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4.png" ContentType="image/png"/>
  <Override PartName="/xl/media/image3.png" ContentType="image/png"/>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3" firstSheet="0" activeTab="4"/>
  </bookViews>
  <sheets>
    <sheet name="Viewer" sheetId="1" state="visible" r:id="rId2"/>
    <sheet name="Consolidated Viewer" sheetId="2" state="visible" r:id="rId3"/>
    <sheet name="Balance Sheet" sheetId="3" state="visible" r:id="rId4"/>
    <sheet name="Income Statement" sheetId="4" state="visible" r:id="rId5"/>
    <sheet name="Budget" sheetId="5" state="visible" r:id="rId6"/>
    <sheet name="Codes" sheetId="6" state="visible" r:id="rId7"/>
    <sheet name="Lookup" sheetId="7" state="visible" r:id="rId8"/>
    <sheet name="Revenue %" sheetId="8" state="visible" r:id="rId9"/>
    <sheet name="Network" sheetId="9" state="visible" r:id="rId10"/>
    <sheet name="Prop Type" sheetId="10" state="hidden" r:id="rId11"/>
    <sheet name="Flux Identifier" sheetId="11" state="visible" r:id="rId12"/>
  </sheets>
  <definedNames>
    <definedName function="false" hidden="false" localSheetId="2" name="_xlnm.Print_Titles" vbProcedure="false">'Balance Sheet'!$A:$F,'Balance Sheet'!$4:$4</definedName>
    <definedName function="false" hidden="false" localSheetId="5" name="_xlnm.Print_Area" vbProcedure="false">Codes!$D$4:$G$141</definedName>
    <definedName function="false" hidden="false" localSheetId="8" name="_xlnm.Print_Area" vbProcedure="false">Network!$A$1:$M$170</definedName>
    <definedName function="false" hidden="false" localSheetId="8" name="_xlnm.Print_Titles" vbProcedure="false">Network!$1:$5</definedName>
    <definedName function="false" hidden="false" localSheetId="9" name="_xlnm.Print_Area" vbProcedure="false">'Prop Type'!$A$1:$M$154</definedName>
    <definedName function="false" hidden="false" localSheetId="9" name="_xlnm.Print_Titles" vbProcedure="false">'Prop Type'!$1:$5</definedName>
    <definedName function="false" hidden="false" localSheetId="7" name="_xlnm.Print_Area" vbProcedure="false">'Revenue %'!$A$1:$L$144</definedName>
    <definedName function="false" hidden="false" localSheetId="7" name="_xlnm.Print_Titles" vbProcedure="false">'Revenue %'!$1:$5</definedName>
    <definedName function="false" hidden="false" localSheetId="0" name="_xlnm.Print_Area" vbProcedure="false">Viewer!$A$1:$K$265</definedName>
    <definedName function="false" hidden="false" localSheetId="0" name="_xlnm.Print_Area" vbProcedure="false">Viewer!$A$1:$K$265</definedName>
    <definedName function="false" hidden="false" localSheetId="2" name="QBCANSUPPORTUPDATE" vbProcedure="false">1</definedName>
    <definedName function="false" hidden="false" localSheetId="2" name="QBCOMPANYFILENAME" vbProcedure="false">"C:\AOII\Alpha Omicron Pi Corporations.qbw"</definedName>
    <definedName function="false" hidden="false" localSheetId="2" name="QBENDDATE" vbProcedure="false">20131231</definedName>
    <definedName function="false" hidden="false" localSheetId="2" name="QBENDDATE_1" vbProcedure="false">20170131</definedName>
    <definedName function="false" hidden="false" localSheetId="2" name="QBHEADERSONSCREEN" vbProcedure="false">0</definedName>
    <definedName function="false" hidden="false" localSheetId="2" name="QBMETADATASIZE" vbProcedure="false">5809</definedName>
    <definedName function="false" hidden="false" localSheetId="2" name="QBPRESERVECOLOR" vbProcedure="false">1</definedName>
    <definedName function="false" hidden="false" localSheetId="2" name="QBPRESERVEFONT" vbProcedure="false">1</definedName>
    <definedName function="false" hidden="false" localSheetId="2" name="QBPRESERVEROWHEIGHT" vbProcedure="false">1</definedName>
    <definedName function="false" hidden="false" localSheetId="2" name="QBPRESERVESPACE" vbProcedure="false">1</definedName>
    <definedName function="false" hidden="false" localSheetId="2" name="QBPRESERVESPACE_1" vbProcedure="false">0</definedName>
    <definedName function="false" hidden="false" localSheetId="2" name="QBREPORTCOLAXIS" vbProcedure="false">19</definedName>
    <definedName function="false" hidden="false" localSheetId="2" name="QBREPORTCOMPANYID" vbProcedure="false">"45ed663609ec40cc9f645779447bf0fd"</definedName>
    <definedName function="false" hidden="false" localSheetId="2" name="QBREPORTCOMPARECOL_ANNUALBUDGET" vbProcedure="false">0</definedName>
    <definedName function="false" hidden="false" localSheetId="2" name="QBREPORTCOMPARECOL_AVGCOGS" vbProcedure="false">0</definedName>
    <definedName function="false" hidden="false" localSheetId="2" name="QBREPORTCOMPARECOL_AVGPRICE" vbProcedure="false">0</definedName>
    <definedName function="false" hidden="false" localSheetId="2" name="QBREPORTCOMPARECOL_BUDDIFF" vbProcedure="false">0</definedName>
    <definedName function="false" hidden="false" localSheetId="2" name="QBREPORTCOMPARECOL_BUDGET" vbProcedure="false">0</definedName>
    <definedName function="false" hidden="false" localSheetId="2" name="QBREPORTCOMPARECOL_BUDPCT" vbProcedure="false">0</definedName>
    <definedName function="false" hidden="false" localSheetId="2" name="QBREPORTCOMPARECOL_COGS" vbProcedure="false">0</definedName>
    <definedName function="false" hidden="false" localSheetId="2" name="QBREPORTCOMPARECOL_EXCLUDEAMOUNT" vbProcedure="false">0</definedName>
    <definedName function="false" hidden="false" localSheetId="2" name="QBREPORTCOMPARECOL_EXCLUDECURPERIOD" vbProcedure="false">0</definedName>
    <definedName function="false" hidden="false" localSheetId="2" name="QBREPORTCOMPARECOL_FORECAST" vbProcedure="false">0</definedName>
    <definedName function="false" hidden="false" localSheetId="2" name="QBREPORTCOMPARECOL_GROSSMARGIN" vbProcedure="false">0</definedName>
    <definedName function="false" hidden="false" localSheetId="2" name="QBREPORTCOMPARECOL_GROSSMARGINPCT" vbProcedure="false">0</definedName>
    <definedName function="false" hidden="false" localSheetId="2" name="QBREPORTCOMPARECOL_HOURS" vbProcedure="false">0</definedName>
    <definedName function="false" hidden="false" localSheetId="2" name="QBREPORTCOMPARECOL_PCTCOL" vbProcedure="false">0</definedName>
    <definedName function="false" hidden="false" localSheetId="2" name="QBREPORTCOMPARECOL_PCTEXPENSE" vbProcedure="false">0</definedName>
    <definedName function="false" hidden="false" localSheetId="2" name="QBREPORTCOMPARECOL_PCTINCOME" vbProcedure="false">0</definedName>
    <definedName function="false" hidden="false" localSheetId="2" name="QBREPORTCOMPARECOL_PCTOFSALES" vbProcedure="false">0</definedName>
    <definedName function="false" hidden="false" localSheetId="2" name="QBREPORTCOMPARECOL_PCTROW" vbProcedure="false">0</definedName>
    <definedName function="false" hidden="false" localSheetId="2" name="QBREPORTCOMPARECOL_PPDIFF" vbProcedure="false">0</definedName>
    <definedName function="false" hidden="false" localSheetId="2" name="QBREPORTCOMPARECOL_PPPCT" vbProcedure="false">0</definedName>
    <definedName function="false" hidden="false" localSheetId="2" name="QBREPORTCOMPARECOL_PREVPERIOD" vbProcedure="false">0</definedName>
    <definedName function="false" hidden="false" localSheetId="2" name="QBREPORTCOMPARECOL_PREVYEAR" vbProcedure="false">0</definedName>
    <definedName function="false" hidden="false" localSheetId="2" name="QBREPORTCOMPARECOL_PYDIFF" vbProcedure="false">0</definedName>
    <definedName function="false" hidden="false" localSheetId="2" name="QBREPORTCOMPARECOL_PYPCT" vbProcedure="false">0</definedName>
    <definedName function="false" hidden="false" localSheetId="2" name="QBREPORTCOMPARECOL_QTY" vbProcedure="false">0</definedName>
    <definedName function="false" hidden="false" localSheetId="2" name="QBREPORTCOMPARECOL_RATE" vbProcedure="false">0</definedName>
    <definedName function="false" hidden="false" localSheetId="2" name="QBREPORTCOMPARECOL_TRIPBILLEDMILES" vbProcedure="false">0</definedName>
    <definedName function="false" hidden="false" localSheetId="2" name="QBREPORTCOMPARECOL_TRIPBILLINGAMOUNT" vbProcedure="false">0</definedName>
    <definedName function="false" hidden="false" localSheetId="2" name="QBREPORTCOMPARECOL_TRIPMILES" vbProcedure="false">0</definedName>
    <definedName function="false" hidden="false" localSheetId="2" name="QBREPORTCOMPARECOL_TRIPNOTBILLABLEMILES" vbProcedure="false">0</definedName>
    <definedName function="false" hidden="false" localSheetId="2" name="QBREPORTCOMPARECOL_TRIPTAXDEDUCTIBLEAMOUNT" vbProcedure="false">0</definedName>
    <definedName function="false" hidden="false" localSheetId="2" name="QBREPORTCOMPARECOL_TRIPUNBILLEDMILES" vbProcedure="false">0</definedName>
    <definedName function="false" hidden="false" localSheetId="2" name="QBREPORTCOMPARECOL_YTD" vbProcedure="false">0</definedName>
    <definedName function="false" hidden="false" localSheetId="2" name="QBREPORTCOMPARECOL_YTDBUDGET" vbProcedure="false">0</definedName>
    <definedName function="false" hidden="false" localSheetId="2" name="QBREPORTCOMPARECOL_YTDPCT" vbProcedure="false">0</definedName>
    <definedName function="false" hidden="false" localSheetId="2" name="QBREPORTROWAXIS" vbProcedure="false">9</definedName>
    <definedName function="false" hidden="false" localSheetId="2" name="QBREPORTSUBCOLAXIS" vbProcedure="false">0</definedName>
    <definedName function="false" hidden="false" localSheetId="2" name="QBREPORTTYPE" vbProcedure="false">392</definedName>
    <definedName function="false" hidden="false" localSheetId="2" name="QBROWHEADERS" vbProcedure="false">6</definedName>
    <definedName function="false" hidden="false" localSheetId="2" name="QBSTARTDATE" vbProcedure="false">20131231</definedName>
    <definedName function="false" hidden="false" localSheetId="2" name="QBSTARTDATE_1" vbProcedure="false">20170131</definedName>
    <definedName function="false" hidden="false" localSheetId="2" name="QB_COLUMN_100210" vbProcedure="false">'Balance Sheet'!$GX$4</definedName>
    <definedName function="false" hidden="false" localSheetId="2" name="QB_COLUMN_100210_1" vbProcedure="false">'Balance Sheet'!$DO$4</definedName>
    <definedName function="false" hidden="false" localSheetId="2" name="QB_COLUMN_101210" vbProcedure="false">'Balance Sheet'!$GZ$4</definedName>
    <definedName function="false" hidden="false" localSheetId="2" name="QB_COLUMN_101210_1" vbProcedure="false">'Balance Sheet'!$DP$4</definedName>
    <definedName function="false" hidden="false" localSheetId="2" name="QB_COLUMN_10210" vbProcedure="false">'Balance Sheet'!$W$4</definedName>
    <definedName function="false" hidden="false" localSheetId="2" name="QB_COLUMN_10210_1" vbProcedure="false">'Balance Sheet'!$R$4</definedName>
    <definedName function="false" hidden="false" localSheetId="2" name="QB_COLUMN_102210" vbProcedure="false">'Balance Sheet'!$HB$4</definedName>
    <definedName function="false" hidden="false" localSheetId="2" name="QB_COLUMN_102210_1" vbProcedure="false">'Balance Sheet'!$DQ$4</definedName>
    <definedName function="false" hidden="false" localSheetId="2" name="QB_COLUMN_103210" vbProcedure="false">'Balance Sheet'!$HD$4</definedName>
    <definedName function="false" hidden="false" localSheetId="2" name="QB_COLUMN_103210_1" vbProcedure="false">'Balance Sheet'!$DR$4</definedName>
    <definedName function="false" hidden="false" localSheetId="2" name="QB_COLUMN_104210" vbProcedure="false">'Balance Sheet'!$HF$4</definedName>
    <definedName function="false" hidden="false" localSheetId="2" name="QB_COLUMN_104210_1" vbProcedure="false">'Balance Sheet'!$ET$4</definedName>
    <definedName function="false" hidden="false" localSheetId="2" name="QB_COLUMN_105210" vbProcedure="false">'Balance Sheet'!$HH$4</definedName>
    <definedName function="false" hidden="false" localSheetId="2" name="QB_COLUMN_105210_1" vbProcedure="false">'Balance Sheet'!$DT$4</definedName>
    <definedName function="false" hidden="false" localSheetId="2" name="QB_COLUMN_106210" vbProcedure="false">'Balance Sheet'!$HJ$4</definedName>
    <definedName function="false" hidden="false" localSheetId="2" name="QB_COLUMN_106210_1" vbProcedure="false">'Balance Sheet'!$DU$4</definedName>
    <definedName function="false" hidden="false" localSheetId="2" name="QB_COLUMN_107210" vbProcedure="false">'Balance Sheet'!$HL$4</definedName>
    <definedName function="false" hidden="false" localSheetId="2" name="QB_COLUMN_107210_1" vbProcedure="false">'Balance Sheet'!$DV$4</definedName>
    <definedName function="false" hidden="false" localSheetId="2" name="QB_COLUMN_108210" vbProcedure="false">'Balance Sheet'!$HN$4</definedName>
    <definedName function="false" hidden="false" localSheetId="2" name="QB_COLUMN_108210_1" vbProcedure="false">'Balance Sheet'!$DW$4</definedName>
    <definedName function="false" hidden="false" localSheetId="2" name="QB_COLUMN_109210" vbProcedure="false">'Balance Sheet'!$HP$4</definedName>
    <definedName function="false" hidden="false" localSheetId="2" name="QB_COLUMN_109210_1" vbProcedure="false">'Balance Sheet'!$DX$4</definedName>
    <definedName function="false" hidden="false" localSheetId="2" name="QB_COLUMN_110210" vbProcedure="false">'Balance Sheet'!$HR$4</definedName>
    <definedName function="false" hidden="false" localSheetId="2" name="QB_COLUMN_110210_1" vbProcedure="false">'Balance Sheet'!$DZ$4</definedName>
    <definedName function="false" hidden="false" localSheetId="2" name="QB_COLUMN_111210" vbProcedure="false">'Balance Sheet'!$HT$4</definedName>
    <definedName function="false" hidden="false" localSheetId="2" name="QB_COLUMN_111210_1" vbProcedure="false">'Balance Sheet'!$EA$4</definedName>
    <definedName function="false" hidden="false" localSheetId="2" name="QB_COLUMN_11210" vbProcedure="false">'Balance Sheet'!$Y$4</definedName>
    <definedName function="false" hidden="false" localSheetId="2" name="QB_COLUMN_11210_1" vbProcedure="false">'Balance Sheet'!$S$4</definedName>
    <definedName function="false" hidden="false" localSheetId="2" name="QB_COLUMN_112210" vbProcedure="false">'Balance Sheet'!$HV$4</definedName>
    <definedName function="false" hidden="false" localSheetId="2" name="QB_COLUMN_112210_1" vbProcedure="false">'Balance Sheet'!$EB$4</definedName>
    <definedName function="false" hidden="false" localSheetId="2" name="QB_COLUMN_113210" vbProcedure="false">'Balance Sheet'!$HX$4</definedName>
    <definedName function="false" hidden="false" localSheetId="2" name="QB_COLUMN_113210_1" vbProcedure="false">'Balance Sheet'!$EC$4</definedName>
    <definedName function="false" hidden="false" localSheetId="2" name="QB_COLUMN_114210" vbProcedure="false">'Balance Sheet'!$HZ$4</definedName>
    <definedName function="false" hidden="false" localSheetId="2" name="QB_COLUMN_114210_1" vbProcedure="false">'Balance Sheet'!$ED$4</definedName>
    <definedName function="false" hidden="false" localSheetId="2" name="QB_COLUMN_115210" vbProcedure="false">'Balance Sheet'!$IB$4</definedName>
    <definedName function="false" hidden="false" localSheetId="2" name="QB_COLUMN_115210_1" vbProcedure="false">'Balance Sheet'!$EE$4</definedName>
    <definedName function="false" hidden="false" localSheetId="2" name="QB_COLUMN_116210" vbProcedure="false">'Balance Sheet'!$ID$4</definedName>
    <definedName function="false" hidden="false" localSheetId="2" name="QB_COLUMN_116210_1" vbProcedure="false">'Balance Sheet'!$EH$4</definedName>
    <definedName function="false" hidden="false" localSheetId="2" name="QB_COLUMN_117210" vbProcedure="false">'Balance Sheet'!$IF$4</definedName>
    <definedName function="false" hidden="false" localSheetId="2" name="QB_COLUMN_117210_1" vbProcedure="false">'Balance Sheet'!$EI$4</definedName>
    <definedName function="false" hidden="false" localSheetId="2" name="QB_COLUMN_118210" vbProcedure="false">'Balance Sheet'!$IH$4</definedName>
    <definedName function="false" hidden="false" localSheetId="2" name="QB_COLUMN_118210_1" vbProcedure="false">'Balance Sheet'!$EJ$4</definedName>
    <definedName function="false" hidden="false" localSheetId="2" name="QB_COLUMN_119210" vbProcedure="false">'Balance Sheet'!$IJ$4</definedName>
    <definedName function="false" hidden="false" localSheetId="2" name="QB_COLUMN_119210_1" vbProcedure="false">'Balance Sheet'!$EK$4</definedName>
    <definedName function="false" hidden="false" localSheetId="2" name="QB_COLUMN_120210" vbProcedure="false">'Balance Sheet'!$IL$4</definedName>
    <definedName function="false" hidden="false" localSheetId="2" name="QB_COLUMN_120210_1" vbProcedure="false">'Balance Sheet'!$EL$4</definedName>
    <definedName function="false" hidden="false" localSheetId="2" name="QB_COLUMN_1210" vbProcedure="false">'Balance Sheet'!$G$4</definedName>
    <definedName function="false" hidden="false" localSheetId="2" name="QB_COLUMN_121210" vbProcedure="false">'Balance Sheet'!$IN$4</definedName>
    <definedName function="false" hidden="false" localSheetId="2" name="QB_COLUMN_121210_1" vbProcedure="false">'Balance Sheet'!$EM$4</definedName>
    <definedName function="false" hidden="false" localSheetId="2" name="QB_COLUMN_12210" vbProcedure="false">'Balance Sheet'!$AA$4</definedName>
    <definedName function="false" hidden="false" localSheetId="2" name="QB_COLUMN_12210_1" vbProcedure="false">'Balance Sheet'!$T$4</definedName>
    <definedName function="false" hidden="false" localSheetId="2" name="QB_COLUMN_122210" vbProcedure="false">'Balance Sheet'!$IP$4</definedName>
    <definedName function="false" hidden="false" localSheetId="2" name="QB_COLUMN_122210_1" vbProcedure="false">'Balance Sheet'!$EN$4</definedName>
    <definedName function="false" hidden="false" localSheetId="2" name="QB_COLUMN_123210" vbProcedure="false">'Balance Sheet'!$IR$4</definedName>
    <definedName function="false" hidden="false" localSheetId="2" name="QB_COLUMN_123210_1" vbProcedure="false">'Balance Sheet'!$EO$4</definedName>
    <definedName function="false" hidden="false" localSheetId="2" name="QB_COLUMN_124210" vbProcedure="false">'Balance Sheet'!$IT$4</definedName>
    <definedName function="false" hidden="false" localSheetId="2" name="QB_COLUMN_124210_1" vbProcedure="false">'Balance Sheet'!$EP$4</definedName>
    <definedName function="false" hidden="false" localSheetId="2" name="QB_COLUMN_125210" vbProcedure="false">'Balance Sheet'!$FR$4</definedName>
    <definedName function="false" hidden="false" localSheetId="2" name="QB_COLUMN_125210_1" vbProcedure="false">'Balance Sheet'!$CY$4</definedName>
    <definedName function="false" hidden="false" localSheetId="2" name="QB_COLUMN_126210" vbProcedure="false">'Balance Sheet'!$DS$4</definedName>
    <definedName function="false" hidden="false" localSheetId="2" name="QB_COLUMN_127210" vbProcedure="false">'Balance Sheet'!$AO$4</definedName>
    <definedName function="false" hidden="false" localSheetId="2" name="QB_COLUMN_128210" vbProcedure="false">'Balance Sheet'!$CF$4</definedName>
    <definedName function="false" hidden="false" localSheetId="2" name="QB_COLUMN_129210" vbProcedure="false">'Balance Sheet'!$EQ$4</definedName>
    <definedName function="false" hidden="false" localSheetId="2" name="QB_COLUMN_130210" vbProcedure="false">'Balance Sheet'!$CC$4</definedName>
    <definedName function="false" hidden="false" localSheetId="2" name="QB_COLUMN_131210" vbProcedure="false">'Balance Sheet'!$M$4</definedName>
    <definedName function="false" hidden="false" localSheetId="2" name="QB_COLUMN_13210" vbProcedure="false">'Balance Sheet'!$AC$4</definedName>
    <definedName function="false" hidden="false" localSheetId="2" name="QB_COLUMN_13210_1" vbProcedure="false">'Balance Sheet'!$V$4</definedName>
    <definedName function="false" hidden="false" localSheetId="2" name="QB_COLUMN_132210" vbProcedure="false">'Balance Sheet'!$BG$4</definedName>
    <definedName function="false" hidden="false" localSheetId="2" name="QB_COLUMN_133210" vbProcedure="false">'Balance Sheet'!$CX$4</definedName>
    <definedName function="false" hidden="false" localSheetId="2" name="QB_COLUMN_134210" vbProcedure="false">'Balance Sheet'!$DE$4</definedName>
    <definedName function="false" hidden="false" localSheetId="2" name="QB_COLUMN_135210" vbProcedure="false">'Balance Sheet'!$J$4</definedName>
    <definedName function="false" hidden="false" localSheetId="2" name="QB_COLUMN_136210" vbProcedure="false">'Balance Sheet'!$BP$4</definedName>
    <definedName function="false" hidden="false" localSheetId="2" name="QB_COLUMN_14210" vbProcedure="false">'Balance Sheet'!$AE$4</definedName>
    <definedName function="false" hidden="false" localSheetId="2" name="QB_COLUMN_14210_1" vbProcedure="false">'Balance Sheet'!$W$4</definedName>
    <definedName function="false" hidden="false" localSheetId="2" name="QB_COLUMN_144210" vbProcedure="false">'Balance Sheet'!$U$4</definedName>
    <definedName function="false" hidden="false" localSheetId="2" name="QB_COLUMN_145210" vbProcedure="false">'Balance Sheet'!$EF$4</definedName>
    <definedName function="false" hidden="false" localSheetId="2" name="QB_COLUMN_147210" vbProcedure="false">'Balance Sheet'!$X$4</definedName>
    <definedName function="false" hidden="false" localSheetId="2" name="QB_COLUMN_150210" vbProcedure="false">'Balance Sheet'!$CU$4</definedName>
    <definedName function="false" hidden="false" localSheetId="2" name="QB_COLUMN_15210" vbProcedure="false">'Balance Sheet'!$AG$4</definedName>
    <definedName function="false" hidden="false" localSheetId="2" name="QB_COLUMN_15210_1" vbProcedure="false">'Balance Sheet'!$Y$4</definedName>
    <definedName function="false" hidden="false" localSheetId="2" name="QB_COLUMN_153210" vbProcedure="false">'Balance Sheet'!$Z$4</definedName>
    <definedName function="false" hidden="false" localSheetId="2" name="QB_COLUMN_154210" vbProcedure="false">'Balance Sheet'!$DY$4</definedName>
    <definedName function="false" hidden="false" localSheetId="2" name="QB_COLUMN_16210" vbProcedure="false">'Balance Sheet'!$AI$4</definedName>
    <definedName function="false" hidden="false" localSheetId="2" name="QB_COLUMN_16210_1" vbProcedure="false">'Balance Sheet'!$AA$4</definedName>
    <definedName function="false" hidden="false" localSheetId="2" name="QB_COLUMN_166210" vbProcedure="false">'Balance Sheet'!$EG$4</definedName>
    <definedName function="false" hidden="false" localSheetId="2" name="QB_COLUMN_170210" vbProcedure="false">'Balance Sheet'!$CL$4</definedName>
    <definedName function="false" hidden="false" localSheetId="2" name="QB_COLUMN_17210" vbProcedure="false">'Balance Sheet'!$AM$4</definedName>
    <definedName function="false" hidden="false" localSheetId="2" name="QB_COLUMN_17210_1" vbProcedure="false">'Balance Sheet'!$AB$4</definedName>
    <definedName function="false" hidden="false" localSheetId="2" name="QB_COLUMN_18210" vbProcedure="false">'Balance Sheet'!$AO$4</definedName>
    <definedName function="false" hidden="false" localSheetId="2" name="QB_COLUMN_18210_1" vbProcedure="false">'Balance Sheet'!$AC$4</definedName>
    <definedName function="false" hidden="false" localSheetId="2" name="QB_COLUMN_19210" vbProcedure="false">'Balance Sheet'!$AQ$4</definedName>
    <definedName function="false" hidden="false" localSheetId="2" name="QB_COLUMN_19210_1" vbProcedure="false">'Balance Sheet'!$AD$4</definedName>
    <definedName function="false" hidden="false" localSheetId="2" name="QB_COLUMN_20210" vbProcedure="false">'Balance Sheet'!$AS$4</definedName>
    <definedName function="false" hidden="false" localSheetId="2" name="QB_COLUMN_20210_1" vbProcedure="false">'Balance Sheet'!$AE$4</definedName>
    <definedName function="false" hidden="false" localSheetId="2" name="QB_COLUMN_21210" vbProcedure="false">'Balance Sheet'!$AU$4</definedName>
    <definedName function="false" hidden="false" localSheetId="2" name="QB_COLUMN_21210_1" vbProcedure="false">'Balance Sheet'!$AF$4</definedName>
    <definedName function="false" hidden="false" localSheetId="2" name="QB_COLUMN_2210" vbProcedure="false">'Balance Sheet'!$I$4</definedName>
    <definedName function="false" hidden="false" localSheetId="2" name="QB_COLUMN_2210_1" vbProcedure="false">'Balance Sheet'!$H$4</definedName>
    <definedName function="false" hidden="false" localSheetId="2" name="QB_COLUMN_22210" vbProcedure="false">'Balance Sheet'!$AW$4</definedName>
    <definedName function="false" hidden="false" localSheetId="2" name="QB_COLUMN_22210_1" vbProcedure="false">'Balance Sheet'!$AG$4</definedName>
    <definedName function="false" hidden="false" localSheetId="2" name="QB_COLUMN_23210" vbProcedure="false">'Balance Sheet'!$AY$4</definedName>
    <definedName function="false" hidden="false" localSheetId="2" name="QB_COLUMN_23210_1" vbProcedure="false">'Balance Sheet'!$AH$4</definedName>
    <definedName function="false" hidden="false" localSheetId="2" name="QB_COLUMN_24210" vbProcedure="false">'Balance Sheet'!$BA$4</definedName>
    <definedName function="false" hidden="false" localSheetId="2" name="QB_COLUMN_24210_1" vbProcedure="false">'Balance Sheet'!$AI$4</definedName>
    <definedName function="false" hidden="false" localSheetId="2" name="QB_COLUMN_25210" vbProcedure="false">'Balance Sheet'!$BC$4</definedName>
    <definedName function="false" hidden="false" localSheetId="2" name="QB_COLUMN_25210_1" vbProcedure="false">'Balance Sheet'!$AJ$4</definedName>
    <definedName function="false" hidden="false" localSheetId="2" name="QB_COLUMN_26210" vbProcedure="false">'Balance Sheet'!$BG$4</definedName>
    <definedName function="false" hidden="false" localSheetId="2" name="QB_COLUMN_26210_1" vbProcedure="false">'Balance Sheet'!$AL$4</definedName>
    <definedName function="false" hidden="false" localSheetId="2" name="QB_COLUMN_27210" vbProcedure="false">'Balance Sheet'!$BI$4</definedName>
    <definedName function="false" hidden="false" localSheetId="2" name="QB_COLUMN_27210_1" vbProcedure="false">'Balance Sheet'!$AM$4</definedName>
    <definedName function="false" hidden="false" localSheetId="2" name="QB_COLUMN_28210" vbProcedure="false">'Balance Sheet'!$BK$4</definedName>
    <definedName function="false" hidden="false" localSheetId="2" name="QB_COLUMN_28210_1" vbProcedure="false">'Balance Sheet'!$AN$4</definedName>
    <definedName function="false" hidden="false" localSheetId="2" name="QB_COLUMN_29210" vbProcedure="false">'Balance Sheet'!$BM$4</definedName>
    <definedName function="false" hidden="false" localSheetId="2" name="QB_COLUMN_29210_1" vbProcedure="false">'Balance Sheet'!$AP$4</definedName>
    <definedName function="false" hidden="false" localSheetId="2" name="QB_COLUMN_30210" vbProcedure="false">'Balance Sheet'!$BO$4</definedName>
    <definedName function="false" hidden="false" localSheetId="2" name="QB_COLUMN_30210_1" vbProcedure="false">'Balance Sheet'!$AQ$4</definedName>
    <definedName function="false" hidden="false" localSheetId="2" name="QB_COLUMN_31210" vbProcedure="false">'Balance Sheet'!$BQ$4</definedName>
    <definedName function="false" hidden="false" localSheetId="2" name="QB_COLUMN_31210_1" vbProcedure="false">'Balance Sheet'!$ER$4</definedName>
    <definedName function="false" hidden="false" localSheetId="2" name="QB_COLUMN_3210" vbProcedure="false">'Balance Sheet'!$K$4</definedName>
    <definedName function="false" hidden="false" localSheetId="2" name="QB_COLUMN_3210_1" vbProcedure="false">'Balance Sheet'!$I$4</definedName>
    <definedName function="false" hidden="false" localSheetId="2" name="QB_COLUMN_32210" vbProcedure="false">'Balance Sheet'!$BS$4</definedName>
    <definedName function="false" hidden="false" localSheetId="2" name="QB_COLUMN_32210_1" vbProcedure="false">'Balance Sheet'!$AR$4</definedName>
    <definedName function="false" hidden="false" localSheetId="2" name="QB_COLUMN_33210" vbProcedure="false">'Balance Sheet'!$BU$4</definedName>
    <definedName function="false" hidden="false" localSheetId="2" name="QB_COLUMN_33210_1" vbProcedure="false">'Balance Sheet'!$AS$4</definedName>
    <definedName function="false" hidden="false" localSheetId="2" name="QB_COLUMN_34210" vbProcedure="false">'Balance Sheet'!$BW$4</definedName>
    <definedName function="false" hidden="false" localSheetId="2" name="QB_COLUMN_34210_1" vbProcedure="false">'Balance Sheet'!$AT$4</definedName>
    <definedName function="false" hidden="false" localSheetId="2" name="QB_COLUMN_35210" vbProcedure="false">'Balance Sheet'!$BY$4</definedName>
    <definedName function="false" hidden="false" localSheetId="2" name="QB_COLUMN_35210_1" vbProcedure="false">'Balance Sheet'!$AU$4</definedName>
    <definedName function="false" hidden="false" localSheetId="2" name="QB_COLUMN_36210" vbProcedure="false">'Balance Sheet'!$CA$4</definedName>
    <definedName function="false" hidden="false" localSheetId="2" name="QB_COLUMN_36210_1" vbProcedure="false">'Balance Sheet'!$AV$4</definedName>
    <definedName function="false" hidden="false" localSheetId="2" name="QB_COLUMN_37210" vbProcedure="false">'Balance Sheet'!$CC$4</definedName>
    <definedName function="false" hidden="false" localSheetId="2" name="QB_COLUMN_37210_1" vbProcedure="false">'Balance Sheet'!$AW$4</definedName>
    <definedName function="false" hidden="false" localSheetId="2" name="QB_COLUMN_38210" vbProcedure="false">'Balance Sheet'!$CE$4</definedName>
    <definedName function="false" hidden="false" localSheetId="2" name="QB_COLUMN_38210_1" vbProcedure="false">'Balance Sheet'!$AX$4</definedName>
    <definedName function="false" hidden="false" localSheetId="2" name="QB_COLUMN_39210" vbProcedure="false">'Balance Sheet'!$CG$4</definedName>
    <definedName function="false" hidden="false" localSheetId="2" name="QB_COLUMN_39210_1" vbProcedure="false">'Balance Sheet'!$AY$4</definedName>
    <definedName function="false" hidden="false" localSheetId="2" name="QB_COLUMN_40210" vbProcedure="false">'Balance Sheet'!$CI$4</definedName>
    <definedName function="false" hidden="false" localSheetId="2" name="QB_COLUMN_40210_1" vbProcedure="false">'Balance Sheet'!$AZ$4</definedName>
    <definedName function="false" hidden="false" localSheetId="2" name="QB_COLUMN_41210" vbProcedure="false">'Balance Sheet'!$CK$4</definedName>
    <definedName function="false" hidden="false" localSheetId="2" name="QB_COLUMN_41210_1" vbProcedure="false">'Balance Sheet'!$BA$4</definedName>
    <definedName function="false" hidden="false" localSheetId="2" name="QB_COLUMN_4210" vbProcedure="false">'Balance Sheet'!$M$4</definedName>
    <definedName function="false" hidden="false" localSheetId="2" name="QB_COLUMN_4210_1" vbProcedure="false">'Balance Sheet'!$K$4</definedName>
    <definedName function="false" hidden="false" localSheetId="2" name="QB_COLUMN_42210" vbProcedure="false">'Balance Sheet'!$CM$4</definedName>
    <definedName function="false" hidden="false" localSheetId="2" name="QB_COLUMN_42210_1" vbProcedure="false">'Balance Sheet'!$BB$4</definedName>
    <definedName function="false" hidden="false" localSheetId="2" name="QB_COLUMN_42301" vbProcedure="false">'Balance Sheet'!$IX$4</definedName>
    <definedName function="false" hidden="false" localSheetId="2" name="QB_COLUMN_42301_1" vbProcedure="false">'Balance Sheet'!$EV$4</definedName>
    <definedName function="false" hidden="false" localSheetId="2" name="QB_COLUMN_43210" vbProcedure="false">'Balance Sheet'!$CO$4</definedName>
    <definedName function="false" hidden="false" localSheetId="2" name="QB_COLUMN_43210_1" vbProcedure="false">'Balance Sheet'!$BC$4</definedName>
    <definedName function="false" hidden="false" localSheetId="2" name="QB_COLUMN_44210" vbProcedure="false">'Balance Sheet'!$CQ$4</definedName>
    <definedName function="false" hidden="false" localSheetId="2" name="QB_COLUMN_44210_1" vbProcedure="false">'Balance Sheet'!$BD$4</definedName>
    <definedName function="false" hidden="false" localSheetId="2" name="QB_COLUMN_45210" vbProcedure="false">'Balance Sheet'!$CS$4</definedName>
    <definedName function="false" hidden="false" localSheetId="2" name="QB_COLUMN_45210_1" vbProcedure="false">'Balance Sheet'!$BE$4</definedName>
    <definedName function="false" hidden="false" localSheetId="2" name="QB_COLUMN_45211" vbProcedure="false">'Balance Sheet'!$IV$4</definedName>
    <definedName function="false" hidden="false" localSheetId="2" name="QB_COLUMN_45211_1" vbProcedure="false">'Balance Sheet'!$EU$4</definedName>
    <definedName function="false" hidden="false" localSheetId="2" name="QB_COLUMN_46210" vbProcedure="false">'Balance Sheet'!$CU$4</definedName>
    <definedName function="false" hidden="false" localSheetId="2" name="QB_COLUMN_46210_1" vbProcedure="false">'Balance Sheet'!$BF$4</definedName>
    <definedName function="false" hidden="false" localSheetId="2" name="QB_COLUMN_47210" vbProcedure="false">'Balance Sheet'!$CW$4</definedName>
    <definedName function="false" hidden="false" localSheetId="2" name="QB_COLUMN_47210_1" vbProcedure="false">'Balance Sheet'!$BH$4</definedName>
    <definedName function="false" hidden="false" localSheetId="2" name="QB_COLUMN_48210" vbProcedure="false">'Balance Sheet'!$CY$4</definedName>
    <definedName function="false" hidden="false" localSheetId="2" name="QB_COLUMN_48210_1" vbProcedure="false">'Balance Sheet'!$BI$4</definedName>
    <definedName function="false" hidden="false" localSheetId="2" name="QB_COLUMN_49210" vbProcedure="false">'Balance Sheet'!$BE$4</definedName>
    <definedName function="false" hidden="false" localSheetId="2" name="QB_COLUMN_49210_1" vbProcedure="false">'Balance Sheet'!$AK$4</definedName>
    <definedName function="false" hidden="false" localSheetId="2" name="QB_COLUMN_50210" vbProcedure="false">'Balance Sheet'!$DA$4</definedName>
    <definedName function="false" hidden="false" localSheetId="2" name="QB_COLUMN_50210_1" vbProcedure="false">'Balance Sheet'!$BJ$4</definedName>
    <definedName function="false" hidden="false" localSheetId="2" name="QB_COLUMN_51210" vbProcedure="false">'Balance Sheet'!$DC$4</definedName>
    <definedName function="false" hidden="false" localSheetId="2" name="QB_COLUMN_51210_1" vbProcedure="false">'Balance Sheet'!$BK$4</definedName>
    <definedName function="false" hidden="false" localSheetId="2" name="QB_COLUMN_5210" vbProcedure="false">'Balance Sheet'!$O$4</definedName>
    <definedName function="false" hidden="false" localSheetId="2" name="QB_COLUMN_5210_1" vbProcedure="false">'Balance Sheet'!$L$4</definedName>
    <definedName function="false" hidden="false" localSheetId="2" name="QB_COLUMN_52210" vbProcedure="false">'Balance Sheet'!$DE$4</definedName>
    <definedName function="false" hidden="false" localSheetId="2" name="QB_COLUMN_52210_1" vbProcedure="false">'Balance Sheet'!$BL$4</definedName>
    <definedName function="false" hidden="false" localSheetId="2" name="QB_COLUMN_53210" vbProcedure="false">'Balance Sheet'!$DG$4</definedName>
    <definedName function="false" hidden="false" localSheetId="2" name="QB_COLUMN_53210_1" vbProcedure="false">'Balance Sheet'!$BM$4</definedName>
    <definedName function="false" hidden="false" localSheetId="2" name="QB_COLUMN_54210" vbProcedure="false">'Balance Sheet'!$DI$4</definedName>
    <definedName function="false" hidden="false" localSheetId="2" name="QB_COLUMN_54210_1" vbProcedure="false">'Balance Sheet'!$BN$4</definedName>
    <definedName function="false" hidden="false" localSheetId="2" name="QB_COLUMN_55210" vbProcedure="false">'Balance Sheet'!$DK$4</definedName>
    <definedName function="false" hidden="false" localSheetId="2" name="QB_COLUMN_55210_1" vbProcedure="false">'Balance Sheet'!$BO$4</definedName>
    <definedName function="false" hidden="false" localSheetId="2" name="QB_COLUMN_56210" vbProcedure="false">'Balance Sheet'!$DM$4</definedName>
    <definedName function="false" hidden="false" localSheetId="2" name="QB_COLUMN_56210_1" vbProcedure="false">'Balance Sheet'!$BQ$4</definedName>
    <definedName function="false" hidden="false" localSheetId="2" name="QB_COLUMN_57210" vbProcedure="false">'Balance Sheet'!$DO$4</definedName>
    <definedName function="false" hidden="false" localSheetId="2" name="QB_COLUMN_57210_1" vbProcedure="false">'Balance Sheet'!$BR$4</definedName>
    <definedName function="false" hidden="false" localSheetId="2" name="QB_COLUMN_58210" vbProcedure="false">'Balance Sheet'!$DQ$4</definedName>
    <definedName function="false" hidden="false" localSheetId="2" name="QB_COLUMN_58210_1" vbProcedure="false">'Balance Sheet'!$BS$4</definedName>
    <definedName function="false" hidden="false" localSheetId="2" name="QB_COLUMN_59210" vbProcedure="false">'Balance Sheet'!$DS$4</definedName>
    <definedName function="false" hidden="false" localSheetId="2" name="QB_COLUMN_59210_1" vbProcedure="false">'Balance Sheet'!$BT$4</definedName>
    <definedName function="false" hidden="false" localSheetId="2" name="QB_COLUMN_60210" vbProcedure="false">'Balance Sheet'!$DU$4</definedName>
    <definedName function="false" hidden="false" localSheetId="2" name="QB_COLUMN_60210_1" vbProcedure="false">'Balance Sheet'!$BU$4</definedName>
    <definedName function="false" hidden="false" localSheetId="2" name="QB_COLUMN_61210" vbProcedure="false">'Balance Sheet'!$DW$4</definedName>
    <definedName function="false" hidden="false" localSheetId="2" name="QB_COLUMN_61210_1" vbProcedure="false">'Balance Sheet'!$BV$4</definedName>
    <definedName function="false" hidden="false" localSheetId="2" name="QB_COLUMN_6210" vbProcedure="false">'Balance Sheet'!$Q$4</definedName>
    <definedName function="false" hidden="false" localSheetId="2" name="QB_COLUMN_6210_1" vbProcedure="false">'Balance Sheet'!$N$4</definedName>
    <definedName function="false" hidden="false" localSheetId="2" name="QB_COLUMN_62210" vbProcedure="false">'Balance Sheet'!$DY$4</definedName>
    <definedName function="false" hidden="false" localSheetId="2" name="QB_COLUMN_62210_1" vbProcedure="false">'Balance Sheet'!$BW$4</definedName>
    <definedName function="false" hidden="false" localSheetId="2" name="QB_COLUMN_63210" vbProcedure="false">'Balance Sheet'!$EA$4</definedName>
    <definedName function="false" hidden="false" localSheetId="2" name="QB_COLUMN_63210_1" vbProcedure="false">'Balance Sheet'!$BX$4</definedName>
    <definedName function="false" hidden="false" localSheetId="2" name="QB_COLUMN_64210" vbProcedure="false">'Balance Sheet'!$EC$4</definedName>
    <definedName function="false" hidden="false" localSheetId="2" name="QB_COLUMN_64210_1" vbProcedure="false">'Balance Sheet'!$BY$4</definedName>
    <definedName function="false" hidden="false" localSheetId="2" name="QB_COLUMN_65210" vbProcedure="false">'Balance Sheet'!$EE$4</definedName>
    <definedName function="false" hidden="false" localSheetId="2" name="QB_COLUMN_65210_1" vbProcedure="false">'Balance Sheet'!$BZ$4</definedName>
    <definedName function="false" hidden="false" localSheetId="2" name="QB_COLUMN_66210" vbProcedure="false">'Balance Sheet'!$EG$4</definedName>
    <definedName function="false" hidden="false" localSheetId="2" name="QB_COLUMN_66210_1" vbProcedure="false">'Balance Sheet'!$CA$4</definedName>
    <definedName function="false" hidden="false" localSheetId="2" name="QB_COLUMN_67210" vbProcedure="false">'Balance Sheet'!$EI$4</definedName>
    <definedName function="false" hidden="false" localSheetId="2" name="QB_COLUMN_67210_1" vbProcedure="false">'Balance Sheet'!$CB$4</definedName>
    <definedName function="false" hidden="false" localSheetId="2" name="QB_COLUMN_68210" vbProcedure="false">'Balance Sheet'!$EK$4</definedName>
    <definedName function="false" hidden="false" localSheetId="2" name="QB_COLUMN_68210_1" vbProcedure="false">'Balance Sheet'!$CD$4</definedName>
    <definedName function="false" hidden="false" localSheetId="2" name="QB_COLUMN_69210" vbProcedure="false">'Balance Sheet'!$EM$4</definedName>
    <definedName function="false" hidden="false" localSheetId="2" name="QB_COLUMN_69210_1" vbProcedure="false">'Balance Sheet'!$CE$4</definedName>
    <definedName function="false" hidden="false" localSheetId="2" name="QB_COLUMN_70210" vbProcedure="false">'Balance Sheet'!$EO$4</definedName>
    <definedName function="false" hidden="false" localSheetId="2" name="QB_COLUMN_70210_1" vbProcedure="false">'Balance Sheet'!$CG$4</definedName>
    <definedName function="false" hidden="false" localSheetId="2" name="QB_COLUMN_71210" vbProcedure="false">'Balance Sheet'!$EQ$4</definedName>
    <definedName function="false" hidden="false" localSheetId="2" name="QB_COLUMN_71210_1" vbProcedure="false">'Balance Sheet'!$CH$4</definedName>
    <definedName function="false" hidden="false" localSheetId="2" name="QB_COLUMN_7210" vbProcedure="false">'Balance Sheet'!$S$4</definedName>
    <definedName function="false" hidden="false" localSheetId="2" name="QB_COLUMN_7210_1" vbProcedure="false">'Balance Sheet'!$O$4</definedName>
    <definedName function="false" hidden="false" localSheetId="2" name="QB_COLUMN_72210" vbProcedure="false">'Balance Sheet'!$ES$4</definedName>
    <definedName function="false" hidden="false" localSheetId="2" name="QB_COLUMN_72210_1" vbProcedure="false">'Balance Sheet'!$CI$4</definedName>
    <definedName function="false" hidden="false" localSheetId="2" name="QB_COLUMN_73210" vbProcedure="false">'Balance Sheet'!$ET$4</definedName>
    <definedName function="false" hidden="false" localSheetId="2" name="QB_COLUMN_73210_1" vbProcedure="false">'Balance Sheet'!$CJ$4</definedName>
    <definedName function="false" hidden="false" localSheetId="2" name="QB_COLUMN_74210" vbProcedure="false">'Balance Sheet'!$EV$4</definedName>
    <definedName function="false" hidden="false" localSheetId="2" name="QB_COLUMN_74210_1" vbProcedure="false">'Balance Sheet'!$CK$4</definedName>
    <definedName function="false" hidden="false" localSheetId="2" name="QB_COLUMN_75210" vbProcedure="false">'Balance Sheet'!$EX$4</definedName>
    <definedName function="false" hidden="false" localSheetId="2" name="QB_COLUMN_75210_1" vbProcedure="false">'Balance Sheet'!$CM$4</definedName>
    <definedName function="false" hidden="false" localSheetId="2" name="QB_COLUMN_76210" vbProcedure="false">'Balance Sheet'!$EZ$4</definedName>
    <definedName function="false" hidden="false" localSheetId="2" name="QB_COLUMN_76210_1" vbProcedure="false">'Balance Sheet'!$CN$4</definedName>
    <definedName function="false" hidden="false" localSheetId="2" name="QB_COLUMN_77210" vbProcedure="false">'Balance Sheet'!$FB$4</definedName>
    <definedName function="false" hidden="false" localSheetId="2" name="QB_COLUMN_77210_1" vbProcedure="false">'Balance Sheet'!$CO$4</definedName>
    <definedName function="false" hidden="false" localSheetId="2" name="QB_COLUMN_78210" vbProcedure="false">'Balance Sheet'!$FD$4</definedName>
    <definedName function="false" hidden="false" localSheetId="2" name="QB_COLUMN_78210_1" vbProcedure="false">'Balance Sheet'!$CP$4</definedName>
    <definedName function="false" hidden="false" localSheetId="2" name="QB_COLUMN_79210" vbProcedure="false">'Balance Sheet'!$FF$4</definedName>
    <definedName function="false" hidden="false" localSheetId="2" name="QB_COLUMN_79210_1" vbProcedure="false">'Balance Sheet'!$CQ$4</definedName>
    <definedName function="false" hidden="false" localSheetId="2" name="QB_COLUMN_80210" vbProcedure="false">'Balance Sheet'!$FH$4</definedName>
    <definedName function="false" hidden="false" localSheetId="2" name="QB_COLUMN_80210_1" vbProcedure="false">'Balance Sheet'!$CR$4</definedName>
    <definedName function="false" hidden="false" localSheetId="2" name="QB_COLUMN_81210" vbProcedure="false">'Balance Sheet'!$FJ$4</definedName>
    <definedName function="false" hidden="false" localSheetId="2" name="QB_COLUMN_81210_1" vbProcedure="false">'Balance Sheet'!$CS$4</definedName>
    <definedName function="false" hidden="false" localSheetId="2" name="QB_COLUMN_8210" vbProcedure="false">'Balance Sheet'!$P$4</definedName>
    <definedName function="false" hidden="false" localSheetId="2" name="QB_COLUMN_82210" vbProcedure="false">'Balance Sheet'!$FL$4</definedName>
    <definedName function="false" hidden="false" localSheetId="2" name="QB_COLUMN_82210_1" vbProcedure="false">'Balance Sheet'!$CT$4</definedName>
    <definedName function="false" hidden="false" localSheetId="2" name="QB_COLUMN_83210" vbProcedure="false">'Balance Sheet'!$FN$4</definedName>
    <definedName function="false" hidden="false" localSheetId="2" name="QB_COLUMN_83210_1" vbProcedure="false">'Balance Sheet'!$CV$4</definedName>
    <definedName function="false" hidden="false" localSheetId="2" name="QB_COLUMN_84210" vbProcedure="false">'Balance Sheet'!$FP$4</definedName>
    <definedName function="false" hidden="false" localSheetId="2" name="QB_COLUMN_84210_1" vbProcedure="false">'Balance Sheet'!$CW$4</definedName>
    <definedName function="false" hidden="false" localSheetId="2" name="QB_COLUMN_85210" vbProcedure="false">'Balance Sheet'!$FT$4</definedName>
    <definedName function="false" hidden="false" localSheetId="2" name="QB_COLUMN_85210_1" vbProcedure="false">'Balance Sheet'!$CZ$4</definedName>
    <definedName function="false" hidden="false" localSheetId="2" name="QB_COLUMN_86210" vbProcedure="false">'Balance Sheet'!$FV$4</definedName>
    <definedName function="false" hidden="false" localSheetId="2" name="QB_COLUMN_86210_1" vbProcedure="false">'Balance Sheet'!$DA$4</definedName>
    <definedName function="false" hidden="false" localSheetId="2" name="QB_COLUMN_87210" vbProcedure="false">'Balance Sheet'!$FX$4</definedName>
    <definedName function="false" hidden="false" localSheetId="2" name="QB_COLUMN_87210_1" vbProcedure="false">'Balance Sheet'!$DB$4</definedName>
    <definedName function="false" hidden="false" localSheetId="2" name="QB_COLUMN_88210" vbProcedure="false">'Balance Sheet'!$FZ$4</definedName>
    <definedName function="false" hidden="false" localSheetId="2" name="QB_COLUMN_88210_1" vbProcedure="false">'Balance Sheet'!$DC$4</definedName>
    <definedName function="false" hidden="false" localSheetId="2" name="QB_COLUMN_89210" vbProcedure="false">'Balance Sheet'!$GB$4</definedName>
    <definedName function="false" hidden="false" localSheetId="2" name="QB_COLUMN_89210_1" vbProcedure="false">'Balance Sheet'!$DD$4</definedName>
    <definedName function="false" hidden="false" localSheetId="2" name="QB_COLUMN_90210" vbProcedure="false">'Balance Sheet'!$GD$4</definedName>
    <definedName function="false" hidden="false" localSheetId="2" name="QB_COLUMN_90210_1" vbProcedure="false">'Balance Sheet'!$DF$4</definedName>
    <definedName function="false" hidden="false" localSheetId="2" name="QB_COLUMN_91210" vbProcedure="false">'Balance Sheet'!$GF$4</definedName>
    <definedName function="false" hidden="false" localSheetId="2" name="QB_COLUMN_91210_1" vbProcedure="false">'Balance Sheet'!$DG$4</definedName>
    <definedName function="false" hidden="false" localSheetId="2" name="QB_COLUMN_9210" vbProcedure="false">'Balance Sheet'!$U$4</definedName>
    <definedName function="false" hidden="false" localSheetId="2" name="QB_COLUMN_9210_1" vbProcedure="false">'Balance Sheet'!$Q$4</definedName>
    <definedName function="false" hidden="false" localSheetId="2" name="QB_COLUMN_92210" vbProcedure="false">'Balance Sheet'!$GH$4</definedName>
    <definedName function="false" hidden="false" localSheetId="2" name="QB_COLUMN_92210_1" vbProcedure="false">'Balance Sheet'!$DH$4</definedName>
    <definedName function="false" hidden="false" localSheetId="2" name="QB_COLUMN_93210" vbProcedure="false">'Balance Sheet'!$GJ$4</definedName>
    <definedName function="false" hidden="false" localSheetId="2" name="QB_COLUMN_93210_1" vbProcedure="false">'Balance Sheet'!$DI$4</definedName>
    <definedName function="false" hidden="false" localSheetId="2" name="QB_COLUMN_94210" vbProcedure="false">'Balance Sheet'!$GL$4</definedName>
    <definedName function="false" hidden="false" localSheetId="2" name="QB_COLUMN_94210_1" vbProcedure="false">'Balance Sheet'!$ES$4</definedName>
    <definedName function="false" hidden="false" localSheetId="2" name="QB_COLUMN_95210" vbProcedure="false">'Balance Sheet'!$GN$4</definedName>
    <definedName function="false" hidden="false" localSheetId="2" name="QB_COLUMN_95210_1" vbProcedure="false">'Balance Sheet'!$DJ$4</definedName>
    <definedName function="false" hidden="false" localSheetId="2" name="QB_COLUMN_96210" vbProcedure="false">'Balance Sheet'!$GP$4</definedName>
    <definedName function="false" hidden="false" localSheetId="2" name="QB_COLUMN_96210_1" vbProcedure="false">'Balance Sheet'!$DK$4</definedName>
    <definedName function="false" hidden="false" localSheetId="2" name="QB_COLUMN_97210" vbProcedure="false">'Balance Sheet'!$GR$4</definedName>
    <definedName function="false" hidden="false" localSheetId="2" name="QB_COLUMN_97210_1" vbProcedure="false">'Balance Sheet'!$DL$4</definedName>
    <definedName function="false" hidden="false" localSheetId="2" name="QB_COLUMN_98210" vbProcedure="false">'Balance Sheet'!$GT$4</definedName>
    <definedName function="false" hidden="false" localSheetId="2" name="QB_COLUMN_98210_1" vbProcedure="false">'Balance Sheet'!$DM$4</definedName>
    <definedName function="false" hidden="false" localSheetId="2" name="QB_COLUMN_99210" vbProcedure="false">'Balance Sheet'!$GV$4</definedName>
    <definedName function="false" hidden="false" localSheetId="2" name="QB_COLUMN_99210_1" vbProcedure="false">'Balance Sheet'!$DN$4</definedName>
    <definedName function="false" hidden="false" localSheetId="2" name="QB_DATA_0" vbProcedure="false">'Balance Sheet'!$8:$8,'Balance Sheet'!$10:$10,'Balance Sheet'!$11:$11,'Balance Sheet'!$12:$12,'Balance Sheet'!$13:$13,'Balance Sheet'!$14:$14,'Balance Sheet'!$15:$15,'Balance Sheet'!$16:$16,'Balance Sheet'!$17:$17,'Balance Sheet'!$20:$20,'Balance Sheet'!$21:$21,'Balance Sheet'!$22:$22,'Balance Sheet'!$23:$23,'Balance Sheet'!$24:$24,'Balance Sheet'!$25:$25,'Balance Sheet'!$26:$26</definedName>
    <definedName function="false" hidden="false" localSheetId="2" name="QB_DATA_1" vbProcedure="false">'Balance Sheet'!$27:$27,'Balance Sheet'!$28:$28,'Balance Sheet'!$29:$29,'Balance Sheet'!$34:$34,'Balance Sheet'!$39:$39,'Balance Sheet'!$45:$45,'Balance Sheet'!$48:$48,'Balance Sheet'!$51:$51,'Balance Sheet'!$52:$52,'Balance Sheet'!$53:$53,'Balance Sheet'!$54:$54,'Balance Sheet'!$55:$55,'Balance Sheet'!$59:$59,'Balance Sheet'!$66:$66,'Balance Sheet'!$69:$69,'Balance Sheet'!$71:$71</definedName>
    <definedName function="false" hidden="false" localSheetId="2" name="QB_DATA_2" vbProcedure="false">'Balance Sheet'!$72:$72,'Balance Sheet'!$73:$73,'Balance Sheet'!$75:$75,'Balance Sheet'!$76:$76,'Balance Sheet'!$81:$81,'Balance Sheet'!$82:$82,'Balance Sheet'!$83:$83,'Balance Sheet'!$84:$84,'Balance Sheet'!$85:$85,'Balance Sheet'!$86:$86,'Balance Sheet'!$87:$87,'Balance Sheet'!$88:$88,'Balance Sheet'!$89:$89,'Balance Sheet'!$90:$90,'Balance Sheet'!$96:$96,'Balance Sheet'!$97:$97</definedName>
    <definedName function="false" hidden="false" localSheetId="2" name="QB_DATA_3" vbProcedure="false">'Balance Sheet'!$99:$99,'Balance Sheet'!$100:$100</definedName>
    <definedName function="false" hidden="false" localSheetId="2" name="QB_FORMULA_0" vbProcedure="false">'Balance Sheet'!$IX$8,'Balance Sheet'!$IX$10,'Balance Sheet'!$IX$11,'Balance Sheet'!$IX$12,'Balance Sheet'!$IX$13,'Balance Sheet'!$IX$14,'Balance Sheet'!$IX$15,'Balance Sheet'!$IX$16,'Balance Sheet'!$IX$17,'Balance Sheet'!$G$18,'Balance Sheet'!$I$18,'Balance Sheet'!$K$18,'Balance Sheet'!$M$18,'Balance Sheet'!$O$18,'Balance Sheet'!$Q$18,'Balance Sheet'!$S$18</definedName>
    <definedName function="false" hidden="false" localSheetId="2" name="QB_FORMULA_0_1" vbProcedure="false">'Balance Sheet'!$EV$8,'Balance Sheet'!$EV$9,'Balance Sheet'!$EV$11,'Balance Sheet'!$EV$12,'Balance Sheet'!$EV$13,'Balance Sheet'!$EV$14,'Balance Sheet'!$EV$15,'Balance Sheet'!$EV$16,'Balance Sheet'!$EV$17,'Balance Sheet'!$EV$18,'Balance Sheet'!$EV$19,'Balance Sheet'!$EV$20,'Balance Sheet'!$G$21,'Balance Sheet'!$H$21,'Balance Sheet'!$I$21,'Balance Sheet'!$J$21</definedName>
    <definedName function="false" hidden="false" localSheetId="2" name="QB_FORMULA_1" vbProcedure="false">'Balance Sheet'!$U$18,'Balance Sheet'!$W$18,'Balance Sheet'!$Y$18,'Balance Sheet'!$AA$18,'Balance Sheet'!$AC$18,'Balance Sheet'!$AE$18,'Balance Sheet'!$AG$18,'Balance Sheet'!$AI$18,'Balance Sheet'!$AM$18,'Balance Sheet'!$AO$18,'Balance Sheet'!$AQ$18,'Balance Sheet'!$AS$18,'Balance Sheet'!$AU$18,'Balance Sheet'!$AW$18,'Balance Sheet'!$AY$18,'Balance Sheet'!$BA$18</definedName>
    <definedName function="false" hidden="false" localSheetId="2" name="QB_FORMULA_10" vbProcedure="false">'Balance Sheet'!$AM$30,'Balance Sheet'!$AO$30,'Balance Sheet'!$AQ$30,'Balance Sheet'!$AS$30,'Balance Sheet'!$AU$30,'Balance Sheet'!$AW$30,'Balance Sheet'!$AY$30,'Balance Sheet'!$BA$30,'Balance Sheet'!$BC$30,'Balance Sheet'!$BE$30,'Balance Sheet'!$BG$30,'Balance Sheet'!$BI$30,'Balance Sheet'!$BK$30,'Balance Sheet'!$BM$30,'Balance Sheet'!$BO$30,'Balance Sheet'!$BQ$30</definedName>
    <definedName function="false" hidden="false" localSheetId="2" name="QB_FORMULA_100" vbProcedure="false">'Balance Sheet'!$DW$60,'Balance Sheet'!$DY$60,'Balance Sheet'!$EA$60,'Balance Sheet'!$EC$60,'Balance Sheet'!$EE$60,'Balance Sheet'!$EG$60,'Balance Sheet'!$EI$60,'Balance Sheet'!$EK$60,'Balance Sheet'!$EM$60,'Balance Sheet'!$EO$60,'Balance Sheet'!$EQ$60,'Balance Sheet'!$ES$60,'Balance Sheet'!$ET$60,'Balance Sheet'!$EV$60,'Balance Sheet'!$EX$60,'Balance Sheet'!$EZ$60</definedName>
    <definedName function="false" hidden="false" localSheetId="2" name="QB_FORMULA_100_1" vbProcedure="false">'Balance Sheet'!$CN$83,'Balance Sheet'!$CO$83,'Balance Sheet'!$CP$83,'Balance Sheet'!$CQ$83,'Balance Sheet'!$CR$83,'Balance Sheet'!$CS$83,'Balance Sheet'!$CT$83,'Balance Sheet'!$CU$83,'Balance Sheet'!$CV$83,'Balance Sheet'!$CW$83,'Balance Sheet'!$CX$83,'Balance Sheet'!$CY$83,'Balance Sheet'!$CZ$83,'Balance Sheet'!$DA$83,'Balance Sheet'!$DB$83,'Balance Sheet'!$DC$83</definedName>
    <definedName function="false" hidden="false" localSheetId="2" name="QB_FORMULA_101" vbProcedure="false">'Balance Sheet'!$FB$60,'Balance Sheet'!$FD$60,'Balance Sheet'!$FF$60,'Balance Sheet'!$FH$60,'Balance Sheet'!$FJ$60,'Balance Sheet'!$FL$60,'Balance Sheet'!$FN$60,'Balance Sheet'!$FP$60,'Balance Sheet'!$FR$60,'Balance Sheet'!$FT$60,'Balance Sheet'!$FV$60,'Balance Sheet'!$FX$60,'Balance Sheet'!$FZ$60,'Balance Sheet'!$GB$60,'Balance Sheet'!$GD$60,'Balance Sheet'!$GF$60</definedName>
    <definedName function="false" hidden="false" localSheetId="2" name="QB_FORMULA_101_1" vbProcedure="false">'Balance Sheet'!$DD$83,'Balance Sheet'!$DE$83,'Balance Sheet'!$DF$83,'Balance Sheet'!$DG$83,'Balance Sheet'!$DH$83,'Balance Sheet'!$DI$83,'Balance Sheet'!$DJ$83,'Balance Sheet'!$DK$83,'Balance Sheet'!$DL$83,'Balance Sheet'!$DM$83,'Balance Sheet'!$DN$83,'Balance Sheet'!$DO$83,'Balance Sheet'!$DP$83,'Balance Sheet'!$DQ$83,'Balance Sheet'!$DR$83,'Balance Sheet'!$DS$83</definedName>
    <definedName function="false" hidden="false" localSheetId="2" name="QB_FORMULA_102" vbProcedure="false">'Balance Sheet'!$GH$60,'Balance Sheet'!$GJ$60,'Balance Sheet'!$GL$60,'Balance Sheet'!$GN$60,'Balance Sheet'!$GP$60,'Balance Sheet'!$GR$60,'Balance Sheet'!$GT$60,'Balance Sheet'!$GV$60,'Balance Sheet'!$GX$60,'Balance Sheet'!$GZ$60,'Balance Sheet'!$HB$60,'Balance Sheet'!$HD$60,'Balance Sheet'!$HF$60,'Balance Sheet'!$HH$60,'Balance Sheet'!$HJ$60,'Balance Sheet'!$HL$60</definedName>
    <definedName function="false" hidden="false" localSheetId="2" name="QB_FORMULA_102_1" vbProcedure="false">'Balance Sheet'!$DT$83,'Balance Sheet'!$DU$83,'Balance Sheet'!$DV$83,'Balance Sheet'!$DW$83,'Balance Sheet'!$DX$83,'Balance Sheet'!$DY$83,'Balance Sheet'!$DZ$83,'Balance Sheet'!$EA$83,'Balance Sheet'!$EB$83,'Balance Sheet'!$EC$83,'Balance Sheet'!$ED$83,'Balance Sheet'!$EE$83,'Balance Sheet'!$EF$83,'Balance Sheet'!$EG$83,'Balance Sheet'!$EH$83,'Balance Sheet'!$EI$83</definedName>
    <definedName function="false" hidden="false" localSheetId="2" name="QB_FORMULA_103" vbProcedure="false">'Balance Sheet'!$HN$60,'Balance Sheet'!$HP$60,'Balance Sheet'!$HR$60,'Balance Sheet'!$HT$60,'Balance Sheet'!$HV$60,'Balance Sheet'!$HX$60,'Balance Sheet'!$HZ$60,'Balance Sheet'!$IB$60,'Balance Sheet'!$ID$60,'Balance Sheet'!$IF$60,'Balance Sheet'!$IH$60,'Balance Sheet'!$IJ$60,'Balance Sheet'!$IL$60,'Balance Sheet'!$IN$60,'Balance Sheet'!$IP$60,'Balance Sheet'!$IR$60</definedName>
    <definedName function="false" hidden="false" localSheetId="2" name="QB_FORMULA_103_1" vbProcedure="false">'Balance Sheet'!$EJ$83,'Balance Sheet'!$EK$83,'Balance Sheet'!$EL$83,'Balance Sheet'!$EM$83,'Balance Sheet'!$EN$83,'Balance Sheet'!$EO$83,'Balance Sheet'!$EP$83,'Balance Sheet'!$EQ$83,'Balance Sheet'!$ER$83,'Balance Sheet'!$ES$83,'Balance Sheet'!$ET$83,'Balance Sheet'!$EU$83,'Balance Sheet'!$EV$83,'Balance Sheet'!$EV$84,'Balance Sheet'!$G$85,'Balance Sheet'!$H$85</definedName>
    <definedName function="false" hidden="false" localSheetId="2" name="QB_FORMULA_104" vbProcedure="false">'Balance Sheet'!$IT$60,'Balance Sheet'!$IV$60,'Balance Sheet'!$IX$60,'Balance Sheet'!$G$61,'Balance Sheet'!$I$61,'Balance Sheet'!$K$61,'Balance Sheet'!$M$61,'Balance Sheet'!$O$61,'Balance Sheet'!$Q$61,'Balance Sheet'!$S$61,'Balance Sheet'!$U$61,'Balance Sheet'!$W$61,'Balance Sheet'!$Y$61,'Balance Sheet'!$AA$61,'Balance Sheet'!$AC$61,'Balance Sheet'!$AE$61</definedName>
    <definedName function="false" hidden="false" localSheetId="2" name="QB_FORMULA_104_1" vbProcedure="false">'Balance Sheet'!$I$85,'Balance Sheet'!$J$85,'Balance Sheet'!$K$85,'Balance Sheet'!$L$85,'Balance Sheet'!$M$85,'Balance Sheet'!$N$85,'Balance Sheet'!$O$85,'Balance Sheet'!$P$85,'Balance Sheet'!$Q$85,'Balance Sheet'!$R$85,'Balance Sheet'!$S$85,'Balance Sheet'!$T$85,'Balance Sheet'!$U$85,'Balance Sheet'!$V$85,'Balance Sheet'!$W$85,'Balance Sheet'!$X$85</definedName>
    <definedName function="false" hidden="false" localSheetId="2" name="QB_FORMULA_105" vbProcedure="false">'Balance Sheet'!$AG$61,'Balance Sheet'!$AI$61,'Balance Sheet'!$AM$61,'Balance Sheet'!$AO$61,'Balance Sheet'!$AQ$61,'Balance Sheet'!$AS$61,'Balance Sheet'!$AU$61,'Balance Sheet'!$AW$61,'Balance Sheet'!$AY$61,'Balance Sheet'!$BA$61,'Balance Sheet'!$BC$61,'Balance Sheet'!$BE$61,'Balance Sheet'!$BG$61,'Balance Sheet'!$BI$61,'Balance Sheet'!$BK$61,'Balance Sheet'!$BM$61</definedName>
    <definedName function="false" hidden="false" localSheetId="2" name="QB_FORMULA_105_1" vbProcedure="false">'Balance Sheet'!$Y$85,'Balance Sheet'!$Z$85,'Balance Sheet'!$AA$85,'Balance Sheet'!$AB$85,'Balance Sheet'!$AC$85,'Balance Sheet'!$AD$85,'Balance Sheet'!$AE$85,'Balance Sheet'!$AF$85,'Balance Sheet'!$AG$85,'Balance Sheet'!$AH$85,'Balance Sheet'!$AI$85,'Balance Sheet'!$AJ$85,'Balance Sheet'!$AK$85,'Balance Sheet'!$AL$85,'Balance Sheet'!$AM$85,'Balance Sheet'!$AN$85</definedName>
    <definedName function="false" hidden="false" localSheetId="2" name="QB_FORMULA_106" vbProcedure="false">'Balance Sheet'!$BO$61,'Balance Sheet'!$BQ$61,'Balance Sheet'!$BS$61,'Balance Sheet'!$BU$61,'Balance Sheet'!$BW$61,'Balance Sheet'!$BY$61,'Balance Sheet'!$CA$61,'Balance Sheet'!$CC$61,'Balance Sheet'!$CE$61,'Balance Sheet'!$CG$61,'Balance Sheet'!$CI$61,'Balance Sheet'!$CK$61,'Balance Sheet'!$CM$61,'Balance Sheet'!$CO$61,'Balance Sheet'!$CQ$61,'Balance Sheet'!$CS$61</definedName>
    <definedName function="false" hidden="false" localSheetId="2" name="QB_FORMULA_106_1" vbProcedure="false">'Balance Sheet'!$AO$85,'Balance Sheet'!$AP$85,'Balance Sheet'!$AQ$85,'Balance Sheet'!$AR$85,'Balance Sheet'!$AS$85,'Balance Sheet'!$AT$85,'Balance Sheet'!$AU$85,'Balance Sheet'!$AV$85,'Balance Sheet'!$AW$85,'Balance Sheet'!$AX$85,'Balance Sheet'!$AY$85,'Balance Sheet'!$AZ$85,'Balance Sheet'!$BA$85,'Balance Sheet'!$BB$85,'Balance Sheet'!$BC$85,'Balance Sheet'!$BD$85</definedName>
    <definedName function="false" hidden="false" localSheetId="2" name="QB_FORMULA_107" vbProcedure="false">'Balance Sheet'!$CU$61,'Balance Sheet'!$CW$61,'Balance Sheet'!$CY$61,'Balance Sheet'!$DA$61,'Balance Sheet'!$DC$61,'Balance Sheet'!$DE$61,'Balance Sheet'!$DG$61,'Balance Sheet'!$DI$61,'Balance Sheet'!$DK$61,'Balance Sheet'!$DM$61,'Balance Sheet'!$DO$61,'Balance Sheet'!$DQ$61,'Balance Sheet'!$DS$61,'Balance Sheet'!$DU$61,'Balance Sheet'!$DW$61,'Balance Sheet'!$DY$61</definedName>
    <definedName function="false" hidden="false" localSheetId="2" name="QB_FORMULA_107_1" vbProcedure="false">'Balance Sheet'!$BE$85,'Balance Sheet'!$BF$85,'Balance Sheet'!$BG$85,'Balance Sheet'!$BH$85,'Balance Sheet'!$BI$85,'Balance Sheet'!$BJ$85,'Balance Sheet'!$BK$85,'Balance Sheet'!$BL$85,'Balance Sheet'!$BM$85,'Balance Sheet'!$BN$85,'Balance Sheet'!$BO$85,'Balance Sheet'!$BP$85,'Balance Sheet'!$BQ$85,'Balance Sheet'!$BR$85,'Balance Sheet'!$BS$85,'Balance Sheet'!$BT$85</definedName>
    <definedName function="false" hidden="false" localSheetId="2" name="QB_FORMULA_108" vbProcedure="false">'Balance Sheet'!$EA$61,'Balance Sheet'!$EC$61,'Balance Sheet'!$EE$61,'Balance Sheet'!$EG$61,'Balance Sheet'!$EI$61,'Balance Sheet'!$EK$61,'Balance Sheet'!$EM$61,'Balance Sheet'!$EO$61,'Balance Sheet'!$EQ$61,'Balance Sheet'!$ES$61,'Balance Sheet'!$ET$61,'Balance Sheet'!$EV$61,'Balance Sheet'!$EX$61,'Balance Sheet'!$EZ$61,'Balance Sheet'!$FB$61,'Balance Sheet'!$FD$61</definedName>
    <definedName function="false" hidden="false" localSheetId="2" name="QB_FORMULA_108_1" vbProcedure="false">'Balance Sheet'!$BU$85,'Balance Sheet'!$BV$85,'Balance Sheet'!$BW$85,'Balance Sheet'!$BX$85,'Balance Sheet'!$BY$85,'Balance Sheet'!$BZ$85,'Balance Sheet'!$CA$85,'Balance Sheet'!$CB$85,'Balance Sheet'!$CC$85,'Balance Sheet'!$CD$85,'Balance Sheet'!$CE$85,'Balance Sheet'!$CF$85,'Balance Sheet'!$CG$85,'Balance Sheet'!$CH$85,'Balance Sheet'!$CI$85,'Balance Sheet'!$CJ$85</definedName>
    <definedName function="false" hidden="false" localSheetId="2" name="QB_FORMULA_109" vbProcedure="false">'Balance Sheet'!$FF$61,'Balance Sheet'!$FH$61,'Balance Sheet'!$FJ$61,'Balance Sheet'!$FL$61,'Balance Sheet'!$FN$61,'Balance Sheet'!$FP$61,'Balance Sheet'!$FR$61,'Balance Sheet'!$FT$61,'Balance Sheet'!$FV$61,'Balance Sheet'!$FX$61,'Balance Sheet'!$FZ$61,'Balance Sheet'!$GB$61,'Balance Sheet'!$GD$61,'Balance Sheet'!$GF$61,'Balance Sheet'!$GH$61,'Balance Sheet'!$GJ$61</definedName>
    <definedName function="false" hidden="false" localSheetId="2" name="QB_FORMULA_109_1" vbProcedure="false">'Balance Sheet'!$CK$85,'Balance Sheet'!$CL$85,'Balance Sheet'!$CM$85,'Balance Sheet'!$CN$85,'Balance Sheet'!$CO$85,'Balance Sheet'!$CP$85,'Balance Sheet'!$CQ$85,'Balance Sheet'!$CR$85,'Balance Sheet'!$CS$85,'Balance Sheet'!$CT$85,'Balance Sheet'!$CU$85,'Balance Sheet'!$CV$85,'Balance Sheet'!$CW$85,'Balance Sheet'!$CX$85,'Balance Sheet'!$CY$85,'Balance Sheet'!$CZ$85</definedName>
    <definedName function="false" hidden="false" localSheetId="2" name="QB_FORMULA_10_1" vbProcedure="false">'Balance Sheet'!$EV$25,'Balance Sheet'!$EV$26,'Balance Sheet'!$EV$27,'Balance Sheet'!$EV$28,'Balance Sheet'!$EV$29,'Balance Sheet'!$EV$30,'Balance Sheet'!$EV$31,'Balance Sheet'!$EV$32,'Balance Sheet'!$EV$33,'Balance Sheet'!$EV$34,'Balance Sheet'!$EV$35,'Balance Sheet'!$EV$36,'Balance Sheet'!$EV$37,'Balance Sheet'!$G$38,'Balance Sheet'!$H$38,'Balance Sheet'!$I$38</definedName>
    <definedName function="false" hidden="false" localSheetId="2" name="QB_FORMULA_11" vbProcedure="false">'Balance Sheet'!$BS$30,'Balance Sheet'!$BU$30,'Balance Sheet'!$BW$30,'Balance Sheet'!$BY$30,'Balance Sheet'!$CA$30,'Balance Sheet'!$CC$30,'Balance Sheet'!$CE$30,'Balance Sheet'!$CG$30,'Balance Sheet'!$CI$30,'Balance Sheet'!$CK$30,'Balance Sheet'!$CM$30,'Balance Sheet'!$CO$30,'Balance Sheet'!$CQ$30,'Balance Sheet'!$CS$30,'Balance Sheet'!$CU$30,'Balance Sheet'!$CW$30</definedName>
    <definedName function="false" hidden="false" localSheetId="2" name="QB_FORMULA_110" vbProcedure="false">'Balance Sheet'!$GL$61,'Balance Sheet'!$GN$61,'Balance Sheet'!$GP$61,'Balance Sheet'!$GR$61,'Balance Sheet'!$GT$61,'Balance Sheet'!$GV$61,'Balance Sheet'!$GX$61,'Balance Sheet'!$GZ$61,'Balance Sheet'!$HB$61,'Balance Sheet'!$HD$61,'Balance Sheet'!$HF$61,'Balance Sheet'!$HH$61,'Balance Sheet'!$HJ$61,'Balance Sheet'!$HL$61,'Balance Sheet'!$HN$61,'Balance Sheet'!$HP$61</definedName>
    <definedName function="false" hidden="false" localSheetId="2" name="QB_FORMULA_110_1" vbProcedure="false">'Balance Sheet'!$DA$85,'Balance Sheet'!$DB$85,'Balance Sheet'!$DC$85,'Balance Sheet'!$DD$85,'Balance Sheet'!$DE$85,'Balance Sheet'!$DF$85,'Balance Sheet'!$DG$85,'Balance Sheet'!$DH$85,'Balance Sheet'!$DI$85,'Balance Sheet'!$DJ$85,'Balance Sheet'!$DK$85,'Balance Sheet'!$DL$85,'Balance Sheet'!$DM$85,'Balance Sheet'!$DN$85,'Balance Sheet'!$DO$85,'Balance Sheet'!$DP$85</definedName>
    <definedName function="false" hidden="false" localSheetId="2" name="QB_FORMULA_111" vbProcedure="false">'Balance Sheet'!$HR$61,'Balance Sheet'!$HT$61,'Balance Sheet'!$HV$61,'Balance Sheet'!$HX$61,'Balance Sheet'!$HZ$61,'Balance Sheet'!$IB$61,'Balance Sheet'!$ID$61,'Balance Sheet'!$IF$61,'Balance Sheet'!$IH$61,'Balance Sheet'!$IJ$61,'Balance Sheet'!$IL$61,'Balance Sheet'!$IN$61,'Balance Sheet'!$IP$61,'Balance Sheet'!$IR$61,'Balance Sheet'!$IT$61,'Balance Sheet'!$IV$61</definedName>
    <definedName function="false" hidden="false" localSheetId="2" name="QB_FORMULA_111_1" vbProcedure="false">'Balance Sheet'!$DQ$85,'Balance Sheet'!$DR$85,'Balance Sheet'!$DS$85,'Balance Sheet'!$DT$85,'Balance Sheet'!$DU$85,'Balance Sheet'!$DV$85,'Balance Sheet'!$DW$85,'Balance Sheet'!$DX$85,'Balance Sheet'!$DY$85,'Balance Sheet'!$DZ$85,'Balance Sheet'!$EA$85,'Balance Sheet'!$EB$85,'Balance Sheet'!$EC$85,'Balance Sheet'!$ED$85,'Balance Sheet'!$EE$85,'Balance Sheet'!$EF$85</definedName>
    <definedName function="false" hidden="false" localSheetId="2" name="QB_FORMULA_112" vbProcedure="false">'Balance Sheet'!$IX$61,'Balance Sheet'!$IX$66,'Balance Sheet'!$G$67,'Balance Sheet'!$I$67,'Balance Sheet'!$K$67,'Balance Sheet'!$M$67,'Balance Sheet'!$O$67,'Balance Sheet'!$Q$67,'Balance Sheet'!$S$67,'Balance Sheet'!$U$67,'Balance Sheet'!$W$67,'Balance Sheet'!$Y$67,'Balance Sheet'!$AA$67,'Balance Sheet'!$AC$67,'Balance Sheet'!$AE$67,'Balance Sheet'!$AG$67</definedName>
    <definedName function="false" hidden="false" localSheetId="2" name="QB_FORMULA_112_1" vbProcedure="false">'Balance Sheet'!$EG$85,'Balance Sheet'!$EH$85,'Balance Sheet'!$EI$85,'Balance Sheet'!$EJ$85,'Balance Sheet'!$EK$85,'Balance Sheet'!$EL$85,'Balance Sheet'!$EM$85,'Balance Sheet'!$EN$85,'Balance Sheet'!$EO$85,'Balance Sheet'!$EP$85,'Balance Sheet'!$EQ$85,'Balance Sheet'!$ER$85,'Balance Sheet'!$ES$85,'Balance Sheet'!$ET$85,'Balance Sheet'!$EU$85,'Balance Sheet'!$EV$85</definedName>
    <definedName function="false" hidden="false" localSheetId="2" name="QB_FORMULA_113" vbProcedure="false">'Balance Sheet'!$AI$67,'Balance Sheet'!$AM$67,'Balance Sheet'!$AO$67,'Balance Sheet'!$AQ$67,'Balance Sheet'!$AS$67,'Balance Sheet'!$AU$67,'Balance Sheet'!$AW$67,'Balance Sheet'!$AY$67,'Balance Sheet'!$BA$67,'Balance Sheet'!$BC$67,'Balance Sheet'!$BE$67,'Balance Sheet'!$BG$67,'Balance Sheet'!$BI$67,'Balance Sheet'!$BK$67,'Balance Sheet'!$BM$67,'Balance Sheet'!$BO$67</definedName>
    <definedName function="false" hidden="false" localSheetId="2" name="QB_FORMULA_113_1" vbProcedure="false">'Balance Sheet'!$EV$87,'Balance Sheet'!$EV$89,'Balance Sheet'!$EV$90,'Balance Sheet'!$G$91,'Balance Sheet'!$H$91,'Balance Sheet'!$I$91,'Balance Sheet'!$J$91,'Balance Sheet'!$K$91,'Balance Sheet'!$L$91,'Balance Sheet'!$M$91,'Balance Sheet'!$N$91,'Balance Sheet'!$O$91,'Balance Sheet'!$P$91,'Balance Sheet'!$Q$91,'Balance Sheet'!$R$91,'Balance Sheet'!$S$91</definedName>
    <definedName function="false" hidden="false" localSheetId="2" name="QB_FORMULA_114" vbProcedure="false">'Balance Sheet'!$BQ$67,'Balance Sheet'!$BS$67,'Balance Sheet'!$BU$67,'Balance Sheet'!$BW$67,'Balance Sheet'!$BY$67,'Balance Sheet'!$CA$67,'Balance Sheet'!$CC$67,'Balance Sheet'!$CE$67,'Balance Sheet'!$CG$67,'Balance Sheet'!$CI$67,'Balance Sheet'!$CK$67,'Balance Sheet'!$CM$67,'Balance Sheet'!$CO$67,'Balance Sheet'!$CQ$67,'Balance Sheet'!$CS$67,'Balance Sheet'!$CU$67</definedName>
    <definedName function="false" hidden="false" localSheetId="2" name="QB_FORMULA_114_1" vbProcedure="false">'Balance Sheet'!$T$91,'Balance Sheet'!$U$91,'Balance Sheet'!$V$91,'Balance Sheet'!$W$91,'Balance Sheet'!$X$91,'Balance Sheet'!$Y$91,'Balance Sheet'!$Z$91,'Balance Sheet'!$AA$91,'Balance Sheet'!$AB$91,'Balance Sheet'!$AC$91,'Balance Sheet'!$AD$91,'Balance Sheet'!$AE$91,'Balance Sheet'!$AF$91,'Balance Sheet'!$AG$91,'Balance Sheet'!$AH$91,'Balance Sheet'!$AI$91</definedName>
    <definedName function="false" hidden="false" localSheetId="2" name="QB_FORMULA_115" vbProcedure="false">'Balance Sheet'!$CW$67,'Balance Sheet'!$CY$67,'Balance Sheet'!$DA$67,'Balance Sheet'!$DC$67,'Balance Sheet'!$DE$67,'Balance Sheet'!$DG$67,'Balance Sheet'!$DI$67,'Balance Sheet'!$DK$67,'Balance Sheet'!$DM$67,'Balance Sheet'!$DO$67,'Balance Sheet'!$DQ$67,'Balance Sheet'!$DS$67,'Balance Sheet'!$DU$67,'Balance Sheet'!$DW$67,'Balance Sheet'!$DY$67,'Balance Sheet'!$EA$67</definedName>
    <definedName function="false" hidden="false" localSheetId="2" name="QB_FORMULA_115_1" vbProcedure="false">'Balance Sheet'!$AJ$91,'Balance Sheet'!$AK$91,'Balance Sheet'!$AL$91,'Balance Sheet'!$AM$91,'Balance Sheet'!$AN$91,'Balance Sheet'!$AO$91,'Balance Sheet'!$AP$91,'Balance Sheet'!$AQ$91,'Balance Sheet'!$AR$91,'Balance Sheet'!$AS$91,'Balance Sheet'!$AT$91,'Balance Sheet'!$AU$91,'Balance Sheet'!$AV$91,'Balance Sheet'!$AW$91,'Balance Sheet'!$AX$91,'Balance Sheet'!$AY$91</definedName>
    <definedName function="false" hidden="false" localSheetId="2" name="QB_FORMULA_116" vbProcedure="false">'Balance Sheet'!$EC$67,'Balance Sheet'!$EE$67,'Balance Sheet'!$EG$67,'Balance Sheet'!$EI$67,'Balance Sheet'!$EK$67,'Balance Sheet'!$EM$67,'Balance Sheet'!$EO$67,'Balance Sheet'!$EQ$67,'Balance Sheet'!$ES$67,'Balance Sheet'!$ET$67,'Balance Sheet'!$EV$67,'Balance Sheet'!$EX$67,'Balance Sheet'!$EZ$67,'Balance Sheet'!$FB$67,'Balance Sheet'!$FD$67,'Balance Sheet'!$FF$67</definedName>
    <definedName function="false" hidden="false" localSheetId="2" name="QB_FORMULA_116_1" vbProcedure="false">'Balance Sheet'!$AZ$91,'Balance Sheet'!$BA$91,'Balance Sheet'!$BB$91,'Balance Sheet'!$BC$91,'Balance Sheet'!$BD$91,'Balance Sheet'!$BE$91,'Balance Sheet'!$BF$91,'Balance Sheet'!$BG$91,'Balance Sheet'!$BH$91,'Balance Sheet'!$BI$91,'Balance Sheet'!$BJ$91,'Balance Sheet'!$BK$91,'Balance Sheet'!$BL$91,'Balance Sheet'!$BM$91,'Balance Sheet'!$BN$91,'Balance Sheet'!$BO$91</definedName>
    <definedName function="false" hidden="false" localSheetId="2" name="QB_FORMULA_117" vbProcedure="false">'Balance Sheet'!$FH$67,'Balance Sheet'!$FJ$67,'Balance Sheet'!$FL$67,'Balance Sheet'!$FN$67,'Balance Sheet'!$FP$67,'Balance Sheet'!$FR$67,'Balance Sheet'!$FT$67,'Balance Sheet'!$FV$67,'Balance Sheet'!$FX$67,'Balance Sheet'!$FZ$67,'Balance Sheet'!$GB$67,'Balance Sheet'!$GD$67,'Balance Sheet'!$GF$67,'Balance Sheet'!$GH$67,'Balance Sheet'!$GJ$67,'Balance Sheet'!$GL$67</definedName>
    <definedName function="false" hidden="false" localSheetId="2" name="QB_FORMULA_117_1" vbProcedure="false">'Balance Sheet'!$BP$91,'Balance Sheet'!$BQ$91,'Balance Sheet'!$BR$91,'Balance Sheet'!$BS$91,'Balance Sheet'!$BT$91,'Balance Sheet'!$BU$91,'Balance Sheet'!$BV$91,'Balance Sheet'!$BW$91,'Balance Sheet'!$BX$91,'Balance Sheet'!$BY$91,'Balance Sheet'!$BZ$91,'Balance Sheet'!$CA$91,'Balance Sheet'!$CB$91,'Balance Sheet'!$CC$91,'Balance Sheet'!$CD$91,'Balance Sheet'!$CE$91</definedName>
    <definedName function="false" hidden="false" localSheetId="2" name="QB_FORMULA_118" vbProcedure="false">'Balance Sheet'!$GN$67,'Balance Sheet'!$GP$67,'Balance Sheet'!$GR$67,'Balance Sheet'!$GT$67,'Balance Sheet'!$GV$67,'Balance Sheet'!$GX$67,'Balance Sheet'!$GZ$67,'Balance Sheet'!$HB$67,'Balance Sheet'!$HD$67,'Balance Sheet'!$HF$67,'Balance Sheet'!$HH$67,'Balance Sheet'!$HJ$67,'Balance Sheet'!$HL$67,'Balance Sheet'!$HN$67,'Balance Sheet'!$HP$67,'Balance Sheet'!$HR$67</definedName>
    <definedName function="false" hidden="false" localSheetId="2" name="QB_FORMULA_118_1" vbProcedure="false">'Balance Sheet'!$CF$91,'Balance Sheet'!$CG$91,'Balance Sheet'!$CH$91,'Balance Sheet'!$CI$91,'Balance Sheet'!$CJ$91,'Balance Sheet'!$CK$91,'Balance Sheet'!$CL$91,'Balance Sheet'!$CM$91,'Balance Sheet'!$CN$91,'Balance Sheet'!$CO$91,'Balance Sheet'!$CP$91,'Balance Sheet'!$CQ$91,'Balance Sheet'!$CR$91,'Balance Sheet'!$CS$91,'Balance Sheet'!$CT$91,'Balance Sheet'!$CU$91</definedName>
    <definedName function="false" hidden="false" localSheetId="2" name="QB_FORMULA_119" vbProcedure="false">'Balance Sheet'!$HT$67,'Balance Sheet'!$HV$67,'Balance Sheet'!$HX$67,'Balance Sheet'!$HZ$67,'Balance Sheet'!$IB$67,'Balance Sheet'!$ID$67,'Balance Sheet'!$IF$67,'Balance Sheet'!$IH$67,'Balance Sheet'!$IJ$67,'Balance Sheet'!$IL$67,'Balance Sheet'!$IN$67,'Balance Sheet'!$IP$67,'Balance Sheet'!$IR$67,'Balance Sheet'!$IT$67,'Balance Sheet'!$IV$67,'Balance Sheet'!$IX$67</definedName>
    <definedName function="false" hidden="false" localSheetId="2" name="QB_FORMULA_119_1" vbProcedure="false">'Balance Sheet'!$CV$91,'Balance Sheet'!$CW$91,'Balance Sheet'!$CX$91,'Balance Sheet'!$CY$91,'Balance Sheet'!$CZ$91,'Balance Sheet'!$DA$91,'Balance Sheet'!$DB$91,'Balance Sheet'!$DC$91,'Balance Sheet'!$DD$91,'Balance Sheet'!$DE$91,'Balance Sheet'!$DF$91,'Balance Sheet'!$DG$91,'Balance Sheet'!$DH$91,'Balance Sheet'!$DI$91,'Balance Sheet'!$DJ$91,'Balance Sheet'!$DK$91</definedName>
    <definedName function="false" hidden="false" localSheetId="2" name="QB_FORMULA_11_1" vbProcedure="false">'Balance Sheet'!$J$38,'Balance Sheet'!$K$38,'Balance Sheet'!$L$38,'Balance Sheet'!$M$38,'Balance Sheet'!$N$38,'Balance Sheet'!$O$38,'Balance Sheet'!$P$38,'Balance Sheet'!$Q$38,'Balance Sheet'!$R$38,'Balance Sheet'!$S$38,'Balance Sheet'!$T$38,'Balance Sheet'!$U$38,'Balance Sheet'!$V$38,'Balance Sheet'!$W$38,'Balance Sheet'!$X$38,'Balance Sheet'!$Y$38</definedName>
    <definedName function="false" hidden="false" localSheetId="2" name="QB_FORMULA_12" vbProcedure="false">'Balance Sheet'!$CY$30,'Balance Sheet'!$DA$30,'Balance Sheet'!$DC$30,'Balance Sheet'!$DE$30,'Balance Sheet'!$DG$30,'Balance Sheet'!$DI$30,'Balance Sheet'!$DK$30,'Balance Sheet'!$DM$30,'Balance Sheet'!$DO$30,'Balance Sheet'!$DQ$30,'Balance Sheet'!$DS$30,'Balance Sheet'!$DU$30,'Balance Sheet'!$DW$30,'Balance Sheet'!$DY$30,'Balance Sheet'!$EA$30,'Balance Sheet'!$EC$30</definedName>
    <definedName function="false" hidden="false" localSheetId="2" name="QB_FORMULA_120" vbProcedure="false">'Balance Sheet'!$IX$69,'Balance Sheet'!$IX$71,'Balance Sheet'!$IX$72,'Balance Sheet'!$IX$73,'Balance Sheet'!$G$74,'Balance Sheet'!$I$74,'Balance Sheet'!$K$74,'Balance Sheet'!$M$74,'Balance Sheet'!$O$74,'Balance Sheet'!$Q$74,'Balance Sheet'!$S$74,'Balance Sheet'!$U$74,'Balance Sheet'!$W$74,'Balance Sheet'!$Y$74,'Balance Sheet'!$AA$74,'Balance Sheet'!$AC$74</definedName>
    <definedName function="false" hidden="false" localSheetId="2" name="QB_FORMULA_120_1" vbProcedure="false">'Balance Sheet'!$DL$91,'Balance Sheet'!$DM$91,'Balance Sheet'!$DN$91,'Balance Sheet'!$DO$91,'Balance Sheet'!$DP$91,'Balance Sheet'!$DQ$91,'Balance Sheet'!$DR$91,'Balance Sheet'!$DS$91,'Balance Sheet'!$DT$91,'Balance Sheet'!$DU$91,'Balance Sheet'!$DV$91,'Balance Sheet'!$DW$91,'Balance Sheet'!$DX$91,'Balance Sheet'!$DY$91,'Balance Sheet'!$DZ$91,'Balance Sheet'!$EA$91</definedName>
    <definedName function="false" hidden="false" localSheetId="2" name="QB_FORMULA_121" vbProcedure="false">'Balance Sheet'!$AE$74,'Balance Sheet'!$AG$74,'Balance Sheet'!$AI$74,'Balance Sheet'!$AM$74,'Balance Sheet'!$AO$74,'Balance Sheet'!$AQ$74,'Balance Sheet'!$AS$74,'Balance Sheet'!$AU$74,'Balance Sheet'!$AW$74,'Balance Sheet'!$AY$74,'Balance Sheet'!$BA$74,'Balance Sheet'!$BC$74,'Balance Sheet'!$BE$74,'Balance Sheet'!$BG$74,'Balance Sheet'!$BI$74,'Balance Sheet'!$BK$74</definedName>
    <definedName function="false" hidden="false" localSheetId="2" name="QB_FORMULA_121_1" vbProcedure="false">'Balance Sheet'!$EB$91,'Balance Sheet'!$EC$91,'Balance Sheet'!$ED$91,'Balance Sheet'!$EE$91,'Balance Sheet'!$EF$91,'Balance Sheet'!$EG$91,'Balance Sheet'!$EH$91,'Balance Sheet'!$EI$91,'Balance Sheet'!$EJ$91,'Balance Sheet'!$EK$91,'Balance Sheet'!$EL$91,'Balance Sheet'!$EM$91,'Balance Sheet'!$EN$91,'Balance Sheet'!$EO$91,'Balance Sheet'!$EP$91,'Balance Sheet'!$EQ$91</definedName>
    <definedName function="false" hidden="false" localSheetId="2" name="QB_FORMULA_122" vbProcedure="false">'Balance Sheet'!$BM$74,'Balance Sheet'!$BO$74,'Balance Sheet'!$BQ$74,'Balance Sheet'!$BS$74,'Balance Sheet'!$BU$74,'Balance Sheet'!$BW$74,'Balance Sheet'!$BY$74,'Balance Sheet'!$CA$74,'Balance Sheet'!$CC$74,'Balance Sheet'!$CE$74,'Balance Sheet'!$CG$74,'Balance Sheet'!$CI$74,'Balance Sheet'!$CK$74,'Balance Sheet'!$CM$74,'Balance Sheet'!$CO$74,'Balance Sheet'!$CQ$74</definedName>
    <definedName function="false" hidden="false" localSheetId="2" name="QB_FORMULA_122_1" vbProcedure="false">'Balance Sheet'!$ER$91,'Balance Sheet'!$ES$91,'Balance Sheet'!$ET$91,'Balance Sheet'!$EU$91,'Balance Sheet'!$EV$91,'Balance Sheet'!$EV$92,'Balance Sheet'!$G$93,'Balance Sheet'!$H$93,'Balance Sheet'!$I$93,'Balance Sheet'!$J$93,'Balance Sheet'!$K$93,'Balance Sheet'!$L$93,'Balance Sheet'!$M$93,'Balance Sheet'!$N$93,'Balance Sheet'!$O$93,'Balance Sheet'!$P$93</definedName>
    <definedName function="false" hidden="false" localSheetId="2" name="QB_FORMULA_123" vbProcedure="false">'Balance Sheet'!$CS$74,'Balance Sheet'!$CU$74,'Balance Sheet'!$CW$74,'Balance Sheet'!$CY$74,'Balance Sheet'!$DA$74,'Balance Sheet'!$DC$74,'Balance Sheet'!$DE$74,'Balance Sheet'!$DG$74,'Balance Sheet'!$DI$74,'Balance Sheet'!$DK$74,'Balance Sheet'!$DM$74,'Balance Sheet'!$DO$74,'Balance Sheet'!$DQ$74,'Balance Sheet'!$DS$74,'Balance Sheet'!$DU$74,'Balance Sheet'!$DW$74</definedName>
    <definedName function="false" hidden="false" localSheetId="2" name="QB_FORMULA_123_1" vbProcedure="false">'Balance Sheet'!$Q$93,'Balance Sheet'!$R$93,'Balance Sheet'!$S$93,'Balance Sheet'!$T$93,'Balance Sheet'!$U$93,'Balance Sheet'!$V$93,'Balance Sheet'!$W$93,'Balance Sheet'!$X$93,'Balance Sheet'!$Y$93,'Balance Sheet'!$Z$93,'Balance Sheet'!$AA$93,'Balance Sheet'!$AB$93,'Balance Sheet'!$AC$93,'Balance Sheet'!$AD$93,'Balance Sheet'!$AE$93,'Balance Sheet'!$AF$93</definedName>
    <definedName function="false" hidden="false" localSheetId="2" name="QB_FORMULA_124" vbProcedure="false">'Balance Sheet'!$DY$74,'Balance Sheet'!$EA$74,'Balance Sheet'!$EC$74,'Balance Sheet'!$EE$74,'Balance Sheet'!$EG$74,'Balance Sheet'!$EI$74,'Balance Sheet'!$EK$74,'Balance Sheet'!$EM$74,'Balance Sheet'!$EO$74,'Balance Sheet'!$EQ$74,'Balance Sheet'!$ES$74,'Balance Sheet'!$ET$74,'Balance Sheet'!$EV$74,'Balance Sheet'!$EX$74,'Balance Sheet'!$EZ$74,'Balance Sheet'!$FB$74</definedName>
    <definedName function="false" hidden="false" localSheetId="2" name="QB_FORMULA_124_1" vbProcedure="false">'Balance Sheet'!$AG$93,'Balance Sheet'!$AH$93,'Balance Sheet'!$AI$93,'Balance Sheet'!$AJ$93,'Balance Sheet'!$AK$93,'Balance Sheet'!$AL$93,'Balance Sheet'!$AM$93,'Balance Sheet'!$AN$93,'Balance Sheet'!$AO$93,'Balance Sheet'!$AP$93,'Balance Sheet'!$AQ$93,'Balance Sheet'!$AR$93,'Balance Sheet'!$AS$93,'Balance Sheet'!$AT$93,'Balance Sheet'!$AU$93,'Balance Sheet'!$AV$93</definedName>
    <definedName function="false" hidden="false" localSheetId="2" name="QB_FORMULA_125" vbProcedure="false">'Balance Sheet'!$FD$74,'Balance Sheet'!$FF$74,'Balance Sheet'!$FH$74,'Balance Sheet'!$FJ$74,'Balance Sheet'!$FL$74,'Balance Sheet'!$FN$74,'Balance Sheet'!$FP$74,'Balance Sheet'!$FR$74,'Balance Sheet'!$FT$74,'Balance Sheet'!$FV$74,'Balance Sheet'!$FX$74,'Balance Sheet'!$FZ$74,'Balance Sheet'!$GB$74,'Balance Sheet'!$GD$74,'Balance Sheet'!$GF$74,'Balance Sheet'!$GH$74</definedName>
    <definedName function="false" hidden="false" localSheetId="2" name="QB_FORMULA_125_1" vbProcedure="false">'Balance Sheet'!$AW$93,'Balance Sheet'!$AX$93,'Balance Sheet'!$AY$93,'Balance Sheet'!$AZ$93,'Balance Sheet'!$BA$93,'Balance Sheet'!$BB$93,'Balance Sheet'!$BC$93,'Balance Sheet'!$BD$93,'Balance Sheet'!$BE$93,'Balance Sheet'!$BF$93,'Balance Sheet'!$BG$93,'Balance Sheet'!$BH$93,'Balance Sheet'!$BI$93,'Balance Sheet'!$BJ$93,'Balance Sheet'!$BK$93,'Balance Sheet'!$BL$93</definedName>
    <definedName function="false" hidden="false" localSheetId="2" name="QB_FORMULA_126" vbProcedure="false">'Balance Sheet'!$GJ$74,'Balance Sheet'!$GL$74,'Balance Sheet'!$GN$74,'Balance Sheet'!$GP$74,'Balance Sheet'!$GR$74,'Balance Sheet'!$GT$74,'Balance Sheet'!$GV$74,'Balance Sheet'!$GX$74,'Balance Sheet'!$GZ$74,'Balance Sheet'!$HB$74,'Balance Sheet'!$HD$74,'Balance Sheet'!$HF$74,'Balance Sheet'!$HH$74,'Balance Sheet'!$HJ$74,'Balance Sheet'!$HL$74,'Balance Sheet'!$HN$74</definedName>
    <definedName function="false" hidden="false" localSheetId="2" name="QB_FORMULA_126_1" vbProcedure="false">'Balance Sheet'!$BM$93,'Balance Sheet'!$BN$93,'Balance Sheet'!$BO$93,'Balance Sheet'!$BP$93,'Balance Sheet'!$BQ$93,'Balance Sheet'!$BR$93,'Balance Sheet'!$BS$93,'Balance Sheet'!$BT$93,'Balance Sheet'!$BU$93,'Balance Sheet'!$BV$93,'Balance Sheet'!$BW$93,'Balance Sheet'!$BX$93,'Balance Sheet'!$BY$93,'Balance Sheet'!$BZ$93,'Balance Sheet'!$CA$93,'Balance Sheet'!$CB$93</definedName>
    <definedName function="false" hidden="false" localSheetId="2" name="QB_FORMULA_127" vbProcedure="false">'Balance Sheet'!$HP$74,'Balance Sheet'!$HR$74,'Balance Sheet'!$HT$74,'Balance Sheet'!$HV$74,'Balance Sheet'!$HX$74,'Balance Sheet'!$HZ$74,'Balance Sheet'!$IB$74,'Balance Sheet'!$ID$74,'Balance Sheet'!$IF$74,'Balance Sheet'!$IH$74,'Balance Sheet'!$IJ$74,'Balance Sheet'!$IL$74,'Balance Sheet'!$IN$74,'Balance Sheet'!$IP$74,'Balance Sheet'!$IR$74,'Balance Sheet'!$IT$74</definedName>
    <definedName function="false" hidden="false" localSheetId="2" name="QB_FORMULA_127_1" vbProcedure="false">'Balance Sheet'!$CC$93,'Balance Sheet'!$CD$93,'Balance Sheet'!$CE$93,'Balance Sheet'!$CF$93,'Balance Sheet'!$CG$93,'Balance Sheet'!$CH$93,'Balance Sheet'!$CI$93,'Balance Sheet'!$CJ$93,'Balance Sheet'!$CK$93,'Balance Sheet'!$CL$93,'Balance Sheet'!$CM$93,'Balance Sheet'!$CN$93,'Balance Sheet'!$CO$93,'Balance Sheet'!$CP$93,'Balance Sheet'!$CQ$93,'Balance Sheet'!$CR$93</definedName>
    <definedName function="false" hidden="false" localSheetId="2" name="QB_FORMULA_128" vbProcedure="false">'Balance Sheet'!$IV$74,'Balance Sheet'!$IX$74,'Balance Sheet'!$IX$75,'Balance Sheet'!$IX$76,'Balance Sheet'!$G$77,'Balance Sheet'!$I$77,'Balance Sheet'!$K$77,'Balance Sheet'!$M$77,'Balance Sheet'!$O$77,'Balance Sheet'!$Q$77,'Balance Sheet'!$S$77,'Balance Sheet'!$U$77,'Balance Sheet'!$W$77,'Balance Sheet'!$Y$77,'Balance Sheet'!$AA$77,'Balance Sheet'!$AC$77</definedName>
    <definedName function="false" hidden="false" localSheetId="2" name="QB_FORMULA_128_1" vbProcedure="false">'Balance Sheet'!$CS$93,'Balance Sheet'!$CT$93,'Balance Sheet'!$CU$93,'Balance Sheet'!$CV$93,'Balance Sheet'!$CW$93,'Balance Sheet'!$CX$93,'Balance Sheet'!$CY$93,'Balance Sheet'!$CZ$93,'Balance Sheet'!$DA$93,'Balance Sheet'!$DB$93,'Balance Sheet'!$DC$93,'Balance Sheet'!$DD$93,'Balance Sheet'!$DE$93,'Balance Sheet'!$DF$93,'Balance Sheet'!$DG$93,'Balance Sheet'!$DH$93</definedName>
    <definedName function="false" hidden="false" localSheetId="2" name="QB_FORMULA_129" vbProcedure="false">'Balance Sheet'!$AE$77,'Balance Sheet'!$AG$77,'Balance Sheet'!$AI$77,'Balance Sheet'!$AM$77,'Balance Sheet'!$AO$77,'Balance Sheet'!$AQ$77,'Balance Sheet'!$AS$77,'Balance Sheet'!$AU$77,'Balance Sheet'!$AW$77,'Balance Sheet'!$AY$77,'Balance Sheet'!$BA$77,'Balance Sheet'!$BC$77,'Balance Sheet'!$BE$77,'Balance Sheet'!$BG$77,'Balance Sheet'!$BI$77,'Balance Sheet'!$BK$77</definedName>
    <definedName function="false" hidden="false" localSheetId="2" name="QB_FORMULA_129_1" vbProcedure="false">'Balance Sheet'!$DI$93,'Balance Sheet'!$DJ$93,'Balance Sheet'!$DK$93,'Balance Sheet'!$DL$93,'Balance Sheet'!$DM$93,'Balance Sheet'!$DN$93,'Balance Sheet'!$DO$93,'Balance Sheet'!$DP$93,'Balance Sheet'!$DQ$93,'Balance Sheet'!$DR$93,'Balance Sheet'!$DS$93,'Balance Sheet'!$DT$93,'Balance Sheet'!$DU$93,'Balance Sheet'!$DV$93,'Balance Sheet'!$DW$93,'Balance Sheet'!$DX$93</definedName>
    <definedName function="false" hidden="false" localSheetId="2" name="QB_FORMULA_12_1" vbProcedure="false">'Balance Sheet'!$Z$38,'Balance Sheet'!$AA$38,'Balance Sheet'!$AB$38,'Balance Sheet'!$AC$38,'Balance Sheet'!$AD$38,'Balance Sheet'!$AE$38,'Balance Sheet'!$AF$38,'Balance Sheet'!$AG$38,'Balance Sheet'!$AH$38,'Balance Sheet'!$AI$38,'Balance Sheet'!$AJ$38,'Balance Sheet'!$AK$38,'Balance Sheet'!$AL$38,'Balance Sheet'!$AM$38,'Balance Sheet'!$AN$38,'Balance Sheet'!$AO$38</definedName>
    <definedName function="false" hidden="false" localSheetId="2" name="QB_FORMULA_13" vbProcedure="false">'Balance Sheet'!$EE$30,'Balance Sheet'!$EG$30,'Balance Sheet'!$EI$30,'Balance Sheet'!$EK$30,'Balance Sheet'!$EM$30,'Balance Sheet'!$EO$30,'Balance Sheet'!$EQ$30,'Balance Sheet'!$ES$30,'Balance Sheet'!$ET$30,'Balance Sheet'!$EV$30,'Balance Sheet'!$EX$30,'Balance Sheet'!$EZ$30,'Balance Sheet'!$FB$30,'Balance Sheet'!$FD$30,'Balance Sheet'!$FF$30,'Balance Sheet'!$FH$30</definedName>
    <definedName function="false" hidden="false" localSheetId="2" name="QB_FORMULA_130" vbProcedure="false">'Balance Sheet'!$BM$77,'Balance Sheet'!$BO$77,'Balance Sheet'!$BQ$77,'Balance Sheet'!$BS$77,'Balance Sheet'!$BU$77,'Balance Sheet'!$BW$77,'Balance Sheet'!$BY$77,'Balance Sheet'!$CA$77,'Balance Sheet'!$CC$77,'Balance Sheet'!$CE$77,'Balance Sheet'!$CG$77,'Balance Sheet'!$CI$77,'Balance Sheet'!$CK$77,'Balance Sheet'!$CM$77,'Balance Sheet'!$CO$77,'Balance Sheet'!$CQ$77</definedName>
    <definedName function="false" hidden="false" localSheetId="2" name="QB_FORMULA_130_1" vbProcedure="false">'Balance Sheet'!$DY$93,'Balance Sheet'!$DZ$93,'Balance Sheet'!$EA$93,'Balance Sheet'!$EB$93,'Balance Sheet'!$EC$93,'Balance Sheet'!$ED$93,'Balance Sheet'!$EE$93,'Balance Sheet'!$EF$93,'Balance Sheet'!$EG$93,'Balance Sheet'!$EH$93,'Balance Sheet'!$EI$93,'Balance Sheet'!$EJ$93,'Balance Sheet'!$EK$93,'Balance Sheet'!$EL$93,'Balance Sheet'!$EM$93,'Balance Sheet'!$EN$93</definedName>
    <definedName function="false" hidden="false" localSheetId="2" name="QB_FORMULA_131" vbProcedure="false">'Balance Sheet'!$CS$77,'Balance Sheet'!$CU$77,'Balance Sheet'!$CW$77,'Balance Sheet'!$CY$77,'Balance Sheet'!$DA$77,'Balance Sheet'!$DC$77,'Balance Sheet'!$DE$77,'Balance Sheet'!$DG$77,'Balance Sheet'!$DI$77,'Balance Sheet'!$DK$77,'Balance Sheet'!$DM$77,'Balance Sheet'!$DO$77,'Balance Sheet'!$DQ$77,'Balance Sheet'!$DS$77,'Balance Sheet'!$DU$77,'Balance Sheet'!$DW$77</definedName>
    <definedName function="false" hidden="false" localSheetId="2" name="QB_FORMULA_131_1" vbProcedure="false">'Balance Sheet'!$EO$93,'Balance Sheet'!$EP$93,'Balance Sheet'!$EQ$93,'Balance Sheet'!$ER$93,'Balance Sheet'!$ES$93,'Balance Sheet'!$ET$93,'Balance Sheet'!$EU$93,'Balance Sheet'!$EV$93,'Balance Sheet'!$G$94,'Balance Sheet'!$H$94,'Balance Sheet'!$I$94,'Balance Sheet'!$J$94,'Balance Sheet'!$K$94,'Balance Sheet'!$L$94,'Balance Sheet'!$M$94,'Balance Sheet'!$N$94</definedName>
    <definedName function="false" hidden="false" localSheetId="2" name="QB_FORMULA_132" vbProcedure="false">'Balance Sheet'!$DY$77,'Balance Sheet'!$EA$77,'Balance Sheet'!$EC$77,'Balance Sheet'!$EE$77,'Balance Sheet'!$EG$77,'Balance Sheet'!$EI$77,'Balance Sheet'!$EK$77,'Balance Sheet'!$EM$77,'Balance Sheet'!$EO$77,'Balance Sheet'!$EQ$77,'Balance Sheet'!$ES$77,'Balance Sheet'!$ET$77,'Balance Sheet'!$EV$77,'Balance Sheet'!$EX$77,'Balance Sheet'!$EZ$77,'Balance Sheet'!$FB$77</definedName>
    <definedName function="false" hidden="false" localSheetId="2" name="QB_FORMULA_132_1" vbProcedure="false">'Balance Sheet'!$O$94,'Balance Sheet'!$P$94,'Balance Sheet'!$Q$94,'Balance Sheet'!$R$94,'Balance Sheet'!$S$94,'Balance Sheet'!$T$94,'Balance Sheet'!$U$94,'Balance Sheet'!$V$94,'Balance Sheet'!$W$94,'Balance Sheet'!$X$94,'Balance Sheet'!$Y$94,'Balance Sheet'!$Z$94,'Balance Sheet'!$AA$94,'Balance Sheet'!$AB$94,'Balance Sheet'!$AC$94,'Balance Sheet'!$AD$94</definedName>
    <definedName function="false" hidden="false" localSheetId="2" name="QB_FORMULA_133" vbProcedure="false">'Balance Sheet'!$FD$77,'Balance Sheet'!$FF$77,'Balance Sheet'!$FH$77,'Balance Sheet'!$FJ$77,'Balance Sheet'!$FL$77,'Balance Sheet'!$FN$77,'Balance Sheet'!$FP$77,'Balance Sheet'!$FR$77,'Balance Sheet'!$FT$77,'Balance Sheet'!$FV$77,'Balance Sheet'!$FX$77,'Balance Sheet'!$FZ$77,'Balance Sheet'!$GB$77,'Balance Sheet'!$GD$77,'Balance Sheet'!$GF$77,'Balance Sheet'!$GH$77</definedName>
    <definedName function="false" hidden="false" localSheetId="2" name="QB_FORMULA_133_1" vbProcedure="false">'Balance Sheet'!$AE$94,'Balance Sheet'!$AF$94,'Balance Sheet'!$AG$94,'Balance Sheet'!$AH$94,'Balance Sheet'!$AI$94,'Balance Sheet'!$AJ$94,'Balance Sheet'!$AK$94,'Balance Sheet'!$AL$94,'Balance Sheet'!$AM$94,'Balance Sheet'!$AN$94,'Balance Sheet'!$AO$94,'Balance Sheet'!$AP$94,'Balance Sheet'!$AQ$94,'Balance Sheet'!$AR$94,'Balance Sheet'!$AS$94,'Balance Sheet'!$AT$94</definedName>
    <definedName function="false" hidden="false" localSheetId="2" name="QB_FORMULA_134" vbProcedure="false">'Balance Sheet'!$GJ$77,'Balance Sheet'!$GL$77,'Balance Sheet'!$GN$77,'Balance Sheet'!$GP$77,'Balance Sheet'!$GR$77,'Balance Sheet'!$GT$77,'Balance Sheet'!$GV$77,'Balance Sheet'!$GX$77,'Balance Sheet'!$GZ$77,'Balance Sheet'!$HB$77,'Balance Sheet'!$HD$77,'Balance Sheet'!$HF$77,'Balance Sheet'!$HH$77,'Balance Sheet'!$HJ$77,'Balance Sheet'!$HL$77,'Balance Sheet'!$HN$77</definedName>
    <definedName function="false" hidden="false" localSheetId="2" name="QB_FORMULA_134_1" vbProcedure="false">'Balance Sheet'!$AU$94,'Balance Sheet'!$AV$94,'Balance Sheet'!$AW$94,'Balance Sheet'!$AX$94,'Balance Sheet'!$AY$94,'Balance Sheet'!$AZ$94,'Balance Sheet'!$BA$94,'Balance Sheet'!$BB$94,'Balance Sheet'!$BC$94,'Balance Sheet'!$BD$94,'Balance Sheet'!$BE$94,'Balance Sheet'!$BF$94,'Balance Sheet'!$BG$94,'Balance Sheet'!$BH$94,'Balance Sheet'!$BI$94,'Balance Sheet'!$BJ$94</definedName>
    <definedName function="false" hidden="false" localSheetId="2" name="QB_FORMULA_135" vbProcedure="false">'Balance Sheet'!$HP$77,'Balance Sheet'!$HR$77,'Balance Sheet'!$HT$77,'Balance Sheet'!$HV$77,'Balance Sheet'!$HX$77,'Balance Sheet'!$HZ$77,'Balance Sheet'!$IB$77,'Balance Sheet'!$ID$77,'Balance Sheet'!$IF$77,'Balance Sheet'!$IH$77,'Balance Sheet'!$IJ$77,'Balance Sheet'!$IL$77,'Balance Sheet'!$IN$77,'Balance Sheet'!$IP$77,'Balance Sheet'!$IR$77,'Balance Sheet'!$IT$77</definedName>
    <definedName function="false" hidden="false" localSheetId="2" name="QB_FORMULA_135_1" vbProcedure="false">'Balance Sheet'!$BK$94,'Balance Sheet'!$BL$94,'Balance Sheet'!$BM$94,'Balance Sheet'!$BN$94,'Balance Sheet'!$BO$94,'Balance Sheet'!$BP$94,'Balance Sheet'!$BQ$94,'Balance Sheet'!$BR$94,'Balance Sheet'!$BS$94,'Balance Sheet'!$BT$94,'Balance Sheet'!$BU$94,'Balance Sheet'!$BV$94,'Balance Sheet'!$BW$94,'Balance Sheet'!$BX$94,'Balance Sheet'!$BY$94,'Balance Sheet'!$BZ$94</definedName>
    <definedName function="false" hidden="false" localSheetId="2" name="QB_FORMULA_136" vbProcedure="false">'Balance Sheet'!$IV$77,'Balance Sheet'!$IX$77,'Balance Sheet'!$G$78,'Balance Sheet'!$I$78,'Balance Sheet'!$K$78,'Balance Sheet'!$M$78,'Balance Sheet'!$O$78,'Balance Sheet'!$Q$78,'Balance Sheet'!$S$78,'Balance Sheet'!$U$78,'Balance Sheet'!$W$78,'Balance Sheet'!$Y$78,'Balance Sheet'!$AA$78,'Balance Sheet'!$AC$78,'Balance Sheet'!$AE$78,'Balance Sheet'!$AG$78</definedName>
    <definedName function="false" hidden="false" localSheetId="2" name="QB_FORMULA_136_1" vbProcedure="false">'Balance Sheet'!$CA$94,'Balance Sheet'!$CB$94,'Balance Sheet'!$CC$94,'Balance Sheet'!$CD$94,'Balance Sheet'!$CE$94,'Balance Sheet'!$CF$94,'Balance Sheet'!$CG$94,'Balance Sheet'!$CH$94,'Balance Sheet'!$CI$94,'Balance Sheet'!$CJ$94,'Balance Sheet'!$CK$94,'Balance Sheet'!$CL$94,'Balance Sheet'!$CM$94,'Balance Sheet'!$CN$94,'Balance Sheet'!$CO$94,'Balance Sheet'!$CP$94</definedName>
    <definedName function="false" hidden="false" localSheetId="2" name="QB_FORMULA_137" vbProcedure="false">'Balance Sheet'!$AI$78,'Balance Sheet'!$AM$78,'Balance Sheet'!$AO$78,'Balance Sheet'!$AQ$78,'Balance Sheet'!$AS$78,'Balance Sheet'!$AU$78,'Balance Sheet'!$AW$78,'Balance Sheet'!$AY$78,'Balance Sheet'!$BA$78,'Balance Sheet'!$BC$78,'Balance Sheet'!$BE$78,'Balance Sheet'!$BG$78,'Balance Sheet'!$BI$78,'Balance Sheet'!$BK$78,'Balance Sheet'!$BM$78,'Balance Sheet'!$BO$78</definedName>
    <definedName function="false" hidden="false" localSheetId="2" name="QB_FORMULA_137_1" vbProcedure="false">'Balance Sheet'!$CQ$94,'Balance Sheet'!$CR$94,'Balance Sheet'!$CS$94,'Balance Sheet'!$CT$94,'Balance Sheet'!$CU$94,'Balance Sheet'!$CV$94,'Balance Sheet'!$CW$94,'Balance Sheet'!$CX$94,'Balance Sheet'!$CY$94,'Balance Sheet'!$CZ$94,'Balance Sheet'!$DA$94,'Balance Sheet'!$DB$94,'Balance Sheet'!$DC$94,'Balance Sheet'!$DD$94,'Balance Sheet'!$DE$94,'Balance Sheet'!$DF$94</definedName>
    <definedName function="false" hidden="false" localSheetId="2" name="QB_FORMULA_138" vbProcedure="false">'Balance Sheet'!$BQ$78,'Balance Sheet'!$BS$78,'Balance Sheet'!$BU$78,'Balance Sheet'!$BW$78,'Balance Sheet'!$BY$78,'Balance Sheet'!$CA$78,'Balance Sheet'!$CC$78,'Balance Sheet'!$CE$78,'Balance Sheet'!$CG$78,'Balance Sheet'!$CI$78,'Balance Sheet'!$CK$78,'Balance Sheet'!$CM$78,'Balance Sheet'!$CO$78,'Balance Sheet'!$CQ$78,'Balance Sheet'!$CS$78,'Balance Sheet'!$CU$78</definedName>
    <definedName function="false" hidden="false" localSheetId="2" name="QB_FORMULA_138_1" vbProcedure="false">'Balance Sheet'!$DG$94,'Balance Sheet'!$DH$94,'Balance Sheet'!$DI$94,'Balance Sheet'!$DJ$94,'Balance Sheet'!$DK$94,'Balance Sheet'!$DL$94,'Balance Sheet'!$DM$94,'Balance Sheet'!$DN$94,'Balance Sheet'!$DO$94,'Balance Sheet'!$DP$94,'Balance Sheet'!$DQ$94,'Balance Sheet'!$DR$94,'Balance Sheet'!$DS$94,'Balance Sheet'!$DT$94,'Balance Sheet'!$DU$94,'Balance Sheet'!$DV$94</definedName>
    <definedName function="false" hidden="false" localSheetId="2" name="QB_FORMULA_139" vbProcedure="false">'Balance Sheet'!$CW$78,'Balance Sheet'!$CY$78,'Balance Sheet'!$DA$78,'Balance Sheet'!$DC$78,'Balance Sheet'!$DE$78,'Balance Sheet'!$DG$78,'Balance Sheet'!$DI$78,'Balance Sheet'!$DK$78,'Balance Sheet'!$DM$78,'Balance Sheet'!$DO$78,'Balance Sheet'!$DQ$78,'Balance Sheet'!$DS$78,'Balance Sheet'!$DU$78,'Balance Sheet'!$DW$78,'Balance Sheet'!$DY$78,'Balance Sheet'!$EA$78</definedName>
    <definedName function="false" hidden="false" localSheetId="2" name="QB_FORMULA_139_1" vbProcedure="false">'Balance Sheet'!$DW$94,'Balance Sheet'!$DX$94,'Balance Sheet'!$DY$94,'Balance Sheet'!$DZ$94,'Balance Sheet'!$EA$94,'Balance Sheet'!$EB$94,'Balance Sheet'!$EC$94,'Balance Sheet'!$ED$94,'Balance Sheet'!$EE$94,'Balance Sheet'!$EF$94,'Balance Sheet'!$EG$94,'Balance Sheet'!$EH$94,'Balance Sheet'!$EI$94,'Balance Sheet'!$EJ$94,'Balance Sheet'!$EK$94,'Balance Sheet'!$EL$94</definedName>
    <definedName function="false" hidden="false" localSheetId="2" name="QB_FORMULA_13_1" vbProcedure="false">'Balance Sheet'!$AP$38,'Balance Sheet'!$AQ$38,'Balance Sheet'!$AR$38,'Balance Sheet'!$AS$38,'Balance Sheet'!$AT$38,'Balance Sheet'!$AU$38,'Balance Sheet'!$AV$38,'Balance Sheet'!$AW$38,'Balance Sheet'!$AX$38,'Balance Sheet'!$AY$38,'Balance Sheet'!$AZ$38,'Balance Sheet'!$BA$38,'Balance Sheet'!$BB$38,'Balance Sheet'!$BC$38,'Balance Sheet'!$BD$38,'Balance Sheet'!$BE$38</definedName>
    <definedName function="false" hidden="false" localSheetId="2" name="QB_FORMULA_14" vbProcedure="false">'Balance Sheet'!$FJ$30,'Balance Sheet'!$FL$30,'Balance Sheet'!$FN$30,'Balance Sheet'!$FP$30,'Balance Sheet'!$FR$30,'Balance Sheet'!$FT$30,'Balance Sheet'!$FV$30,'Balance Sheet'!$FX$30,'Balance Sheet'!$FZ$30,'Balance Sheet'!$GB$30,'Balance Sheet'!$GD$30,'Balance Sheet'!$GF$30,'Balance Sheet'!$GH$30,'Balance Sheet'!$GJ$30,'Balance Sheet'!$GL$30,'Balance Sheet'!$GN$30</definedName>
    <definedName function="false" hidden="false" localSheetId="2" name="QB_FORMULA_140" vbProcedure="false">'Balance Sheet'!$EC$78,'Balance Sheet'!$EE$78,'Balance Sheet'!$EG$78,'Balance Sheet'!$EI$78,'Balance Sheet'!$EK$78,'Balance Sheet'!$EM$78,'Balance Sheet'!$EO$78,'Balance Sheet'!$EQ$78,'Balance Sheet'!$ES$78,'Balance Sheet'!$ET$78,'Balance Sheet'!$EV$78,'Balance Sheet'!$EX$78,'Balance Sheet'!$EZ$78,'Balance Sheet'!$FB$78,'Balance Sheet'!$FD$78,'Balance Sheet'!$FF$78</definedName>
    <definedName function="false" hidden="false" localSheetId="2" name="QB_FORMULA_140_1" vbProcedure="false">'Balance Sheet'!$EM$94,'Balance Sheet'!$EN$94,'Balance Sheet'!$EO$94,'Balance Sheet'!$EP$94,'Balance Sheet'!$EQ$94,'Balance Sheet'!$ER$94,'Balance Sheet'!$ES$94,'Balance Sheet'!$ET$94,'Balance Sheet'!$EU$94,'Balance Sheet'!$EV$94,'Balance Sheet'!$EV$99,'Balance Sheet'!$G$100,'Balance Sheet'!$H$100,'Balance Sheet'!$I$100,'Balance Sheet'!$J$100,'Balance Sheet'!$K$100</definedName>
    <definedName function="false" hidden="false" localSheetId="2" name="QB_FORMULA_141" vbProcedure="false">'Balance Sheet'!$FH$78,'Balance Sheet'!$FJ$78,'Balance Sheet'!$FL$78,'Balance Sheet'!$FN$78,'Balance Sheet'!$FP$78,'Balance Sheet'!$FR$78,'Balance Sheet'!$FT$78,'Balance Sheet'!$FV$78,'Balance Sheet'!$FX$78,'Balance Sheet'!$FZ$78,'Balance Sheet'!$GB$78,'Balance Sheet'!$GD$78,'Balance Sheet'!$GF$78,'Balance Sheet'!$GH$78,'Balance Sheet'!$GJ$78,'Balance Sheet'!$GL$78</definedName>
    <definedName function="false" hidden="false" localSheetId="2" name="QB_FORMULA_141_1" vbProcedure="false">'Balance Sheet'!$L$100,'Balance Sheet'!$M$100,'Balance Sheet'!$N$100,'Balance Sheet'!$O$100,'Balance Sheet'!$P$100,'Balance Sheet'!$Q$100,'Balance Sheet'!$R$100,'Balance Sheet'!$S$100,'Balance Sheet'!$T$100,'Balance Sheet'!$U$100,'Balance Sheet'!$V$100,'Balance Sheet'!$W$100,'Balance Sheet'!$X$100,'Balance Sheet'!$Y$100,'Balance Sheet'!$Z$100,'Balance Sheet'!$AA$100</definedName>
    <definedName function="false" hidden="false" localSheetId="2" name="QB_FORMULA_142" vbProcedure="false">'Balance Sheet'!$GN$78,'Balance Sheet'!$GP$78,'Balance Sheet'!$GR$78,'Balance Sheet'!$GT$78,'Balance Sheet'!$GV$78,'Balance Sheet'!$GX$78,'Balance Sheet'!$GZ$78,'Balance Sheet'!$HB$78,'Balance Sheet'!$HD$78,'Balance Sheet'!$HF$78,'Balance Sheet'!$HH$78,'Balance Sheet'!$HJ$78,'Balance Sheet'!$HL$78,'Balance Sheet'!$HN$78,'Balance Sheet'!$HP$78,'Balance Sheet'!$HR$78</definedName>
    <definedName function="false" hidden="false" localSheetId="2" name="QB_FORMULA_142_1" vbProcedure="false">'Balance Sheet'!$AB$100,'Balance Sheet'!$AC$100,'Balance Sheet'!$AD$100,'Balance Sheet'!$AE$100,'Balance Sheet'!$AF$100,'Balance Sheet'!$AG$100,'Balance Sheet'!$AH$100,'Balance Sheet'!$AI$100,'Balance Sheet'!$AJ$100,'Balance Sheet'!$AK$100,'Balance Sheet'!$AL$100,'Balance Sheet'!$AM$100,'Balance Sheet'!$AN$100,'Balance Sheet'!$AO$100,'Balance Sheet'!$AP$100,'Balance Sheet'!$AQ$100</definedName>
    <definedName function="false" hidden="false" localSheetId="2" name="QB_FORMULA_143" vbProcedure="false">'Balance Sheet'!$HT$78,'Balance Sheet'!$HV$78,'Balance Sheet'!$HX$78,'Balance Sheet'!$HZ$78,'Balance Sheet'!$IB$78,'Balance Sheet'!$ID$78,'Balance Sheet'!$IF$78,'Balance Sheet'!$IH$78,'Balance Sheet'!$IJ$78,'Balance Sheet'!$IL$78,'Balance Sheet'!$IN$78,'Balance Sheet'!$IP$78,'Balance Sheet'!$IR$78,'Balance Sheet'!$IT$78,'Balance Sheet'!$IV$78,'Balance Sheet'!$IX$78</definedName>
    <definedName function="false" hidden="false" localSheetId="2" name="QB_FORMULA_143_1" vbProcedure="false">'Balance Sheet'!$AR$100,'Balance Sheet'!$AS$100,'Balance Sheet'!$AT$100,'Balance Sheet'!$AU$100,'Balance Sheet'!$AV$100,'Balance Sheet'!$AW$100,'Balance Sheet'!$AX$100,'Balance Sheet'!$AY$100,'Balance Sheet'!$AZ$100,'Balance Sheet'!$BA$100,'Balance Sheet'!$BB$100,'Balance Sheet'!$BC$100,'Balance Sheet'!$BD$100,'Balance Sheet'!$BE$100,'Balance Sheet'!$BF$100,'Balance Sheet'!$BG$100</definedName>
    <definedName function="false" hidden="false" localSheetId="2" name="QB_FORMULA_144" vbProcedure="false">'Balance Sheet'!$IX$81,'Balance Sheet'!$IX$82,'Balance Sheet'!$IX$83,'Balance Sheet'!$IX$84,'Balance Sheet'!$IX$85,'Balance Sheet'!$IX$86,'Balance Sheet'!$IX$87,'Balance Sheet'!$IX$88,'Balance Sheet'!$IX$89,'Balance Sheet'!$IX$90,'Balance Sheet'!$G$91,'Balance Sheet'!$I$91,'Balance Sheet'!$K$91,'Balance Sheet'!$M$91,'Balance Sheet'!$O$91,'Balance Sheet'!$Q$91</definedName>
    <definedName function="false" hidden="false" localSheetId="2" name="QB_FORMULA_144_1" vbProcedure="false">'Balance Sheet'!$BH$100,'Balance Sheet'!$BI$100,'Balance Sheet'!$BJ$100,'Balance Sheet'!$BK$100,'Balance Sheet'!$BL$100,'Balance Sheet'!$BM$100,'Balance Sheet'!$BN$100,'Balance Sheet'!$BO$100,'Balance Sheet'!$BP$100,'Balance Sheet'!$BQ$100,'Balance Sheet'!$BR$100,'Balance Sheet'!$BS$100,'Balance Sheet'!$BT$100,'Balance Sheet'!$BU$100,'Balance Sheet'!$BV$100,'Balance Sheet'!$BW$100</definedName>
    <definedName function="false" hidden="false" localSheetId="2" name="QB_FORMULA_145" vbProcedure="false">'Balance Sheet'!$S$91,'Balance Sheet'!$U$91,'Balance Sheet'!$W$91,'Balance Sheet'!$Y$91,'Balance Sheet'!$AA$91,'Balance Sheet'!$AC$91,'Balance Sheet'!$AE$91,'Balance Sheet'!$AG$91,'Balance Sheet'!$AI$91,'Balance Sheet'!$AM$91,'Balance Sheet'!$AO$91,'Balance Sheet'!$AQ$91,'Balance Sheet'!$AS$91,'Balance Sheet'!$AU$91,'Balance Sheet'!$AW$91,'Balance Sheet'!$AY$91</definedName>
    <definedName function="false" hidden="false" localSheetId="2" name="QB_FORMULA_145_1" vbProcedure="false">'Balance Sheet'!$BX$100,'Balance Sheet'!$BY$100,'Balance Sheet'!$BZ$100,'Balance Sheet'!$CA$100,'Balance Sheet'!$CB$100,'Balance Sheet'!$CC$100,'Balance Sheet'!$CD$100,'Balance Sheet'!$CE$100,'Balance Sheet'!$CF$100,'Balance Sheet'!$CG$100,'Balance Sheet'!$CH$100,'Balance Sheet'!$CI$100,'Balance Sheet'!$CJ$100,'Balance Sheet'!$CK$100,'Balance Sheet'!$CL$100,'Balance Sheet'!$CM$100</definedName>
    <definedName function="false" hidden="false" localSheetId="2" name="QB_FORMULA_146" vbProcedure="false">'Balance Sheet'!$BA$91,'Balance Sheet'!$BC$91,'Balance Sheet'!$BE$91,'Balance Sheet'!$BG$91,'Balance Sheet'!$BI$91,'Balance Sheet'!$BK$91,'Balance Sheet'!$BM$91,'Balance Sheet'!$BO$91,'Balance Sheet'!$BQ$91,'Balance Sheet'!$BS$91,'Balance Sheet'!$BU$91,'Balance Sheet'!$BW$91,'Balance Sheet'!$BY$91,'Balance Sheet'!$CA$91,'Balance Sheet'!$CC$91,'Balance Sheet'!$CE$91</definedName>
    <definedName function="false" hidden="false" localSheetId="2" name="QB_FORMULA_146_1" vbProcedure="false">'Balance Sheet'!$CN$100,'Balance Sheet'!$CO$100,'Balance Sheet'!$CP$100,'Balance Sheet'!$CQ$100,'Balance Sheet'!$CR$100,'Balance Sheet'!$CS$100,'Balance Sheet'!$CT$100,'Balance Sheet'!$CU$100,'Balance Sheet'!$CV$100,'Balance Sheet'!$CW$100,'Balance Sheet'!$CX$100,'Balance Sheet'!$CY$100,'Balance Sheet'!$CZ$100,'Balance Sheet'!$DA$100,'Balance Sheet'!$DB$100,'Balance Sheet'!$DC$100</definedName>
    <definedName function="false" hidden="false" localSheetId="2" name="QB_FORMULA_147" vbProcedure="false">'Balance Sheet'!$CG$91,'Balance Sheet'!$CI$91,'Balance Sheet'!$CK$91,'Balance Sheet'!$CM$91,'Balance Sheet'!$CO$91,'Balance Sheet'!$CQ$91,'Balance Sheet'!$CS$91,'Balance Sheet'!$CU$91,'Balance Sheet'!$CW$91,'Balance Sheet'!$CY$91,'Balance Sheet'!$DA$91,'Balance Sheet'!$DC$91,'Balance Sheet'!$DE$91,'Balance Sheet'!$DG$91,'Balance Sheet'!$DI$91,'Balance Sheet'!$DK$91</definedName>
    <definedName function="false" hidden="false" localSheetId="2" name="QB_FORMULA_147_1" vbProcedure="false">'Balance Sheet'!$DD$100,'Balance Sheet'!$DE$100,'Balance Sheet'!$DF$100,'Balance Sheet'!$DG$100,'Balance Sheet'!$DH$100,'Balance Sheet'!$DI$100,'Balance Sheet'!$DJ$100,'Balance Sheet'!$DK$100,'Balance Sheet'!$DL$100,'Balance Sheet'!$DM$100,'Balance Sheet'!$DN$100,'Balance Sheet'!$DO$100,'Balance Sheet'!$DP$100,'Balance Sheet'!$DQ$100,'Balance Sheet'!$DR$100,'Balance Sheet'!$DS$100</definedName>
    <definedName function="false" hidden="false" localSheetId="2" name="QB_FORMULA_148" vbProcedure="false">'Balance Sheet'!$DM$91,'Balance Sheet'!$DO$91,'Balance Sheet'!$DQ$91,'Balance Sheet'!$DS$91,'Balance Sheet'!$DU$91,'Balance Sheet'!$DW$91,'Balance Sheet'!$DY$91,'Balance Sheet'!$EA$91,'Balance Sheet'!$EC$91,'Balance Sheet'!$EE$91,'Balance Sheet'!$EG$91,'Balance Sheet'!$EI$91,'Balance Sheet'!$EK$91,'Balance Sheet'!$EM$91,'Balance Sheet'!$EO$91,'Balance Sheet'!$EQ$91</definedName>
    <definedName function="false" hidden="false" localSheetId="2" name="QB_FORMULA_148_1" vbProcedure="false">'Balance Sheet'!$DT$100,'Balance Sheet'!$DU$100,'Balance Sheet'!$DV$100,'Balance Sheet'!$DW$100,'Balance Sheet'!$DX$100,'Balance Sheet'!$DY$100,'Balance Sheet'!$DZ$100,'Balance Sheet'!$EA$100,'Balance Sheet'!$EB$100,'Balance Sheet'!$EC$100,'Balance Sheet'!$ED$100,'Balance Sheet'!$EE$100,'Balance Sheet'!$EF$100,'Balance Sheet'!$EG$100,'Balance Sheet'!$EH$100,'Balance Sheet'!$EI$100</definedName>
    <definedName function="false" hidden="false" localSheetId="2" name="QB_FORMULA_149" vbProcedure="false">'Balance Sheet'!$ES$91,'Balance Sheet'!$ET$91,'Balance Sheet'!$EV$91,'Balance Sheet'!$EX$91,'Balance Sheet'!$EZ$91,'Balance Sheet'!$FB$91,'Balance Sheet'!$FD$91,'Balance Sheet'!$FF$91,'Balance Sheet'!$FH$91,'Balance Sheet'!$FJ$91,'Balance Sheet'!$FL$91,'Balance Sheet'!$FN$91,'Balance Sheet'!$FP$91,'Balance Sheet'!$FR$91,'Balance Sheet'!$FT$91,'Balance Sheet'!$FV$91</definedName>
    <definedName function="false" hidden="false" localSheetId="2" name="QB_FORMULA_149_1" vbProcedure="false">'Balance Sheet'!$EJ$100,'Balance Sheet'!$EK$100,'Balance Sheet'!$EL$100,'Balance Sheet'!$EM$100,'Balance Sheet'!$EN$100,'Balance Sheet'!$EO$100,'Balance Sheet'!$EP$100,'Balance Sheet'!$EQ$100,'Balance Sheet'!$ER$100,'Balance Sheet'!$ES$100,'Balance Sheet'!$ET$100,'Balance Sheet'!$EU$100,'Balance Sheet'!$EV$100,'Balance Sheet'!$EV$101,'Balance Sheet'!$EV$103,'Balance Sheet'!$EV$104</definedName>
    <definedName function="false" hidden="false" localSheetId="2" name="QB_FORMULA_14_1" vbProcedure="false">'Balance Sheet'!$BF$38,'Balance Sheet'!$BG$38,'Balance Sheet'!$BH$38,'Balance Sheet'!$BI$38,'Balance Sheet'!$BJ$38,'Balance Sheet'!$BK$38,'Balance Sheet'!$BL$38,'Balance Sheet'!$BM$38,'Balance Sheet'!$BN$38,'Balance Sheet'!$BO$38,'Balance Sheet'!$BP$38,'Balance Sheet'!$BQ$38,'Balance Sheet'!$BR$38,'Balance Sheet'!$BS$38,'Balance Sheet'!$BT$38,'Balance Sheet'!$BU$38</definedName>
    <definedName function="false" hidden="false" localSheetId="2" name="QB_FORMULA_15" vbProcedure="false">'Balance Sheet'!$GP$30,'Balance Sheet'!$GR$30,'Balance Sheet'!$GT$30,'Balance Sheet'!$GV$30,'Balance Sheet'!$GX$30,'Balance Sheet'!$GZ$30,'Balance Sheet'!$HB$30,'Balance Sheet'!$HD$30,'Balance Sheet'!$HF$30,'Balance Sheet'!$HH$30,'Balance Sheet'!$HJ$30,'Balance Sheet'!$HL$30,'Balance Sheet'!$HN$30,'Balance Sheet'!$HP$30,'Balance Sheet'!$HR$30,'Balance Sheet'!$HT$30</definedName>
    <definedName function="false" hidden="false" localSheetId="2" name="QB_FORMULA_150" vbProcedure="false">'Balance Sheet'!$FX$91,'Balance Sheet'!$FZ$91,'Balance Sheet'!$GB$91,'Balance Sheet'!$GD$91,'Balance Sheet'!$GF$91,'Balance Sheet'!$GH$91,'Balance Sheet'!$GJ$91,'Balance Sheet'!$GL$91,'Balance Sheet'!$GN$91,'Balance Sheet'!$GP$91,'Balance Sheet'!$GR$91,'Balance Sheet'!$GT$91,'Balance Sheet'!$GV$91,'Balance Sheet'!$GX$91,'Balance Sheet'!$GZ$91,'Balance Sheet'!$HB$91</definedName>
    <definedName function="false" hidden="false" localSheetId="2" name="QB_FORMULA_150_1" vbProcedure="false">'Balance Sheet'!$EV$105,'Balance Sheet'!$EV$107,'Balance Sheet'!$EV$108,'Balance Sheet'!$EV$109,'Balance Sheet'!$EV$110,'Balance Sheet'!$EV$111,'Balance Sheet'!$EV$112,'Balance Sheet'!$EV$113,'Balance Sheet'!$EV$114,'Balance Sheet'!$G$115,'Balance Sheet'!$H$115,'Balance Sheet'!$I$115,'Balance Sheet'!$J$115,'Balance Sheet'!$K$115,'Balance Sheet'!$L$115,'Balance Sheet'!$M$115</definedName>
    <definedName function="false" hidden="false" localSheetId="2" name="QB_FORMULA_151" vbProcedure="false">'Balance Sheet'!$HD$91,'Balance Sheet'!$HF$91,'Balance Sheet'!$HH$91,'Balance Sheet'!$HJ$91,'Balance Sheet'!$HL$91,'Balance Sheet'!$HN$91,'Balance Sheet'!$HP$91,'Balance Sheet'!$HR$91,'Balance Sheet'!$HT$91,'Balance Sheet'!$HV$91,'Balance Sheet'!$HX$91,'Balance Sheet'!$HZ$91,'Balance Sheet'!$IB$91,'Balance Sheet'!$ID$91,'Balance Sheet'!$IF$91,'Balance Sheet'!$IH$91</definedName>
    <definedName function="false" hidden="false" localSheetId="2" name="QB_FORMULA_151_1" vbProcedure="false">'Balance Sheet'!$N$115,'Balance Sheet'!$O$115,'Balance Sheet'!$P$115,'Balance Sheet'!$Q$115,'Balance Sheet'!$R$115,'Balance Sheet'!$S$115,'Balance Sheet'!$T$115,'Balance Sheet'!$U$115,'Balance Sheet'!$V$115,'Balance Sheet'!$W$115,'Balance Sheet'!$X$115,'Balance Sheet'!$Y$115,'Balance Sheet'!$Z$115,'Balance Sheet'!$AA$115,'Balance Sheet'!$AB$115,'Balance Sheet'!$AC$115</definedName>
    <definedName function="false" hidden="false" localSheetId="2" name="QB_FORMULA_152" vbProcedure="false">'Balance Sheet'!$IJ$91,'Balance Sheet'!$IL$91,'Balance Sheet'!$IN$91,'Balance Sheet'!$IP$91,'Balance Sheet'!$IR$91,'Balance Sheet'!$IT$91,'Balance Sheet'!$IV$91,'Balance Sheet'!$IX$91,'Balance Sheet'!$G$92,'Balance Sheet'!$I$92,'Balance Sheet'!$K$92,'Balance Sheet'!$M$92,'Balance Sheet'!$O$92,'Balance Sheet'!$Q$92,'Balance Sheet'!$S$92,'Balance Sheet'!$U$92</definedName>
    <definedName function="false" hidden="false" localSheetId="2" name="QB_FORMULA_152_1" vbProcedure="false">'Balance Sheet'!$AD$115,'Balance Sheet'!$AE$115,'Balance Sheet'!$AF$115,'Balance Sheet'!$AG$115,'Balance Sheet'!$AH$115,'Balance Sheet'!$AI$115,'Balance Sheet'!$AJ$115,'Balance Sheet'!$AK$115,'Balance Sheet'!$AL$115,'Balance Sheet'!$AM$115,'Balance Sheet'!$AN$115,'Balance Sheet'!$AO$115,'Balance Sheet'!$AP$115,'Balance Sheet'!$AQ$115,'Balance Sheet'!$AR$115,'Balance Sheet'!$AS$115</definedName>
    <definedName function="false" hidden="false" localSheetId="2" name="QB_FORMULA_153" vbProcedure="false">'Balance Sheet'!$W$92,'Balance Sheet'!$Y$92,'Balance Sheet'!$AA$92,'Balance Sheet'!$AC$92,'Balance Sheet'!$AE$92,'Balance Sheet'!$AG$92,'Balance Sheet'!$AI$92,'Balance Sheet'!$AM$92,'Balance Sheet'!$AO$92,'Balance Sheet'!$AQ$92,'Balance Sheet'!$AS$92,'Balance Sheet'!$AU$92,'Balance Sheet'!$AW$92,'Balance Sheet'!$AY$92,'Balance Sheet'!$BA$92,'Balance Sheet'!$BC$92</definedName>
    <definedName function="false" hidden="false" localSheetId="2" name="QB_FORMULA_153_1" vbProcedure="false">'Balance Sheet'!$AT$115,'Balance Sheet'!$AU$115,'Balance Sheet'!$AV$115,'Balance Sheet'!$AW$115,'Balance Sheet'!$AX$115,'Balance Sheet'!$AY$115,'Balance Sheet'!$AZ$115,'Balance Sheet'!$BA$115,'Balance Sheet'!$BB$115,'Balance Sheet'!$BC$115,'Balance Sheet'!$BD$115,'Balance Sheet'!$BE$115,'Balance Sheet'!$BF$115,'Balance Sheet'!$BG$115,'Balance Sheet'!$BH$115,'Balance Sheet'!$BI$115</definedName>
    <definedName function="false" hidden="false" localSheetId="2" name="QB_FORMULA_154" vbProcedure="false">'Balance Sheet'!$BE$92,'Balance Sheet'!$BG$92,'Balance Sheet'!$BI$92,'Balance Sheet'!$BK$92,'Balance Sheet'!$BM$92,'Balance Sheet'!$BO$92,'Balance Sheet'!$BQ$92,'Balance Sheet'!$BS$92,'Balance Sheet'!$BU$92,'Balance Sheet'!$BW$92,'Balance Sheet'!$BY$92,'Balance Sheet'!$CA$92,'Balance Sheet'!$CC$92,'Balance Sheet'!$CE$92,'Balance Sheet'!$CG$92,'Balance Sheet'!$CI$92</definedName>
    <definedName function="false" hidden="false" localSheetId="2" name="QB_FORMULA_154_1" vbProcedure="false">'Balance Sheet'!$BJ$115,'Balance Sheet'!$BK$115,'Balance Sheet'!$BL$115,'Balance Sheet'!$BM$115,'Balance Sheet'!$BN$115,'Balance Sheet'!$BO$115,'Balance Sheet'!$BP$115,'Balance Sheet'!$BQ$115,'Balance Sheet'!$BR$115,'Balance Sheet'!$BS$115,'Balance Sheet'!$BT$115,'Balance Sheet'!$BU$115,'Balance Sheet'!$BV$115,'Balance Sheet'!$BW$115,'Balance Sheet'!$BX$115,'Balance Sheet'!$BY$115</definedName>
    <definedName function="false" hidden="false" localSheetId="2" name="QB_FORMULA_155" vbProcedure="false">'Balance Sheet'!$CK$92,'Balance Sheet'!$CM$92,'Balance Sheet'!$CO$92,'Balance Sheet'!$CQ$92,'Balance Sheet'!$CS$92,'Balance Sheet'!$CU$92,'Balance Sheet'!$CW$92,'Balance Sheet'!$CY$92,'Balance Sheet'!$DA$92,'Balance Sheet'!$DC$92,'Balance Sheet'!$DE$92,'Balance Sheet'!$DG$92,'Balance Sheet'!$DI$92,'Balance Sheet'!$DK$92,'Balance Sheet'!$DM$92,'Balance Sheet'!$DO$92</definedName>
    <definedName function="false" hidden="false" localSheetId="2" name="QB_FORMULA_155_1" vbProcedure="false">'Balance Sheet'!$BZ$115,'Balance Sheet'!$CA$115,'Balance Sheet'!$CB$115,'Balance Sheet'!$CC$115,'Balance Sheet'!$CD$115,'Balance Sheet'!$CE$115,'Balance Sheet'!$CF$115,'Balance Sheet'!$CG$115,'Balance Sheet'!$CH$115,'Balance Sheet'!$CI$115,'Balance Sheet'!$CJ$115,'Balance Sheet'!$CK$115,'Balance Sheet'!$CL$115,'Balance Sheet'!$CM$115,'Balance Sheet'!$CN$115,'Balance Sheet'!$CO$115</definedName>
    <definedName function="false" hidden="false" localSheetId="2" name="QB_FORMULA_156" vbProcedure="false">'Balance Sheet'!$DQ$92,'Balance Sheet'!$DS$92,'Balance Sheet'!$DU$92,'Balance Sheet'!$DW$92,'Balance Sheet'!$DY$92,'Balance Sheet'!$EA$92,'Balance Sheet'!$EC$92,'Balance Sheet'!$EE$92,'Balance Sheet'!$EG$92,'Balance Sheet'!$EI$92,'Balance Sheet'!$EK$92,'Balance Sheet'!$EM$92,'Balance Sheet'!$EO$92,'Balance Sheet'!$EQ$92,'Balance Sheet'!$ES$92,'Balance Sheet'!$ET$92</definedName>
    <definedName function="false" hidden="false" localSheetId="2" name="QB_FORMULA_156_1" vbProcedure="false">'Balance Sheet'!$CP$115,'Balance Sheet'!$CQ$115,'Balance Sheet'!$CR$115,'Balance Sheet'!$CS$115,'Balance Sheet'!$CT$115,'Balance Sheet'!$CU$115,'Balance Sheet'!$CV$115,'Balance Sheet'!$CW$115,'Balance Sheet'!$CX$115,'Balance Sheet'!$CY$115,'Balance Sheet'!$CZ$115,'Balance Sheet'!$DA$115,'Balance Sheet'!$DB$115,'Balance Sheet'!$DC$115,'Balance Sheet'!$DD$115,'Balance Sheet'!$DE$115</definedName>
    <definedName function="false" hidden="false" localSheetId="2" name="QB_FORMULA_157" vbProcedure="false">'Balance Sheet'!$EV$92,'Balance Sheet'!$EX$92,'Balance Sheet'!$EZ$92,'Balance Sheet'!$FB$92,'Balance Sheet'!$FD$92,'Balance Sheet'!$FF$92,'Balance Sheet'!$FH$92,'Balance Sheet'!$FJ$92,'Balance Sheet'!$FL$92,'Balance Sheet'!$FN$92,'Balance Sheet'!$FP$92,'Balance Sheet'!$FR$92,'Balance Sheet'!$FT$92,'Balance Sheet'!$FV$92,'Balance Sheet'!$FX$92,'Balance Sheet'!$FZ$92</definedName>
    <definedName function="false" hidden="false" localSheetId="2" name="QB_FORMULA_157_1" vbProcedure="false">'Balance Sheet'!$DF$115,'Balance Sheet'!$DG$115,'Balance Sheet'!$DH$115,'Balance Sheet'!$DI$115,'Balance Sheet'!$DJ$115,'Balance Sheet'!$DK$115,'Balance Sheet'!$DL$115,'Balance Sheet'!$DM$115,'Balance Sheet'!$DN$115,'Balance Sheet'!$DO$115,'Balance Sheet'!$DP$115,'Balance Sheet'!$DQ$115,'Balance Sheet'!$DR$115,'Balance Sheet'!$DS$115,'Balance Sheet'!$DT$115,'Balance Sheet'!$DU$115</definedName>
    <definedName function="false" hidden="false" localSheetId="2" name="QB_FORMULA_158" vbProcedure="false">'Balance Sheet'!$GB$92,'Balance Sheet'!$GD$92,'Balance Sheet'!$GF$92,'Balance Sheet'!$GH$92,'Balance Sheet'!$GJ$92,'Balance Sheet'!$GL$92,'Balance Sheet'!$GN$92,'Balance Sheet'!$GP$92,'Balance Sheet'!$GR$92,'Balance Sheet'!$GT$92,'Balance Sheet'!$GV$92,'Balance Sheet'!$GX$92,'Balance Sheet'!$GZ$92,'Balance Sheet'!$HB$92,'Balance Sheet'!$HD$92,'Balance Sheet'!$HF$92</definedName>
    <definedName function="false" hidden="false" localSheetId="2" name="QB_FORMULA_158_1" vbProcedure="false">'Balance Sheet'!$DV$115,'Balance Sheet'!$DW$115,'Balance Sheet'!$DX$115,'Balance Sheet'!$DY$115,'Balance Sheet'!$DZ$115,'Balance Sheet'!$EA$115,'Balance Sheet'!$EB$115,'Balance Sheet'!$EC$115,'Balance Sheet'!$ED$115,'Balance Sheet'!$EE$115,'Balance Sheet'!$EF$115,'Balance Sheet'!$EG$115,'Balance Sheet'!$EH$115,'Balance Sheet'!$EI$115,'Balance Sheet'!$EJ$115,'Balance Sheet'!$EK$115</definedName>
    <definedName function="false" hidden="false" localSheetId="2" name="QB_FORMULA_159" vbProcedure="false">'Balance Sheet'!$HH$92,'Balance Sheet'!$HJ$92,'Balance Sheet'!$HL$92,'Balance Sheet'!$HN$92,'Balance Sheet'!$HP$92,'Balance Sheet'!$HR$92,'Balance Sheet'!$HT$92,'Balance Sheet'!$HV$92,'Balance Sheet'!$HX$92,'Balance Sheet'!$HZ$92,'Balance Sheet'!$IB$92,'Balance Sheet'!$ID$92,'Balance Sheet'!$IF$92,'Balance Sheet'!$IH$92,'Balance Sheet'!$IJ$92,'Balance Sheet'!$IL$92</definedName>
    <definedName function="false" hidden="false" localSheetId="2" name="QB_FORMULA_159_1" vbProcedure="false">'Balance Sheet'!$EL$115,'Balance Sheet'!$EM$115,'Balance Sheet'!$EN$115,'Balance Sheet'!$EO$115,'Balance Sheet'!$EP$115,'Balance Sheet'!$EQ$115,'Balance Sheet'!$ER$115,'Balance Sheet'!$ES$115,'Balance Sheet'!$ET$115,'Balance Sheet'!$EU$115,'Balance Sheet'!$EV$115,'Balance Sheet'!$EV$116,'Balance Sheet'!$EV$117,'Balance Sheet'!$EV$118,'Balance Sheet'!$G$119,'Balance Sheet'!$H$119</definedName>
    <definedName function="false" hidden="false" localSheetId="2" name="QB_FORMULA_15_1" vbProcedure="false">'Balance Sheet'!$BV$38,'Balance Sheet'!$BW$38,'Balance Sheet'!$BX$38,'Balance Sheet'!$BY$38,'Balance Sheet'!$BZ$38,'Balance Sheet'!$CA$38,'Balance Sheet'!$CB$38,'Balance Sheet'!$CC$38,'Balance Sheet'!$CD$38,'Balance Sheet'!$CE$38,'Balance Sheet'!$CF$38,'Balance Sheet'!$CG$38,'Balance Sheet'!$CH$38,'Balance Sheet'!$CI$38,'Balance Sheet'!$CJ$38,'Balance Sheet'!$CK$38</definedName>
    <definedName function="false" hidden="false" localSheetId="2" name="QB_FORMULA_16" vbProcedure="false">'Balance Sheet'!$HV$30,'Balance Sheet'!$HX$30,'Balance Sheet'!$HZ$30,'Balance Sheet'!$IB$30,'Balance Sheet'!$ID$30,'Balance Sheet'!$IF$30,'Balance Sheet'!$IH$30,'Balance Sheet'!$IJ$30,'Balance Sheet'!$IL$30,'Balance Sheet'!$IN$30,'Balance Sheet'!$IP$30,'Balance Sheet'!$IR$30,'Balance Sheet'!$IT$30,'Balance Sheet'!$IV$30,'Balance Sheet'!$IX$30,'Balance Sheet'!$G$31</definedName>
    <definedName function="false" hidden="false" localSheetId="2" name="QB_FORMULA_160" vbProcedure="false">'Balance Sheet'!$IN$92,'Balance Sheet'!$IP$92,'Balance Sheet'!$IR$92,'Balance Sheet'!$IT$92,'Balance Sheet'!$IV$92,'Balance Sheet'!$IX$92,'Balance Sheet'!$G$93,'Balance Sheet'!$I$93,'Balance Sheet'!$K$93,'Balance Sheet'!$M$93,'Balance Sheet'!$O$93,'Balance Sheet'!$Q$93,'Balance Sheet'!$S$93,'Balance Sheet'!$U$93,'Balance Sheet'!$W$93,'Balance Sheet'!$Y$93</definedName>
    <definedName function="false" hidden="false" localSheetId="2" name="QB_FORMULA_160_1" vbProcedure="false">'Balance Sheet'!$I$119,'Balance Sheet'!$J$119,'Balance Sheet'!$K$119,'Balance Sheet'!$L$119,'Balance Sheet'!$M$119,'Balance Sheet'!$N$119,'Balance Sheet'!$O$119,'Balance Sheet'!$P$119,'Balance Sheet'!$Q$119,'Balance Sheet'!$R$119,'Balance Sheet'!$S$119,'Balance Sheet'!$T$119,'Balance Sheet'!$U$119,'Balance Sheet'!$V$119,'Balance Sheet'!$W$119,'Balance Sheet'!$X$119</definedName>
    <definedName function="false" hidden="false" localSheetId="2" name="QB_FORMULA_161" vbProcedure="false">'Balance Sheet'!$AA$93,'Balance Sheet'!$AC$93,'Balance Sheet'!$AE$93,'Balance Sheet'!$AG$93,'Balance Sheet'!$AI$93,'Balance Sheet'!$AM$93,'Balance Sheet'!$AO$93,'Balance Sheet'!$AQ$93,'Balance Sheet'!$AS$93,'Balance Sheet'!$AU$93,'Balance Sheet'!$AW$93,'Balance Sheet'!$AY$93,'Balance Sheet'!$BA$93,'Balance Sheet'!$BC$93,'Balance Sheet'!$BE$93,'Balance Sheet'!$BG$93</definedName>
    <definedName function="false" hidden="false" localSheetId="2" name="QB_FORMULA_161_1" vbProcedure="false">'Balance Sheet'!$Y$119,'Balance Sheet'!$Z$119,'Balance Sheet'!$AA$119,'Balance Sheet'!$AB$119,'Balance Sheet'!$AC$119,'Balance Sheet'!$AD$119,'Balance Sheet'!$AE$119,'Balance Sheet'!$AF$119,'Balance Sheet'!$AG$119,'Balance Sheet'!$AH$119,'Balance Sheet'!$AI$119,'Balance Sheet'!$AJ$119,'Balance Sheet'!$AK$119,'Balance Sheet'!$AL$119,'Balance Sheet'!$AM$119,'Balance Sheet'!$AN$119</definedName>
    <definedName function="false" hidden="false" localSheetId="2" name="QB_FORMULA_162" vbProcedure="false">'Balance Sheet'!$BI$93,'Balance Sheet'!$BK$93,'Balance Sheet'!$BM$93,'Balance Sheet'!$BO$93,'Balance Sheet'!$BQ$93,'Balance Sheet'!$BS$93,'Balance Sheet'!$BU$93,'Balance Sheet'!$BW$93,'Balance Sheet'!$BY$93,'Balance Sheet'!$CA$93,'Balance Sheet'!$CC$93,'Balance Sheet'!$CE$93,'Balance Sheet'!$CG$93,'Balance Sheet'!$CI$93,'Balance Sheet'!$CK$93,'Balance Sheet'!$CM$93</definedName>
    <definedName function="false" hidden="false" localSheetId="2" name="QB_FORMULA_162_1" vbProcedure="false">'Balance Sheet'!$AO$119,'Balance Sheet'!$AP$119,'Balance Sheet'!$AQ$119,'Balance Sheet'!$AR$119,'Balance Sheet'!$AS$119,'Balance Sheet'!$AT$119,'Balance Sheet'!$AU$119,'Balance Sheet'!$AV$119,'Balance Sheet'!$AW$119,'Balance Sheet'!$AX$119,'Balance Sheet'!$AY$119,'Balance Sheet'!$AZ$119,'Balance Sheet'!$BA$119,'Balance Sheet'!$BB$119,'Balance Sheet'!$BC$119,'Balance Sheet'!$BD$119</definedName>
    <definedName function="false" hidden="false" localSheetId="2" name="QB_FORMULA_163" vbProcedure="false">'Balance Sheet'!$CO$93,'Balance Sheet'!$CQ$93,'Balance Sheet'!$CS$93,'Balance Sheet'!$CU$93,'Balance Sheet'!$CW$93,'Balance Sheet'!$CY$93,'Balance Sheet'!$DA$93,'Balance Sheet'!$DC$93,'Balance Sheet'!$DE$93,'Balance Sheet'!$DG$93,'Balance Sheet'!$DI$93,'Balance Sheet'!$DK$93,'Balance Sheet'!$DM$93,'Balance Sheet'!$DO$93,'Balance Sheet'!$DQ$93,'Balance Sheet'!$DS$93</definedName>
    <definedName function="false" hidden="false" localSheetId="2" name="QB_FORMULA_163_1" vbProcedure="false">'Balance Sheet'!$BE$119,'Balance Sheet'!$BF$119,'Balance Sheet'!$BG$119,'Balance Sheet'!$BH$119,'Balance Sheet'!$BI$119,'Balance Sheet'!$BJ$119,'Balance Sheet'!$BK$119,'Balance Sheet'!$BL$119,'Balance Sheet'!$BM$119,'Balance Sheet'!$BN$119,'Balance Sheet'!$BO$119,'Balance Sheet'!$BP$119,'Balance Sheet'!$BQ$119,'Balance Sheet'!$BR$119,'Balance Sheet'!$BS$119,'Balance Sheet'!$BT$119</definedName>
    <definedName function="false" hidden="false" localSheetId="2" name="QB_FORMULA_164" vbProcedure="false">'Balance Sheet'!$DU$93,'Balance Sheet'!$DW$93,'Balance Sheet'!$DY$93,'Balance Sheet'!$EA$93,'Balance Sheet'!$EC$93,'Balance Sheet'!$EE$93,'Balance Sheet'!$EG$93,'Balance Sheet'!$EI$93,'Balance Sheet'!$EK$93,'Balance Sheet'!$EM$93,'Balance Sheet'!$EO$93,'Balance Sheet'!$EQ$93,'Balance Sheet'!$ES$93,'Balance Sheet'!$ET$93,'Balance Sheet'!$EV$93,'Balance Sheet'!$EX$93</definedName>
    <definedName function="false" hidden="false" localSheetId="2" name="QB_FORMULA_164_1" vbProcedure="false">'Balance Sheet'!$BU$119,'Balance Sheet'!$BV$119,'Balance Sheet'!$BW$119,'Balance Sheet'!$BX$119,'Balance Sheet'!$BY$119,'Balance Sheet'!$BZ$119,'Balance Sheet'!$CA$119,'Balance Sheet'!$CB$119,'Balance Sheet'!$CC$119,'Balance Sheet'!$CD$119,'Balance Sheet'!$CE$119,'Balance Sheet'!$CF$119,'Balance Sheet'!$CG$119,'Balance Sheet'!$CH$119,'Balance Sheet'!$CI$119,'Balance Sheet'!$CJ$119</definedName>
    <definedName function="false" hidden="false" localSheetId="2" name="QB_FORMULA_165" vbProcedure="false">'Balance Sheet'!$EZ$93,'Balance Sheet'!$FB$93,'Balance Sheet'!$FD$93,'Balance Sheet'!$FF$93,'Balance Sheet'!$FH$93,'Balance Sheet'!$FJ$93,'Balance Sheet'!$FL$93,'Balance Sheet'!$FN$93,'Balance Sheet'!$FP$93,'Balance Sheet'!$FR$93,'Balance Sheet'!$FT$93,'Balance Sheet'!$FV$93,'Balance Sheet'!$FX$93,'Balance Sheet'!$FZ$93,'Balance Sheet'!$GB$93,'Balance Sheet'!$GD$93</definedName>
    <definedName function="false" hidden="false" localSheetId="2" name="QB_FORMULA_165_1" vbProcedure="false">'Balance Sheet'!$CK$119,'Balance Sheet'!$CL$119,'Balance Sheet'!$CM$119,'Balance Sheet'!$CN$119,'Balance Sheet'!$CO$119,'Balance Sheet'!$CP$119,'Balance Sheet'!$CQ$119,'Balance Sheet'!$CR$119,'Balance Sheet'!$CS$119,'Balance Sheet'!$CT$119,'Balance Sheet'!$CU$119,'Balance Sheet'!$CV$119,'Balance Sheet'!$CW$119,'Balance Sheet'!$CX$119,'Balance Sheet'!$CY$119,'Balance Sheet'!$CZ$119</definedName>
    <definedName function="false" hidden="false" localSheetId="2" name="QB_FORMULA_166" vbProcedure="false">'Balance Sheet'!$GF$93,'Balance Sheet'!$GH$93,'Balance Sheet'!$GJ$93,'Balance Sheet'!$GL$93,'Balance Sheet'!$GN$93,'Balance Sheet'!$GP$93,'Balance Sheet'!$GR$93,'Balance Sheet'!$GT$93,'Balance Sheet'!$GV$93,'Balance Sheet'!$GX$93,'Balance Sheet'!$GZ$93,'Balance Sheet'!$HB$93,'Balance Sheet'!$HD$93,'Balance Sheet'!$HF$93,'Balance Sheet'!$HH$93,'Balance Sheet'!$HJ$93</definedName>
    <definedName function="false" hidden="false" localSheetId="2" name="QB_FORMULA_166_1" vbProcedure="false">'Balance Sheet'!$DA$119,'Balance Sheet'!$DB$119,'Balance Sheet'!$DC$119,'Balance Sheet'!$DD$119,'Balance Sheet'!$DE$119,'Balance Sheet'!$DF$119,'Balance Sheet'!$DG$119,'Balance Sheet'!$DH$119,'Balance Sheet'!$DI$119,'Balance Sheet'!$DJ$119,'Balance Sheet'!$DK$119,'Balance Sheet'!$DL$119,'Balance Sheet'!$DM$119,'Balance Sheet'!$DN$119,'Balance Sheet'!$DO$119,'Balance Sheet'!$DP$119</definedName>
    <definedName function="false" hidden="false" localSheetId="2" name="QB_FORMULA_167" vbProcedure="false">'Balance Sheet'!$HL$93,'Balance Sheet'!$HN$93,'Balance Sheet'!$HP$93,'Balance Sheet'!$HR$93,'Balance Sheet'!$HT$93,'Balance Sheet'!$HV$93,'Balance Sheet'!$HX$93,'Balance Sheet'!$HZ$93,'Balance Sheet'!$IB$93,'Balance Sheet'!$ID$93,'Balance Sheet'!$IF$93,'Balance Sheet'!$IH$93,'Balance Sheet'!$IJ$93,'Balance Sheet'!$IL$93,'Balance Sheet'!$IN$93,'Balance Sheet'!$IP$93</definedName>
    <definedName function="false" hidden="false" localSheetId="2" name="QB_FORMULA_167_1" vbProcedure="false">'Balance Sheet'!$DQ$119,'Balance Sheet'!$DR$119,'Balance Sheet'!$DS$119,'Balance Sheet'!$DT$119,'Balance Sheet'!$DU$119,'Balance Sheet'!$DV$119,'Balance Sheet'!$DW$119,'Balance Sheet'!$DX$119,'Balance Sheet'!$DY$119,'Balance Sheet'!$DZ$119,'Balance Sheet'!$EA$119,'Balance Sheet'!$EB$119,'Balance Sheet'!$EC$119,'Balance Sheet'!$ED$119,'Balance Sheet'!$EE$119,'Balance Sheet'!$EF$119</definedName>
    <definedName function="false" hidden="false" localSheetId="2" name="QB_FORMULA_168" vbProcedure="false">'Balance Sheet'!$IR$93,'Balance Sheet'!$IT$93,'Balance Sheet'!$IV$93,'Balance Sheet'!$IX$93,'Balance Sheet'!$IX$96,'Balance Sheet'!$IX$97,'Balance Sheet'!$G$98,'Balance Sheet'!$I$98,'Balance Sheet'!$K$98,'Balance Sheet'!$M$98,'Balance Sheet'!$O$98,'Balance Sheet'!$Q$98,'Balance Sheet'!$S$98,'Balance Sheet'!$U$98,'Balance Sheet'!$W$98,'Balance Sheet'!$Y$98</definedName>
    <definedName function="false" hidden="false" localSheetId="2" name="QB_FORMULA_168_1" vbProcedure="false">'Balance Sheet'!$EG$119,'Balance Sheet'!$EH$119,'Balance Sheet'!$EI$119,'Balance Sheet'!$EJ$119,'Balance Sheet'!$EK$119,'Balance Sheet'!$EL$119,'Balance Sheet'!$EM$119,'Balance Sheet'!$EN$119,'Balance Sheet'!$EO$119,'Balance Sheet'!$EP$119,'Balance Sheet'!$EQ$119,'Balance Sheet'!$ER$119,'Balance Sheet'!$ES$119,'Balance Sheet'!$ET$119,'Balance Sheet'!$EU$119,'Balance Sheet'!$EV$119</definedName>
    <definedName function="false" hidden="false" localSheetId="2" name="QB_FORMULA_169" vbProcedure="false">'Balance Sheet'!$AA$98,'Balance Sheet'!$AC$98,'Balance Sheet'!$AE$98,'Balance Sheet'!$AG$98,'Balance Sheet'!$AI$98,'Balance Sheet'!$AM$98,'Balance Sheet'!$AO$98,'Balance Sheet'!$AQ$98,'Balance Sheet'!$AS$98,'Balance Sheet'!$AU$98,'Balance Sheet'!$AW$98,'Balance Sheet'!$AY$98,'Balance Sheet'!$BA$98,'Balance Sheet'!$BC$98,'Balance Sheet'!$BE$98,'Balance Sheet'!$BG$98</definedName>
    <definedName function="false" hidden="false" localSheetId="2" name="QB_FORMULA_169_1" vbProcedure="false">'Balance Sheet'!$G$120,'Balance Sheet'!$H$120,'Balance Sheet'!$I$120,'Balance Sheet'!$J$120,'Balance Sheet'!$K$120,'Balance Sheet'!$L$120,'Balance Sheet'!$M$120,'Balance Sheet'!$N$120,'Balance Sheet'!$O$120,'Balance Sheet'!$P$120,'Balance Sheet'!$Q$120,'Balance Sheet'!$R$120,'Balance Sheet'!$S$120,'Balance Sheet'!$T$120,'Balance Sheet'!$U$120,'Balance Sheet'!$V$120</definedName>
    <definedName function="false" hidden="false" localSheetId="2" name="QB_FORMULA_16_1" vbProcedure="false">'Balance Sheet'!$CL$38,'Balance Sheet'!$CM$38,'Balance Sheet'!$CN$38,'Balance Sheet'!$CO$38,'Balance Sheet'!$CP$38,'Balance Sheet'!$CQ$38,'Balance Sheet'!$CR$38,'Balance Sheet'!$CS$38,'Balance Sheet'!$CT$38,'Balance Sheet'!$CU$38,'Balance Sheet'!$CV$38,'Balance Sheet'!$CW$38,'Balance Sheet'!$CX$38,'Balance Sheet'!$CY$38,'Balance Sheet'!$CZ$38,'Balance Sheet'!$DA$38</definedName>
    <definedName function="false" hidden="false" localSheetId="2" name="QB_FORMULA_17" vbProcedure="false">'Balance Sheet'!$I$31,'Balance Sheet'!$K$31,'Balance Sheet'!$M$31,'Balance Sheet'!$O$31,'Balance Sheet'!$Q$31,'Balance Sheet'!$S$31,'Balance Sheet'!$U$31,'Balance Sheet'!$W$31,'Balance Sheet'!$Y$31,'Balance Sheet'!$AA$31,'Balance Sheet'!$AC$31,'Balance Sheet'!$AE$31,'Balance Sheet'!$AG$31,'Balance Sheet'!$AI$31,'Balance Sheet'!$AM$31,'Balance Sheet'!$AO$31</definedName>
    <definedName function="false" hidden="false" localSheetId="2" name="QB_FORMULA_170" vbProcedure="false">'Balance Sheet'!$BI$98,'Balance Sheet'!$BK$98,'Balance Sheet'!$BM$98,'Balance Sheet'!$BO$98,'Balance Sheet'!$BQ$98,'Balance Sheet'!$BS$98,'Balance Sheet'!$BU$98,'Balance Sheet'!$BW$98,'Balance Sheet'!$BY$98,'Balance Sheet'!$CA$98,'Balance Sheet'!$CC$98,'Balance Sheet'!$CE$98,'Balance Sheet'!$CG$98,'Balance Sheet'!$CI$98,'Balance Sheet'!$CK$98,'Balance Sheet'!$CM$98</definedName>
    <definedName function="false" hidden="false" localSheetId="2" name="QB_FORMULA_170_1" vbProcedure="false">'Balance Sheet'!$W$120,'Balance Sheet'!$X$120,'Balance Sheet'!$Y$120,'Balance Sheet'!$Z$120,'Balance Sheet'!$AA$120,'Balance Sheet'!$AB$120,'Balance Sheet'!$AC$120,'Balance Sheet'!$AD$120,'Balance Sheet'!$AE$120,'Balance Sheet'!$AF$120,'Balance Sheet'!$AG$120,'Balance Sheet'!$AH$120,'Balance Sheet'!$AI$120,'Balance Sheet'!$AJ$120,'Balance Sheet'!$AK$120,'Balance Sheet'!$AL$120</definedName>
    <definedName function="false" hidden="false" localSheetId="2" name="QB_FORMULA_171" vbProcedure="false">'Balance Sheet'!$CO$98,'Balance Sheet'!$CQ$98,'Balance Sheet'!$CS$98,'Balance Sheet'!$CU$98,'Balance Sheet'!$CW$98,'Balance Sheet'!$CY$98,'Balance Sheet'!$DA$98,'Balance Sheet'!$DC$98,'Balance Sheet'!$DE$98,'Balance Sheet'!$DG$98,'Balance Sheet'!$DI$98,'Balance Sheet'!$DK$98,'Balance Sheet'!$DM$98,'Balance Sheet'!$DO$98,'Balance Sheet'!$DQ$98,'Balance Sheet'!$DS$98</definedName>
    <definedName function="false" hidden="false" localSheetId="2" name="QB_FORMULA_171_1" vbProcedure="false">'Balance Sheet'!$AM$120,'Balance Sheet'!$AN$120,'Balance Sheet'!$AO$120,'Balance Sheet'!$AP$120,'Balance Sheet'!$AQ$120,'Balance Sheet'!$AR$120,'Balance Sheet'!$AS$120,'Balance Sheet'!$AT$120,'Balance Sheet'!$AU$120,'Balance Sheet'!$AV$120,'Balance Sheet'!$AW$120,'Balance Sheet'!$AX$120,'Balance Sheet'!$AY$120,'Balance Sheet'!$AZ$120,'Balance Sheet'!$BA$120,'Balance Sheet'!$BB$120</definedName>
    <definedName function="false" hidden="false" localSheetId="2" name="QB_FORMULA_172" vbProcedure="false">'Balance Sheet'!$DU$98,'Balance Sheet'!$DW$98,'Balance Sheet'!$DY$98,'Balance Sheet'!$EA$98,'Balance Sheet'!$EC$98,'Balance Sheet'!$EE$98,'Balance Sheet'!$EG$98,'Balance Sheet'!$EI$98,'Balance Sheet'!$EK$98,'Balance Sheet'!$EM$98,'Balance Sheet'!$EO$98,'Balance Sheet'!$EQ$98,'Balance Sheet'!$ES$98,'Balance Sheet'!$ET$98,'Balance Sheet'!$EV$98,'Balance Sheet'!$EX$98</definedName>
    <definedName function="false" hidden="false" localSheetId="2" name="QB_FORMULA_172_1" vbProcedure="false">'Balance Sheet'!$BC$120,'Balance Sheet'!$BD$120,'Balance Sheet'!$BE$120,'Balance Sheet'!$BF$120,'Balance Sheet'!$BG$120,'Balance Sheet'!$BH$120,'Balance Sheet'!$BI$120,'Balance Sheet'!$BJ$120,'Balance Sheet'!$BK$120,'Balance Sheet'!$BL$120,'Balance Sheet'!$BM$120,'Balance Sheet'!$BN$120,'Balance Sheet'!$BO$120,'Balance Sheet'!$BP$120,'Balance Sheet'!$BQ$120,'Balance Sheet'!$BR$120</definedName>
    <definedName function="false" hidden="false" localSheetId="2" name="QB_FORMULA_173" vbProcedure="false">'Balance Sheet'!$EZ$98,'Balance Sheet'!$FB$98,'Balance Sheet'!$FD$98,'Balance Sheet'!$FF$98,'Balance Sheet'!$FH$98,'Balance Sheet'!$FJ$98,'Balance Sheet'!$FL$98,'Balance Sheet'!$FN$98,'Balance Sheet'!$FP$98,'Balance Sheet'!$FR$98,'Balance Sheet'!$FT$98,'Balance Sheet'!$FV$98,'Balance Sheet'!$FX$98,'Balance Sheet'!$FZ$98,'Balance Sheet'!$GB$98,'Balance Sheet'!$GD$98</definedName>
    <definedName function="false" hidden="false" localSheetId="2" name="QB_FORMULA_173_1" vbProcedure="false">'Balance Sheet'!$BS$120,'Balance Sheet'!$BT$120,'Balance Sheet'!$BU$120,'Balance Sheet'!$BV$120,'Balance Sheet'!$BW$120,'Balance Sheet'!$BX$120,'Balance Sheet'!$BY$120,'Balance Sheet'!$BZ$120,'Balance Sheet'!$CA$120,'Balance Sheet'!$CB$120,'Balance Sheet'!$CC$120,'Balance Sheet'!$CD$120,'Balance Sheet'!$CE$120,'Balance Sheet'!$CF$120,'Balance Sheet'!$CG$120,'Balance Sheet'!$CH$120</definedName>
    <definedName function="false" hidden="false" localSheetId="2" name="QB_FORMULA_174" vbProcedure="false">'Balance Sheet'!$GF$98,'Balance Sheet'!$GH$98,'Balance Sheet'!$GJ$98,'Balance Sheet'!$GL$98,'Balance Sheet'!$GN$98,'Balance Sheet'!$GP$98,'Balance Sheet'!$GR$98,'Balance Sheet'!$GT$98,'Balance Sheet'!$GV$98,'Balance Sheet'!$GX$98,'Balance Sheet'!$GZ$98,'Balance Sheet'!$HB$98,'Balance Sheet'!$HD$98,'Balance Sheet'!$HF$98,'Balance Sheet'!$HH$98,'Balance Sheet'!$HJ$98</definedName>
    <definedName function="false" hidden="false" localSheetId="2" name="QB_FORMULA_174_1" vbProcedure="false">'Balance Sheet'!$CI$120,'Balance Sheet'!$CJ$120,'Balance Sheet'!$CK$120,'Balance Sheet'!$CL$120,'Balance Sheet'!$CM$120,'Balance Sheet'!$CN$120,'Balance Sheet'!$CO$120,'Balance Sheet'!$CP$120,'Balance Sheet'!$CQ$120,'Balance Sheet'!$CR$120,'Balance Sheet'!$CS$120,'Balance Sheet'!$CT$120,'Balance Sheet'!$CU$120,'Balance Sheet'!$CV$120,'Balance Sheet'!$CW$120,'Balance Sheet'!$CX$120</definedName>
    <definedName function="false" hidden="false" localSheetId="2" name="QB_FORMULA_175" vbProcedure="false">'Balance Sheet'!$HL$98,'Balance Sheet'!$HN$98,'Balance Sheet'!$HP$98,'Balance Sheet'!$HR$98,'Balance Sheet'!$HT$98,'Balance Sheet'!$HV$98,'Balance Sheet'!$HX$98,'Balance Sheet'!$HZ$98,'Balance Sheet'!$IB$98,'Balance Sheet'!$ID$98,'Balance Sheet'!$IF$98,'Balance Sheet'!$IH$98,'Balance Sheet'!$IJ$98,'Balance Sheet'!$IL$98,'Balance Sheet'!$IN$98,'Balance Sheet'!$IP$98</definedName>
    <definedName function="false" hidden="false" localSheetId="2" name="QB_FORMULA_175_1" vbProcedure="false">'Balance Sheet'!$CY$120,'Balance Sheet'!$CZ$120,'Balance Sheet'!$DA$120,'Balance Sheet'!$DB$120,'Balance Sheet'!$DC$120,'Balance Sheet'!$DD$120,'Balance Sheet'!$DE$120,'Balance Sheet'!$DF$120,'Balance Sheet'!$DG$120,'Balance Sheet'!$DH$120,'Balance Sheet'!$DI$120,'Balance Sheet'!$DJ$120,'Balance Sheet'!$DK$120,'Balance Sheet'!$DL$120,'Balance Sheet'!$DM$120,'Balance Sheet'!$DN$120</definedName>
    <definedName function="false" hidden="false" localSheetId="2" name="QB_FORMULA_176" vbProcedure="false">'Balance Sheet'!$IR$98,'Balance Sheet'!$IT$98,'Balance Sheet'!$IV$98,'Balance Sheet'!$IX$98,'Balance Sheet'!$IX$99,'Balance Sheet'!$IX$100,'Balance Sheet'!$G$101,'Balance Sheet'!$I$101,'Balance Sheet'!$K$101,'Balance Sheet'!$M$101,'Balance Sheet'!$O$101,'Balance Sheet'!$Q$101,'Balance Sheet'!$S$101,'Balance Sheet'!$U$101,'Balance Sheet'!$W$101,'Balance Sheet'!$Y$101</definedName>
    <definedName function="false" hidden="false" localSheetId="2" name="QB_FORMULA_176_1" vbProcedure="false">'Balance Sheet'!$DO$120,'Balance Sheet'!$DP$120,'Balance Sheet'!$DQ$120,'Balance Sheet'!$DR$120,'Balance Sheet'!$DS$120,'Balance Sheet'!$DT$120,'Balance Sheet'!$DU$120,'Balance Sheet'!$DV$120,'Balance Sheet'!$DW$120,'Balance Sheet'!$DX$120,'Balance Sheet'!$DY$120,'Balance Sheet'!$DZ$120,'Balance Sheet'!$EA$120,'Balance Sheet'!$EB$120,'Balance Sheet'!$EC$120,'Balance Sheet'!$ED$120</definedName>
    <definedName function="false" hidden="false" localSheetId="2" name="QB_FORMULA_177" vbProcedure="false">'Balance Sheet'!$AA$101,'Balance Sheet'!$AC$101,'Balance Sheet'!$AE$101,'Balance Sheet'!$AG$101,'Balance Sheet'!$AI$101,'Balance Sheet'!$AM$101,'Balance Sheet'!$AO$101,'Balance Sheet'!$AQ$101,'Balance Sheet'!$AS$101,'Balance Sheet'!$AU$101,'Balance Sheet'!$AW$101,'Balance Sheet'!$AY$101,'Balance Sheet'!$BA$101,'Balance Sheet'!$BC$101,'Balance Sheet'!$BE$101,'Balance Sheet'!$BG$101</definedName>
    <definedName function="false" hidden="false" localSheetId="2" name="QB_FORMULA_177_1" vbProcedure="false">'Balance Sheet'!$EE$120,'Balance Sheet'!$EF$120,'Balance Sheet'!$EG$120,'Balance Sheet'!$EH$120,'Balance Sheet'!$EI$120,'Balance Sheet'!$EJ$120,'Balance Sheet'!$EK$120,'Balance Sheet'!$EL$120,'Balance Sheet'!$EM$120,'Balance Sheet'!$EN$120,'Balance Sheet'!$EO$120,'Balance Sheet'!$EP$120,'Balance Sheet'!$EQ$120,'Balance Sheet'!$ER$120,'Balance Sheet'!$ES$120,'Balance Sheet'!$ET$120</definedName>
    <definedName function="false" hidden="false" localSheetId="2" name="QB_FORMULA_178" vbProcedure="false">'Balance Sheet'!$BI$101,'Balance Sheet'!$BK$101,'Balance Sheet'!$BM$101,'Balance Sheet'!$BO$101,'Balance Sheet'!$BQ$101,'Balance Sheet'!$BS$101,'Balance Sheet'!$BU$101,'Balance Sheet'!$BW$101,'Balance Sheet'!$BY$101,'Balance Sheet'!$CA$101,'Balance Sheet'!$CC$101,'Balance Sheet'!$CE$101,'Balance Sheet'!$CG$101,'Balance Sheet'!$CI$101,'Balance Sheet'!$CK$101,'Balance Sheet'!$CM$101</definedName>
    <definedName function="false" hidden="false" localSheetId="2" name="QB_FORMULA_178_1" vbProcedure="false">'Balance Sheet'!$EU$120,'Balance Sheet'!$EV$120,'Balance Sheet'!$EV$123,'Balance Sheet'!$EV$124,'Balance Sheet'!$EV$125,'Balance Sheet'!$EV$126,'Balance Sheet'!$EV$127,'Balance Sheet'!$EV$128,'Balance Sheet'!$EV$129,'Balance Sheet'!$EV$130,'Balance Sheet'!$EV$131,'Balance Sheet'!$EV$132,'Balance Sheet'!$EV$133,'Balance Sheet'!$EV$134,'Balance Sheet'!$EV$135,'Balance Sheet'!$G$136</definedName>
    <definedName function="false" hidden="false" localSheetId="2" name="QB_FORMULA_179" vbProcedure="false">'Balance Sheet'!$CO$101,'Balance Sheet'!$CQ$101,'Balance Sheet'!$CS$101,'Balance Sheet'!$CU$101,'Balance Sheet'!$CW$101,'Balance Sheet'!$CY$101,'Balance Sheet'!$DA$101,'Balance Sheet'!$DC$101,'Balance Sheet'!$DE$101,'Balance Sheet'!$DG$101,'Balance Sheet'!$DI$101,'Balance Sheet'!$DK$101,'Balance Sheet'!$DM$101,'Balance Sheet'!$DO$101,'Balance Sheet'!$DQ$101,'Balance Sheet'!$DS$101</definedName>
    <definedName function="false" hidden="false" localSheetId="2" name="QB_FORMULA_179_1" vbProcedure="false">'Balance Sheet'!$H$136,'Balance Sheet'!$I$136,'Balance Sheet'!$J$136,'Balance Sheet'!$K$136,'Balance Sheet'!$L$136,'Balance Sheet'!$M$136,'Balance Sheet'!$N$136,'Balance Sheet'!$O$136,'Balance Sheet'!$P$136,'Balance Sheet'!$Q$136,'Balance Sheet'!$R$136,'Balance Sheet'!$S$136,'Balance Sheet'!$T$136,'Balance Sheet'!$U$136,'Balance Sheet'!$V$136,'Balance Sheet'!$W$136</definedName>
    <definedName function="false" hidden="false" localSheetId="2" name="QB_FORMULA_17_1" vbProcedure="false">'Balance Sheet'!$DB$38,'Balance Sheet'!$DC$38,'Balance Sheet'!$DD$38,'Balance Sheet'!$DE$38,'Balance Sheet'!$DF$38,'Balance Sheet'!$DG$38,'Balance Sheet'!$DH$38,'Balance Sheet'!$DI$38,'Balance Sheet'!$DJ$38,'Balance Sheet'!$DK$38,'Balance Sheet'!$DL$38,'Balance Sheet'!$DM$38,'Balance Sheet'!$DN$38,'Balance Sheet'!$DO$38,'Balance Sheet'!$DP$38,'Balance Sheet'!$DQ$38</definedName>
    <definedName function="false" hidden="false" localSheetId="2" name="QB_FORMULA_18" vbProcedure="false">'Balance Sheet'!$AQ$31,'Balance Sheet'!$AS$31,'Balance Sheet'!$AU$31,'Balance Sheet'!$AW$31,'Balance Sheet'!$AY$31,'Balance Sheet'!$BA$31,'Balance Sheet'!$BC$31,'Balance Sheet'!$BE$31,'Balance Sheet'!$BG$31,'Balance Sheet'!$BI$31,'Balance Sheet'!$BK$31,'Balance Sheet'!$BM$31,'Balance Sheet'!$BO$31,'Balance Sheet'!$BQ$31,'Balance Sheet'!$BS$31,'Balance Sheet'!$BU$31</definedName>
    <definedName function="false" hidden="false" localSheetId="2" name="QB_FORMULA_180" vbProcedure="false">'Balance Sheet'!$DU$101,'Balance Sheet'!$DW$101,'Balance Sheet'!$DY$101,'Balance Sheet'!$EA$101,'Balance Sheet'!$EC$101,'Balance Sheet'!$EE$101,'Balance Sheet'!$EG$101,'Balance Sheet'!$EI$101,'Balance Sheet'!$EK$101,'Balance Sheet'!$EM$101,'Balance Sheet'!$EO$101,'Balance Sheet'!$EQ$101,'Balance Sheet'!$ES$101,'Balance Sheet'!$ET$101,'Balance Sheet'!$EV$101,'Balance Sheet'!$EX$101</definedName>
    <definedName function="false" hidden="false" localSheetId="2" name="QB_FORMULA_180_1" vbProcedure="false">'Balance Sheet'!$X$136,'Balance Sheet'!$Y$136,'Balance Sheet'!$Z$136,'Balance Sheet'!$AA$136,'Balance Sheet'!$AB$136,'Balance Sheet'!$AC$136,'Balance Sheet'!$AD$136,'Balance Sheet'!$AE$136,'Balance Sheet'!$AF$136,'Balance Sheet'!$AG$136,'Balance Sheet'!$AH$136,'Balance Sheet'!$AI$136,'Balance Sheet'!$AJ$136,'Balance Sheet'!$AK$136,'Balance Sheet'!$AL$136,'Balance Sheet'!$AM$136</definedName>
    <definedName function="false" hidden="false" localSheetId="2" name="QB_FORMULA_181" vbProcedure="false">'Balance Sheet'!$EZ$101,'Balance Sheet'!$FB$101,'Balance Sheet'!$FD$101,'Balance Sheet'!$FF$101,'Balance Sheet'!$FH$101,'Balance Sheet'!$FJ$101,'Balance Sheet'!$FL$101,'Balance Sheet'!$FN$101,'Balance Sheet'!$FP$101,'Balance Sheet'!$FR$101,'Balance Sheet'!$FT$101,'Balance Sheet'!$FV$101,'Balance Sheet'!$FX$101,'Balance Sheet'!$FZ$101,'Balance Sheet'!$GB$101,'Balance Sheet'!$GD$101</definedName>
    <definedName function="false" hidden="false" localSheetId="2" name="QB_FORMULA_181_1" vbProcedure="false">'Balance Sheet'!$AN$136,'Balance Sheet'!$AO$136,'Balance Sheet'!$AP$136,'Balance Sheet'!$AQ$136,'Balance Sheet'!$AR$136,'Balance Sheet'!$AS$136,'Balance Sheet'!$AT$136,'Balance Sheet'!$AU$136,'Balance Sheet'!$AV$136,'Balance Sheet'!$AW$136,'Balance Sheet'!$AX$136,'Balance Sheet'!$AY$136,'Balance Sheet'!$AZ$136,'Balance Sheet'!$BA$136,'Balance Sheet'!$BB$136,'Balance Sheet'!$BC$136</definedName>
    <definedName function="false" hidden="false" localSheetId="2" name="QB_FORMULA_182" vbProcedure="false">'Balance Sheet'!$GF$101,'Balance Sheet'!$GH$101,'Balance Sheet'!$GJ$101,'Balance Sheet'!$GL$101,'Balance Sheet'!$GN$101,'Balance Sheet'!$GP$101,'Balance Sheet'!$GR$101,'Balance Sheet'!$GT$101,'Balance Sheet'!$GV$101,'Balance Sheet'!$GX$101,'Balance Sheet'!$GZ$101,'Balance Sheet'!$HB$101,'Balance Sheet'!$HD$101,'Balance Sheet'!$HF$101,'Balance Sheet'!$HH$101,'Balance Sheet'!$HJ$101</definedName>
    <definedName function="false" hidden="false" localSheetId="2" name="QB_FORMULA_182_1" vbProcedure="false">'Balance Sheet'!$BD$136,'Balance Sheet'!$BE$136,'Balance Sheet'!$BF$136,'Balance Sheet'!$BG$136,'Balance Sheet'!$BH$136,'Balance Sheet'!$BI$136,'Balance Sheet'!$BJ$136,'Balance Sheet'!$BK$136,'Balance Sheet'!$BL$136,'Balance Sheet'!$BM$136,'Balance Sheet'!$BN$136,'Balance Sheet'!$BO$136,'Balance Sheet'!$BP$136,'Balance Sheet'!$BQ$136,'Balance Sheet'!$BR$136,'Balance Sheet'!$BS$136</definedName>
    <definedName function="false" hidden="false" localSheetId="2" name="QB_FORMULA_183" vbProcedure="false">'Balance Sheet'!$HL$101,'Balance Sheet'!$HN$101,'Balance Sheet'!$HP$101,'Balance Sheet'!$HR$101,'Balance Sheet'!$HT$101,'Balance Sheet'!$HV$101,'Balance Sheet'!$HX$101,'Balance Sheet'!$HZ$101,'Balance Sheet'!$IB$101,'Balance Sheet'!$ID$101,'Balance Sheet'!$IF$101,'Balance Sheet'!$IH$101,'Balance Sheet'!$IJ$101,'Balance Sheet'!$IL$101,'Balance Sheet'!$IN$101,'Balance Sheet'!$IP$101</definedName>
    <definedName function="false" hidden="false" localSheetId="2" name="QB_FORMULA_183_1" vbProcedure="false">'Balance Sheet'!$BT$136,'Balance Sheet'!$BU$136,'Balance Sheet'!$BV$136,'Balance Sheet'!$BW$136,'Balance Sheet'!$BX$136,'Balance Sheet'!$BY$136,'Balance Sheet'!$BZ$136,'Balance Sheet'!$CA$136,'Balance Sheet'!$CB$136,'Balance Sheet'!$CC$136,'Balance Sheet'!$CD$136,'Balance Sheet'!$CE$136,'Balance Sheet'!$CF$136,'Balance Sheet'!$CG$136,'Balance Sheet'!$CH$136,'Balance Sheet'!$CI$136</definedName>
    <definedName function="false" hidden="false" localSheetId="2" name="QB_FORMULA_184" vbProcedure="false">'Balance Sheet'!$IR$101,'Balance Sheet'!$IT$101,'Balance Sheet'!$IV$101,'Balance Sheet'!$IX$101,'Balance Sheet'!$G$102,'Balance Sheet'!$I$102,'Balance Sheet'!$K$102,'Balance Sheet'!$M$102,'Balance Sheet'!$O$102,'Balance Sheet'!$Q$102,'Balance Sheet'!$S$102,'Balance Sheet'!$U$102,'Balance Sheet'!$W$102,'Balance Sheet'!$Y$102,'Balance Sheet'!$AA$102,'Balance Sheet'!$AC$102</definedName>
    <definedName function="false" hidden="false" localSheetId="2" name="QB_FORMULA_184_1" vbProcedure="false">'Balance Sheet'!$CJ$136,'Balance Sheet'!$CK$136,'Balance Sheet'!$CL$136,'Balance Sheet'!$CM$136,'Balance Sheet'!$CN$136,'Balance Sheet'!$CO$136,'Balance Sheet'!$CP$136,'Balance Sheet'!$CQ$136,'Balance Sheet'!$CR$136,'Balance Sheet'!$CS$136,'Balance Sheet'!$CT$136,'Balance Sheet'!$CU$136,'Balance Sheet'!$CV$136,'Balance Sheet'!$CW$136,'Balance Sheet'!$CX$136,'Balance Sheet'!$CY$136</definedName>
    <definedName function="false" hidden="false" localSheetId="2" name="QB_FORMULA_185" vbProcedure="false">'Balance Sheet'!$AE$102,'Balance Sheet'!$AG$102,'Balance Sheet'!$AI$102,'Balance Sheet'!$AM$102,'Balance Sheet'!$AO$102,'Balance Sheet'!$AQ$102,'Balance Sheet'!$AS$102,'Balance Sheet'!$AU$102,'Balance Sheet'!$AW$102,'Balance Sheet'!$AY$102,'Balance Sheet'!$BA$102,'Balance Sheet'!$BC$102,'Balance Sheet'!$BE$102,'Balance Sheet'!$BG$102,'Balance Sheet'!$BI$102,'Balance Sheet'!$BK$102</definedName>
    <definedName function="false" hidden="false" localSheetId="2" name="QB_FORMULA_185_1" vbProcedure="false">'Balance Sheet'!$CZ$136,'Balance Sheet'!$DA$136,'Balance Sheet'!$DB$136,'Balance Sheet'!$DC$136,'Balance Sheet'!$DD$136,'Balance Sheet'!$DE$136,'Balance Sheet'!$DF$136,'Balance Sheet'!$DG$136,'Balance Sheet'!$DH$136,'Balance Sheet'!$DI$136,'Balance Sheet'!$DJ$136,'Balance Sheet'!$DK$136,'Balance Sheet'!$DL$136,'Balance Sheet'!$DM$136,'Balance Sheet'!$DN$136,'Balance Sheet'!$DO$136</definedName>
    <definedName function="false" hidden="false" localSheetId="2" name="QB_FORMULA_186" vbProcedure="false">'Balance Sheet'!$BM$102,'Balance Sheet'!$BO$102,'Balance Sheet'!$BQ$102,'Balance Sheet'!$BS$102,'Balance Sheet'!$BU$102,'Balance Sheet'!$BW$102,'Balance Sheet'!$BY$102,'Balance Sheet'!$CA$102,'Balance Sheet'!$CC$102,'Balance Sheet'!$CE$102,'Balance Sheet'!$CG$102,'Balance Sheet'!$CI$102,'Balance Sheet'!$CK$102,'Balance Sheet'!$CM$102,'Balance Sheet'!$CO$102,'Balance Sheet'!$CQ$102</definedName>
    <definedName function="false" hidden="false" localSheetId="2" name="QB_FORMULA_186_1" vbProcedure="false">'Balance Sheet'!$DP$136,'Balance Sheet'!$DQ$136,'Balance Sheet'!$DR$136,'Balance Sheet'!$DS$136,'Balance Sheet'!$DT$136,'Balance Sheet'!$DU$136,'Balance Sheet'!$DV$136,'Balance Sheet'!$DW$136,'Balance Sheet'!$DX$136,'Balance Sheet'!$DY$136,'Balance Sheet'!$DZ$136,'Balance Sheet'!$EA$136,'Balance Sheet'!$EB$136,'Balance Sheet'!$EC$136,'Balance Sheet'!$ED$136,'Balance Sheet'!$EE$136</definedName>
    <definedName function="false" hidden="false" localSheetId="2" name="QB_FORMULA_187" vbProcedure="false">'Balance Sheet'!$CS$102,'Balance Sheet'!$CU$102,'Balance Sheet'!$CW$102,'Balance Sheet'!$CY$102,'Balance Sheet'!$DA$102,'Balance Sheet'!$DC$102,'Balance Sheet'!$DE$102,'Balance Sheet'!$DG$102,'Balance Sheet'!$DI$102,'Balance Sheet'!$DK$102,'Balance Sheet'!$DM$102,'Balance Sheet'!$DO$102,'Balance Sheet'!$DQ$102,'Balance Sheet'!$DS$102,'Balance Sheet'!$DU$102,'Balance Sheet'!$DW$102</definedName>
    <definedName function="false" hidden="false" localSheetId="2" name="QB_FORMULA_187_1" vbProcedure="false">'Balance Sheet'!$EF$136,'Balance Sheet'!$EG$136,'Balance Sheet'!$EH$136,'Balance Sheet'!$EI$136,'Balance Sheet'!$EJ$136,'Balance Sheet'!$EK$136,'Balance Sheet'!$EL$136,'Balance Sheet'!$EM$136,'Balance Sheet'!$EN$136,'Balance Sheet'!$EO$136,'Balance Sheet'!$EP$136,'Balance Sheet'!$EQ$136,'Balance Sheet'!$ER$136,'Balance Sheet'!$ES$136,'Balance Sheet'!$ET$136,'Balance Sheet'!$EU$136</definedName>
    <definedName function="false" hidden="false" localSheetId="2" name="QB_FORMULA_188" vbProcedure="false">'Balance Sheet'!$DY$102,'Balance Sheet'!$EA$102,'Balance Sheet'!$EC$102,'Balance Sheet'!$EE$102,'Balance Sheet'!$EG$102,'Balance Sheet'!$EI$102,'Balance Sheet'!$EK$102,'Balance Sheet'!$EM$102,'Balance Sheet'!$EO$102,'Balance Sheet'!$EQ$102,'Balance Sheet'!$ES$102,'Balance Sheet'!$ET$102,'Balance Sheet'!$EV$102,'Balance Sheet'!$EX$102,'Balance Sheet'!$EZ$102,'Balance Sheet'!$FB$102</definedName>
    <definedName function="false" hidden="false" localSheetId="2" name="QB_FORMULA_188_1" vbProcedure="false">'Balance Sheet'!$EV$136,'Balance Sheet'!$EV$137,'Balance Sheet'!$G$138,'Balance Sheet'!$H$138,'Balance Sheet'!$I$138,'Balance Sheet'!$J$138,'Balance Sheet'!$K$138,'Balance Sheet'!$L$138,'Balance Sheet'!$M$138,'Balance Sheet'!$N$138,'Balance Sheet'!$O$138,'Balance Sheet'!$P$138,'Balance Sheet'!$Q$138,'Balance Sheet'!$R$138,'Balance Sheet'!$S$138,'Balance Sheet'!$T$138</definedName>
    <definedName function="false" hidden="false" localSheetId="2" name="QB_FORMULA_189" vbProcedure="false">'Balance Sheet'!$FD$102,'Balance Sheet'!$FF$102,'Balance Sheet'!$FH$102,'Balance Sheet'!$FJ$102,'Balance Sheet'!$FL$102,'Balance Sheet'!$FN$102,'Balance Sheet'!$FP$102,'Balance Sheet'!$FR$102,'Balance Sheet'!$FT$102,'Balance Sheet'!$FV$102,'Balance Sheet'!$FX$102,'Balance Sheet'!$FZ$102,'Balance Sheet'!$GB$102,'Balance Sheet'!$GD$102,'Balance Sheet'!$GF$102,'Balance Sheet'!$GH$102</definedName>
    <definedName function="false" hidden="false" localSheetId="2" name="QB_FORMULA_189_1" vbProcedure="false">'Balance Sheet'!$U$138,'Balance Sheet'!$V$138,'Balance Sheet'!$W$138,'Balance Sheet'!$X$138,'Balance Sheet'!$Y$138,'Balance Sheet'!$Z$138,'Balance Sheet'!$AA$138,'Balance Sheet'!$AB$138,'Balance Sheet'!$AC$138,'Balance Sheet'!$AD$138,'Balance Sheet'!$AE$138,'Balance Sheet'!$AF$138,'Balance Sheet'!$AG$138,'Balance Sheet'!$AH$138,'Balance Sheet'!$AI$138,'Balance Sheet'!$AJ$138</definedName>
    <definedName function="false" hidden="false" localSheetId="2" name="QB_FORMULA_18_1" vbProcedure="false">'Balance Sheet'!$DR$38,'Balance Sheet'!$DS$38,'Balance Sheet'!$DT$38,'Balance Sheet'!$DU$38,'Balance Sheet'!$DV$38,'Balance Sheet'!$DW$38,'Balance Sheet'!$DX$38,'Balance Sheet'!$DY$38,'Balance Sheet'!$DZ$38,'Balance Sheet'!$EA$38,'Balance Sheet'!$EB$38,'Balance Sheet'!$EC$38,'Balance Sheet'!$ED$38,'Balance Sheet'!$EE$38,'Balance Sheet'!$EF$38,'Balance Sheet'!$EG$38</definedName>
    <definedName function="false" hidden="false" localSheetId="2" name="QB_FORMULA_19" vbProcedure="false">'Balance Sheet'!$BW$31,'Balance Sheet'!$BY$31,'Balance Sheet'!$CA$31,'Balance Sheet'!$CC$31,'Balance Sheet'!$CE$31,'Balance Sheet'!$CG$31,'Balance Sheet'!$CI$31,'Balance Sheet'!$CK$31,'Balance Sheet'!$CM$31,'Balance Sheet'!$CO$31,'Balance Sheet'!$CQ$31,'Balance Sheet'!$CS$31,'Balance Sheet'!$CU$31,'Balance Sheet'!$CW$31,'Balance Sheet'!$CY$31,'Balance Sheet'!$DA$31</definedName>
    <definedName function="false" hidden="false" localSheetId="2" name="QB_FORMULA_190" vbProcedure="false">'Balance Sheet'!$GJ$102,'Balance Sheet'!$GL$102,'Balance Sheet'!$GN$102,'Balance Sheet'!$GP$102,'Balance Sheet'!$GR$102,'Balance Sheet'!$GT$102,'Balance Sheet'!$GV$102,'Balance Sheet'!$GX$102,'Balance Sheet'!$GZ$102,'Balance Sheet'!$HB$102,'Balance Sheet'!$HD$102,'Balance Sheet'!$HF$102,'Balance Sheet'!$HH$102,'Balance Sheet'!$HJ$102,'Balance Sheet'!$HL$102,'Balance Sheet'!$HN$102</definedName>
    <definedName function="false" hidden="false" localSheetId="2" name="QB_FORMULA_190_1" vbProcedure="false">'Balance Sheet'!$AK$138,'Balance Sheet'!$AL$138,'Balance Sheet'!$AM$138,'Balance Sheet'!$AN$138,'Balance Sheet'!$AO$138,'Balance Sheet'!$AP$138,'Balance Sheet'!$AQ$138,'Balance Sheet'!$AR$138,'Balance Sheet'!$AS$138,'Balance Sheet'!$AT$138,'Balance Sheet'!$AU$138,'Balance Sheet'!$AV$138,'Balance Sheet'!$AW$138,'Balance Sheet'!$AX$138,'Balance Sheet'!$AY$138,'Balance Sheet'!$AZ$138</definedName>
    <definedName function="false" hidden="false" localSheetId="2" name="QB_FORMULA_191" vbProcedure="false">'Balance Sheet'!$HP$102,'Balance Sheet'!$HR$102,'Balance Sheet'!$HT$102,'Balance Sheet'!$HV$102,'Balance Sheet'!$HX$102,'Balance Sheet'!$HZ$102,'Balance Sheet'!$IB$102,'Balance Sheet'!$ID$102,'Balance Sheet'!$IF$102,'Balance Sheet'!$IH$102,'Balance Sheet'!$IJ$102,'Balance Sheet'!$IL$102,'Balance Sheet'!$IN$102,'Balance Sheet'!$IP$102,'Balance Sheet'!$IR$102,'Balance Sheet'!$IT$102</definedName>
    <definedName function="false" hidden="false" localSheetId="2" name="QB_FORMULA_191_1" vbProcedure="false">'Balance Sheet'!$BA$138,'Balance Sheet'!$BB$138,'Balance Sheet'!$BC$138,'Balance Sheet'!$BD$138,'Balance Sheet'!$BE$138,'Balance Sheet'!$BF$138,'Balance Sheet'!$BG$138,'Balance Sheet'!$BH$138,'Balance Sheet'!$BI$138,'Balance Sheet'!$BJ$138,'Balance Sheet'!$BK$138,'Balance Sheet'!$BL$138,'Balance Sheet'!$BM$138,'Balance Sheet'!$BN$138,'Balance Sheet'!$BO$138,'Balance Sheet'!$BP$138</definedName>
    <definedName function="false" hidden="false" localSheetId="2" name="QB_FORMULA_192" vbProcedure="false">'Balance Sheet'!$IV$102,'Balance Sheet'!$IX$102</definedName>
    <definedName function="false" hidden="false" localSheetId="2" name="QB_FORMULA_192_1" vbProcedure="false">'Balance Sheet'!$BQ$138,'Balance Sheet'!$BR$138,'Balance Sheet'!$BS$138,'Balance Sheet'!$BT$138,'Balance Sheet'!$BU$138,'Balance Sheet'!$BV$138,'Balance Sheet'!$BW$138,'Balance Sheet'!$BX$138,'Balance Sheet'!$BY$138,'Balance Sheet'!$BZ$138,'Balance Sheet'!$CA$138,'Balance Sheet'!$CB$138,'Balance Sheet'!$CC$138,'Balance Sheet'!$CD$138,'Balance Sheet'!$CE$138,'Balance Sheet'!$CF$138</definedName>
    <definedName function="false" hidden="false" localSheetId="2" name="QB_FORMULA_193" vbProcedure="false">'Balance Sheet'!$CG$138,'Balance Sheet'!$CH$138,'Balance Sheet'!$CI$138,'Balance Sheet'!$CJ$138,'Balance Sheet'!$CK$138,'Balance Sheet'!$CL$138,'Balance Sheet'!$CM$138,'Balance Sheet'!$CN$138,'Balance Sheet'!$CO$138,'Balance Sheet'!$CP$138,'Balance Sheet'!$CQ$138,'Balance Sheet'!$CR$138,'Balance Sheet'!$CS$138,'Balance Sheet'!$CT$138,'Balance Sheet'!$CU$138,'Balance Sheet'!$CV$138</definedName>
    <definedName function="false" hidden="false" localSheetId="2" name="QB_FORMULA_194" vbProcedure="false">'Balance Sheet'!$CW$138,'Balance Sheet'!$CX$138,'Balance Sheet'!$CY$138,'Balance Sheet'!$CZ$138,'Balance Sheet'!$DA$138,'Balance Sheet'!$DB$138,'Balance Sheet'!$DC$138,'Balance Sheet'!$DD$138,'Balance Sheet'!$DE$138,'Balance Sheet'!$DF$138,'Balance Sheet'!$DG$138,'Balance Sheet'!$DH$138,'Balance Sheet'!$DI$138,'Balance Sheet'!$DJ$138,'Balance Sheet'!$DK$138,'Balance Sheet'!$DL$138</definedName>
    <definedName function="false" hidden="false" localSheetId="2" name="QB_FORMULA_195" vbProcedure="false">'Balance Sheet'!$DM$138,'Balance Sheet'!$DN$138,'Balance Sheet'!$DO$138,'Balance Sheet'!$DP$138,'Balance Sheet'!$DQ$138,'Balance Sheet'!$DR$138,'Balance Sheet'!$DS$138,'Balance Sheet'!$DT$138,'Balance Sheet'!$DU$138,'Balance Sheet'!$DV$138,'Balance Sheet'!$DW$138,'Balance Sheet'!$DX$138,'Balance Sheet'!$DY$138,'Balance Sheet'!$DZ$138,'Balance Sheet'!$EA$138,'Balance Sheet'!$EB$138</definedName>
    <definedName function="false" hidden="false" localSheetId="2" name="QB_FORMULA_196" vbProcedure="false">'Balance Sheet'!$EC$138,'Balance Sheet'!$ED$138,'Balance Sheet'!$EE$138,'Balance Sheet'!$EF$138,'Balance Sheet'!$EG$138,'Balance Sheet'!$EH$138,'Balance Sheet'!$EI$138,'Balance Sheet'!$EJ$138,'Balance Sheet'!$EK$138,'Balance Sheet'!$EL$138,'Balance Sheet'!$EM$138,'Balance Sheet'!$EN$138,'Balance Sheet'!$EO$138,'Balance Sheet'!$EP$138,'Balance Sheet'!$EQ$138,'Balance Sheet'!$ER$138</definedName>
    <definedName function="false" hidden="false" localSheetId="2" name="QB_FORMULA_197" vbProcedure="false">'Balance Sheet'!$ES$138,'Balance Sheet'!$ET$138,'Balance Sheet'!$EU$138,'Balance Sheet'!$EV$138,'Balance Sheet'!$G$139,'Balance Sheet'!$H$139,'Balance Sheet'!$I$139,'Balance Sheet'!$J$139,'Balance Sheet'!$K$139,'Balance Sheet'!$L$139,'Balance Sheet'!$M$139,'Balance Sheet'!$N$139,'Balance Sheet'!$O$139,'Balance Sheet'!$P$139,'Balance Sheet'!$Q$139,'Balance Sheet'!$R$139</definedName>
    <definedName function="false" hidden="false" localSheetId="2" name="QB_FORMULA_198" vbProcedure="false">'Balance Sheet'!$S$139,'Balance Sheet'!$T$139,'Balance Sheet'!$U$139,'Balance Sheet'!$V$139,'Balance Sheet'!$W$139,'Balance Sheet'!$X$139,'Balance Sheet'!$Y$139,'Balance Sheet'!$Z$139,'Balance Sheet'!$AA$139,'Balance Sheet'!$AB$139,'Balance Sheet'!$AC$139,'Balance Sheet'!$AD$139,'Balance Sheet'!$AE$139,'Balance Sheet'!$AF$139,'Balance Sheet'!$AG$139,'Balance Sheet'!$AH$139</definedName>
    <definedName function="false" hidden="false" localSheetId="2" name="QB_FORMULA_199" vbProcedure="false">'Balance Sheet'!$AI$139,'Balance Sheet'!$AJ$139,'Balance Sheet'!$AK$139,'Balance Sheet'!$AL$139,'Balance Sheet'!$AM$139,'Balance Sheet'!$AN$139,'Balance Sheet'!$AO$139,'Balance Sheet'!$AP$139,'Balance Sheet'!$AQ$139,'Balance Sheet'!$AR$139,'Balance Sheet'!$AS$139,'Balance Sheet'!$AT$139,'Balance Sheet'!$AU$139,'Balance Sheet'!$AV$139,'Balance Sheet'!$AW$139,'Balance Sheet'!$AX$139</definedName>
    <definedName function="false" hidden="false" localSheetId="2" name="QB_FORMULA_19_1" vbProcedure="false">'Balance Sheet'!$EH$38,'Balance Sheet'!$EI$38,'Balance Sheet'!$EJ$38,'Balance Sheet'!$EK$38,'Balance Sheet'!$EL$38,'Balance Sheet'!$EM$38,'Balance Sheet'!$EN$38,'Balance Sheet'!$EO$38,'Balance Sheet'!$EP$38,'Balance Sheet'!$EQ$38,'Balance Sheet'!$ER$38,'Balance Sheet'!$ES$38,'Balance Sheet'!$ET$38,'Balance Sheet'!$EU$38,'Balance Sheet'!$EV$38,'Balance Sheet'!$G$39</definedName>
    <definedName function="false" hidden="false" localSheetId="2" name="QB_FORMULA_1_1" vbProcedure="false">'Balance Sheet'!$K$21,'Balance Sheet'!$L$21,'Balance Sheet'!$M$21,'Balance Sheet'!$N$21,'Balance Sheet'!$O$21,'Balance Sheet'!$P$21,'Balance Sheet'!$Q$21,'Balance Sheet'!$R$21,'Balance Sheet'!$S$21,'Balance Sheet'!$T$21,'Balance Sheet'!$U$21,'Balance Sheet'!$V$21,'Balance Sheet'!$W$21,'Balance Sheet'!$X$21,'Balance Sheet'!$Y$21,'Balance Sheet'!$Z$21</definedName>
    <definedName function="false" hidden="false" localSheetId="2" name="QB_FORMULA_2" vbProcedure="false">'Balance Sheet'!$BC$18,'Balance Sheet'!$BE$18,'Balance Sheet'!$BG$18,'Balance Sheet'!$BI$18,'Balance Sheet'!$BK$18,'Balance Sheet'!$BM$18,'Balance Sheet'!$BO$18,'Balance Sheet'!$BQ$18,'Balance Sheet'!$BS$18,'Balance Sheet'!$BU$18,'Balance Sheet'!$BW$18,'Balance Sheet'!$BY$18,'Balance Sheet'!$CA$18,'Balance Sheet'!$CC$18,'Balance Sheet'!$CE$18,'Balance Sheet'!$CG$18</definedName>
    <definedName function="false" hidden="false" localSheetId="2" name="QB_FORMULA_20" vbProcedure="false">'Balance Sheet'!$DC$31,'Balance Sheet'!$DE$31,'Balance Sheet'!$DG$31,'Balance Sheet'!$DI$31,'Balance Sheet'!$DK$31,'Balance Sheet'!$DM$31,'Balance Sheet'!$DO$31,'Balance Sheet'!$DQ$31,'Balance Sheet'!$DS$31,'Balance Sheet'!$DU$31,'Balance Sheet'!$DW$31,'Balance Sheet'!$DY$31,'Balance Sheet'!$EA$31,'Balance Sheet'!$EC$31,'Balance Sheet'!$EE$31,'Balance Sheet'!$EG$31</definedName>
    <definedName function="false" hidden="false" localSheetId="2" name="QB_FORMULA_200" vbProcedure="false">'Balance Sheet'!$AY$139,'Balance Sheet'!$AZ$139,'Balance Sheet'!$BA$139,'Balance Sheet'!$BB$139,'Balance Sheet'!$BC$139,'Balance Sheet'!$BD$139,'Balance Sheet'!$BE$139,'Balance Sheet'!$BF$139,'Balance Sheet'!$BG$139,'Balance Sheet'!$BH$139,'Balance Sheet'!$BI$139,'Balance Sheet'!$BJ$139,'Balance Sheet'!$BK$139,'Balance Sheet'!$BL$139,'Balance Sheet'!$BM$139,'Balance Sheet'!$BN$139</definedName>
    <definedName function="false" hidden="false" localSheetId="2" name="QB_FORMULA_201" vbProcedure="false">'Balance Sheet'!$BO$139,'Balance Sheet'!$BP$139,'Balance Sheet'!$BQ$139,'Balance Sheet'!$BR$139,'Balance Sheet'!$BS$139,'Balance Sheet'!$BT$139,'Balance Sheet'!$BU$139,'Balance Sheet'!$BV$139,'Balance Sheet'!$BW$139,'Balance Sheet'!$BX$139,'Balance Sheet'!$BY$139,'Balance Sheet'!$BZ$139,'Balance Sheet'!$CA$139,'Balance Sheet'!$CB$139,'Balance Sheet'!$CC$139,'Balance Sheet'!$CD$139</definedName>
    <definedName function="false" hidden="false" localSheetId="2" name="QB_FORMULA_202" vbProcedure="false">'Balance Sheet'!$CE$139,'Balance Sheet'!$CF$139,'Balance Sheet'!$CG$139,'Balance Sheet'!$CH$139,'Balance Sheet'!$CI$139,'Balance Sheet'!$CJ$139,'Balance Sheet'!$CK$139,'Balance Sheet'!$CL$139,'Balance Sheet'!$CM$139,'Balance Sheet'!$CN$139,'Balance Sheet'!$CO$139,'Balance Sheet'!$CP$139,'Balance Sheet'!$CQ$139,'Balance Sheet'!$CR$139,'Balance Sheet'!$CS$139,'Balance Sheet'!$CT$139</definedName>
    <definedName function="false" hidden="false" localSheetId="2" name="QB_FORMULA_203" vbProcedure="false">'Balance Sheet'!$CU$139,'Balance Sheet'!$CV$139,'Balance Sheet'!$CW$139,'Balance Sheet'!$CX$139,'Balance Sheet'!$CY$139,'Balance Sheet'!$CZ$139,'Balance Sheet'!$DA$139,'Balance Sheet'!$DB$139,'Balance Sheet'!$DC$139,'Balance Sheet'!$DD$139,'Balance Sheet'!$DE$139,'Balance Sheet'!$DF$139,'Balance Sheet'!$DG$139,'Balance Sheet'!$DH$139,'Balance Sheet'!$DI$139,'Balance Sheet'!$DJ$139</definedName>
    <definedName function="false" hidden="false" localSheetId="2" name="QB_FORMULA_204" vbProcedure="false">'Balance Sheet'!$DK$139,'Balance Sheet'!$DL$139,'Balance Sheet'!$DM$139,'Balance Sheet'!$DN$139,'Balance Sheet'!$DO$139,'Balance Sheet'!$DP$139,'Balance Sheet'!$DQ$139,'Balance Sheet'!$DR$139,'Balance Sheet'!$DS$139,'Balance Sheet'!$DT$139,'Balance Sheet'!$DU$139,'Balance Sheet'!$DV$139,'Balance Sheet'!$DW$139,'Balance Sheet'!$DX$139,'Balance Sheet'!$DY$139,'Balance Sheet'!$DZ$139</definedName>
    <definedName function="false" hidden="false" localSheetId="2" name="QB_FORMULA_205" vbProcedure="false">'Balance Sheet'!$EA$139,'Balance Sheet'!$EB$139,'Balance Sheet'!$EC$139,'Balance Sheet'!$ED$139,'Balance Sheet'!$EE$139,'Balance Sheet'!$EF$139,'Balance Sheet'!$EG$139,'Balance Sheet'!$EH$139,'Balance Sheet'!$EI$139,'Balance Sheet'!$EJ$139,'Balance Sheet'!$EK$139,'Balance Sheet'!$EL$139,'Balance Sheet'!$EM$139,'Balance Sheet'!$EN$139,'Balance Sheet'!$EO$139,'Balance Sheet'!$EP$139</definedName>
    <definedName function="false" hidden="false" localSheetId="2" name="QB_FORMULA_206" vbProcedure="false">'Balance Sheet'!$EQ$139,'Balance Sheet'!$ER$139,'Balance Sheet'!$ES$139,'Balance Sheet'!$ET$139,'Balance Sheet'!$EU$139,'Balance Sheet'!$EV$139,'Balance Sheet'!$EV$141,'Balance Sheet'!$EV$143,'Balance Sheet'!$EV$144,'Balance Sheet'!$G$145,'Balance Sheet'!$H$145,'Balance Sheet'!$I$145,'Balance Sheet'!$J$145,'Balance Sheet'!$K$145,'Balance Sheet'!$L$145,'Balance Sheet'!$M$145</definedName>
    <definedName function="false" hidden="false" localSheetId="2" name="QB_FORMULA_207" vbProcedure="false">'Balance Sheet'!$N$145,'Balance Sheet'!$O$145,'Balance Sheet'!$P$145,'Balance Sheet'!$Q$145,'Balance Sheet'!$R$145,'Balance Sheet'!$S$145,'Balance Sheet'!$T$145,'Balance Sheet'!$U$145,'Balance Sheet'!$V$145,'Balance Sheet'!$W$145,'Balance Sheet'!$X$145,'Balance Sheet'!$Y$145,'Balance Sheet'!$Z$145,'Balance Sheet'!$AA$145,'Balance Sheet'!$AB$145,'Balance Sheet'!$AC$145</definedName>
    <definedName function="false" hidden="false" localSheetId="2" name="QB_FORMULA_208" vbProcedure="false">'Balance Sheet'!$AD$145,'Balance Sheet'!$AE$145,'Balance Sheet'!$AF$145,'Balance Sheet'!$AG$145,'Balance Sheet'!$AH$145,'Balance Sheet'!$AI$145,'Balance Sheet'!$AJ$145,'Balance Sheet'!$AK$145,'Balance Sheet'!$AL$145,'Balance Sheet'!$AM$145,'Balance Sheet'!$AN$145,'Balance Sheet'!$AO$145,'Balance Sheet'!$AP$145,'Balance Sheet'!$AQ$145,'Balance Sheet'!$AR$145,'Balance Sheet'!$AS$145</definedName>
    <definedName function="false" hidden="false" localSheetId="2" name="QB_FORMULA_209" vbProcedure="false">'Balance Sheet'!$AT$145,'Balance Sheet'!$AU$145,'Balance Sheet'!$AV$145,'Balance Sheet'!$AW$145,'Balance Sheet'!$AX$145,'Balance Sheet'!$AY$145,'Balance Sheet'!$AZ$145,'Balance Sheet'!$BA$145,'Balance Sheet'!$BB$145,'Balance Sheet'!$BC$145,'Balance Sheet'!$BD$145,'Balance Sheet'!$BE$145,'Balance Sheet'!$BF$145,'Balance Sheet'!$BG$145,'Balance Sheet'!$BH$145,'Balance Sheet'!$BI$145</definedName>
    <definedName function="false" hidden="false" localSheetId="2" name="QB_FORMULA_20_1" vbProcedure="false">'Balance Sheet'!$H$39,'Balance Sheet'!$I$39,'Balance Sheet'!$J$39,'Balance Sheet'!$K$39,'Balance Sheet'!$L$39,'Balance Sheet'!$M$39,'Balance Sheet'!$N$39,'Balance Sheet'!$O$39,'Balance Sheet'!$P$39,'Balance Sheet'!$Q$39,'Balance Sheet'!$R$39,'Balance Sheet'!$S$39,'Balance Sheet'!$T$39,'Balance Sheet'!$U$39,'Balance Sheet'!$V$39,'Balance Sheet'!$W$39</definedName>
    <definedName function="false" hidden="false" localSheetId="2" name="QB_FORMULA_21" vbProcedure="false">'Balance Sheet'!$EI$31,'Balance Sheet'!$EK$31,'Balance Sheet'!$EM$31,'Balance Sheet'!$EO$31,'Balance Sheet'!$EQ$31,'Balance Sheet'!$ES$31,'Balance Sheet'!$ET$31,'Balance Sheet'!$EV$31,'Balance Sheet'!$EX$31,'Balance Sheet'!$EZ$31,'Balance Sheet'!$FB$31,'Balance Sheet'!$FD$31,'Balance Sheet'!$FF$31,'Balance Sheet'!$FH$31,'Balance Sheet'!$FJ$31,'Balance Sheet'!$FL$31</definedName>
    <definedName function="false" hidden="false" localSheetId="2" name="QB_FORMULA_210" vbProcedure="false">'Balance Sheet'!$BJ$145,'Balance Sheet'!$BK$145,'Balance Sheet'!$BL$145,'Balance Sheet'!$BM$145,'Balance Sheet'!$BN$145,'Balance Sheet'!$BO$145,'Balance Sheet'!$BP$145,'Balance Sheet'!$BQ$145,'Balance Sheet'!$BR$145,'Balance Sheet'!$BS$145,'Balance Sheet'!$BT$145,'Balance Sheet'!$BU$145,'Balance Sheet'!$BV$145,'Balance Sheet'!$BW$145,'Balance Sheet'!$BX$145,'Balance Sheet'!$BY$145</definedName>
    <definedName function="false" hidden="false" localSheetId="2" name="QB_FORMULA_211" vbProcedure="false">'Balance Sheet'!$BZ$145,'Balance Sheet'!$CA$145,'Balance Sheet'!$CB$145,'Balance Sheet'!$CC$145,'Balance Sheet'!$CD$145,'Balance Sheet'!$CE$145,'Balance Sheet'!$CF$145,'Balance Sheet'!$CG$145,'Balance Sheet'!$CH$145,'Balance Sheet'!$CI$145,'Balance Sheet'!$CJ$145,'Balance Sheet'!$CK$145,'Balance Sheet'!$CL$145,'Balance Sheet'!$CM$145,'Balance Sheet'!$CN$145,'Balance Sheet'!$CO$145</definedName>
    <definedName function="false" hidden="false" localSheetId="2" name="QB_FORMULA_212" vbProcedure="false">'Balance Sheet'!$CP$145,'Balance Sheet'!$CQ$145,'Balance Sheet'!$CR$145,'Balance Sheet'!$CS$145,'Balance Sheet'!$CT$145,'Balance Sheet'!$CU$145,'Balance Sheet'!$CV$145,'Balance Sheet'!$CW$145,'Balance Sheet'!$CX$145,'Balance Sheet'!$CY$145,'Balance Sheet'!$CZ$145,'Balance Sheet'!$DA$145,'Balance Sheet'!$DB$145,'Balance Sheet'!$DC$145,'Balance Sheet'!$DD$145,'Balance Sheet'!$DE$145</definedName>
    <definedName function="false" hidden="false" localSheetId="2" name="QB_FORMULA_213" vbProcedure="false">'Balance Sheet'!$DF$145,'Balance Sheet'!$DG$145,'Balance Sheet'!$DH$145,'Balance Sheet'!$DI$145,'Balance Sheet'!$DJ$145,'Balance Sheet'!$DK$145,'Balance Sheet'!$DL$145,'Balance Sheet'!$DM$145,'Balance Sheet'!$DN$145,'Balance Sheet'!$DO$145,'Balance Sheet'!$DP$145,'Balance Sheet'!$DQ$145,'Balance Sheet'!$DR$145,'Balance Sheet'!$DS$145,'Balance Sheet'!$DT$145,'Balance Sheet'!$DU$145</definedName>
    <definedName function="false" hidden="false" localSheetId="2" name="QB_FORMULA_214" vbProcedure="false">'Balance Sheet'!$DV$145,'Balance Sheet'!$DW$145,'Balance Sheet'!$DX$145,'Balance Sheet'!$DY$145,'Balance Sheet'!$DZ$145,'Balance Sheet'!$EA$145,'Balance Sheet'!$EB$145,'Balance Sheet'!$EC$145,'Balance Sheet'!$ED$145,'Balance Sheet'!$EE$145,'Balance Sheet'!$EF$145,'Balance Sheet'!$EG$145,'Balance Sheet'!$EH$145,'Balance Sheet'!$EI$145,'Balance Sheet'!$EJ$145,'Balance Sheet'!$EK$145</definedName>
    <definedName function="false" hidden="false" localSheetId="2" name="QB_FORMULA_215" vbProcedure="false">'Balance Sheet'!$EL$145,'Balance Sheet'!$EM$145,'Balance Sheet'!$EN$145,'Balance Sheet'!$EO$145,'Balance Sheet'!$EP$145,'Balance Sheet'!$EQ$145,'Balance Sheet'!$ER$145,'Balance Sheet'!$ES$145,'Balance Sheet'!$ET$145,'Balance Sheet'!$EU$145,'Balance Sheet'!$EV$145,'Balance Sheet'!$EV$146,'Balance Sheet'!$EV$147,'Balance Sheet'!$EV$148,'Balance Sheet'!$G$149,'Balance Sheet'!$H$149</definedName>
    <definedName function="false" hidden="false" localSheetId="2" name="QB_FORMULA_216" vbProcedure="false">'Balance Sheet'!$I$149,'Balance Sheet'!$J$149,'Balance Sheet'!$K$149,'Balance Sheet'!$L$149,'Balance Sheet'!$M$149,'Balance Sheet'!$N$149,'Balance Sheet'!$O$149,'Balance Sheet'!$P$149,'Balance Sheet'!$Q$149,'Balance Sheet'!$R$149,'Balance Sheet'!$S$149,'Balance Sheet'!$T$149,'Balance Sheet'!$U$149,'Balance Sheet'!$V$149,'Balance Sheet'!$W$149,'Balance Sheet'!$X$149</definedName>
    <definedName function="false" hidden="false" localSheetId="2" name="QB_FORMULA_217" vbProcedure="false">'Balance Sheet'!$Y$149,'Balance Sheet'!$Z$149,'Balance Sheet'!$AA$149,'Balance Sheet'!$AB$149,'Balance Sheet'!$AC$149,'Balance Sheet'!$AD$149,'Balance Sheet'!$AE$149,'Balance Sheet'!$AF$149,'Balance Sheet'!$AG$149,'Balance Sheet'!$AH$149,'Balance Sheet'!$AI$149,'Balance Sheet'!$AJ$149,'Balance Sheet'!$AK$149,'Balance Sheet'!$AL$149,'Balance Sheet'!$AM$149,'Balance Sheet'!$AN$149</definedName>
    <definedName function="false" hidden="false" localSheetId="2" name="QB_FORMULA_218" vbProcedure="false">'Balance Sheet'!$AO$149,'Balance Sheet'!$AP$149,'Balance Sheet'!$AQ$149,'Balance Sheet'!$AR$149,'Balance Sheet'!$AS$149,'Balance Sheet'!$AT$149,'Balance Sheet'!$AU$149,'Balance Sheet'!$AV$149,'Balance Sheet'!$AW$149,'Balance Sheet'!$AX$149,'Balance Sheet'!$AY$149,'Balance Sheet'!$AZ$149,'Balance Sheet'!$BA$149,'Balance Sheet'!$BB$149,'Balance Sheet'!$BC$149,'Balance Sheet'!$BD$149</definedName>
    <definedName function="false" hidden="false" localSheetId="2" name="QB_FORMULA_219" vbProcedure="false">'Balance Sheet'!$BE$149,'Balance Sheet'!$BF$149,'Balance Sheet'!$BG$149,'Balance Sheet'!$BH$149,'Balance Sheet'!$BI$149,'Balance Sheet'!$BJ$149,'Balance Sheet'!$BK$149,'Balance Sheet'!$BL$149,'Balance Sheet'!$BM$149,'Balance Sheet'!$BN$149,'Balance Sheet'!$BO$149,'Balance Sheet'!$BP$149,'Balance Sheet'!$BQ$149,'Balance Sheet'!$BR$149,'Balance Sheet'!$BS$149,'Balance Sheet'!$BT$149</definedName>
    <definedName function="false" hidden="false" localSheetId="2" name="QB_FORMULA_21_1" vbProcedure="false">'Balance Sheet'!$X$39,'Balance Sheet'!$Y$39,'Balance Sheet'!$Z$39,'Balance Sheet'!$AA$39,'Balance Sheet'!$AB$39,'Balance Sheet'!$AC$39,'Balance Sheet'!$AD$39,'Balance Sheet'!$AE$39,'Balance Sheet'!$AF$39,'Balance Sheet'!$AG$39,'Balance Sheet'!$AH$39,'Balance Sheet'!$AI$39,'Balance Sheet'!$AJ$39,'Balance Sheet'!$AK$39,'Balance Sheet'!$AL$39,'Balance Sheet'!$AM$39</definedName>
    <definedName function="false" hidden="false" localSheetId="2" name="QB_FORMULA_22" vbProcedure="false">'Balance Sheet'!$FN$31,'Balance Sheet'!$FP$31,'Balance Sheet'!$FR$31,'Balance Sheet'!$FT$31,'Balance Sheet'!$FV$31,'Balance Sheet'!$FX$31,'Balance Sheet'!$FZ$31,'Balance Sheet'!$GB$31,'Balance Sheet'!$GD$31,'Balance Sheet'!$GF$31,'Balance Sheet'!$GH$31,'Balance Sheet'!$GJ$31,'Balance Sheet'!$GL$31,'Balance Sheet'!$GN$31,'Balance Sheet'!$GP$31,'Balance Sheet'!$GR$31</definedName>
    <definedName function="false" hidden="false" localSheetId="2" name="QB_FORMULA_220" vbProcedure="false">'Balance Sheet'!$BU$149,'Balance Sheet'!$BV$149,'Balance Sheet'!$BW$149,'Balance Sheet'!$BX$149,'Balance Sheet'!$BY$149,'Balance Sheet'!$BZ$149,'Balance Sheet'!$CA$149,'Balance Sheet'!$CB$149,'Balance Sheet'!$CC$149,'Balance Sheet'!$CD$149,'Balance Sheet'!$CE$149,'Balance Sheet'!$CF$149,'Balance Sheet'!$CG$149,'Balance Sheet'!$CH$149,'Balance Sheet'!$CI$149,'Balance Sheet'!$CJ$149</definedName>
    <definedName function="false" hidden="false" localSheetId="2" name="QB_FORMULA_221" vbProcedure="false">'Balance Sheet'!$CK$149,'Balance Sheet'!$CL$149,'Balance Sheet'!$CM$149,'Balance Sheet'!$CN$149,'Balance Sheet'!$CO$149,'Balance Sheet'!$CP$149,'Balance Sheet'!$CQ$149,'Balance Sheet'!$CR$149,'Balance Sheet'!$CS$149,'Balance Sheet'!$CT$149,'Balance Sheet'!$CU$149,'Balance Sheet'!$CV$149,'Balance Sheet'!$CW$149,'Balance Sheet'!$CX$149,'Balance Sheet'!$CY$149,'Balance Sheet'!$CZ$149</definedName>
    <definedName function="false" hidden="false" localSheetId="2" name="QB_FORMULA_222" vbProcedure="false">'Balance Sheet'!$DA$149,'Balance Sheet'!$DB$149,'Balance Sheet'!$DC$149,'Balance Sheet'!$DD$149,'Balance Sheet'!$DE$149,'Balance Sheet'!$DF$149,'Balance Sheet'!$DG$149,'Balance Sheet'!$DH$149,'Balance Sheet'!$DI$149,'Balance Sheet'!$DJ$149,'Balance Sheet'!$DK$149,'Balance Sheet'!$DL$149,'Balance Sheet'!$DM$149,'Balance Sheet'!$DN$149,'Balance Sheet'!$DO$149,'Balance Sheet'!$DP$149</definedName>
    <definedName function="false" hidden="false" localSheetId="2" name="QB_FORMULA_223" vbProcedure="false">'Balance Sheet'!$DQ$149,'Balance Sheet'!$DR$149,'Balance Sheet'!$DS$149,'Balance Sheet'!$DT$149,'Balance Sheet'!$DU$149,'Balance Sheet'!$DV$149,'Balance Sheet'!$DW$149,'Balance Sheet'!$DX$149,'Balance Sheet'!$DY$149,'Balance Sheet'!$DZ$149,'Balance Sheet'!$EA$149,'Balance Sheet'!$EB$149,'Balance Sheet'!$EC$149,'Balance Sheet'!$ED$149,'Balance Sheet'!$EE$149,'Balance Sheet'!$EF$149</definedName>
    <definedName function="false" hidden="false" localSheetId="2" name="QB_FORMULA_224" vbProcedure="false">'Balance Sheet'!$EG$149,'Balance Sheet'!$EH$149,'Balance Sheet'!$EI$149,'Balance Sheet'!$EJ$149,'Balance Sheet'!$EK$149,'Balance Sheet'!$EL$149,'Balance Sheet'!$EM$149,'Balance Sheet'!$EN$149,'Balance Sheet'!$EO$149,'Balance Sheet'!$EP$149,'Balance Sheet'!$EQ$149,'Balance Sheet'!$ER$149,'Balance Sheet'!$ES$149,'Balance Sheet'!$ET$149,'Balance Sheet'!$EU$149,'Balance Sheet'!$EV$149</definedName>
    <definedName function="false" hidden="false" localSheetId="2" name="QB_FORMULA_225" vbProcedure="false">'Balance Sheet'!$G$150,'Balance Sheet'!$H$150,'Balance Sheet'!$I$150,'Balance Sheet'!$J$150,'Balance Sheet'!$K$150,'Balance Sheet'!$L$150,'Balance Sheet'!$M$150,'Balance Sheet'!$N$150,'Balance Sheet'!$O$150,'Balance Sheet'!$P$150,'Balance Sheet'!$Q$150,'Balance Sheet'!$R$150,'Balance Sheet'!$S$150,'Balance Sheet'!$T$150,'Balance Sheet'!$U$150,'Balance Sheet'!$V$150</definedName>
    <definedName function="false" hidden="false" localSheetId="2" name="QB_FORMULA_226" vbProcedure="false">'Balance Sheet'!$W$150,'Balance Sheet'!$X$150,'Balance Sheet'!$Y$150,'Balance Sheet'!$Z$150,'Balance Sheet'!$AA$150,'Balance Sheet'!$AB$150,'Balance Sheet'!$AC$150,'Balance Sheet'!$AD$150,'Balance Sheet'!$AE$150,'Balance Sheet'!$AF$150,'Balance Sheet'!$AG$150,'Balance Sheet'!$AH$150,'Balance Sheet'!$AI$150,'Balance Sheet'!$AJ$150,'Balance Sheet'!$AK$150,'Balance Sheet'!$AL$150</definedName>
    <definedName function="false" hidden="false" localSheetId="2" name="QB_FORMULA_227" vbProcedure="false">'Balance Sheet'!$AM$150,'Balance Sheet'!$AN$150,'Balance Sheet'!$AO$150,'Balance Sheet'!$AP$150,'Balance Sheet'!$AQ$150,'Balance Sheet'!$AR$150,'Balance Sheet'!$AS$150,'Balance Sheet'!$AT$150,'Balance Sheet'!$AU$150,'Balance Sheet'!$AV$150,'Balance Sheet'!$AW$150,'Balance Sheet'!$AX$150,'Balance Sheet'!$AY$150,'Balance Sheet'!$AZ$150,'Balance Sheet'!$BA$150,'Balance Sheet'!$BB$150</definedName>
    <definedName function="false" hidden="false" localSheetId="2" name="QB_FORMULA_228" vbProcedure="false">'Balance Sheet'!$BC$150,'Balance Sheet'!$BD$150,'Balance Sheet'!$BE$150,'Balance Sheet'!$BF$150,'Balance Sheet'!$BG$150,'Balance Sheet'!$BH$150,'Balance Sheet'!$BI$150,'Balance Sheet'!$BJ$150,'Balance Sheet'!$BK$150,'Balance Sheet'!$BL$150,'Balance Sheet'!$BM$150,'Balance Sheet'!$BN$150,'Balance Sheet'!$BO$150,'Balance Sheet'!$BP$150,'Balance Sheet'!$BQ$150,'Balance Sheet'!$BR$150</definedName>
    <definedName function="false" hidden="false" localSheetId="2" name="QB_FORMULA_229" vbProcedure="false">'Balance Sheet'!$BS$150,'Balance Sheet'!$BT$150,'Balance Sheet'!$BU$150,'Balance Sheet'!$BV$150,'Balance Sheet'!$BW$150,'Balance Sheet'!$BX$150,'Balance Sheet'!$BY$150,'Balance Sheet'!$BZ$150,'Balance Sheet'!$CA$150,'Balance Sheet'!$CB$150,'Balance Sheet'!$CC$150,'Balance Sheet'!$CD$150,'Balance Sheet'!$CE$150,'Balance Sheet'!$CF$150,'Balance Sheet'!$CG$150,'Balance Sheet'!$CH$150</definedName>
    <definedName function="false" hidden="false" localSheetId="2" name="QB_FORMULA_22_1" vbProcedure="false">'Balance Sheet'!$AN$39,'Balance Sheet'!$AO$39,'Balance Sheet'!$AP$39,'Balance Sheet'!$AQ$39,'Balance Sheet'!$AR$39,'Balance Sheet'!$AS$39,'Balance Sheet'!$AT$39,'Balance Sheet'!$AU$39,'Balance Sheet'!$AV$39,'Balance Sheet'!$AW$39,'Balance Sheet'!$AX$39,'Balance Sheet'!$AY$39,'Balance Sheet'!$AZ$39,'Balance Sheet'!$BA$39,'Balance Sheet'!$BB$39,'Balance Sheet'!$BC$39</definedName>
    <definedName function="false" hidden="false" localSheetId="2" name="QB_FORMULA_23" vbProcedure="false">'Balance Sheet'!$GT$31,'Balance Sheet'!$GV$31,'Balance Sheet'!$GX$31,'Balance Sheet'!$GZ$31,'Balance Sheet'!$HB$31,'Balance Sheet'!$HD$31,'Balance Sheet'!$HF$31,'Balance Sheet'!$HH$31,'Balance Sheet'!$HJ$31,'Balance Sheet'!$HL$31,'Balance Sheet'!$HN$31,'Balance Sheet'!$HP$31,'Balance Sheet'!$HR$31,'Balance Sheet'!$HT$31,'Balance Sheet'!$HV$31,'Balance Sheet'!$HX$31</definedName>
    <definedName function="false" hidden="false" localSheetId="2" name="QB_FORMULA_230" vbProcedure="false">'Balance Sheet'!$CI$150,'Balance Sheet'!$CJ$150,'Balance Sheet'!$CK$150,'Balance Sheet'!$CL$150,'Balance Sheet'!$CM$150,'Balance Sheet'!$CN$150,'Balance Sheet'!$CO$150,'Balance Sheet'!$CP$150,'Balance Sheet'!$CQ$150,'Balance Sheet'!$CR$150,'Balance Sheet'!$CS$150,'Balance Sheet'!$CT$150,'Balance Sheet'!$CU$150,'Balance Sheet'!$CV$150,'Balance Sheet'!$CW$150,'Balance Sheet'!$CX$150</definedName>
    <definedName function="false" hidden="false" localSheetId="2" name="QB_FORMULA_231" vbProcedure="false">'Balance Sheet'!$CY$150,'Balance Sheet'!$CZ$150,'Balance Sheet'!$DA$150,'Balance Sheet'!$DB$150,'Balance Sheet'!$DC$150,'Balance Sheet'!$DD$150,'Balance Sheet'!$DE$150,'Balance Sheet'!$DF$150,'Balance Sheet'!$DG$150,'Balance Sheet'!$DH$150,'Balance Sheet'!$DI$150,'Balance Sheet'!$DJ$150,'Balance Sheet'!$DK$150,'Balance Sheet'!$DL$150,'Balance Sheet'!$DM$150,'Balance Sheet'!$DN$150</definedName>
    <definedName function="false" hidden="false" localSheetId="2" name="QB_FORMULA_232" vbProcedure="false">'Balance Sheet'!$DO$150,'Balance Sheet'!$DP$150,'Balance Sheet'!$DQ$150,'Balance Sheet'!$DR$150,'Balance Sheet'!$DS$150,'Balance Sheet'!$DT$150,'Balance Sheet'!$DU$150,'Balance Sheet'!$DV$150,'Balance Sheet'!$DW$150,'Balance Sheet'!$DX$150,'Balance Sheet'!$DY$150,'Balance Sheet'!$DZ$150,'Balance Sheet'!$EA$150,'Balance Sheet'!$EB$150,'Balance Sheet'!$EC$150,'Balance Sheet'!$ED$150</definedName>
    <definedName function="false" hidden="false" localSheetId="2" name="QB_FORMULA_233" vbProcedure="false">'Balance Sheet'!$EE$150,'Balance Sheet'!$EF$150,'Balance Sheet'!$EG$150,'Balance Sheet'!$EH$150,'Balance Sheet'!$EI$150,'Balance Sheet'!$EJ$150,'Balance Sheet'!$EK$150,'Balance Sheet'!$EL$150,'Balance Sheet'!$EM$150,'Balance Sheet'!$EN$150,'Balance Sheet'!$EO$150,'Balance Sheet'!$EP$150,'Balance Sheet'!$EQ$150,'Balance Sheet'!$ER$150,'Balance Sheet'!$ES$150,'Balance Sheet'!$ET$150</definedName>
    <definedName function="false" hidden="false" localSheetId="2" name="QB_FORMULA_23_1" vbProcedure="false">'Balance Sheet'!$BD$39,'Balance Sheet'!$BE$39,'Balance Sheet'!$BF$39,'Balance Sheet'!$BG$39,'Balance Sheet'!$BH$39,'Balance Sheet'!$BI$39,'Balance Sheet'!$BJ$39,'Balance Sheet'!$BK$39,'Balance Sheet'!$BL$39,'Balance Sheet'!$BM$39,'Balance Sheet'!$BN$39,'Balance Sheet'!$BO$39,'Balance Sheet'!$BP$39,'Balance Sheet'!$BQ$39,'Balance Sheet'!$BR$39,'Balance Sheet'!$BS$39</definedName>
    <definedName function="false" hidden="false" localSheetId="2" name="QB_FORMULA_24" vbProcedure="false">'Balance Sheet'!$HZ$31,'Balance Sheet'!$IB$31,'Balance Sheet'!$ID$31,'Balance Sheet'!$IF$31,'Balance Sheet'!$IH$31,'Balance Sheet'!$IJ$31,'Balance Sheet'!$IL$31,'Balance Sheet'!$IN$31,'Balance Sheet'!$IP$31,'Balance Sheet'!$IR$31,'Balance Sheet'!$IT$31,'Balance Sheet'!$IV$31,'Balance Sheet'!$IX$31,'Balance Sheet'!$IX$34,'Balance Sheet'!$G$35,'Balance Sheet'!$I$35</definedName>
    <definedName function="false" hidden="false" localSheetId="2" name="QB_FORMULA_24_1" vbProcedure="false">'Balance Sheet'!$BT$39,'Balance Sheet'!$BU$39,'Balance Sheet'!$BV$39,'Balance Sheet'!$BW$39,'Balance Sheet'!$BX$39,'Balance Sheet'!$BY$39,'Balance Sheet'!$BZ$39,'Balance Sheet'!$CA$39,'Balance Sheet'!$CB$39,'Balance Sheet'!$CC$39,'Balance Sheet'!$CD$39,'Balance Sheet'!$CE$39,'Balance Sheet'!$CF$39,'Balance Sheet'!$CG$39,'Balance Sheet'!$CH$39,'Balance Sheet'!$CI$39</definedName>
    <definedName function="false" hidden="false" localSheetId="2" name="QB_FORMULA_25" vbProcedure="false">'Balance Sheet'!$K$35,'Balance Sheet'!$M$35,'Balance Sheet'!$O$35,'Balance Sheet'!$Q$35,'Balance Sheet'!$S$35,'Balance Sheet'!$U$35,'Balance Sheet'!$W$35,'Balance Sheet'!$Y$35,'Balance Sheet'!$AA$35,'Balance Sheet'!$AC$35,'Balance Sheet'!$AE$35,'Balance Sheet'!$AG$35,'Balance Sheet'!$AI$35,'Balance Sheet'!$AM$35,'Balance Sheet'!$AO$35,'Balance Sheet'!$AQ$35</definedName>
    <definedName function="false" hidden="false" localSheetId="2" name="QB_FORMULA_25_1" vbProcedure="false">'Balance Sheet'!$CJ$39,'Balance Sheet'!$CK$39,'Balance Sheet'!$CL$39,'Balance Sheet'!$CM$39,'Balance Sheet'!$CN$39,'Balance Sheet'!$CO$39,'Balance Sheet'!$CP$39,'Balance Sheet'!$CQ$39,'Balance Sheet'!$CR$39,'Balance Sheet'!$CS$39,'Balance Sheet'!$CT$39,'Balance Sheet'!$CU$39,'Balance Sheet'!$CV$39,'Balance Sheet'!$CW$39,'Balance Sheet'!$CX$39,'Balance Sheet'!$CY$39</definedName>
    <definedName function="false" hidden="false" localSheetId="2" name="QB_FORMULA_26" vbProcedure="false">'Balance Sheet'!$AS$35,'Balance Sheet'!$AU$35,'Balance Sheet'!$AW$35,'Balance Sheet'!$AY$35,'Balance Sheet'!$BA$35,'Balance Sheet'!$BC$35,'Balance Sheet'!$BE$35,'Balance Sheet'!$BG$35,'Balance Sheet'!$BI$35,'Balance Sheet'!$BK$35,'Balance Sheet'!$BM$35,'Balance Sheet'!$BO$35,'Balance Sheet'!$BQ$35,'Balance Sheet'!$BS$35,'Balance Sheet'!$BU$35,'Balance Sheet'!$BW$35</definedName>
    <definedName function="false" hidden="false" localSheetId="2" name="QB_FORMULA_26_1" vbProcedure="false">'Balance Sheet'!$CZ$39,'Balance Sheet'!$DA$39,'Balance Sheet'!$DB$39,'Balance Sheet'!$DC$39,'Balance Sheet'!$DD$39,'Balance Sheet'!$DE$39,'Balance Sheet'!$DF$39,'Balance Sheet'!$DG$39,'Balance Sheet'!$DH$39,'Balance Sheet'!$DI$39,'Balance Sheet'!$DJ$39,'Balance Sheet'!$DK$39,'Balance Sheet'!$DL$39,'Balance Sheet'!$DM$39,'Balance Sheet'!$DN$39,'Balance Sheet'!$DO$39</definedName>
    <definedName function="false" hidden="false" localSheetId="2" name="QB_FORMULA_27" vbProcedure="false">'Balance Sheet'!$BY$35,'Balance Sheet'!$CA$35,'Balance Sheet'!$CC$35,'Balance Sheet'!$CE$35,'Balance Sheet'!$CG$35,'Balance Sheet'!$CI$35,'Balance Sheet'!$CK$35,'Balance Sheet'!$CM$35,'Balance Sheet'!$CO$35,'Balance Sheet'!$CQ$35,'Balance Sheet'!$CS$35,'Balance Sheet'!$CU$35,'Balance Sheet'!$CW$35,'Balance Sheet'!$CY$35,'Balance Sheet'!$DA$35,'Balance Sheet'!$DC$35</definedName>
    <definedName function="false" hidden="false" localSheetId="2" name="QB_FORMULA_27_1" vbProcedure="false">'Balance Sheet'!$DP$39,'Balance Sheet'!$DQ$39,'Balance Sheet'!$DR$39,'Balance Sheet'!$DS$39,'Balance Sheet'!$DT$39,'Balance Sheet'!$DU$39,'Balance Sheet'!$DV$39,'Balance Sheet'!$DW$39,'Balance Sheet'!$DX$39,'Balance Sheet'!$DY$39,'Balance Sheet'!$DZ$39,'Balance Sheet'!$EA$39,'Balance Sheet'!$EB$39,'Balance Sheet'!$EC$39,'Balance Sheet'!$ED$39,'Balance Sheet'!$EE$39</definedName>
    <definedName function="false" hidden="false" localSheetId="2" name="QB_FORMULA_28" vbProcedure="false">'Balance Sheet'!$DE$35,'Balance Sheet'!$DG$35,'Balance Sheet'!$DI$35,'Balance Sheet'!$DK$35,'Balance Sheet'!$DM$35,'Balance Sheet'!$DO$35,'Balance Sheet'!$DQ$35,'Balance Sheet'!$DS$35,'Balance Sheet'!$DU$35,'Balance Sheet'!$DW$35,'Balance Sheet'!$DY$35,'Balance Sheet'!$EA$35,'Balance Sheet'!$EC$35,'Balance Sheet'!$EE$35,'Balance Sheet'!$EG$35,'Balance Sheet'!$EI$35</definedName>
    <definedName function="false" hidden="false" localSheetId="2" name="QB_FORMULA_28_1" vbProcedure="false">'Balance Sheet'!$EF$39,'Balance Sheet'!$EG$39,'Balance Sheet'!$EH$39,'Balance Sheet'!$EI$39,'Balance Sheet'!$EJ$39,'Balance Sheet'!$EK$39,'Balance Sheet'!$EL$39,'Balance Sheet'!$EM$39,'Balance Sheet'!$EN$39,'Balance Sheet'!$EO$39,'Balance Sheet'!$EP$39,'Balance Sheet'!$EQ$39,'Balance Sheet'!$ER$39,'Balance Sheet'!$ES$39,'Balance Sheet'!$ET$39,'Balance Sheet'!$EU$39</definedName>
    <definedName function="false" hidden="false" localSheetId="2" name="QB_FORMULA_29" vbProcedure="false">'Balance Sheet'!$EK$35,'Balance Sheet'!$EM$35,'Balance Sheet'!$EO$35,'Balance Sheet'!$EQ$35,'Balance Sheet'!$ES$35,'Balance Sheet'!$ET$35,'Balance Sheet'!$EV$35,'Balance Sheet'!$EX$35,'Balance Sheet'!$EZ$35,'Balance Sheet'!$FB$35,'Balance Sheet'!$FD$35,'Balance Sheet'!$FF$35,'Balance Sheet'!$FH$35,'Balance Sheet'!$FJ$35,'Balance Sheet'!$FL$35,'Balance Sheet'!$FN$35</definedName>
    <definedName function="false" hidden="false" localSheetId="2" name="QB_FORMULA_29_1" vbProcedure="false">'Balance Sheet'!$EV$39,'Balance Sheet'!$EV$42,'Balance Sheet'!$EV$43,'Balance Sheet'!$G$44,'Balance Sheet'!$H$44,'Balance Sheet'!$I$44,'Balance Sheet'!$J$44,'Balance Sheet'!$K$44,'Balance Sheet'!$L$44,'Balance Sheet'!$M$44,'Balance Sheet'!$N$44,'Balance Sheet'!$O$44,'Balance Sheet'!$P$44,'Balance Sheet'!$Q$44,'Balance Sheet'!$R$44,'Balance Sheet'!$S$44</definedName>
    <definedName function="false" hidden="false" localSheetId="2" name="QB_FORMULA_2_1" vbProcedure="false">'Balance Sheet'!$AA$21,'Balance Sheet'!$AB$21,'Balance Sheet'!$AC$21,'Balance Sheet'!$AD$21,'Balance Sheet'!$AE$21,'Balance Sheet'!$AF$21,'Balance Sheet'!$AG$21,'Balance Sheet'!$AH$21,'Balance Sheet'!$AI$21,'Balance Sheet'!$AJ$21,'Balance Sheet'!$AK$21,'Balance Sheet'!$AL$21,'Balance Sheet'!$AM$21,'Balance Sheet'!$AN$21,'Balance Sheet'!$AO$21,'Balance Sheet'!$AP$21</definedName>
    <definedName function="false" hidden="false" localSheetId="2" name="QB_FORMULA_3" vbProcedure="false">'Balance Sheet'!$CI$18,'Balance Sheet'!$CK$18,'Balance Sheet'!$CM$18,'Balance Sheet'!$CO$18,'Balance Sheet'!$CQ$18,'Balance Sheet'!$CS$18,'Balance Sheet'!$CU$18,'Balance Sheet'!$CW$18,'Balance Sheet'!$CY$18,'Balance Sheet'!$DA$18,'Balance Sheet'!$DC$18,'Balance Sheet'!$DE$18,'Balance Sheet'!$DG$18,'Balance Sheet'!$DI$18,'Balance Sheet'!$DK$18,'Balance Sheet'!$DM$18</definedName>
    <definedName function="false" hidden="false" localSheetId="2" name="QB_FORMULA_30" vbProcedure="false">'Balance Sheet'!$FP$35,'Balance Sheet'!$FR$35,'Balance Sheet'!$FT$35,'Balance Sheet'!$FV$35,'Balance Sheet'!$FX$35,'Balance Sheet'!$FZ$35,'Balance Sheet'!$GB$35,'Balance Sheet'!$GD$35,'Balance Sheet'!$GF$35,'Balance Sheet'!$GH$35,'Balance Sheet'!$GJ$35,'Balance Sheet'!$GL$35,'Balance Sheet'!$GN$35,'Balance Sheet'!$GP$35,'Balance Sheet'!$GR$35,'Balance Sheet'!$GT$35</definedName>
    <definedName function="false" hidden="false" localSheetId="2" name="QB_FORMULA_30_1" vbProcedure="false">'Balance Sheet'!$T$44,'Balance Sheet'!$U$44,'Balance Sheet'!$V$44,'Balance Sheet'!$W$44,'Balance Sheet'!$X$44,'Balance Sheet'!$Y$44,'Balance Sheet'!$Z$44,'Balance Sheet'!$AA$44,'Balance Sheet'!$AB$44,'Balance Sheet'!$AC$44,'Balance Sheet'!$AD$44,'Balance Sheet'!$AE$44,'Balance Sheet'!$AF$44,'Balance Sheet'!$AG$44,'Balance Sheet'!$AH$44,'Balance Sheet'!$AI$44</definedName>
    <definedName function="false" hidden="false" localSheetId="2" name="QB_FORMULA_31" vbProcedure="false">'Balance Sheet'!$GV$35,'Balance Sheet'!$GX$35,'Balance Sheet'!$GZ$35,'Balance Sheet'!$HB$35,'Balance Sheet'!$HD$35,'Balance Sheet'!$HF$35,'Balance Sheet'!$HH$35,'Balance Sheet'!$HJ$35,'Balance Sheet'!$HL$35,'Balance Sheet'!$HN$35,'Balance Sheet'!$HP$35,'Balance Sheet'!$HR$35,'Balance Sheet'!$HT$35,'Balance Sheet'!$HV$35,'Balance Sheet'!$HX$35,'Balance Sheet'!$HZ$35</definedName>
    <definedName function="false" hidden="false" localSheetId="2" name="QB_FORMULA_31_1" vbProcedure="false">'Balance Sheet'!$AJ$44,'Balance Sheet'!$AK$44,'Balance Sheet'!$AL$44,'Balance Sheet'!$AM$44,'Balance Sheet'!$AN$44,'Balance Sheet'!$AO$44,'Balance Sheet'!$AP$44,'Balance Sheet'!$AQ$44,'Balance Sheet'!$AR$44,'Balance Sheet'!$AS$44,'Balance Sheet'!$AT$44,'Balance Sheet'!$AU$44,'Balance Sheet'!$AV$44,'Balance Sheet'!$AW$44,'Balance Sheet'!$AX$44,'Balance Sheet'!$AY$44</definedName>
    <definedName function="false" hidden="false" localSheetId="2" name="QB_FORMULA_32" vbProcedure="false">'Balance Sheet'!$IB$35,'Balance Sheet'!$ID$35,'Balance Sheet'!$IF$35,'Balance Sheet'!$IH$35,'Balance Sheet'!$IJ$35,'Balance Sheet'!$IL$35,'Balance Sheet'!$IN$35,'Balance Sheet'!$IP$35,'Balance Sheet'!$IR$35,'Balance Sheet'!$IT$35,'Balance Sheet'!$IV$35,'Balance Sheet'!$IX$35,'Balance Sheet'!$G$36,'Balance Sheet'!$I$36,'Balance Sheet'!$K$36,'Balance Sheet'!$M$36</definedName>
    <definedName function="false" hidden="false" localSheetId="2" name="QB_FORMULA_32_1" vbProcedure="false">'Balance Sheet'!$AZ$44,'Balance Sheet'!$BA$44,'Balance Sheet'!$BB$44,'Balance Sheet'!$BC$44,'Balance Sheet'!$BD$44,'Balance Sheet'!$BE$44,'Balance Sheet'!$BF$44,'Balance Sheet'!$BG$44,'Balance Sheet'!$BH$44,'Balance Sheet'!$BI$44,'Balance Sheet'!$BJ$44,'Balance Sheet'!$BK$44,'Balance Sheet'!$BL$44,'Balance Sheet'!$BM$44,'Balance Sheet'!$BN$44,'Balance Sheet'!$BO$44</definedName>
    <definedName function="false" hidden="false" localSheetId="2" name="QB_FORMULA_33" vbProcedure="false">'Balance Sheet'!$O$36,'Balance Sheet'!$Q$36,'Balance Sheet'!$S$36,'Balance Sheet'!$U$36,'Balance Sheet'!$W$36,'Balance Sheet'!$Y$36,'Balance Sheet'!$AA$36,'Balance Sheet'!$AC$36,'Balance Sheet'!$AE$36,'Balance Sheet'!$AG$36,'Balance Sheet'!$AI$36,'Balance Sheet'!$AM$36,'Balance Sheet'!$AO$36,'Balance Sheet'!$AQ$36,'Balance Sheet'!$AS$36,'Balance Sheet'!$AU$36</definedName>
    <definedName function="false" hidden="false" localSheetId="2" name="QB_FORMULA_33_1" vbProcedure="false">'Balance Sheet'!$BP$44,'Balance Sheet'!$BQ$44,'Balance Sheet'!$BR$44,'Balance Sheet'!$BS$44,'Balance Sheet'!$BT$44,'Balance Sheet'!$BU$44,'Balance Sheet'!$BV$44,'Balance Sheet'!$BW$44,'Balance Sheet'!$BX$44,'Balance Sheet'!$BY$44,'Balance Sheet'!$BZ$44,'Balance Sheet'!$CA$44,'Balance Sheet'!$CB$44,'Balance Sheet'!$CC$44,'Balance Sheet'!$CD$44,'Balance Sheet'!$CE$44</definedName>
    <definedName function="false" hidden="false" localSheetId="2" name="QB_FORMULA_34" vbProcedure="false">'Balance Sheet'!$AW$36,'Balance Sheet'!$AY$36,'Balance Sheet'!$BA$36,'Balance Sheet'!$BC$36,'Balance Sheet'!$BE$36,'Balance Sheet'!$BG$36,'Balance Sheet'!$BI$36,'Balance Sheet'!$BK$36,'Balance Sheet'!$BM$36,'Balance Sheet'!$BO$36,'Balance Sheet'!$BQ$36,'Balance Sheet'!$BS$36,'Balance Sheet'!$BU$36,'Balance Sheet'!$BW$36,'Balance Sheet'!$BY$36,'Balance Sheet'!$CA$36</definedName>
    <definedName function="false" hidden="false" localSheetId="2" name="QB_FORMULA_34_1" vbProcedure="false">'Balance Sheet'!$CF$44,'Balance Sheet'!$CG$44,'Balance Sheet'!$CH$44,'Balance Sheet'!$CI$44,'Balance Sheet'!$CJ$44,'Balance Sheet'!$CK$44,'Balance Sheet'!$CL$44,'Balance Sheet'!$CM$44,'Balance Sheet'!$CN$44,'Balance Sheet'!$CO$44,'Balance Sheet'!$CP$44,'Balance Sheet'!$CQ$44,'Balance Sheet'!$CR$44,'Balance Sheet'!$CS$44,'Balance Sheet'!$CT$44,'Balance Sheet'!$CU$44</definedName>
    <definedName function="false" hidden="false" localSheetId="2" name="QB_FORMULA_35" vbProcedure="false">'Balance Sheet'!$CC$36,'Balance Sheet'!$CE$36,'Balance Sheet'!$CG$36,'Balance Sheet'!$CI$36,'Balance Sheet'!$CK$36,'Balance Sheet'!$CM$36,'Balance Sheet'!$CO$36,'Balance Sheet'!$CQ$36,'Balance Sheet'!$CS$36,'Balance Sheet'!$CU$36,'Balance Sheet'!$CW$36,'Balance Sheet'!$CY$36,'Balance Sheet'!$DA$36,'Balance Sheet'!$DC$36,'Balance Sheet'!$DE$36,'Balance Sheet'!$DG$36</definedName>
    <definedName function="false" hidden="false" localSheetId="2" name="QB_FORMULA_35_1" vbProcedure="false">'Balance Sheet'!$CV$44,'Balance Sheet'!$CW$44,'Balance Sheet'!$CX$44,'Balance Sheet'!$CY$44,'Balance Sheet'!$CZ$44,'Balance Sheet'!$DA$44,'Balance Sheet'!$DB$44,'Balance Sheet'!$DC$44,'Balance Sheet'!$DD$44,'Balance Sheet'!$DE$44,'Balance Sheet'!$DF$44,'Balance Sheet'!$DG$44,'Balance Sheet'!$DH$44,'Balance Sheet'!$DI$44,'Balance Sheet'!$DJ$44,'Balance Sheet'!$DK$44</definedName>
    <definedName function="false" hidden="false" localSheetId="2" name="QB_FORMULA_36" vbProcedure="false">'Balance Sheet'!$DI$36,'Balance Sheet'!$DK$36,'Balance Sheet'!$DM$36,'Balance Sheet'!$DO$36,'Balance Sheet'!$DQ$36,'Balance Sheet'!$DS$36,'Balance Sheet'!$DU$36,'Balance Sheet'!$DW$36,'Balance Sheet'!$DY$36,'Balance Sheet'!$EA$36,'Balance Sheet'!$EC$36,'Balance Sheet'!$EE$36,'Balance Sheet'!$EG$36,'Balance Sheet'!$EI$36,'Balance Sheet'!$EK$36,'Balance Sheet'!$EM$36</definedName>
    <definedName function="false" hidden="false" localSheetId="2" name="QB_FORMULA_36_1" vbProcedure="false">'Balance Sheet'!$DL$44,'Balance Sheet'!$DM$44,'Balance Sheet'!$DN$44,'Balance Sheet'!$DO$44,'Balance Sheet'!$DP$44,'Balance Sheet'!$DQ$44,'Balance Sheet'!$DR$44,'Balance Sheet'!$DS$44,'Balance Sheet'!$DT$44,'Balance Sheet'!$DU$44,'Balance Sheet'!$DV$44,'Balance Sheet'!$DW$44,'Balance Sheet'!$DX$44,'Balance Sheet'!$DY$44,'Balance Sheet'!$DZ$44,'Balance Sheet'!$EA$44</definedName>
    <definedName function="false" hidden="false" localSheetId="2" name="QB_FORMULA_37" vbProcedure="false">'Balance Sheet'!$EO$36,'Balance Sheet'!$EQ$36,'Balance Sheet'!$ES$36,'Balance Sheet'!$ET$36,'Balance Sheet'!$EV$36,'Balance Sheet'!$EX$36,'Balance Sheet'!$EZ$36,'Balance Sheet'!$FB$36,'Balance Sheet'!$FD$36,'Balance Sheet'!$FF$36,'Balance Sheet'!$FH$36,'Balance Sheet'!$FJ$36,'Balance Sheet'!$FL$36,'Balance Sheet'!$FN$36,'Balance Sheet'!$FP$36,'Balance Sheet'!$FR$36</definedName>
    <definedName function="false" hidden="false" localSheetId="2" name="QB_FORMULA_37_1" vbProcedure="false">'Balance Sheet'!$EB$44,'Balance Sheet'!$EC$44,'Balance Sheet'!$ED$44,'Balance Sheet'!$EE$44,'Balance Sheet'!$EF$44,'Balance Sheet'!$EG$44,'Balance Sheet'!$EH$44,'Balance Sheet'!$EI$44,'Balance Sheet'!$EJ$44,'Balance Sheet'!$EK$44,'Balance Sheet'!$EL$44,'Balance Sheet'!$EM$44,'Balance Sheet'!$EN$44,'Balance Sheet'!$EO$44,'Balance Sheet'!$EP$44,'Balance Sheet'!$EQ$44</definedName>
    <definedName function="false" hidden="false" localSheetId="2" name="QB_FORMULA_38" vbProcedure="false">'Balance Sheet'!$FT$36,'Balance Sheet'!$FV$36,'Balance Sheet'!$FX$36,'Balance Sheet'!$FZ$36,'Balance Sheet'!$GB$36,'Balance Sheet'!$GD$36,'Balance Sheet'!$GF$36,'Balance Sheet'!$GH$36,'Balance Sheet'!$GJ$36,'Balance Sheet'!$GL$36,'Balance Sheet'!$GN$36,'Balance Sheet'!$GP$36,'Balance Sheet'!$GR$36,'Balance Sheet'!$GT$36,'Balance Sheet'!$GV$36,'Balance Sheet'!$GX$36</definedName>
    <definedName function="false" hidden="false" localSheetId="2" name="QB_FORMULA_38_1" vbProcedure="false">'Balance Sheet'!$ER$44,'Balance Sheet'!$ES$44,'Balance Sheet'!$ET$44,'Balance Sheet'!$EU$44,'Balance Sheet'!$EV$44,'Balance Sheet'!$G$45,'Balance Sheet'!$H$45,'Balance Sheet'!$I$45,'Balance Sheet'!$J$45,'Balance Sheet'!$K$45,'Balance Sheet'!$L$45,'Balance Sheet'!$M$45,'Balance Sheet'!$N$45,'Balance Sheet'!$O$45,'Balance Sheet'!$P$45,'Balance Sheet'!$Q$45</definedName>
    <definedName function="false" hidden="false" localSheetId="2" name="QB_FORMULA_39" vbProcedure="false">'Balance Sheet'!$GZ$36,'Balance Sheet'!$HB$36,'Balance Sheet'!$HD$36,'Balance Sheet'!$HF$36,'Balance Sheet'!$HH$36,'Balance Sheet'!$HJ$36,'Balance Sheet'!$HL$36,'Balance Sheet'!$HN$36,'Balance Sheet'!$HP$36,'Balance Sheet'!$HR$36,'Balance Sheet'!$HT$36,'Balance Sheet'!$HV$36,'Balance Sheet'!$HX$36,'Balance Sheet'!$HZ$36,'Balance Sheet'!$IB$36,'Balance Sheet'!$ID$36</definedName>
    <definedName function="false" hidden="false" localSheetId="2" name="QB_FORMULA_39_1" vbProcedure="false">'Balance Sheet'!$R$45,'Balance Sheet'!$S$45,'Balance Sheet'!$T$45,'Balance Sheet'!$U$45,'Balance Sheet'!$V$45,'Balance Sheet'!$W$45,'Balance Sheet'!$X$45,'Balance Sheet'!$Y$45,'Balance Sheet'!$Z$45,'Balance Sheet'!$AA$45,'Balance Sheet'!$AB$45,'Balance Sheet'!$AC$45,'Balance Sheet'!$AD$45,'Balance Sheet'!$AE$45,'Balance Sheet'!$AF$45,'Balance Sheet'!$AG$45</definedName>
    <definedName function="false" hidden="false" localSheetId="2" name="QB_FORMULA_3_1" vbProcedure="false">'Balance Sheet'!$AQ$21,'Balance Sheet'!$AR$21,'Balance Sheet'!$AS$21,'Balance Sheet'!$AT$21,'Balance Sheet'!$AU$21,'Balance Sheet'!$AV$21,'Balance Sheet'!$AW$21,'Balance Sheet'!$AX$21,'Balance Sheet'!$AY$21,'Balance Sheet'!$AZ$21,'Balance Sheet'!$BA$21,'Balance Sheet'!$BB$21,'Balance Sheet'!$BC$21,'Balance Sheet'!$BD$21,'Balance Sheet'!$BE$21,'Balance Sheet'!$BF$21</definedName>
    <definedName function="false" hidden="false" localSheetId="2" name="QB_FORMULA_4" vbProcedure="false">'Balance Sheet'!$DO$18,'Balance Sheet'!$DQ$18,'Balance Sheet'!$DS$18,'Balance Sheet'!$DU$18,'Balance Sheet'!$DW$18,'Balance Sheet'!$DY$18,'Balance Sheet'!$EA$18,'Balance Sheet'!$EC$18,'Balance Sheet'!$EE$18,'Balance Sheet'!$EG$18,'Balance Sheet'!$EI$18,'Balance Sheet'!$EK$18,'Balance Sheet'!$EM$18,'Balance Sheet'!$EO$18,'Balance Sheet'!$EQ$18,'Balance Sheet'!$ES$18</definedName>
    <definedName function="false" hidden="false" localSheetId="2" name="QB_FORMULA_40" vbProcedure="false">'Balance Sheet'!$IF$36,'Balance Sheet'!$IH$36,'Balance Sheet'!$IJ$36,'Balance Sheet'!$IL$36,'Balance Sheet'!$IN$36,'Balance Sheet'!$IP$36,'Balance Sheet'!$IR$36,'Balance Sheet'!$IT$36,'Balance Sheet'!$IV$36,'Balance Sheet'!$IX$36,'Balance Sheet'!$IX$39,'Balance Sheet'!$G$40,'Balance Sheet'!$I$40,'Balance Sheet'!$K$40,'Balance Sheet'!$M$40,'Balance Sheet'!$O$40</definedName>
    <definedName function="false" hidden="false" localSheetId="2" name="QB_FORMULA_40_1" vbProcedure="false">'Balance Sheet'!$AH$45,'Balance Sheet'!$AI$45,'Balance Sheet'!$AJ$45,'Balance Sheet'!$AK$45,'Balance Sheet'!$AL$45,'Balance Sheet'!$AM$45,'Balance Sheet'!$AN$45,'Balance Sheet'!$AO$45,'Balance Sheet'!$AP$45,'Balance Sheet'!$AQ$45,'Balance Sheet'!$AR$45,'Balance Sheet'!$AS$45,'Balance Sheet'!$AT$45,'Balance Sheet'!$AU$45,'Balance Sheet'!$AV$45,'Balance Sheet'!$AW$45</definedName>
    <definedName function="false" hidden="false" localSheetId="2" name="QB_FORMULA_41" vbProcedure="false">'Balance Sheet'!$Q$40,'Balance Sheet'!$S$40,'Balance Sheet'!$U$40,'Balance Sheet'!$W$40,'Balance Sheet'!$Y$40,'Balance Sheet'!$AA$40,'Balance Sheet'!$AC$40,'Balance Sheet'!$AE$40,'Balance Sheet'!$AG$40,'Balance Sheet'!$AI$40,'Balance Sheet'!$AM$40,'Balance Sheet'!$AO$40,'Balance Sheet'!$AQ$40,'Balance Sheet'!$AS$40,'Balance Sheet'!$AU$40,'Balance Sheet'!$AW$40</definedName>
    <definedName function="false" hidden="false" localSheetId="2" name="QB_FORMULA_41_1" vbProcedure="false">'Balance Sheet'!$AX$45,'Balance Sheet'!$AY$45,'Balance Sheet'!$AZ$45,'Balance Sheet'!$BA$45,'Balance Sheet'!$BB$45,'Balance Sheet'!$BC$45,'Balance Sheet'!$BD$45,'Balance Sheet'!$BE$45,'Balance Sheet'!$BF$45,'Balance Sheet'!$BG$45,'Balance Sheet'!$BH$45,'Balance Sheet'!$BI$45,'Balance Sheet'!$BJ$45,'Balance Sheet'!$BK$45,'Balance Sheet'!$BL$45,'Balance Sheet'!$BM$45</definedName>
    <definedName function="false" hidden="false" localSheetId="2" name="QB_FORMULA_42" vbProcedure="false">'Balance Sheet'!$AY$40,'Balance Sheet'!$BA$40,'Balance Sheet'!$BC$40,'Balance Sheet'!$BE$40,'Balance Sheet'!$BG$40,'Balance Sheet'!$BI$40,'Balance Sheet'!$BK$40,'Balance Sheet'!$BM$40,'Balance Sheet'!$BO$40,'Balance Sheet'!$BQ$40,'Balance Sheet'!$BS$40,'Balance Sheet'!$BU$40,'Balance Sheet'!$BW$40,'Balance Sheet'!$BY$40,'Balance Sheet'!$CA$40,'Balance Sheet'!$CC$40</definedName>
    <definedName function="false" hidden="false" localSheetId="2" name="QB_FORMULA_42_1" vbProcedure="false">'Balance Sheet'!$BN$45,'Balance Sheet'!$BO$45,'Balance Sheet'!$BP$45,'Balance Sheet'!$BQ$45,'Balance Sheet'!$BR$45,'Balance Sheet'!$BS$45,'Balance Sheet'!$BT$45,'Balance Sheet'!$BU$45,'Balance Sheet'!$BV$45,'Balance Sheet'!$BW$45,'Balance Sheet'!$BX$45,'Balance Sheet'!$BY$45,'Balance Sheet'!$BZ$45,'Balance Sheet'!$CA$45,'Balance Sheet'!$CB$45,'Balance Sheet'!$CC$45</definedName>
    <definedName function="false" hidden="false" localSheetId="2" name="QB_FORMULA_43" vbProcedure="false">'Balance Sheet'!$CE$40,'Balance Sheet'!$CG$40,'Balance Sheet'!$CI$40,'Balance Sheet'!$CK$40,'Balance Sheet'!$CM$40,'Balance Sheet'!$CO$40,'Balance Sheet'!$CQ$40,'Balance Sheet'!$CS$40,'Balance Sheet'!$CU$40,'Balance Sheet'!$CW$40,'Balance Sheet'!$CY$40,'Balance Sheet'!$DA$40,'Balance Sheet'!$DC$40,'Balance Sheet'!$DE$40,'Balance Sheet'!$DG$40,'Balance Sheet'!$DI$40</definedName>
    <definedName function="false" hidden="false" localSheetId="2" name="QB_FORMULA_43_1" vbProcedure="false">'Balance Sheet'!$CD$45,'Balance Sheet'!$CE$45,'Balance Sheet'!$CF$45,'Balance Sheet'!$CG$45,'Balance Sheet'!$CH$45,'Balance Sheet'!$CI$45,'Balance Sheet'!$CJ$45,'Balance Sheet'!$CK$45,'Balance Sheet'!$CL$45,'Balance Sheet'!$CM$45,'Balance Sheet'!$CN$45,'Balance Sheet'!$CO$45,'Balance Sheet'!$CP$45,'Balance Sheet'!$CQ$45,'Balance Sheet'!$CR$45,'Balance Sheet'!$CS$45</definedName>
    <definedName function="false" hidden="false" localSheetId="2" name="QB_FORMULA_44" vbProcedure="false">'Balance Sheet'!$DK$40,'Balance Sheet'!$DM$40,'Balance Sheet'!$DO$40,'Balance Sheet'!$DQ$40,'Balance Sheet'!$DS$40,'Balance Sheet'!$DU$40,'Balance Sheet'!$DW$40,'Balance Sheet'!$DY$40,'Balance Sheet'!$EA$40,'Balance Sheet'!$EC$40,'Balance Sheet'!$EE$40,'Balance Sheet'!$EG$40,'Balance Sheet'!$EI$40,'Balance Sheet'!$EK$40,'Balance Sheet'!$EM$40,'Balance Sheet'!$EO$40</definedName>
    <definedName function="false" hidden="false" localSheetId="2" name="QB_FORMULA_44_1" vbProcedure="false">'Balance Sheet'!$CT$45,'Balance Sheet'!$CU$45,'Balance Sheet'!$CV$45,'Balance Sheet'!$CW$45,'Balance Sheet'!$CX$45,'Balance Sheet'!$CY$45,'Balance Sheet'!$CZ$45,'Balance Sheet'!$DA$45,'Balance Sheet'!$DB$45,'Balance Sheet'!$DC$45,'Balance Sheet'!$DD$45,'Balance Sheet'!$DE$45,'Balance Sheet'!$DF$45,'Balance Sheet'!$DG$45,'Balance Sheet'!$DH$45,'Balance Sheet'!$DI$45</definedName>
    <definedName function="false" hidden="false" localSheetId="2" name="QB_FORMULA_45" vbProcedure="false">'Balance Sheet'!$EQ$40,'Balance Sheet'!$ES$40,'Balance Sheet'!$ET$40,'Balance Sheet'!$EV$40,'Balance Sheet'!$EX$40,'Balance Sheet'!$EZ$40,'Balance Sheet'!$FB$40,'Balance Sheet'!$FD$40,'Balance Sheet'!$FF$40,'Balance Sheet'!$FH$40,'Balance Sheet'!$FJ$40,'Balance Sheet'!$FL$40,'Balance Sheet'!$FN$40,'Balance Sheet'!$FP$40,'Balance Sheet'!$FR$40,'Balance Sheet'!$FT$40</definedName>
    <definedName function="false" hidden="false" localSheetId="2" name="QB_FORMULA_45_1" vbProcedure="false">'Balance Sheet'!$DJ$45,'Balance Sheet'!$DK$45,'Balance Sheet'!$DL$45,'Balance Sheet'!$DM$45,'Balance Sheet'!$DN$45,'Balance Sheet'!$DO$45,'Balance Sheet'!$DP$45,'Balance Sheet'!$DQ$45,'Balance Sheet'!$DR$45,'Balance Sheet'!$DS$45,'Balance Sheet'!$DT$45,'Balance Sheet'!$DU$45,'Balance Sheet'!$DV$45,'Balance Sheet'!$DW$45,'Balance Sheet'!$DX$45,'Balance Sheet'!$DY$45</definedName>
    <definedName function="false" hidden="false" localSheetId="2" name="QB_FORMULA_46" vbProcedure="false">'Balance Sheet'!$FV$40,'Balance Sheet'!$FX$40,'Balance Sheet'!$FZ$40,'Balance Sheet'!$GB$40,'Balance Sheet'!$GD$40,'Balance Sheet'!$GF$40,'Balance Sheet'!$GH$40,'Balance Sheet'!$GJ$40,'Balance Sheet'!$GL$40,'Balance Sheet'!$GN$40,'Balance Sheet'!$GP$40,'Balance Sheet'!$GR$40,'Balance Sheet'!$GT$40,'Balance Sheet'!$GV$40,'Balance Sheet'!$GX$40,'Balance Sheet'!$GZ$40</definedName>
    <definedName function="false" hidden="false" localSheetId="2" name="QB_FORMULA_46_1" vbProcedure="false">'Balance Sheet'!$DZ$45,'Balance Sheet'!$EA$45,'Balance Sheet'!$EB$45,'Balance Sheet'!$EC$45,'Balance Sheet'!$ED$45,'Balance Sheet'!$EE$45,'Balance Sheet'!$EF$45,'Balance Sheet'!$EG$45,'Balance Sheet'!$EH$45,'Balance Sheet'!$EI$45,'Balance Sheet'!$EJ$45,'Balance Sheet'!$EK$45,'Balance Sheet'!$EL$45,'Balance Sheet'!$EM$45,'Balance Sheet'!$EN$45,'Balance Sheet'!$EO$45</definedName>
    <definedName function="false" hidden="false" localSheetId="2" name="QB_FORMULA_47" vbProcedure="false">'Balance Sheet'!$HB$40,'Balance Sheet'!$HD$40,'Balance Sheet'!$HF$40,'Balance Sheet'!$HH$40,'Balance Sheet'!$HJ$40,'Balance Sheet'!$HL$40,'Balance Sheet'!$HN$40,'Balance Sheet'!$HP$40,'Balance Sheet'!$HR$40,'Balance Sheet'!$HT$40,'Balance Sheet'!$HV$40,'Balance Sheet'!$HX$40,'Balance Sheet'!$HZ$40,'Balance Sheet'!$IB$40,'Balance Sheet'!$ID$40,'Balance Sheet'!$IF$40</definedName>
    <definedName function="false" hidden="false" localSheetId="2" name="QB_FORMULA_47_1" vbProcedure="false">'Balance Sheet'!$EP$45,'Balance Sheet'!$EQ$45,'Balance Sheet'!$ER$45,'Balance Sheet'!$ES$45,'Balance Sheet'!$ET$45,'Balance Sheet'!$EU$45,'Balance Sheet'!$EV$45,'Balance Sheet'!$EV$47,'Balance Sheet'!$EV$48,'Balance Sheet'!$EV$49,'Balance Sheet'!$EV$50,'Balance Sheet'!$EV$52,'Balance Sheet'!$EV$53,'Balance Sheet'!$EV$54,'Balance Sheet'!$EV$55,'Balance Sheet'!$EV$56</definedName>
    <definedName function="false" hidden="false" localSheetId="2" name="QB_FORMULA_48" vbProcedure="false">'Balance Sheet'!$IH$40,'Balance Sheet'!$IJ$40,'Balance Sheet'!$IL$40,'Balance Sheet'!$IN$40,'Balance Sheet'!$IP$40,'Balance Sheet'!$IR$40,'Balance Sheet'!$IT$40,'Balance Sheet'!$IV$40,'Balance Sheet'!$IX$40,'Balance Sheet'!$G$41,'Balance Sheet'!$I$41,'Balance Sheet'!$K$41,'Balance Sheet'!$M$41,'Balance Sheet'!$O$41,'Balance Sheet'!$Q$41,'Balance Sheet'!$S$41</definedName>
    <definedName function="false" hidden="false" localSheetId="2" name="QB_FORMULA_48_1" vbProcedure="false">'Balance Sheet'!$G$57,'Balance Sheet'!$H$57,'Balance Sheet'!$I$57,'Balance Sheet'!$J$57,'Balance Sheet'!$K$57,'Balance Sheet'!$L$57,'Balance Sheet'!$M$57,'Balance Sheet'!$N$57,'Balance Sheet'!$O$57,'Balance Sheet'!$P$57,'Balance Sheet'!$Q$57,'Balance Sheet'!$R$57,'Balance Sheet'!$S$57,'Balance Sheet'!$T$57,'Balance Sheet'!$U$57,'Balance Sheet'!$V$57</definedName>
    <definedName function="false" hidden="false" localSheetId="2" name="QB_FORMULA_49" vbProcedure="false">'Balance Sheet'!$U$41,'Balance Sheet'!$W$41,'Balance Sheet'!$Y$41,'Balance Sheet'!$AA$41,'Balance Sheet'!$AC$41,'Balance Sheet'!$AE$41,'Balance Sheet'!$AG$41,'Balance Sheet'!$AI$41,'Balance Sheet'!$AM$41,'Balance Sheet'!$AO$41,'Balance Sheet'!$AQ$41,'Balance Sheet'!$AS$41,'Balance Sheet'!$AU$41,'Balance Sheet'!$AW$41,'Balance Sheet'!$AY$41,'Balance Sheet'!$BA$41</definedName>
    <definedName function="false" hidden="false" localSheetId="2" name="QB_FORMULA_49_1" vbProcedure="false">'Balance Sheet'!$W$57,'Balance Sheet'!$X$57,'Balance Sheet'!$Y$57,'Balance Sheet'!$Z$57,'Balance Sheet'!$AA$57,'Balance Sheet'!$AB$57,'Balance Sheet'!$AC$57,'Balance Sheet'!$AD$57,'Balance Sheet'!$AE$57,'Balance Sheet'!$AF$57,'Balance Sheet'!$AG$57,'Balance Sheet'!$AH$57,'Balance Sheet'!$AI$57,'Balance Sheet'!$AJ$57,'Balance Sheet'!$AK$57,'Balance Sheet'!$AL$57</definedName>
    <definedName function="false" hidden="false" localSheetId="2" name="QB_FORMULA_4_1" vbProcedure="false">'Balance Sheet'!$BG$21,'Balance Sheet'!$BH$21,'Balance Sheet'!$BI$21,'Balance Sheet'!$BJ$21,'Balance Sheet'!$BK$21,'Balance Sheet'!$BL$21,'Balance Sheet'!$BM$21,'Balance Sheet'!$BN$21,'Balance Sheet'!$BO$21,'Balance Sheet'!$BP$21,'Balance Sheet'!$BQ$21,'Balance Sheet'!$BR$21,'Balance Sheet'!$BS$21,'Balance Sheet'!$BT$21,'Balance Sheet'!$BU$21,'Balance Sheet'!$BV$21</definedName>
    <definedName function="false" hidden="false" localSheetId="2" name="QB_FORMULA_5" vbProcedure="false">'Balance Sheet'!$ET$18,'Balance Sheet'!$EV$18,'Balance Sheet'!$EX$18,'Balance Sheet'!$EZ$18,'Balance Sheet'!$FB$18,'Balance Sheet'!$FD$18,'Balance Sheet'!$FF$18,'Balance Sheet'!$FH$18,'Balance Sheet'!$FJ$18,'Balance Sheet'!$FL$18,'Balance Sheet'!$FN$18,'Balance Sheet'!$FP$18,'Balance Sheet'!$FR$18,'Balance Sheet'!$FT$18,'Balance Sheet'!$FV$18,'Balance Sheet'!$FX$18</definedName>
    <definedName function="false" hidden="false" localSheetId="2" name="QB_FORMULA_50" vbProcedure="false">'Balance Sheet'!$BC$41,'Balance Sheet'!$BE$41,'Balance Sheet'!$BG$41,'Balance Sheet'!$BI$41,'Balance Sheet'!$BK$41,'Balance Sheet'!$BM$41,'Balance Sheet'!$BO$41,'Balance Sheet'!$BQ$41,'Balance Sheet'!$BS$41,'Balance Sheet'!$BU$41,'Balance Sheet'!$BW$41,'Balance Sheet'!$BY$41,'Balance Sheet'!$CA$41,'Balance Sheet'!$CC$41,'Balance Sheet'!$CE$41,'Balance Sheet'!$CG$41</definedName>
    <definedName function="false" hidden="false" localSheetId="2" name="QB_FORMULA_50_1" vbProcedure="false">'Balance Sheet'!$AM$57,'Balance Sheet'!$AN$57,'Balance Sheet'!$AO$57,'Balance Sheet'!$AP$57,'Balance Sheet'!$AQ$57,'Balance Sheet'!$AR$57,'Balance Sheet'!$AS$57,'Balance Sheet'!$AT$57,'Balance Sheet'!$AU$57,'Balance Sheet'!$AV$57,'Balance Sheet'!$AW$57,'Balance Sheet'!$AX$57,'Balance Sheet'!$AY$57,'Balance Sheet'!$AZ$57,'Balance Sheet'!$BA$57,'Balance Sheet'!$BB$57</definedName>
    <definedName function="false" hidden="false" localSheetId="2" name="QB_FORMULA_51" vbProcedure="false">'Balance Sheet'!$CI$41,'Balance Sheet'!$CK$41,'Balance Sheet'!$CM$41,'Balance Sheet'!$CO$41,'Balance Sheet'!$CQ$41,'Balance Sheet'!$CS$41,'Balance Sheet'!$CU$41,'Balance Sheet'!$CW$41,'Balance Sheet'!$CY$41,'Balance Sheet'!$DA$41,'Balance Sheet'!$DC$41,'Balance Sheet'!$DE$41,'Balance Sheet'!$DG$41,'Balance Sheet'!$DI$41,'Balance Sheet'!$DK$41,'Balance Sheet'!$DM$41</definedName>
    <definedName function="false" hidden="false" localSheetId="2" name="QB_FORMULA_51_1" vbProcedure="false">'Balance Sheet'!$BC$57,'Balance Sheet'!$BD$57,'Balance Sheet'!$BE$57,'Balance Sheet'!$BF$57,'Balance Sheet'!$BG$57,'Balance Sheet'!$BH$57,'Balance Sheet'!$BI$57,'Balance Sheet'!$BJ$57,'Balance Sheet'!$BK$57,'Balance Sheet'!$BL$57,'Balance Sheet'!$BM$57,'Balance Sheet'!$BN$57,'Balance Sheet'!$BO$57,'Balance Sheet'!$BP$57,'Balance Sheet'!$BQ$57,'Balance Sheet'!$BR$57</definedName>
    <definedName function="false" hidden="false" localSheetId="2" name="QB_FORMULA_52" vbProcedure="false">'Balance Sheet'!$DO$41,'Balance Sheet'!$DQ$41,'Balance Sheet'!$DS$41,'Balance Sheet'!$DU$41,'Balance Sheet'!$DW$41,'Balance Sheet'!$DY$41,'Balance Sheet'!$EA$41,'Balance Sheet'!$EC$41,'Balance Sheet'!$EE$41,'Balance Sheet'!$EG$41,'Balance Sheet'!$EI$41,'Balance Sheet'!$EK$41,'Balance Sheet'!$EM$41,'Balance Sheet'!$EO$41,'Balance Sheet'!$EQ$41,'Balance Sheet'!$ES$41</definedName>
    <definedName function="false" hidden="false" localSheetId="2" name="QB_FORMULA_52_1" vbProcedure="false">'Balance Sheet'!$BS$57,'Balance Sheet'!$BT$57,'Balance Sheet'!$BU$57,'Balance Sheet'!$BV$57,'Balance Sheet'!$BW$57,'Balance Sheet'!$BX$57,'Balance Sheet'!$BY$57,'Balance Sheet'!$BZ$57,'Balance Sheet'!$CA$57,'Balance Sheet'!$CB$57,'Balance Sheet'!$CC$57,'Balance Sheet'!$CD$57,'Balance Sheet'!$CE$57,'Balance Sheet'!$CF$57,'Balance Sheet'!$CG$57,'Balance Sheet'!$CH$57</definedName>
    <definedName function="false" hidden="false" localSheetId="2" name="QB_FORMULA_53" vbProcedure="false">'Balance Sheet'!$ET$41,'Balance Sheet'!$EV$41,'Balance Sheet'!$EX$41,'Balance Sheet'!$EZ$41,'Balance Sheet'!$FB$41,'Balance Sheet'!$FD$41,'Balance Sheet'!$FF$41,'Balance Sheet'!$FH$41,'Balance Sheet'!$FJ$41,'Balance Sheet'!$FL$41,'Balance Sheet'!$FN$41,'Balance Sheet'!$FP$41,'Balance Sheet'!$FR$41,'Balance Sheet'!$FT$41,'Balance Sheet'!$FV$41,'Balance Sheet'!$FX$41</definedName>
    <definedName function="false" hidden="false" localSheetId="2" name="QB_FORMULA_53_1" vbProcedure="false">'Balance Sheet'!$CI$57,'Balance Sheet'!$CJ$57,'Balance Sheet'!$CK$57,'Balance Sheet'!$CL$57,'Balance Sheet'!$CM$57,'Balance Sheet'!$CN$57,'Balance Sheet'!$CO$57,'Balance Sheet'!$CP$57,'Balance Sheet'!$CQ$57,'Balance Sheet'!$CR$57,'Balance Sheet'!$CS$57,'Balance Sheet'!$CT$57,'Balance Sheet'!$CU$57,'Balance Sheet'!$CV$57,'Balance Sheet'!$CW$57,'Balance Sheet'!$CX$57</definedName>
    <definedName function="false" hidden="false" localSheetId="2" name="QB_FORMULA_54" vbProcedure="false">'Balance Sheet'!$FZ$41,'Balance Sheet'!$GB$41,'Balance Sheet'!$GD$41,'Balance Sheet'!$GF$41,'Balance Sheet'!$GH$41,'Balance Sheet'!$GJ$41,'Balance Sheet'!$GL$41,'Balance Sheet'!$GN$41,'Balance Sheet'!$GP$41,'Balance Sheet'!$GR$41,'Balance Sheet'!$GT$41,'Balance Sheet'!$GV$41,'Balance Sheet'!$GX$41,'Balance Sheet'!$GZ$41,'Balance Sheet'!$HB$41,'Balance Sheet'!$HD$41</definedName>
    <definedName function="false" hidden="false" localSheetId="2" name="QB_FORMULA_54_1" vbProcedure="false">'Balance Sheet'!$CY$57,'Balance Sheet'!$CZ$57,'Balance Sheet'!$DA$57,'Balance Sheet'!$DB$57,'Balance Sheet'!$DC$57,'Balance Sheet'!$DD$57,'Balance Sheet'!$DE$57,'Balance Sheet'!$DF$57,'Balance Sheet'!$DG$57,'Balance Sheet'!$DH$57,'Balance Sheet'!$DI$57,'Balance Sheet'!$DJ$57,'Balance Sheet'!$DK$57,'Balance Sheet'!$DL$57,'Balance Sheet'!$DM$57,'Balance Sheet'!$DN$57</definedName>
    <definedName function="false" hidden="false" localSheetId="2" name="QB_FORMULA_55" vbProcedure="false">'Balance Sheet'!$HF$41,'Balance Sheet'!$HH$41,'Balance Sheet'!$HJ$41,'Balance Sheet'!$HL$41,'Balance Sheet'!$HN$41,'Balance Sheet'!$HP$41,'Balance Sheet'!$HR$41,'Balance Sheet'!$HT$41,'Balance Sheet'!$HV$41,'Balance Sheet'!$HX$41,'Balance Sheet'!$HZ$41,'Balance Sheet'!$IB$41,'Balance Sheet'!$ID$41,'Balance Sheet'!$IF$41,'Balance Sheet'!$IH$41,'Balance Sheet'!$IJ$41</definedName>
    <definedName function="false" hidden="false" localSheetId="2" name="QB_FORMULA_55_1" vbProcedure="false">'Balance Sheet'!$DO$57,'Balance Sheet'!$DP$57,'Balance Sheet'!$DQ$57,'Balance Sheet'!$DR$57,'Balance Sheet'!$DS$57,'Balance Sheet'!$DT$57,'Balance Sheet'!$DU$57,'Balance Sheet'!$DV$57,'Balance Sheet'!$DW$57,'Balance Sheet'!$DX$57,'Balance Sheet'!$DY$57,'Balance Sheet'!$DZ$57,'Balance Sheet'!$EA$57,'Balance Sheet'!$EB$57,'Balance Sheet'!$EC$57,'Balance Sheet'!$ED$57</definedName>
    <definedName function="false" hidden="false" localSheetId="2" name="QB_FORMULA_56" vbProcedure="false">'Balance Sheet'!$IL$41,'Balance Sheet'!$IN$41,'Balance Sheet'!$IP$41,'Balance Sheet'!$IR$41,'Balance Sheet'!$IT$41,'Balance Sheet'!$IV$41,'Balance Sheet'!$IX$41,'Balance Sheet'!$G$42,'Balance Sheet'!$I$42,'Balance Sheet'!$K$42,'Balance Sheet'!$M$42,'Balance Sheet'!$O$42,'Balance Sheet'!$Q$42,'Balance Sheet'!$S$42,'Balance Sheet'!$U$42,'Balance Sheet'!$W$42</definedName>
    <definedName function="false" hidden="false" localSheetId="2" name="QB_FORMULA_56_1" vbProcedure="false">'Balance Sheet'!$EE$57,'Balance Sheet'!$EF$57,'Balance Sheet'!$EG$57,'Balance Sheet'!$EH$57,'Balance Sheet'!$EI$57,'Balance Sheet'!$EJ$57,'Balance Sheet'!$EK$57,'Balance Sheet'!$EL$57,'Balance Sheet'!$EM$57,'Balance Sheet'!$EN$57,'Balance Sheet'!$EO$57,'Balance Sheet'!$EP$57,'Balance Sheet'!$EQ$57,'Balance Sheet'!$ER$57,'Balance Sheet'!$ES$57,'Balance Sheet'!$ET$57</definedName>
    <definedName function="false" hidden="false" localSheetId="2" name="QB_FORMULA_57" vbProcedure="false">'Balance Sheet'!$Y$42,'Balance Sheet'!$AA$42,'Balance Sheet'!$AC$42,'Balance Sheet'!$AE$42,'Balance Sheet'!$AG$42,'Balance Sheet'!$AI$42,'Balance Sheet'!$AM$42,'Balance Sheet'!$AO$42,'Balance Sheet'!$AQ$42,'Balance Sheet'!$AS$42,'Balance Sheet'!$AU$42,'Balance Sheet'!$AW$42,'Balance Sheet'!$AY$42,'Balance Sheet'!$BA$42,'Balance Sheet'!$BC$42,'Balance Sheet'!$BE$42</definedName>
    <definedName function="false" hidden="false" localSheetId="2" name="QB_FORMULA_57_1" vbProcedure="false">'Balance Sheet'!$EU$57,'Balance Sheet'!$EV$57,'Balance Sheet'!$EV$58,'Balance Sheet'!$EV$59,'Balance Sheet'!$G$60,'Balance Sheet'!$H$60,'Balance Sheet'!$I$60,'Balance Sheet'!$J$60,'Balance Sheet'!$K$60,'Balance Sheet'!$L$60,'Balance Sheet'!$M$60,'Balance Sheet'!$N$60,'Balance Sheet'!$O$60,'Balance Sheet'!$P$60,'Balance Sheet'!$Q$60,'Balance Sheet'!$R$60</definedName>
    <definedName function="false" hidden="false" localSheetId="2" name="QB_FORMULA_58" vbProcedure="false">'Balance Sheet'!$BG$42,'Balance Sheet'!$BI$42,'Balance Sheet'!$BK$42,'Balance Sheet'!$BM$42,'Balance Sheet'!$BO$42,'Balance Sheet'!$BQ$42,'Balance Sheet'!$BS$42,'Balance Sheet'!$BU$42,'Balance Sheet'!$BW$42,'Balance Sheet'!$BY$42,'Balance Sheet'!$CA$42,'Balance Sheet'!$CC$42,'Balance Sheet'!$CE$42,'Balance Sheet'!$CG$42,'Balance Sheet'!$CI$42,'Balance Sheet'!$CK$42</definedName>
    <definedName function="false" hidden="false" localSheetId="2" name="QB_FORMULA_58_1" vbProcedure="false">'Balance Sheet'!$S$60,'Balance Sheet'!$T$60,'Balance Sheet'!$U$60,'Balance Sheet'!$V$60,'Balance Sheet'!$W$60,'Balance Sheet'!$X$60,'Balance Sheet'!$Y$60,'Balance Sheet'!$Z$60,'Balance Sheet'!$AA$60,'Balance Sheet'!$AB$60,'Balance Sheet'!$AC$60,'Balance Sheet'!$AD$60,'Balance Sheet'!$AE$60,'Balance Sheet'!$AF$60,'Balance Sheet'!$AG$60,'Balance Sheet'!$AH$60</definedName>
    <definedName function="false" hidden="false" localSheetId="2" name="QB_FORMULA_59" vbProcedure="false">'Balance Sheet'!$CM$42,'Balance Sheet'!$CO$42,'Balance Sheet'!$CQ$42,'Balance Sheet'!$CS$42,'Balance Sheet'!$CU$42,'Balance Sheet'!$CW$42,'Balance Sheet'!$CY$42,'Balance Sheet'!$DA$42,'Balance Sheet'!$DC$42,'Balance Sheet'!$DE$42,'Balance Sheet'!$DG$42,'Balance Sheet'!$DI$42,'Balance Sheet'!$DK$42,'Balance Sheet'!$DM$42,'Balance Sheet'!$DO$42,'Balance Sheet'!$DQ$42</definedName>
    <definedName function="false" hidden="false" localSheetId="2" name="QB_FORMULA_59_1" vbProcedure="false">'Balance Sheet'!$AI$60,'Balance Sheet'!$AJ$60,'Balance Sheet'!$AK$60,'Balance Sheet'!$AL$60,'Balance Sheet'!$AM$60,'Balance Sheet'!$AN$60,'Balance Sheet'!$AO$60,'Balance Sheet'!$AP$60,'Balance Sheet'!$AQ$60,'Balance Sheet'!$AR$60,'Balance Sheet'!$AS$60,'Balance Sheet'!$AT$60,'Balance Sheet'!$AU$60,'Balance Sheet'!$AV$60,'Balance Sheet'!$AW$60,'Balance Sheet'!$AX$60</definedName>
    <definedName function="false" hidden="false" localSheetId="2" name="QB_FORMULA_5_1" vbProcedure="false">'Balance Sheet'!$BW$21,'Balance Sheet'!$BX$21,'Balance Sheet'!$BY$21,'Balance Sheet'!$BZ$21,'Balance Sheet'!$CA$21,'Balance Sheet'!$CB$21,'Balance Sheet'!$CC$21,'Balance Sheet'!$CD$21,'Balance Sheet'!$CE$21,'Balance Sheet'!$CF$21,'Balance Sheet'!$CG$21,'Balance Sheet'!$CH$21,'Balance Sheet'!$CI$21,'Balance Sheet'!$CJ$21,'Balance Sheet'!$CK$21,'Balance Sheet'!$CL$21</definedName>
    <definedName function="false" hidden="false" localSheetId="2" name="QB_FORMULA_6" vbProcedure="false">'Balance Sheet'!$FZ$18,'Balance Sheet'!$GB$18,'Balance Sheet'!$GD$18,'Balance Sheet'!$GF$18,'Balance Sheet'!$GH$18,'Balance Sheet'!$GJ$18,'Balance Sheet'!$GL$18,'Balance Sheet'!$GN$18,'Balance Sheet'!$GP$18,'Balance Sheet'!$GR$18,'Balance Sheet'!$GT$18,'Balance Sheet'!$GV$18,'Balance Sheet'!$GX$18,'Balance Sheet'!$GZ$18,'Balance Sheet'!$HB$18,'Balance Sheet'!$HD$18</definedName>
    <definedName function="false" hidden="false" localSheetId="2" name="QB_FORMULA_60" vbProcedure="false">'Balance Sheet'!$DS$42,'Balance Sheet'!$DU$42,'Balance Sheet'!$DW$42,'Balance Sheet'!$DY$42,'Balance Sheet'!$EA$42,'Balance Sheet'!$EC$42,'Balance Sheet'!$EE$42,'Balance Sheet'!$EG$42,'Balance Sheet'!$EI$42,'Balance Sheet'!$EK$42,'Balance Sheet'!$EM$42,'Balance Sheet'!$EO$42,'Balance Sheet'!$EQ$42,'Balance Sheet'!$ES$42,'Balance Sheet'!$ET$42,'Balance Sheet'!$EV$42</definedName>
    <definedName function="false" hidden="false" localSheetId="2" name="QB_FORMULA_60_1" vbProcedure="false">'Balance Sheet'!$AY$60,'Balance Sheet'!$AZ$60,'Balance Sheet'!$BA$60,'Balance Sheet'!$BB$60,'Balance Sheet'!$BC$60,'Balance Sheet'!$BD$60,'Balance Sheet'!$BE$60,'Balance Sheet'!$BF$60,'Balance Sheet'!$BG$60,'Balance Sheet'!$BH$60,'Balance Sheet'!$BI$60,'Balance Sheet'!$BJ$60,'Balance Sheet'!$BK$60,'Balance Sheet'!$BL$60,'Balance Sheet'!$BM$60,'Balance Sheet'!$BN$60</definedName>
    <definedName function="false" hidden="false" localSheetId="2" name="QB_FORMULA_61" vbProcedure="false">'Balance Sheet'!$EX$42,'Balance Sheet'!$EZ$42,'Balance Sheet'!$FB$42,'Balance Sheet'!$FD$42,'Balance Sheet'!$FF$42,'Balance Sheet'!$FH$42,'Balance Sheet'!$FJ$42,'Balance Sheet'!$FL$42,'Balance Sheet'!$FN$42,'Balance Sheet'!$FP$42,'Balance Sheet'!$FR$42,'Balance Sheet'!$FT$42,'Balance Sheet'!$FV$42,'Balance Sheet'!$FX$42,'Balance Sheet'!$FZ$42,'Balance Sheet'!$GB$42</definedName>
    <definedName function="false" hidden="false" localSheetId="2" name="QB_FORMULA_61_1" vbProcedure="false">'Balance Sheet'!$BO$60,'Balance Sheet'!$BP$60,'Balance Sheet'!$BQ$60,'Balance Sheet'!$BR$60,'Balance Sheet'!$BS$60,'Balance Sheet'!$BT$60,'Balance Sheet'!$BU$60,'Balance Sheet'!$BV$60,'Balance Sheet'!$BW$60,'Balance Sheet'!$BX$60,'Balance Sheet'!$BY$60,'Balance Sheet'!$BZ$60,'Balance Sheet'!$CA$60,'Balance Sheet'!$CB$60,'Balance Sheet'!$CC$60,'Balance Sheet'!$CD$60</definedName>
    <definedName function="false" hidden="false" localSheetId="2" name="QB_FORMULA_62" vbProcedure="false">'Balance Sheet'!$GD$42,'Balance Sheet'!$GF$42,'Balance Sheet'!$GH$42,'Balance Sheet'!$GJ$42,'Balance Sheet'!$GL$42,'Balance Sheet'!$GN$42,'Balance Sheet'!$GP$42,'Balance Sheet'!$GR$42,'Balance Sheet'!$GT$42,'Balance Sheet'!$GV$42,'Balance Sheet'!$GX$42,'Balance Sheet'!$GZ$42,'Balance Sheet'!$HB$42,'Balance Sheet'!$HD$42,'Balance Sheet'!$HF$42,'Balance Sheet'!$HH$42</definedName>
    <definedName function="false" hidden="false" localSheetId="2" name="QB_FORMULA_62_1" vbProcedure="false">'Balance Sheet'!$CE$60,'Balance Sheet'!$CF$60,'Balance Sheet'!$CG$60,'Balance Sheet'!$CH$60,'Balance Sheet'!$CI$60,'Balance Sheet'!$CJ$60,'Balance Sheet'!$CK$60,'Balance Sheet'!$CL$60,'Balance Sheet'!$CM$60,'Balance Sheet'!$CN$60,'Balance Sheet'!$CO$60,'Balance Sheet'!$CP$60,'Balance Sheet'!$CQ$60,'Balance Sheet'!$CR$60,'Balance Sheet'!$CS$60,'Balance Sheet'!$CT$60</definedName>
    <definedName function="false" hidden="false" localSheetId="2" name="QB_FORMULA_63" vbProcedure="false">'Balance Sheet'!$HJ$42,'Balance Sheet'!$HL$42,'Balance Sheet'!$HN$42,'Balance Sheet'!$HP$42,'Balance Sheet'!$HR$42,'Balance Sheet'!$HT$42,'Balance Sheet'!$HV$42,'Balance Sheet'!$HX$42,'Balance Sheet'!$HZ$42,'Balance Sheet'!$IB$42,'Balance Sheet'!$ID$42,'Balance Sheet'!$IF$42,'Balance Sheet'!$IH$42,'Balance Sheet'!$IJ$42,'Balance Sheet'!$IL$42,'Balance Sheet'!$IN$42</definedName>
    <definedName function="false" hidden="false" localSheetId="2" name="QB_FORMULA_63_1" vbProcedure="false">'Balance Sheet'!$CU$60,'Balance Sheet'!$CV$60,'Balance Sheet'!$CW$60,'Balance Sheet'!$CX$60,'Balance Sheet'!$CY$60,'Balance Sheet'!$CZ$60,'Balance Sheet'!$DA$60,'Balance Sheet'!$DB$60,'Balance Sheet'!$DC$60,'Balance Sheet'!$DD$60,'Balance Sheet'!$DE$60,'Balance Sheet'!$DF$60,'Balance Sheet'!$DG$60,'Balance Sheet'!$DH$60,'Balance Sheet'!$DI$60,'Balance Sheet'!$DJ$60</definedName>
    <definedName function="false" hidden="false" localSheetId="2" name="QB_FORMULA_64" vbProcedure="false">'Balance Sheet'!$IP$42,'Balance Sheet'!$IR$42,'Balance Sheet'!$IT$42,'Balance Sheet'!$IV$42,'Balance Sheet'!$IX$42,'Balance Sheet'!$IX$45,'Balance Sheet'!$G$46,'Balance Sheet'!$I$46,'Balance Sheet'!$K$46,'Balance Sheet'!$M$46,'Balance Sheet'!$O$46,'Balance Sheet'!$Q$46,'Balance Sheet'!$S$46,'Balance Sheet'!$U$46,'Balance Sheet'!$W$46,'Balance Sheet'!$Y$46</definedName>
    <definedName function="false" hidden="false" localSheetId="2" name="QB_FORMULA_64_1" vbProcedure="false">'Balance Sheet'!$DK$60,'Balance Sheet'!$DL$60,'Balance Sheet'!$DM$60,'Balance Sheet'!$DN$60,'Balance Sheet'!$DO$60,'Balance Sheet'!$DP$60,'Balance Sheet'!$DQ$60,'Balance Sheet'!$DR$60,'Balance Sheet'!$DS$60,'Balance Sheet'!$DT$60,'Balance Sheet'!$DU$60,'Balance Sheet'!$DV$60,'Balance Sheet'!$DW$60,'Balance Sheet'!$DX$60,'Balance Sheet'!$DY$60,'Balance Sheet'!$DZ$60</definedName>
    <definedName function="false" hidden="false" localSheetId="2" name="QB_FORMULA_65" vbProcedure="false">'Balance Sheet'!$AA$46,'Balance Sheet'!$AC$46,'Balance Sheet'!$AE$46,'Balance Sheet'!$AG$46,'Balance Sheet'!$AI$46,'Balance Sheet'!$AM$46,'Balance Sheet'!$AO$46,'Balance Sheet'!$AQ$46,'Balance Sheet'!$AS$46,'Balance Sheet'!$AU$46,'Balance Sheet'!$AW$46,'Balance Sheet'!$AY$46,'Balance Sheet'!$BA$46,'Balance Sheet'!$BC$46,'Balance Sheet'!$BE$46,'Balance Sheet'!$BG$46</definedName>
    <definedName function="false" hidden="false" localSheetId="2" name="QB_FORMULA_65_1" vbProcedure="false">'Balance Sheet'!$EA$60,'Balance Sheet'!$EB$60,'Balance Sheet'!$EC$60,'Balance Sheet'!$ED$60,'Balance Sheet'!$EE$60,'Balance Sheet'!$EF$60,'Balance Sheet'!$EG$60,'Balance Sheet'!$EH$60,'Balance Sheet'!$EI$60,'Balance Sheet'!$EJ$60,'Balance Sheet'!$EK$60,'Balance Sheet'!$EL$60,'Balance Sheet'!$EM$60,'Balance Sheet'!$EN$60,'Balance Sheet'!$EO$60,'Balance Sheet'!$EP$60</definedName>
    <definedName function="false" hidden="false" localSheetId="2" name="QB_FORMULA_66" vbProcedure="false">'Balance Sheet'!$BI$46,'Balance Sheet'!$BK$46,'Balance Sheet'!$BM$46,'Balance Sheet'!$BO$46,'Balance Sheet'!$BQ$46,'Balance Sheet'!$BS$46,'Balance Sheet'!$BU$46,'Balance Sheet'!$BW$46,'Balance Sheet'!$BY$46,'Balance Sheet'!$CA$46,'Balance Sheet'!$CC$46,'Balance Sheet'!$CE$46,'Balance Sheet'!$CG$46,'Balance Sheet'!$CI$46,'Balance Sheet'!$CK$46,'Balance Sheet'!$CM$46</definedName>
    <definedName function="false" hidden="false" localSheetId="2" name="QB_FORMULA_66_1" vbProcedure="false">'Balance Sheet'!$EQ$60,'Balance Sheet'!$ER$60,'Balance Sheet'!$ES$60,'Balance Sheet'!$ET$60,'Balance Sheet'!$EU$60,'Balance Sheet'!$EV$60,'Balance Sheet'!$G$61,'Balance Sheet'!$H$61,'Balance Sheet'!$I$61,'Balance Sheet'!$J$61,'Balance Sheet'!$K$61,'Balance Sheet'!$L$61,'Balance Sheet'!$M$61,'Balance Sheet'!$N$61,'Balance Sheet'!$O$61,'Balance Sheet'!$P$61</definedName>
    <definedName function="false" hidden="false" localSheetId="2" name="QB_FORMULA_67" vbProcedure="false">'Balance Sheet'!$CO$46,'Balance Sheet'!$CQ$46,'Balance Sheet'!$CS$46,'Balance Sheet'!$CU$46,'Balance Sheet'!$CW$46,'Balance Sheet'!$CY$46,'Balance Sheet'!$DA$46,'Balance Sheet'!$DC$46,'Balance Sheet'!$DE$46,'Balance Sheet'!$DG$46,'Balance Sheet'!$DI$46,'Balance Sheet'!$DK$46,'Balance Sheet'!$DM$46,'Balance Sheet'!$DO$46,'Balance Sheet'!$DQ$46,'Balance Sheet'!$DS$46</definedName>
    <definedName function="false" hidden="false" localSheetId="2" name="QB_FORMULA_67_1" vbProcedure="false">'Balance Sheet'!$Q$61,'Balance Sheet'!$R$61,'Balance Sheet'!$S$61,'Balance Sheet'!$T$61,'Balance Sheet'!$U$61,'Balance Sheet'!$V$61,'Balance Sheet'!$W$61,'Balance Sheet'!$X$61,'Balance Sheet'!$Y$61,'Balance Sheet'!$Z$61,'Balance Sheet'!$AA$61,'Balance Sheet'!$AB$61,'Balance Sheet'!$AC$61,'Balance Sheet'!$AD$61,'Balance Sheet'!$AE$61,'Balance Sheet'!$AF$61</definedName>
    <definedName function="false" hidden="false" localSheetId="2" name="QB_FORMULA_68" vbProcedure="false">'Balance Sheet'!$DU$46,'Balance Sheet'!$DW$46,'Balance Sheet'!$DY$46,'Balance Sheet'!$EA$46,'Balance Sheet'!$EC$46,'Balance Sheet'!$EE$46,'Balance Sheet'!$EG$46,'Balance Sheet'!$EI$46,'Balance Sheet'!$EK$46,'Balance Sheet'!$EM$46,'Balance Sheet'!$EO$46,'Balance Sheet'!$EQ$46,'Balance Sheet'!$ES$46,'Balance Sheet'!$ET$46,'Balance Sheet'!$EV$46,'Balance Sheet'!$EX$46</definedName>
    <definedName function="false" hidden="false" localSheetId="2" name="QB_FORMULA_68_1" vbProcedure="false">'Balance Sheet'!$AG$61,'Balance Sheet'!$AH$61,'Balance Sheet'!$AI$61,'Balance Sheet'!$AJ$61,'Balance Sheet'!$AK$61,'Balance Sheet'!$AL$61,'Balance Sheet'!$AM$61,'Balance Sheet'!$AN$61,'Balance Sheet'!$AO$61,'Balance Sheet'!$AP$61,'Balance Sheet'!$AQ$61,'Balance Sheet'!$AR$61,'Balance Sheet'!$AS$61,'Balance Sheet'!$AT$61,'Balance Sheet'!$AU$61,'Balance Sheet'!$AV$61</definedName>
    <definedName function="false" hidden="false" localSheetId="2" name="QB_FORMULA_69" vbProcedure="false">'Balance Sheet'!$EZ$46,'Balance Sheet'!$FB$46,'Balance Sheet'!$FD$46,'Balance Sheet'!$FF$46,'Balance Sheet'!$FH$46,'Balance Sheet'!$FJ$46,'Balance Sheet'!$FL$46,'Balance Sheet'!$FN$46,'Balance Sheet'!$FP$46,'Balance Sheet'!$FR$46,'Balance Sheet'!$FT$46,'Balance Sheet'!$FV$46,'Balance Sheet'!$FX$46,'Balance Sheet'!$FZ$46,'Balance Sheet'!$GB$46,'Balance Sheet'!$GD$46</definedName>
    <definedName function="false" hidden="false" localSheetId="2" name="QB_FORMULA_69_1" vbProcedure="false">'Balance Sheet'!$AW$61,'Balance Sheet'!$AX$61,'Balance Sheet'!$AY$61,'Balance Sheet'!$AZ$61,'Balance Sheet'!$BA$61,'Balance Sheet'!$BB$61,'Balance Sheet'!$BC$61,'Balance Sheet'!$BD$61,'Balance Sheet'!$BE$61,'Balance Sheet'!$BF$61,'Balance Sheet'!$BG$61,'Balance Sheet'!$BH$61,'Balance Sheet'!$BI$61,'Balance Sheet'!$BJ$61,'Balance Sheet'!$BK$61,'Balance Sheet'!$BL$61</definedName>
    <definedName function="false" hidden="false" localSheetId="2" name="QB_FORMULA_6_1" vbProcedure="false">'Balance Sheet'!$CM$21,'Balance Sheet'!$CN$21,'Balance Sheet'!$CO$21,'Balance Sheet'!$CP$21,'Balance Sheet'!$CQ$21,'Balance Sheet'!$CR$21,'Balance Sheet'!$CS$21,'Balance Sheet'!$CT$21,'Balance Sheet'!$CU$21,'Balance Sheet'!$CV$21,'Balance Sheet'!$CW$21,'Balance Sheet'!$CX$21,'Balance Sheet'!$CY$21,'Balance Sheet'!$CZ$21,'Balance Sheet'!$DA$21,'Balance Sheet'!$DB$21</definedName>
    <definedName function="false" hidden="false" localSheetId="2" name="QB_FORMULA_7" vbProcedure="false">'Balance Sheet'!$HF$18,'Balance Sheet'!$HH$18,'Balance Sheet'!$HJ$18,'Balance Sheet'!$HL$18,'Balance Sheet'!$HN$18,'Balance Sheet'!$HP$18,'Balance Sheet'!$HR$18,'Balance Sheet'!$HT$18,'Balance Sheet'!$HV$18,'Balance Sheet'!$HX$18,'Balance Sheet'!$HZ$18,'Balance Sheet'!$IB$18,'Balance Sheet'!$ID$18,'Balance Sheet'!$IF$18,'Balance Sheet'!$IH$18,'Balance Sheet'!$IJ$18</definedName>
    <definedName function="false" hidden="false" localSheetId="2" name="QB_FORMULA_70" vbProcedure="false">'Balance Sheet'!$GF$46,'Balance Sheet'!$GH$46,'Balance Sheet'!$GJ$46,'Balance Sheet'!$GL$46,'Balance Sheet'!$GN$46,'Balance Sheet'!$GP$46,'Balance Sheet'!$GR$46,'Balance Sheet'!$GT$46,'Balance Sheet'!$GV$46,'Balance Sheet'!$GX$46,'Balance Sheet'!$GZ$46,'Balance Sheet'!$HB$46,'Balance Sheet'!$HD$46,'Balance Sheet'!$HF$46,'Balance Sheet'!$HH$46,'Balance Sheet'!$HJ$46</definedName>
    <definedName function="false" hidden="false" localSheetId="2" name="QB_FORMULA_70_1" vbProcedure="false">'Balance Sheet'!$BM$61,'Balance Sheet'!$BN$61,'Balance Sheet'!$BO$61,'Balance Sheet'!$BP$61,'Balance Sheet'!$BQ$61,'Balance Sheet'!$BR$61,'Balance Sheet'!$BS$61,'Balance Sheet'!$BT$61,'Balance Sheet'!$BU$61,'Balance Sheet'!$BV$61,'Balance Sheet'!$BW$61,'Balance Sheet'!$BX$61,'Balance Sheet'!$BY$61,'Balance Sheet'!$BZ$61,'Balance Sheet'!$CA$61,'Balance Sheet'!$CB$61</definedName>
    <definedName function="false" hidden="false" localSheetId="2" name="QB_FORMULA_71" vbProcedure="false">'Balance Sheet'!$HL$46,'Balance Sheet'!$HN$46,'Balance Sheet'!$HP$46,'Balance Sheet'!$HR$46,'Balance Sheet'!$HT$46,'Balance Sheet'!$HV$46,'Balance Sheet'!$HX$46,'Balance Sheet'!$HZ$46,'Balance Sheet'!$IB$46,'Balance Sheet'!$ID$46,'Balance Sheet'!$IF$46,'Balance Sheet'!$IH$46,'Balance Sheet'!$IJ$46,'Balance Sheet'!$IL$46,'Balance Sheet'!$IN$46,'Balance Sheet'!$IP$46</definedName>
    <definedName function="false" hidden="false" localSheetId="2" name="QB_FORMULA_71_1" vbProcedure="false">'Balance Sheet'!$CC$61,'Balance Sheet'!$CD$61,'Balance Sheet'!$CE$61,'Balance Sheet'!$CF$61,'Balance Sheet'!$CG$61,'Balance Sheet'!$CH$61,'Balance Sheet'!$CI$61,'Balance Sheet'!$CJ$61,'Balance Sheet'!$CK$61,'Balance Sheet'!$CL$61,'Balance Sheet'!$CM$61,'Balance Sheet'!$CN$61,'Balance Sheet'!$CO$61,'Balance Sheet'!$CP$61,'Balance Sheet'!$CQ$61,'Balance Sheet'!$CR$61</definedName>
    <definedName function="false" hidden="false" localSheetId="2" name="QB_FORMULA_72" vbProcedure="false">'Balance Sheet'!$IR$46,'Balance Sheet'!$IT$46,'Balance Sheet'!$IV$46,'Balance Sheet'!$IX$46,'Balance Sheet'!$IX$48,'Balance Sheet'!$G$49,'Balance Sheet'!$I$49,'Balance Sheet'!$K$49,'Balance Sheet'!$M$49,'Balance Sheet'!$O$49,'Balance Sheet'!$Q$49,'Balance Sheet'!$S$49,'Balance Sheet'!$U$49,'Balance Sheet'!$W$49,'Balance Sheet'!$Y$49,'Balance Sheet'!$AA$49</definedName>
    <definedName function="false" hidden="false" localSheetId="2" name="QB_FORMULA_72_1" vbProcedure="false">'Balance Sheet'!$CS$61,'Balance Sheet'!$CT$61,'Balance Sheet'!$CU$61,'Balance Sheet'!$CV$61,'Balance Sheet'!$CW$61,'Balance Sheet'!$CX$61,'Balance Sheet'!$CY$61,'Balance Sheet'!$CZ$61,'Balance Sheet'!$DA$61,'Balance Sheet'!$DB$61,'Balance Sheet'!$DC$61,'Balance Sheet'!$DD$61,'Balance Sheet'!$DE$61,'Balance Sheet'!$DF$61,'Balance Sheet'!$DG$61,'Balance Sheet'!$DH$61</definedName>
    <definedName function="false" hidden="false" localSheetId="2" name="QB_FORMULA_73" vbProcedure="false">'Balance Sheet'!$AC$49,'Balance Sheet'!$AE$49,'Balance Sheet'!$AG$49,'Balance Sheet'!$AI$49,'Balance Sheet'!$AM$49,'Balance Sheet'!$AO$49,'Balance Sheet'!$AQ$49,'Balance Sheet'!$AS$49,'Balance Sheet'!$AU$49,'Balance Sheet'!$AW$49,'Balance Sheet'!$AY$49,'Balance Sheet'!$BA$49,'Balance Sheet'!$BC$49,'Balance Sheet'!$BE$49,'Balance Sheet'!$BG$49,'Balance Sheet'!$BI$49</definedName>
    <definedName function="false" hidden="false" localSheetId="2" name="QB_FORMULA_73_1" vbProcedure="false">'Balance Sheet'!$DI$61,'Balance Sheet'!$DJ$61,'Balance Sheet'!$DK$61,'Balance Sheet'!$DL$61,'Balance Sheet'!$DM$61,'Balance Sheet'!$DN$61,'Balance Sheet'!$DO$61,'Balance Sheet'!$DP$61,'Balance Sheet'!$DQ$61,'Balance Sheet'!$DR$61,'Balance Sheet'!$DS$61,'Balance Sheet'!$DT$61,'Balance Sheet'!$DU$61,'Balance Sheet'!$DV$61,'Balance Sheet'!$DW$61,'Balance Sheet'!$DX$61</definedName>
    <definedName function="false" hidden="false" localSheetId="2" name="QB_FORMULA_74" vbProcedure="false">'Balance Sheet'!$BK$49,'Balance Sheet'!$BM$49,'Balance Sheet'!$BO$49,'Balance Sheet'!$BQ$49,'Balance Sheet'!$BS$49,'Balance Sheet'!$BU$49,'Balance Sheet'!$BW$49,'Balance Sheet'!$BY$49,'Balance Sheet'!$CA$49,'Balance Sheet'!$CC$49,'Balance Sheet'!$CE$49,'Balance Sheet'!$CG$49,'Balance Sheet'!$CI$49,'Balance Sheet'!$CK$49,'Balance Sheet'!$CM$49,'Balance Sheet'!$CO$49</definedName>
    <definedName function="false" hidden="false" localSheetId="2" name="QB_FORMULA_74_1" vbProcedure="false">'Balance Sheet'!$DY$61,'Balance Sheet'!$DZ$61,'Balance Sheet'!$EA$61,'Balance Sheet'!$EB$61,'Balance Sheet'!$EC$61,'Balance Sheet'!$ED$61,'Balance Sheet'!$EE$61,'Balance Sheet'!$EF$61,'Balance Sheet'!$EG$61,'Balance Sheet'!$EH$61,'Balance Sheet'!$EI$61,'Balance Sheet'!$EJ$61,'Balance Sheet'!$EK$61,'Balance Sheet'!$EL$61,'Balance Sheet'!$EM$61,'Balance Sheet'!$EN$61</definedName>
    <definedName function="false" hidden="false" localSheetId="2" name="QB_FORMULA_75" vbProcedure="false">'Balance Sheet'!$CQ$49,'Balance Sheet'!$CS$49,'Balance Sheet'!$CU$49,'Balance Sheet'!$CW$49,'Balance Sheet'!$CY$49,'Balance Sheet'!$DA$49,'Balance Sheet'!$DC$49,'Balance Sheet'!$DE$49,'Balance Sheet'!$DG$49,'Balance Sheet'!$DI$49,'Balance Sheet'!$DK$49,'Balance Sheet'!$DM$49,'Balance Sheet'!$DO$49,'Balance Sheet'!$DQ$49,'Balance Sheet'!$DS$49,'Balance Sheet'!$DU$49</definedName>
    <definedName function="false" hidden="false" localSheetId="2" name="QB_FORMULA_75_1" vbProcedure="false">'Balance Sheet'!$EO$61,'Balance Sheet'!$EP$61,'Balance Sheet'!$EQ$61,'Balance Sheet'!$ER$61,'Balance Sheet'!$ES$61,'Balance Sheet'!$ET$61,'Balance Sheet'!$EU$61,'Balance Sheet'!$EV$61,'Balance Sheet'!$EV$63,'Balance Sheet'!$EV$64,'Balance Sheet'!$EV$65,'Balance Sheet'!$EV$66,'Balance Sheet'!$EV$67,'Balance Sheet'!$EV$69,'Balance Sheet'!$EV$70,'Balance Sheet'!$G$71</definedName>
    <definedName function="false" hidden="false" localSheetId="2" name="QB_FORMULA_76" vbProcedure="false">'Balance Sheet'!$DW$49,'Balance Sheet'!$DY$49,'Balance Sheet'!$EA$49,'Balance Sheet'!$EC$49,'Balance Sheet'!$EE$49,'Balance Sheet'!$EG$49,'Balance Sheet'!$EI$49,'Balance Sheet'!$EK$49,'Balance Sheet'!$EM$49,'Balance Sheet'!$EO$49,'Balance Sheet'!$EQ$49,'Balance Sheet'!$ES$49,'Balance Sheet'!$ET$49,'Balance Sheet'!$EV$49,'Balance Sheet'!$EX$49,'Balance Sheet'!$EZ$49</definedName>
    <definedName function="false" hidden="false" localSheetId="2" name="QB_FORMULA_76_1" vbProcedure="false">'Balance Sheet'!$H$71,'Balance Sheet'!$I$71,'Balance Sheet'!$J$71,'Balance Sheet'!$K$71,'Balance Sheet'!$L$71,'Balance Sheet'!$M$71,'Balance Sheet'!$N$71,'Balance Sheet'!$O$71,'Balance Sheet'!$P$71,'Balance Sheet'!$Q$71,'Balance Sheet'!$R$71,'Balance Sheet'!$S$71,'Balance Sheet'!$T$71,'Balance Sheet'!$U$71,'Balance Sheet'!$V$71,'Balance Sheet'!$W$71</definedName>
    <definedName function="false" hidden="false" localSheetId="2" name="QB_FORMULA_77" vbProcedure="false">'Balance Sheet'!$FB$49,'Balance Sheet'!$FD$49,'Balance Sheet'!$FF$49,'Balance Sheet'!$FH$49,'Balance Sheet'!$FJ$49,'Balance Sheet'!$FL$49,'Balance Sheet'!$FN$49,'Balance Sheet'!$FP$49,'Balance Sheet'!$FR$49,'Balance Sheet'!$FT$49,'Balance Sheet'!$FV$49,'Balance Sheet'!$FX$49,'Balance Sheet'!$FZ$49,'Balance Sheet'!$GB$49,'Balance Sheet'!$GD$49,'Balance Sheet'!$GF$49</definedName>
    <definedName function="false" hidden="false" localSheetId="2" name="QB_FORMULA_77_1" vbProcedure="false">'Balance Sheet'!$X$71,'Balance Sheet'!$Y$71,'Balance Sheet'!$Z$71,'Balance Sheet'!$AA$71,'Balance Sheet'!$AB$71,'Balance Sheet'!$AC$71,'Balance Sheet'!$AD$71,'Balance Sheet'!$AE$71,'Balance Sheet'!$AF$71,'Balance Sheet'!$AG$71,'Balance Sheet'!$AH$71,'Balance Sheet'!$AI$71,'Balance Sheet'!$AJ$71,'Balance Sheet'!$AK$71,'Balance Sheet'!$AL$71,'Balance Sheet'!$AM$71</definedName>
    <definedName function="false" hidden="false" localSheetId="2" name="QB_FORMULA_78" vbProcedure="false">'Balance Sheet'!$GH$49,'Balance Sheet'!$GJ$49,'Balance Sheet'!$GL$49,'Balance Sheet'!$GN$49,'Balance Sheet'!$GP$49,'Balance Sheet'!$GR$49,'Balance Sheet'!$GT$49,'Balance Sheet'!$GV$49,'Balance Sheet'!$GX$49,'Balance Sheet'!$GZ$49,'Balance Sheet'!$HB$49,'Balance Sheet'!$HD$49,'Balance Sheet'!$HF$49,'Balance Sheet'!$HH$49,'Balance Sheet'!$HJ$49,'Balance Sheet'!$HL$49</definedName>
    <definedName function="false" hidden="false" localSheetId="2" name="QB_FORMULA_78_1" vbProcedure="false">'Balance Sheet'!$AN$71,'Balance Sheet'!$AO$71,'Balance Sheet'!$AP$71,'Balance Sheet'!$AQ$71,'Balance Sheet'!$AR$71,'Balance Sheet'!$AS$71,'Balance Sheet'!$AT$71,'Balance Sheet'!$AU$71,'Balance Sheet'!$AV$71,'Balance Sheet'!$AW$71,'Balance Sheet'!$AX$71,'Balance Sheet'!$AY$71,'Balance Sheet'!$AZ$71,'Balance Sheet'!$BA$71,'Balance Sheet'!$BB$71,'Balance Sheet'!$BC$71</definedName>
    <definedName function="false" hidden="false" localSheetId="2" name="QB_FORMULA_79" vbProcedure="false">'Balance Sheet'!$HN$49,'Balance Sheet'!$HP$49,'Balance Sheet'!$HR$49,'Balance Sheet'!$HT$49,'Balance Sheet'!$HV$49,'Balance Sheet'!$HX$49,'Balance Sheet'!$HZ$49,'Balance Sheet'!$IB$49,'Balance Sheet'!$ID$49,'Balance Sheet'!$IF$49,'Balance Sheet'!$IH$49,'Balance Sheet'!$IJ$49,'Balance Sheet'!$IL$49,'Balance Sheet'!$IN$49,'Balance Sheet'!$IP$49,'Balance Sheet'!$IR$49</definedName>
    <definedName function="false" hidden="false" localSheetId="2" name="QB_FORMULA_79_1" vbProcedure="false">'Balance Sheet'!$BD$71,'Balance Sheet'!$BE$71,'Balance Sheet'!$BF$71,'Balance Sheet'!$BG$71,'Balance Sheet'!$BH$71,'Balance Sheet'!$BI$71,'Balance Sheet'!$BJ$71,'Balance Sheet'!$BK$71,'Balance Sheet'!$BL$71,'Balance Sheet'!$BM$71,'Balance Sheet'!$BN$71,'Balance Sheet'!$BO$71,'Balance Sheet'!$BP$71,'Balance Sheet'!$BQ$71,'Balance Sheet'!$BR$71,'Balance Sheet'!$BS$71</definedName>
    <definedName function="false" hidden="false" localSheetId="2" name="QB_FORMULA_7_1" vbProcedure="false">'Balance Sheet'!$DC$21,'Balance Sheet'!$DD$21,'Balance Sheet'!$DE$21,'Balance Sheet'!$DF$21,'Balance Sheet'!$DG$21,'Balance Sheet'!$DH$21,'Balance Sheet'!$DI$21,'Balance Sheet'!$DJ$21,'Balance Sheet'!$DK$21,'Balance Sheet'!$DL$21,'Balance Sheet'!$DM$21,'Balance Sheet'!$DN$21,'Balance Sheet'!$DO$21,'Balance Sheet'!$DP$21,'Balance Sheet'!$DQ$21,'Balance Sheet'!$DR$21</definedName>
    <definedName function="false" hidden="false" localSheetId="2" name="QB_FORMULA_8" vbProcedure="false">'Balance Sheet'!$IL$18,'Balance Sheet'!$IN$18,'Balance Sheet'!$IP$18,'Balance Sheet'!$IR$18,'Balance Sheet'!$IT$18,'Balance Sheet'!$IV$18,'Balance Sheet'!$IX$18,'Balance Sheet'!$IX$20,'Balance Sheet'!$IX$21,'Balance Sheet'!$IX$22,'Balance Sheet'!$IX$23,'Balance Sheet'!$IX$24,'Balance Sheet'!$IX$25,'Balance Sheet'!$IX$26,'Balance Sheet'!$IX$27,'Balance Sheet'!$IX$28</definedName>
    <definedName function="false" hidden="false" localSheetId="2" name="QB_FORMULA_80" vbProcedure="false">'Balance Sheet'!$IT$49,'Balance Sheet'!$IV$49,'Balance Sheet'!$IX$49,'Balance Sheet'!$IX$51,'Balance Sheet'!$IX$52,'Balance Sheet'!$IX$53,'Balance Sheet'!$IX$54,'Balance Sheet'!$IX$55,'Balance Sheet'!$G$56,'Balance Sheet'!$I$56,'Balance Sheet'!$K$56,'Balance Sheet'!$M$56,'Balance Sheet'!$O$56,'Balance Sheet'!$Q$56,'Balance Sheet'!$S$56,'Balance Sheet'!$U$56</definedName>
    <definedName function="false" hidden="false" localSheetId="2" name="QB_FORMULA_80_1" vbProcedure="false">'Balance Sheet'!$BT$71,'Balance Sheet'!$BU$71,'Balance Sheet'!$BV$71,'Balance Sheet'!$BW$71,'Balance Sheet'!$BX$71,'Balance Sheet'!$BY$71,'Balance Sheet'!$BZ$71,'Balance Sheet'!$CA$71,'Balance Sheet'!$CB$71,'Balance Sheet'!$CC$71,'Balance Sheet'!$CD$71,'Balance Sheet'!$CE$71,'Balance Sheet'!$CF$71,'Balance Sheet'!$CG$71,'Balance Sheet'!$CH$71,'Balance Sheet'!$CI$71</definedName>
    <definedName function="false" hidden="false" localSheetId="2" name="QB_FORMULA_81" vbProcedure="false">'Balance Sheet'!$W$56,'Balance Sheet'!$Y$56,'Balance Sheet'!$AA$56,'Balance Sheet'!$AC$56,'Balance Sheet'!$AE$56,'Balance Sheet'!$AG$56,'Balance Sheet'!$AI$56,'Balance Sheet'!$AM$56,'Balance Sheet'!$AO$56,'Balance Sheet'!$AQ$56,'Balance Sheet'!$AS$56,'Balance Sheet'!$AU$56,'Balance Sheet'!$AW$56,'Balance Sheet'!$AY$56,'Balance Sheet'!$BA$56,'Balance Sheet'!$BC$56</definedName>
    <definedName function="false" hidden="false" localSheetId="2" name="QB_FORMULA_81_1" vbProcedure="false">'Balance Sheet'!$CJ$71,'Balance Sheet'!$CK$71,'Balance Sheet'!$CL$71,'Balance Sheet'!$CM$71,'Balance Sheet'!$CN$71,'Balance Sheet'!$CO$71,'Balance Sheet'!$CP$71,'Balance Sheet'!$CQ$71,'Balance Sheet'!$CR$71,'Balance Sheet'!$CS$71,'Balance Sheet'!$CT$71,'Balance Sheet'!$CU$71,'Balance Sheet'!$CV$71,'Balance Sheet'!$CW$71,'Balance Sheet'!$CX$71,'Balance Sheet'!$CY$71</definedName>
    <definedName function="false" hidden="false" localSheetId="2" name="QB_FORMULA_82" vbProcedure="false">'Balance Sheet'!$BE$56,'Balance Sheet'!$BG$56,'Balance Sheet'!$BI$56,'Balance Sheet'!$BK$56,'Balance Sheet'!$BM$56,'Balance Sheet'!$BO$56,'Balance Sheet'!$BQ$56,'Balance Sheet'!$BS$56,'Balance Sheet'!$BU$56,'Balance Sheet'!$BW$56,'Balance Sheet'!$BY$56,'Balance Sheet'!$CA$56,'Balance Sheet'!$CC$56,'Balance Sheet'!$CE$56,'Balance Sheet'!$CG$56,'Balance Sheet'!$CI$56</definedName>
    <definedName function="false" hidden="false" localSheetId="2" name="QB_FORMULA_82_1" vbProcedure="false">'Balance Sheet'!$CZ$71,'Balance Sheet'!$DA$71,'Balance Sheet'!$DB$71,'Balance Sheet'!$DC$71,'Balance Sheet'!$DD$71,'Balance Sheet'!$DE$71,'Balance Sheet'!$DF$71,'Balance Sheet'!$DG$71,'Balance Sheet'!$DH$71,'Balance Sheet'!$DI$71,'Balance Sheet'!$DJ$71,'Balance Sheet'!$DK$71,'Balance Sheet'!$DL$71,'Balance Sheet'!$DM$71,'Balance Sheet'!$DN$71,'Balance Sheet'!$DO$71</definedName>
    <definedName function="false" hidden="false" localSheetId="2" name="QB_FORMULA_83" vbProcedure="false">'Balance Sheet'!$CK$56,'Balance Sheet'!$CM$56,'Balance Sheet'!$CO$56,'Balance Sheet'!$CQ$56,'Balance Sheet'!$CS$56,'Balance Sheet'!$CU$56,'Balance Sheet'!$CW$56,'Balance Sheet'!$CY$56,'Balance Sheet'!$DA$56,'Balance Sheet'!$DC$56,'Balance Sheet'!$DE$56,'Balance Sheet'!$DG$56,'Balance Sheet'!$DI$56,'Balance Sheet'!$DK$56,'Balance Sheet'!$DM$56,'Balance Sheet'!$DO$56</definedName>
    <definedName function="false" hidden="false" localSheetId="2" name="QB_FORMULA_83_1" vbProcedure="false">'Balance Sheet'!$DP$71,'Balance Sheet'!$DQ$71,'Balance Sheet'!$DR$71,'Balance Sheet'!$DS$71,'Balance Sheet'!$DT$71,'Balance Sheet'!$DU$71,'Balance Sheet'!$DV$71,'Balance Sheet'!$DW$71,'Balance Sheet'!$DX$71,'Balance Sheet'!$DY$71,'Balance Sheet'!$DZ$71,'Balance Sheet'!$EA$71,'Balance Sheet'!$EB$71,'Balance Sheet'!$EC$71,'Balance Sheet'!$ED$71,'Balance Sheet'!$EE$71</definedName>
    <definedName function="false" hidden="false" localSheetId="2" name="QB_FORMULA_84" vbProcedure="false">'Balance Sheet'!$DQ$56,'Balance Sheet'!$DS$56,'Balance Sheet'!$DU$56,'Balance Sheet'!$DW$56,'Balance Sheet'!$DY$56,'Balance Sheet'!$EA$56,'Balance Sheet'!$EC$56,'Balance Sheet'!$EE$56,'Balance Sheet'!$EG$56,'Balance Sheet'!$EI$56,'Balance Sheet'!$EK$56,'Balance Sheet'!$EM$56,'Balance Sheet'!$EO$56,'Balance Sheet'!$EQ$56,'Balance Sheet'!$ES$56,'Balance Sheet'!$ET$56</definedName>
    <definedName function="false" hidden="false" localSheetId="2" name="QB_FORMULA_84_1" vbProcedure="false">'Balance Sheet'!$EF$71,'Balance Sheet'!$EG$71,'Balance Sheet'!$EH$71,'Balance Sheet'!$EI$71,'Balance Sheet'!$EJ$71,'Balance Sheet'!$EK$71,'Balance Sheet'!$EL$71,'Balance Sheet'!$EM$71,'Balance Sheet'!$EN$71,'Balance Sheet'!$EO$71,'Balance Sheet'!$EP$71,'Balance Sheet'!$EQ$71,'Balance Sheet'!$ER$71,'Balance Sheet'!$ES$71,'Balance Sheet'!$ET$71,'Balance Sheet'!$EU$71</definedName>
    <definedName function="false" hidden="false" localSheetId="2" name="QB_FORMULA_85" vbProcedure="false">'Balance Sheet'!$EV$56,'Balance Sheet'!$EX$56,'Balance Sheet'!$EZ$56,'Balance Sheet'!$FB$56,'Balance Sheet'!$FD$56,'Balance Sheet'!$FF$56,'Balance Sheet'!$FH$56,'Balance Sheet'!$FJ$56,'Balance Sheet'!$FL$56,'Balance Sheet'!$FN$56,'Balance Sheet'!$FP$56,'Balance Sheet'!$FR$56,'Balance Sheet'!$FT$56,'Balance Sheet'!$FV$56,'Balance Sheet'!$FX$56,'Balance Sheet'!$FZ$56</definedName>
    <definedName function="false" hidden="false" localSheetId="2" name="QB_FORMULA_85_1" vbProcedure="false">'Balance Sheet'!$EV$71,'Balance Sheet'!$EV$73,'Balance Sheet'!$EV$74,'Balance Sheet'!$G$75,'Balance Sheet'!$H$75,'Balance Sheet'!$I$75,'Balance Sheet'!$J$75,'Balance Sheet'!$K$75,'Balance Sheet'!$L$75,'Balance Sheet'!$M$75,'Balance Sheet'!$N$75,'Balance Sheet'!$O$75,'Balance Sheet'!$P$75,'Balance Sheet'!$Q$75,'Balance Sheet'!$R$75,'Balance Sheet'!$S$75</definedName>
    <definedName function="false" hidden="false" localSheetId="2" name="QB_FORMULA_86" vbProcedure="false">'Balance Sheet'!$GB$56,'Balance Sheet'!$GD$56,'Balance Sheet'!$GF$56,'Balance Sheet'!$GH$56,'Balance Sheet'!$GJ$56,'Balance Sheet'!$GL$56,'Balance Sheet'!$GN$56,'Balance Sheet'!$GP$56,'Balance Sheet'!$GR$56,'Balance Sheet'!$GT$56,'Balance Sheet'!$GV$56,'Balance Sheet'!$GX$56,'Balance Sheet'!$GZ$56,'Balance Sheet'!$HB$56,'Balance Sheet'!$HD$56,'Balance Sheet'!$HF$56</definedName>
    <definedName function="false" hidden="false" localSheetId="2" name="QB_FORMULA_86_1" vbProcedure="false">'Balance Sheet'!$T$75,'Balance Sheet'!$U$75,'Balance Sheet'!$V$75,'Balance Sheet'!$W$75,'Balance Sheet'!$X$75,'Balance Sheet'!$Y$75,'Balance Sheet'!$Z$75,'Balance Sheet'!$AA$75,'Balance Sheet'!$AB$75,'Balance Sheet'!$AC$75,'Balance Sheet'!$AD$75,'Balance Sheet'!$AE$75,'Balance Sheet'!$AF$75,'Balance Sheet'!$AG$75,'Balance Sheet'!$AH$75,'Balance Sheet'!$AI$75</definedName>
    <definedName function="false" hidden="false" localSheetId="2" name="QB_FORMULA_87" vbProcedure="false">'Balance Sheet'!$HH$56,'Balance Sheet'!$HJ$56,'Balance Sheet'!$HL$56,'Balance Sheet'!$HN$56,'Balance Sheet'!$HP$56,'Balance Sheet'!$HR$56,'Balance Sheet'!$HT$56,'Balance Sheet'!$HV$56,'Balance Sheet'!$HX$56,'Balance Sheet'!$HZ$56,'Balance Sheet'!$IB$56,'Balance Sheet'!$ID$56,'Balance Sheet'!$IF$56,'Balance Sheet'!$IH$56,'Balance Sheet'!$IJ$56,'Balance Sheet'!$IL$56</definedName>
    <definedName function="false" hidden="false" localSheetId="2" name="QB_FORMULA_87_1" vbProcedure="false">'Balance Sheet'!$AJ$75,'Balance Sheet'!$AK$75,'Balance Sheet'!$AL$75,'Balance Sheet'!$AM$75,'Balance Sheet'!$AN$75,'Balance Sheet'!$AO$75,'Balance Sheet'!$AP$75,'Balance Sheet'!$AQ$75,'Balance Sheet'!$AR$75,'Balance Sheet'!$AS$75,'Balance Sheet'!$AT$75,'Balance Sheet'!$AU$75,'Balance Sheet'!$AV$75,'Balance Sheet'!$AW$75,'Balance Sheet'!$AX$75,'Balance Sheet'!$AY$75</definedName>
    <definedName function="false" hidden="false" localSheetId="2" name="QB_FORMULA_88" vbProcedure="false">'Balance Sheet'!$IN$56,'Balance Sheet'!$IP$56,'Balance Sheet'!$IR$56,'Balance Sheet'!$IT$56,'Balance Sheet'!$IV$56,'Balance Sheet'!$IX$56,'Balance Sheet'!$G$57,'Balance Sheet'!$I$57,'Balance Sheet'!$K$57,'Balance Sheet'!$M$57,'Balance Sheet'!$O$57,'Balance Sheet'!$Q$57,'Balance Sheet'!$S$57,'Balance Sheet'!$U$57,'Balance Sheet'!$W$57,'Balance Sheet'!$Y$57</definedName>
    <definedName function="false" hidden="false" localSheetId="2" name="QB_FORMULA_88_1" vbProcedure="false">'Balance Sheet'!$AZ$75,'Balance Sheet'!$BA$75,'Balance Sheet'!$BB$75,'Balance Sheet'!$BC$75,'Balance Sheet'!$BD$75,'Balance Sheet'!$BE$75,'Balance Sheet'!$BF$75,'Balance Sheet'!$BG$75,'Balance Sheet'!$BH$75,'Balance Sheet'!$BI$75,'Balance Sheet'!$BJ$75,'Balance Sheet'!$BK$75,'Balance Sheet'!$BL$75,'Balance Sheet'!$BM$75,'Balance Sheet'!$BN$75,'Balance Sheet'!$BO$75</definedName>
    <definedName function="false" hidden="false" localSheetId="2" name="QB_FORMULA_89" vbProcedure="false">'Balance Sheet'!$AA$57,'Balance Sheet'!$AC$57,'Balance Sheet'!$AE$57,'Balance Sheet'!$AG$57,'Balance Sheet'!$AI$57,'Balance Sheet'!$AM$57,'Balance Sheet'!$AO$57,'Balance Sheet'!$AQ$57,'Balance Sheet'!$AS$57,'Balance Sheet'!$AU$57,'Balance Sheet'!$AW$57,'Balance Sheet'!$AY$57,'Balance Sheet'!$BA$57,'Balance Sheet'!$BC$57,'Balance Sheet'!$BE$57,'Balance Sheet'!$BG$57</definedName>
    <definedName function="false" hidden="false" localSheetId="2" name="QB_FORMULA_89_1" vbProcedure="false">'Balance Sheet'!$BP$75,'Balance Sheet'!$BQ$75,'Balance Sheet'!$BR$75,'Balance Sheet'!$BS$75,'Balance Sheet'!$BT$75,'Balance Sheet'!$BU$75,'Balance Sheet'!$BV$75,'Balance Sheet'!$BW$75,'Balance Sheet'!$BX$75,'Balance Sheet'!$BY$75,'Balance Sheet'!$BZ$75,'Balance Sheet'!$CA$75,'Balance Sheet'!$CB$75,'Balance Sheet'!$CC$75,'Balance Sheet'!$CD$75,'Balance Sheet'!$CE$75</definedName>
    <definedName function="false" hidden="false" localSheetId="2" name="QB_FORMULA_8_1" vbProcedure="false">'Balance Sheet'!$DS$21,'Balance Sheet'!$DT$21,'Balance Sheet'!$DU$21,'Balance Sheet'!$DV$21,'Balance Sheet'!$DW$21,'Balance Sheet'!$DX$21,'Balance Sheet'!$DY$21,'Balance Sheet'!$DZ$21,'Balance Sheet'!$EA$21,'Balance Sheet'!$EB$21,'Balance Sheet'!$EC$21,'Balance Sheet'!$ED$21,'Balance Sheet'!$EE$21,'Balance Sheet'!$EF$21,'Balance Sheet'!$EG$21,'Balance Sheet'!$EH$21</definedName>
    <definedName function="false" hidden="false" localSheetId="2" name="QB_FORMULA_9" vbProcedure="false">'Balance Sheet'!$IX$29,'Balance Sheet'!$G$30,'Balance Sheet'!$I$30,'Balance Sheet'!$K$30,'Balance Sheet'!$M$30,'Balance Sheet'!$O$30,'Balance Sheet'!$Q$30,'Balance Sheet'!$S$30,'Balance Sheet'!$U$30,'Balance Sheet'!$W$30,'Balance Sheet'!$Y$30,'Balance Sheet'!$AA$30,'Balance Sheet'!$AC$30,'Balance Sheet'!$AE$30,'Balance Sheet'!$AG$30,'Balance Sheet'!$AI$30</definedName>
    <definedName function="false" hidden="false" localSheetId="2" name="QB_FORMULA_90" vbProcedure="false">'Balance Sheet'!$BI$57,'Balance Sheet'!$BK$57,'Balance Sheet'!$BM$57,'Balance Sheet'!$BO$57,'Balance Sheet'!$BQ$57,'Balance Sheet'!$BS$57,'Balance Sheet'!$BU$57,'Balance Sheet'!$BW$57,'Balance Sheet'!$BY$57,'Balance Sheet'!$CA$57,'Balance Sheet'!$CC$57,'Balance Sheet'!$CE$57,'Balance Sheet'!$CG$57,'Balance Sheet'!$CI$57,'Balance Sheet'!$CK$57,'Balance Sheet'!$CM$57</definedName>
    <definedName function="false" hidden="false" localSheetId="2" name="QB_FORMULA_90_1" vbProcedure="false">'Balance Sheet'!$CF$75,'Balance Sheet'!$CG$75,'Balance Sheet'!$CH$75,'Balance Sheet'!$CI$75,'Balance Sheet'!$CJ$75,'Balance Sheet'!$CK$75,'Balance Sheet'!$CL$75,'Balance Sheet'!$CM$75,'Balance Sheet'!$CN$75,'Balance Sheet'!$CO$75,'Balance Sheet'!$CP$75,'Balance Sheet'!$CQ$75,'Balance Sheet'!$CR$75,'Balance Sheet'!$CS$75,'Balance Sheet'!$CT$75,'Balance Sheet'!$CU$75</definedName>
    <definedName function="false" hidden="false" localSheetId="2" name="QB_FORMULA_91" vbProcedure="false">'Balance Sheet'!$CO$57,'Balance Sheet'!$CQ$57,'Balance Sheet'!$CS$57,'Balance Sheet'!$CU$57,'Balance Sheet'!$CW$57,'Balance Sheet'!$CY$57,'Balance Sheet'!$DA$57,'Balance Sheet'!$DC$57,'Balance Sheet'!$DE$57,'Balance Sheet'!$DG$57,'Balance Sheet'!$DI$57,'Balance Sheet'!$DK$57,'Balance Sheet'!$DM$57,'Balance Sheet'!$DO$57,'Balance Sheet'!$DQ$57,'Balance Sheet'!$DS$57</definedName>
    <definedName function="false" hidden="false" localSheetId="2" name="QB_FORMULA_91_1" vbProcedure="false">'Balance Sheet'!$CV$75,'Balance Sheet'!$CW$75,'Balance Sheet'!$CX$75,'Balance Sheet'!$CY$75,'Balance Sheet'!$CZ$75,'Balance Sheet'!$DA$75,'Balance Sheet'!$DB$75,'Balance Sheet'!$DC$75,'Balance Sheet'!$DD$75,'Balance Sheet'!$DE$75,'Balance Sheet'!$DF$75,'Balance Sheet'!$DG$75,'Balance Sheet'!$DH$75,'Balance Sheet'!$DI$75,'Balance Sheet'!$DJ$75,'Balance Sheet'!$DK$75</definedName>
    <definedName function="false" hidden="false" localSheetId="2" name="QB_FORMULA_92" vbProcedure="false">'Balance Sheet'!$DU$57,'Balance Sheet'!$DW$57,'Balance Sheet'!$DY$57,'Balance Sheet'!$EA$57,'Balance Sheet'!$EC$57,'Balance Sheet'!$EE$57,'Balance Sheet'!$EG$57,'Balance Sheet'!$EI$57,'Balance Sheet'!$EK$57,'Balance Sheet'!$EM$57,'Balance Sheet'!$EO$57,'Balance Sheet'!$EQ$57,'Balance Sheet'!$ES$57,'Balance Sheet'!$ET$57,'Balance Sheet'!$EV$57,'Balance Sheet'!$EX$57</definedName>
    <definedName function="false" hidden="false" localSheetId="2" name="QB_FORMULA_92_1" vbProcedure="false">'Balance Sheet'!$DL$75,'Balance Sheet'!$DM$75,'Balance Sheet'!$DN$75,'Balance Sheet'!$DO$75,'Balance Sheet'!$DP$75,'Balance Sheet'!$DQ$75,'Balance Sheet'!$DR$75,'Balance Sheet'!$DS$75,'Balance Sheet'!$DT$75,'Balance Sheet'!$DU$75,'Balance Sheet'!$DV$75,'Balance Sheet'!$DW$75,'Balance Sheet'!$DX$75,'Balance Sheet'!$DY$75,'Balance Sheet'!$DZ$75,'Balance Sheet'!$EA$75</definedName>
    <definedName function="false" hidden="false" localSheetId="2" name="QB_FORMULA_93" vbProcedure="false">'Balance Sheet'!$EZ$57,'Balance Sheet'!$FB$57,'Balance Sheet'!$FD$57,'Balance Sheet'!$FF$57,'Balance Sheet'!$FH$57,'Balance Sheet'!$FJ$57,'Balance Sheet'!$FL$57,'Balance Sheet'!$FN$57,'Balance Sheet'!$FP$57,'Balance Sheet'!$FR$57,'Balance Sheet'!$FT$57,'Balance Sheet'!$FV$57,'Balance Sheet'!$FX$57,'Balance Sheet'!$FZ$57,'Balance Sheet'!$GB$57,'Balance Sheet'!$GD$57</definedName>
    <definedName function="false" hidden="false" localSheetId="2" name="QB_FORMULA_93_1" vbProcedure="false">'Balance Sheet'!$EB$75,'Balance Sheet'!$EC$75,'Balance Sheet'!$ED$75,'Balance Sheet'!$EE$75,'Balance Sheet'!$EF$75,'Balance Sheet'!$EG$75,'Balance Sheet'!$EH$75,'Balance Sheet'!$EI$75,'Balance Sheet'!$EJ$75,'Balance Sheet'!$EK$75,'Balance Sheet'!$EL$75,'Balance Sheet'!$EM$75,'Balance Sheet'!$EN$75,'Balance Sheet'!$EO$75,'Balance Sheet'!$EP$75,'Balance Sheet'!$EQ$75</definedName>
    <definedName function="false" hidden="false" localSheetId="2" name="QB_FORMULA_94" vbProcedure="false">'Balance Sheet'!$GF$57,'Balance Sheet'!$GH$57,'Balance Sheet'!$GJ$57,'Balance Sheet'!$GL$57,'Balance Sheet'!$GN$57,'Balance Sheet'!$GP$57,'Balance Sheet'!$GR$57,'Balance Sheet'!$GT$57,'Balance Sheet'!$GV$57,'Balance Sheet'!$GX$57,'Balance Sheet'!$GZ$57,'Balance Sheet'!$HB$57,'Balance Sheet'!$HD$57,'Balance Sheet'!$HF$57,'Balance Sheet'!$HH$57,'Balance Sheet'!$HJ$57</definedName>
    <definedName function="false" hidden="false" localSheetId="2" name="QB_FORMULA_94_1" vbProcedure="false">'Balance Sheet'!$ER$75,'Balance Sheet'!$ES$75,'Balance Sheet'!$ET$75,'Balance Sheet'!$EU$75,'Balance Sheet'!$EV$75,'Balance Sheet'!$EV$77,'Balance Sheet'!$EV$78,'Balance Sheet'!$EV$79,'Balance Sheet'!$EV$80,'Balance Sheet'!$EV$81,'Balance Sheet'!$EV$82,'Balance Sheet'!$G$83,'Balance Sheet'!$H$83,'Balance Sheet'!$I$83,'Balance Sheet'!$J$83,'Balance Sheet'!$K$83</definedName>
    <definedName function="false" hidden="false" localSheetId="2" name="QB_FORMULA_95" vbProcedure="false">'Balance Sheet'!$HL$57,'Balance Sheet'!$HN$57,'Balance Sheet'!$HP$57,'Balance Sheet'!$HR$57,'Balance Sheet'!$HT$57,'Balance Sheet'!$HV$57,'Balance Sheet'!$HX$57,'Balance Sheet'!$HZ$57,'Balance Sheet'!$IB$57,'Balance Sheet'!$ID$57,'Balance Sheet'!$IF$57,'Balance Sheet'!$IH$57,'Balance Sheet'!$IJ$57,'Balance Sheet'!$IL$57,'Balance Sheet'!$IN$57,'Balance Sheet'!$IP$57</definedName>
    <definedName function="false" hidden="false" localSheetId="2" name="QB_FORMULA_95_1" vbProcedure="false">'Balance Sheet'!$L$83,'Balance Sheet'!$M$83,'Balance Sheet'!$N$83,'Balance Sheet'!$O$83,'Balance Sheet'!$P$83,'Balance Sheet'!$Q$83,'Balance Sheet'!$R$83,'Balance Sheet'!$S$83,'Balance Sheet'!$T$83,'Balance Sheet'!$U$83,'Balance Sheet'!$V$83,'Balance Sheet'!$W$83,'Balance Sheet'!$X$83,'Balance Sheet'!$Y$83,'Balance Sheet'!$Z$83,'Balance Sheet'!$AA$83</definedName>
    <definedName function="false" hidden="false" localSheetId="2" name="QB_FORMULA_96" vbProcedure="false">'Balance Sheet'!$IR$57,'Balance Sheet'!$IT$57,'Balance Sheet'!$IV$57,'Balance Sheet'!$IX$57,'Balance Sheet'!$IX$59,'Balance Sheet'!$G$60,'Balance Sheet'!$I$60,'Balance Sheet'!$K$60,'Balance Sheet'!$M$60,'Balance Sheet'!$O$60,'Balance Sheet'!$Q$60,'Balance Sheet'!$S$60,'Balance Sheet'!$U$60,'Balance Sheet'!$W$60,'Balance Sheet'!$Y$60,'Balance Sheet'!$AA$60</definedName>
    <definedName function="false" hidden="false" localSheetId="2" name="QB_FORMULA_96_1" vbProcedure="false">'Balance Sheet'!$AB$83,'Balance Sheet'!$AC$83,'Balance Sheet'!$AD$83,'Balance Sheet'!$AE$83,'Balance Sheet'!$AF$83,'Balance Sheet'!$AG$83,'Balance Sheet'!$AH$83,'Balance Sheet'!$AI$83,'Balance Sheet'!$AJ$83,'Balance Sheet'!$AK$83,'Balance Sheet'!$AL$83,'Balance Sheet'!$AM$83,'Balance Sheet'!$AN$83,'Balance Sheet'!$AO$83,'Balance Sheet'!$AP$83,'Balance Sheet'!$AQ$83</definedName>
    <definedName function="false" hidden="false" localSheetId="2" name="QB_FORMULA_97" vbProcedure="false">'Balance Sheet'!$AC$60,'Balance Sheet'!$AE$60,'Balance Sheet'!$AG$60,'Balance Sheet'!$AI$60,'Balance Sheet'!$AM$60,'Balance Sheet'!$AO$60,'Balance Sheet'!$AQ$60,'Balance Sheet'!$AS$60,'Balance Sheet'!$AU$60,'Balance Sheet'!$AW$60,'Balance Sheet'!$AY$60,'Balance Sheet'!$BA$60,'Balance Sheet'!$BC$60,'Balance Sheet'!$BE$60,'Balance Sheet'!$BG$60,'Balance Sheet'!$BI$60</definedName>
    <definedName function="false" hidden="false" localSheetId="2" name="QB_FORMULA_97_1" vbProcedure="false">'Balance Sheet'!$AR$83,'Balance Sheet'!$AS$83,'Balance Sheet'!$AT$83,'Balance Sheet'!$AU$83,'Balance Sheet'!$AV$83,'Balance Sheet'!$AW$83,'Balance Sheet'!$AX$83,'Balance Sheet'!$AY$83,'Balance Sheet'!$AZ$83,'Balance Sheet'!$BA$83,'Balance Sheet'!$BB$83,'Balance Sheet'!$BC$83,'Balance Sheet'!$BD$83,'Balance Sheet'!$BE$83,'Balance Sheet'!$BF$83,'Balance Sheet'!$BG$83</definedName>
    <definedName function="false" hidden="false" localSheetId="2" name="QB_FORMULA_98" vbProcedure="false">'Balance Sheet'!$BK$60,'Balance Sheet'!$BM$60,'Balance Sheet'!$BO$60,'Balance Sheet'!$BQ$60,'Balance Sheet'!$BS$60,'Balance Sheet'!$BU$60,'Balance Sheet'!$BW$60,'Balance Sheet'!$BY$60,'Balance Sheet'!$CA$60,'Balance Sheet'!$CC$60,'Balance Sheet'!$CE$60,'Balance Sheet'!$CG$60,'Balance Sheet'!$CI$60,'Balance Sheet'!$CK$60,'Balance Sheet'!$CM$60,'Balance Sheet'!$CO$60</definedName>
    <definedName function="false" hidden="false" localSheetId="2" name="QB_FORMULA_98_1" vbProcedure="false">'Balance Sheet'!$BH$83,'Balance Sheet'!$BI$83,'Balance Sheet'!$BJ$83,'Balance Sheet'!$BK$83,'Balance Sheet'!$BL$83,'Balance Sheet'!$BM$83,'Balance Sheet'!$BN$83,'Balance Sheet'!$BO$83,'Balance Sheet'!$BP$83,'Balance Sheet'!$BQ$83,'Balance Sheet'!$BR$83,'Balance Sheet'!$BS$83,'Balance Sheet'!$BT$83,'Balance Sheet'!$BU$83,'Balance Sheet'!$BV$83,'Balance Sheet'!$BW$83</definedName>
    <definedName function="false" hidden="false" localSheetId="2" name="QB_FORMULA_99" vbProcedure="false">'Balance Sheet'!$CQ$60,'Balance Sheet'!$CS$60,'Balance Sheet'!$CU$60,'Balance Sheet'!$CW$60,'Balance Sheet'!$CY$60,'Balance Sheet'!$DA$60,'Balance Sheet'!$DC$60,'Balance Sheet'!$DE$60,'Balance Sheet'!$DG$60,'Balance Sheet'!$DI$60,'Balance Sheet'!$DK$60,'Balance Sheet'!$DM$60,'Balance Sheet'!$DO$60,'Balance Sheet'!$DQ$60,'Balance Sheet'!$DS$60,'Balance Sheet'!$DU$60</definedName>
    <definedName function="false" hidden="false" localSheetId="2" name="QB_FORMULA_99_1" vbProcedure="false">'Balance Sheet'!$BX$83,'Balance Sheet'!$BY$83,'Balance Sheet'!$BZ$83,'Balance Sheet'!$CA$83,'Balance Sheet'!$CB$83,'Balance Sheet'!$CC$83,'Balance Sheet'!$CD$83,'Balance Sheet'!$CE$83,'Balance Sheet'!$CF$83,'Balance Sheet'!$CG$83,'Balance Sheet'!$CH$83,'Balance Sheet'!$CI$83,'Balance Sheet'!$CJ$83,'Balance Sheet'!$CK$83,'Balance Sheet'!$CL$83,'Balance Sheet'!$CM$83</definedName>
    <definedName function="false" hidden="false" localSheetId="2" name="QB_FORMULA_9_1" vbProcedure="false">'Balance Sheet'!$EI$21,'Balance Sheet'!$EJ$21,'Balance Sheet'!$EK$21,'Balance Sheet'!$EL$21,'Balance Sheet'!$EM$21,'Balance Sheet'!$EN$21,'Balance Sheet'!$EO$21,'Balance Sheet'!$EP$21,'Balance Sheet'!$EQ$21,'Balance Sheet'!$ER$21,'Balance Sheet'!$ES$21,'Balance Sheet'!$ET$21,'Balance Sheet'!$EU$21,'Balance Sheet'!$EV$21,'Balance Sheet'!$EV$23,'Balance Sheet'!$EV$24</definedName>
    <definedName function="false" hidden="false" localSheetId="2" name="QB_ROW_1" vbProcedure="false">'Balance Sheet'!$A$5</definedName>
    <definedName function="false" hidden="false" localSheetId="2" name="QB_ROW_10031" vbProcedure="false">'Balance Sheet'!$D$65</definedName>
    <definedName function="false" hidden="false" localSheetId="2" name="QB_ROW_10031_1" vbProcedure="false">'Balance Sheet'!$D$98</definedName>
    <definedName function="false" hidden="false" localSheetId="2" name="QB_ROW_1011" vbProcedure="false">'Balance Sheet'!$B$6</definedName>
    <definedName function="false" hidden="false" localSheetId="2" name="QB_ROW_10230" vbProcedure="false">'Balance Sheet'!$D$8</definedName>
    <definedName function="false" hidden="false" localSheetId="2" name="QB_ROW_10230_1" vbProcedure="false">'Balance Sheet'!$D$9</definedName>
    <definedName function="false" hidden="false" localSheetId="2" name="QB_ROW_10331" vbProcedure="false">'Balance Sheet'!$D$67</definedName>
    <definedName function="false" hidden="false" localSheetId="2" name="QB_ROW_10331_1" vbProcedure="false">'Balance Sheet'!$D$100</definedName>
    <definedName function="false" hidden="false" localSheetId="2" name="QB_ROW_11030" vbProcedure="false">'Balance Sheet'!$D$9</definedName>
    <definedName function="false" hidden="false" localSheetId="2" name="QB_ROW_11030_1" vbProcedure="false">'Balance Sheet'!$D$10</definedName>
    <definedName function="false" hidden="false" localSheetId="2" name="QB_ROW_11231" vbProcedure="false">'Balance Sheet'!$D$101</definedName>
    <definedName function="false" hidden="false" localSheetId="2" name="QB_ROW_11240" vbProcedure="false">'Balance Sheet'!$E$20</definedName>
    <definedName function="false" hidden="false" localSheetId="2" name="QB_ROW_11330" vbProcedure="false">'Balance Sheet'!$D$18</definedName>
    <definedName function="false" hidden="false" localSheetId="2" name="QB_ROW_11330_1" vbProcedure="false">'Balance Sheet'!$D$21</definedName>
    <definedName function="false" hidden="false" localSheetId="2" name="QB_ROW_12031" vbProcedure="false">'Balance Sheet'!$D$68</definedName>
    <definedName function="false" hidden="false" localSheetId="2" name="QB_ROW_12031_1" vbProcedure="false">'Balance Sheet'!$D$102</definedName>
    <definedName function="false" hidden="false" localSheetId="2" name="QB_ROW_12240" vbProcedure="false">'Balance Sheet'!$E$11</definedName>
    <definedName function="false" hidden="false" localSheetId="2" name="QB_ROW_12240_1" vbProcedure="false">'Balance Sheet'!$E$12</definedName>
    <definedName function="false" hidden="false" localSheetId="2" name="QB_ROW_12331" vbProcedure="false">'Balance Sheet'!$D$77</definedName>
    <definedName function="false" hidden="false" localSheetId="2" name="QB_ROW_12331_1" vbProcedure="false">'Balance Sheet'!$D$119</definedName>
    <definedName function="false" hidden="false" localSheetId="2" name="QB_ROW_13021" vbProcedure="false">'Balance Sheet'!$C$79</definedName>
    <definedName function="false" hidden="false" localSheetId="2" name="QB_ROW_13021_1" vbProcedure="false">'Balance Sheet'!$C$121</definedName>
    <definedName function="false" hidden="false" localSheetId="2" name="QB_ROW_1311" vbProcedure="false">'Balance Sheet'!$B$42</definedName>
    <definedName function="false" hidden="false" localSheetId="2" name="QB_ROW_1311_1" vbProcedure="false">'Balance Sheet'!$B$61</definedName>
    <definedName function="false" hidden="false" localSheetId="2" name="QB_ROW_13240" vbProcedure="false">'Balance Sheet'!$E$13</definedName>
    <definedName function="false" hidden="false" localSheetId="2" name="QB_ROW_13240_1" vbProcedure="false">'Balance Sheet'!$E$14</definedName>
    <definedName function="false" hidden="false" localSheetId="2" name="QB_ROW_13321" vbProcedure="false">'Balance Sheet'!$C$92</definedName>
    <definedName function="false" hidden="false" localSheetId="2" name="QB_ROW_13321_1" vbProcedure="false">'Balance Sheet'!$C$138</definedName>
    <definedName function="false" hidden="false" localSheetId="2" name="QB_ROW_14011" vbProcedure="false">'Balance Sheet'!$B$94</definedName>
    <definedName function="false" hidden="false" localSheetId="2" name="QB_ROW_14011_1" vbProcedure="false">'Balance Sheet'!$B$140</definedName>
    <definedName function="false" hidden="false" localSheetId="2" name="QB_ROW_14240" vbProcedure="false">'Balance Sheet'!$E$15</definedName>
    <definedName function="false" hidden="false" localSheetId="2" name="QB_ROW_14311" vbProcedure="false">'Balance Sheet'!$B$101</definedName>
    <definedName function="false" hidden="false" localSheetId="2" name="QB_ROW_14311_1" vbProcedure="false">'Balance Sheet'!$B$149</definedName>
    <definedName function="false" hidden="false" localSheetId="2" name="QB_ROW_15240" vbProcedure="false">'Balance Sheet'!$E$15</definedName>
    <definedName function="false" hidden="false" localSheetId="2" name="QB_ROW_15240_1" vbProcedure="false">'Balance Sheet'!$E$17</definedName>
    <definedName function="false" hidden="false" localSheetId="2" name="QB_ROW_16240" vbProcedure="false">'Balance Sheet'!$E$17</definedName>
    <definedName function="false" hidden="false" localSheetId="2" name="QB_ROW_16240_1" vbProcedure="false">'Balance Sheet'!$E$19</definedName>
    <definedName function="false" hidden="false" localSheetId="2" name="QB_ROW_17030" vbProcedure="false">'Balance Sheet'!$D$19</definedName>
    <definedName function="false" hidden="false" localSheetId="2" name="QB_ROW_17030_1" vbProcedure="false">'Balance Sheet'!$D$22</definedName>
    <definedName function="false" hidden="false" localSheetId="2" name="QB_ROW_17221" vbProcedure="false">'Balance Sheet'!$C$100</definedName>
    <definedName function="false" hidden="false" localSheetId="2" name="QB_ROW_17221_1" vbProcedure="false">'Balance Sheet'!$C$148</definedName>
    <definedName function="false" hidden="false" localSheetId="2" name="QB_ROW_17240" vbProcedure="false">'Balance Sheet'!$E$37</definedName>
    <definedName function="false" hidden="false" localSheetId="2" name="QB_ROW_17330" vbProcedure="false">'Balance Sheet'!$D$30</definedName>
    <definedName function="false" hidden="false" localSheetId="2" name="QB_ROW_17330_1" vbProcedure="false">'Balance Sheet'!$D$38</definedName>
    <definedName function="false" hidden="false" localSheetId="2" name="QB_ROW_18240" vbProcedure="false">'Balance Sheet'!$E$20</definedName>
    <definedName function="false" hidden="false" localSheetId="2" name="QB_ROW_18240_1" vbProcedure="false">'Balance Sheet'!$E$23</definedName>
    <definedName function="false" hidden="false" localSheetId="2" name="QB_ROW_192230" vbProcedure="false">'Balance Sheet'!$D$49</definedName>
    <definedName function="false" hidden="false" localSheetId="2" name="QB_ROW_19240" vbProcedure="false">'Balance Sheet'!$E$24</definedName>
    <definedName function="false" hidden="false" localSheetId="2" name="QB_ROW_200230" vbProcedure="false">'Balance Sheet'!$D$50</definedName>
    <definedName function="false" hidden="false" localSheetId="2" name="QB_ROW_201230" vbProcedure="false">'Balance Sheet'!$D$58</definedName>
    <definedName function="false" hidden="false" localSheetId="2" name="QB_ROW_2021" vbProcedure="false">'Balance Sheet'!$C$7</definedName>
    <definedName function="false" hidden="false" localSheetId="2" name="QB_ROW_20240" vbProcedure="false">'Balance Sheet'!$E$25</definedName>
    <definedName function="false" hidden="false" localSheetId="2" name="QB_ROW_21240" vbProcedure="false">'Balance Sheet'!$E$26</definedName>
    <definedName function="false" hidden="false" localSheetId="2" name="QB_ROW_22240" vbProcedure="false">'Balance Sheet'!$E$21</definedName>
    <definedName function="false" hidden="false" localSheetId="2" name="QB_ROW_22240_1" vbProcedure="false">'Balance Sheet'!$E$27</definedName>
    <definedName function="false" hidden="false" localSheetId="2" name="QB_ROW_223240" vbProcedure="false">'Balance Sheet'!$E$55</definedName>
    <definedName function="false" hidden="false" localSheetId="2" name="QB_ROW_2321" vbProcedure="false">'Balance Sheet'!$C$31</definedName>
    <definedName function="false" hidden="false" localSheetId="2" name="QB_ROW_2321_1" vbProcedure="false">'Balance Sheet'!$C$39</definedName>
    <definedName function="false" hidden="false" localSheetId="2" name="QB_ROW_23240" vbProcedure="false">'Balance Sheet'!$E$23</definedName>
    <definedName function="false" hidden="false" localSheetId="2" name="QB_ROW_23240_1" vbProcedure="false">'Balance Sheet'!$E$29</definedName>
    <definedName function="false" hidden="false" localSheetId="2" name="QB_ROW_237230" vbProcedure="false">'Balance Sheet'!$D$59</definedName>
    <definedName function="false" hidden="false" localSheetId="2" name="QB_ROW_239220" vbProcedure="false">'Balance Sheet'!$C$63</definedName>
    <definedName function="false" hidden="false" localSheetId="2" name="QB_ROW_24240" vbProcedure="false">'Balance Sheet'!$E$24</definedName>
    <definedName function="false" hidden="false" localSheetId="2" name="QB_ROW_24240_1" vbProcedure="false">'Balance Sheet'!$E$30</definedName>
    <definedName function="false" hidden="false" localSheetId="2" name="QB_ROW_25240" vbProcedure="false">'Balance Sheet'!$E$25</definedName>
    <definedName function="false" hidden="false" localSheetId="2" name="QB_ROW_25240_1" vbProcedure="false">'Balance Sheet'!$E$31</definedName>
    <definedName function="false" hidden="false" localSheetId="2" name="QB_ROW_256220" vbProcedure="false">'Balance Sheet'!$C$64</definedName>
    <definedName function="false" hidden="false" localSheetId="2" name="QB_ROW_26240" vbProcedure="false">'Balance Sheet'!$E$32</definedName>
    <definedName function="false" hidden="false" localSheetId="2" name="QB_ROW_272220" vbProcedure="false">'Balance Sheet'!$C$65</definedName>
    <definedName function="false" hidden="false" localSheetId="2" name="QB_ROW_27240" vbProcedure="false">'Balance Sheet'!$E$26</definedName>
    <definedName function="false" hidden="false" localSheetId="2" name="QB_ROW_27240_1" vbProcedure="false">'Balance Sheet'!$E$33</definedName>
    <definedName function="false" hidden="false" localSheetId="2" name="QB_ROW_273220" vbProcedure="false">'Balance Sheet'!$C$66</definedName>
    <definedName function="false" hidden="false" localSheetId="2" name="QB_ROW_28240" vbProcedure="false">'Balance Sheet'!$E$27</definedName>
    <definedName function="false" hidden="false" localSheetId="2" name="QB_ROW_28240_1" vbProcedure="false">'Balance Sheet'!$E$34</definedName>
    <definedName function="false" hidden="false" localSheetId="2" name="QB_ROW_29240" vbProcedure="false">'Balance Sheet'!$E$28</definedName>
    <definedName function="false" hidden="false" localSheetId="2" name="QB_ROW_29240_1" vbProcedure="false">'Balance Sheet'!$E$35</definedName>
    <definedName function="false" hidden="false" localSheetId="2" name="QB_ROW_301" vbProcedure="false">'Balance Sheet'!$A$61</definedName>
    <definedName function="false" hidden="false" localSheetId="2" name="QB_ROW_301_1" vbProcedure="false">'Balance Sheet'!$A$94</definedName>
    <definedName function="false" hidden="false" localSheetId="2" name="QB_ROW_3021" vbProcedure="false">'Balance Sheet'!$C$32</definedName>
    <definedName function="false" hidden="false" localSheetId="2" name="QB_ROW_3021_1" vbProcedure="false">'Balance Sheet'!$C$40</definedName>
    <definedName function="false" hidden="false" localSheetId="2" name="QB_ROW_30240" vbProcedure="false">'Balance Sheet'!$E$29</definedName>
    <definedName function="false" hidden="false" localSheetId="2" name="QB_ROW_30240_1" vbProcedure="false">'Balance Sheet'!$E$36</definedName>
    <definedName function="false" hidden="false" localSheetId="2" name="QB_ROW_31030" vbProcedure="false">'Balance Sheet'!$D$33</definedName>
    <definedName function="false" hidden="false" localSheetId="2" name="QB_ROW_31030_1" vbProcedure="false">'Balance Sheet'!$D$41</definedName>
    <definedName function="false" hidden="false" localSheetId="2" name="QB_ROW_31240" vbProcedure="false">'Balance Sheet'!$E$43</definedName>
    <definedName function="false" hidden="false" localSheetId="2" name="QB_ROW_31330" vbProcedure="false">'Balance Sheet'!$D$35</definedName>
    <definedName function="false" hidden="false" localSheetId="2" name="QB_ROW_31330_1" vbProcedure="false">'Balance Sheet'!$D$44</definedName>
    <definedName function="false" hidden="false" localSheetId="2" name="QB_ROW_32240" vbProcedure="false">'Balance Sheet'!$E$34</definedName>
    <definedName function="false" hidden="false" localSheetId="2" name="QB_ROW_32240_1" vbProcedure="false">'Balance Sheet'!$E$42</definedName>
    <definedName function="false" hidden="false" localSheetId="2" name="QB_ROW_33030" vbProcedure="false">'Balance Sheet'!$D$38</definedName>
    <definedName function="false" hidden="false" localSheetId="2" name="QB_ROW_33030_1" vbProcedure="false">'Balance Sheet'!$D$51</definedName>
    <definedName function="false" hidden="false" localSheetId="2" name="QB_ROW_3321" vbProcedure="false">'Balance Sheet'!$C$36</definedName>
    <definedName function="false" hidden="false" localSheetId="2" name="QB_ROW_3321_1" vbProcedure="false">'Balance Sheet'!$C$45</definedName>
    <definedName function="false" hidden="false" localSheetId="2" name="QB_ROW_332220" vbProcedure="false">'Balance Sheet'!$C$59</definedName>
    <definedName function="false" hidden="false" localSheetId="2" name="QB_ROW_332220_1" vbProcedure="false">'Balance Sheet'!$C$87</definedName>
    <definedName function="false" hidden="false" localSheetId="2" name="QB_ROW_33240" vbProcedure="false">'Balance Sheet'!$E$56</definedName>
    <definedName function="false" hidden="false" localSheetId="2" name="QB_ROW_333220" vbProcedure="false">'Balance Sheet'!$C$92</definedName>
    <definedName function="false" hidden="false" localSheetId="2" name="QB_ROW_33330" vbProcedure="false">'Balance Sheet'!$D$40</definedName>
    <definedName function="false" hidden="false" localSheetId="2" name="QB_ROW_33330_1" vbProcedure="false">'Balance Sheet'!$D$57</definedName>
    <definedName function="false" hidden="false" localSheetId="2" name="QB_ROW_335240" vbProcedure="false">'Balance Sheet'!$E$69</definedName>
    <definedName function="false" hidden="false" localSheetId="2" name="QB_ROW_335240_1" vbProcedure="false">'Balance Sheet'!$E$103</definedName>
    <definedName function="false" hidden="false" localSheetId="2" name="QB_ROW_336240" vbProcedure="false">'Balance Sheet'!$E$104</definedName>
    <definedName function="false" hidden="false" localSheetId="2" name="QB_ROW_337240" vbProcedure="false">'Balance Sheet'!$E$105</definedName>
    <definedName function="false" hidden="false" localSheetId="2" name="QB_ROW_340240" vbProcedure="false">'Balance Sheet'!$E$116</definedName>
    <definedName function="false" hidden="false" localSheetId="2" name="QB_ROW_34240" vbProcedure="false">'Balance Sheet'!$E$39</definedName>
    <definedName function="false" hidden="false" localSheetId="2" name="QB_ROW_34240_1" vbProcedure="false">'Balance Sheet'!$E$52</definedName>
    <definedName function="false" hidden="false" localSheetId="2" name="QB_ROW_35240" vbProcedure="false">'Balance Sheet'!$E$53</definedName>
    <definedName function="false" hidden="false" localSheetId="2" name="QB_ROW_355220" vbProcedure="false">'Balance Sheet'!$C$141</definedName>
    <definedName function="false" hidden="false" localSheetId="2" name="QB_ROW_36240" vbProcedure="false">'Balance Sheet'!$E$54</definedName>
    <definedName function="false" hidden="false" localSheetId="2" name="QB_ROW_37020" vbProcedure="false">'Balance Sheet'!$C$44</definedName>
    <definedName function="false" hidden="false" localSheetId="2" name="QB_ROW_37020_1" vbProcedure="false">'Balance Sheet'!$C$68</definedName>
    <definedName function="false" hidden="false" localSheetId="2" name="QB_ROW_37230" vbProcedure="false">'Balance Sheet'!$D$70</definedName>
    <definedName function="false" hidden="false" localSheetId="2" name="QB_ROW_37320" vbProcedure="false">'Balance Sheet'!$C$46</definedName>
    <definedName function="false" hidden="false" localSheetId="2" name="QB_ROW_37320_1" vbProcedure="false">'Balance Sheet'!$C$71</definedName>
    <definedName function="false" hidden="false" localSheetId="2" name="QB_ROW_38230" vbProcedure="false">'Balance Sheet'!$D$45</definedName>
    <definedName function="false" hidden="false" localSheetId="2" name="QB_ROW_38230_1" vbProcedure="false">'Balance Sheet'!$D$69</definedName>
    <definedName function="false" hidden="false" localSheetId="2" name="QB_ROW_39020" vbProcedure="false">'Balance Sheet'!$C$47</definedName>
    <definedName function="false" hidden="false" localSheetId="2" name="QB_ROW_39020_1" vbProcedure="false">'Balance Sheet'!$C$72</definedName>
    <definedName function="false" hidden="false" localSheetId="2" name="QB_ROW_39230" vbProcedure="false">'Balance Sheet'!$D$74</definedName>
    <definedName function="false" hidden="false" localSheetId="2" name="QB_ROW_39320" vbProcedure="false">'Balance Sheet'!$C$49</definedName>
    <definedName function="false" hidden="false" localSheetId="2" name="QB_ROW_39320_1" vbProcedure="false">'Balance Sheet'!$C$75</definedName>
    <definedName function="false" hidden="false" localSheetId="2" name="QB_ROW_4021" vbProcedure="false">'Balance Sheet'!$C$37</definedName>
    <definedName function="false" hidden="false" localSheetId="2" name="QB_ROW_4021_1" vbProcedure="false">'Balance Sheet'!$C$46</definedName>
    <definedName function="false" hidden="false" localSheetId="2" name="QB_ROW_40230" vbProcedure="false">'Balance Sheet'!$D$48</definedName>
    <definedName function="false" hidden="false" localSheetId="2" name="QB_ROW_40230_1" vbProcedure="false">'Balance Sheet'!$D$73</definedName>
    <definedName function="false" hidden="false" localSheetId="2" name="QB_ROW_41020" vbProcedure="false">'Balance Sheet'!$C$50</definedName>
    <definedName function="false" hidden="false" localSheetId="2" name="QB_ROW_41020_1" vbProcedure="false">'Balance Sheet'!$C$76</definedName>
    <definedName function="false" hidden="false" localSheetId="2" name="QB_ROW_41230" vbProcedure="false">'Balance Sheet'!$D$82</definedName>
    <definedName function="false" hidden="false" localSheetId="2" name="QB_ROW_41320" vbProcedure="false">'Balance Sheet'!$C$56</definedName>
    <definedName function="false" hidden="false" localSheetId="2" name="QB_ROW_41320_1" vbProcedure="false">'Balance Sheet'!$C$83</definedName>
    <definedName function="false" hidden="false" localSheetId="2" name="QB_ROW_42230" vbProcedure="false">'Balance Sheet'!$D$51</definedName>
    <definedName function="false" hidden="false" localSheetId="2" name="QB_ROW_42230_1" vbProcedure="false">'Balance Sheet'!$D$77</definedName>
    <definedName function="false" hidden="false" localSheetId="2" name="QB_ROW_4321" vbProcedure="false">'Balance Sheet'!$C$41</definedName>
    <definedName function="false" hidden="false" localSheetId="2" name="QB_ROW_4321_1" vbProcedure="false">'Balance Sheet'!$C$60</definedName>
    <definedName function="false" hidden="false" localSheetId="2" name="QB_ROW_43230" vbProcedure="false">'Balance Sheet'!$D$52</definedName>
    <definedName function="false" hidden="false" localSheetId="2" name="QB_ROW_43230_1" vbProcedure="false">'Balance Sheet'!$D$78</definedName>
    <definedName function="false" hidden="false" localSheetId="2" name="QB_ROW_44230" vbProcedure="false">'Balance Sheet'!$D$54</definedName>
    <definedName function="false" hidden="false" localSheetId="2" name="QB_ROW_44230_1" vbProcedure="false">'Balance Sheet'!$D$80</definedName>
    <definedName function="false" hidden="false" localSheetId="2" name="QB_ROW_45220" vbProcedure="false">'Balance Sheet'!$C$84</definedName>
    <definedName function="false" hidden="false" localSheetId="2" name="QB_ROW_46240" vbProcedure="false">'Balance Sheet'!$E$66</definedName>
    <definedName function="false" hidden="false" localSheetId="2" name="QB_ROW_46240_1" vbProcedure="false">'Balance Sheet'!$E$99</definedName>
    <definedName function="false" hidden="false" localSheetId="2" name="QB_ROW_47040" vbProcedure="false">'Balance Sheet'!$E$70</definedName>
    <definedName function="false" hidden="false" localSheetId="2" name="QB_ROW_47040_1" vbProcedure="false">'Balance Sheet'!$E$106</definedName>
    <definedName function="false" hidden="false" localSheetId="2" name="QB_ROW_47250" vbProcedure="false">'Balance Sheet'!$F$114</definedName>
    <definedName function="false" hidden="false" localSheetId="2" name="QB_ROW_47340" vbProcedure="false">'Balance Sheet'!$E$74</definedName>
    <definedName function="false" hidden="false" localSheetId="2" name="QB_ROW_47340_1" vbProcedure="false">'Balance Sheet'!$E$115</definedName>
    <definedName function="false" hidden="false" localSheetId="2" name="QB_ROW_48250" vbProcedure="false">'Balance Sheet'!$F$71</definedName>
    <definedName function="false" hidden="false" localSheetId="2" name="QB_ROW_48250_1" vbProcedure="false">'Balance Sheet'!$F$107</definedName>
    <definedName function="false" hidden="false" localSheetId="2" name="QB_ROW_49250" vbProcedure="false">'Balance Sheet'!$F$72</definedName>
    <definedName function="false" hidden="false" localSheetId="2" name="QB_ROW_49250_1" vbProcedure="false">'Balance Sheet'!$F$108</definedName>
    <definedName function="false" hidden="false" localSheetId="2" name="QB_ROW_5011" vbProcedure="false">'Balance Sheet'!$B$43</definedName>
    <definedName function="false" hidden="false" localSheetId="2" name="QB_ROW_5011_1" vbProcedure="false">'Balance Sheet'!$B$62</definedName>
    <definedName function="false" hidden="false" localSheetId="2" name="QB_ROW_50250" vbProcedure="false">'Balance Sheet'!$F$73</definedName>
    <definedName function="false" hidden="false" localSheetId="2" name="QB_ROW_50250_1" vbProcedure="false">'Balance Sheet'!$F$109</definedName>
    <definedName function="false" hidden="false" localSheetId="2" name="QB_ROW_510230" vbProcedure="false">'Balance Sheet'!$D$47</definedName>
    <definedName function="false" hidden="false" localSheetId="2" name="QB_ROW_51250" vbProcedure="false">'Balance Sheet'!$F$110</definedName>
    <definedName function="false" hidden="false" localSheetId="2" name="QB_ROW_52250" vbProcedure="false">'Balance Sheet'!$F$111</definedName>
    <definedName function="false" hidden="false" localSheetId="2" name="QB_ROW_525220" vbProcedure="false">'Balance Sheet'!$C$67</definedName>
    <definedName function="false" hidden="false" localSheetId="2" name="QB_ROW_527220" vbProcedure="false">'Balance Sheet'!$C$146</definedName>
    <definedName function="false" hidden="false" localSheetId="2" name="QB_ROW_5311" vbProcedure="false">'Balance Sheet'!$B$57</definedName>
    <definedName function="false" hidden="false" localSheetId="2" name="QB_ROW_5311_1" vbProcedure="false">'Balance Sheet'!$B$85</definedName>
    <definedName function="false" hidden="false" localSheetId="2" name="QB_ROW_53250" vbProcedure="false">'Balance Sheet'!$F$112</definedName>
    <definedName function="false" hidden="false" localSheetId="2" name="QB_ROW_533220" vbProcedure="false">'Balance Sheet'!$C$99</definedName>
    <definedName function="false" hidden="false" localSheetId="2" name="QB_ROW_533220_1" vbProcedure="false">'Balance Sheet'!$C$147</definedName>
    <definedName function="false" hidden="false" localSheetId="2" name="QB_ROW_534230" vbProcedure="false">'Balance Sheet'!$D$53</definedName>
    <definedName function="false" hidden="false" localSheetId="2" name="QB_ROW_534230_1" vbProcedure="false">'Balance Sheet'!$D$79</definedName>
    <definedName function="false" hidden="false" localSheetId="2" name="QB_ROW_535240" vbProcedure="false">'Balance Sheet'!$E$81</definedName>
    <definedName function="false" hidden="false" localSheetId="2" name="QB_ROW_535240_1" vbProcedure="false">'Balance Sheet'!$E$123</definedName>
    <definedName function="false" hidden="false" localSheetId="2" name="QB_ROW_537240" vbProcedure="false">'Balance Sheet'!$E$86</definedName>
    <definedName function="false" hidden="false" localSheetId="2" name="QB_ROW_537240_1" vbProcedure="false">'Balance Sheet'!$E$128</definedName>
    <definedName function="false" hidden="false" localSheetId="2" name="QB_ROW_538240" vbProcedure="false">'Balance Sheet'!$E$84</definedName>
    <definedName function="false" hidden="false" localSheetId="2" name="QB_ROW_538240_1" vbProcedure="false">'Balance Sheet'!$E$126</definedName>
    <definedName function="false" hidden="false" localSheetId="2" name="QB_ROW_539240" vbProcedure="false">'Balance Sheet'!$E$88</definedName>
    <definedName function="false" hidden="false" localSheetId="2" name="QB_ROW_539240_1" vbProcedure="false">'Balance Sheet'!$E$130</definedName>
    <definedName function="false" hidden="false" localSheetId="2" name="QB_ROW_540240" vbProcedure="false">'Balance Sheet'!$E$83</definedName>
    <definedName function="false" hidden="false" localSheetId="2" name="QB_ROW_540240_1" vbProcedure="false">'Balance Sheet'!$E$125</definedName>
    <definedName function="false" hidden="false" localSheetId="2" name="QB_ROW_541240" vbProcedure="false">'Balance Sheet'!$E$87</definedName>
    <definedName function="false" hidden="false" localSheetId="2" name="QB_ROW_541240_1" vbProcedure="false">'Balance Sheet'!$E$129</definedName>
    <definedName function="false" hidden="false" localSheetId="2" name="QB_ROW_54250" vbProcedure="false">'Balance Sheet'!$F$113</definedName>
    <definedName function="false" hidden="false" localSheetId="2" name="QB_ROW_543240" vbProcedure="false">'Balance Sheet'!$E$22</definedName>
    <definedName function="false" hidden="false" localSheetId="2" name="QB_ROW_543240_1" vbProcedure="false">'Balance Sheet'!$E$28</definedName>
    <definedName function="false" hidden="false" localSheetId="2" name="QB_ROW_544240" vbProcedure="false">'Balance Sheet'!$E$90</definedName>
    <definedName function="false" hidden="false" localSheetId="2" name="QB_ROW_544240_1" vbProcedure="false">'Balance Sheet'!$E$134</definedName>
    <definedName function="false" hidden="false" localSheetId="2" name="QB_ROW_545020" vbProcedure="false">'Balance Sheet'!$C$88</definedName>
    <definedName function="false" hidden="false" localSheetId="2" name="QB_ROW_545230" vbProcedure="false">'Balance Sheet'!$D$90</definedName>
    <definedName function="false" hidden="false" localSheetId="2" name="QB_ROW_545320" vbProcedure="false">'Balance Sheet'!$C$91</definedName>
    <definedName function="false" hidden="false" localSheetId="2" name="QB_ROW_546230" vbProcedure="false">'Balance Sheet'!$D$89</definedName>
    <definedName function="false" hidden="false" localSheetId="2" name="QB_ROW_547240" vbProcedure="false">'Balance Sheet'!$E$12</definedName>
    <definedName function="false" hidden="false" localSheetId="2" name="QB_ROW_547240_1" vbProcedure="false">'Balance Sheet'!$E$13</definedName>
    <definedName function="false" hidden="false" localSheetId="2" name="QB_ROW_550240" vbProcedure="false">'Balance Sheet'!$E$85</definedName>
    <definedName function="false" hidden="false" localSheetId="2" name="QB_ROW_550240_1" vbProcedure="false">'Balance Sheet'!$E$127</definedName>
    <definedName function="false" hidden="false" localSheetId="2" name="QB_ROW_551230" vbProcedure="false">'Balance Sheet'!$D$55</definedName>
    <definedName function="false" hidden="false" localSheetId="2" name="QB_ROW_551230_1" vbProcedure="false">'Balance Sheet'!$D$81</definedName>
    <definedName function="false" hidden="false" localSheetId="2" name="QB_ROW_552240" vbProcedure="false">'Balance Sheet'!$E$132</definedName>
    <definedName function="false" hidden="false" localSheetId="2" name="QB_ROW_553240" vbProcedure="false">'Balance Sheet'!$E$82</definedName>
    <definedName function="false" hidden="false" localSheetId="2" name="QB_ROW_553240_1" vbProcedure="false">'Balance Sheet'!$E$124</definedName>
    <definedName function="false" hidden="false" localSheetId="2" name="QB_ROW_554240" vbProcedure="false">'Balance Sheet'!$E$131</definedName>
    <definedName function="false" hidden="false" localSheetId="2" name="QB_ROW_555240" vbProcedure="false">'Balance Sheet'!$E$10</definedName>
    <definedName function="false" hidden="false" localSheetId="2" name="QB_ROW_555240_1" vbProcedure="false">'Balance Sheet'!$E$11</definedName>
    <definedName function="false" hidden="false" localSheetId="2" name="QB_ROW_556240" vbProcedure="false">'Balance Sheet'!$E$75</definedName>
    <definedName function="false" hidden="false" localSheetId="2" name="QB_ROW_556240_1" vbProcedure="false">'Balance Sheet'!$E$117</definedName>
    <definedName function="false" hidden="false" localSheetId="2" name="QB_ROW_557240" vbProcedure="false">'Balance Sheet'!$E$16</definedName>
    <definedName function="false" hidden="false" localSheetId="2" name="QB_ROW_557240_1" vbProcedure="false">'Balance Sheet'!$E$18</definedName>
    <definedName function="false" hidden="false" localSheetId="2" name="QB_ROW_558240" vbProcedure="false">'Balance Sheet'!$E$14</definedName>
    <definedName function="false" hidden="false" localSheetId="2" name="QB_ROW_558240_1" vbProcedure="false">'Balance Sheet'!$E$16</definedName>
    <definedName function="false" hidden="false" localSheetId="2" name="QB_ROW_559230" vbProcedure="false">'Balance Sheet'!$D$8</definedName>
    <definedName function="false" hidden="false" localSheetId="2" name="QB_ROW_561230" vbProcedure="false">'Balance Sheet'!$D$48</definedName>
    <definedName function="false" hidden="false" localSheetId="2" name="QB_ROW_562230" vbProcedure="false">'Balance Sheet'!$D$137</definedName>
    <definedName function="false" hidden="false" localSheetId="2" name="QB_ROW_57030" vbProcedure="false">'Balance Sheet'!$D$80</definedName>
    <definedName function="false" hidden="false" localSheetId="2" name="QB_ROW_57030_1" vbProcedure="false">'Balance Sheet'!$D$122</definedName>
    <definedName function="false" hidden="false" localSheetId="2" name="QB_ROW_57240" vbProcedure="false">'Balance Sheet'!$E$135</definedName>
    <definedName function="false" hidden="false" localSheetId="2" name="QB_ROW_57330" vbProcedure="false">'Balance Sheet'!$D$91</definedName>
    <definedName function="false" hidden="false" localSheetId="2" name="QB_ROW_57330_1" vbProcedure="false">'Balance Sheet'!$D$136</definedName>
    <definedName function="false" hidden="false" localSheetId="2" name="QB_ROW_58240" vbProcedure="false">'Balance Sheet'!$E$89</definedName>
    <definedName function="false" hidden="false" localSheetId="2" name="QB_ROW_58240_1" vbProcedure="false">'Balance Sheet'!$E$133</definedName>
    <definedName function="false" hidden="false" localSheetId="2" name="QB_ROW_59020" vbProcedure="false">'Balance Sheet'!$C$95</definedName>
    <definedName function="false" hidden="false" localSheetId="2" name="QB_ROW_59020_1" vbProcedure="false">'Balance Sheet'!$C$142</definedName>
    <definedName function="false" hidden="false" localSheetId="2" name="QB_ROW_59230" vbProcedure="false">'Balance Sheet'!$D$97</definedName>
    <definedName function="false" hidden="false" localSheetId="2" name="QB_ROW_59230_1" vbProcedure="false">'Balance Sheet'!$D$144</definedName>
    <definedName function="false" hidden="false" localSheetId="2" name="QB_ROW_59320" vbProcedure="false">'Balance Sheet'!$C$98</definedName>
    <definedName function="false" hidden="false" localSheetId="2" name="QB_ROW_59320_1" vbProcedure="false">'Balance Sheet'!$C$145</definedName>
    <definedName function="false" hidden="false" localSheetId="2" name="QB_ROW_6011" vbProcedure="false">'Balance Sheet'!$B$58</definedName>
    <definedName function="false" hidden="false" localSheetId="2" name="QB_ROW_6011_1" vbProcedure="false">'Balance Sheet'!$B$86</definedName>
    <definedName function="false" hidden="false" localSheetId="2" name="QB_ROW_60230" vbProcedure="false">'Balance Sheet'!$D$96</definedName>
    <definedName function="false" hidden="false" localSheetId="2" name="QB_ROW_60230_1" vbProcedure="false">'Balance Sheet'!$D$143</definedName>
    <definedName function="false" hidden="false" localSheetId="2" name="QB_ROW_6311" vbProcedure="false">'Balance Sheet'!$B$60</definedName>
    <definedName function="false" hidden="false" localSheetId="2" name="QB_ROW_6311_1" vbProcedure="false">'Balance Sheet'!$B$93</definedName>
    <definedName function="false" hidden="false" localSheetId="2" name="QB_ROW_7001" vbProcedure="false">'Balance Sheet'!$A$62</definedName>
    <definedName function="false" hidden="false" localSheetId="2" name="QB_ROW_7001_1" vbProcedure="false">'Balance Sheet'!$A$95</definedName>
    <definedName function="false" hidden="false" localSheetId="2" name="QB_ROW_7301" vbProcedure="false">'Balance Sheet'!$A$102</definedName>
    <definedName function="false" hidden="false" localSheetId="2" name="QB_ROW_7301_1" vbProcedure="false">'Balance Sheet'!$A$150</definedName>
    <definedName function="false" hidden="false" localSheetId="2" name="QB_ROW_8011" vbProcedure="false">'Balance Sheet'!$B$63</definedName>
    <definedName function="false" hidden="false" localSheetId="2" name="QB_ROW_8011_1" vbProcedure="false">'Balance Sheet'!$B$96</definedName>
    <definedName function="false" hidden="false" localSheetId="2" name="QB_ROW_8240" vbProcedure="false">'Balance Sheet'!$E$76</definedName>
    <definedName function="false" hidden="false" localSheetId="2" name="QB_ROW_8240_1" vbProcedure="false">'Balance Sheet'!$E$118</definedName>
    <definedName function="false" hidden="false" localSheetId="2" name="QB_ROW_8311" vbProcedure="false">'Balance Sheet'!$B$93</definedName>
    <definedName function="false" hidden="false" localSheetId="2" name="QB_ROW_8311_1" vbProcedure="false">'Balance Sheet'!$B$139</definedName>
    <definedName function="false" hidden="false" localSheetId="2" name="QB_ROW_9021" vbProcedure="false">'Balance Sheet'!$C$64</definedName>
    <definedName function="false" hidden="false" localSheetId="2" name="QB_ROW_9021_1" vbProcedure="false">'Balance Sheet'!$C$97</definedName>
    <definedName function="false" hidden="false" localSheetId="2" name="QB_ROW_9321" vbProcedure="false">'Balance Sheet'!$C$78</definedName>
    <definedName function="false" hidden="false" localSheetId="2" name="QB_ROW_9321_1" vbProcedure="false">'Balance Sheet'!$C$120</definedName>
    <definedName function="false" hidden="false" localSheetId="2" name="_xlnm.Print_Titles" vbProcedure="false">'Balance Sheet'!$A:$F,'Balance Sheet'!$4:$4</definedName>
    <definedName function="false" hidden="false" localSheetId="3" name="QBCANSUPPORTUPDATE" vbProcedure="false">1</definedName>
    <definedName function="false" hidden="false" localSheetId="3" name="QBCOMPANYFILENAME" vbProcedure="false">"C:\AOII\Alpha Omicron Pi Corporations.qbw"</definedName>
    <definedName function="false" hidden="false" localSheetId="3" name="QBENDDATE" vbProcedure="false">20170131</definedName>
    <definedName function="false" hidden="false" localSheetId="3" name="QBHEADERSONSCREEN" vbProcedure="false">0</definedName>
    <definedName function="false" hidden="false" localSheetId="3" name="QBMETADATASIZE" vbProcedure="false">5809</definedName>
    <definedName function="false" hidden="false" localSheetId="3" name="QBPRESERVECOLOR" vbProcedure="false">1</definedName>
    <definedName function="false" hidden="false" localSheetId="3" name="QBPRESERVEFONT" vbProcedure="false">1</definedName>
    <definedName function="false" hidden="false" localSheetId="3" name="QBPRESERVEROWHEIGHT" vbProcedure="false">1</definedName>
    <definedName function="false" hidden="false" localSheetId="3" name="QBPRESERVESPACE" vbProcedure="false">0</definedName>
    <definedName function="false" hidden="false" localSheetId="3" name="QBREPORTCOLAXIS" vbProcedure="false">19</definedName>
    <definedName function="false" hidden="false" localSheetId="3" name="QBREPORTCOMPANYID" vbProcedure="false">"45ed663609ec40cc9f645779447bf0fd"</definedName>
    <definedName function="false" hidden="false" localSheetId="3" name="QBREPORTCOMPARECOL_ANNUALBUDGET" vbProcedure="false">0</definedName>
    <definedName function="false" hidden="false" localSheetId="3" name="QBREPORTCOMPARECOL_AVGCOGS" vbProcedure="false">0</definedName>
    <definedName function="false" hidden="false" localSheetId="3" name="QBREPORTCOMPARECOL_AVGPRICE" vbProcedure="false">0</definedName>
    <definedName function="false" hidden="false" localSheetId="3" name="QBREPORTCOMPARECOL_BUDDIFF" vbProcedure="false">0</definedName>
    <definedName function="false" hidden="false" localSheetId="3" name="QBREPORTCOMPARECOL_BUDGET" vbProcedure="false">0</definedName>
    <definedName function="false" hidden="false" localSheetId="3" name="QBREPORTCOMPARECOL_BUDPCT" vbProcedure="false">0</definedName>
    <definedName function="false" hidden="false" localSheetId="3" name="QBREPORTCOMPARECOL_COGS" vbProcedure="false">0</definedName>
    <definedName function="false" hidden="false" localSheetId="3" name="QBREPORTCOMPARECOL_EXCLUDEAMOUNT" vbProcedure="false">0</definedName>
    <definedName function="false" hidden="false" localSheetId="3" name="QBREPORTCOMPARECOL_EXCLUDECURPERIOD" vbProcedure="false">0</definedName>
    <definedName function="false" hidden="false" localSheetId="3" name="QBREPORTCOMPARECOL_FORECAST" vbProcedure="false">0</definedName>
    <definedName function="false" hidden="false" localSheetId="3" name="QBREPORTCOMPARECOL_GROSSMARGIN" vbProcedure="false">0</definedName>
    <definedName function="false" hidden="false" localSheetId="3" name="QBREPORTCOMPARECOL_GROSSMARGINPCT" vbProcedure="false">0</definedName>
    <definedName function="false" hidden="false" localSheetId="3" name="QBREPORTCOMPARECOL_HOURS" vbProcedure="false">0</definedName>
    <definedName function="false" hidden="false" localSheetId="3" name="QBREPORTCOMPARECOL_PCTCOL" vbProcedure="false">0</definedName>
    <definedName function="false" hidden="false" localSheetId="3" name="QBREPORTCOMPARECOL_PCTEXPENSE" vbProcedure="false">0</definedName>
    <definedName function="false" hidden="false" localSheetId="3" name="QBREPORTCOMPARECOL_PCTINCOME" vbProcedure="false">0</definedName>
    <definedName function="false" hidden="false" localSheetId="3" name="QBREPORTCOMPARECOL_PCTOFSALES" vbProcedure="false">0</definedName>
    <definedName function="false" hidden="false" localSheetId="3" name="QBREPORTCOMPARECOL_PCTROW" vbProcedure="false">0</definedName>
    <definedName function="false" hidden="false" localSheetId="3" name="QBREPORTCOMPARECOL_PPDIFF" vbProcedure="false">0</definedName>
    <definedName function="false" hidden="false" localSheetId="3" name="QBREPORTCOMPARECOL_PPPCT" vbProcedure="false">0</definedName>
    <definedName function="false" hidden="false" localSheetId="3" name="QBREPORTCOMPARECOL_PREVPERIOD" vbProcedure="false">0</definedName>
    <definedName function="false" hidden="false" localSheetId="3" name="QBREPORTCOMPARECOL_PREVYEAR" vbProcedure="false">0</definedName>
    <definedName function="false" hidden="false" localSheetId="3" name="QBREPORTCOMPARECOL_PYDIFF" vbProcedure="false">0</definedName>
    <definedName function="false" hidden="false" localSheetId="3" name="QBREPORTCOMPARECOL_PYPCT" vbProcedure="false">0</definedName>
    <definedName function="false" hidden="false" localSheetId="3" name="QBREPORTCOMPARECOL_QTY" vbProcedure="false">0</definedName>
    <definedName function="false" hidden="false" localSheetId="3" name="QBREPORTCOMPARECOL_RATE" vbProcedure="false">0</definedName>
    <definedName function="false" hidden="false" localSheetId="3" name="QBREPORTCOMPARECOL_TRIPBILLEDMILES" vbProcedure="false">0</definedName>
    <definedName function="false" hidden="false" localSheetId="3" name="QBREPORTCOMPARECOL_TRIPBILLINGAMOUNT" vbProcedure="false">0</definedName>
    <definedName function="false" hidden="false" localSheetId="3" name="QBREPORTCOMPARECOL_TRIPMILES" vbProcedure="false">0</definedName>
    <definedName function="false" hidden="false" localSheetId="3" name="QBREPORTCOMPARECOL_TRIPNOTBILLABLEMILES" vbProcedure="false">0</definedName>
    <definedName function="false" hidden="false" localSheetId="3" name="QBREPORTCOMPARECOL_TRIPTAXDEDUCTIBLEAMOUNT" vbProcedure="false">0</definedName>
    <definedName function="false" hidden="false" localSheetId="3" name="QBREPORTCOMPARECOL_TRIPUNBILLEDMILES" vbProcedure="false">0</definedName>
    <definedName function="false" hidden="false" localSheetId="3" name="QBREPORTCOMPARECOL_YTD" vbProcedure="false">0</definedName>
    <definedName function="false" hidden="false" localSheetId="3" name="QBREPORTCOMPARECOL_YTDBUDGET" vbProcedure="false">0</definedName>
    <definedName function="false" hidden="false" localSheetId="3" name="QBREPORTCOMPARECOL_YTDPCT" vbProcedure="false">0</definedName>
    <definedName function="false" hidden="false" localSheetId="3" name="QBREPORTROWAXIS" vbProcedure="false">11</definedName>
    <definedName function="false" hidden="false" localSheetId="3" name="QBREPORTSUBCOLAXIS" vbProcedure="false">0</definedName>
    <definedName function="false" hidden="false" localSheetId="3" name="QBREPORTTYPE" vbProcedure="false">3</definedName>
    <definedName function="false" hidden="false" localSheetId="3" name="QBROWHEADERS" vbProcedure="false">5</definedName>
    <definedName function="false" hidden="false" localSheetId="3" name="QBSTARTDATE" vbProcedure="false">20160701</definedName>
    <definedName function="false" hidden="false" localSheetId="3" name="QB_COLUMN_100210" vbProcedure="false">'Income Statement'!$DN$4</definedName>
    <definedName function="false" hidden="false" localSheetId="3" name="QB_COLUMN_101210" vbProcedure="false">'Income Statement'!$DO$4</definedName>
    <definedName function="false" hidden="false" localSheetId="3" name="QB_COLUMN_10210" vbProcedure="false">'Income Statement'!$Q$4</definedName>
    <definedName function="false" hidden="false" localSheetId="3" name="QB_COLUMN_102210" vbProcedure="false">'Income Statement'!$DP$4</definedName>
    <definedName function="false" hidden="false" localSheetId="3" name="QB_COLUMN_103210" vbProcedure="false">'Income Statement'!$DQ$4</definedName>
    <definedName function="false" hidden="false" localSheetId="3" name="QB_COLUMN_104210" vbProcedure="false">'Income Statement'!$ES$4</definedName>
    <definedName function="false" hidden="false" localSheetId="3" name="QB_COLUMN_105210" vbProcedure="false">'Income Statement'!$DS$4</definedName>
    <definedName function="false" hidden="false" localSheetId="3" name="QB_COLUMN_106210" vbProcedure="false">'Income Statement'!$DT$4</definedName>
    <definedName function="false" hidden="false" localSheetId="3" name="QB_COLUMN_107210" vbProcedure="false">'Income Statement'!$DU$4</definedName>
    <definedName function="false" hidden="false" localSheetId="3" name="QB_COLUMN_108210" vbProcedure="false">'Income Statement'!$DV$4</definedName>
    <definedName function="false" hidden="false" localSheetId="3" name="QB_COLUMN_109210" vbProcedure="false">'Income Statement'!$DW$4</definedName>
    <definedName function="false" hidden="false" localSheetId="3" name="QB_COLUMN_110210" vbProcedure="false">'Income Statement'!$DY$4</definedName>
    <definedName function="false" hidden="false" localSheetId="3" name="QB_COLUMN_111210" vbProcedure="false">'Income Statement'!$DZ$4</definedName>
    <definedName function="false" hidden="false" localSheetId="3" name="QB_COLUMN_11210" vbProcedure="false">'Income Statement'!$R$4</definedName>
    <definedName function="false" hidden="false" localSheetId="3" name="QB_COLUMN_112210" vbProcedure="false">'Income Statement'!$EA$4</definedName>
    <definedName function="false" hidden="false" localSheetId="3" name="QB_COLUMN_113210" vbProcedure="false">'Income Statement'!$EB$4</definedName>
    <definedName function="false" hidden="false" localSheetId="3" name="QB_COLUMN_114210" vbProcedure="false">'Income Statement'!$EC$4</definedName>
    <definedName function="false" hidden="false" localSheetId="3" name="QB_COLUMN_115210" vbProcedure="false">'Income Statement'!$ED$4</definedName>
    <definedName function="false" hidden="false" localSheetId="3" name="QB_COLUMN_116210" vbProcedure="false">'Income Statement'!$EG$4</definedName>
    <definedName function="false" hidden="false" localSheetId="3" name="QB_COLUMN_117210" vbProcedure="false">'Income Statement'!$EH$4</definedName>
    <definedName function="false" hidden="false" localSheetId="3" name="QB_COLUMN_118210" vbProcedure="false">'Income Statement'!$EI$4</definedName>
    <definedName function="false" hidden="false" localSheetId="3" name="QB_COLUMN_119210" vbProcedure="false">'Income Statement'!$EJ$4</definedName>
    <definedName function="false" hidden="false" localSheetId="3" name="QB_COLUMN_120210" vbProcedure="false">'Income Statement'!$EK$4</definedName>
    <definedName function="false" hidden="false" localSheetId="3" name="QB_COLUMN_1210" vbProcedure="false">'Income Statement'!$F$4</definedName>
    <definedName function="false" hidden="false" localSheetId="3" name="QB_COLUMN_121210" vbProcedure="false">'Income Statement'!$EL$4</definedName>
    <definedName function="false" hidden="false" localSheetId="3" name="QB_COLUMN_12210" vbProcedure="false">'Income Statement'!$S$4</definedName>
    <definedName function="false" hidden="false" localSheetId="3" name="QB_COLUMN_122210" vbProcedure="false">'Income Statement'!$EM$4</definedName>
    <definedName function="false" hidden="false" localSheetId="3" name="QB_COLUMN_123210" vbProcedure="false">'Income Statement'!$EN$4</definedName>
    <definedName function="false" hidden="false" localSheetId="3" name="QB_COLUMN_124210" vbProcedure="false">'Income Statement'!$EO$4</definedName>
    <definedName function="false" hidden="false" localSheetId="3" name="QB_COLUMN_125210" vbProcedure="false">'Income Statement'!$CX$4</definedName>
    <definedName function="false" hidden="false" localSheetId="3" name="QB_COLUMN_126210" vbProcedure="false">'Income Statement'!$DR$4</definedName>
    <definedName function="false" hidden="false" localSheetId="3" name="QB_COLUMN_127210" vbProcedure="false">'Income Statement'!$AN$4</definedName>
    <definedName function="false" hidden="false" localSheetId="3" name="QB_COLUMN_128210" vbProcedure="false">'Income Statement'!$CE$4</definedName>
    <definedName function="false" hidden="false" localSheetId="3" name="QB_COLUMN_129210" vbProcedure="false">'Income Statement'!$EP$4</definedName>
    <definedName function="false" hidden="false" localSheetId="3" name="QB_COLUMN_130210" vbProcedure="false">'Income Statement'!$CB$4</definedName>
    <definedName function="false" hidden="false" localSheetId="3" name="QB_COLUMN_131210" vbProcedure="false">'Income Statement'!$L$4</definedName>
    <definedName function="false" hidden="false" localSheetId="3" name="QB_COLUMN_13210" vbProcedure="false">'Income Statement'!$U$4</definedName>
    <definedName function="false" hidden="false" localSheetId="3" name="QB_COLUMN_132210" vbProcedure="false">'Income Statement'!$BF$4</definedName>
    <definedName function="false" hidden="false" localSheetId="3" name="QB_COLUMN_133210" vbProcedure="false">'Income Statement'!$CW$4</definedName>
    <definedName function="false" hidden="false" localSheetId="3" name="QB_COLUMN_134210" vbProcedure="false">'Income Statement'!$DD$4</definedName>
    <definedName function="false" hidden="false" localSheetId="3" name="QB_COLUMN_135210" vbProcedure="false">'Income Statement'!$I$4</definedName>
    <definedName function="false" hidden="false" localSheetId="3" name="QB_COLUMN_136210" vbProcedure="false">'Income Statement'!$BO$4</definedName>
    <definedName function="false" hidden="false" localSheetId="3" name="QB_COLUMN_14210" vbProcedure="false">'Income Statement'!$V$4</definedName>
    <definedName function="false" hidden="false" localSheetId="3" name="QB_COLUMN_144210" vbProcedure="false">'Income Statement'!$T$4</definedName>
    <definedName function="false" hidden="false" localSheetId="3" name="QB_COLUMN_145210" vbProcedure="false">'Income Statement'!$EE$4</definedName>
    <definedName function="false" hidden="false" localSheetId="3" name="QB_COLUMN_147210" vbProcedure="false">'Income Statement'!$W$4</definedName>
    <definedName function="false" hidden="false" localSheetId="3" name="QB_COLUMN_150210" vbProcedure="false">'Income Statement'!$CT$4</definedName>
    <definedName function="false" hidden="false" localSheetId="3" name="QB_COLUMN_15210" vbProcedure="false">'Income Statement'!$X$4</definedName>
    <definedName function="false" hidden="false" localSheetId="3" name="QB_COLUMN_153210" vbProcedure="false">'Income Statement'!$Y$4</definedName>
    <definedName function="false" hidden="false" localSheetId="3" name="QB_COLUMN_154210" vbProcedure="false">'Income Statement'!$DX$4</definedName>
    <definedName function="false" hidden="false" localSheetId="3" name="QB_COLUMN_16210" vbProcedure="false">'Income Statement'!$Z$4</definedName>
    <definedName function="false" hidden="false" localSheetId="3" name="QB_COLUMN_166210" vbProcedure="false">'Income Statement'!$EF$4</definedName>
    <definedName function="false" hidden="false" localSheetId="3" name="QB_COLUMN_170210" vbProcedure="false">'Income Statement'!$CK$4</definedName>
    <definedName function="false" hidden="false" localSheetId="3" name="QB_COLUMN_17210" vbProcedure="false">'Income Statement'!$AA$4</definedName>
    <definedName function="false" hidden="false" localSheetId="3" name="QB_COLUMN_18210" vbProcedure="false">'Income Statement'!$AB$4</definedName>
    <definedName function="false" hidden="false" localSheetId="3" name="QB_COLUMN_19210" vbProcedure="false">'Income Statement'!$AC$4</definedName>
    <definedName function="false" hidden="false" localSheetId="3" name="QB_COLUMN_20210" vbProcedure="false">'Income Statement'!$AD$4</definedName>
    <definedName function="false" hidden="false" localSheetId="3" name="QB_COLUMN_21210" vbProcedure="false">'Income Statement'!$AE$4</definedName>
    <definedName function="false" hidden="false" localSheetId="3" name="QB_COLUMN_2210" vbProcedure="false">'Income Statement'!$G$4</definedName>
    <definedName function="false" hidden="false" localSheetId="3" name="QB_COLUMN_22210" vbProcedure="false">'Income Statement'!$AF$4</definedName>
    <definedName function="false" hidden="false" localSheetId="3" name="QB_COLUMN_23210" vbProcedure="false">'Income Statement'!$AG$4</definedName>
    <definedName function="false" hidden="false" localSheetId="3" name="QB_COLUMN_24210" vbProcedure="false">'Income Statement'!$AH$4</definedName>
    <definedName function="false" hidden="false" localSheetId="3" name="QB_COLUMN_25210" vbProcedure="false">'Income Statement'!$AI$4</definedName>
    <definedName function="false" hidden="false" localSheetId="3" name="QB_COLUMN_26210" vbProcedure="false">'Income Statement'!$AK$4</definedName>
    <definedName function="false" hidden="false" localSheetId="3" name="QB_COLUMN_27210" vbProcedure="false">'Income Statement'!$AL$4</definedName>
    <definedName function="false" hidden="false" localSheetId="3" name="QB_COLUMN_28210" vbProcedure="false">'Income Statement'!$AM$4</definedName>
    <definedName function="false" hidden="false" localSheetId="3" name="QB_COLUMN_29210" vbProcedure="false">'Income Statement'!$AO$4</definedName>
    <definedName function="false" hidden="false" localSheetId="3" name="QB_COLUMN_30210" vbProcedure="false">'Income Statement'!$AP$4</definedName>
    <definedName function="false" hidden="false" localSheetId="3" name="QB_COLUMN_31210" vbProcedure="false">'Income Statement'!$EQ$4</definedName>
    <definedName function="false" hidden="false" localSheetId="3" name="QB_COLUMN_3210" vbProcedure="false">'Income Statement'!$H$4</definedName>
    <definedName function="false" hidden="false" localSheetId="3" name="QB_COLUMN_32210" vbProcedure="false">'Income Statement'!$AQ$4</definedName>
    <definedName function="false" hidden="false" localSheetId="3" name="QB_COLUMN_33210" vbProcedure="false">'Income Statement'!$AR$4</definedName>
    <definedName function="false" hidden="false" localSheetId="3" name="QB_COLUMN_34210" vbProcedure="false">'Income Statement'!$AS$4</definedName>
    <definedName function="false" hidden="false" localSheetId="3" name="QB_COLUMN_35210" vbProcedure="false">'Income Statement'!$AT$4</definedName>
    <definedName function="false" hidden="false" localSheetId="3" name="QB_COLUMN_36210" vbProcedure="false">'Income Statement'!$AU$4</definedName>
    <definedName function="false" hidden="false" localSheetId="3" name="QB_COLUMN_37210" vbProcedure="false">'Income Statement'!$AV$4</definedName>
    <definedName function="false" hidden="false" localSheetId="3" name="QB_COLUMN_38210" vbProcedure="false">'Income Statement'!$AW$4</definedName>
    <definedName function="false" hidden="false" localSheetId="3" name="QB_COLUMN_39210" vbProcedure="false">'Income Statement'!$AX$4</definedName>
    <definedName function="false" hidden="false" localSheetId="3" name="QB_COLUMN_40210" vbProcedure="false">'Income Statement'!$AY$4</definedName>
    <definedName function="false" hidden="false" localSheetId="3" name="QB_COLUMN_41210" vbProcedure="false">'Income Statement'!$AZ$4</definedName>
    <definedName function="false" hidden="false" localSheetId="3" name="QB_COLUMN_4210" vbProcedure="false">'Income Statement'!$J$4</definedName>
    <definedName function="false" hidden="false" localSheetId="3" name="QB_COLUMN_42210" vbProcedure="false">'Income Statement'!$BA$4</definedName>
    <definedName function="false" hidden="false" localSheetId="3" name="QB_COLUMN_42301" vbProcedure="false">'Income Statement'!$EU$4</definedName>
    <definedName function="false" hidden="false" localSheetId="3" name="QB_COLUMN_43210" vbProcedure="false">'Income Statement'!$BB$4</definedName>
    <definedName function="false" hidden="false" localSheetId="3" name="QB_COLUMN_44210" vbProcedure="false">'Income Statement'!$BC$4</definedName>
    <definedName function="false" hidden="false" localSheetId="3" name="QB_COLUMN_45210" vbProcedure="false">'Income Statement'!$BD$4</definedName>
    <definedName function="false" hidden="false" localSheetId="3" name="QB_COLUMN_45211" vbProcedure="false">'Income Statement'!$ET$4</definedName>
    <definedName function="false" hidden="false" localSheetId="3" name="QB_COLUMN_46210" vbProcedure="false">'Income Statement'!$BE$4</definedName>
    <definedName function="false" hidden="false" localSheetId="3" name="QB_COLUMN_47210" vbProcedure="false">'Income Statement'!$BG$4</definedName>
    <definedName function="false" hidden="false" localSheetId="3" name="QB_COLUMN_48210" vbProcedure="false">'Income Statement'!$BH$4</definedName>
    <definedName function="false" hidden="false" localSheetId="3" name="QB_COLUMN_49210" vbProcedure="false">'Income Statement'!$AJ$4</definedName>
    <definedName function="false" hidden="false" localSheetId="3" name="QB_COLUMN_50210" vbProcedure="false">'Income Statement'!$BI$4</definedName>
    <definedName function="false" hidden="false" localSheetId="3" name="QB_COLUMN_51210" vbProcedure="false">'Income Statement'!$BJ$4</definedName>
    <definedName function="false" hidden="false" localSheetId="3" name="QB_COLUMN_5210" vbProcedure="false">'Income Statement'!$K$4</definedName>
    <definedName function="false" hidden="false" localSheetId="3" name="QB_COLUMN_52210" vbProcedure="false">'Income Statement'!$BK$4</definedName>
    <definedName function="false" hidden="false" localSheetId="3" name="QB_COLUMN_53210" vbProcedure="false">'Income Statement'!$BL$4</definedName>
    <definedName function="false" hidden="false" localSheetId="3" name="QB_COLUMN_54210" vbProcedure="false">'Income Statement'!$BM$4</definedName>
    <definedName function="false" hidden="false" localSheetId="3" name="QB_COLUMN_55210" vbProcedure="false">'Income Statement'!$BN$4</definedName>
    <definedName function="false" hidden="false" localSheetId="3" name="QB_COLUMN_56210" vbProcedure="false">'Income Statement'!$BP$4</definedName>
    <definedName function="false" hidden="false" localSheetId="3" name="QB_COLUMN_57210" vbProcedure="false">'Income Statement'!$BQ$4</definedName>
    <definedName function="false" hidden="false" localSheetId="3" name="QB_COLUMN_58210" vbProcedure="false">'Income Statement'!$BR$4</definedName>
    <definedName function="false" hidden="false" localSheetId="3" name="QB_COLUMN_59210" vbProcedure="false">'Income Statement'!$BS$4</definedName>
    <definedName function="false" hidden="false" localSheetId="3" name="QB_COLUMN_60210" vbProcedure="false">'Income Statement'!$BT$4</definedName>
    <definedName function="false" hidden="false" localSheetId="3" name="QB_COLUMN_61210" vbProcedure="false">'Income Statement'!$BU$4</definedName>
    <definedName function="false" hidden="false" localSheetId="3" name="QB_COLUMN_6210" vbProcedure="false">'Income Statement'!$M$4</definedName>
    <definedName function="false" hidden="false" localSheetId="3" name="QB_COLUMN_62210" vbProcedure="false">'Income Statement'!$BV$4</definedName>
    <definedName function="false" hidden="false" localSheetId="3" name="QB_COLUMN_63210" vbProcedure="false">'Income Statement'!$BW$4</definedName>
    <definedName function="false" hidden="false" localSheetId="3" name="QB_COLUMN_64210" vbProcedure="false">'Income Statement'!$BX$4</definedName>
    <definedName function="false" hidden="false" localSheetId="3" name="QB_COLUMN_65210" vbProcedure="false">'Income Statement'!$BY$4</definedName>
    <definedName function="false" hidden="false" localSheetId="3" name="QB_COLUMN_66210" vbProcedure="false">'Income Statement'!$BZ$4</definedName>
    <definedName function="false" hidden="false" localSheetId="3" name="QB_COLUMN_67210" vbProcedure="false">'Income Statement'!$CA$4</definedName>
    <definedName function="false" hidden="false" localSheetId="3" name="QB_COLUMN_68210" vbProcedure="false">'Income Statement'!$CC$4</definedName>
    <definedName function="false" hidden="false" localSheetId="3" name="QB_COLUMN_69210" vbProcedure="false">'Income Statement'!$CD$4</definedName>
    <definedName function="false" hidden="false" localSheetId="3" name="QB_COLUMN_70210" vbProcedure="false">'Income Statement'!$CF$4</definedName>
    <definedName function="false" hidden="false" localSheetId="3" name="QB_COLUMN_71210" vbProcedure="false">'Income Statement'!$CG$4</definedName>
    <definedName function="false" hidden="false" localSheetId="3" name="QB_COLUMN_7210" vbProcedure="false">'Income Statement'!$N$4</definedName>
    <definedName function="false" hidden="false" localSheetId="3" name="QB_COLUMN_72210" vbProcedure="false">'Income Statement'!$CH$4</definedName>
    <definedName function="false" hidden="false" localSheetId="3" name="QB_COLUMN_73210" vbProcedure="false">'Income Statement'!$CI$4</definedName>
    <definedName function="false" hidden="false" localSheetId="3" name="QB_COLUMN_74210" vbProcedure="false">'Income Statement'!$CJ$4</definedName>
    <definedName function="false" hidden="false" localSheetId="3" name="QB_COLUMN_75210" vbProcedure="false">'Income Statement'!$CL$4</definedName>
    <definedName function="false" hidden="false" localSheetId="3" name="QB_COLUMN_76210" vbProcedure="false">'Income Statement'!$CM$4</definedName>
    <definedName function="false" hidden="false" localSheetId="3" name="QB_COLUMN_77210" vbProcedure="false">'Income Statement'!$CN$4</definedName>
    <definedName function="false" hidden="false" localSheetId="3" name="QB_COLUMN_78210" vbProcedure="false">'Income Statement'!$CO$4</definedName>
    <definedName function="false" hidden="false" localSheetId="3" name="QB_COLUMN_79210" vbProcedure="false">'Income Statement'!$CP$4</definedName>
    <definedName function="false" hidden="false" localSheetId="3" name="QB_COLUMN_80210" vbProcedure="false">'Income Statement'!$CQ$4</definedName>
    <definedName function="false" hidden="false" localSheetId="3" name="QB_COLUMN_81210" vbProcedure="false">'Income Statement'!$CR$4</definedName>
    <definedName function="false" hidden="false" localSheetId="3" name="QB_COLUMN_8210" vbProcedure="false">'Income Statement'!$O$4</definedName>
    <definedName function="false" hidden="false" localSheetId="3" name="QB_COLUMN_82210" vbProcedure="false">'Income Statement'!$CS$4</definedName>
    <definedName function="false" hidden="false" localSheetId="3" name="QB_COLUMN_83210" vbProcedure="false">'Income Statement'!$CU$4</definedName>
    <definedName function="false" hidden="false" localSheetId="3" name="QB_COLUMN_84210" vbProcedure="false">'Income Statement'!$CV$4</definedName>
    <definedName function="false" hidden="false" localSheetId="3" name="QB_COLUMN_85210" vbProcedure="false">'Income Statement'!$CY$4</definedName>
    <definedName function="false" hidden="false" localSheetId="3" name="QB_COLUMN_86210" vbProcedure="false">'Income Statement'!$CZ$4</definedName>
    <definedName function="false" hidden="false" localSheetId="3" name="QB_COLUMN_87210" vbProcedure="false">'Income Statement'!$DA$4</definedName>
    <definedName function="false" hidden="false" localSheetId="3" name="QB_COLUMN_88210" vbProcedure="false">'Income Statement'!$DB$4</definedName>
    <definedName function="false" hidden="false" localSheetId="3" name="QB_COLUMN_89210" vbProcedure="false">'Income Statement'!$DC$4</definedName>
    <definedName function="false" hidden="false" localSheetId="3" name="QB_COLUMN_90210" vbProcedure="false">'Income Statement'!$DE$4</definedName>
    <definedName function="false" hidden="false" localSheetId="3" name="QB_COLUMN_91210" vbProcedure="false">'Income Statement'!$DF$4</definedName>
    <definedName function="false" hidden="false" localSheetId="3" name="QB_COLUMN_9210" vbProcedure="false">'Income Statement'!$P$4</definedName>
    <definedName function="false" hidden="false" localSheetId="3" name="QB_COLUMN_92210" vbProcedure="false">'Income Statement'!$DG$4</definedName>
    <definedName function="false" hidden="false" localSheetId="3" name="QB_COLUMN_93210" vbProcedure="false">'Income Statement'!$DH$4</definedName>
    <definedName function="false" hidden="false" localSheetId="3" name="QB_COLUMN_94210" vbProcedure="false">'Income Statement'!$ER$4</definedName>
    <definedName function="false" hidden="false" localSheetId="3" name="QB_COLUMN_95210" vbProcedure="false">'Income Statement'!$DI$4</definedName>
    <definedName function="false" hidden="false" localSheetId="3" name="QB_COLUMN_96210" vbProcedure="false">'Income Statement'!$DJ$4</definedName>
    <definedName function="false" hidden="false" localSheetId="3" name="QB_COLUMN_97210" vbProcedure="false">'Income Statement'!$DK$4</definedName>
    <definedName function="false" hidden="false" localSheetId="3" name="QB_COLUMN_98210" vbProcedure="false">'Income Statement'!$DL$4</definedName>
    <definedName function="false" hidden="false" localSheetId="3" name="QB_COLUMN_99210" vbProcedure="false">'Income Statement'!$DM$4</definedName>
    <definedName function="false" hidden="false" localSheetId="3" name="QB_FORMULA_0" vbProcedure="false">'Income Statement'!$EU$7,'Income Statement'!$EU$8,'Income Statement'!$F$9,'Income Statement'!$G$9,'Income Statement'!$H$9,'Income Statement'!$I$9,'Income Statement'!$J$9,'Income Statement'!$K$9,'Income Statement'!$L$9,'Income Statement'!$M$9,'Income Statement'!$N$9,'Income Statement'!$O$9,'Income Statement'!$P$9,'Income Statement'!$Q$9,'Income Statement'!$R$9,'Income Statement'!$S$9</definedName>
    <definedName function="false" hidden="false" localSheetId="3" name="QB_FORMULA_1" vbProcedure="false">'Income Statement'!$T$9,'Income Statement'!$U$9,'Income Statement'!$V$9,'Income Statement'!$W$9,'Income Statement'!$X$9,'Income Statement'!$Y$9,'Income Statement'!$Z$9,'Income Statement'!$AA$9,'Income Statement'!$AB$9,'Income Statement'!$AC$9,'Income Statement'!$AD$9,'Income Statement'!$AE$9,'Income Statement'!$AF$9,'Income Statement'!$AG$9,'Income Statement'!$AH$9,'Income Statement'!$AI$9</definedName>
    <definedName function="false" hidden="false" localSheetId="3" name="QB_FORMULA_10" vbProcedure="false">'Income Statement'!$P$13,'Income Statement'!$Q$13,'Income Statement'!$R$13,'Income Statement'!$S$13,'Income Statement'!$T$13,'Income Statement'!$U$13,'Income Statement'!$V$13,'Income Statement'!$W$13,'Income Statement'!$X$13,'Income Statement'!$Y$13,'Income Statement'!$Z$13,'Income Statement'!$AA$13,'Income Statement'!$AB$13,'Income Statement'!$AC$13,'Income Statement'!$AD$13,'Income Statement'!$AE$13</definedName>
    <definedName function="false" hidden="false" localSheetId="3" name="QB_FORMULA_100" vbProcedure="false">'Income Statement'!$CX$70,'Income Statement'!$CY$70,'Income Statement'!$CZ$70,'Income Statement'!$DA$70,'Income Statement'!$DB$70,'Income Statement'!$DC$70,'Income Statement'!$DD$70,'Income Statement'!$DE$70,'Income Statement'!$DF$70,'Income Statement'!$DG$70,'Income Statement'!$DH$70,'Income Statement'!$DI$70,'Income Statement'!$DJ$70,'Income Statement'!$DK$70,'Income Statement'!$DL$70,'Income Statement'!$DM$70</definedName>
    <definedName function="false" hidden="false" localSheetId="3" name="QB_FORMULA_101" vbProcedure="false">'Income Statement'!$DN$70,'Income Statement'!$DO$70,'Income Statement'!$DP$70,'Income Statement'!$DQ$70,'Income Statement'!$DR$70,'Income Statement'!$DS$70,'Income Statement'!$DT$70,'Income Statement'!$DU$70,'Income Statement'!$DV$70,'Income Statement'!$DW$70,'Income Statement'!$DX$70,'Income Statement'!$DY$70,'Income Statement'!$DZ$70,'Income Statement'!$EA$70,'Income Statement'!$EB$70,'Income Statement'!$EC$70</definedName>
    <definedName function="false" hidden="false" localSheetId="3" name="QB_FORMULA_102" vbProcedure="false">'Income Statement'!$ED$70,'Income Statement'!$EE$70,'Income Statement'!$EF$70,'Income Statement'!$EG$70,'Income Statement'!$EH$70,'Income Statement'!$EI$70,'Income Statement'!$EJ$70,'Income Statement'!$EK$70,'Income Statement'!$EL$70,'Income Statement'!$EM$70,'Income Statement'!$EN$70,'Income Statement'!$EO$70,'Income Statement'!$EP$70,'Income Statement'!$EQ$70,'Income Statement'!$ER$70,'Income Statement'!$ES$70</definedName>
    <definedName function="false" hidden="false" localSheetId="3" name="QB_FORMULA_103" vbProcedure="false">'Income Statement'!$ET$70,'Income Statement'!$EU$70,'Income Statement'!$EU$72,'Income Statement'!$EU$73,'Income Statement'!$F$74,'Income Statement'!$G$74,'Income Statement'!$H$74,'Income Statement'!$I$74,'Income Statement'!$J$74,'Income Statement'!$K$74,'Income Statement'!$L$74,'Income Statement'!$M$74,'Income Statement'!$N$74,'Income Statement'!$O$74,'Income Statement'!$P$74,'Income Statement'!$Q$74</definedName>
    <definedName function="false" hidden="false" localSheetId="3" name="QB_FORMULA_104" vbProcedure="false">'Income Statement'!$R$74,'Income Statement'!$S$74,'Income Statement'!$T$74,'Income Statement'!$U$74,'Income Statement'!$V$74,'Income Statement'!$W$74,'Income Statement'!$X$74,'Income Statement'!$Y$74,'Income Statement'!$Z$74,'Income Statement'!$AA$74,'Income Statement'!$AB$74,'Income Statement'!$AC$74,'Income Statement'!$AD$74,'Income Statement'!$AE$74,'Income Statement'!$AF$74,'Income Statement'!$AG$74</definedName>
    <definedName function="false" hidden="false" localSheetId="3" name="QB_FORMULA_105" vbProcedure="false">'Income Statement'!$AH$74,'Income Statement'!$AI$74,'Income Statement'!$AJ$74,'Income Statement'!$AK$74,'Income Statement'!$AL$74,'Income Statement'!$AM$74,'Income Statement'!$AN$74,'Income Statement'!$AO$74,'Income Statement'!$AP$74,'Income Statement'!$AQ$74,'Income Statement'!$AR$74,'Income Statement'!$AS$74,'Income Statement'!$AT$74,'Income Statement'!$AU$74,'Income Statement'!$AV$74,'Income Statement'!$AW$74</definedName>
    <definedName function="false" hidden="false" localSheetId="3" name="QB_FORMULA_106" vbProcedure="false">'Income Statement'!$AX$74,'Income Statement'!$AY$74,'Income Statement'!$AZ$74,'Income Statement'!$BA$74,'Income Statement'!$BB$74,'Income Statement'!$BC$74,'Income Statement'!$BD$74,'Income Statement'!$BE$74,'Income Statement'!$BF$74,'Income Statement'!$BG$74,'Income Statement'!$BH$74,'Income Statement'!$BI$74,'Income Statement'!$BJ$74,'Income Statement'!$BK$74,'Income Statement'!$BL$74,'Income Statement'!$BM$74</definedName>
    <definedName function="false" hidden="false" localSheetId="3" name="QB_FORMULA_107" vbProcedure="false">'Income Statement'!$BN$74,'Income Statement'!$BO$74,'Income Statement'!$BP$74,'Income Statement'!$BQ$74,'Income Statement'!$BR$74,'Income Statement'!$BS$74,'Income Statement'!$BT$74,'Income Statement'!$BU$74,'Income Statement'!$BV$74,'Income Statement'!$BW$74,'Income Statement'!$BX$74,'Income Statement'!$BY$74,'Income Statement'!$BZ$74,'Income Statement'!$CA$74,'Income Statement'!$CB$74,'Income Statement'!$CC$74</definedName>
    <definedName function="false" hidden="false" localSheetId="3" name="QB_FORMULA_108" vbProcedure="false">'Income Statement'!$CD$74,'Income Statement'!$CE$74,'Income Statement'!$CF$74,'Income Statement'!$CG$74,'Income Statement'!$CH$74,'Income Statement'!$CI$74,'Income Statement'!$CJ$74,'Income Statement'!$CK$74,'Income Statement'!$CL$74,'Income Statement'!$CM$74,'Income Statement'!$CN$74,'Income Statement'!$CO$74,'Income Statement'!$CP$74,'Income Statement'!$CQ$74,'Income Statement'!$CR$74,'Income Statement'!$CS$74</definedName>
    <definedName function="false" hidden="false" localSheetId="3" name="QB_FORMULA_109" vbProcedure="false">'Income Statement'!$CT$74,'Income Statement'!$CU$74,'Income Statement'!$CV$74,'Income Statement'!$CW$74,'Income Statement'!$CX$74,'Income Statement'!$CY$74,'Income Statement'!$CZ$74,'Income Statement'!$DA$74,'Income Statement'!$DB$74,'Income Statement'!$DC$74,'Income Statement'!$DD$74,'Income Statement'!$DE$74,'Income Statement'!$DF$74,'Income Statement'!$DG$74,'Income Statement'!$DH$74,'Income Statement'!$DI$74</definedName>
    <definedName function="false" hidden="false" localSheetId="3" name="QB_FORMULA_11" vbProcedure="false">'Income Statement'!$AF$13,'Income Statement'!$AG$13,'Income Statement'!$AH$13,'Income Statement'!$AI$13,'Income Statement'!$AJ$13,'Income Statement'!$AK$13,'Income Statement'!$AL$13,'Income Statement'!$AM$13,'Income Statement'!$AN$13,'Income Statement'!$AO$13,'Income Statement'!$AP$13,'Income Statement'!$AQ$13,'Income Statement'!$AR$13,'Income Statement'!$AS$13,'Income Statement'!$AT$13,'Income Statement'!$AU$13</definedName>
    <definedName function="false" hidden="false" localSheetId="3" name="QB_FORMULA_110" vbProcedure="false">'Income Statement'!$DJ$74,'Income Statement'!$DK$74,'Income Statement'!$DL$74,'Income Statement'!$DM$74,'Income Statement'!$DN$74,'Income Statement'!$DO$74,'Income Statement'!$DP$74,'Income Statement'!$DQ$74,'Income Statement'!$DR$74,'Income Statement'!$DS$74,'Income Statement'!$DT$74,'Income Statement'!$DU$74,'Income Statement'!$DV$74,'Income Statement'!$DW$74,'Income Statement'!$DX$74,'Income Statement'!$DY$74</definedName>
    <definedName function="false" hidden="false" localSheetId="3" name="QB_FORMULA_111" vbProcedure="false">'Income Statement'!$DZ$74,'Income Statement'!$EA$74,'Income Statement'!$EB$74,'Income Statement'!$EC$74,'Income Statement'!$ED$74,'Income Statement'!$EE$74,'Income Statement'!$EF$74,'Income Statement'!$EG$74,'Income Statement'!$EH$74,'Income Statement'!$EI$74,'Income Statement'!$EJ$74,'Income Statement'!$EK$74,'Income Statement'!$EL$74,'Income Statement'!$EM$74,'Income Statement'!$EN$74,'Income Statement'!$EO$74</definedName>
    <definedName function="false" hidden="false" localSheetId="3" name="QB_FORMULA_112" vbProcedure="false">'Income Statement'!$EP$74,'Income Statement'!$EQ$74,'Income Statement'!$ER$74,'Income Statement'!$ES$74,'Income Statement'!$ET$74,'Income Statement'!$EU$74,'Income Statement'!$EU$76,'Income Statement'!$EU$77,'Income Statement'!$EU$78,'Income Statement'!$EU$79,'Income Statement'!$EU$80,'Income Statement'!$EU$81,'Income Statement'!$EU$82,'Income Statement'!$F$83,'Income Statement'!$G$83,'Income Statement'!$H$83</definedName>
    <definedName function="false" hidden="false" localSheetId="3" name="QB_FORMULA_113" vbProcedure="false">'Income Statement'!$I$83,'Income Statement'!$J$83,'Income Statement'!$K$83,'Income Statement'!$L$83,'Income Statement'!$M$83,'Income Statement'!$N$83,'Income Statement'!$O$83,'Income Statement'!$P$83,'Income Statement'!$Q$83,'Income Statement'!$R$83,'Income Statement'!$S$83,'Income Statement'!$T$83,'Income Statement'!$U$83,'Income Statement'!$V$83,'Income Statement'!$W$83,'Income Statement'!$X$83</definedName>
    <definedName function="false" hidden="false" localSheetId="3" name="QB_FORMULA_114" vbProcedure="false">'Income Statement'!$Y$83,'Income Statement'!$Z$83,'Income Statement'!$AA$83,'Income Statement'!$AB$83,'Income Statement'!$AC$83,'Income Statement'!$AD$83,'Income Statement'!$AE$83,'Income Statement'!$AF$83,'Income Statement'!$AG$83,'Income Statement'!$AH$83,'Income Statement'!$AI$83,'Income Statement'!$AJ$83,'Income Statement'!$AK$83,'Income Statement'!$AL$83,'Income Statement'!$AM$83,'Income Statement'!$AN$83</definedName>
    <definedName function="false" hidden="false" localSheetId="3" name="QB_FORMULA_115" vbProcedure="false">'Income Statement'!$AO$83,'Income Statement'!$AP$83,'Income Statement'!$AQ$83,'Income Statement'!$AR$83,'Income Statement'!$AS$83,'Income Statement'!$AT$83,'Income Statement'!$AU$83,'Income Statement'!$AV$83,'Income Statement'!$AW$83,'Income Statement'!$AX$83,'Income Statement'!$AY$83,'Income Statement'!$AZ$83,'Income Statement'!$BA$83,'Income Statement'!$BB$83,'Income Statement'!$BC$83,'Income Statement'!$BD$83</definedName>
    <definedName function="false" hidden="false" localSheetId="3" name="QB_FORMULA_116" vbProcedure="false">'Income Statement'!$BE$83,'Income Statement'!$BF$83,'Income Statement'!$BG$83,'Income Statement'!$BH$83,'Income Statement'!$BI$83,'Income Statement'!$BJ$83,'Income Statement'!$BK$83,'Income Statement'!$BL$83,'Income Statement'!$BM$83,'Income Statement'!$BN$83,'Income Statement'!$BO$83,'Income Statement'!$BP$83,'Income Statement'!$BQ$83,'Income Statement'!$BR$83,'Income Statement'!$BS$83,'Income Statement'!$BT$83</definedName>
    <definedName function="false" hidden="false" localSheetId="3" name="QB_FORMULA_117" vbProcedure="false">'Income Statement'!$BU$83,'Income Statement'!$BV$83,'Income Statement'!$BW$83,'Income Statement'!$BX$83,'Income Statement'!$BY$83,'Income Statement'!$BZ$83,'Income Statement'!$CA$83,'Income Statement'!$CB$83,'Income Statement'!$CC$83,'Income Statement'!$CD$83,'Income Statement'!$CE$83,'Income Statement'!$CF$83,'Income Statement'!$CG$83,'Income Statement'!$CH$83,'Income Statement'!$CI$83,'Income Statement'!$CJ$83</definedName>
    <definedName function="false" hidden="false" localSheetId="3" name="QB_FORMULA_118" vbProcedure="false">'Income Statement'!$CK$83,'Income Statement'!$CL$83,'Income Statement'!$CM$83,'Income Statement'!$CN$83,'Income Statement'!$CO$83,'Income Statement'!$CP$83,'Income Statement'!$CQ$83,'Income Statement'!$CR$83,'Income Statement'!$CS$83,'Income Statement'!$CT$83,'Income Statement'!$CU$83,'Income Statement'!$CV$83,'Income Statement'!$CW$83,'Income Statement'!$CX$83,'Income Statement'!$CY$83,'Income Statement'!$CZ$83</definedName>
    <definedName function="false" hidden="false" localSheetId="3" name="QB_FORMULA_119" vbProcedure="false">'Income Statement'!$DA$83,'Income Statement'!$DB$83,'Income Statement'!$DC$83,'Income Statement'!$DD$83,'Income Statement'!$DE$83,'Income Statement'!$DF$83,'Income Statement'!$DG$83,'Income Statement'!$DH$83,'Income Statement'!$DI$83,'Income Statement'!$DJ$83,'Income Statement'!$DK$83,'Income Statement'!$DL$83,'Income Statement'!$DM$83,'Income Statement'!$DN$83,'Income Statement'!$DO$83,'Income Statement'!$DP$83</definedName>
    <definedName function="false" hidden="false" localSheetId="3" name="QB_FORMULA_12" vbProcedure="false">'Income Statement'!$AV$13,'Income Statement'!$AW$13,'Income Statement'!$AX$13,'Income Statement'!$AY$13,'Income Statement'!$AZ$13,'Income Statement'!$BA$13,'Income Statement'!$BB$13,'Income Statement'!$BC$13,'Income Statement'!$BD$13,'Income Statement'!$BE$13,'Income Statement'!$BF$13,'Income Statement'!$BG$13,'Income Statement'!$BH$13,'Income Statement'!$BI$13,'Income Statement'!$BJ$13,'Income Statement'!$BK$13</definedName>
    <definedName function="false" hidden="false" localSheetId="3" name="QB_FORMULA_120" vbProcedure="false">'Income Statement'!$DQ$83,'Income Statement'!$DR$83,'Income Statement'!$DS$83,'Income Statement'!$DT$83,'Income Statement'!$DU$83,'Income Statement'!$DV$83,'Income Statement'!$DW$83,'Income Statement'!$DX$83,'Income Statement'!$DY$83,'Income Statement'!$DZ$83,'Income Statement'!$EA$83,'Income Statement'!$EB$83,'Income Statement'!$EC$83,'Income Statement'!$ED$83,'Income Statement'!$EE$83,'Income Statement'!$EF$83</definedName>
    <definedName function="false" hidden="false" localSheetId="3" name="QB_FORMULA_121" vbProcedure="false">'Income Statement'!$EG$83,'Income Statement'!$EH$83,'Income Statement'!$EI$83,'Income Statement'!$EJ$83,'Income Statement'!$EK$83,'Income Statement'!$EL$83,'Income Statement'!$EM$83,'Income Statement'!$EN$83,'Income Statement'!$EO$83,'Income Statement'!$EP$83,'Income Statement'!$EQ$83,'Income Statement'!$ER$83,'Income Statement'!$ES$83,'Income Statement'!$ET$83,'Income Statement'!$EU$83,'Income Statement'!$EU$85</definedName>
    <definedName function="false" hidden="false" localSheetId="3" name="QB_FORMULA_122" vbProcedure="false">'Income Statement'!$EU$86,'Income Statement'!$EU$87,'Income Statement'!$EU$88,'Income Statement'!$EU$89,'Income Statement'!$EU$90,'Income Statement'!$F$91,'Income Statement'!$G$91,'Income Statement'!$H$91,'Income Statement'!$I$91,'Income Statement'!$J$91,'Income Statement'!$K$91,'Income Statement'!$L$91,'Income Statement'!$M$91,'Income Statement'!$N$91,'Income Statement'!$O$91,'Income Statement'!$P$91</definedName>
    <definedName function="false" hidden="false" localSheetId="3" name="QB_FORMULA_123" vbProcedure="false">'Income Statement'!$Q$91,'Income Statement'!$R$91,'Income Statement'!$S$91,'Income Statement'!$T$91,'Income Statement'!$U$91,'Income Statement'!$V$91,'Income Statement'!$W$91,'Income Statement'!$X$91,'Income Statement'!$Y$91,'Income Statement'!$Z$91,'Income Statement'!$AA$91,'Income Statement'!$AB$91,'Income Statement'!$AC$91,'Income Statement'!$AD$91,'Income Statement'!$AE$91,'Income Statement'!$AF$91</definedName>
    <definedName function="false" hidden="false" localSheetId="3" name="QB_FORMULA_124" vbProcedure="false">'Income Statement'!$AG$91,'Income Statement'!$AH$91,'Income Statement'!$AI$91,'Income Statement'!$AJ$91,'Income Statement'!$AK$91,'Income Statement'!$AL$91,'Income Statement'!$AM$91,'Income Statement'!$AN$91,'Income Statement'!$AO$91,'Income Statement'!$AP$91,'Income Statement'!$AQ$91,'Income Statement'!$AR$91,'Income Statement'!$AS$91,'Income Statement'!$AT$91,'Income Statement'!$AU$91,'Income Statement'!$AV$91</definedName>
    <definedName function="false" hidden="false" localSheetId="3" name="QB_FORMULA_125" vbProcedure="false">'Income Statement'!$AW$91,'Income Statement'!$AX$91,'Income Statement'!$AY$91,'Income Statement'!$AZ$91,'Income Statement'!$BA$91,'Income Statement'!$BB$91,'Income Statement'!$BC$91,'Income Statement'!$BD$91,'Income Statement'!$BE$91,'Income Statement'!$BF$91,'Income Statement'!$BG$91,'Income Statement'!$BH$91,'Income Statement'!$BI$91,'Income Statement'!$BJ$91,'Income Statement'!$BK$91,'Income Statement'!$BL$91</definedName>
    <definedName function="false" hidden="false" localSheetId="3" name="QB_FORMULA_126" vbProcedure="false">'Income Statement'!$BM$91,'Income Statement'!$BN$91,'Income Statement'!$BO$91,'Income Statement'!$BP$91,'Income Statement'!$BQ$91,'Income Statement'!$BR$91,'Income Statement'!$BS$91,'Income Statement'!$BT$91,'Income Statement'!$BU$91,'Income Statement'!$BV$91,'Income Statement'!$BW$91,'Income Statement'!$BX$91,'Income Statement'!$BY$91,'Income Statement'!$BZ$91,'Income Statement'!$CA$91,'Income Statement'!$CB$91</definedName>
    <definedName function="false" hidden="false" localSheetId="3" name="QB_FORMULA_127" vbProcedure="false">'Income Statement'!$CC$91,'Income Statement'!$CD$91,'Income Statement'!$CE$91,'Income Statement'!$CF$91,'Income Statement'!$CG$91,'Income Statement'!$CH$91,'Income Statement'!$CI$91,'Income Statement'!$CJ$91,'Income Statement'!$CK$91,'Income Statement'!$CL$91,'Income Statement'!$CM$91,'Income Statement'!$CN$91,'Income Statement'!$CO$91,'Income Statement'!$CP$91,'Income Statement'!$CQ$91,'Income Statement'!$CR$91</definedName>
    <definedName function="false" hidden="false" localSheetId="3" name="QB_FORMULA_128" vbProcedure="false">'Income Statement'!$CS$91,'Income Statement'!$CT$91,'Income Statement'!$CU$91,'Income Statement'!$CV$91,'Income Statement'!$CW$91,'Income Statement'!$CX$91,'Income Statement'!$CY$91,'Income Statement'!$CZ$91,'Income Statement'!$DA$91,'Income Statement'!$DB$91,'Income Statement'!$DC$91,'Income Statement'!$DD$91,'Income Statement'!$DE$91,'Income Statement'!$DF$91,'Income Statement'!$DG$91,'Income Statement'!$DH$91</definedName>
    <definedName function="false" hidden="false" localSheetId="3" name="QB_FORMULA_129" vbProcedure="false">'Income Statement'!$DI$91,'Income Statement'!$DJ$91,'Income Statement'!$DK$91,'Income Statement'!$DL$91,'Income Statement'!$DM$91,'Income Statement'!$DN$91,'Income Statement'!$DO$91,'Income Statement'!$DP$91,'Income Statement'!$DQ$91,'Income Statement'!$DR$91,'Income Statement'!$DS$91,'Income Statement'!$DT$91,'Income Statement'!$DU$91,'Income Statement'!$DV$91,'Income Statement'!$DW$91,'Income Statement'!$DX$91</definedName>
    <definedName function="false" hidden="false" localSheetId="3" name="QB_FORMULA_13" vbProcedure="false">'Income Statement'!$BL$13,'Income Statement'!$BM$13,'Income Statement'!$BN$13,'Income Statement'!$BO$13,'Income Statement'!$BP$13,'Income Statement'!$BQ$13,'Income Statement'!$BR$13,'Income Statement'!$BS$13,'Income Statement'!$BT$13,'Income Statement'!$BU$13,'Income Statement'!$BV$13,'Income Statement'!$BW$13,'Income Statement'!$BX$13,'Income Statement'!$BY$13,'Income Statement'!$BZ$13,'Income Statement'!$CA$13</definedName>
    <definedName function="false" hidden="false" localSheetId="3" name="QB_FORMULA_130" vbProcedure="false">'Income Statement'!$DY$91,'Income Statement'!$DZ$91,'Income Statement'!$EA$91,'Income Statement'!$EB$91,'Income Statement'!$EC$91,'Income Statement'!$ED$91,'Income Statement'!$EE$91,'Income Statement'!$EF$91,'Income Statement'!$EG$91,'Income Statement'!$EH$91,'Income Statement'!$EI$91,'Income Statement'!$EJ$91,'Income Statement'!$EK$91,'Income Statement'!$EL$91,'Income Statement'!$EM$91,'Income Statement'!$EN$91</definedName>
    <definedName function="false" hidden="false" localSheetId="3" name="QB_FORMULA_131" vbProcedure="false">'Income Statement'!$EO$91,'Income Statement'!$EP$91,'Income Statement'!$EQ$91,'Income Statement'!$ER$91,'Income Statement'!$ES$91,'Income Statement'!$ET$91,'Income Statement'!$EU$91,'Income Statement'!$EU$93,'Income Statement'!$EU$94,'Income Statement'!$EU$95,'Income Statement'!$F$96,'Income Statement'!$G$96,'Income Statement'!$H$96,'Income Statement'!$I$96,'Income Statement'!$J$96,'Income Statement'!$K$96</definedName>
    <definedName function="false" hidden="false" localSheetId="3" name="QB_FORMULA_132" vbProcedure="false">'Income Statement'!$L$96,'Income Statement'!$M$96,'Income Statement'!$N$96,'Income Statement'!$O$96,'Income Statement'!$P$96,'Income Statement'!$Q$96,'Income Statement'!$R$96,'Income Statement'!$S$96,'Income Statement'!$T$96,'Income Statement'!$U$96,'Income Statement'!$V$96,'Income Statement'!$W$96,'Income Statement'!$X$96,'Income Statement'!$Y$96,'Income Statement'!$Z$96,'Income Statement'!$AA$96</definedName>
    <definedName function="false" hidden="false" localSheetId="3" name="QB_FORMULA_133" vbProcedure="false">'Income Statement'!$AB$96,'Income Statement'!$AC$96,'Income Statement'!$AD$96,'Income Statement'!$AE$96,'Income Statement'!$AF$96,'Income Statement'!$AG$96,'Income Statement'!$AH$96,'Income Statement'!$AI$96,'Income Statement'!$AJ$96,'Income Statement'!$AK$96,'Income Statement'!$AL$96,'Income Statement'!$AM$96,'Income Statement'!$AN$96,'Income Statement'!$AO$96,'Income Statement'!$AP$96,'Income Statement'!$AQ$96</definedName>
    <definedName function="false" hidden="false" localSheetId="3" name="QB_FORMULA_134" vbProcedure="false">'Income Statement'!$AR$96,'Income Statement'!$AS$96,'Income Statement'!$AT$96,'Income Statement'!$AU$96,'Income Statement'!$AV$96,'Income Statement'!$AW$96,'Income Statement'!$AX$96,'Income Statement'!$AY$96,'Income Statement'!$AZ$96,'Income Statement'!$BA$96,'Income Statement'!$BB$96,'Income Statement'!$BC$96,'Income Statement'!$BD$96,'Income Statement'!$BE$96,'Income Statement'!$BF$96,'Income Statement'!$BG$96</definedName>
    <definedName function="false" hidden="false" localSheetId="3" name="QB_FORMULA_135" vbProcedure="false">'Income Statement'!$BH$96,'Income Statement'!$BI$96,'Income Statement'!$BJ$96,'Income Statement'!$BK$96,'Income Statement'!$BL$96,'Income Statement'!$BM$96,'Income Statement'!$BN$96,'Income Statement'!$BO$96,'Income Statement'!$BP$96,'Income Statement'!$BQ$96,'Income Statement'!$BR$96,'Income Statement'!$BS$96,'Income Statement'!$BT$96,'Income Statement'!$BU$96,'Income Statement'!$BV$96,'Income Statement'!$BW$96</definedName>
    <definedName function="false" hidden="false" localSheetId="3" name="QB_FORMULA_136" vbProcedure="false">'Income Statement'!$BX$96,'Income Statement'!$BY$96,'Income Statement'!$BZ$96,'Income Statement'!$CA$96,'Income Statement'!$CB$96,'Income Statement'!$CC$96,'Income Statement'!$CD$96,'Income Statement'!$CE$96,'Income Statement'!$CF$96,'Income Statement'!$CG$96,'Income Statement'!$CH$96,'Income Statement'!$CI$96,'Income Statement'!$CJ$96,'Income Statement'!$CK$96,'Income Statement'!$CL$96,'Income Statement'!$CM$96</definedName>
    <definedName function="false" hidden="false" localSheetId="3" name="QB_FORMULA_137" vbProcedure="false">'Income Statement'!$CN$96,'Income Statement'!$CO$96,'Income Statement'!$CP$96,'Income Statement'!$CQ$96,'Income Statement'!$CR$96,'Income Statement'!$CS$96,'Income Statement'!$CT$96,'Income Statement'!$CU$96,'Income Statement'!$CV$96,'Income Statement'!$CW$96,'Income Statement'!$CX$96,'Income Statement'!$CY$96,'Income Statement'!$CZ$96,'Income Statement'!$DA$96,'Income Statement'!$DB$96,'Income Statement'!$DC$96</definedName>
    <definedName function="false" hidden="false" localSheetId="3" name="QB_FORMULA_138" vbProcedure="false">'Income Statement'!$DD$96,'Income Statement'!$DE$96,'Income Statement'!$DF$96,'Income Statement'!$DG$96,'Income Statement'!$DH$96,'Income Statement'!$DI$96,'Income Statement'!$DJ$96,'Income Statement'!$DK$96,'Income Statement'!$DL$96,'Income Statement'!$DM$96,'Income Statement'!$DN$96,'Income Statement'!$DO$96,'Income Statement'!$DP$96,'Income Statement'!$DQ$96,'Income Statement'!$DR$96,'Income Statement'!$DS$96</definedName>
    <definedName function="false" hidden="false" localSheetId="3" name="QB_FORMULA_139" vbProcedure="false">'Income Statement'!$DT$96,'Income Statement'!$DU$96,'Income Statement'!$DV$96,'Income Statement'!$DW$96,'Income Statement'!$DX$96,'Income Statement'!$DY$96,'Income Statement'!$DZ$96,'Income Statement'!$EA$96,'Income Statement'!$EB$96,'Income Statement'!$EC$96,'Income Statement'!$ED$96,'Income Statement'!$EE$96,'Income Statement'!$EF$96,'Income Statement'!$EG$96,'Income Statement'!$EH$96,'Income Statement'!$EI$96</definedName>
    <definedName function="false" hidden="false" localSheetId="3" name="QB_FORMULA_14" vbProcedure="false">'Income Statement'!$CB$13,'Income Statement'!$CC$13,'Income Statement'!$CD$13,'Income Statement'!$CE$13,'Income Statement'!$CF$13,'Income Statement'!$CG$13,'Income Statement'!$CH$13,'Income Statement'!$CI$13,'Income Statement'!$CJ$13,'Income Statement'!$CK$13,'Income Statement'!$CL$13,'Income Statement'!$CM$13,'Income Statement'!$CN$13,'Income Statement'!$CO$13,'Income Statement'!$CP$13,'Income Statement'!$CQ$13</definedName>
    <definedName function="false" hidden="false" localSheetId="3" name="QB_FORMULA_140" vbProcedure="false">'Income Statement'!$EJ$96,'Income Statement'!$EK$96,'Income Statement'!$EL$96,'Income Statement'!$EM$96,'Income Statement'!$EN$96,'Income Statement'!$EO$96,'Income Statement'!$EP$96,'Income Statement'!$EQ$96,'Income Statement'!$ER$96,'Income Statement'!$ES$96,'Income Statement'!$ET$96,'Income Statement'!$EU$96,'Income Statement'!$EU$98,'Income Statement'!$EU$99,'Income Statement'!$EU$100,'Income Statement'!$F$101</definedName>
    <definedName function="false" hidden="false" localSheetId="3" name="QB_FORMULA_141" vbProcedure="false">'Income Statement'!$G$101,'Income Statement'!$H$101,'Income Statement'!$I$101,'Income Statement'!$J$101,'Income Statement'!$K$101,'Income Statement'!$L$101,'Income Statement'!$M$101,'Income Statement'!$N$101,'Income Statement'!$O$101,'Income Statement'!$P$101,'Income Statement'!$Q$101,'Income Statement'!$R$101,'Income Statement'!$S$101,'Income Statement'!$T$101,'Income Statement'!$U$101,'Income Statement'!$V$101</definedName>
    <definedName function="false" hidden="false" localSheetId="3" name="QB_FORMULA_142" vbProcedure="false">'Income Statement'!$W$101,'Income Statement'!$X$101,'Income Statement'!$Y$101,'Income Statement'!$Z$101,'Income Statement'!$AA$101,'Income Statement'!$AB$101,'Income Statement'!$AC$101,'Income Statement'!$AD$101,'Income Statement'!$AE$101,'Income Statement'!$AF$101,'Income Statement'!$AG$101,'Income Statement'!$AH$101,'Income Statement'!$AI$101,'Income Statement'!$AJ$101,'Income Statement'!$AK$101,'Income Statement'!$AL$101</definedName>
    <definedName function="false" hidden="false" localSheetId="3" name="QB_FORMULA_143" vbProcedure="false">'Income Statement'!$AM$101,'Income Statement'!$AN$101,'Income Statement'!$AO$101,'Income Statement'!$AP$101,'Income Statement'!$AQ$101,'Income Statement'!$AR$101,'Income Statement'!$AS$101,'Income Statement'!$AT$101,'Income Statement'!$AU$101,'Income Statement'!$AV$101,'Income Statement'!$AW$101,'Income Statement'!$AX$101,'Income Statement'!$AY$101,'Income Statement'!$AZ$101,'Income Statement'!$BA$101,'Income Statement'!$BB$101</definedName>
    <definedName function="false" hidden="false" localSheetId="3" name="QB_FORMULA_144" vbProcedure="false">'Income Statement'!$BC$101,'Income Statement'!$BD$101,'Income Statement'!$BE$101,'Income Statement'!$BF$101,'Income Statement'!$BG$101,'Income Statement'!$BH$101,'Income Statement'!$BI$101,'Income Statement'!$BJ$101,'Income Statement'!$BK$101,'Income Statement'!$BL$101,'Income Statement'!$BM$101,'Income Statement'!$BN$101,'Income Statement'!$BO$101,'Income Statement'!$BP$101,'Income Statement'!$BQ$101,'Income Statement'!$BR$101</definedName>
    <definedName function="false" hidden="false" localSheetId="3" name="QB_FORMULA_145" vbProcedure="false">'Income Statement'!$BS$101,'Income Statement'!$BT$101,'Income Statement'!$BU$101,'Income Statement'!$BV$101,'Income Statement'!$BW$101,'Income Statement'!$BX$101,'Income Statement'!$BY$101,'Income Statement'!$BZ$101,'Income Statement'!$CA$101,'Income Statement'!$CB$101,'Income Statement'!$CC$101,'Income Statement'!$CD$101,'Income Statement'!$CE$101,'Income Statement'!$CF$101,'Income Statement'!$CG$101,'Income Statement'!$CH$101</definedName>
    <definedName function="false" hidden="false" localSheetId="3" name="QB_FORMULA_146" vbProcedure="false">'Income Statement'!$CI$101,'Income Statement'!$CJ$101,'Income Statement'!$CK$101,'Income Statement'!$CL$101,'Income Statement'!$CM$101,'Income Statement'!$CN$101,'Income Statement'!$CO$101,'Income Statement'!$CP$101,'Income Statement'!$CQ$101,'Income Statement'!$CR$101,'Income Statement'!$CS$101,'Income Statement'!$CT$101,'Income Statement'!$CU$101,'Income Statement'!$CV$101,'Income Statement'!$CW$101,'Income Statement'!$CX$101</definedName>
    <definedName function="false" hidden="false" localSheetId="3" name="QB_FORMULA_147" vbProcedure="false">'Income Statement'!$CY$101,'Income Statement'!$CZ$101,'Income Statement'!$DA$101,'Income Statement'!$DB$101,'Income Statement'!$DC$101,'Income Statement'!$DD$101,'Income Statement'!$DE$101,'Income Statement'!$DF$101,'Income Statement'!$DG$101,'Income Statement'!$DH$101,'Income Statement'!$DI$101,'Income Statement'!$DJ$101,'Income Statement'!$DK$101,'Income Statement'!$DL$101,'Income Statement'!$DM$101,'Income Statement'!$DN$101</definedName>
    <definedName function="false" hidden="false" localSheetId="3" name="QB_FORMULA_148" vbProcedure="false">'Income Statement'!$DO$101,'Income Statement'!$DP$101,'Income Statement'!$DQ$101,'Income Statement'!$DR$101,'Income Statement'!$DS$101,'Income Statement'!$DT$101,'Income Statement'!$DU$101,'Income Statement'!$DV$101,'Income Statement'!$DW$101,'Income Statement'!$DX$101,'Income Statement'!$DY$101,'Income Statement'!$DZ$101,'Income Statement'!$EA$101,'Income Statement'!$EB$101,'Income Statement'!$EC$101,'Income Statement'!$ED$101</definedName>
    <definedName function="false" hidden="false" localSheetId="3" name="QB_FORMULA_149" vbProcedure="false">'Income Statement'!$EE$101,'Income Statement'!$EF$101,'Income Statement'!$EG$101,'Income Statement'!$EH$101,'Income Statement'!$EI$101,'Income Statement'!$EJ$101,'Income Statement'!$EK$101,'Income Statement'!$EL$101,'Income Statement'!$EM$101,'Income Statement'!$EN$101,'Income Statement'!$EO$101,'Income Statement'!$EP$101,'Income Statement'!$EQ$101,'Income Statement'!$ER$101,'Income Statement'!$ES$101,'Income Statement'!$ET$101</definedName>
    <definedName function="false" hidden="false" localSheetId="3" name="QB_FORMULA_15" vbProcedure="false">'Income Statement'!$CR$13,'Income Statement'!$CS$13,'Income Statement'!$CT$13,'Income Statement'!$CU$13,'Income Statement'!$CV$13,'Income Statement'!$CW$13,'Income Statement'!$CX$13,'Income Statement'!$CY$13,'Income Statement'!$CZ$13,'Income Statement'!$DA$13,'Income Statement'!$DB$13,'Income Statement'!$DC$13,'Income Statement'!$DD$13,'Income Statement'!$DE$13,'Income Statement'!$DF$13,'Income Statement'!$DG$13</definedName>
    <definedName function="false" hidden="false" localSheetId="3" name="QB_FORMULA_150" vbProcedure="false">'Income Statement'!$EU$101,'Income Statement'!$EU$102,'Income Statement'!$EU$104,'Income Statement'!$EU$105,'Income Statement'!$EU$106,'Income Statement'!$EU$107,'Income Statement'!$EU$108,'Income Statement'!$EU$109,'Income Statement'!$EU$110,'Income Statement'!$EU$111,'Income Statement'!$EU$112,'Income Statement'!$EU$113,'Income Statement'!$EU$114,'Income Statement'!$EU$115,'Income Statement'!$EU$116,'Income Statement'!$F$117</definedName>
    <definedName function="false" hidden="false" localSheetId="3" name="QB_FORMULA_151" vbProcedure="false">'Income Statement'!$G$117,'Income Statement'!$H$117,'Income Statement'!$I$117,'Income Statement'!$J$117,'Income Statement'!$K$117,'Income Statement'!$L$117,'Income Statement'!$M$117,'Income Statement'!$N$117,'Income Statement'!$O$117,'Income Statement'!$P$117,'Income Statement'!$Q$117,'Income Statement'!$R$117,'Income Statement'!$S$117,'Income Statement'!$T$117,'Income Statement'!$U$117,'Income Statement'!$V$117</definedName>
    <definedName function="false" hidden="false" localSheetId="3" name="QB_FORMULA_152" vbProcedure="false">'Income Statement'!$W$117,'Income Statement'!$X$117,'Income Statement'!$Y$117,'Income Statement'!$Z$117,'Income Statement'!$AA$117,'Income Statement'!$AB$117,'Income Statement'!$AC$117,'Income Statement'!$AD$117,'Income Statement'!$AE$117,'Income Statement'!$AF$117,'Income Statement'!$AG$117,'Income Statement'!$AH$117,'Income Statement'!$AI$117,'Income Statement'!$AJ$117,'Income Statement'!$AK$117,'Income Statement'!$AL$117</definedName>
    <definedName function="false" hidden="false" localSheetId="3" name="QB_FORMULA_153" vbProcedure="false">'Income Statement'!$AM$117,'Income Statement'!$AN$117,'Income Statement'!$AO$117,'Income Statement'!$AP$117,'Income Statement'!$AQ$117,'Income Statement'!$AR$117,'Income Statement'!$AS$117,'Income Statement'!$AT$117,'Income Statement'!$AU$117,'Income Statement'!$AV$117,'Income Statement'!$AW$117,'Income Statement'!$AX$117,'Income Statement'!$AY$117,'Income Statement'!$AZ$117,'Income Statement'!$BA$117,'Income Statement'!$BB$117</definedName>
    <definedName function="false" hidden="false" localSheetId="3" name="QB_FORMULA_154" vbProcedure="false">'Income Statement'!$BC$117,'Income Statement'!$BD$117,'Income Statement'!$BE$117,'Income Statement'!$BF$117,'Income Statement'!$BG$117,'Income Statement'!$BH$117,'Income Statement'!$BI$117,'Income Statement'!$BJ$117,'Income Statement'!$BK$117,'Income Statement'!$BL$117,'Income Statement'!$BM$117,'Income Statement'!$BN$117,'Income Statement'!$BO$117,'Income Statement'!$BP$117,'Income Statement'!$BQ$117,'Income Statement'!$BR$117</definedName>
    <definedName function="false" hidden="false" localSheetId="3" name="QB_FORMULA_155" vbProcedure="false">'Income Statement'!$BS$117,'Income Statement'!$BT$117,'Income Statement'!$BU$117,'Income Statement'!$BV$117,'Income Statement'!$BW$117,'Income Statement'!$BX$117,'Income Statement'!$BY$117,'Income Statement'!$BZ$117,'Income Statement'!$CA$117,'Income Statement'!$CB$117,'Income Statement'!$CC$117,'Income Statement'!$CD$117,'Income Statement'!$CE$117,'Income Statement'!$CF$117,'Income Statement'!$CG$117,'Income Statement'!$CH$117</definedName>
    <definedName function="false" hidden="false" localSheetId="3" name="QB_FORMULA_156" vbProcedure="false">'Income Statement'!$CI$117,'Income Statement'!$CJ$117,'Income Statement'!$CK$117,'Income Statement'!$CL$117,'Income Statement'!$CM$117,'Income Statement'!$CN$117,'Income Statement'!$CO$117,'Income Statement'!$CP$117,'Income Statement'!$CQ$117,'Income Statement'!$CR$117,'Income Statement'!$CS$117,'Income Statement'!$CT$117,'Income Statement'!$CU$117,'Income Statement'!$CV$117,'Income Statement'!$CW$117,'Income Statement'!$CX$117</definedName>
    <definedName function="false" hidden="false" localSheetId="3" name="QB_FORMULA_157" vbProcedure="false">'Income Statement'!$CY$117,'Income Statement'!$CZ$117,'Income Statement'!$DA$117,'Income Statement'!$DB$117,'Income Statement'!$DC$117,'Income Statement'!$DD$117,'Income Statement'!$DE$117,'Income Statement'!$DF$117,'Income Statement'!$DG$117,'Income Statement'!$DH$117,'Income Statement'!$DI$117,'Income Statement'!$DJ$117,'Income Statement'!$DK$117,'Income Statement'!$DL$117,'Income Statement'!$DM$117,'Income Statement'!$DN$117</definedName>
    <definedName function="false" hidden="false" localSheetId="3" name="QB_FORMULA_158" vbProcedure="false">'Income Statement'!$DO$117,'Income Statement'!$DP$117,'Income Statement'!$DQ$117,'Income Statement'!$DR$117,'Income Statement'!$DS$117,'Income Statement'!$DT$117,'Income Statement'!$DU$117,'Income Statement'!$DV$117,'Income Statement'!$DW$117,'Income Statement'!$DX$117,'Income Statement'!$DY$117,'Income Statement'!$DZ$117,'Income Statement'!$EA$117,'Income Statement'!$EB$117,'Income Statement'!$EC$117,'Income Statement'!$ED$117</definedName>
    <definedName function="false" hidden="false" localSheetId="3" name="QB_FORMULA_159" vbProcedure="false">'Income Statement'!$EE$117,'Income Statement'!$EF$117,'Income Statement'!$EG$117,'Income Statement'!$EH$117,'Income Statement'!$EI$117,'Income Statement'!$EJ$117,'Income Statement'!$EK$117,'Income Statement'!$EL$117,'Income Statement'!$EM$117,'Income Statement'!$EN$117,'Income Statement'!$EO$117,'Income Statement'!$EP$117,'Income Statement'!$EQ$117,'Income Statement'!$ER$117,'Income Statement'!$ES$117,'Income Statement'!$ET$117</definedName>
    <definedName function="false" hidden="false" localSheetId="3" name="QB_FORMULA_16" vbProcedure="false">'Income Statement'!$DH$13,'Income Statement'!$DI$13,'Income Statement'!$DJ$13,'Income Statement'!$DK$13,'Income Statement'!$DL$13,'Income Statement'!$DM$13,'Income Statement'!$DN$13,'Income Statement'!$DO$13,'Income Statement'!$DP$13,'Income Statement'!$DQ$13,'Income Statement'!$DR$13,'Income Statement'!$DS$13,'Income Statement'!$DT$13,'Income Statement'!$DU$13,'Income Statement'!$DV$13,'Income Statement'!$DW$13</definedName>
    <definedName function="false" hidden="false" localSheetId="3" name="QB_FORMULA_160" vbProcedure="false">'Income Statement'!$EU$117,'Income Statement'!$EU$119,'Income Statement'!$EU$120,'Income Statement'!$EU$121,'Income Statement'!$EU$122,'Income Statement'!$EU$123,'Income Statement'!$EU$124,'Income Statement'!$EU$125,'Income Statement'!$EU$126,'Income Statement'!$EU$127,'Income Statement'!$EU$128,'Income Statement'!$EU$129,'Income Statement'!$EU$130,'Income Statement'!$EU$131,'Income Statement'!$F$132,'Income Statement'!$G$132</definedName>
    <definedName function="false" hidden="false" localSheetId="3" name="QB_FORMULA_161" vbProcedure="false">'Income Statement'!$H$132,'Income Statement'!$I$132,'Income Statement'!$J$132,'Income Statement'!$K$132,'Income Statement'!$L$132,'Income Statement'!$M$132,'Income Statement'!$N$132,'Income Statement'!$O$132,'Income Statement'!$P$132,'Income Statement'!$Q$132,'Income Statement'!$R$132,'Income Statement'!$S$132,'Income Statement'!$T$132,'Income Statement'!$U$132,'Income Statement'!$V$132,'Income Statement'!$W$132</definedName>
    <definedName function="false" hidden="false" localSheetId="3" name="QB_FORMULA_162" vbProcedure="false">'Income Statement'!$X$132,'Income Statement'!$Y$132,'Income Statement'!$Z$132,'Income Statement'!$AA$132,'Income Statement'!$AB$132,'Income Statement'!$AC$132,'Income Statement'!$AD$132,'Income Statement'!$AE$132,'Income Statement'!$AF$132,'Income Statement'!$AG$132,'Income Statement'!$AH$132,'Income Statement'!$AI$132,'Income Statement'!$AJ$132,'Income Statement'!$AK$132,'Income Statement'!$AL$132,'Income Statement'!$AM$132</definedName>
    <definedName function="false" hidden="false" localSheetId="3" name="QB_FORMULA_163" vbProcedure="false">'Income Statement'!$AN$132,'Income Statement'!$AO$132,'Income Statement'!$AP$132,'Income Statement'!$AQ$132,'Income Statement'!$AR$132,'Income Statement'!$AS$132,'Income Statement'!$AT$132,'Income Statement'!$AU$132,'Income Statement'!$AV$132,'Income Statement'!$AW$132,'Income Statement'!$AX$132,'Income Statement'!$AY$132,'Income Statement'!$AZ$132,'Income Statement'!$BA$132,'Income Statement'!$BB$132,'Income Statement'!$BC$132</definedName>
    <definedName function="false" hidden="false" localSheetId="3" name="QB_FORMULA_164" vbProcedure="false">'Income Statement'!$BD$132,'Income Statement'!$BE$132,'Income Statement'!$BF$132,'Income Statement'!$BG$132,'Income Statement'!$BH$132,'Income Statement'!$BI$132,'Income Statement'!$BJ$132,'Income Statement'!$BK$132,'Income Statement'!$BL$132,'Income Statement'!$BM$132,'Income Statement'!$BN$132,'Income Statement'!$BO$132,'Income Statement'!$BP$132,'Income Statement'!$BQ$132,'Income Statement'!$BR$132,'Income Statement'!$BS$132</definedName>
    <definedName function="false" hidden="false" localSheetId="3" name="QB_FORMULA_165" vbProcedure="false">'Income Statement'!$BT$132,'Income Statement'!$BU$132,'Income Statement'!$BV$132,'Income Statement'!$BW$132,'Income Statement'!$BX$132,'Income Statement'!$BY$132,'Income Statement'!$BZ$132,'Income Statement'!$CA$132,'Income Statement'!$CB$132,'Income Statement'!$CC$132,'Income Statement'!$CD$132,'Income Statement'!$CE$132,'Income Statement'!$CF$132,'Income Statement'!$CG$132,'Income Statement'!$CH$132,'Income Statement'!$CI$132</definedName>
    <definedName function="false" hidden="false" localSheetId="3" name="QB_FORMULA_166" vbProcedure="false">'Income Statement'!$CJ$132,'Income Statement'!$CK$132,'Income Statement'!$CL$132,'Income Statement'!$CM$132,'Income Statement'!$CN$132,'Income Statement'!$CO$132,'Income Statement'!$CP$132,'Income Statement'!$CQ$132,'Income Statement'!$CR$132,'Income Statement'!$CS$132,'Income Statement'!$CT$132,'Income Statement'!$CU$132,'Income Statement'!$CV$132,'Income Statement'!$CW$132,'Income Statement'!$CX$132,'Income Statement'!$CY$132</definedName>
    <definedName function="false" hidden="false" localSheetId="3" name="QB_FORMULA_167" vbProcedure="false">'Income Statement'!$CZ$132,'Income Statement'!$DA$132,'Income Statement'!$DB$132,'Income Statement'!$DC$132,'Income Statement'!$DD$132,'Income Statement'!$DE$132,'Income Statement'!$DF$132,'Income Statement'!$DG$132,'Income Statement'!$DH$132,'Income Statement'!$DI$132,'Income Statement'!$DJ$132,'Income Statement'!$DK$132,'Income Statement'!$DL$132,'Income Statement'!$DM$132,'Income Statement'!$DN$132,'Income Statement'!$DO$132</definedName>
    <definedName function="false" hidden="false" localSheetId="3" name="QB_FORMULA_168" vbProcedure="false">'Income Statement'!$DP$132,'Income Statement'!$DQ$132,'Income Statement'!$DR$132,'Income Statement'!$DS$132,'Income Statement'!$DT$132,'Income Statement'!$DU$132,'Income Statement'!$DV$132,'Income Statement'!$DW$132,'Income Statement'!$DX$132,'Income Statement'!$DY$132,'Income Statement'!$DZ$132,'Income Statement'!$EA$132,'Income Statement'!$EB$132,'Income Statement'!$EC$132,'Income Statement'!$ED$132,'Income Statement'!$EE$132</definedName>
    <definedName function="false" hidden="false" localSheetId="3" name="QB_FORMULA_169" vbProcedure="false">'Income Statement'!$EF$132,'Income Statement'!$EG$132,'Income Statement'!$EH$132,'Income Statement'!$EI$132,'Income Statement'!$EJ$132,'Income Statement'!$EK$132,'Income Statement'!$EL$132,'Income Statement'!$EM$132,'Income Statement'!$EN$132,'Income Statement'!$EO$132,'Income Statement'!$EP$132,'Income Statement'!$EQ$132,'Income Statement'!$ER$132,'Income Statement'!$ES$132,'Income Statement'!$ET$132,'Income Statement'!$EU$132</definedName>
    <definedName function="false" hidden="false" localSheetId="3" name="QB_FORMULA_17" vbProcedure="false">'Income Statement'!$DX$13,'Income Statement'!$DY$13,'Income Statement'!$DZ$13,'Income Statement'!$EA$13,'Income Statement'!$EB$13,'Income Statement'!$EC$13,'Income Statement'!$ED$13,'Income Statement'!$EE$13,'Income Statement'!$EF$13,'Income Statement'!$EG$13,'Income Statement'!$EH$13,'Income Statement'!$EI$13,'Income Statement'!$EJ$13,'Income Statement'!$EK$13,'Income Statement'!$EL$13,'Income Statement'!$EM$13</definedName>
    <definedName function="false" hidden="false" localSheetId="3" name="QB_FORMULA_170" vbProcedure="false">'Income Statement'!$EU$134,'Income Statement'!$EU$135,'Income Statement'!$EU$136,'Income Statement'!$EU$137,'Income Statement'!$EU$138,'Income Statement'!$EU$139,'Income Statement'!$EU$140,'Income Statement'!$EU$141,'Income Statement'!$EU$142,'Income Statement'!$EU$143,'Income Statement'!$EU$144,'Income Statement'!$EU$145,'Income Statement'!$EU$146,'Income Statement'!$EU$147,'Income Statement'!$EU$148,'Income Statement'!$EU$149</definedName>
    <definedName function="false" hidden="false" localSheetId="3" name="QB_FORMULA_171" vbProcedure="false">'Income Statement'!$EU$150,'Income Statement'!$EU$151,'Income Statement'!$F$152,'Income Statement'!$G$152,'Income Statement'!$H$152,'Income Statement'!$I$152,'Income Statement'!$J$152,'Income Statement'!$K$152,'Income Statement'!$L$152,'Income Statement'!$M$152,'Income Statement'!$N$152,'Income Statement'!$O$152,'Income Statement'!$P$152,'Income Statement'!$Q$152,'Income Statement'!$R$152,'Income Statement'!$S$152</definedName>
    <definedName function="false" hidden="false" localSheetId="3" name="QB_FORMULA_172" vbProcedure="false">'Income Statement'!$T$152,'Income Statement'!$U$152,'Income Statement'!$V$152,'Income Statement'!$W$152,'Income Statement'!$X$152,'Income Statement'!$Y$152,'Income Statement'!$Z$152,'Income Statement'!$AA$152,'Income Statement'!$AB$152,'Income Statement'!$AC$152,'Income Statement'!$AD$152,'Income Statement'!$AE$152,'Income Statement'!$AF$152,'Income Statement'!$AG$152,'Income Statement'!$AH$152,'Income Statement'!$AI$152</definedName>
    <definedName function="false" hidden="false" localSheetId="3" name="QB_FORMULA_173" vbProcedure="false">'Income Statement'!$AJ$152,'Income Statement'!$AK$152,'Income Statement'!$AL$152,'Income Statement'!$AM$152,'Income Statement'!$AN$152,'Income Statement'!$AO$152,'Income Statement'!$AP$152,'Income Statement'!$AQ$152,'Income Statement'!$AR$152,'Income Statement'!$AS$152,'Income Statement'!$AT$152,'Income Statement'!$AU$152,'Income Statement'!$AV$152,'Income Statement'!$AW$152,'Income Statement'!$AX$152,'Income Statement'!$AY$152</definedName>
    <definedName function="false" hidden="false" localSheetId="3" name="QB_FORMULA_174" vbProcedure="false">'Income Statement'!$AZ$152,'Income Statement'!$BA$152,'Income Statement'!$BB$152,'Income Statement'!$BC$152,'Income Statement'!$BD$152,'Income Statement'!$BE$152,'Income Statement'!$BF$152,'Income Statement'!$BG$152,'Income Statement'!$BH$152,'Income Statement'!$BI$152,'Income Statement'!$BJ$152,'Income Statement'!$BK$152,'Income Statement'!$BL$152,'Income Statement'!$BM$152,'Income Statement'!$BN$152,'Income Statement'!$BO$152</definedName>
    <definedName function="false" hidden="false" localSheetId="3" name="QB_FORMULA_175" vbProcedure="false">'Income Statement'!$BP$152,'Income Statement'!$BQ$152,'Income Statement'!$BR$152,'Income Statement'!$BS$152,'Income Statement'!$BT$152,'Income Statement'!$BU$152,'Income Statement'!$BV$152,'Income Statement'!$BW$152,'Income Statement'!$BX$152,'Income Statement'!$BY$152,'Income Statement'!$BZ$152,'Income Statement'!$CA$152,'Income Statement'!$CB$152,'Income Statement'!$CC$152,'Income Statement'!$CD$152,'Income Statement'!$CE$152</definedName>
    <definedName function="false" hidden="false" localSheetId="3" name="QB_FORMULA_176" vbProcedure="false">'Income Statement'!$CF$152,'Income Statement'!$CG$152,'Income Statement'!$CH$152,'Income Statement'!$CI$152,'Income Statement'!$CJ$152,'Income Statement'!$CK$152,'Income Statement'!$CL$152,'Income Statement'!$CM$152,'Income Statement'!$CN$152,'Income Statement'!$CO$152,'Income Statement'!$CP$152,'Income Statement'!$CQ$152,'Income Statement'!$CR$152,'Income Statement'!$CS$152,'Income Statement'!$CT$152,'Income Statement'!$CU$152</definedName>
    <definedName function="false" hidden="false" localSheetId="3" name="QB_FORMULA_177" vbProcedure="false">'Income Statement'!$CV$152,'Income Statement'!$CW$152,'Income Statement'!$CX$152,'Income Statement'!$CY$152,'Income Statement'!$CZ$152,'Income Statement'!$DA$152,'Income Statement'!$DB$152,'Income Statement'!$DC$152,'Income Statement'!$DD$152,'Income Statement'!$DE$152,'Income Statement'!$DF$152,'Income Statement'!$DG$152,'Income Statement'!$DH$152,'Income Statement'!$DI$152,'Income Statement'!$DJ$152,'Income Statement'!$DK$152</definedName>
    <definedName function="false" hidden="false" localSheetId="3" name="QB_FORMULA_178" vbProcedure="false">'Income Statement'!$DL$152,'Income Statement'!$DM$152,'Income Statement'!$DN$152,'Income Statement'!$DO$152,'Income Statement'!$DP$152,'Income Statement'!$DQ$152,'Income Statement'!$DR$152,'Income Statement'!$DS$152,'Income Statement'!$DT$152,'Income Statement'!$DU$152,'Income Statement'!$DV$152,'Income Statement'!$DW$152,'Income Statement'!$DX$152,'Income Statement'!$DY$152,'Income Statement'!$DZ$152,'Income Statement'!$EA$152</definedName>
    <definedName function="false" hidden="false" localSheetId="3" name="QB_FORMULA_179" vbProcedure="false">'Income Statement'!$EB$152,'Income Statement'!$EC$152,'Income Statement'!$ED$152,'Income Statement'!$EE$152,'Income Statement'!$EF$152,'Income Statement'!$EG$152,'Income Statement'!$EH$152,'Income Statement'!$EI$152,'Income Statement'!$EJ$152,'Income Statement'!$EK$152,'Income Statement'!$EL$152,'Income Statement'!$EM$152,'Income Statement'!$EN$152,'Income Statement'!$EO$152,'Income Statement'!$EP$152,'Income Statement'!$EQ$152</definedName>
    <definedName function="false" hidden="false" localSheetId="3" name="QB_FORMULA_18" vbProcedure="false">'Income Statement'!$EN$13,'Income Statement'!$EO$13,'Income Statement'!$EP$13,'Income Statement'!$EQ$13,'Income Statement'!$ER$13,'Income Statement'!$ES$13,'Income Statement'!$ET$13,'Income Statement'!$EU$13,'Income Statement'!$EU$14,'Income Statement'!$EU$15,'Income Statement'!$EU$16,'Income Statement'!$EU$18,'Income Statement'!$EU$19,'Income Statement'!$EU$20,'Income Statement'!$EU$21,'Income Statement'!$EU$22</definedName>
    <definedName function="false" hidden="false" localSheetId="3" name="QB_FORMULA_180" vbProcedure="false">'Income Statement'!$ER$152,'Income Statement'!$ES$152,'Income Statement'!$ET$152,'Income Statement'!$EU$152,'Income Statement'!$EU$153,'Income Statement'!$EU$155,'Income Statement'!$EU$156,'Income Statement'!$EU$157,'Income Statement'!$EU$158,'Income Statement'!$EU$159,'Income Statement'!$EU$160,'Income Statement'!$EU$161,'Income Statement'!$EU$162,'Income Statement'!$EU$163,'Income Statement'!$F$164,'Income Statement'!$G$164</definedName>
    <definedName function="false" hidden="false" localSheetId="3" name="QB_FORMULA_181" vbProcedure="false">'Income Statement'!$H$164,'Income Statement'!$I$164,'Income Statement'!$J$164,'Income Statement'!$K$164,'Income Statement'!$L$164,'Income Statement'!$M$164,'Income Statement'!$N$164,'Income Statement'!$O$164,'Income Statement'!$P$164,'Income Statement'!$Q$164,'Income Statement'!$R$164,'Income Statement'!$S$164,'Income Statement'!$T$164,'Income Statement'!$U$164,'Income Statement'!$V$164,'Income Statement'!$W$164</definedName>
    <definedName function="false" hidden="false" localSheetId="3" name="QB_FORMULA_182" vbProcedure="false">'Income Statement'!$X$164,'Income Statement'!$Y$164,'Income Statement'!$Z$164,'Income Statement'!$AA$164,'Income Statement'!$AB$164,'Income Statement'!$AC$164,'Income Statement'!$AD$164,'Income Statement'!$AE$164,'Income Statement'!$AF$164,'Income Statement'!$AG$164,'Income Statement'!$AH$164,'Income Statement'!$AI$164,'Income Statement'!$AJ$164,'Income Statement'!$AK$164,'Income Statement'!$AL$164,'Income Statement'!$AM$164</definedName>
    <definedName function="false" hidden="false" localSheetId="3" name="QB_FORMULA_183" vbProcedure="false">'Income Statement'!$AN$164,'Income Statement'!$AO$164,'Income Statement'!$AP$164,'Income Statement'!$AQ$164,'Income Statement'!$AR$164,'Income Statement'!$AS$164,'Income Statement'!$AT$164,'Income Statement'!$AU$164,'Income Statement'!$AV$164,'Income Statement'!$AW$164,'Income Statement'!$AX$164,'Income Statement'!$AY$164,'Income Statement'!$AZ$164,'Income Statement'!$BA$164,'Income Statement'!$BB$164,'Income Statement'!$BC$164</definedName>
    <definedName function="false" hidden="false" localSheetId="3" name="QB_FORMULA_184" vbProcedure="false">'Income Statement'!$BD$164,'Income Statement'!$BE$164,'Income Statement'!$BF$164,'Income Statement'!$BG$164,'Income Statement'!$BH$164,'Income Statement'!$BI$164,'Income Statement'!$BJ$164,'Income Statement'!$BK$164,'Income Statement'!$BL$164,'Income Statement'!$BM$164,'Income Statement'!$BN$164,'Income Statement'!$BO$164,'Income Statement'!$BP$164,'Income Statement'!$BQ$164,'Income Statement'!$BR$164,'Income Statement'!$BS$164</definedName>
    <definedName function="false" hidden="false" localSheetId="3" name="QB_FORMULA_185" vbProcedure="false">'Income Statement'!$BT$164,'Income Statement'!$BU$164,'Income Statement'!$BV$164,'Income Statement'!$BW$164,'Income Statement'!$BX$164,'Income Statement'!$BY$164,'Income Statement'!$BZ$164,'Income Statement'!$CA$164,'Income Statement'!$CB$164,'Income Statement'!$CC$164,'Income Statement'!$CD$164,'Income Statement'!$CE$164,'Income Statement'!$CF$164,'Income Statement'!$CG$164,'Income Statement'!$CH$164,'Income Statement'!$CI$164</definedName>
    <definedName function="false" hidden="false" localSheetId="3" name="QB_FORMULA_186" vbProcedure="false">'Income Statement'!$CJ$164,'Income Statement'!$CK$164,'Income Statement'!$CL$164,'Income Statement'!$CM$164,'Income Statement'!$CN$164,'Income Statement'!$CO$164,'Income Statement'!$CP$164,'Income Statement'!$CQ$164,'Income Statement'!$CR$164,'Income Statement'!$CS$164,'Income Statement'!$CT$164,'Income Statement'!$CU$164,'Income Statement'!$CV$164,'Income Statement'!$CW$164,'Income Statement'!$CX$164,'Income Statement'!$CY$164</definedName>
    <definedName function="false" hidden="false" localSheetId="3" name="QB_FORMULA_187" vbProcedure="false">'Income Statement'!$CZ$164,'Income Statement'!$DA$164,'Income Statement'!$DB$164,'Income Statement'!$DC$164,'Income Statement'!$DD$164,'Income Statement'!$DE$164,'Income Statement'!$DF$164,'Income Statement'!$DG$164,'Income Statement'!$DH$164,'Income Statement'!$DI$164,'Income Statement'!$DJ$164,'Income Statement'!$DK$164,'Income Statement'!$DL$164,'Income Statement'!$DM$164,'Income Statement'!$DN$164,'Income Statement'!$DO$164</definedName>
    <definedName function="false" hidden="false" localSheetId="3" name="QB_FORMULA_188" vbProcedure="false">'Income Statement'!$DP$164,'Income Statement'!$DQ$164,'Income Statement'!$DR$164,'Income Statement'!$DS$164,'Income Statement'!$DT$164,'Income Statement'!$DU$164,'Income Statement'!$DV$164,'Income Statement'!$DW$164,'Income Statement'!$DX$164,'Income Statement'!$DY$164,'Income Statement'!$DZ$164,'Income Statement'!$EA$164,'Income Statement'!$EB$164,'Income Statement'!$EC$164,'Income Statement'!$ED$164,'Income Statement'!$EE$164</definedName>
    <definedName function="false" hidden="false" localSheetId="3" name="QB_FORMULA_189" vbProcedure="false">'Income Statement'!$EF$164,'Income Statement'!$EG$164,'Income Statement'!$EH$164,'Income Statement'!$EI$164,'Income Statement'!$EJ$164,'Income Statement'!$EK$164,'Income Statement'!$EL$164,'Income Statement'!$EM$164,'Income Statement'!$EN$164,'Income Statement'!$EO$164,'Income Statement'!$EP$164,'Income Statement'!$EQ$164,'Income Statement'!$ER$164,'Income Statement'!$ES$164,'Income Statement'!$ET$164,'Income Statement'!$EU$164</definedName>
    <definedName function="false" hidden="false" localSheetId="3" name="QB_FORMULA_19" vbProcedure="false">'Income Statement'!$EU$23,'Income Statement'!$EU$24,'Income Statement'!$EU$25,'Income Statement'!$EU$26,'Income Statement'!$EU$27,'Income Statement'!$EU$28,'Income Statement'!$EU$29,'Income Statement'!$EU$30,'Income Statement'!$EU$31,'Income Statement'!$EU$32,'Income Statement'!$EU$33,'Income Statement'!$EU$34,'Income Statement'!$EU$35,'Income Statement'!$EU$36,'Income Statement'!$EU$37,'Income Statement'!$EU$38</definedName>
    <definedName function="false" hidden="false" localSheetId="3" name="QB_FORMULA_190" vbProcedure="false">'Income Statement'!$EU$165,'Income Statement'!$EU$167,'Income Statement'!$EU$168,'Income Statement'!$EU$169,'Income Statement'!$F$170,'Income Statement'!$G$170,'Income Statement'!$H$170,'Income Statement'!$I$170,'Income Statement'!$J$170,'Income Statement'!$K$170,'Income Statement'!$L$170,'Income Statement'!$M$170,'Income Statement'!$N$170,'Income Statement'!$O$170,'Income Statement'!$P$170,'Income Statement'!$Q$170</definedName>
    <definedName function="false" hidden="false" localSheetId="3" name="QB_FORMULA_191" vbProcedure="false">'Income Statement'!$R$170,'Income Statement'!$S$170,'Income Statement'!$T$170,'Income Statement'!$U$170,'Income Statement'!$V$170,'Income Statement'!$W$170,'Income Statement'!$X$170,'Income Statement'!$Y$170,'Income Statement'!$Z$170,'Income Statement'!$AA$170,'Income Statement'!$AB$170,'Income Statement'!$AC$170,'Income Statement'!$AD$170,'Income Statement'!$AE$170,'Income Statement'!$AF$170,'Income Statement'!$AG$170</definedName>
    <definedName function="false" hidden="false" localSheetId="3" name="QB_FORMULA_192" vbProcedure="false">'Income Statement'!$AH$170,'Income Statement'!$AI$170,'Income Statement'!$AJ$170,'Income Statement'!$AK$170,'Income Statement'!$AL$170,'Income Statement'!$AM$170,'Income Statement'!$AN$170,'Income Statement'!$AO$170,'Income Statement'!$AP$170,'Income Statement'!$AQ$170,'Income Statement'!$AR$170,'Income Statement'!$AS$170,'Income Statement'!$AT$170,'Income Statement'!$AU$170,'Income Statement'!$AV$170,'Income Statement'!$AW$170</definedName>
    <definedName function="false" hidden="false" localSheetId="3" name="QB_FORMULA_193" vbProcedure="false">'Income Statement'!$AX$170,'Income Statement'!$AY$170,'Income Statement'!$AZ$170,'Income Statement'!$BA$170,'Income Statement'!$BB$170,'Income Statement'!$BC$170,'Income Statement'!$BD$170,'Income Statement'!$BE$170,'Income Statement'!$BF$170,'Income Statement'!$BG$170,'Income Statement'!$BH$170,'Income Statement'!$BI$170,'Income Statement'!$BJ$170,'Income Statement'!$BK$170,'Income Statement'!$BL$170,'Income Statement'!$BM$170</definedName>
    <definedName function="false" hidden="false" localSheetId="3" name="QB_FORMULA_194" vbProcedure="false">'Income Statement'!$BN$170,'Income Statement'!$BO$170,'Income Statement'!$BP$170,'Income Statement'!$BQ$170,'Income Statement'!$BR$170,'Income Statement'!$BS$170,'Income Statement'!$BT$170,'Income Statement'!$BU$170,'Income Statement'!$BV$170,'Income Statement'!$BW$170,'Income Statement'!$BX$170,'Income Statement'!$BY$170,'Income Statement'!$BZ$170,'Income Statement'!$CA$170,'Income Statement'!$CB$170,'Income Statement'!$CC$170</definedName>
    <definedName function="false" hidden="false" localSheetId="3" name="QB_FORMULA_195" vbProcedure="false">'Income Statement'!$CD$170,'Income Statement'!$CE$170,'Income Statement'!$CF$170,'Income Statement'!$CG$170,'Income Statement'!$CH$170,'Income Statement'!$CI$170,'Income Statement'!$CJ$170,'Income Statement'!$CK$170,'Income Statement'!$CL$170,'Income Statement'!$CM$170,'Income Statement'!$CN$170,'Income Statement'!$CO$170,'Income Statement'!$CP$170,'Income Statement'!$CQ$170,'Income Statement'!$CR$170,'Income Statement'!$CS$170</definedName>
    <definedName function="false" hidden="false" localSheetId="3" name="QB_FORMULA_196" vbProcedure="false">'Income Statement'!$CT$170,'Income Statement'!$CU$170,'Income Statement'!$CV$170,'Income Statement'!$CW$170,'Income Statement'!$CX$170,'Income Statement'!$CY$170,'Income Statement'!$CZ$170,'Income Statement'!$DA$170,'Income Statement'!$DB$170,'Income Statement'!$DC$170,'Income Statement'!$DD$170,'Income Statement'!$DE$170,'Income Statement'!$DF$170,'Income Statement'!$DG$170,'Income Statement'!$DH$170,'Income Statement'!$DI$170</definedName>
    <definedName function="false" hidden="false" localSheetId="3" name="QB_FORMULA_197" vbProcedure="false">'Income Statement'!$DJ$170,'Income Statement'!$DK$170,'Income Statement'!$DL$170,'Income Statement'!$DM$170,'Income Statement'!$DN$170,'Income Statement'!$DO$170,'Income Statement'!$DP$170,'Income Statement'!$DQ$170,'Income Statement'!$DR$170,'Income Statement'!$DS$170,'Income Statement'!$DT$170,'Income Statement'!$DU$170,'Income Statement'!$DV$170,'Income Statement'!$DW$170,'Income Statement'!$DX$170,'Income Statement'!$DY$170</definedName>
    <definedName function="false" hidden="false" localSheetId="3" name="QB_FORMULA_198" vbProcedure="false">'Income Statement'!$DZ$170,'Income Statement'!$EA$170,'Income Statement'!$EB$170,'Income Statement'!$EC$170,'Income Statement'!$ED$170,'Income Statement'!$EE$170,'Income Statement'!$EF$170,'Income Statement'!$EG$170,'Income Statement'!$EH$170,'Income Statement'!$EI$170,'Income Statement'!$EJ$170,'Income Statement'!$EK$170,'Income Statement'!$EL$170,'Income Statement'!$EM$170,'Income Statement'!$EN$170,'Income Statement'!$EO$170</definedName>
    <definedName function="false" hidden="false" localSheetId="3" name="QB_FORMULA_199" vbProcedure="false">'Income Statement'!$EP$170,'Income Statement'!$EQ$170,'Income Statement'!$ER$170,'Income Statement'!$ES$170,'Income Statement'!$ET$170,'Income Statement'!$EU$170,'Income Statement'!$EU$172,'Income Statement'!$EU$173,'Income Statement'!$EU$174,'Income Statement'!$EU$175,'Income Statement'!$F$176,'Income Statement'!$G$176,'Income Statement'!$H$176,'Income Statement'!$I$176,'Income Statement'!$J$176,'Income Statement'!$K$176</definedName>
    <definedName function="false" hidden="false" localSheetId="3" name="QB_FORMULA_2" vbProcedure="false">'Income Statement'!$AJ$9,'Income Statement'!$AK$9,'Income Statement'!$AL$9,'Income Statement'!$AM$9,'Income Statement'!$AN$9,'Income Statement'!$AO$9,'Income Statement'!$AP$9,'Income Statement'!$AQ$9,'Income Statement'!$AR$9,'Income Statement'!$AS$9,'Income Statement'!$AT$9,'Income Statement'!$AU$9,'Income Statement'!$AV$9,'Income Statement'!$AW$9,'Income Statement'!$AX$9,'Income Statement'!$AY$9</definedName>
    <definedName function="false" hidden="false" localSheetId="3" name="QB_FORMULA_20" vbProcedure="false">'Income Statement'!$F$39,'Income Statement'!$G$39,'Income Statement'!$H$39,'Income Statement'!$I$39,'Income Statement'!$J$39,'Income Statement'!$K$39,'Income Statement'!$L$39,'Income Statement'!$M$39,'Income Statement'!$N$39,'Income Statement'!$O$39,'Income Statement'!$P$39,'Income Statement'!$Q$39,'Income Statement'!$R$39,'Income Statement'!$S$39,'Income Statement'!$T$39,'Income Statement'!$U$39</definedName>
    <definedName function="false" hidden="false" localSheetId="3" name="QB_FORMULA_200" vbProcedure="false">'Income Statement'!$L$176,'Income Statement'!$M$176,'Income Statement'!$N$176,'Income Statement'!$O$176,'Income Statement'!$P$176,'Income Statement'!$Q$176,'Income Statement'!$R$176,'Income Statement'!$S$176,'Income Statement'!$T$176,'Income Statement'!$U$176,'Income Statement'!$V$176,'Income Statement'!$W$176,'Income Statement'!$X$176,'Income Statement'!$Y$176,'Income Statement'!$Z$176,'Income Statement'!$AA$176</definedName>
    <definedName function="false" hidden="false" localSheetId="3" name="QB_FORMULA_201" vbProcedure="false">'Income Statement'!$AB$176,'Income Statement'!$AC$176,'Income Statement'!$AD$176,'Income Statement'!$AE$176,'Income Statement'!$AF$176,'Income Statement'!$AG$176,'Income Statement'!$AH$176,'Income Statement'!$AI$176,'Income Statement'!$AJ$176,'Income Statement'!$AK$176,'Income Statement'!$AL$176,'Income Statement'!$AM$176,'Income Statement'!$AN$176,'Income Statement'!$AO$176,'Income Statement'!$AP$176,'Income Statement'!$AQ$176</definedName>
    <definedName function="false" hidden="false" localSheetId="3" name="QB_FORMULA_202" vbProcedure="false">'Income Statement'!$AR$176,'Income Statement'!$AS$176,'Income Statement'!$AT$176,'Income Statement'!$AU$176,'Income Statement'!$AV$176,'Income Statement'!$AW$176,'Income Statement'!$AX$176,'Income Statement'!$AY$176,'Income Statement'!$AZ$176,'Income Statement'!$BA$176,'Income Statement'!$BB$176,'Income Statement'!$BC$176,'Income Statement'!$BD$176,'Income Statement'!$BE$176,'Income Statement'!$BF$176,'Income Statement'!$BG$176</definedName>
    <definedName function="false" hidden="false" localSheetId="3" name="QB_FORMULA_203" vbProcedure="false">'Income Statement'!$BH$176,'Income Statement'!$BI$176,'Income Statement'!$BJ$176,'Income Statement'!$BK$176,'Income Statement'!$BL$176,'Income Statement'!$BM$176,'Income Statement'!$BN$176,'Income Statement'!$BO$176,'Income Statement'!$BP$176,'Income Statement'!$BQ$176,'Income Statement'!$BR$176,'Income Statement'!$BS$176,'Income Statement'!$BT$176,'Income Statement'!$BU$176,'Income Statement'!$BV$176,'Income Statement'!$BW$176</definedName>
    <definedName function="false" hidden="false" localSheetId="3" name="QB_FORMULA_204" vbProcedure="false">'Income Statement'!$BX$176,'Income Statement'!$BY$176,'Income Statement'!$BZ$176,'Income Statement'!$CA$176,'Income Statement'!$CB$176,'Income Statement'!$CC$176,'Income Statement'!$CD$176,'Income Statement'!$CE$176,'Income Statement'!$CF$176,'Income Statement'!$CG$176,'Income Statement'!$CH$176,'Income Statement'!$CI$176,'Income Statement'!$CJ$176,'Income Statement'!$CK$176,'Income Statement'!$CL$176,'Income Statement'!$CM$176</definedName>
    <definedName function="false" hidden="false" localSheetId="3" name="QB_FORMULA_205" vbProcedure="false">'Income Statement'!$CN$176,'Income Statement'!$CO$176,'Income Statement'!$CP$176,'Income Statement'!$CQ$176,'Income Statement'!$CR$176,'Income Statement'!$CS$176,'Income Statement'!$CT$176,'Income Statement'!$CU$176,'Income Statement'!$CV$176,'Income Statement'!$CW$176,'Income Statement'!$CX$176,'Income Statement'!$CY$176,'Income Statement'!$CZ$176,'Income Statement'!$DA$176,'Income Statement'!$DB$176,'Income Statement'!$DC$176</definedName>
    <definedName function="false" hidden="false" localSheetId="3" name="QB_FORMULA_206" vbProcedure="false">'Income Statement'!$DD$176,'Income Statement'!$DE$176,'Income Statement'!$DF$176,'Income Statement'!$DG$176,'Income Statement'!$DH$176,'Income Statement'!$DI$176,'Income Statement'!$DJ$176,'Income Statement'!$DK$176,'Income Statement'!$DL$176,'Income Statement'!$DM$176,'Income Statement'!$DN$176,'Income Statement'!$DO$176,'Income Statement'!$DP$176,'Income Statement'!$DQ$176,'Income Statement'!$DR$176,'Income Statement'!$DS$176</definedName>
    <definedName function="false" hidden="false" localSheetId="3" name="QB_FORMULA_207" vbProcedure="false">'Income Statement'!$DT$176,'Income Statement'!$DU$176,'Income Statement'!$DV$176,'Income Statement'!$DW$176,'Income Statement'!$DX$176,'Income Statement'!$DY$176,'Income Statement'!$DZ$176,'Income Statement'!$EA$176,'Income Statement'!$EB$176,'Income Statement'!$EC$176,'Income Statement'!$ED$176,'Income Statement'!$EE$176,'Income Statement'!$EF$176,'Income Statement'!$EG$176,'Income Statement'!$EH$176,'Income Statement'!$EI$176</definedName>
    <definedName function="false" hidden="false" localSheetId="3" name="QB_FORMULA_208" vbProcedure="false">'Income Statement'!$EJ$176,'Income Statement'!$EK$176,'Income Statement'!$EL$176,'Income Statement'!$EM$176,'Income Statement'!$EN$176,'Income Statement'!$EO$176,'Income Statement'!$EP$176,'Income Statement'!$EQ$176,'Income Statement'!$ER$176,'Income Statement'!$ES$176,'Income Statement'!$ET$176,'Income Statement'!$EU$176,'Income Statement'!$EU$178,'Income Statement'!$EU$179,'Income Statement'!$F$180,'Income Statement'!$G$180</definedName>
    <definedName function="false" hidden="false" localSheetId="3" name="QB_FORMULA_209" vbProcedure="false">'Income Statement'!$H$180,'Income Statement'!$I$180,'Income Statement'!$J$180,'Income Statement'!$K$180,'Income Statement'!$L$180,'Income Statement'!$M$180,'Income Statement'!$N$180,'Income Statement'!$O$180,'Income Statement'!$P$180,'Income Statement'!$Q$180,'Income Statement'!$R$180,'Income Statement'!$S$180,'Income Statement'!$T$180,'Income Statement'!$U$180,'Income Statement'!$V$180,'Income Statement'!$W$180</definedName>
    <definedName function="false" hidden="false" localSheetId="3" name="QB_FORMULA_21" vbProcedure="false">'Income Statement'!$V$39,'Income Statement'!$W$39,'Income Statement'!$X$39,'Income Statement'!$Y$39,'Income Statement'!$Z$39,'Income Statement'!$AA$39,'Income Statement'!$AB$39,'Income Statement'!$AC$39,'Income Statement'!$AD$39,'Income Statement'!$AE$39,'Income Statement'!$AF$39,'Income Statement'!$AG$39,'Income Statement'!$AH$39,'Income Statement'!$AI$39,'Income Statement'!$AJ$39,'Income Statement'!$AK$39</definedName>
    <definedName function="false" hidden="false" localSheetId="3" name="QB_FORMULA_210" vbProcedure="false">'Income Statement'!$X$180,'Income Statement'!$Y$180,'Income Statement'!$Z$180,'Income Statement'!$AA$180,'Income Statement'!$AB$180,'Income Statement'!$AC$180,'Income Statement'!$AD$180,'Income Statement'!$AE$180,'Income Statement'!$AF$180,'Income Statement'!$AG$180,'Income Statement'!$AH$180,'Income Statement'!$AI$180,'Income Statement'!$AJ$180,'Income Statement'!$AK$180,'Income Statement'!$AL$180,'Income Statement'!$AM$180</definedName>
    <definedName function="false" hidden="false" localSheetId="3" name="QB_FORMULA_211" vbProcedure="false">'Income Statement'!$AN$180,'Income Statement'!$AO$180,'Income Statement'!$AP$180,'Income Statement'!$AQ$180,'Income Statement'!$AR$180,'Income Statement'!$AS$180,'Income Statement'!$AT$180,'Income Statement'!$AU$180,'Income Statement'!$AV$180,'Income Statement'!$AW$180,'Income Statement'!$AX$180,'Income Statement'!$AY$180,'Income Statement'!$AZ$180,'Income Statement'!$BA$180,'Income Statement'!$BB$180,'Income Statement'!$BC$180</definedName>
    <definedName function="false" hidden="false" localSheetId="3" name="QB_FORMULA_212" vbProcedure="false">'Income Statement'!$BD$180,'Income Statement'!$BE$180,'Income Statement'!$BF$180,'Income Statement'!$BG$180,'Income Statement'!$BH$180,'Income Statement'!$BI$180,'Income Statement'!$BJ$180,'Income Statement'!$BK$180,'Income Statement'!$BL$180,'Income Statement'!$BM$180,'Income Statement'!$BN$180,'Income Statement'!$BO$180,'Income Statement'!$BP$180,'Income Statement'!$BQ$180,'Income Statement'!$BR$180,'Income Statement'!$BS$180</definedName>
    <definedName function="false" hidden="false" localSheetId="3" name="QB_FORMULA_213" vbProcedure="false">'Income Statement'!$BT$180,'Income Statement'!$BU$180,'Income Statement'!$BV$180,'Income Statement'!$BW$180,'Income Statement'!$BX$180,'Income Statement'!$BY$180,'Income Statement'!$BZ$180,'Income Statement'!$CA$180,'Income Statement'!$CB$180,'Income Statement'!$CC$180,'Income Statement'!$CD$180,'Income Statement'!$CE$180,'Income Statement'!$CF$180,'Income Statement'!$CG$180,'Income Statement'!$CH$180,'Income Statement'!$CI$180</definedName>
    <definedName function="false" hidden="false" localSheetId="3" name="QB_FORMULA_214" vbProcedure="false">'Income Statement'!$CJ$180,'Income Statement'!$CK$180,'Income Statement'!$CL$180,'Income Statement'!$CM$180,'Income Statement'!$CN$180,'Income Statement'!$CO$180,'Income Statement'!$CP$180,'Income Statement'!$CQ$180,'Income Statement'!$CR$180,'Income Statement'!$CS$180,'Income Statement'!$CT$180,'Income Statement'!$CU$180,'Income Statement'!$CV$180,'Income Statement'!$CW$180,'Income Statement'!$CX$180,'Income Statement'!$CY$180</definedName>
    <definedName function="false" hidden="false" localSheetId="3" name="QB_FORMULA_215" vbProcedure="false">'Income Statement'!$CZ$180,'Income Statement'!$DA$180,'Income Statement'!$DB$180,'Income Statement'!$DC$180,'Income Statement'!$DD$180,'Income Statement'!$DE$180,'Income Statement'!$DF$180,'Income Statement'!$DG$180,'Income Statement'!$DH$180,'Income Statement'!$DI$180,'Income Statement'!$DJ$180,'Income Statement'!$DK$180,'Income Statement'!$DL$180,'Income Statement'!$DM$180,'Income Statement'!$DN$180,'Income Statement'!$DO$180</definedName>
    <definedName function="false" hidden="false" localSheetId="3" name="QB_FORMULA_216" vbProcedure="false">'Income Statement'!$DP$180,'Income Statement'!$DQ$180,'Income Statement'!$DR$180,'Income Statement'!$DS$180,'Income Statement'!$DT$180,'Income Statement'!$DU$180,'Income Statement'!$DV$180,'Income Statement'!$DW$180,'Income Statement'!$DX$180,'Income Statement'!$DY$180,'Income Statement'!$DZ$180,'Income Statement'!$EA$180,'Income Statement'!$EB$180,'Income Statement'!$EC$180,'Income Statement'!$ED$180,'Income Statement'!$EE$180</definedName>
    <definedName function="false" hidden="false" localSheetId="3" name="QB_FORMULA_217" vbProcedure="false">'Income Statement'!$EF$180,'Income Statement'!$EG$180,'Income Statement'!$EH$180,'Income Statement'!$EI$180,'Income Statement'!$EJ$180,'Income Statement'!$EK$180,'Income Statement'!$EL$180,'Income Statement'!$EM$180,'Income Statement'!$EN$180,'Income Statement'!$EO$180,'Income Statement'!$EP$180,'Income Statement'!$EQ$180,'Income Statement'!$ER$180,'Income Statement'!$ES$180,'Income Statement'!$ET$180,'Income Statement'!$EU$180</definedName>
    <definedName function="false" hidden="false" localSheetId="3" name="QB_FORMULA_218" vbProcedure="false">'Income Statement'!$EU$182,'Income Statement'!$EU$183,'Income Statement'!$EU$184,'Income Statement'!$EU$185,'Income Statement'!$EU$186,'Income Statement'!$EU$187,'Income Statement'!$EU$188,'Income Statement'!$EU$189,'Income Statement'!$EU$190,'Income Statement'!$EU$191,'Income Statement'!$EU$192,'Income Statement'!$EU$193,'Income Statement'!$EU$194,'Income Statement'!$EU$195,'Income Statement'!$EU$196,'Income Statement'!$EU$197</definedName>
    <definedName function="false" hidden="false" localSheetId="3" name="QB_FORMULA_219" vbProcedure="false">'Income Statement'!$EU$198,'Income Statement'!$EU$199,'Income Statement'!$EU$200,'Income Statement'!$EU$201,'Income Statement'!$F$202,'Income Statement'!$G$202,'Income Statement'!$H$202,'Income Statement'!$I$202,'Income Statement'!$J$202,'Income Statement'!$K$202,'Income Statement'!$L$202,'Income Statement'!$M$202,'Income Statement'!$N$202,'Income Statement'!$O$202,'Income Statement'!$P$202,'Income Statement'!$Q$202</definedName>
    <definedName function="false" hidden="false" localSheetId="3" name="QB_FORMULA_22" vbProcedure="false">'Income Statement'!$AL$39,'Income Statement'!$AM$39,'Income Statement'!$AN$39,'Income Statement'!$AO$39,'Income Statement'!$AP$39,'Income Statement'!$AQ$39,'Income Statement'!$AR$39,'Income Statement'!$AS$39,'Income Statement'!$AT$39,'Income Statement'!$AU$39,'Income Statement'!$AV$39,'Income Statement'!$AW$39,'Income Statement'!$AX$39,'Income Statement'!$AY$39,'Income Statement'!$AZ$39,'Income Statement'!$BA$39</definedName>
    <definedName function="false" hidden="false" localSheetId="3" name="QB_FORMULA_220" vbProcedure="false">'Income Statement'!$R$202,'Income Statement'!$S$202,'Income Statement'!$T$202,'Income Statement'!$U$202,'Income Statement'!$V$202,'Income Statement'!$W$202,'Income Statement'!$X$202,'Income Statement'!$Y$202,'Income Statement'!$Z$202,'Income Statement'!$AA$202,'Income Statement'!$AB$202,'Income Statement'!$AC$202,'Income Statement'!$AD$202,'Income Statement'!$AE$202,'Income Statement'!$AF$202,'Income Statement'!$AG$202</definedName>
    <definedName function="false" hidden="false" localSheetId="3" name="QB_FORMULA_221" vbProcedure="false">'Income Statement'!$AH$202,'Income Statement'!$AI$202,'Income Statement'!$AJ$202,'Income Statement'!$AK$202,'Income Statement'!$AL$202,'Income Statement'!$AM$202,'Income Statement'!$AN$202,'Income Statement'!$AO$202,'Income Statement'!$AP$202,'Income Statement'!$AQ$202,'Income Statement'!$AR$202,'Income Statement'!$AS$202,'Income Statement'!$AT$202,'Income Statement'!$AU$202,'Income Statement'!$AV$202,'Income Statement'!$AW$202</definedName>
    <definedName function="false" hidden="false" localSheetId="3" name="QB_FORMULA_222" vbProcedure="false">'Income Statement'!$AX$202,'Income Statement'!$AY$202,'Income Statement'!$AZ$202,'Income Statement'!$BA$202,'Income Statement'!$BB$202,'Income Statement'!$BC$202,'Income Statement'!$BD$202,'Income Statement'!$BE$202,'Income Statement'!$BF$202,'Income Statement'!$BG$202,'Income Statement'!$BH$202,'Income Statement'!$BI$202,'Income Statement'!$BJ$202,'Income Statement'!$BK$202,'Income Statement'!$BL$202,'Income Statement'!$BM$202</definedName>
    <definedName function="false" hidden="false" localSheetId="3" name="QB_FORMULA_223" vbProcedure="false">'Income Statement'!$BN$202,'Income Statement'!$BO$202,'Income Statement'!$BP$202,'Income Statement'!$BQ$202,'Income Statement'!$BR$202,'Income Statement'!$BS$202,'Income Statement'!$BT$202,'Income Statement'!$BU$202,'Income Statement'!$BV$202,'Income Statement'!$BW$202,'Income Statement'!$BX$202,'Income Statement'!$BY$202,'Income Statement'!$BZ$202,'Income Statement'!$CA$202,'Income Statement'!$CB$202,'Income Statement'!$CC$202</definedName>
    <definedName function="false" hidden="false" localSheetId="3" name="QB_FORMULA_224" vbProcedure="false">'Income Statement'!$CD$202,'Income Statement'!$CE$202,'Income Statement'!$CF$202,'Income Statement'!$CG$202,'Income Statement'!$CH$202,'Income Statement'!$CI$202,'Income Statement'!$CJ$202,'Income Statement'!$CK$202,'Income Statement'!$CL$202,'Income Statement'!$CM$202,'Income Statement'!$CN$202,'Income Statement'!$CO$202,'Income Statement'!$CP$202,'Income Statement'!$CQ$202,'Income Statement'!$CR$202,'Income Statement'!$CS$202</definedName>
    <definedName function="false" hidden="false" localSheetId="3" name="QB_FORMULA_225" vbProcedure="false">'Income Statement'!$CT$202,'Income Statement'!$CU$202,'Income Statement'!$CV$202,'Income Statement'!$CW$202,'Income Statement'!$CX$202,'Income Statement'!$CY$202,'Income Statement'!$CZ$202,'Income Statement'!$DA$202,'Income Statement'!$DB$202,'Income Statement'!$DC$202,'Income Statement'!$DD$202,'Income Statement'!$DE$202,'Income Statement'!$DF$202,'Income Statement'!$DG$202,'Income Statement'!$DH$202,'Income Statement'!$DI$202</definedName>
    <definedName function="false" hidden="false" localSheetId="3" name="QB_FORMULA_226" vbProcedure="false">'Income Statement'!$DJ$202,'Income Statement'!$DK$202,'Income Statement'!$DL$202,'Income Statement'!$DM$202,'Income Statement'!$DN$202,'Income Statement'!$DO$202,'Income Statement'!$DP$202,'Income Statement'!$DQ$202,'Income Statement'!$DR$202,'Income Statement'!$DS$202,'Income Statement'!$DT$202,'Income Statement'!$DU$202,'Income Statement'!$DV$202,'Income Statement'!$DW$202,'Income Statement'!$DX$202,'Income Statement'!$DY$202</definedName>
    <definedName function="false" hidden="false" localSheetId="3" name="QB_FORMULA_227" vbProcedure="false">'Income Statement'!$DZ$202,'Income Statement'!$EA$202,'Income Statement'!$EB$202,'Income Statement'!$EC$202,'Income Statement'!$ED$202,'Income Statement'!$EE$202,'Income Statement'!$EF$202,'Income Statement'!$EG$202,'Income Statement'!$EH$202,'Income Statement'!$EI$202,'Income Statement'!$EJ$202,'Income Statement'!$EK$202,'Income Statement'!$EL$202,'Income Statement'!$EM$202,'Income Statement'!$EN$202,'Income Statement'!$EO$202</definedName>
    <definedName function="false" hidden="false" localSheetId="3" name="QB_FORMULA_228" vbProcedure="false">'Income Statement'!$EP$202,'Income Statement'!$EQ$202,'Income Statement'!$ER$202,'Income Statement'!$ES$202,'Income Statement'!$ET$202,'Income Statement'!$EU$202,'Income Statement'!$EU$203,'Income Statement'!$F$204,'Income Statement'!$G$204,'Income Statement'!$H$204,'Income Statement'!$I$204,'Income Statement'!$J$204,'Income Statement'!$K$204,'Income Statement'!$L$204,'Income Statement'!$M$204,'Income Statement'!$N$204</definedName>
    <definedName function="false" hidden="false" localSheetId="3" name="QB_FORMULA_229" vbProcedure="false">'Income Statement'!$O$204,'Income Statement'!$P$204,'Income Statement'!$Q$204,'Income Statement'!$R$204,'Income Statement'!$S$204,'Income Statement'!$T$204,'Income Statement'!$U$204,'Income Statement'!$V$204,'Income Statement'!$W$204,'Income Statement'!$X$204,'Income Statement'!$Y$204,'Income Statement'!$Z$204,'Income Statement'!$AA$204,'Income Statement'!$AB$204,'Income Statement'!$AC$204,'Income Statement'!$AD$204</definedName>
    <definedName function="false" hidden="false" localSheetId="3" name="QB_FORMULA_23" vbProcedure="false">'Income Statement'!$BB$39,'Income Statement'!$BC$39,'Income Statement'!$BD$39,'Income Statement'!$BE$39,'Income Statement'!$BF$39,'Income Statement'!$BG$39,'Income Statement'!$BH$39,'Income Statement'!$BI$39,'Income Statement'!$BJ$39,'Income Statement'!$BK$39,'Income Statement'!$BL$39,'Income Statement'!$BM$39,'Income Statement'!$BN$39,'Income Statement'!$BO$39,'Income Statement'!$BP$39,'Income Statement'!$BQ$39</definedName>
    <definedName function="false" hidden="false" localSheetId="3" name="QB_FORMULA_230" vbProcedure="false">'Income Statement'!$AE$204,'Income Statement'!$AF$204,'Income Statement'!$AG$204,'Income Statement'!$AH$204,'Income Statement'!$AI$204,'Income Statement'!$AJ$204,'Income Statement'!$AK$204,'Income Statement'!$AL$204,'Income Statement'!$AM$204,'Income Statement'!$AN$204,'Income Statement'!$AO$204,'Income Statement'!$AP$204,'Income Statement'!$AQ$204,'Income Statement'!$AR$204,'Income Statement'!$AS$204,'Income Statement'!$AT$204</definedName>
    <definedName function="false" hidden="false" localSheetId="3" name="QB_FORMULA_231" vbProcedure="false">'Income Statement'!$AU$204,'Income Statement'!$AV$204,'Income Statement'!$AW$204,'Income Statement'!$AX$204,'Income Statement'!$AY$204,'Income Statement'!$AZ$204,'Income Statement'!$BA$204,'Income Statement'!$BB$204,'Income Statement'!$BC$204,'Income Statement'!$BD$204,'Income Statement'!$BE$204,'Income Statement'!$BF$204,'Income Statement'!$BG$204,'Income Statement'!$BH$204,'Income Statement'!$BI$204,'Income Statement'!$BJ$204</definedName>
    <definedName function="false" hidden="false" localSheetId="3" name="QB_FORMULA_232" vbProcedure="false">'Income Statement'!$BK$204,'Income Statement'!$BL$204,'Income Statement'!$BM$204,'Income Statement'!$BN$204,'Income Statement'!$BO$204,'Income Statement'!$BP$204,'Income Statement'!$BQ$204,'Income Statement'!$BR$204,'Income Statement'!$BS$204,'Income Statement'!$BT$204,'Income Statement'!$BU$204,'Income Statement'!$BV$204,'Income Statement'!$BW$204,'Income Statement'!$BX$204,'Income Statement'!$BY$204,'Income Statement'!$BZ$204</definedName>
    <definedName function="false" hidden="false" localSheetId="3" name="QB_FORMULA_233" vbProcedure="false">'Income Statement'!$CA$204,'Income Statement'!$CB$204,'Income Statement'!$CC$204,'Income Statement'!$CD$204,'Income Statement'!$CE$204,'Income Statement'!$CF$204,'Income Statement'!$CG$204,'Income Statement'!$CH$204,'Income Statement'!$CI$204,'Income Statement'!$CJ$204,'Income Statement'!$CK$204,'Income Statement'!$CL$204,'Income Statement'!$CM$204,'Income Statement'!$CN$204,'Income Statement'!$CO$204,'Income Statement'!$CP$204</definedName>
    <definedName function="false" hidden="false" localSheetId="3" name="QB_FORMULA_234" vbProcedure="false">'Income Statement'!$CQ$204,'Income Statement'!$CR$204,'Income Statement'!$CS$204,'Income Statement'!$CT$204,'Income Statement'!$CU$204,'Income Statement'!$CV$204,'Income Statement'!$CW$204,'Income Statement'!$CX$204,'Income Statement'!$CY$204,'Income Statement'!$CZ$204,'Income Statement'!$DA$204,'Income Statement'!$DB$204,'Income Statement'!$DC$204,'Income Statement'!$DD$204,'Income Statement'!$DE$204,'Income Statement'!$DF$204</definedName>
    <definedName function="false" hidden="false" localSheetId="3" name="QB_FORMULA_235" vbProcedure="false">'Income Statement'!$DG$204,'Income Statement'!$DH$204,'Income Statement'!$DI$204,'Income Statement'!$DJ$204,'Income Statement'!$DK$204,'Income Statement'!$DL$204,'Income Statement'!$DM$204,'Income Statement'!$DN$204,'Income Statement'!$DO$204,'Income Statement'!$DP$204,'Income Statement'!$DQ$204,'Income Statement'!$DR$204,'Income Statement'!$DS$204,'Income Statement'!$DT$204,'Income Statement'!$DU$204,'Income Statement'!$DV$204</definedName>
    <definedName function="false" hidden="false" localSheetId="3" name="QB_FORMULA_236" vbProcedure="false">'Income Statement'!$DW$204,'Income Statement'!$DX$204,'Income Statement'!$DY$204,'Income Statement'!$DZ$204,'Income Statement'!$EA$204,'Income Statement'!$EB$204,'Income Statement'!$EC$204,'Income Statement'!$ED$204,'Income Statement'!$EE$204,'Income Statement'!$EF$204,'Income Statement'!$EG$204,'Income Statement'!$EH$204,'Income Statement'!$EI$204,'Income Statement'!$EJ$204,'Income Statement'!$EK$204,'Income Statement'!$EL$204</definedName>
    <definedName function="false" hidden="false" localSheetId="3" name="QB_FORMULA_237" vbProcedure="false">'Income Statement'!$EM$204,'Income Statement'!$EN$204,'Income Statement'!$EO$204,'Income Statement'!$EP$204,'Income Statement'!$EQ$204,'Income Statement'!$ER$204,'Income Statement'!$ES$204,'Income Statement'!$ET$204,'Income Statement'!$EU$204,'Income Statement'!$F$205,'Income Statement'!$G$205,'Income Statement'!$H$205,'Income Statement'!$I$205,'Income Statement'!$J$205,'Income Statement'!$K$205,'Income Statement'!$L$205</definedName>
    <definedName function="false" hidden="false" localSheetId="3" name="QB_FORMULA_238" vbProcedure="false">'Income Statement'!$M$205,'Income Statement'!$N$205,'Income Statement'!$O$205,'Income Statement'!$P$205,'Income Statement'!$Q$205,'Income Statement'!$R$205,'Income Statement'!$S$205,'Income Statement'!$T$205,'Income Statement'!$U$205,'Income Statement'!$V$205,'Income Statement'!$W$205,'Income Statement'!$X$205,'Income Statement'!$Y$205,'Income Statement'!$Z$205,'Income Statement'!$AA$205,'Income Statement'!$AB$205</definedName>
    <definedName function="false" hidden="false" localSheetId="3" name="QB_FORMULA_239" vbProcedure="false">'Income Statement'!$AC$205,'Income Statement'!$AD$205,'Income Statement'!$AE$205,'Income Statement'!$AF$205,'Income Statement'!$AG$205,'Income Statement'!$AH$205,'Income Statement'!$AI$205,'Income Statement'!$AJ$205,'Income Statement'!$AK$205,'Income Statement'!$AL$205,'Income Statement'!$AM$205,'Income Statement'!$AN$205,'Income Statement'!$AO$205,'Income Statement'!$AP$205,'Income Statement'!$AQ$205,'Income Statement'!$AR$205</definedName>
    <definedName function="false" hidden="false" localSheetId="3" name="QB_FORMULA_24" vbProcedure="false">'Income Statement'!$BR$39,'Income Statement'!$BS$39,'Income Statement'!$BT$39,'Income Statement'!$BU$39,'Income Statement'!$BV$39,'Income Statement'!$BW$39,'Income Statement'!$BX$39,'Income Statement'!$BY$39,'Income Statement'!$BZ$39,'Income Statement'!$CA$39,'Income Statement'!$CB$39,'Income Statement'!$CC$39,'Income Statement'!$CD$39,'Income Statement'!$CE$39,'Income Statement'!$CF$39,'Income Statement'!$CG$39</definedName>
    <definedName function="false" hidden="false" localSheetId="3" name="QB_FORMULA_240" vbProcedure="false">'Income Statement'!$AS$205,'Income Statement'!$AT$205,'Income Statement'!$AU$205,'Income Statement'!$AV$205,'Income Statement'!$AW$205,'Income Statement'!$AX$205,'Income Statement'!$AY$205,'Income Statement'!$AZ$205,'Income Statement'!$BA$205,'Income Statement'!$BB$205,'Income Statement'!$BC$205,'Income Statement'!$BD$205,'Income Statement'!$BE$205,'Income Statement'!$BF$205,'Income Statement'!$BG$205,'Income Statement'!$BH$205</definedName>
    <definedName function="false" hidden="false" localSheetId="3" name="QB_FORMULA_241" vbProcedure="false">'Income Statement'!$BI$205,'Income Statement'!$BJ$205,'Income Statement'!$BK$205,'Income Statement'!$BL$205,'Income Statement'!$BM$205,'Income Statement'!$BN$205,'Income Statement'!$BO$205,'Income Statement'!$BP$205,'Income Statement'!$BQ$205,'Income Statement'!$BR$205,'Income Statement'!$BS$205,'Income Statement'!$BT$205,'Income Statement'!$BU$205,'Income Statement'!$BV$205,'Income Statement'!$BW$205,'Income Statement'!$BX$205</definedName>
    <definedName function="false" hidden="false" localSheetId="3" name="QB_FORMULA_242" vbProcedure="false">'Income Statement'!$BY$205,'Income Statement'!$BZ$205,'Income Statement'!$CA$205,'Income Statement'!$CB$205,'Income Statement'!$CC$205,'Income Statement'!$CD$205,'Income Statement'!$CE$205,'Income Statement'!$CF$205,'Income Statement'!$CG$205,'Income Statement'!$CH$205,'Income Statement'!$CI$205,'Income Statement'!$CJ$205,'Income Statement'!$CK$205,'Income Statement'!$CL$205,'Income Statement'!$CM$205,'Income Statement'!$CN$205</definedName>
    <definedName function="false" hidden="false" localSheetId="3" name="QB_FORMULA_243" vbProcedure="false">'Income Statement'!$CO$205,'Income Statement'!$CP$205,'Income Statement'!$CQ$205,'Income Statement'!$CR$205,'Income Statement'!$CS$205,'Income Statement'!$CT$205,'Income Statement'!$CU$205,'Income Statement'!$CV$205,'Income Statement'!$CW$205,'Income Statement'!$CX$205,'Income Statement'!$CY$205,'Income Statement'!$CZ$205,'Income Statement'!$DA$205,'Income Statement'!$DB$205,'Income Statement'!$DC$205,'Income Statement'!$DD$205</definedName>
    <definedName function="false" hidden="false" localSheetId="3" name="QB_FORMULA_244" vbProcedure="false">'Income Statement'!$DE$205,'Income Statement'!$DF$205,'Income Statement'!$DG$205,'Income Statement'!$DH$205,'Income Statement'!$DI$205,'Income Statement'!$DJ$205,'Income Statement'!$DK$205,'Income Statement'!$DL$205,'Income Statement'!$DM$205,'Income Statement'!$DN$205,'Income Statement'!$DO$205,'Income Statement'!$DP$205,'Income Statement'!$DQ$205,'Income Statement'!$DR$205,'Income Statement'!$DS$205,'Income Statement'!$DT$205</definedName>
    <definedName function="false" hidden="false" localSheetId="3" name="QB_FORMULA_245" vbProcedure="false">'Income Statement'!$DU$205,'Income Statement'!$DV$205,'Income Statement'!$DW$205,'Income Statement'!$DX$205,'Income Statement'!$DY$205,'Income Statement'!$DZ$205,'Income Statement'!$EA$205,'Income Statement'!$EB$205,'Income Statement'!$EC$205,'Income Statement'!$ED$205,'Income Statement'!$EE$205,'Income Statement'!$EF$205,'Income Statement'!$EG$205,'Income Statement'!$EH$205,'Income Statement'!$EI$205,'Income Statement'!$EJ$205</definedName>
    <definedName function="false" hidden="false" localSheetId="3" name="QB_FORMULA_246" vbProcedure="false">'Income Statement'!$EK$205,'Income Statement'!$EL$205,'Income Statement'!$EM$205,'Income Statement'!$EN$205,'Income Statement'!$EO$205,'Income Statement'!$EP$205,'Income Statement'!$EQ$205,'Income Statement'!$ER$205,'Income Statement'!$ES$205,'Income Statement'!$ET$205,'Income Statement'!$EU$205</definedName>
    <definedName function="false" hidden="false" localSheetId="3" name="QB_FORMULA_25" vbProcedure="false">'Income Statement'!$CH$39,'Income Statement'!$CI$39,'Income Statement'!$CJ$39,'Income Statement'!$CK$39,'Income Statement'!$CL$39,'Income Statement'!$CM$39,'Income Statement'!$CN$39,'Income Statement'!$CO$39,'Income Statement'!$CP$39,'Income Statement'!$CQ$39,'Income Statement'!$CR$39,'Income Statement'!$CS$39,'Income Statement'!$CT$39,'Income Statement'!$CU$39,'Income Statement'!$CV$39,'Income Statement'!$CW$39</definedName>
    <definedName function="false" hidden="false" localSheetId="3" name="QB_FORMULA_26" vbProcedure="false">'Income Statement'!$CX$39,'Income Statement'!$CY$39,'Income Statement'!$CZ$39,'Income Statement'!$DA$39,'Income Statement'!$DB$39,'Income Statement'!$DC$39,'Income Statement'!$DD$39,'Income Statement'!$DE$39,'Income Statement'!$DF$39,'Income Statement'!$DG$39,'Income Statement'!$DH$39,'Income Statement'!$DI$39,'Income Statement'!$DJ$39,'Income Statement'!$DK$39,'Income Statement'!$DL$39,'Income Statement'!$DM$39</definedName>
    <definedName function="false" hidden="false" localSheetId="3" name="QB_FORMULA_27" vbProcedure="false">'Income Statement'!$DN$39,'Income Statement'!$DO$39,'Income Statement'!$DP$39,'Income Statement'!$DQ$39,'Income Statement'!$DR$39,'Income Statement'!$DS$39,'Income Statement'!$DT$39,'Income Statement'!$DU$39,'Income Statement'!$DV$39,'Income Statement'!$DW$39,'Income Statement'!$DX$39,'Income Statement'!$DY$39,'Income Statement'!$DZ$39,'Income Statement'!$EA$39,'Income Statement'!$EB$39,'Income Statement'!$EC$39</definedName>
    <definedName function="false" hidden="false" localSheetId="3" name="QB_FORMULA_28" vbProcedure="false">'Income Statement'!$ED$39,'Income Statement'!$EE$39,'Income Statement'!$EF$39,'Income Statement'!$EG$39,'Income Statement'!$EH$39,'Income Statement'!$EI$39,'Income Statement'!$EJ$39,'Income Statement'!$EK$39,'Income Statement'!$EL$39,'Income Statement'!$EM$39,'Income Statement'!$EN$39,'Income Statement'!$EO$39,'Income Statement'!$EP$39,'Income Statement'!$EQ$39,'Income Statement'!$ER$39,'Income Statement'!$ES$39</definedName>
    <definedName function="false" hidden="false" localSheetId="3" name="QB_FORMULA_29" vbProcedure="false">'Income Statement'!$ET$39,'Income Statement'!$EU$39,'Income Statement'!$EU$41,'Income Statement'!$EU$42,'Income Statement'!$F$43,'Income Statement'!$G$43,'Income Statement'!$H$43,'Income Statement'!$I$43,'Income Statement'!$J$43,'Income Statement'!$K$43,'Income Statement'!$L$43,'Income Statement'!$M$43,'Income Statement'!$N$43,'Income Statement'!$O$43,'Income Statement'!$P$43,'Income Statement'!$Q$43</definedName>
    <definedName function="false" hidden="false" localSheetId="3" name="QB_FORMULA_3" vbProcedure="false">'Income Statement'!$AZ$9,'Income Statement'!$BA$9,'Income Statement'!$BB$9,'Income Statement'!$BC$9,'Income Statement'!$BD$9,'Income Statement'!$BE$9,'Income Statement'!$BF$9,'Income Statement'!$BG$9,'Income Statement'!$BH$9,'Income Statement'!$BI$9,'Income Statement'!$BJ$9,'Income Statement'!$BK$9,'Income Statement'!$BL$9,'Income Statement'!$BM$9,'Income Statement'!$BN$9,'Income Statement'!$BO$9</definedName>
    <definedName function="false" hidden="false" localSheetId="3" name="QB_FORMULA_30" vbProcedure="false">'Income Statement'!$R$43,'Income Statement'!$S$43,'Income Statement'!$T$43,'Income Statement'!$U$43,'Income Statement'!$V$43,'Income Statement'!$W$43,'Income Statement'!$X$43,'Income Statement'!$Y$43,'Income Statement'!$Z$43,'Income Statement'!$AA$43,'Income Statement'!$AB$43,'Income Statement'!$AC$43,'Income Statement'!$AD$43,'Income Statement'!$AE$43,'Income Statement'!$AF$43,'Income Statement'!$AG$43</definedName>
    <definedName function="false" hidden="false" localSheetId="3" name="QB_FORMULA_31" vbProcedure="false">'Income Statement'!$AH$43,'Income Statement'!$AI$43,'Income Statement'!$AJ$43,'Income Statement'!$AK$43,'Income Statement'!$AL$43,'Income Statement'!$AM$43,'Income Statement'!$AN$43,'Income Statement'!$AO$43,'Income Statement'!$AP$43,'Income Statement'!$AQ$43,'Income Statement'!$AR$43,'Income Statement'!$AS$43,'Income Statement'!$AT$43,'Income Statement'!$AU$43,'Income Statement'!$AV$43,'Income Statement'!$AW$43</definedName>
    <definedName function="false" hidden="false" localSheetId="3" name="QB_FORMULA_32" vbProcedure="false">'Income Statement'!$AX$43,'Income Statement'!$AY$43,'Income Statement'!$AZ$43,'Income Statement'!$BA$43,'Income Statement'!$BB$43,'Income Statement'!$BC$43,'Income Statement'!$BD$43,'Income Statement'!$BE$43,'Income Statement'!$BF$43,'Income Statement'!$BG$43,'Income Statement'!$BH$43,'Income Statement'!$BI$43,'Income Statement'!$BJ$43,'Income Statement'!$BK$43,'Income Statement'!$BL$43,'Income Statement'!$BM$43</definedName>
    <definedName function="false" hidden="false" localSheetId="3" name="QB_FORMULA_33" vbProcedure="false">'Income Statement'!$BN$43,'Income Statement'!$BO$43,'Income Statement'!$BP$43,'Income Statement'!$BQ$43,'Income Statement'!$BR$43,'Income Statement'!$BS$43,'Income Statement'!$BT$43,'Income Statement'!$BU$43,'Income Statement'!$BV$43,'Income Statement'!$BW$43,'Income Statement'!$BX$43,'Income Statement'!$BY$43,'Income Statement'!$BZ$43,'Income Statement'!$CA$43,'Income Statement'!$CB$43,'Income Statement'!$CC$43</definedName>
    <definedName function="false" hidden="false" localSheetId="3" name="QB_FORMULA_34" vbProcedure="false">'Income Statement'!$CD$43,'Income Statement'!$CE$43,'Income Statement'!$CF$43,'Income Statement'!$CG$43,'Income Statement'!$CH$43,'Income Statement'!$CI$43,'Income Statement'!$CJ$43,'Income Statement'!$CK$43,'Income Statement'!$CL$43,'Income Statement'!$CM$43,'Income Statement'!$CN$43,'Income Statement'!$CO$43,'Income Statement'!$CP$43,'Income Statement'!$CQ$43,'Income Statement'!$CR$43,'Income Statement'!$CS$43</definedName>
    <definedName function="false" hidden="false" localSheetId="3" name="QB_FORMULA_35" vbProcedure="false">'Income Statement'!$CT$43,'Income Statement'!$CU$43,'Income Statement'!$CV$43,'Income Statement'!$CW$43,'Income Statement'!$CX$43,'Income Statement'!$CY$43,'Income Statement'!$CZ$43,'Income Statement'!$DA$43,'Income Statement'!$DB$43,'Income Statement'!$DC$43,'Income Statement'!$DD$43,'Income Statement'!$DE$43,'Income Statement'!$DF$43,'Income Statement'!$DG$43,'Income Statement'!$DH$43,'Income Statement'!$DI$43</definedName>
    <definedName function="false" hidden="false" localSheetId="3" name="QB_FORMULA_36" vbProcedure="false">'Income Statement'!$DJ$43,'Income Statement'!$DK$43,'Income Statement'!$DL$43,'Income Statement'!$DM$43,'Income Statement'!$DN$43,'Income Statement'!$DO$43,'Income Statement'!$DP$43,'Income Statement'!$DQ$43,'Income Statement'!$DR$43,'Income Statement'!$DS$43,'Income Statement'!$DT$43,'Income Statement'!$DU$43,'Income Statement'!$DV$43,'Income Statement'!$DW$43,'Income Statement'!$DX$43,'Income Statement'!$DY$43</definedName>
    <definedName function="false" hidden="false" localSheetId="3" name="QB_FORMULA_37" vbProcedure="false">'Income Statement'!$DZ$43,'Income Statement'!$EA$43,'Income Statement'!$EB$43,'Income Statement'!$EC$43,'Income Statement'!$ED$43,'Income Statement'!$EE$43,'Income Statement'!$EF$43,'Income Statement'!$EG$43,'Income Statement'!$EH$43,'Income Statement'!$EI$43,'Income Statement'!$EJ$43,'Income Statement'!$EK$43,'Income Statement'!$EL$43,'Income Statement'!$EM$43,'Income Statement'!$EN$43,'Income Statement'!$EO$43</definedName>
    <definedName function="false" hidden="false" localSheetId="3" name="QB_FORMULA_38" vbProcedure="false">'Income Statement'!$EP$43,'Income Statement'!$EQ$43,'Income Statement'!$ER$43,'Income Statement'!$ES$43,'Income Statement'!$ET$43,'Income Statement'!$EU$43,'Income Statement'!$EU$44,'Income Statement'!$F$45,'Income Statement'!$G$45,'Income Statement'!$H$45,'Income Statement'!$I$45,'Income Statement'!$J$45,'Income Statement'!$K$45,'Income Statement'!$L$45,'Income Statement'!$M$45,'Income Statement'!$N$45</definedName>
    <definedName function="false" hidden="false" localSheetId="3" name="QB_FORMULA_39" vbProcedure="false">'Income Statement'!$O$45,'Income Statement'!$P$45,'Income Statement'!$Q$45,'Income Statement'!$R$45,'Income Statement'!$S$45,'Income Statement'!$T$45,'Income Statement'!$U$45,'Income Statement'!$V$45,'Income Statement'!$W$45,'Income Statement'!$X$45,'Income Statement'!$Y$45,'Income Statement'!$Z$45,'Income Statement'!$AA$45,'Income Statement'!$AB$45,'Income Statement'!$AC$45,'Income Statement'!$AD$45</definedName>
    <definedName function="false" hidden="false" localSheetId="3" name="QB_FORMULA_4" vbProcedure="false">'Income Statement'!$BP$9,'Income Statement'!$BQ$9,'Income Statement'!$BR$9,'Income Statement'!$BS$9,'Income Statement'!$BT$9,'Income Statement'!$BU$9,'Income Statement'!$BV$9,'Income Statement'!$BW$9,'Income Statement'!$BX$9,'Income Statement'!$BY$9,'Income Statement'!$BZ$9,'Income Statement'!$CA$9,'Income Statement'!$CB$9,'Income Statement'!$CC$9,'Income Statement'!$CD$9,'Income Statement'!$CE$9</definedName>
    <definedName function="false" hidden="false" localSheetId="3" name="QB_FORMULA_40" vbProcedure="false">'Income Statement'!$AE$45,'Income Statement'!$AF$45,'Income Statement'!$AG$45,'Income Statement'!$AH$45,'Income Statement'!$AI$45,'Income Statement'!$AJ$45,'Income Statement'!$AK$45,'Income Statement'!$AL$45,'Income Statement'!$AM$45,'Income Statement'!$AN$45,'Income Statement'!$AO$45,'Income Statement'!$AP$45,'Income Statement'!$AQ$45,'Income Statement'!$AR$45,'Income Statement'!$AS$45,'Income Statement'!$AT$45</definedName>
    <definedName function="false" hidden="false" localSheetId="3" name="QB_FORMULA_41" vbProcedure="false">'Income Statement'!$AU$45,'Income Statement'!$AV$45,'Income Statement'!$AW$45,'Income Statement'!$AX$45,'Income Statement'!$AY$45,'Income Statement'!$AZ$45,'Income Statement'!$BA$45,'Income Statement'!$BB$45,'Income Statement'!$BC$45,'Income Statement'!$BD$45,'Income Statement'!$BE$45,'Income Statement'!$BF$45,'Income Statement'!$BG$45,'Income Statement'!$BH$45,'Income Statement'!$BI$45,'Income Statement'!$BJ$45</definedName>
    <definedName function="false" hidden="false" localSheetId="3" name="QB_FORMULA_42" vbProcedure="false">'Income Statement'!$BK$45,'Income Statement'!$BL$45,'Income Statement'!$BM$45,'Income Statement'!$BN$45,'Income Statement'!$BO$45,'Income Statement'!$BP$45,'Income Statement'!$BQ$45,'Income Statement'!$BR$45,'Income Statement'!$BS$45,'Income Statement'!$BT$45,'Income Statement'!$BU$45,'Income Statement'!$BV$45,'Income Statement'!$BW$45,'Income Statement'!$BX$45,'Income Statement'!$BY$45,'Income Statement'!$BZ$45</definedName>
    <definedName function="false" hidden="false" localSheetId="3" name="QB_FORMULA_43" vbProcedure="false">'Income Statement'!$CA$45,'Income Statement'!$CB$45,'Income Statement'!$CC$45,'Income Statement'!$CD$45,'Income Statement'!$CE$45,'Income Statement'!$CF$45,'Income Statement'!$CG$45,'Income Statement'!$CH$45,'Income Statement'!$CI$45,'Income Statement'!$CJ$45,'Income Statement'!$CK$45,'Income Statement'!$CL$45,'Income Statement'!$CM$45,'Income Statement'!$CN$45,'Income Statement'!$CO$45,'Income Statement'!$CP$45</definedName>
    <definedName function="false" hidden="false" localSheetId="3" name="QB_FORMULA_44" vbProcedure="false">'Income Statement'!$CQ$45,'Income Statement'!$CR$45,'Income Statement'!$CS$45,'Income Statement'!$CT$45,'Income Statement'!$CU$45,'Income Statement'!$CV$45,'Income Statement'!$CW$45,'Income Statement'!$CX$45,'Income Statement'!$CY$45,'Income Statement'!$CZ$45,'Income Statement'!$DA$45,'Income Statement'!$DB$45,'Income Statement'!$DC$45,'Income Statement'!$DD$45,'Income Statement'!$DE$45,'Income Statement'!$DF$45</definedName>
    <definedName function="false" hidden="false" localSheetId="3" name="QB_FORMULA_45" vbProcedure="false">'Income Statement'!$DG$45,'Income Statement'!$DH$45,'Income Statement'!$DI$45,'Income Statement'!$DJ$45,'Income Statement'!$DK$45,'Income Statement'!$DL$45,'Income Statement'!$DM$45,'Income Statement'!$DN$45,'Income Statement'!$DO$45,'Income Statement'!$DP$45,'Income Statement'!$DQ$45,'Income Statement'!$DR$45,'Income Statement'!$DS$45,'Income Statement'!$DT$45,'Income Statement'!$DU$45,'Income Statement'!$DV$45</definedName>
    <definedName function="false" hidden="false" localSheetId="3" name="QB_FORMULA_46" vbProcedure="false">'Income Statement'!$DW$45,'Income Statement'!$DX$45,'Income Statement'!$DY$45,'Income Statement'!$DZ$45,'Income Statement'!$EA$45,'Income Statement'!$EB$45,'Income Statement'!$EC$45,'Income Statement'!$ED$45,'Income Statement'!$EE$45,'Income Statement'!$EF$45,'Income Statement'!$EG$45,'Income Statement'!$EH$45,'Income Statement'!$EI$45,'Income Statement'!$EJ$45,'Income Statement'!$EK$45,'Income Statement'!$EL$45</definedName>
    <definedName function="false" hidden="false" localSheetId="3" name="QB_FORMULA_47" vbProcedure="false">'Income Statement'!$EM$45,'Income Statement'!$EN$45,'Income Statement'!$EO$45,'Income Statement'!$EP$45,'Income Statement'!$EQ$45,'Income Statement'!$ER$45,'Income Statement'!$ES$45,'Income Statement'!$ET$45,'Income Statement'!$EU$45,'Income Statement'!$EU$47,'Income Statement'!$F$48,'Income Statement'!$G$48,'Income Statement'!$H$48,'Income Statement'!$I$48,'Income Statement'!$J$48,'Income Statement'!$K$48</definedName>
    <definedName function="false" hidden="false" localSheetId="3" name="QB_FORMULA_48" vbProcedure="false">'Income Statement'!$L$48,'Income Statement'!$M$48,'Income Statement'!$N$48,'Income Statement'!$O$48,'Income Statement'!$P$48,'Income Statement'!$Q$48,'Income Statement'!$R$48,'Income Statement'!$S$48,'Income Statement'!$T$48,'Income Statement'!$U$48,'Income Statement'!$V$48,'Income Statement'!$W$48,'Income Statement'!$X$48,'Income Statement'!$Y$48,'Income Statement'!$Z$48,'Income Statement'!$AA$48</definedName>
    <definedName function="false" hidden="false" localSheetId="3" name="QB_FORMULA_49" vbProcedure="false">'Income Statement'!$AB$48,'Income Statement'!$AC$48,'Income Statement'!$AD$48,'Income Statement'!$AE$48,'Income Statement'!$AF$48,'Income Statement'!$AG$48,'Income Statement'!$AH$48,'Income Statement'!$AI$48,'Income Statement'!$AJ$48,'Income Statement'!$AK$48,'Income Statement'!$AL$48,'Income Statement'!$AM$48,'Income Statement'!$AN$48,'Income Statement'!$AO$48,'Income Statement'!$AP$48,'Income Statement'!$AQ$48</definedName>
    <definedName function="false" hidden="false" localSheetId="3" name="QB_FORMULA_5" vbProcedure="false">'Income Statement'!$CF$9,'Income Statement'!$CG$9,'Income Statement'!$CH$9,'Income Statement'!$CI$9,'Income Statement'!$CJ$9,'Income Statement'!$CK$9,'Income Statement'!$CL$9,'Income Statement'!$CM$9,'Income Statement'!$CN$9,'Income Statement'!$CO$9,'Income Statement'!$CP$9,'Income Statement'!$CQ$9,'Income Statement'!$CR$9,'Income Statement'!$CS$9,'Income Statement'!$CT$9,'Income Statement'!$CU$9</definedName>
    <definedName function="false" hidden="false" localSheetId="3" name="QB_FORMULA_50" vbProcedure="false">'Income Statement'!$AR$48,'Income Statement'!$AS$48,'Income Statement'!$AT$48,'Income Statement'!$AU$48,'Income Statement'!$AV$48,'Income Statement'!$AW$48,'Income Statement'!$AX$48,'Income Statement'!$AY$48,'Income Statement'!$AZ$48,'Income Statement'!$BA$48,'Income Statement'!$BB$48,'Income Statement'!$BC$48,'Income Statement'!$BD$48,'Income Statement'!$BE$48,'Income Statement'!$BF$48,'Income Statement'!$BG$48</definedName>
    <definedName function="false" hidden="false" localSheetId="3" name="QB_FORMULA_51" vbProcedure="false">'Income Statement'!$BH$48,'Income Statement'!$BI$48,'Income Statement'!$BJ$48,'Income Statement'!$BK$48,'Income Statement'!$BL$48,'Income Statement'!$BM$48,'Income Statement'!$BN$48,'Income Statement'!$BO$48,'Income Statement'!$BP$48,'Income Statement'!$BQ$48,'Income Statement'!$BR$48,'Income Statement'!$BS$48,'Income Statement'!$BT$48,'Income Statement'!$BU$48,'Income Statement'!$BV$48,'Income Statement'!$BW$48</definedName>
    <definedName function="false" hidden="false" localSheetId="3" name="QB_FORMULA_52" vbProcedure="false">'Income Statement'!$BX$48,'Income Statement'!$BY$48,'Income Statement'!$BZ$48,'Income Statement'!$CA$48,'Income Statement'!$CB$48,'Income Statement'!$CC$48,'Income Statement'!$CD$48,'Income Statement'!$CE$48,'Income Statement'!$CF$48,'Income Statement'!$CG$48,'Income Statement'!$CH$48,'Income Statement'!$CI$48,'Income Statement'!$CJ$48,'Income Statement'!$CK$48,'Income Statement'!$CL$48,'Income Statement'!$CM$48</definedName>
    <definedName function="false" hidden="false" localSheetId="3" name="QB_FORMULA_53" vbProcedure="false">'Income Statement'!$CN$48,'Income Statement'!$CO$48,'Income Statement'!$CP$48,'Income Statement'!$CQ$48,'Income Statement'!$CR$48,'Income Statement'!$CS$48,'Income Statement'!$CT$48,'Income Statement'!$CU$48,'Income Statement'!$CV$48,'Income Statement'!$CW$48,'Income Statement'!$CX$48,'Income Statement'!$CY$48,'Income Statement'!$CZ$48,'Income Statement'!$DA$48,'Income Statement'!$DB$48,'Income Statement'!$DC$48</definedName>
    <definedName function="false" hidden="false" localSheetId="3" name="QB_FORMULA_54" vbProcedure="false">'Income Statement'!$DD$48,'Income Statement'!$DE$48,'Income Statement'!$DF$48,'Income Statement'!$DG$48,'Income Statement'!$DH$48,'Income Statement'!$DI$48,'Income Statement'!$DJ$48,'Income Statement'!$DK$48,'Income Statement'!$DL$48,'Income Statement'!$DM$48,'Income Statement'!$DN$48,'Income Statement'!$DO$48,'Income Statement'!$DP$48,'Income Statement'!$DQ$48,'Income Statement'!$DR$48,'Income Statement'!$DS$48</definedName>
    <definedName function="false" hidden="false" localSheetId="3" name="QB_FORMULA_55" vbProcedure="false">'Income Statement'!$DT$48,'Income Statement'!$DU$48,'Income Statement'!$DV$48,'Income Statement'!$DW$48,'Income Statement'!$DX$48,'Income Statement'!$DY$48,'Income Statement'!$DZ$48,'Income Statement'!$EA$48,'Income Statement'!$EB$48,'Income Statement'!$EC$48,'Income Statement'!$ED$48,'Income Statement'!$EE$48,'Income Statement'!$EF$48,'Income Statement'!$EG$48,'Income Statement'!$EH$48,'Income Statement'!$EI$48</definedName>
    <definedName function="false" hidden="false" localSheetId="3" name="QB_FORMULA_56" vbProcedure="false">'Income Statement'!$EJ$48,'Income Statement'!$EK$48,'Income Statement'!$EL$48,'Income Statement'!$EM$48,'Income Statement'!$EN$48,'Income Statement'!$EO$48,'Income Statement'!$EP$48,'Income Statement'!$EQ$48,'Income Statement'!$ER$48,'Income Statement'!$ES$48,'Income Statement'!$ET$48,'Income Statement'!$EU$48,'Income Statement'!$F$49,'Income Statement'!$G$49,'Income Statement'!$H$49,'Income Statement'!$I$49</definedName>
    <definedName function="false" hidden="false" localSheetId="3" name="QB_FORMULA_57" vbProcedure="false">'Income Statement'!$J$49,'Income Statement'!$K$49,'Income Statement'!$L$49,'Income Statement'!$M$49,'Income Statement'!$N$49,'Income Statement'!$O$49,'Income Statement'!$P$49,'Income Statement'!$Q$49,'Income Statement'!$R$49,'Income Statement'!$S$49,'Income Statement'!$T$49,'Income Statement'!$U$49,'Income Statement'!$V$49,'Income Statement'!$W$49,'Income Statement'!$X$49,'Income Statement'!$Y$49</definedName>
    <definedName function="false" hidden="false" localSheetId="3" name="QB_FORMULA_58" vbProcedure="false">'Income Statement'!$Z$49,'Income Statement'!$AA$49,'Income Statement'!$AB$49,'Income Statement'!$AC$49,'Income Statement'!$AD$49,'Income Statement'!$AE$49,'Income Statement'!$AF$49,'Income Statement'!$AG$49,'Income Statement'!$AH$49,'Income Statement'!$AI$49,'Income Statement'!$AJ$49,'Income Statement'!$AK$49,'Income Statement'!$AL$49,'Income Statement'!$AM$49,'Income Statement'!$AN$49,'Income Statement'!$AO$49</definedName>
    <definedName function="false" hidden="false" localSheetId="3" name="QB_FORMULA_59" vbProcedure="false">'Income Statement'!$AP$49,'Income Statement'!$AQ$49,'Income Statement'!$AR$49,'Income Statement'!$AS$49,'Income Statement'!$AT$49,'Income Statement'!$AU$49,'Income Statement'!$AV$49,'Income Statement'!$AW$49,'Income Statement'!$AX$49,'Income Statement'!$AY$49,'Income Statement'!$AZ$49,'Income Statement'!$BA$49,'Income Statement'!$BB$49,'Income Statement'!$BC$49,'Income Statement'!$BD$49,'Income Statement'!$BE$49</definedName>
    <definedName function="false" hidden="false" localSheetId="3" name="QB_FORMULA_6" vbProcedure="false">'Income Statement'!$CV$9,'Income Statement'!$CW$9,'Income Statement'!$CX$9,'Income Statement'!$CY$9,'Income Statement'!$CZ$9,'Income Statement'!$DA$9,'Income Statement'!$DB$9,'Income Statement'!$DC$9,'Income Statement'!$DD$9,'Income Statement'!$DE$9,'Income Statement'!$DF$9,'Income Statement'!$DG$9,'Income Statement'!$DH$9,'Income Statement'!$DI$9,'Income Statement'!$DJ$9,'Income Statement'!$DK$9</definedName>
    <definedName function="false" hidden="false" localSheetId="3" name="QB_FORMULA_60" vbProcedure="false">'Income Statement'!$BF$49,'Income Statement'!$BG$49,'Income Statement'!$BH$49,'Income Statement'!$BI$49,'Income Statement'!$BJ$49,'Income Statement'!$BK$49,'Income Statement'!$BL$49,'Income Statement'!$BM$49,'Income Statement'!$BN$49,'Income Statement'!$BO$49,'Income Statement'!$BP$49,'Income Statement'!$BQ$49,'Income Statement'!$BR$49,'Income Statement'!$BS$49,'Income Statement'!$BT$49,'Income Statement'!$BU$49</definedName>
    <definedName function="false" hidden="false" localSheetId="3" name="QB_FORMULA_61" vbProcedure="false">'Income Statement'!$BV$49,'Income Statement'!$BW$49,'Income Statement'!$BX$49,'Income Statement'!$BY$49,'Income Statement'!$BZ$49,'Income Statement'!$CA$49,'Income Statement'!$CB$49,'Income Statement'!$CC$49,'Income Statement'!$CD$49,'Income Statement'!$CE$49,'Income Statement'!$CF$49,'Income Statement'!$CG$49,'Income Statement'!$CH$49,'Income Statement'!$CI$49,'Income Statement'!$CJ$49,'Income Statement'!$CK$49</definedName>
    <definedName function="false" hidden="false" localSheetId="3" name="QB_FORMULA_62" vbProcedure="false">'Income Statement'!$CL$49,'Income Statement'!$CM$49,'Income Statement'!$CN$49,'Income Statement'!$CO$49,'Income Statement'!$CP$49,'Income Statement'!$CQ$49,'Income Statement'!$CR$49,'Income Statement'!$CS$49,'Income Statement'!$CT$49,'Income Statement'!$CU$49,'Income Statement'!$CV$49,'Income Statement'!$CW$49,'Income Statement'!$CX$49,'Income Statement'!$CY$49,'Income Statement'!$CZ$49,'Income Statement'!$DA$49</definedName>
    <definedName function="false" hidden="false" localSheetId="3" name="QB_FORMULA_63" vbProcedure="false">'Income Statement'!$DB$49,'Income Statement'!$DC$49,'Income Statement'!$DD$49,'Income Statement'!$DE$49,'Income Statement'!$DF$49,'Income Statement'!$DG$49,'Income Statement'!$DH$49,'Income Statement'!$DI$49,'Income Statement'!$DJ$49,'Income Statement'!$DK$49,'Income Statement'!$DL$49,'Income Statement'!$DM$49,'Income Statement'!$DN$49,'Income Statement'!$DO$49,'Income Statement'!$DP$49,'Income Statement'!$DQ$49</definedName>
    <definedName function="false" hidden="false" localSheetId="3" name="QB_FORMULA_64" vbProcedure="false">'Income Statement'!$DR$49,'Income Statement'!$DS$49,'Income Statement'!$DT$49,'Income Statement'!$DU$49,'Income Statement'!$DV$49,'Income Statement'!$DW$49,'Income Statement'!$DX$49,'Income Statement'!$DY$49,'Income Statement'!$DZ$49,'Income Statement'!$EA$49,'Income Statement'!$EB$49,'Income Statement'!$EC$49,'Income Statement'!$ED$49,'Income Statement'!$EE$49,'Income Statement'!$EF$49,'Income Statement'!$EG$49</definedName>
    <definedName function="false" hidden="false" localSheetId="3" name="QB_FORMULA_65" vbProcedure="false">'Income Statement'!$EH$49,'Income Statement'!$EI$49,'Income Statement'!$EJ$49,'Income Statement'!$EK$49,'Income Statement'!$EL$49,'Income Statement'!$EM$49,'Income Statement'!$EN$49,'Income Statement'!$EO$49,'Income Statement'!$EP$49,'Income Statement'!$EQ$49,'Income Statement'!$ER$49,'Income Statement'!$ES$49,'Income Statement'!$ET$49,'Income Statement'!$EU$49,'Income Statement'!$EU$52,'Income Statement'!$EU$53</definedName>
    <definedName function="false" hidden="false" localSheetId="3" name="QB_FORMULA_66" vbProcedure="false">'Income Statement'!$F$54,'Income Statement'!$G$54,'Income Statement'!$H$54,'Income Statement'!$I$54,'Income Statement'!$J$54,'Income Statement'!$K$54,'Income Statement'!$L$54,'Income Statement'!$M$54,'Income Statement'!$N$54,'Income Statement'!$O$54,'Income Statement'!$P$54,'Income Statement'!$Q$54,'Income Statement'!$R$54,'Income Statement'!$S$54,'Income Statement'!$T$54,'Income Statement'!$U$54</definedName>
    <definedName function="false" hidden="false" localSheetId="3" name="QB_FORMULA_67" vbProcedure="false">'Income Statement'!$V$54,'Income Statement'!$W$54,'Income Statement'!$X$54,'Income Statement'!$Y$54,'Income Statement'!$Z$54,'Income Statement'!$AA$54,'Income Statement'!$AB$54,'Income Statement'!$AC$54,'Income Statement'!$AD$54,'Income Statement'!$AE$54,'Income Statement'!$AF$54,'Income Statement'!$AG$54,'Income Statement'!$AH$54,'Income Statement'!$AI$54,'Income Statement'!$AJ$54,'Income Statement'!$AK$54</definedName>
    <definedName function="false" hidden="false" localSheetId="3" name="QB_FORMULA_68" vbProcedure="false">'Income Statement'!$AL$54,'Income Statement'!$AM$54,'Income Statement'!$AN$54,'Income Statement'!$AO$54,'Income Statement'!$AP$54,'Income Statement'!$AQ$54,'Income Statement'!$AR$54,'Income Statement'!$AS$54,'Income Statement'!$AT$54,'Income Statement'!$AU$54,'Income Statement'!$AV$54,'Income Statement'!$AW$54,'Income Statement'!$AX$54,'Income Statement'!$AY$54,'Income Statement'!$AZ$54,'Income Statement'!$BA$54</definedName>
    <definedName function="false" hidden="false" localSheetId="3" name="QB_FORMULA_69" vbProcedure="false">'Income Statement'!$BB$54,'Income Statement'!$BC$54,'Income Statement'!$BD$54,'Income Statement'!$BE$54,'Income Statement'!$BF$54,'Income Statement'!$BG$54,'Income Statement'!$BH$54,'Income Statement'!$BI$54,'Income Statement'!$BJ$54,'Income Statement'!$BK$54,'Income Statement'!$BL$54,'Income Statement'!$BM$54,'Income Statement'!$BN$54,'Income Statement'!$BO$54,'Income Statement'!$BP$54,'Income Statement'!$BQ$54</definedName>
    <definedName function="false" hidden="false" localSheetId="3" name="QB_FORMULA_7" vbProcedure="false">'Income Statement'!$DL$9,'Income Statement'!$DM$9,'Income Statement'!$DN$9,'Income Statement'!$DO$9,'Income Statement'!$DP$9,'Income Statement'!$DQ$9,'Income Statement'!$DR$9,'Income Statement'!$DS$9,'Income Statement'!$DT$9,'Income Statement'!$DU$9,'Income Statement'!$DV$9,'Income Statement'!$DW$9,'Income Statement'!$DX$9,'Income Statement'!$DY$9,'Income Statement'!$DZ$9,'Income Statement'!$EA$9</definedName>
    <definedName function="false" hidden="false" localSheetId="3" name="QB_FORMULA_70" vbProcedure="false">'Income Statement'!$BR$54,'Income Statement'!$BS$54,'Income Statement'!$BT$54,'Income Statement'!$BU$54,'Income Statement'!$BV$54,'Income Statement'!$BW$54,'Income Statement'!$BX$54,'Income Statement'!$BY$54,'Income Statement'!$BZ$54,'Income Statement'!$CA$54,'Income Statement'!$CB$54,'Income Statement'!$CC$54,'Income Statement'!$CD$54,'Income Statement'!$CE$54,'Income Statement'!$CF$54,'Income Statement'!$CG$54</definedName>
    <definedName function="false" hidden="false" localSheetId="3" name="QB_FORMULA_71" vbProcedure="false">'Income Statement'!$CH$54,'Income Statement'!$CI$54,'Income Statement'!$CJ$54,'Income Statement'!$CK$54,'Income Statement'!$CL$54,'Income Statement'!$CM$54,'Income Statement'!$CN$54,'Income Statement'!$CO$54,'Income Statement'!$CP$54,'Income Statement'!$CQ$54,'Income Statement'!$CR$54,'Income Statement'!$CS$54,'Income Statement'!$CT$54,'Income Statement'!$CU$54,'Income Statement'!$CV$54,'Income Statement'!$CW$54</definedName>
    <definedName function="false" hidden="false" localSheetId="3" name="QB_FORMULA_72" vbProcedure="false">'Income Statement'!$CX$54,'Income Statement'!$CY$54,'Income Statement'!$CZ$54,'Income Statement'!$DA$54,'Income Statement'!$DB$54,'Income Statement'!$DC$54,'Income Statement'!$DD$54,'Income Statement'!$DE$54,'Income Statement'!$DF$54,'Income Statement'!$DG$54,'Income Statement'!$DH$54,'Income Statement'!$DI$54,'Income Statement'!$DJ$54,'Income Statement'!$DK$54,'Income Statement'!$DL$54,'Income Statement'!$DM$54</definedName>
    <definedName function="false" hidden="false" localSheetId="3" name="QB_FORMULA_73" vbProcedure="false">'Income Statement'!$DN$54,'Income Statement'!$DO$54,'Income Statement'!$DP$54,'Income Statement'!$DQ$54,'Income Statement'!$DR$54,'Income Statement'!$DS$54,'Income Statement'!$DT$54,'Income Statement'!$DU$54,'Income Statement'!$DV$54,'Income Statement'!$DW$54,'Income Statement'!$DX$54,'Income Statement'!$DY$54,'Income Statement'!$DZ$54,'Income Statement'!$EA$54,'Income Statement'!$EB$54,'Income Statement'!$EC$54</definedName>
    <definedName function="false" hidden="false" localSheetId="3" name="QB_FORMULA_74" vbProcedure="false">'Income Statement'!$ED$54,'Income Statement'!$EE$54,'Income Statement'!$EF$54,'Income Statement'!$EG$54,'Income Statement'!$EH$54,'Income Statement'!$EI$54,'Income Statement'!$EJ$54,'Income Statement'!$EK$54,'Income Statement'!$EL$54,'Income Statement'!$EM$54,'Income Statement'!$EN$54,'Income Statement'!$EO$54,'Income Statement'!$EP$54,'Income Statement'!$EQ$54,'Income Statement'!$ER$54,'Income Statement'!$ES$54</definedName>
    <definedName function="false" hidden="false" localSheetId="3" name="QB_FORMULA_75" vbProcedure="false">'Income Statement'!$ET$54,'Income Statement'!$EU$54,'Income Statement'!$EU$55,'Income Statement'!$EU$56,'Income Statement'!$EU$58,'Income Statement'!$EU$59,'Income Statement'!$EU$60,'Income Statement'!$EU$61,'Income Statement'!$F$62,'Income Statement'!$G$62,'Income Statement'!$H$62,'Income Statement'!$I$62,'Income Statement'!$J$62,'Income Statement'!$K$62,'Income Statement'!$L$62,'Income Statement'!$M$62</definedName>
    <definedName function="false" hidden="false" localSheetId="3" name="QB_FORMULA_76" vbProcedure="false">'Income Statement'!$N$62,'Income Statement'!$O$62,'Income Statement'!$P$62,'Income Statement'!$Q$62,'Income Statement'!$R$62,'Income Statement'!$S$62,'Income Statement'!$T$62,'Income Statement'!$U$62,'Income Statement'!$V$62,'Income Statement'!$W$62,'Income Statement'!$X$62,'Income Statement'!$Y$62,'Income Statement'!$Z$62,'Income Statement'!$AA$62,'Income Statement'!$AB$62,'Income Statement'!$AC$62</definedName>
    <definedName function="false" hidden="false" localSheetId="3" name="QB_FORMULA_77" vbProcedure="false">'Income Statement'!$AD$62,'Income Statement'!$AE$62,'Income Statement'!$AF$62,'Income Statement'!$AG$62,'Income Statement'!$AH$62,'Income Statement'!$AI$62,'Income Statement'!$AJ$62,'Income Statement'!$AK$62,'Income Statement'!$AL$62,'Income Statement'!$AM$62,'Income Statement'!$AN$62,'Income Statement'!$AO$62,'Income Statement'!$AP$62,'Income Statement'!$AQ$62,'Income Statement'!$AR$62,'Income Statement'!$AS$62</definedName>
    <definedName function="false" hidden="false" localSheetId="3" name="QB_FORMULA_78" vbProcedure="false">'Income Statement'!$AT$62,'Income Statement'!$AU$62,'Income Statement'!$AV$62,'Income Statement'!$AW$62,'Income Statement'!$AX$62,'Income Statement'!$AY$62,'Income Statement'!$AZ$62,'Income Statement'!$BA$62,'Income Statement'!$BB$62,'Income Statement'!$BC$62,'Income Statement'!$BD$62,'Income Statement'!$BE$62,'Income Statement'!$BF$62,'Income Statement'!$BG$62,'Income Statement'!$BH$62,'Income Statement'!$BI$62</definedName>
    <definedName function="false" hidden="false" localSheetId="3" name="QB_FORMULA_79" vbProcedure="false">'Income Statement'!$BJ$62,'Income Statement'!$BK$62,'Income Statement'!$BL$62,'Income Statement'!$BM$62,'Income Statement'!$BN$62,'Income Statement'!$BO$62,'Income Statement'!$BP$62,'Income Statement'!$BQ$62,'Income Statement'!$BR$62,'Income Statement'!$BS$62,'Income Statement'!$BT$62,'Income Statement'!$BU$62,'Income Statement'!$BV$62,'Income Statement'!$BW$62,'Income Statement'!$BX$62,'Income Statement'!$BY$62</definedName>
    <definedName function="false" hidden="false" localSheetId="3" name="QB_FORMULA_8" vbProcedure="false">'Income Statement'!$EB$9,'Income Statement'!$EC$9,'Income Statement'!$ED$9,'Income Statement'!$EE$9,'Income Statement'!$EF$9,'Income Statement'!$EG$9,'Income Statement'!$EH$9,'Income Statement'!$EI$9,'Income Statement'!$EJ$9,'Income Statement'!$EK$9,'Income Statement'!$EL$9,'Income Statement'!$EM$9,'Income Statement'!$EN$9,'Income Statement'!$EO$9,'Income Statement'!$EP$9,'Income Statement'!$EQ$9</definedName>
    <definedName function="false" hidden="false" localSheetId="3" name="QB_FORMULA_80" vbProcedure="false">'Income Statement'!$BZ$62,'Income Statement'!$CA$62,'Income Statement'!$CB$62,'Income Statement'!$CC$62,'Income Statement'!$CD$62,'Income Statement'!$CE$62,'Income Statement'!$CF$62,'Income Statement'!$CG$62,'Income Statement'!$CH$62,'Income Statement'!$CI$62,'Income Statement'!$CJ$62,'Income Statement'!$CK$62,'Income Statement'!$CL$62,'Income Statement'!$CM$62,'Income Statement'!$CN$62,'Income Statement'!$CO$62</definedName>
    <definedName function="false" hidden="false" localSheetId="3" name="QB_FORMULA_81" vbProcedure="false">'Income Statement'!$CP$62,'Income Statement'!$CQ$62,'Income Statement'!$CR$62,'Income Statement'!$CS$62,'Income Statement'!$CT$62,'Income Statement'!$CU$62,'Income Statement'!$CV$62,'Income Statement'!$CW$62,'Income Statement'!$CX$62,'Income Statement'!$CY$62,'Income Statement'!$CZ$62,'Income Statement'!$DA$62,'Income Statement'!$DB$62,'Income Statement'!$DC$62,'Income Statement'!$DD$62,'Income Statement'!$DE$62</definedName>
    <definedName function="false" hidden="false" localSheetId="3" name="QB_FORMULA_82" vbProcedure="false">'Income Statement'!$DF$62,'Income Statement'!$DG$62,'Income Statement'!$DH$62,'Income Statement'!$DI$62,'Income Statement'!$DJ$62,'Income Statement'!$DK$62,'Income Statement'!$DL$62,'Income Statement'!$DM$62,'Income Statement'!$DN$62,'Income Statement'!$DO$62,'Income Statement'!$DP$62,'Income Statement'!$DQ$62,'Income Statement'!$DR$62,'Income Statement'!$DS$62,'Income Statement'!$DT$62,'Income Statement'!$DU$62</definedName>
    <definedName function="false" hidden="false" localSheetId="3" name="QB_FORMULA_83" vbProcedure="false">'Income Statement'!$DV$62,'Income Statement'!$DW$62,'Income Statement'!$DX$62,'Income Statement'!$DY$62,'Income Statement'!$DZ$62,'Income Statement'!$EA$62,'Income Statement'!$EB$62,'Income Statement'!$EC$62,'Income Statement'!$ED$62,'Income Statement'!$EE$62,'Income Statement'!$EF$62,'Income Statement'!$EG$62,'Income Statement'!$EH$62,'Income Statement'!$EI$62,'Income Statement'!$EJ$62,'Income Statement'!$EK$62</definedName>
    <definedName function="false" hidden="false" localSheetId="3" name="QB_FORMULA_84" vbProcedure="false">'Income Statement'!$EL$62,'Income Statement'!$EM$62,'Income Statement'!$EN$62,'Income Statement'!$EO$62,'Income Statement'!$EP$62,'Income Statement'!$EQ$62,'Income Statement'!$ER$62,'Income Statement'!$ES$62,'Income Statement'!$ET$62,'Income Statement'!$EU$62,'Income Statement'!$EU$64,'Income Statement'!$EU$65,'Income Statement'!$F$66,'Income Statement'!$G$66,'Income Statement'!$H$66,'Income Statement'!$I$66</definedName>
    <definedName function="false" hidden="false" localSheetId="3" name="QB_FORMULA_85" vbProcedure="false">'Income Statement'!$J$66,'Income Statement'!$K$66,'Income Statement'!$L$66,'Income Statement'!$M$66,'Income Statement'!$N$66,'Income Statement'!$O$66,'Income Statement'!$P$66,'Income Statement'!$Q$66,'Income Statement'!$R$66,'Income Statement'!$S$66,'Income Statement'!$T$66,'Income Statement'!$U$66,'Income Statement'!$V$66,'Income Statement'!$W$66,'Income Statement'!$X$66,'Income Statement'!$Y$66</definedName>
    <definedName function="false" hidden="false" localSheetId="3" name="QB_FORMULA_86" vbProcedure="false">'Income Statement'!$Z$66,'Income Statement'!$AA$66,'Income Statement'!$AB$66,'Income Statement'!$AC$66,'Income Statement'!$AD$66,'Income Statement'!$AE$66,'Income Statement'!$AF$66,'Income Statement'!$AG$66,'Income Statement'!$AH$66,'Income Statement'!$AI$66,'Income Statement'!$AJ$66,'Income Statement'!$AK$66,'Income Statement'!$AL$66,'Income Statement'!$AM$66,'Income Statement'!$AN$66,'Income Statement'!$AO$66</definedName>
    <definedName function="false" hidden="false" localSheetId="3" name="QB_FORMULA_87" vbProcedure="false">'Income Statement'!$AP$66,'Income Statement'!$AQ$66,'Income Statement'!$AR$66,'Income Statement'!$AS$66,'Income Statement'!$AT$66,'Income Statement'!$AU$66,'Income Statement'!$AV$66,'Income Statement'!$AW$66,'Income Statement'!$AX$66,'Income Statement'!$AY$66,'Income Statement'!$AZ$66,'Income Statement'!$BA$66,'Income Statement'!$BB$66,'Income Statement'!$BC$66,'Income Statement'!$BD$66,'Income Statement'!$BE$66</definedName>
    <definedName function="false" hidden="false" localSheetId="3" name="QB_FORMULA_88" vbProcedure="false">'Income Statement'!$BF$66,'Income Statement'!$BG$66,'Income Statement'!$BH$66,'Income Statement'!$BI$66,'Income Statement'!$BJ$66,'Income Statement'!$BK$66,'Income Statement'!$BL$66,'Income Statement'!$BM$66,'Income Statement'!$BN$66,'Income Statement'!$BO$66,'Income Statement'!$BP$66,'Income Statement'!$BQ$66,'Income Statement'!$BR$66,'Income Statement'!$BS$66,'Income Statement'!$BT$66,'Income Statement'!$BU$66</definedName>
    <definedName function="false" hidden="false" localSheetId="3" name="QB_FORMULA_89" vbProcedure="false">'Income Statement'!$BV$66,'Income Statement'!$BW$66,'Income Statement'!$BX$66,'Income Statement'!$BY$66,'Income Statement'!$BZ$66,'Income Statement'!$CA$66,'Income Statement'!$CB$66,'Income Statement'!$CC$66,'Income Statement'!$CD$66,'Income Statement'!$CE$66,'Income Statement'!$CF$66,'Income Statement'!$CG$66,'Income Statement'!$CH$66,'Income Statement'!$CI$66,'Income Statement'!$CJ$66,'Income Statement'!$CK$66</definedName>
    <definedName function="false" hidden="false" localSheetId="3" name="QB_FORMULA_9" vbProcedure="false">'Income Statement'!$ER$9,'Income Statement'!$ES$9,'Income Statement'!$ET$9,'Income Statement'!$EU$9,'Income Statement'!$EU$11,'Income Statement'!$EU$12,'Income Statement'!$F$13,'Income Statement'!$G$13,'Income Statement'!$H$13,'Income Statement'!$I$13,'Income Statement'!$J$13,'Income Statement'!$K$13,'Income Statement'!$L$13,'Income Statement'!$M$13,'Income Statement'!$N$13,'Income Statement'!$O$13</definedName>
    <definedName function="false" hidden="false" localSheetId="3" name="QB_FORMULA_90" vbProcedure="false">'Income Statement'!$CL$66,'Income Statement'!$CM$66,'Income Statement'!$CN$66,'Income Statement'!$CO$66,'Income Statement'!$CP$66,'Income Statement'!$CQ$66,'Income Statement'!$CR$66,'Income Statement'!$CS$66,'Income Statement'!$CT$66,'Income Statement'!$CU$66,'Income Statement'!$CV$66,'Income Statement'!$CW$66,'Income Statement'!$CX$66,'Income Statement'!$CY$66,'Income Statement'!$CZ$66,'Income Statement'!$DA$66</definedName>
    <definedName function="false" hidden="false" localSheetId="3" name="QB_FORMULA_91" vbProcedure="false">'Income Statement'!$DB$66,'Income Statement'!$DC$66,'Income Statement'!$DD$66,'Income Statement'!$DE$66,'Income Statement'!$DF$66,'Income Statement'!$DG$66,'Income Statement'!$DH$66,'Income Statement'!$DI$66,'Income Statement'!$DJ$66,'Income Statement'!$DK$66,'Income Statement'!$DL$66,'Income Statement'!$DM$66,'Income Statement'!$DN$66,'Income Statement'!$DO$66,'Income Statement'!$DP$66,'Income Statement'!$DQ$66</definedName>
    <definedName function="false" hidden="false" localSheetId="3" name="QB_FORMULA_92" vbProcedure="false">'Income Statement'!$DR$66,'Income Statement'!$DS$66,'Income Statement'!$DT$66,'Income Statement'!$DU$66,'Income Statement'!$DV$66,'Income Statement'!$DW$66,'Income Statement'!$DX$66,'Income Statement'!$DY$66,'Income Statement'!$DZ$66,'Income Statement'!$EA$66,'Income Statement'!$EB$66,'Income Statement'!$EC$66,'Income Statement'!$ED$66,'Income Statement'!$EE$66,'Income Statement'!$EF$66,'Income Statement'!$EG$66</definedName>
    <definedName function="false" hidden="false" localSheetId="3" name="QB_FORMULA_93" vbProcedure="false">'Income Statement'!$EH$66,'Income Statement'!$EI$66,'Income Statement'!$EJ$66,'Income Statement'!$EK$66,'Income Statement'!$EL$66,'Income Statement'!$EM$66,'Income Statement'!$EN$66,'Income Statement'!$EO$66,'Income Statement'!$EP$66,'Income Statement'!$EQ$66,'Income Statement'!$ER$66,'Income Statement'!$ES$66,'Income Statement'!$ET$66,'Income Statement'!$EU$66,'Income Statement'!$EU$68,'Income Statement'!$EU$69</definedName>
    <definedName function="false" hidden="false" localSheetId="3" name="QB_FORMULA_94" vbProcedure="false">'Income Statement'!$F$70,'Income Statement'!$G$70,'Income Statement'!$H$70,'Income Statement'!$I$70,'Income Statement'!$J$70,'Income Statement'!$K$70,'Income Statement'!$L$70,'Income Statement'!$M$70,'Income Statement'!$N$70,'Income Statement'!$O$70,'Income Statement'!$P$70,'Income Statement'!$Q$70,'Income Statement'!$R$70,'Income Statement'!$S$70,'Income Statement'!$T$70,'Income Statement'!$U$70</definedName>
    <definedName function="false" hidden="false" localSheetId="3" name="QB_FORMULA_95" vbProcedure="false">'Income Statement'!$V$70,'Income Statement'!$W$70,'Income Statement'!$X$70,'Income Statement'!$Y$70,'Income Statement'!$Z$70,'Income Statement'!$AA$70,'Income Statement'!$AB$70,'Income Statement'!$AC$70,'Income Statement'!$AD$70,'Income Statement'!$AE$70,'Income Statement'!$AF$70,'Income Statement'!$AG$70,'Income Statement'!$AH$70,'Income Statement'!$AI$70,'Income Statement'!$AJ$70,'Income Statement'!$AK$70</definedName>
    <definedName function="false" hidden="false" localSheetId="3" name="QB_FORMULA_96" vbProcedure="false">'Income Statement'!$AL$70,'Income Statement'!$AM$70,'Income Statement'!$AN$70,'Income Statement'!$AO$70,'Income Statement'!$AP$70,'Income Statement'!$AQ$70,'Income Statement'!$AR$70,'Income Statement'!$AS$70,'Income Statement'!$AT$70,'Income Statement'!$AU$70,'Income Statement'!$AV$70,'Income Statement'!$AW$70,'Income Statement'!$AX$70,'Income Statement'!$AY$70,'Income Statement'!$AZ$70,'Income Statement'!$BA$70</definedName>
    <definedName function="false" hidden="false" localSheetId="3" name="QB_FORMULA_97" vbProcedure="false">'Income Statement'!$BB$70,'Income Statement'!$BC$70,'Income Statement'!$BD$70,'Income Statement'!$BE$70,'Income Statement'!$BF$70,'Income Statement'!$BG$70,'Income Statement'!$BH$70,'Income Statement'!$BI$70,'Income Statement'!$BJ$70,'Income Statement'!$BK$70,'Income Statement'!$BL$70,'Income Statement'!$BM$70,'Income Statement'!$BN$70,'Income Statement'!$BO$70,'Income Statement'!$BP$70,'Income Statement'!$BQ$70</definedName>
    <definedName function="false" hidden="false" localSheetId="3" name="QB_FORMULA_98" vbProcedure="false">'Income Statement'!$BR$70,'Income Statement'!$BS$70,'Income Statement'!$BT$70,'Income Statement'!$BU$70,'Income Statement'!$BV$70,'Income Statement'!$BW$70,'Income Statement'!$BX$70,'Income Statement'!$BY$70,'Income Statement'!$BZ$70,'Income Statement'!$CA$70,'Income Statement'!$CB$70,'Income Statement'!$CC$70,'Income Statement'!$CD$70,'Income Statement'!$CE$70,'Income Statement'!$CF$70,'Income Statement'!$CG$70</definedName>
    <definedName function="false" hidden="false" localSheetId="3" name="QB_FORMULA_99" vbProcedure="false">'Income Statement'!$CH$70,'Income Statement'!$CI$70,'Income Statement'!$CJ$70,'Income Statement'!$CK$70,'Income Statement'!$CL$70,'Income Statement'!$CM$70,'Income Statement'!$CN$70,'Income Statement'!$CO$70,'Income Statement'!$CP$70,'Income Statement'!$CQ$70,'Income Statement'!$CR$70,'Income Statement'!$CS$70,'Income Statement'!$CT$70,'Income Statement'!$CU$70,'Income Statement'!$CV$70,'Income Statement'!$CW$70</definedName>
    <definedName function="false" hidden="false" localSheetId="3" name="QB_ROW_100240" vbProcedure="false">'Income Statement'!$E$80</definedName>
    <definedName function="false" hidden="false" localSheetId="3" name="QB_ROW_101240" vbProcedure="false">'Income Statement'!$E$81</definedName>
    <definedName function="false" hidden="false" localSheetId="3" name="QB_ROW_102030" vbProcedure="false">'Income Statement'!$D$84</definedName>
    <definedName function="false" hidden="false" localSheetId="3" name="QB_ROW_102240" vbProcedure="false">'Income Statement'!$E$90</definedName>
    <definedName function="false" hidden="false" localSheetId="3" name="QB_ROW_102330" vbProcedure="false">'Income Statement'!$D$91</definedName>
    <definedName function="false" hidden="false" localSheetId="3" name="QB_ROW_103240" vbProcedure="false">'Income Statement'!$E$85</definedName>
    <definedName function="false" hidden="false" localSheetId="3" name="QB_ROW_104240" vbProcedure="false">'Income Statement'!$E$86</definedName>
    <definedName function="false" hidden="false" localSheetId="3" name="QB_ROW_105240" vbProcedure="false">'Income Statement'!$E$87</definedName>
    <definedName function="false" hidden="false" localSheetId="3" name="QB_ROW_106240" vbProcedure="false">'Income Statement'!$E$88</definedName>
    <definedName function="false" hidden="false" localSheetId="3" name="QB_ROW_107240" vbProcedure="false">'Income Statement'!$E$89</definedName>
    <definedName function="false" hidden="false" localSheetId="3" name="QB_ROW_108030" vbProcedure="false">'Income Statement'!$D$92</definedName>
    <definedName function="false" hidden="false" localSheetId="3" name="QB_ROW_108240" vbProcedure="false">'Income Statement'!$E$95</definedName>
    <definedName function="false" hidden="false" localSheetId="3" name="QB_ROW_108330" vbProcedure="false">'Income Statement'!$D$96</definedName>
    <definedName function="false" hidden="false" localSheetId="3" name="QB_ROW_109240" vbProcedure="false">'Income Statement'!$E$93</definedName>
    <definedName function="false" hidden="false" localSheetId="3" name="QB_ROW_110030" vbProcedure="false">'Income Statement'!$D$97</definedName>
    <definedName function="false" hidden="false" localSheetId="3" name="QB_ROW_110240" vbProcedure="false">'Income Statement'!$E$100</definedName>
    <definedName function="false" hidden="false" localSheetId="3" name="QB_ROW_110330" vbProcedure="false">'Income Statement'!$D$101</definedName>
    <definedName function="false" hidden="false" localSheetId="3" name="QB_ROW_111240" vbProcedure="false">'Income Statement'!$E$98</definedName>
    <definedName function="false" hidden="false" localSheetId="3" name="QB_ROW_112030" vbProcedure="false">'Income Statement'!$D$103</definedName>
    <definedName function="false" hidden="false" localSheetId="3" name="QB_ROW_112240" vbProcedure="false">'Income Statement'!$E$116</definedName>
    <definedName function="false" hidden="false" localSheetId="3" name="QB_ROW_112330" vbProcedure="false">'Income Statement'!$D$117</definedName>
    <definedName function="false" hidden="false" localSheetId="3" name="QB_ROW_113240" vbProcedure="false">'Income Statement'!$E$104</definedName>
    <definedName function="false" hidden="false" localSheetId="3" name="QB_ROW_114240" vbProcedure="false">'Income Statement'!$E$106</definedName>
    <definedName function="false" hidden="false" localSheetId="3" name="QB_ROW_115240" vbProcedure="false">'Income Statement'!$E$109</definedName>
    <definedName function="false" hidden="false" localSheetId="3" name="QB_ROW_116240" vbProcedure="false">'Income Statement'!$E$111</definedName>
    <definedName function="false" hidden="false" localSheetId="3" name="QB_ROW_117240" vbProcedure="false">'Income Statement'!$E$112</definedName>
    <definedName function="false" hidden="false" localSheetId="3" name="QB_ROW_118240" vbProcedure="false">'Income Statement'!$E$113</definedName>
    <definedName function="false" hidden="false" localSheetId="3" name="QB_ROW_119240" vbProcedure="false">'Income Statement'!$E$115</definedName>
    <definedName function="false" hidden="false" localSheetId="3" name="QB_ROW_120030" vbProcedure="false">'Income Statement'!$D$51</definedName>
    <definedName function="false" hidden="false" localSheetId="3" name="QB_ROW_120240" vbProcedure="false">'Income Statement'!$E$53</definedName>
    <definedName function="false" hidden="false" localSheetId="3" name="QB_ROW_120330" vbProcedure="false">'Income Statement'!$D$54</definedName>
    <definedName function="false" hidden="false" localSheetId="3" name="QB_ROW_121240" vbProcedure="false">'Income Statement'!$E$52</definedName>
    <definedName function="false" hidden="false" localSheetId="3" name="QB_ROW_122030" vbProcedure="false">'Income Statement'!$D$118</definedName>
    <definedName function="false" hidden="false" localSheetId="3" name="QB_ROW_122240" vbProcedure="false">'Income Statement'!$E$131</definedName>
    <definedName function="false" hidden="false" localSheetId="3" name="QB_ROW_122330" vbProcedure="false">'Income Statement'!$D$132</definedName>
    <definedName function="false" hidden="false" localSheetId="3" name="QB_ROW_123240" vbProcedure="false">'Income Statement'!$E$119</definedName>
    <definedName function="false" hidden="false" localSheetId="3" name="QB_ROW_124240" vbProcedure="false">'Income Statement'!$E$120</definedName>
    <definedName function="false" hidden="false" localSheetId="3" name="QB_ROW_125240" vbProcedure="false">'Income Statement'!$E$123</definedName>
    <definedName function="false" hidden="false" localSheetId="3" name="QB_ROW_126240" vbProcedure="false">'Income Statement'!$E$124</definedName>
    <definedName function="false" hidden="false" localSheetId="3" name="QB_ROW_127240" vbProcedure="false">'Income Statement'!$E$125</definedName>
    <definedName function="false" hidden="false" localSheetId="3" name="QB_ROW_128240" vbProcedure="false">'Income Statement'!$E$126</definedName>
    <definedName function="false" hidden="false" localSheetId="3" name="QB_ROW_129240" vbProcedure="false">'Income Statement'!$E$129</definedName>
    <definedName function="false" hidden="false" localSheetId="3" name="QB_ROW_130030" vbProcedure="false">'Income Statement'!$D$133</definedName>
    <definedName function="false" hidden="false" localSheetId="3" name="QB_ROW_130240" vbProcedure="false">'Income Statement'!$E$151</definedName>
    <definedName function="false" hidden="false" localSheetId="3" name="QB_ROW_130330" vbProcedure="false">'Income Statement'!$D$152</definedName>
    <definedName function="false" hidden="false" localSheetId="3" name="QB_ROW_131240" vbProcedure="false">'Income Statement'!$E$134</definedName>
    <definedName function="false" hidden="false" localSheetId="3" name="QB_ROW_132240" vbProcedure="false">'Income Statement'!$E$135</definedName>
    <definedName function="false" hidden="false" localSheetId="3" name="QB_ROW_133240" vbProcedure="false">'Income Statement'!$E$136</definedName>
    <definedName function="false" hidden="false" localSheetId="3" name="QB_ROW_134240" vbProcedure="false">'Income Statement'!$E$138</definedName>
    <definedName function="false" hidden="false" localSheetId="3" name="QB_ROW_135240" vbProcedure="false">'Income Statement'!$E$139</definedName>
    <definedName function="false" hidden="false" localSheetId="3" name="QB_ROW_136240" vbProcedure="false">'Income Statement'!$E$141</definedName>
    <definedName function="false" hidden="false" localSheetId="3" name="QB_ROW_137240" vbProcedure="false">'Income Statement'!$E$142</definedName>
    <definedName function="false" hidden="false" localSheetId="3" name="QB_ROW_138240" vbProcedure="false">'Income Statement'!$E$143</definedName>
    <definedName function="false" hidden="false" localSheetId="3" name="QB_ROW_139240" vbProcedure="false">'Income Statement'!$E$145</definedName>
    <definedName function="false" hidden="false" localSheetId="3" name="QB_ROW_141240" vbProcedure="false">'Income Statement'!$E$147</definedName>
    <definedName function="false" hidden="false" localSheetId="3" name="QB_ROW_142240" vbProcedure="false">'Income Statement'!$E$148</definedName>
    <definedName function="false" hidden="false" localSheetId="3" name="QB_ROW_143240" vbProcedure="false">'Income Statement'!$E$149</definedName>
    <definedName function="false" hidden="false" localSheetId="3" name="QB_ROW_144030" vbProcedure="false">'Income Statement'!$D$154</definedName>
    <definedName function="false" hidden="false" localSheetId="3" name="QB_ROW_144240" vbProcedure="false">'Income Statement'!$E$163</definedName>
    <definedName function="false" hidden="false" localSheetId="3" name="QB_ROW_144330" vbProcedure="false">'Income Statement'!$D$164</definedName>
    <definedName function="false" hidden="false" localSheetId="3" name="QB_ROW_145240" vbProcedure="false">'Income Statement'!$E$155</definedName>
    <definedName function="false" hidden="false" localSheetId="3" name="QB_ROW_146240" vbProcedure="false">'Income Statement'!$E$156</definedName>
    <definedName function="false" hidden="false" localSheetId="3" name="QB_ROW_147240" vbProcedure="false">'Income Statement'!$E$157</definedName>
    <definedName function="false" hidden="false" localSheetId="3" name="QB_ROW_148240" vbProcedure="false">'Income Statement'!$E$158</definedName>
    <definedName function="false" hidden="false" localSheetId="3" name="QB_ROW_149240" vbProcedure="false">'Income Statement'!$E$159</definedName>
    <definedName function="false" hidden="false" localSheetId="3" name="QB_ROW_151240" vbProcedure="false">'Income Statement'!$E$160</definedName>
    <definedName function="false" hidden="false" localSheetId="3" name="QB_ROW_152240" vbProcedure="false">'Income Statement'!$E$161</definedName>
    <definedName function="false" hidden="false" localSheetId="3" name="QB_ROW_153240" vbProcedure="false">'Income Statement'!$E$162</definedName>
    <definedName function="false" hidden="false" localSheetId="3" name="QB_ROW_154030" vbProcedure="false">'Income Statement'!$D$166</definedName>
    <definedName function="false" hidden="false" localSheetId="3" name="QB_ROW_154240" vbProcedure="false">'Income Statement'!$E$169</definedName>
    <definedName function="false" hidden="false" localSheetId="3" name="QB_ROW_154330" vbProcedure="false">'Income Statement'!$D$170</definedName>
    <definedName function="false" hidden="false" localSheetId="3" name="QB_ROW_155240" vbProcedure="false">'Income Statement'!$E$167</definedName>
    <definedName function="false" hidden="false" localSheetId="3" name="QB_ROW_156240" vbProcedure="false">'Income Statement'!$E$168</definedName>
    <definedName function="false" hidden="false" localSheetId="3" name="QB_ROW_157030" vbProcedure="false">'Income Statement'!$D$171</definedName>
    <definedName function="false" hidden="false" localSheetId="3" name="QB_ROW_157240" vbProcedure="false">'Income Statement'!$E$175</definedName>
    <definedName function="false" hidden="false" localSheetId="3" name="QB_ROW_157330" vbProcedure="false">'Income Statement'!$D$176</definedName>
    <definedName function="false" hidden="false" localSheetId="3" name="QB_ROW_158240" vbProcedure="false">'Income Statement'!$E$173</definedName>
    <definedName function="false" hidden="false" localSheetId="3" name="QB_ROW_159240" vbProcedure="false">'Income Statement'!$E$174</definedName>
    <definedName function="false" hidden="false" localSheetId="3" name="QB_ROW_160030" vbProcedure="false">'Income Statement'!$D$177</definedName>
    <definedName function="false" hidden="false" localSheetId="3" name="QB_ROW_160240" vbProcedure="false">'Income Statement'!$E$179</definedName>
    <definedName function="false" hidden="false" localSheetId="3" name="QB_ROW_160330" vbProcedure="false">'Income Statement'!$D$180</definedName>
    <definedName function="false" hidden="false" localSheetId="3" name="QB_ROW_161240" vbProcedure="false">'Income Statement'!$E$178</definedName>
    <definedName function="false" hidden="false" localSheetId="3" name="QB_ROW_162030" vbProcedure="false">'Income Statement'!$D$181</definedName>
    <definedName function="false" hidden="false" localSheetId="3" name="QB_ROW_162240" vbProcedure="false">'Income Statement'!$E$201</definedName>
    <definedName function="false" hidden="false" localSheetId="3" name="QB_ROW_162330" vbProcedure="false">'Income Statement'!$D$202</definedName>
    <definedName function="false" hidden="false" localSheetId="3" name="QB_ROW_163240" vbProcedure="false">'Income Statement'!$E$182</definedName>
    <definedName function="false" hidden="false" localSheetId="3" name="QB_ROW_164240" vbProcedure="false">'Income Statement'!$E$183</definedName>
    <definedName function="false" hidden="false" localSheetId="3" name="QB_ROW_165240" vbProcedure="false">'Income Statement'!$E$184</definedName>
    <definedName function="false" hidden="false" localSheetId="3" name="QB_ROW_166240" vbProcedure="false">'Income Statement'!$E$185</definedName>
    <definedName function="false" hidden="false" localSheetId="3" name="QB_ROW_167240" vbProcedure="false">'Income Statement'!$E$186</definedName>
    <definedName function="false" hidden="false" localSheetId="3" name="QB_ROW_168240" vbProcedure="false">'Income Statement'!$E$187</definedName>
    <definedName function="false" hidden="false" localSheetId="3" name="QB_ROW_169240" vbProcedure="false">'Income Statement'!$E$188</definedName>
    <definedName function="false" hidden="false" localSheetId="3" name="QB_ROW_170240" vbProcedure="false">'Income Statement'!$E$189</definedName>
    <definedName function="false" hidden="false" localSheetId="3" name="QB_ROW_171240" vbProcedure="false">'Income Statement'!$E$190</definedName>
    <definedName function="false" hidden="false" localSheetId="3" name="QB_ROW_172240" vbProcedure="false">'Income Statement'!$E$191</definedName>
    <definedName function="false" hidden="false" localSheetId="3" name="QB_ROW_173240" vbProcedure="false">'Income Statement'!$E$192</definedName>
    <definedName function="false" hidden="false" localSheetId="3" name="QB_ROW_174240" vbProcedure="false">'Income Statement'!$E$194</definedName>
    <definedName function="false" hidden="false" localSheetId="3" name="QB_ROW_175240" vbProcedure="false">'Income Statement'!$E$195</definedName>
    <definedName function="false" hidden="false" localSheetId="3" name="QB_ROW_176240" vbProcedure="false">'Income Statement'!$E$196</definedName>
    <definedName function="false" hidden="false" localSheetId="3" name="QB_ROW_177240" vbProcedure="false">'Income Statement'!$E$197</definedName>
    <definedName function="false" hidden="false" localSheetId="3" name="QB_ROW_178240" vbProcedure="false">'Income Statement'!$E$198</definedName>
    <definedName function="false" hidden="false" localSheetId="3" name="QB_ROW_179240" vbProcedure="false">'Income Statement'!$E$199</definedName>
    <definedName function="false" hidden="false" localSheetId="3" name="QB_ROW_180240" vbProcedure="false">'Income Statement'!$E$200</definedName>
    <definedName function="false" hidden="false" localSheetId="3" name="QB_ROW_18301" vbProcedure="false">'Income Statement'!$A$205</definedName>
    <definedName function="false" hidden="false" localSheetId="3" name="QB_ROW_20022" vbProcedure="false">'Income Statement'!$C$5</definedName>
    <definedName function="false" hidden="false" localSheetId="3" name="QB_ROW_20322" vbProcedure="false">'Income Statement'!$C$45</definedName>
    <definedName function="false" hidden="false" localSheetId="3" name="QB_ROW_21022" vbProcedure="false">'Income Statement'!$C$50</definedName>
    <definedName function="false" hidden="false" localSheetId="3" name="QB_ROW_21322" vbProcedure="false">'Income Statement'!$C$204</definedName>
    <definedName function="false" hidden="false" localSheetId="3" name="QB_ROW_361230" vbProcedure="false">'Income Statement'!$D$14</definedName>
    <definedName function="false" hidden="false" localSheetId="3" name="QB_ROW_362230" vbProcedure="false">'Income Statement'!$D$15</definedName>
    <definedName function="false" hidden="false" localSheetId="3" name="QB_ROW_364230" vbProcedure="false">'Income Statement'!$D$16</definedName>
    <definedName function="false" hidden="false" localSheetId="3" name="QB_ROW_396230" vbProcedure="false">'Income Statement'!$D$55</definedName>
    <definedName function="false" hidden="false" localSheetId="3" name="QB_ROW_397230" vbProcedure="false">'Income Statement'!$D$56</definedName>
    <definedName function="false" hidden="false" localSheetId="3" name="QB_ROW_451230" vbProcedure="false">'Income Statement'!$D$102</definedName>
    <definedName function="false" hidden="false" localSheetId="3" name="QB_ROW_507240" vbProcedure="false">'Income Statement'!$E$105</definedName>
    <definedName function="false" hidden="false" localSheetId="3" name="QB_ROW_508240" vbProcedure="false">'Income Statement'!$E$127</definedName>
    <definedName function="false" hidden="false" localSheetId="3" name="QB_ROW_509240" vbProcedure="false">'Income Statement'!$E$76</definedName>
    <definedName function="false" hidden="false" localSheetId="3" name="QB_ROW_511240" vbProcedure="false">'Income Statement'!$E$144</definedName>
    <definedName function="false" hidden="false" localSheetId="3" name="QB_ROW_512240" vbProcedure="false">'Income Statement'!$E$130</definedName>
    <definedName function="false" hidden="false" localSheetId="3" name="QB_ROW_513240" vbProcedure="false">'Income Statement'!$E$108</definedName>
    <definedName function="false" hidden="false" localSheetId="3" name="QB_ROW_514240" vbProcedure="false">'Income Statement'!$E$128</definedName>
    <definedName function="false" hidden="false" localSheetId="3" name="QB_ROW_515240" vbProcedure="false">'Income Statement'!$E$79</definedName>
    <definedName function="false" hidden="false" localSheetId="3" name="QB_ROW_516240" vbProcedure="false">'Income Statement'!$E$121</definedName>
    <definedName function="false" hidden="false" localSheetId="3" name="QB_ROW_517240" vbProcedure="false">'Income Statement'!$E$122</definedName>
    <definedName function="false" hidden="false" localSheetId="3" name="QB_ROW_518240" vbProcedure="false">'Income Statement'!$E$140</definedName>
    <definedName function="false" hidden="false" localSheetId="3" name="QB_ROW_521240" vbProcedure="false">'Income Statement'!$E$107</definedName>
    <definedName function="false" hidden="false" localSheetId="3" name="QB_ROW_522240" vbProcedure="false">'Income Statement'!$E$114</definedName>
    <definedName function="false" hidden="false" localSheetId="3" name="QB_ROW_523240" vbProcedure="false">'Income Statement'!$E$21</definedName>
    <definedName function="false" hidden="false" localSheetId="3" name="QB_ROW_526230" vbProcedure="false">'Income Statement'!$D$47</definedName>
    <definedName function="false" hidden="false" localSheetId="3" name="QB_ROW_528240" vbProcedure="false">'Income Statement'!$E$172</definedName>
    <definedName function="false" hidden="false" localSheetId="3" name="QB_ROW_529240" vbProcedure="false">'Income Statement'!$E$110</definedName>
    <definedName function="false" hidden="false" localSheetId="3" name="QB_ROW_530240" vbProcedure="false">'Income Statement'!$E$94</definedName>
    <definedName function="false" hidden="false" localSheetId="3" name="QB_ROW_531240" vbProcedure="false">'Income Statement'!$E$99</definedName>
    <definedName function="false" hidden="false" localSheetId="3" name="QB_ROW_532240" vbProcedure="false">'Income Statement'!$E$137</definedName>
    <definedName function="false" hidden="false" localSheetId="3" name="QB_ROW_536230" vbProcedure="false">'Income Statement'!$D$165</definedName>
    <definedName function="false" hidden="false" localSheetId="3" name="QB_ROW_542240" vbProcedure="false">'Income Statement'!$E$146</definedName>
    <definedName function="false" hidden="false" localSheetId="3" name="QB_ROW_548240" vbProcedure="false">'Income Statement'!$E$193</definedName>
    <definedName function="false" hidden="false" localSheetId="3" name="QB_ROW_549240" vbProcedure="false">'Income Statement'!$E$150</definedName>
    <definedName function="false" hidden="false" localSheetId="3" name="QB_ROW_560230" vbProcedure="false">'Income Statement'!$D$44</definedName>
    <definedName function="false" hidden="false" localSheetId="3" name="QB_ROW_564230" vbProcedure="false">'Income Statement'!$D$203</definedName>
    <definedName function="false" hidden="false" localSheetId="3" name="QB_ROW_61030" vbProcedure="false">'Income Statement'!$D$6</definedName>
    <definedName function="false" hidden="false" localSheetId="3" name="QB_ROW_61240" vbProcedure="false">'Income Statement'!$E$8</definedName>
    <definedName function="false" hidden="false" localSheetId="3" name="QB_ROW_61330" vbProcedure="false">'Income Statement'!$D$9</definedName>
    <definedName function="false" hidden="false" localSheetId="3" name="QB_ROW_62240" vbProcedure="false">'Income Statement'!$E$7</definedName>
    <definedName function="false" hidden="false" localSheetId="3" name="QB_ROW_63030" vbProcedure="false">'Income Statement'!$D$10</definedName>
    <definedName function="false" hidden="false" localSheetId="3" name="QB_ROW_63240" vbProcedure="false">'Income Statement'!$E$12</definedName>
    <definedName function="false" hidden="false" localSheetId="3" name="QB_ROW_63330" vbProcedure="false">'Income Statement'!$D$13</definedName>
    <definedName function="false" hidden="false" localSheetId="3" name="QB_ROW_64240" vbProcedure="false">'Income Statement'!$E$11</definedName>
    <definedName function="false" hidden="false" localSheetId="3" name="QB_ROW_65030" vbProcedure="false">'Income Statement'!$D$17</definedName>
    <definedName function="false" hidden="false" localSheetId="3" name="QB_ROW_65240" vbProcedure="false">'Income Statement'!$E$38</definedName>
    <definedName function="false" hidden="false" localSheetId="3" name="QB_ROW_65330" vbProcedure="false">'Income Statement'!$D$39</definedName>
    <definedName function="false" hidden="false" localSheetId="3" name="QB_ROW_66240" vbProcedure="false">'Income Statement'!$E$18</definedName>
    <definedName function="false" hidden="false" localSheetId="3" name="QB_ROW_67240" vbProcedure="false">'Income Statement'!$E$19</definedName>
    <definedName function="false" hidden="false" localSheetId="3" name="QB_ROW_68240" vbProcedure="false">'Income Statement'!$E$20</definedName>
    <definedName function="false" hidden="false" localSheetId="3" name="QB_ROW_69240" vbProcedure="false">'Income Statement'!$E$22</definedName>
    <definedName function="false" hidden="false" localSheetId="3" name="QB_ROW_70240" vbProcedure="false">'Income Statement'!$E$23</definedName>
    <definedName function="false" hidden="false" localSheetId="3" name="QB_ROW_71240" vbProcedure="false">'Income Statement'!$E$24</definedName>
    <definedName function="false" hidden="false" localSheetId="3" name="QB_ROW_72240" vbProcedure="false">'Income Statement'!$E$25</definedName>
    <definedName function="false" hidden="false" localSheetId="3" name="QB_ROW_7230" vbProcedure="false">'Income Statement'!$D$153</definedName>
    <definedName function="false" hidden="false" localSheetId="3" name="QB_ROW_73240" vbProcedure="false">'Income Statement'!$E$26</definedName>
    <definedName function="false" hidden="false" localSheetId="3" name="QB_ROW_74240" vbProcedure="false">'Income Statement'!$E$27</definedName>
    <definedName function="false" hidden="false" localSheetId="3" name="QB_ROW_75240" vbProcedure="false">'Income Statement'!$E$28</definedName>
    <definedName function="false" hidden="false" localSheetId="3" name="QB_ROW_76240" vbProcedure="false">'Income Statement'!$E$29</definedName>
    <definedName function="false" hidden="false" localSheetId="3" name="QB_ROW_77240" vbProcedure="false">'Income Statement'!$E$30</definedName>
    <definedName function="false" hidden="false" localSheetId="3" name="QB_ROW_78240" vbProcedure="false">'Income Statement'!$E$31</definedName>
    <definedName function="false" hidden="false" localSheetId="3" name="QB_ROW_79240" vbProcedure="false">'Income Statement'!$E$32</definedName>
    <definedName function="false" hidden="false" localSheetId="3" name="QB_ROW_80240" vbProcedure="false">'Income Statement'!$E$33</definedName>
    <definedName function="false" hidden="false" localSheetId="3" name="QB_ROW_81240" vbProcedure="false">'Income Statement'!$E$34</definedName>
    <definedName function="false" hidden="false" localSheetId="3" name="QB_ROW_82240" vbProcedure="false">'Income Statement'!$E$35</definedName>
    <definedName function="false" hidden="false" localSheetId="3" name="QB_ROW_83240" vbProcedure="false">'Income Statement'!$E$36</definedName>
    <definedName function="false" hidden="false" localSheetId="3" name="QB_ROW_84240" vbProcedure="false">'Income Statement'!$E$37</definedName>
    <definedName function="false" hidden="false" localSheetId="3" name="QB_ROW_85030" vbProcedure="false">'Income Statement'!$D$40</definedName>
    <definedName function="false" hidden="false" localSheetId="3" name="QB_ROW_85240" vbProcedure="false">'Income Statement'!$E$42</definedName>
    <definedName function="false" hidden="false" localSheetId="3" name="QB_ROW_85330" vbProcedure="false">'Income Statement'!$D$43</definedName>
    <definedName function="false" hidden="false" localSheetId="3" name="QB_ROW_86240" vbProcedure="false">'Income Statement'!$E$41</definedName>
    <definedName function="false" hidden="false" localSheetId="3" name="QB_ROW_86311" vbProcedure="false">'Income Statement'!$B$49</definedName>
    <definedName function="false" hidden="false" localSheetId="3" name="QB_ROW_87021" vbProcedure="false">'Income Statement'!$C$46</definedName>
    <definedName function="false" hidden="false" localSheetId="3" name="QB_ROW_87030" vbProcedure="false">'Income Statement'!$D$57</definedName>
    <definedName function="false" hidden="false" localSheetId="3" name="QB_ROW_87240" vbProcedure="false">'Income Statement'!$E$61</definedName>
    <definedName function="false" hidden="false" localSheetId="3" name="QB_ROW_87321" vbProcedure="false">'Income Statement'!$C$48</definedName>
    <definedName function="false" hidden="false" localSheetId="3" name="QB_ROW_87330" vbProcedure="false">'Income Statement'!$D$62</definedName>
    <definedName function="false" hidden="false" localSheetId="3" name="QB_ROW_88240" vbProcedure="false">'Income Statement'!$E$58</definedName>
    <definedName function="false" hidden="false" localSheetId="3" name="QB_ROW_89240" vbProcedure="false">'Income Statement'!$E$60</definedName>
    <definedName function="false" hidden="false" localSheetId="3" name="QB_ROW_90240" vbProcedure="false">'Income Statement'!$E$59</definedName>
    <definedName function="false" hidden="false" localSheetId="3" name="QB_ROW_91030" vbProcedure="false">'Income Statement'!$D$63</definedName>
    <definedName function="false" hidden="false" localSheetId="3" name="QB_ROW_91240" vbProcedure="false">'Income Statement'!$E$65</definedName>
    <definedName function="false" hidden="false" localSheetId="3" name="QB_ROW_91330" vbProcedure="false">'Income Statement'!$D$66</definedName>
    <definedName function="false" hidden="false" localSheetId="3" name="QB_ROW_92240" vbProcedure="false">'Income Statement'!$E$64</definedName>
    <definedName function="false" hidden="false" localSheetId="3" name="QB_ROW_93030" vbProcedure="false">'Income Statement'!$D$67</definedName>
    <definedName function="false" hidden="false" localSheetId="3" name="QB_ROW_93240" vbProcedure="false">'Income Statement'!$E$69</definedName>
    <definedName function="false" hidden="false" localSheetId="3" name="QB_ROW_93330" vbProcedure="false">'Income Statement'!$D$70</definedName>
    <definedName function="false" hidden="false" localSheetId="3" name="QB_ROW_94240" vbProcedure="false">'Income Statement'!$E$68</definedName>
    <definedName function="false" hidden="false" localSheetId="3" name="QB_ROW_95030" vbProcedure="false">'Income Statement'!$D$71</definedName>
    <definedName function="false" hidden="false" localSheetId="3" name="QB_ROW_95240" vbProcedure="false">'Income Statement'!$E$73</definedName>
    <definedName function="false" hidden="false" localSheetId="3" name="QB_ROW_95330" vbProcedure="false">'Income Statement'!$D$74</definedName>
    <definedName function="false" hidden="false" localSheetId="3" name="QB_ROW_96240" vbProcedure="false">'Income Statement'!$E$72</definedName>
    <definedName function="false" hidden="false" localSheetId="3" name="QB_ROW_97030" vbProcedure="false">'Income Statement'!$D$75</definedName>
    <definedName function="false" hidden="false" localSheetId="3" name="QB_ROW_97240" vbProcedure="false">'Income Statement'!$E$82</definedName>
    <definedName function="false" hidden="false" localSheetId="3" name="QB_ROW_97330" vbProcedure="false">'Income Statement'!$D$83</definedName>
    <definedName function="false" hidden="false" localSheetId="3" name="QB_ROW_98240" vbProcedure="false">'Income Statement'!$E$77</definedName>
    <definedName function="false" hidden="false" localSheetId="3" name="QB_ROW_99240" vbProcedure="false">'Income Statement'!$E$78</definedName>
    <definedName function="false" hidden="false" localSheetId="5" name="_xlnm.Print_Area" vbProcedure="false">Codes!$D$4:$G$141</definedName>
    <definedName function="false" hidden="false" localSheetId="7" name="_xlnm.Print_Area" vbProcedure="false">'Revenue %'!$A$1:$L$144</definedName>
    <definedName function="false" hidden="false" localSheetId="7" name="_xlnm.Print_Titles" vbProcedure="false">'Revenue %'!$1:$5</definedName>
    <definedName function="false" hidden="false" localSheetId="8" name="_xlnm.Print_Area" vbProcedure="false">Network!$A$1:$M$170</definedName>
    <definedName function="false" hidden="false" localSheetId="8" name="_xlnm.Print_Titles" vbProcedure="false">Network!$1:$5</definedName>
    <definedName function="false" hidden="false" localSheetId="9" name="_xlnm.Print_Area" vbProcedure="false">'Prop Type'!$A$1:$M$154</definedName>
    <definedName function="false" hidden="false" localSheetId="9" name="_xlnm.Print_Titles" vbProcedure="false">'Prop Type'!$1:$5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<sst xmlns="http://schemas.openxmlformats.org/spreadsheetml/2006/main" count="2528" uniqueCount="748">
  <si>
    <t xml:space="preserve">Alpha Omicron Pi Corporations</t>
  </si>
  <si>
    <t xml:space="preserve">Monthly Financial Summary</t>
  </si>
  <si>
    <t xml:space="preserve">Corp #  </t>
  </si>
  <si>
    <t xml:space="preserve">Code  </t>
  </si>
  <si>
    <t xml:space="preserve">o</t>
  </si>
  <si>
    <t xml:space="preserve">FY2017</t>
  </si>
  <si>
    <t xml:space="preserve">Actual</t>
  </si>
  <si>
    <t xml:space="preserve">Budget</t>
  </si>
  <si>
    <t xml:space="preserve">$ Variance</t>
  </si>
  <si>
    <t xml:space="preserve">% Used</t>
  </si>
  <si>
    <t xml:space="preserve">MTD Budget</t>
  </si>
  <si>
    <t xml:space="preserve">(12 Months)</t>
  </si>
  <si>
    <t xml:space="preserve">Income</t>
  </si>
  <si>
    <t xml:space="preserve">Contract Fees</t>
  </si>
  <si>
    <t xml:space="preserve">Development Fees</t>
  </si>
  <si>
    <t xml:space="preserve">Room and Board</t>
  </si>
  <si>
    <t xml:space="preserve">Building and Furnishing Fees</t>
  </si>
  <si>
    <t xml:space="preserve">Other Income</t>
  </si>
  <si>
    <t xml:space="preserve">Gains/Losses</t>
  </si>
  <si>
    <t xml:space="preserve">Uncategorized Income</t>
  </si>
  <si>
    <t xml:space="preserve">Total Income</t>
  </si>
  <si>
    <t xml:space="preserve">Expense</t>
  </si>
  <si>
    <t xml:space="preserve">ACCRA</t>
  </si>
  <si>
    <t xml:space="preserve">Bad Debt Exp</t>
  </si>
  <si>
    <t xml:space="preserve">Hide</t>
  </si>
  <si>
    <t xml:space="preserve">Bank fees</t>
  </si>
  <si>
    <t xml:space="preserve">Cleaning</t>
  </si>
  <si>
    <t xml:space="preserve">Convention/LI</t>
  </si>
  <si>
    <t xml:space="preserve">Depreciation</t>
  </si>
  <si>
    <t xml:space="preserve">Food</t>
  </si>
  <si>
    <t xml:space="preserve">Furniture Lease</t>
  </si>
  <si>
    <t xml:space="preserve">Housing Expense</t>
  </si>
  <si>
    <t xml:space="preserve">Insurance and Taxes</t>
  </si>
  <si>
    <t xml:space="preserve">Interest Expense</t>
  </si>
  <si>
    <t xml:space="preserve">Landscaping</t>
  </si>
  <si>
    <t xml:space="preserve">LI/Convention Exp</t>
  </si>
  <si>
    <t xml:space="preserve">Maintenance</t>
  </si>
  <si>
    <t xml:space="preserve">Other Expense - Bad Debt</t>
  </si>
  <si>
    <t xml:space="preserve">Other Expense - Misc</t>
  </si>
  <si>
    <t xml:space="preserve">Payroll Expense</t>
  </si>
  <si>
    <t xml:space="preserve">Professional and Administrative</t>
  </si>
  <si>
    <t xml:space="preserve">Rent</t>
  </si>
  <si>
    <t xml:space="preserve">Supplies</t>
  </si>
  <si>
    <t xml:space="preserve">Travel</t>
  </si>
  <si>
    <t xml:space="preserve">Utilities</t>
  </si>
  <si>
    <t xml:space="preserve">Z Contra Account</t>
  </si>
  <si>
    <t xml:space="preserve">Total Expense</t>
  </si>
  <si>
    <t xml:space="preserve">NET INCOME</t>
  </si>
  <si>
    <t xml:space="preserve">Add Back: Depreciation</t>
  </si>
  <si>
    <t xml:space="preserve">NET INCOME BEFORE DEPRECIATION</t>
  </si>
  <si>
    <t xml:space="preserve">Cash Balances</t>
  </si>
  <si>
    <t xml:space="preserve">Wells Fargo/Cash - Housing</t>
  </si>
  <si>
    <t xml:space="preserve">Wells Fargo/Savings - Other</t>
  </si>
  <si>
    <t xml:space="preserve">Wells Fargo/Building &amp; Furnishing</t>
  </si>
  <si>
    <t xml:space="preserve">Wells Fargo/Contract - Damage</t>
  </si>
  <si>
    <t xml:space="preserve">Wells Fargo/Educational</t>
  </si>
  <si>
    <t xml:space="preserve">Wells Fargo/Parents Club</t>
  </si>
  <si>
    <t xml:space="preserve">TOTAL CASH</t>
  </si>
  <si>
    <t xml:space="preserve">Income Statement Detail</t>
  </si>
  <si>
    <t xml:space="preserve">CONTRACT FEES</t>
  </si>
  <si>
    <t xml:space="preserve">Contract Deposit</t>
  </si>
  <si>
    <t xml:space="preserve">CONTRACT FEES - Other</t>
  </si>
  <si>
    <t xml:space="preserve">Total CONTRACT FEES</t>
  </si>
  <si>
    <t xml:space="preserve">DEVELOPMENT FEES</t>
  </si>
  <si>
    <t xml:space="preserve">DEVELOPMENT FEES - Other</t>
  </si>
  <si>
    <t xml:space="preserve">Total DEVELOPMENT FEES</t>
  </si>
  <si>
    <t xml:space="preserve">G/L on disposal of asset</t>
  </si>
  <si>
    <t xml:space="preserve">G/L on fair value int swap</t>
  </si>
  <si>
    <t xml:space="preserve">Gain on Sale of Property</t>
  </si>
  <si>
    <t xml:space="preserve">OTHER INCOME</t>
  </si>
  <si>
    <t xml:space="preserve">Billhighway Income Posting</t>
  </si>
  <si>
    <t xml:space="preserve">Chapter Surplus</t>
  </si>
  <si>
    <t xml:space="preserve">Corporation Dues</t>
  </si>
  <si>
    <t xml:space="preserve">Damage Deposit</t>
  </si>
  <si>
    <t xml:space="preserve">Damage Income</t>
  </si>
  <si>
    <t xml:space="preserve">Empty Bed Fee - Corp Board</t>
  </si>
  <si>
    <t xml:space="preserve">Fundraising - other than Founda</t>
  </si>
  <si>
    <t xml:space="preserve">Grant from Properties</t>
  </si>
  <si>
    <t xml:space="preserve">Interest Income</t>
  </si>
  <si>
    <t xml:space="preserve">Late Payment Fees</t>
  </si>
  <si>
    <t xml:space="preserve">Late Payment Fees - Corp Board</t>
  </si>
  <si>
    <t xml:space="preserve">Member Discount</t>
  </si>
  <si>
    <t xml:space="preserve">Miscellaneous Income Corp Board</t>
  </si>
  <si>
    <t xml:space="preserve">Parking Fees</t>
  </si>
  <si>
    <t xml:space="preserve">Recruitment Week Rent</t>
  </si>
  <si>
    <t xml:space="preserve">Returned Check Fee</t>
  </si>
  <si>
    <t xml:space="preserve">Vending Machine Income</t>
  </si>
  <si>
    <t xml:space="preserve">OTHER INCOME - Other</t>
  </si>
  <si>
    <t xml:space="preserve">Total OTHER INCOME</t>
  </si>
  <si>
    <t xml:space="preserve">ROOM AND BOARD</t>
  </si>
  <si>
    <t xml:space="preserve">ROOM AND BOARD - Other</t>
  </si>
  <si>
    <t xml:space="preserve">Total ROOM AND BOARD</t>
  </si>
  <si>
    <t xml:space="preserve">Cost of Goods Sold</t>
  </si>
  <si>
    <t xml:space="preserve">Total COGS</t>
  </si>
  <si>
    <t xml:space="preserve">Gross Profit</t>
  </si>
  <si>
    <t xml:space="preserve">ACCRA.</t>
  </si>
  <si>
    <t xml:space="preserve">ACCRA. - Other</t>
  </si>
  <si>
    <t xml:space="preserve">Total ACCRA.</t>
  </si>
  <si>
    <t xml:space="preserve">Bad Debt Exp (Do Not Use)</t>
  </si>
  <si>
    <t xml:space="preserve">CLEANING.</t>
  </si>
  <si>
    <t xml:space="preserve">Annual Cleaning</t>
  </si>
  <si>
    <t xml:space="preserve">Cleaning Service</t>
  </si>
  <si>
    <t xml:space="preserve">Cleaning Supplies</t>
  </si>
  <si>
    <t xml:space="preserve">CLEANING. - Other</t>
  </si>
  <si>
    <t xml:space="preserve">Total CLEANING.</t>
  </si>
  <si>
    <t xml:space="preserve">CONVENTION/LI</t>
  </si>
  <si>
    <t xml:space="preserve">Convention/LI Expenditures</t>
  </si>
  <si>
    <t xml:space="preserve">CONVENTION/LI - Other</t>
  </si>
  <si>
    <t xml:space="preserve">Total CONVENTION/LI</t>
  </si>
  <si>
    <t xml:space="preserve">DEPRECIATION(EXP)</t>
  </si>
  <si>
    <t xml:space="preserve">Depreciation &amp; Amortization Exp</t>
  </si>
  <si>
    <t xml:space="preserve">DEPRECIATION(EXP) - Other</t>
  </si>
  <si>
    <t xml:space="preserve">Total DEPRECIATION(EXP)</t>
  </si>
  <si>
    <t xml:space="preserve">FOOD.</t>
  </si>
  <si>
    <t xml:space="preserve">FOOD. - Other</t>
  </si>
  <si>
    <t xml:space="preserve">Total FOOD.</t>
  </si>
  <si>
    <t xml:space="preserve">HOUSING  EXPENSE</t>
  </si>
  <si>
    <t xml:space="preserve">House</t>
  </si>
  <si>
    <t xml:space="preserve">Housing Expense (Do Not Use)</t>
  </si>
  <si>
    <t xml:space="preserve">Kitchen</t>
  </si>
  <si>
    <t xml:space="preserve">Laundry and Linens</t>
  </si>
  <si>
    <t xml:space="preserve">Wish List</t>
  </si>
  <si>
    <t xml:space="preserve">HOUSING  EXPENSE - Other</t>
  </si>
  <si>
    <t xml:space="preserve">Total HOUSING  EXPENSE</t>
  </si>
  <si>
    <t xml:space="preserve">INSURANCE AND TAXES</t>
  </si>
  <si>
    <t xml:space="preserve">Income Tax expense</t>
  </si>
  <si>
    <t xml:space="preserve">Property Insurance</t>
  </si>
  <si>
    <t xml:space="preserve">Property Taxes</t>
  </si>
  <si>
    <t xml:space="preserve">Workers Comp Insurance</t>
  </si>
  <si>
    <t xml:space="preserve">INSURANCE AND TAXES - Other</t>
  </si>
  <si>
    <t xml:space="preserve">Total INSURANCE AND TAXES</t>
  </si>
  <si>
    <t xml:space="preserve">INTEREST  EXPENSE</t>
  </si>
  <si>
    <t xml:space="preserve">INTEREST  EXPENSE - Other</t>
  </si>
  <si>
    <t xml:space="preserve">Total INTEREST  EXPENSE</t>
  </si>
  <si>
    <t xml:space="preserve">LANDSCAPING.</t>
  </si>
  <si>
    <t xml:space="preserve">Grounds</t>
  </si>
  <si>
    <t xml:space="preserve">Landscaping - Other</t>
  </si>
  <si>
    <t xml:space="preserve">LANDSCAPING. - Other</t>
  </si>
  <si>
    <t xml:space="preserve">Total LANDSCAPING.</t>
  </si>
  <si>
    <t xml:space="preserve">LI/Convention Exp - DO NOT USE</t>
  </si>
  <si>
    <t xml:space="preserve">MAINTENANCE.</t>
  </si>
  <si>
    <t xml:space="preserve">Building - Expense</t>
  </si>
  <si>
    <t xml:space="preserve">Equipment</t>
  </si>
  <si>
    <t xml:space="preserve">Furniture</t>
  </si>
  <si>
    <t xml:space="preserve">Grounds - DO NOT USE</t>
  </si>
  <si>
    <t xml:space="preserve">Inspections</t>
  </si>
  <si>
    <t xml:space="preserve">Internet</t>
  </si>
  <si>
    <t xml:space="preserve">Maintenance - DO NOT USE</t>
  </si>
  <si>
    <t xml:space="preserve">Maintenance Contracts</t>
  </si>
  <si>
    <t xml:space="preserve">Pest Control</t>
  </si>
  <si>
    <t xml:space="preserve">Repairs and Maintenance</t>
  </si>
  <si>
    <t xml:space="preserve">MAINTENANCE. - Other</t>
  </si>
  <si>
    <t xml:space="preserve">Total MAINTENANCE.</t>
  </si>
  <si>
    <t xml:space="preserve">OTHER EXPENSE</t>
  </si>
  <si>
    <t xml:space="preserve">Bad Debt Expense - Corp Board</t>
  </si>
  <si>
    <t xml:space="preserve">Billhighway Expense Posting</t>
  </si>
  <si>
    <t xml:space="preserve">Building - Expense (Do Not Use)</t>
  </si>
  <si>
    <t xml:space="preserve">Furniture - Lease</t>
  </si>
  <si>
    <t xml:space="preserve">Manual transfer to/from Chapter</t>
  </si>
  <si>
    <t xml:space="preserve">Miscellaneous - Corp Board</t>
  </si>
  <si>
    <t xml:space="preserve">Miscellaneous Expense</t>
  </si>
  <si>
    <t xml:space="preserve">Officer/Previously Collected Fu</t>
  </si>
  <si>
    <t xml:space="preserve">Other</t>
  </si>
  <si>
    <t xml:space="preserve">Ritual Supplies</t>
  </si>
  <si>
    <t xml:space="preserve">Scholarships</t>
  </si>
  <si>
    <t xml:space="preserve">Security</t>
  </si>
  <si>
    <t xml:space="preserve">OTHER EXPENSE - Other</t>
  </si>
  <si>
    <t xml:space="preserve">Total OTHER EXPENSE</t>
  </si>
  <si>
    <t xml:space="preserve">PAYROLL EXPENSE</t>
  </si>
  <si>
    <t xml:space="preserve">Cooks</t>
  </si>
  <si>
    <t xml:space="preserve">Employee Insurance Expense</t>
  </si>
  <si>
    <t xml:space="preserve">FUTA</t>
  </si>
  <si>
    <t xml:space="preserve">Handyman</t>
  </si>
  <si>
    <t xml:space="preserve">HD car allowance</t>
  </si>
  <si>
    <t xml:space="preserve">House Director Payroll</t>
  </si>
  <si>
    <t xml:space="preserve">House Director Phone Allowance</t>
  </si>
  <si>
    <t xml:space="preserve">Houseboys/Waiters</t>
  </si>
  <si>
    <t xml:space="preserve">Housekeeper</t>
  </si>
  <si>
    <t xml:space="preserve">Medicare</t>
  </si>
  <si>
    <t xml:space="preserve">Payroll Service Expense</t>
  </si>
  <si>
    <t xml:space="preserve">Payroll Taxes</t>
  </si>
  <si>
    <t xml:space="preserve">Payroll Taxes - Other</t>
  </si>
  <si>
    <t xml:space="preserve">Retirement Contribution</t>
  </si>
  <si>
    <t xml:space="preserve">Social Security</t>
  </si>
  <si>
    <t xml:space="preserve">SUTA</t>
  </si>
  <si>
    <t xml:space="preserve">PAYROLL EXPENSE - Other</t>
  </si>
  <si>
    <t xml:space="preserve">Total PAYROLL EXPENSE</t>
  </si>
  <si>
    <t xml:space="preserve">Payroll Expenses - Inactive</t>
  </si>
  <si>
    <t xml:space="preserve">PROFESSIONAL AND ADMIN</t>
  </si>
  <si>
    <t xml:space="preserve">Accounting/Billhighway fees/Mem</t>
  </si>
  <si>
    <t xml:space="preserve">Administrative</t>
  </si>
  <si>
    <t xml:space="preserve">Bank Charges/Credit Card Fees</t>
  </si>
  <si>
    <t xml:space="preserve">Legal Fees</t>
  </si>
  <si>
    <t xml:space="preserve">Licenses and Permits</t>
  </si>
  <si>
    <t xml:space="preserve">Postage expense</t>
  </si>
  <si>
    <t xml:space="preserve">Professional Fees</t>
  </si>
  <si>
    <t xml:space="preserve">Publications and Printing</t>
  </si>
  <si>
    <t xml:space="preserve">PROFESSIONAL AND ADMIN - Other</t>
  </si>
  <si>
    <t xml:space="preserve">Total PROFESSIONAL AND ADMIN</t>
  </si>
  <si>
    <t xml:space="preserve">Reconciliation Discrepancies</t>
  </si>
  <si>
    <t xml:space="preserve">RENT.</t>
  </si>
  <si>
    <t xml:space="preserve">Storage Unit</t>
  </si>
  <si>
    <t xml:space="preserve">RENT. - Other</t>
  </si>
  <si>
    <t xml:space="preserve">Total RENT.</t>
  </si>
  <si>
    <t xml:space="preserve">SUPPLIES.</t>
  </si>
  <si>
    <t xml:space="preserve">SUPPLIES. - Other</t>
  </si>
  <si>
    <t xml:space="preserve">Total SUPPLIES.</t>
  </si>
  <si>
    <t xml:space="preserve">TRAVEL.</t>
  </si>
  <si>
    <t xml:space="preserve">TRAVEL. - Other</t>
  </si>
  <si>
    <t xml:space="preserve">Total TRAVEL.</t>
  </si>
  <si>
    <t xml:space="preserve">UTILITIES.</t>
  </si>
  <si>
    <t xml:space="preserve">Alarm System-Monthly Monitoring</t>
  </si>
  <si>
    <t xml:space="preserve">Cable</t>
  </si>
  <si>
    <t xml:space="preserve">Circuit and Alarm</t>
  </si>
  <si>
    <t xml:space="preserve">Electricity</t>
  </si>
  <si>
    <t xml:space="preserve">Fax Line</t>
  </si>
  <si>
    <t xml:space="preserve">Gas</t>
  </si>
  <si>
    <t xml:space="preserve">House Director Phone</t>
  </si>
  <si>
    <t xml:space="preserve">House Phone</t>
  </si>
  <si>
    <t xml:space="preserve">Kitchen Telephone</t>
  </si>
  <si>
    <t xml:space="preserve">Phone and Fax</t>
  </si>
  <si>
    <t xml:space="preserve">Postage Expense - DO NOT USE</t>
  </si>
  <si>
    <t xml:space="preserve">Recycling</t>
  </si>
  <si>
    <t xml:space="preserve">Room Phones</t>
  </si>
  <si>
    <t xml:space="preserve">Telephone</t>
  </si>
  <si>
    <t xml:space="preserve">Trash removal</t>
  </si>
  <si>
    <t xml:space="preserve">Water and sewer</t>
  </si>
  <si>
    <t xml:space="preserve">UTILITIES. - Other</t>
  </si>
  <si>
    <t xml:space="preserve">Total UTILITIES.</t>
  </si>
  <si>
    <t xml:space="preserve">Net Income</t>
  </si>
  <si>
    <t xml:space="preserve">The financial information included herein  has not been audited, reviewed, compiled and no attestation or assurance is being provided.  In addition, the financials presented omit disclosures that would be required by Generally Accepted Accounting Principles.  Further, any prospective data is based upon estimates and assumptions and the prospective data will likely vary materially from actual results.</t>
  </si>
  <si>
    <t xml:space="preserve">Consolidated Monthly Financial Summary</t>
  </si>
  <si>
    <t xml:space="preserve">   (a)</t>
  </si>
  <si>
    <t xml:space="preserve">Consolidated Income Statement Detail</t>
  </si>
  <si>
    <t xml:space="preserve">3:12 PM</t>
  </si>
  <si>
    <t xml:space="preserve">Balance Sheet by Class</t>
  </si>
  <si>
    <t xml:space="preserve">As of June 30, 2017</t>
  </si>
  <si>
    <t xml:space="preserve">Accrual Basis</t>
  </si>
  <si>
    <t xml:space="preserve">Alpha</t>
  </si>
  <si>
    <t xml:space="preserve">Alpha Chi</t>
  </si>
  <si>
    <t xml:space="preserve">Alpha Delta</t>
  </si>
  <si>
    <t xml:space="preserve">Alpha Epsilon</t>
  </si>
  <si>
    <t xml:space="preserve">Alpha Gamma</t>
  </si>
  <si>
    <t xml:space="preserve">Alpha Lambda</t>
  </si>
  <si>
    <t xml:space="preserve">Alpha Mu</t>
  </si>
  <si>
    <t xml:space="preserve">Alpha Nu</t>
  </si>
  <si>
    <t xml:space="preserve">Alpha Phi</t>
  </si>
  <si>
    <t xml:space="preserve">Alpha Pi</t>
  </si>
  <si>
    <t xml:space="preserve">Alpha Psi</t>
  </si>
  <si>
    <t xml:space="preserve">Alpha Rho</t>
  </si>
  <si>
    <t xml:space="preserve">Alpha Theta</t>
  </si>
  <si>
    <t xml:space="preserve">Arizona State Colony</t>
  </si>
  <si>
    <t xml:space="preserve">Beta Chi</t>
  </si>
  <si>
    <t xml:space="preserve">Beta Eta</t>
  </si>
  <si>
    <t xml:space="preserve">Beta Gamma</t>
  </si>
  <si>
    <t xml:space="preserve">Beta Kappa</t>
  </si>
  <si>
    <t xml:space="preserve">Beta Nu</t>
  </si>
  <si>
    <t xml:space="preserve">Beta Phi</t>
  </si>
  <si>
    <t xml:space="preserve">Beta Sigma</t>
  </si>
  <si>
    <t xml:space="preserve">Beta Tau</t>
  </si>
  <si>
    <t xml:space="preserve">Beta Upsilon</t>
  </si>
  <si>
    <t xml:space="preserve">Beta Zeta</t>
  </si>
  <si>
    <t xml:space="preserve">Chi Epsilon</t>
  </si>
  <si>
    <t xml:space="preserve">Chi Lambda</t>
  </si>
  <si>
    <t xml:space="preserve">Chi Phi</t>
  </si>
  <si>
    <t xml:space="preserve">Chi Psi</t>
  </si>
  <si>
    <t xml:space="preserve">Chi Theta</t>
  </si>
  <si>
    <t xml:space="preserve">Delta</t>
  </si>
  <si>
    <t xml:space="preserve">Delta Beta</t>
  </si>
  <si>
    <t xml:space="preserve">Delta Delta</t>
  </si>
  <si>
    <t xml:space="preserve">Delta Epsilon</t>
  </si>
  <si>
    <t xml:space="preserve">Delta Gamma</t>
  </si>
  <si>
    <t xml:space="preserve">Delta Kappa</t>
  </si>
  <si>
    <t xml:space="preserve">Delta Lambda</t>
  </si>
  <si>
    <t xml:space="preserve">Delta Nu</t>
  </si>
  <si>
    <t xml:space="preserve">Delta Omega</t>
  </si>
  <si>
    <t xml:space="preserve">Delta Pi</t>
  </si>
  <si>
    <t xml:space="preserve">Delta Rho</t>
  </si>
  <si>
    <t xml:space="preserve">Delta Sigma</t>
  </si>
  <si>
    <t xml:space="preserve">Delta Tau</t>
  </si>
  <si>
    <t xml:space="preserve">Delta Theta</t>
  </si>
  <si>
    <t xml:space="preserve">Delta Xi</t>
  </si>
  <si>
    <t xml:space="preserve">Epsilon Alpha</t>
  </si>
  <si>
    <t xml:space="preserve">Epsilon Chi</t>
  </si>
  <si>
    <t xml:space="preserve">Epsilon Gamma</t>
  </si>
  <si>
    <t xml:space="preserve">Epsilon Omega</t>
  </si>
  <si>
    <t xml:space="preserve">Epsilon Sigma</t>
  </si>
  <si>
    <t xml:space="preserve">Gamma</t>
  </si>
  <si>
    <t xml:space="preserve">Gamma Alpha</t>
  </si>
  <si>
    <t xml:space="preserve">Gamma Chi</t>
  </si>
  <si>
    <t xml:space="preserve">Gamma Delta</t>
  </si>
  <si>
    <t xml:space="preserve">Gamma Omicron</t>
  </si>
  <si>
    <t xml:space="preserve">Gamma Phi</t>
  </si>
  <si>
    <t xml:space="preserve">Gamma Sigma</t>
  </si>
  <si>
    <t xml:space="preserve">Gamma Theta</t>
  </si>
  <si>
    <t xml:space="preserve">Iota</t>
  </si>
  <si>
    <t xml:space="preserve">Iota Chi</t>
  </si>
  <si>
    <t xml:space="preserve">Iota Sigma</t>
  </si>
  <si>
    <t xml:space="preserve">Iota Theta</t>
  </si>
  <si>
    <t xml:space="preserve">Kappa Alpha</t>
  </si>
  <si>
    <t xml:space="preserve">Kappa Chi</t>
  </si>
  <si>
    <t xml:space="preserve">Kappa Delta</t>
  </si>
  <si>
    <t xml:space="preserve">Kappa Gamma</t>
  </si>
  <si>
    <t xml:space="preserve">Kappa Kappa</t>
  </si>
  <si>
    <t xml:space="preserve">Kappa Lambda</t>
  </si>
  <si>
    <t xml:space="preserve">Kappa Omega</t>
  </si>
  <si>
    <t xml:space="preserve">Kappa Omicron</t>
  </si>
  <si>
    <t xml:space="preserve">Kappa Phi</t>
  </si>
  <si>
    <t xml:space="preserve">Kappa Rho</t>
  </si>
  <si>
    <t xml:space="preserve">Kappa Sigma</t>
  </si>
  <si>
    <t xml:space="preserve">Kappa Tau</t>
  </si>
  <si>
    <t xml:space="preserve">Lambda Alpha</t>
  </si>
  <si>
    <t xml:space="preserve">Lambda Beta</t>
  </si>
  <si>
    <t xml:space="preserve">Lambda Chi</t>
  </si>
  <si>
    <t xml:space="preserve">Lambda Delta</t>
  </si>
  <si>
    <t xml:space="preserve">Lambda Epsilon</t>
  </si>
  <si>
    <t xml:space="preserve">Lambda Eta</t>
  </si>
  <si>
    <t xml:space="preserve">Lambda Iota</t>
  </si>
  <si>
    <t xml:space="preserve">Lambda Lambda</t>
  </si>
  <si>
    <t xml:space="preserve">Lambda Omicron</t>
  </si>
  <si>
    <t xml:space="preserve">Lambda Rho</t>
  </si>
  <si>
    <t xml:space="preserve">Lambda Sigma</t>
  </si>
  <si>
    <t xml:space="preserve">Lambda Tau</t>
  </si>
  <si>
    <t xml:space="preserve">Lambda Upsilon</t>
  </si>
  <si>
    <t xml:space="preserve">Mu Lambda</t>
  </si>
  <si>
    <t xml:space="preserve">Nu Beta</t>
  </si>
  <si>
    <t xml:space="preserve">Nu Omega</t>
  </si>
  <si>
    <t xml:space="preserve">Nu Omicron</t>
  </si>
  <si>
    <t xml:space="preserve">Omega</t>
  </si>
  <si>
    <t xml:space="preserve">Omega Sigma</t>
  </si>
  <si>
    <t xml:space="preserve">Omega Upsilon</t>
  </si>
  <si>
    <t xml:space="preserve">Omicron</t>
  </si>
  <si>
    <t xml:space="preserve">Omicron Pi</t>
  </si>
  <si>
    <t xml:space="preserve">Phi Alpha</t>
  </si>
  <si>
    <t xml:space="preserve">Phi Beta</t>
  </si>
  <si>
    <t xml:space="preserve">Phi Chi</t>
  </si>
  <si>
    <t xml:space="preserve">Phi Delta</t>
  </si>
  <si>
    <t xml:space="preserve">Phi Gamma</t>
  </si>
  <si>
    <t xml:space="preserve">Phi Lambda</t>
  </si>
  <si>
    <t xml:space="preserve">Phi Sigma</t>
  </si>
  <si>
    <t xml:space="preserve">Phi Upsilon</t>
  </si>
  <si>
    <t xml:space="preserve">Pi Alpha</t>
  </si>
  <si>
    <t xml:space="preserve">Pi Delta</t>
  </si>
  <si>
    <t xml:space="preserve">Pi Omicron</t>
  </si>
  <si>
    <t xml:space="preserve">Pi Theta</t>
  </si>
  <si>
    <t xml:space="preserve">Rho Beta</t>
  </si>
  <si>
    <t xml:space="preserve">Rho Delta</t>
  </si>
  <si>
    <t xml:space="preserve">Rho Omicron</t>
  </si>
  <si>
    <t xml:space="preserve">Sigma Alpha</t>
  </si>
  <si>
    <t xml:space="preserve">Sigma Beta</t>
  </si>
  <si>
    <t xml:space="preserve">Sigma Chi</t>
  </si>
  <si>
    <t xml:space="preserve">Sigma Delta</t>
  </si>
  <si>
    <t xml:space="preserve">Sigma Gamma</t>
  </si>
  <si>
    <t xml:space="preserve">Sigma Omicron</t>
  </si>
  <si>
    <t xml:space="preserve">Sigma Phi</t>
  </si>
  <si>
    <t xml:space="preserve">Sigma Rho</t>
  </si>
  <si>
    <t xml:space="preserve">Sigma Tau</t>
  </si>
  <si>
    <t xml:space="preserve">Sigma Theta</t>
  </si>
  <si>
    <t xml:space="preserve">Tau Delta</t>
  </si>
  <si>
    <t xml:space="preserve">Tau Gamma</t>
  </si>
  <si>
    <t xml:space="preserve">Tau Lambda</t>
  </si>
  <si>
    <t xml:space="preserve">Tau Mu</t>
  </si>
  <si>
    <t xml:space="preserve">Tau Omega</t>
  </si>
  <si>
    <t xml:space="preserve">Tau Omicron</t>
  </si>
  <si>
    <t xml:space="preserve">Theta Beta</t>
  </si>
  <si>
    <t xml:space="preserve">Theta Chi</t>
  </si>
  <si>
    <t xml:space="preserve">Theta Iota</t>
  </si>
  <si>
    <t xml:space="preserve">Theta Omega</t>
  </si>
  <si>
    <t xml:space="preserve">Theta Pi</t>
  </si>
  <si>
    <t xml:space="preserve">Theta Psi</t>
  </si>
  <si>
    <t xml:space="preserve">Theta Sigma</t>
  </si>
  <si>
    <t xml:space="preserve">Troy University</t>
  </si>
  <si>
    <t xml:space="preserve">Upsilon</t>
  </si>
  <si>
    <t xml:space="preserve">Upsilon Beta</t>
  </si>
  <si>
    <t xml:space="preserve">Upsilon Lambda</t>
  </si>
  <si>
    <t xml:space="preserve">Xi</t>
  </si>
  <si>
    <t xml:space="preserve">Xi Omicron</t>
  </si>
  <si>
    <t xml:space="preserve">Xi Rho</t>
  </si>
  <si>
    <t xml:space="preserve">Zeta</t>
  </si>
  <si>
    <t xml:space="preserve">Zeta Pi</t>
  </si>
  <si>
    <t xml:space="preserve">Zeta Psi</t>
  </si>
  <si>
    <t xml:space="preserve">Zeta Theta</t>
  </si>
  <si>
    <t xml:space="preserve">ZZ - Delta Psi</t>
  </si>
  <si>
    <t xml:space="preserve">ZZ - Properties</t>
  </si>
  <si>
    <t xml:space="preserve">ZZ - Sigma</t>
  </si>
  <si>
    <t xml:space="preserve">ZZ - Tau (TN)</t>
  </si>
  <si>
    <t xml:space="preserve">Unclassified</t>
  </si>
  <si>
    <t xml:space="preserve">TOTAL</t>
  </si>
  <si>
    <t xml:space="preserve">ASSETS</t>
  </si>
  <si>
    <t xml:space="preserve">Current Assets</t>
  </si>
  <si>
    <t xml:space="preserve">Checking/Savings</t>
  </si>
  <si>
    <t xml:space="preserve">Bill.com Money In Clearing</t>
  </si>
  <si>
    <t xml:space="preserve">Bill.com Money Out Clearing*</t>
  </si>
  <si>
    <t xml:space="preserve">CASH</t>
  </si>
  <si>
    <t xml:space="preserve">Cash - Billhighway Savings</t>
  </si>
  <si>
    <t xml:space="preserve">Cash - Housing</t>
  </si>
  <si>
    <t xml:space="preserve">Local Savings - CD</t>
  </si>
  <si>
    <t xml:space="preserve">Savings Other</t>
  </si>
  <si>
    <t xml:space="preserve">Wells Fargo - Fundraising</t>
  </si>
  <si>
    <t xml:space="preserve">Wells Fargo/Cash - Contra</t>
  </si>
  <si>
    <t xml:space="preserve">Wells Fargo/Cash - Holding</t>
  </si>
  <si>
    <t xml:space="preserve">CASH - Other</t>
  </si>
  <si>
    <t xml:space="preserve">Total CASH</t>
  </si>
  <si>
    <t xml:space="preserve">RESTRICTED CASH</t>
  </si>
  <si>
    <t xml:space="preserve">BH In-Transit Cash - B&amp;F Fees</t>
  </si>
  <si>
    <t xml:space="preserve">BH In-Transit Cash - Damage</t>
  </si>
  <si>
    <t xml:space="preserve">BH In-Transit Cash - Earnest Mo</t>
  </si>
  <si>
    <t xml:space="preserve">BH In-Transit Cash - Housing</t>
  </si>
  <si>
    <t xml:space="preserve">Building and Furnishing Fee</t>
  </si>
  <si>
    <t xml:space="preserve">CD - Stillwater</t>
  </si>
  <si>
    <t xml:space="preserve">Contract/Damage Deposits</t>
  </si>
  <si>
    <t xml:space="preserve">Donations</t>
  </si>
  <si>
    <t xml:space="preserve">Educational Funds</t>
  </si>
  <si>
    <t xml:space="preserve">Wells Fargo - Earnest Money</t>
  </si>
  <si>
    <t xml:space="preserve">Wells Fargo/Building &amp; Furnish</t>
  </si>
  <si>
    <t xml:space="preserve">Wells Fargo/P.Club/Other Fund</t>
  </si>
  <si>
    <t xml:space="preserve">RESTRICTED CASH - Other</t>
  </si>
  <si>
    <t xml:space="preserve">Total RESTRICTED CASH</t>
  </si>
  <si>
    <t xml:space="preserve">Total Checking/Savings</t>
  </si>
  <si>
    <t xml:space="preserve">Accounts Receivable</t>
  </si>
  <si>
    <t xml:space="preserve">AR</t>
  </si>
  <si>
    <t xml:space="preserve">Member Receivable</t>
  </si>
  <si>
    <t xml:space="preserve">AR - Other</t>
  </si>
  <si>
    <t xml:space="preserve">Total AR</t>
  </si>
  <si>
    <t xml:space="preserve">Total Accounts Receivable</t>
  </si>
  <si>
    <t xml:space="preserve">Other Current Assets</t>
  </si>
  <si>
    <t xml:space="preserve">*Inventory Asset</t>
  </si>
  <si>
    <t xml:space="preserve">*Undeposited Funds</t>
  </si>
  <si>
    <t xml:space="preserve">Accrued Receivables</t>
  </si>
  <si>
    <t xml:space="preserve">Interest Receivable on Loans</t>
  </si>
  <si>
    <t xml:space="preserve">OTHER CURRENT ASSETS</t>
  </si>
  <si>
    <t xml:space="preserve">Allowance for bad debt.</t>
  </si>
  <si>
    <t xml:space="preserve">Deferred Expense</t>
  </si>
  <si>
    <t xml:space="preserve">Prepaid Expense</t>
  </si>
  <si>
    <t xml:space="preserve">Prepaid Insurance</t>
  </si>
  <si>
    <t xml:space="preserve">OTHER CURRENT ASSETS - Other</t>
  </si>
  <si>
    <t xml:space="preserve">Total OTHER CURRENT ASSETS</t>
  </si>
  <si>
    <t xml:space="preserve">Security Deposits</t>
  </si>
  <si>
    <t xml:space="preserve">Undeposited Funds</t>
  </si>
  <si>
    <t xml:space="preserve">Total Other Current Assets</t>
  </si>
  <si>
    <t xml:space="preserve">Total Current Assets</t>
  </si>
  <si>
    <t xml:space="preserve">Fixed Assets</t>
  </si>
  <si>
    <t xml:space="preserve">A/D Bldg Improve</t>
  </si>
  <si>
    <t xml:space="preserve">A/D Building</t>
  </si>
  <si>
    <t xml:space="preserve">A/D FFE - Beta Phi</t>
  </si>
  <si>
    <t xml:space="preserve">A/D FFE - Properties</t>
  </si>
  <si>
    <t xml:space="preserve">BUILDING</t>
  </si>
  <si>
    <t xml:space="preserve">BUILDING IMPROVEMENTS</t>
  </si>
  <si>
    <t xml:space="preserve">Building Improvements</t>
  </si>
  <si>
    <t xml:space="preserve">BUILDING IMPROVEMENTS - Other</t>
  </si>
  <si>
    <t xml:space="preserve">Total BUILDING IMPROVEMENTS</t>
  </si>
  <si>
    <t xml:space="preserve">DEPRECIATION(BS)</t>
  </si>
  <si>
    <t xml:space="preserve">Accumulated Depreciation</t>
  </si>
  <si>
    <t xml:space="preserve">DEPRECIATION(BS) - Other</t>
  </si>
  <si>
    <t xml:space="preserve">Total DEPRECIATION(BS)</t>
  </si>
  <si>
    <t xml:space="preserve">FFE</t>
  </si>
  <si>
    <t xml:space="preserve">Building - Asset</t>
  </si>
  <si>
    <t xml:space="preserve">Furniture, Fixtures, and Equip</t>
  </si>
  <si>
    <t xml:space="preserve">Land</t>
  </si>
  <si>
    <t xml:space="preserve">FFE - Other</t>
  </si>
  <si>
    <t xml:space="preserve">Total FFE</t>
  </si>
  <si>
    <t xml:space="preserve">Total Fixed Assets</t>
  </si>
  <si>
    <t xml:space="preserve">Other Assets</t>
  </si>
  <si>
    <t xml:space="preserve">Due From Properties</t>
  </si>
  <si>
    <t xml:space="preserve">INTERAGENCY ASSET</t>
  </si>
  <si>
    <t xml:space="preserve">Interagency Asset - Properties</t>
  </si>
  <si>
    <t xml:space="preserve">INTERAGENCY ASSET - Other</t>
  </si>
  <si>
    <t xml:space="preserve">Total INTERAGENCY ASSET</t>
  </si>
  <si>
    <t xml:space="preserve">To be renamed</t>
  </si>
  <si>
    <t xml:space="preserve">Total Other Assets</t>
  </si>
  <si>
    <t xml:space="preserve">TOTAL ASSETS</t>
  </si>
  <si>
    <t xml:space="preserve">LIABILITIES &amp; EQUITY</t>
  </si>
  <si>
    <t xml:space="preserve">Liabilities</t>
  </si>
  <si>
    <t xml:space="preserve">Current Liabilities</t>
  </si>
  <si>
    <t xml:space="preserve">Accounts Payable</t>
  </si>
  <si>
    <t xml:space="preserve">Total Accounts Payable</t>
  </si>
  <si>
    <t xml:space="preserve">Credit Cards</t>
  </si>
  <si>
    <t xml:space="preserve">Other Current Liabilities</t>
  </si>
  <si>
    <t xml:space="preserve">Accrued Payables</t>
  </si>
  <si>
    <t xml:space="preserve">Accrued Property Taxes</t>
  </si>
  <si>
    <t xml:space="preserve">Cash Held for Others</t>
  </si>
  <si>
    <t xml:space="preserve">CURRENT LIABILITY</t>
  </si>
  <si>
    <t xml:space="preserve">Accrued Rent</t>
  </si>
  <si>
    <t xml:space="preserve">Damage Deposit (L)</t>
  </si>
  <si>
    <t xml:space="preserve">Deferred Revenue</t>
  </si>
  <si>
    <t xml:space="preserve">Due to Properties</t>
  </si>
  <si>
    <t xml:space="preserve">Loan</t>
  </si>
  <si>
    <t xml:space="preserve">Member Payable</t>
  </si>
  <si>
    <t xml:space="preserve">Security Deposit (L)</t>
  </si>
  <si>
    <t xml:space="preserve">CURRENT LIABILITY - Other</t>
  </si>
  <si>
    <t xml:space="preserve">Total CURRENT LIABILITY</t>
  </si>
  <si>
    <t xml:space="preserve">FV of interest rate swap</t>
  </si>
  <si>
    <t xml:space="preserve">Key Deposit Refundable</t>
  </si>
  <si>
    <t xml:space="preserve">Payroll Liabilities</t>
  </si>
  <si>
    <t xml:space="preserve">Total Other Current Liabilities</t>
  </si>
  <si>
    <t xml:space="preserve">Total Current Liabilities</t>
  </si>
  <si>
    <t xml:space="preserve">Long Term Liabilities</t>
  </si>
  <si>
    <t xml:space="preserve">DEBT.</t>
  </si>
  <si>
    <t xml:space="preserve">Debt</t>
  </si>
  <si>
    <t xml:space="preserve">Debt- Advance AOII Properties</t>
  </si>
  <si>
    <t xml:space="preserve">Debt- AOII Investment Fee</t>
  </si>
  <si>
    <t xml:space="preserve">Debt- Due to Properties</t>
  </si>
  <si>
    <t xml:space="preserve">Debt - AOII payables note</t>
  </si>
  <si>
    <t xml:space="preserve">Debt - AOII Properties</t>
  </si>
  <si>
    <t xml:space="preserve">Debt - AOII Properties Payable</t>
  </si>
  <si>
    <t xml:space="preserve">Debt - BB&amp;T</t>
  </si>
  <si>
    <t xml:space="preserve">Debt - Community Capital</t>
  </si>
  <si>
    <t xml:space="preserve">Debt - Tennessee-Martin</t>
  </si>
  <si>
    <t xml:space="preserve">Debt - University of Alabama</t>
  </si>
  <si>
    <t xml:space="preserve">Debt Stillwater - Construction</t>
  </si>
  <si>
    <t xml:space="preserve">DEBT. - Other</t>
  </si>
  <si>
    <t xml:space="preserve">Total DEBT.</t>
  </si>
  <si>
    <t xml:space="preserve">IHA Liability</t>
  </si>
  <si>
    <t xml:space="preserve">Total Long Term Liabilities</t>
  </si>
  <si>
    <t xml:space="preserve">Total Liabilities</t>
  </si>
  <si>
    <t xml:space="preserve">Equity</t>
  </si>
  <si>
    <t xml:space="preserve">Increase(Decrease) YTD</t>
  </si>
  <si>
    <t xml:space="preserve">NET UNRESTRICTED ASSETS</t>
  </si>
  <si>
    <t xml:space="preserve">Fund Balance</t>
  </si>
  <si>
    <t xml:space="preserve">NET UNRESTRICTED ASSETS - Other</t>
  </si>
  <si>
    <t xml:space="preserve">Total NET UNRESTRICTED ASSETS</t>
  </si>
  <si>
    <t xml:space="preserve">Opening Balance Equity</t>
  </si>
  <si>
    <t xml:space="preserve">Unrestricted Net Assets</t>
  </si>
  <si>
    <t xml:space="preserve">Total Equity</t>
  </si>
  <si>
    <t xml:space="preserve">TOTAL LIABILITIES &amp; EQUITY</t>
  </si>
  <si>
    <t xml:space="preserve">3:06 PM</t>
  </si>
  <si>
    <t xml:space="preserve">Profit &amp; Loss by Class</t>
  </si>
  <si>
    <t xml:space="preserve">July 2016 through June 2017</t>
  </si>
  <si>
    <t xml:space="preserve">Cleaning Supplies - Cleaners</t>
  </si>
  <si>
    <t xml:space="preserve">Kitchen - Housing</t>
  </si>
  <si>
    <t xml:space="preserve">Internet - Maintenance</t>
  </si>
  <si>
    <t xml:space="preserve">Maintenance (Do Not Use)</t>
  </si>
  <si>
    <t xml:space="preserve">Handyman / Other</t>
  </si>
  <si>
    <t xml:space="preserve">Workers Comp Insurance-Payroll</t>
  </si>
  <si>
    <t xml:space="preserve">Cleaning Supplies - House</t>
  </si>
  <si>
    <t xml:space="preserve">Kitchen Supplies</t>
  </si>
  <si>
    <t xml:space="preserve">House Director Phone-DO NOT USE</t>
  </si>
  <si>
    <t xml:space="preserve">Utilities - DO NOT USE</t>
  </si>
  <si>
    <t xml:space="preserve">Alpha Omicron Pi Corporations																																																																																																																																															3:06 PM</t>
  </si>
  <si>
    <t xml:space="preserve">Budget                                                                                                                                              05/05/2017</t>
  </si>
  <si>
    <t xml:space="preserve">July 2016 through June 2017                                                                                                                                               Accrual Basis</t>
  </si>
  <si>
    <t xml:space="preserve">Texas A &amp; M</t>
  </si>
  <si>
    <t xml:space="preserve">Initiation Fee</t>
  </si>
  <si>
    <t xml:space="preserve">#?</t>
  </si>
  <si>
    <t xml:space="preserve">Code?</t>
  </si>
  <si>
    <t xml:space="preserve">Match</t>
  </si>
  <si>
    <t xml:space="preserve">Corp</t>
  </si>
  <si>
    <t xml:space="preserve">#</t>
  </si>
  <si>
    <t xml:space="preserve">Code</t>
  </si>
  <si>
    <t xml:space="preserve">EC</t>
  </si>
  <si>
    <t xml:space="preserve">GP</t>
  </si>
  <si>
    <t xml:space="preserve">KD</t>
  </si>
  <si>
    <t xml:space="preserve">KT</t>
  </si>
  <si>
    <t xml:space="preserve">LR</t>
  </si>
  <si>
    <t xml:space="preserve">OS</t>
  </si>
  <si>
    <t xml:space="preserve">PU</t>
  </si>
  <si>
    <t xml:space="preserve">SA</t>
  </si>
  <si>
    <t xml:space="preserve">ST</t>
  </si>
  <si>
    <t xml:space="preserve">TI</t>
  </si>
  <si>
    <t xml:space="preserve">XR</t>
  </si>
  <si>
    <t xml:space="preserve">AE</t>
  </si>
  <si>
    <t xml:space="preserve">AT</t>
  </si>
  <si>
    <t xml:space="preserve">CL</t>
  </si>
  <si>
    <t xml:space="preserve">DL</t>
  </si>
  <si>
    <t xml:space="preserve">EA</t>
  </si>
  <si>
    <t xml:space="preserve">GO</t>
  </si>
  <si>
    <t xml:space="preserve">KC</t>
  </si>
  <si>
    <t xml:space="preserve">KS</t>
  </si>
  <si>
    <t xml:space="preserve">LO</t>
  </si>
  <si>
    <t xml:space="preserve">O</t>
  </si>
  <si>
    <t xml:space="preserve">PS</t>
  </si>
  <si>
    <t xml:space="preserve">Sigma</t>
  </si>
  <si>
    <t xml:space="preserve">S</t>
  </si>
  <si>
    <t xml:space="preserve">TC</t>
  </si>
  <si>
    <t xml:space="preserve">XO</t>
  </si>
  <si>
    <t xml:space="preserve">AD</t>
  </si>
  <si>
    <t xml:space="preserve">CE</t>
  </si>
  <si>
    <t xml:space="preserve">DK</t>
  </si>
  <si>
    <t xml:space="preserve">DX</t>
  </si>
  <si>
    <t xml:space="preserve">GD</t>
  </si>
  <si>
    <t xml:space="preserve">KA</t>
  </si>
  <si>
    <t xml:space="preserve">KR</t>
  </si>
  <si>
    <t xml:space="preserve">LI</t>
  </si>
  <si>
    <t xml:space="preserve">NO</t>
  </si>
  <si>
    <t xml:space="preserve">PL</t>
  </si>
  <si>
    <t xml:space="preserve">RO</t>
  </si>
  <si>
    <t xml:space="preserve">SR</t>
  </si>
  <si>
    <t xml:space="preserve">TB</t>
  </si>
  <si>
    <t xml:space="preserve">X</t>
  </si>
  <si>
    <t xml:space="preserve">AC</t>
  </si>
  <si>
    <t xml:space="preserve">AP</t>
  </si>
  <si>
    <t xml:space="preserve">BZ</t>
  </si>
  <si>
    <t xml:space="preserve">DE</t>
  </si>
  <si>
    <t xml:space="preserve">DT</t>
  </si>
  <si>
    <t xml:space="preserve">GC</t>
  </si>
  <si>
    <t xml:space="preserve">IT</t>
  </si>
  <si>
    <t xml:space="preserve">KP</t>
  </si>
  <si>
    <t xml:space="preserve">LE</t>
  </si>
  <si>
    <t xml:space="preserve">PG</t>
  </si>
  <si>
    <t xml:space="preserve">RD</t>
  </si>
  <si>
    <t xml:space="preserve">SP</t>
  </si>
  <si>
    <t xml:space="preserve">TO</t>
  </si>
  <si>
    <t xml:space="preserve">UL</t>
  </si>
  <si>
    <t xml:space="preserve">A</t>
  </si>
  <si>
    <t xml:space="preserve">BU</t>
  </si>
  <si>
    <t xml:space="preserve">DD</t>
  </si>
  <si>
    <t xml:space="preserve">GA</t>
  </si>
  <si>
    <t xml:space="preserve">IS</t>
  </si>
  <si>
    <t xml:space="preserve">KO</t>
  </si>
  <si>
    <t xml:space="preserve">NB</t>
  </si>
  <si>
    <t xml:space="preserve">PD</t>
  </si>
  <si>
    <t xml:space="preserve">RB</t>
  </si>
  <si>
    <t xml:space="preserve">SO</t>
  </si>
  <si>
    <t xml:space="preserve">UB</t>
  </si>
  <si>
    <t xml:space="preserve">DO</t>
  </si>
  <si>
    <t xml:space="preserve">CP</t>
  </si>
  <si>
    <t xml:space="preserve">BC</t>
  </si>
  <si>
    <t xml:space="preserve">AG</t>
  </si>
  <si>
    <t xml:space="preserve">Z</t>
  </si>
  <si>
    <t xml:space="preserve">Tau (TN)</t>
  </si>
  <si>
    <t xml:space="preserve">T</t>
  </si>
  <si>
    <t xml:space="preserve">SB</t>
  </si>
  <si>
    <t xml:space="preserve">PA</t>
  </si>
  <si>
    <t xml:space="preserve">OU</t>
  </si>
  <si>
    <t xml:space="preserve">LS</t>
  </si>
  <si>
    <t xml:space="preserve">LA</t>
  </si>
  <si>
    <t xml:space="preserve">KG</t>
  </si>
  <si>
    <t xml:space="preserve">GS</t>
  </si>
  <si>
    <t xml:space="preserve">EG</t>
  </si>
  <si>
    <t xml:space="preserve">DP</t>
  </si>
  <si>
    <t xml:space="preserve">BG</t>
  </si>
  <si>
    <t xml:space="preserve">AL</t>
  </si>
  <si>
    <t xml:space="preserve">ZP</t>
  </si>
  <si>
    <t xml:space="preserve">TP</t>
  </si>
  <si>
    <t xml:space="preserve">TD</t>
  </si>
  <si>
    <t xml:space="preserve">SC</t>
  </si>
  <si>
    <t xml:space="preserve">LT</t>
  </si>
  <si>
    <t xml:space="preserve">LB</t>
  </si>
  <si>
    <t xml:space="preserve">KK</t>
  </si>
  <si>
    <t xml:space="preserve">GT</t>
  </si>
  <si>
    <t xml:space="preserve">EO</t>
  </si>
  <si>
    <t xml:space="preserve">Delta Psi</t>
  </si>
  <si>
    <t xml:space="preserve">CT</t>
  </si>
  <si>
    <t xml:space="preserve">BK</t>
  </si>
  <si>
    <t xml:space="preserve">AM</t>
  </si>
  <si>
    <t xml:space="preserve">TG</t>
  </si>
  <si>
    <t xml:space="preserve">SD</t>
  </si>
  <si>
    <t xml:space="preserve">PO</t>
  </si>
  <si>
    <t xml:space="preserve">PB</t>
  </si>
  <si>
    <t xml:space="preserve">LU</t>
  </si>
  <si>
    <t xml:space="preserve">LC</t>
  </si>
  <si>
    <t xml:space="preserve">KL</t>
  </si>
  <si>
    <t xml:space="preserve">I</t>
  </si>
  <si>
    <t xml:space="preserve">ES</t>
  </si>
  <si>
    <t xml:space="preserve">DR</t>
  </si>
  <si>
    <t xml:space="preserve">D</t>
  </si>
  <si>
    <t xml:space="preserve">BP</t>
  </si>
  <si>
    <t xml:space="preserve">AN</t>
  </si>
  <si>
    <t xml:space="preserve">ZT</t>
  </si>
  <si>
    <t xml:space="preserve">U</t>
  </si>
  <si>
    <t xml:space="preserve">TL</t>
  </si>
  <si>
    <t xml:space="preserve">SG</t>
  </si>
  <si>
    <t xml:space="preserve">PT</t>
  </si>
  <si>
    <t xml:space="preserve">PC</t>
  </si>
  <si>
    <t xml:space="preserve">ML</t>
  </si>
  <si>
    <t xml:space="preserve">LD</t>
  </si>
  <si>
    <t xml:space="preserve">IC</t>
  </si>
  <si>
    <t xml:space="preserve">G</t>
  </si>
  <si>
    <t xml:space="preserve">DS</t>
  </si>
  <si>
    <t xml:space="preserve">DB</t>
  </si>
  <si>
    <t xml:space="preserve">BT</t>
  </si>
  <si>
    <t xml:space="preserve">DN</t>
  </si>
  <si>
    <t xml:space="preserve">BN</t>
  </si>
  <si>
    <t xml:space="preserve">BS</t>
  </si>
  <si>
    <t xml:space="preserve">BE</t>
  </si>
  <si>
    <t xml:space="preserve">TS</t>
  </si>
  <si>
    <t xml:space="preserve">OP</t>
  </si>
  <si>
    <t xml:space="preserve">TA</t>
  </si>
  <si>
    <t xml:space="preserve">DG</t>
  </si>
  <si>
    <t xml:space="preserve">Month</t>
  </si>
  <si>
    <t xml:space="preserve">June 2017</t>
  </si>
  <si>
    <t xml:space="preserve">Month (Column)</t>
  </si>
  <si>
    <t xml:space="preserve">YTD 6/2017</t>
  </si>
  <si>
    <t xml:space="preserve">Months</t>
  </si>
  <si>
    <t xml:space="preserve">Lookup</t>
  </si>
  <si>
    <t xml:space="preserve">Row on</t>
  </si>
  <si>
    <t xml:space="preserve">Viewer</t>
  </si>
  <si>
    <t xml:space="preserve">IS Rows</t>
  </si>
  <si>
    <t xml:space="preserve">Statement</t>
  </si>
  <si>
    <t xml:space="preserve">Budget Rows</t>
  </si>
  <si>
    <t xml:space="preserve">Line Item</t>
  </si>
  <si>
    <t xml:space="preserve">AOII Corporations</t>
  </si>
  <si>
    <t xml:space="preserve">As of:</t>
  </si>
  <si>
    <t xml:space="preserve">Revenue Analysis</t>
  </si>
  <si>
    <t xml:space="preserve">Room &amp; Board</t>
  </si>
  <si>
    <t xml:space="preserve">B&amp;F Fees</t>
  </si>
  <si>
    <t xml:space="preserve">Corporation</t>
  </si>
  <si>
    <r>
      <rPr>
        <b val="true"/>
        <sz val="11"/>
        <color rgb="FF000000"/>
        <rFont val="Calibri"/>
        <family val="2"/>
        <charset val="1"/>
      </rPr>
      <t xml:space="preserve">%</t>
    </r>
    <r>
      <rPr>
        <sz val="11"/>
        <color rgb="FF000000"/>
        <rFont val="Calibri"/>
        <family val="2"/>
        <charset val="1"/>
      </rPr>
      <t xml:space="preserve"> (a)</t>
    </r>
  </si>
  <si>
    <t xml:space="preserve">Total</t>
  </si>
  <si>
    <t xml:space="preserve">(a)</t>
  </si>
  <si>
    <t xml:space="preserve">Actual revenue as % of budget. Highlighted cells indicate that actual Room &amp; Board, Development Fees, or actual B&amp;F Fees</t>
  </si>
  <si>
    <t xml:space="preserve">are less than 42% of budget.</t>
  </si>
  <si>
    <t xml:space="preserve">Network Summary Report</t>
  </si>
  <si>
    <t xml:space="preserve">Operating</t>
  </si>
  <si>
    <t xml:space="preserve">As % of Revenue</t>
  </si>
  <si>
    <t xml:space="preserve">Type</t>
  </si>
  <si>
    <t xml:space="preserve">NW</t>
  </si>
  <si>
    <t xml:space="preserve">Revenue</t>
  </si>
  <si>
    <t xml:space="preserve">Expenses (a)</t>
  </si>
  <si>
    <t xml:space="preserve">EBITDA</t>
  </si>
  <si>
    <t xml:space="preserve">Interest</t>
  </si>
  <si>
    <t xml:space="preserve">Network 1</t>
  </si>
  <si>
    <t xml:space="preserve">Total Network 1</t>
  </si>
  <si>
    <t xml:space="preserve">Network 2</t>
  </si>
  <si>
    <t xml:space="preserve">Total Network 2</t>
  </si>
  <si>
    <t xml:space="preserve">Network 3</t>
  </si>
  <si>
    <t xml:space="preserve">Total Network 3</t>
  </si>
  <si>
    <t xml:space="preserve">Network 4</t>
  </si>
  <si>
    <t xml:space="preserve">Total Network 4</t>
  </si>
  <si>
    <t xml:space="preserve">Network 5</t>
  </si>
  <si>
    <t xml:space="preserve">Total Network 5</t>
  </si>
  <si>
    <t xml:space="preserve">Network 6</t>
  </si>
  <si>
    <t xml:space="preserve">Total Network 6</t>
  </si>
  <si>
    <t xml:space="preserve">Network 7</t>
  </si>
  <si>
    <t xml:space="preserve">Total Network 7</t>
  </si>
  <si>
    <t xml:space="preserve">Network 8</t>
  </si>
  <si>
    <t xml:space="preserve">Total Network 8</t>
  </si>
  <si>
    <t xml:space="preserve">Property Type Report</t>
  </si>
  <si>
    <t xml:space="preserve">HOUSING</t>
  </si>
  <si>
    <t xml:space="preserve">Total - Housing</t>
  </si>
  <si>
    <t xml:space="preserve">NO HOUSING</t>
  </si>
  <si>
    <t xml:space="preserve">Total - No Housing</t>
  </si>
  <si>
    <t xml:space="preserve">Summary</t>
  </si>
  <si>
    <t xml:space="preserve">Housing</t>
  </si>
  <si>
    <t xml:space="preserve">No Housing</t>
  </si>
  <si>
    <t xml:space="preserve"># of Corporations</t>
  </si>
  <si>
    <t xml:space="preserve">EBITDA Margin</t>
  </si>
  <si>
    <t xml:space="preserve">Net Income Margin</t>
  </si>
  <si>
    <t xml:space="preserve">Operating expenses excluding depreciation and interest expense.</t>
  </si>
  <si>
    <t xml:space="preserve">Flux Identifier</t>
  </si>
  <si>
    <t xml:space="preserve">Sole purpose of analysis is to assist AOII in identifying accounts which may trend over budget.  </t>
  </si>
  <si>
    <t xml:space="preserve">These are not necessarily issues, trending in excess of budget could be due to high IRR investments, </t>
  </si>
  <si>
    <t xml:space="preserve">safety and security needs, need to revise budgets in the future or need for accounting re-classes.   </t>
  </si>
  <si>
    <t xml:space="preserve">Gettysburg</t>
  </si>
  <si>
    <t xml:space="preserve">Total CLEANING</t>
  </si>
  <si>
    <t xml:space="preserve">"1" IndicatesGreater than 10% Variance </t>
  </si>
  <si>
    <t xml:space="preserve">"1" IndicatesGreater than $5,000 Variance </t>
  </si>
  <si>
    <t xml:space="preserve">"1" Indicates Greater than 10% and $5,000 Variance </t>
  </si>
</sst>
</file>

<file path=xl/styles.xml><?xml version="1.0" encoding="utf-8"?>
<styleSheet xmlns="http://schemas.openxmlformats.org/spreadsheetml/2006/main">
  <numFmts count="15">
    <numFmt numFmtId="164" formatCode="General"/>
    <numFmt numFmtId="165" formatCode="_(* #,##0.00_);_(* \(#,##0.00\);_(* \-??_);_(@_)"/>
    <numFmt numFmtId="166" formatCode="_(\$* #,##0.00_);_(\$* \(#,##0.00\);_(\$* \-??_);_(@_)"/>
    <numFmt numFmtId="167" formatCode="0%"/>
    <numFmt numFmtId="168" formatCode="D\-MMM\-YY;@"/>
    <numFmt numFmtId="169" formatCode="0.00%"/>
    <numFmt numFmtId="170" formatCode="@"/>
    <numFmt numFmtId="171" formatCode="M/D/YYYY"/>
    <numFmt numFmtId="172" formatCode="#,##0.00;\-#,##0.00"/>
    <numFmt numFmtId="173" formatCode="\$#,##0_);&quot;($&quot;#,##0\)"/>
    <numFmt numFmtId="174" formatCode="#,##0_);\(#,##0\)"/>
    <numFmt numFmtId="175" formatCode="#,##0.00"/>
    <numFmt numFmtId="176" formatCode="MM/DD/YYYY"/>
    <numFmt numFmtId="177" formatCode="#,##0;\-#,##0"/>
    <numFmt numFmtId="178" formatCode="0.00"/>
  </numFmts>
  <fonts count="45">
    <font>
      <sz val="11"/>
      <color rgb="FF000000"/>
      <name val="Calibri"/>
      <family val="2"/>
      <charset val="1"/>
    </font>
    <font>
      <sz val="10"/>
      <name val="Arial"/>
      <family val="0"/>
    </font>
    <font>
      <sz val="10"/>
      <name val="Arial"/>
      <family val="0"/>
    </font>
    <font>
      <sz val="10"/>
      <name val="Arial"/>
      <family val="0"/>
    </font>
    <font>
      <sz val="11"/>
      <color rgb="FF000000"/>
      <name val="Book Antiqua"/>
      <family val="2"/>
      <charset val="1"/>
    </font>
    <font>
      <sz val="11"/>
      <color rgb="FFFFFFFF"/>
      <name val="Book Antiqua"/>
      <family val="2"/>
      <charset val="1"/>
    </font>
    <font>
      <sz val="11"/>
      <color rgb="FF9C0006"/>
      <name val="Book Antiqua"/>
      <family val="2"/>
      <charset val="1"/>
    </font>
    <font>
      <b val="true"/>
      <sz val="11"/>
      <color rgb="FFFA7D00"/>
      <name val="Book Antiqua"/>
      <family val="2"/>
      <charset val="1"/>
    </font>
    <font>
      <b val="true"/>
      <sz val="11"/>
      <color rgb="FFFFFFFF"/>
      <name val="Book Antiqua"/>
      <family val="2"/>
      <charset val="1"/>
    </font>
    <font>
      <i val="true"/>
      <sz val="11"/>
      <color rgb="FF7F7F7F"/>
      <name val="Book Antiqua"/>
      <family val="2"/>
      <charset val="1"/>
    </font>
    <font>
      <sz val="11"/>
      <color rgb="FF006100"/>
      <name val="Book Antiqua"/>
      <family val="2"/>
      <charset val="1"/>
    </font>
    <font>
      <b val="true"/>
      <sz val="15"/>
      <color rgb="FF1F497D"/>
      <name val="Book Antiqua"/>
      <family val="2"/>
      <charset val="1"/>
    </font>
    <font>
      <b val="true"/>
      <sz val="13"/>
      <color rgb="FF1F497D"/>
      <name val="Book Antiqua"/>
      <family val="2"/>
      <charset val="1"/>
    </font>
    <font>
      <b val="true"/>
      <sz val="11"/>
      <color rgb="FF1F497D"/>
      <name val="Book Antiqua"/>
      <family val="2"/>
      <charset val="1"/>
    </font>
    <font>
      <u val="single"/>
      <sz val="11"/>
      <color rgb="FF0000FF"/>
      <name val="Calibri"/>
      <family val="2"/>
      <charset val="1"/>
    </font>
    <font>
      <sz val="11"/>
      <color rgb="FF3F3F76"/>
      <name val="Book Antiqua"/>
      <family val="2"/>
      <charset val="1"/>
    </font>
    <font>
      <sz val="11"/>
      <color rgb="FFFA7D00"/>
      <name val="Book Antiqua"/>
      <family val="2"/>
      <charset val="1"/>
    </font>
    <font>
      <sz val="11"/>
      <color rgb="FF9C6500"/>
      <name val="Book Antiqua"/>
      <family val="2"/>
      <charset val="1"/>
    </font>
    <font>
      <sz val="10"/>
      <name val="Arial"/>
      <family val="2"/>
      <charset val="1"/>
    </font>
    <font>
      <sz val="10"/>
      <color rgb="FF000000"/>
      <name val="Arial"/>
      <family val="2"/>
      <charset val="1"/>
    </font>
    <font>
      <b val="true"/>
      <sz val="11"/>
      <color rgb="FF3F3F3F"/>
      <name val="Book Antiqua"/>
      <family val="2"/>
      <charset val="1"/>
    </font>
    <font>
      <b val="true"/>
      <sz val="11"/>
      <color rgb="FF000000"/>
      <name val="Book Antiqua"/>
      <family val="2"/>
      <charset val="1"/>
    </font>
    <font>
      <sz val="11"/>
      <color rgb="FFFF0000"/>
      <name val="Book Antiqua"/>
      <family val="2"/>
      <charset val="1"/>
    </font>
    <font>
      <b val="true"/>
      <sz val="11"/>
      <color rgb="FF000000"/>
      <name val="Calibri"/>
      <family val="2"/>
      <charset val="1"/>
    </font>
    <font>
      <b val="true"/>
      <sz val="11"/>
      <name val="Calibri"/>
      <family val="2"/>
      <charset val="1"/>
    </font>
    <font>
      <b val="true"/>
      <sz val="11"/>
      <color rgb="FF000099"/>
      <name val="Calibri"/>
      <family val="2"/>
      <charset val="1"/>
    </font>
    <font>
      <sz val="11"/>
      <name val="Calibri"/>
      <family val="2"/>
      <charset val="1"/>
    </font>
    <font>
      <b val="true"/>
      <u val="single"/>
      <sz val="11"/>
      <name val="Calibri"/>
      <family val="2"/>
      <charset val="1"/>
    </font>
    <font>
      <u val="single"/>
      <sz val="11"/>
      <name val="Calibri"/>
      <family val="2"/>
      <charset val="1"/>
    </font>
    <font>
      <b val="true"/>
      <u val="double"/>
      <sz val="11"/>
      <name val="Calibri"/>
      <family val="2"/>
      <charset val="1"/>
    </font>
    <font>
      <sz val="10"/>
      <name val="Calibri"/>
      <family val="2"/>
      <charset val="1"/>
    </font>
    <font>
      <b val="true"/>
      <sz val="8"/>
      <color rgb="FF323232"/>
      <name val="Arial"/>
      <family val="2"/>
      <charset val="1"/>
    </font>
    <font>
      <b val="true"/>
      <sz val="10"/>
      <color rgb="FF444444"/>
      <name val="Calibri"/>
      <family val="2"/>
      <charset val="1"/>
    </font>
    <font>
      <sz val="8"/>
      <color rgb="FF323232"/>
      <name val="Arial"/>
      <family val="2"/>
      <charset val="1"/>
    </font>
    <font>
      <sz val="8"/>
      <color rgb="FF000000"/>
      <name val="Arial"/>
      <family val="2"/>
      <charset val="1"/>
    </font>
    <font>
      <b val="true"/>
      <sz val="8"/>
      <color rgb="FF000000"/>
      <name val="Arial"/>
      <family val="2"/>
      <charset val="1"/>
    </font>
    <font>
      <b val="true"/>
      <sz val="12"/>
      <color rgb="FF323232"/>
      <name val="Arial"/>
      <family val="2"/>
      <charset val="1"/>
    </font>
    <font>
      <b val="true"/>
      <sz val="14"/>
      <color rgb="FF323232"/>
      <name val="Arial"/>
      <family val="2"/>
      <charset val="1"/>
    </font>
    <font>
      <b val="true"/>
      <sz val="10"/>
      <color rgb="FF323232"/>
      <name val="Arial"/>
      <family val="2"/>
      <charset val="1"/>
    </font>
    <font>
      <b val="true"/>
      <sz val="11"/>
      <color rgb="FF323232"/>
      <name val="Calibri"/>
      <family val="2"/>
      <charset val="1"/>
    </font>
    <font>
      <sz val="11"/>
      <color rgb="FF002060"/>
      <name val="Calibri"/>
      <family val="2"/>
      <charset val="1"/>
    </font>
    <font>
      <b val="true"/>
      <u val="single"/>
      <sz val="11"/>
      <color rgb="FF000000"/>
      <name val="Calibri"/>
      <family val="2"/>
      <charset val="1"/>
    </font>
    <font>
      <sz val="11"/>
      <color rgb="FFFF0000"/>
      <name val="Calibri"/>
      <family val="2"/>
      <charset val="1"/>
    </font>
    <font>
      <b val="true"/>
      <i val="true"/>
      <u val="single"/>
      <sz val="11"/>
      <color rgb="FF000000"/>
      <name val="Calibri"/>
      <family val="2"/>
      <charset val="1"/>
    </font>
    <font>
      <b val="true"/>
      <i val="true"/>
      <u val="single"/>
      <sz val="8"/>
      <color rgb="FF323232"/>
      <name val="Arial"/>
      <family val="2"/>
      <charset val="1"/>
    </font>
  </fonts>
  <fills count="12">
    <fill>
      <patternFill patternType="none"/>
    </fill>
    <fill>
      <patternFill patternType="gray125"/>
    </fill>
    <fill>
      <patternFill patternType="solid">
        <fgColor rgb="FFDCE6F2"/>
        <bgColor rgb="FFDBEEF4"/>
      </patternFill>
    </fill>
    <fill>
      <patternFill patternType="solid">
        <fgColor rgb="FFF2DCDB"/>
        <bgColor rgb="FFE6E0EC"/>
      </patternFill>
    </fill>
    <fill>
      <patternFill patternType="solid">
        <fgColor rgb="FFFFFF00"/>
        <bgColor rgb="FFFFEB9C"/>
      </patternFill>
    </fill>
    <fill>
      <patternFill patternType="solid">
        <fgColor rgb="FFD9D9D9"/>
        <bgColor rgb="FFE6E0EC"/>
      </patternFill>
    </fill>
    <fill>
      <patternFill patternType="solid">
        <fgColor rgb="FF92D050"/>
        <bgColor rgb="FF9BBB59"/>
      </patternFill>
    </fill>
    <fill>
      <patternFill patternType="solid">
        <fgColor rgb="FF95B3D7"/>
        <bgColor rgb="FFA7C0DE"/>
      </patternFill>
    </fill>
    <fill>
      <patternFill patternType="solid">
        <fgColor rgb="FFA6A6A6"/>
        <bgColor rgb="FFA5A5A5"/>
      </patternFill>
    </fill>
    <fill>
      <patternFill patternType="solid">
        <fgColor rgb="FFD99694"/>
        <bgColor rgb="FFB3A2C7"/>
      </patternFill>
    </fill>
    <fill>
      <patternFill patternType="solid">
        <fgColor rgb="FFC3D69B"/>
        <bgColor rgb="FFD7E4BD"/>
      </patternFill>
    </fill>
    <fill>
      <patternFill patternType="solid">
        <fgColor rgb="FFBFBFBF"/>
        <bgColor rgb="FFCCC1DA"/>
      </patternFill>
    </fill>
  </fills>
  <borders count="18">
    <border diagonalUp="false" diagonalDown="false">
      <left/>
      <right/>
      <top/>
      <bottom/>
      <diagonal/>
    </border>
    <border diagonalUp="false" diagonalDown="false">
      <left style="thin"/>
      <right style="thin"/>
      <top style="thin"/>
      <bottom style="thin"/>
      <diagonal/>
    </border>
    <border diagonalUp="false" diagonalDown="false">
      <left/>
      <right/>
      <top/>
      <bottom style="thin"/>
      <diagonal/>
    </border>
    <border diagonalUp="false" diagonalDown="false">
      <left/>
      <right style="thin"/>
      <top/>
      <bottom/>
      <diagonal/>
    </border>
    <border diagonalUp="false" diagonalDown="false">
      <left/>
      <right style="thin"/>
      <top/>
      <bottom style="thin"/>
      <diagonal/>
    </border>
    <border diagonalUp="false" diagonalDown="false">
      <left/>
      <right/>
      <top style="medium"/>
      <bottom/>
      <diagonal/>
    </border>
    <border diagonalUp="false" diagonalDown="false">
      <left/>
      <right/>
      <top style="medium"/>
      <bottom style="double"/>
      <diagonal/>
    </border>
    <border diagonalUp="false" diagonalDown="false">
      <left/>
      <right/>
      <top/>
      <bottom style="thick"/>
      <diagonal/>
    </border>
    <border diagonalUp="false" diagonalDown="false">
      <left/>
      <right/>
      <top/>
      <bottom style="medium"/>
      <diagonal/>
    </border>
    <border diagonalUp="false" diagonalDown="false">
      <left/>
      <right/>
      <top style="medium"/>
      <bottom style="medium"/>
      <diagonal/>
    </border>
    <border diagonalUp="false" diagonalDown="false">
      <left/>
      <right/>
      <top style="thick"/>
      <bottom style="thick"/>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style="thin"/>
      <right/>
      <top/>
      <bottom/>
      <diagonal/>
    </border>
    <border diagonalUp="false" diagonalDown="false">
      <left style="thin"/>
      <right style="thin"/>
      <top style="thin"/>
      <bottom/>
      <diagonal/>
    </border>
    <border diagonalUp="false" diagonalDown="false">
      <left style="thin"/>
      <right style="thin"/>
      <top/>
      <bottom style="thin"/>
      <diagonal/>
    </border>
  </borders>
  <cellStyleXfs count="155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cellStyleXfs>
  <cellXfs count="253">
    <xf numFmtId="164" fontId="0" fillId="0" borderId="0" xfId="0" applyFont="fals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false" applyProtection="tru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23" fillId="0" borderId="0" xfId="0" applyFont="true" applyBorder="false" applyAlignment="true" applyProtection="true">
      <alignment horizontal="right" vertical="bottom" textRotation="0" wrapText="false" indent="0" shrinkToFit="false"/>
      <protection locked="true" hidden="true"/>
    </xf>
    <xf numFmtId="164" fontId="0" fillId="4" borderId="1" xfId="0" applyFont="false" applyBorder="true" applyAlignment="true" applyProtection="false">
      <alignment horizontal="right" vertical="bottom" textRotation="0" wrapText="false" indent="0" shrinkToFit="false"/>
      <protection locked="true" hidden="false"/>
    </xf>
    <xf numFmtId="168" fontId="24" fillId="0" borderId="0" xfId="0" applyFont="true" applyBorder="false" applyAlignment="true" applyProtection="true">
      <alignment horizontal="right" vertical="bottom" textRotation="0" wrapText="false" indent="0" shrinkToFit="false"/>
      <protection locked="true" hidden="true"/>
    </xf>
    <xf numFmtId="164" fontId="0" fillId="0" borderId="0" xfId="0" applyFont="false" applyBorder="false" applyAlignment="true" applyProtection="false">
      <alignment horizontal="right" vertical="bottom" textRotation="0" wrapText="false" indent="0" shrinkToFit="false"/>
      <protection locked="true" hidden="false"/>
    </xf>
    <xf numFmtId="169" fontId="23" fillId="0" borderId="0" xfId="0" applyFont="true" applyBorder="false" applyAlignment="true" applyProtection="false">
      <alignment horizontal="right" vertical="bottom" textRotation="0" wrapText="false" indent="0" shrinkToFit="false"/>
      <protection locked="true" hidden="false"/>
    </xf>
    <xf numFmtId="164" fontId="25" fillId="2" borderId="1" xfId="0" applyFont="true" applyBorder="true" applyAlignment="true" applyProtection="true">
      <alignment horizontal="right" vertical="bottom" textRotation="0" wrapText="false" indent="0" shrinkToFit="false"/>
      <protection locked="false" hidden="false"/>
    </xf>
    <xf numFmtId="169" fontId="23" fillId="0" borderId="0" xfId="0" applyFont="true" applyBorder="false" applyAlignment="true" applyProtection="true">
      <alignment horizontal="right" vertical="bottom" textRotation="0" wrapText="false" indent="0" shrinkToFit="false"/>
      <protection locked="true" hidden="false"/>
    </xf>
    <xf numFmtId="170" fontId="26" fillId="0" borderId="0" xfId="0" applyFont="true" applyBorder="false" applyAlignment="false" applyProtection="true">
      <alignment horizontal="general" vertical="bottom" textRotation="0" wrapText="false" indent="0" shrinkToFit="false"/>
      <protection locked="true" hidden="false"/>
    </xf>
    <xf numFmtId="164" fontId="26" fillId="0" borderId="0" xfId="0" applyFont="true" applyBorder="false" applyAlignment="false" applyProtection="true">
      <alignment horizontal="general" vertical="bottom" textRotation="0" wrapText="false" indent="0" shrinkToFit="false"/>
      <protection locked="true" hidden="false"/>
    </xf>
    <xf numFmtId="171" fontId="24" fillId="0" borderId="0" xfId="0" applyFont="true" applyBorder="false" applyAlignment="true" applyProtection="true">
      <alignment horizontal="center" vertical="bottom" textRotation="0" wrapText="false" indent="0" shrinkToFit="false"/>
      <protection locked="true" hidden="false"/>
    </xf>
    <xf numFmtId="164" fontId="24" fillId="0" borderId="0" xfId="0" applyFont="true" applyBorder="false" applyAlignment="true" applyProtection="true">
      <alignment horizontal="center" vertical="bottom" textRotation="0" wrapText="false" indent="0" shrinkToFit="false"/>
      <protection locked="true" hidden="false"/>
    </xf>
    <xf numFmtId="169" fontId="26" fillId="0" borderId="0" xfId="0" applyFont="true" applyBorder="false" applyAlignment="true" applyProtection="true">
      <alignment horizontal="center" vertical="bottom" textRotation="0" wrapText="false" indent="0" shrinkToFit="false"/>
      <protection locked="true" hidden="false"/>
    </xf>
    <xf numFmtId="170" fontId="24" fillId="0" borderId="0" xfId="0" applyFont="true" applyBorder="false" applyAlignment="true" applyProtection="true">
      <alignment horizontal="center" vertical="bottom" textRotation="0" wrapText="false" indent="0" shrinkToFit="false"/>
      <protection locked="true" hidden="false"/>
    </xf>
    <xf numFmtId="164" fontId="27"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70" fontId="27" fillId="0" borderId="0" xfId="0" applyFont="true" applyBorder="false" applyAlignment="false" applyProtection="true">
      <alignment horizontal="general" vertical="bottom" textRotation="0" wrapText="false" indent="0" shrinkToFit="false"/>
      <protection locked="true" hidden="false"/>
    </xf>
    <xf numFmtId="170" fontId="24" fillId="0" borderId="0" xfId="0" applyFont="true" applyBorder="false" applyAlignment="false" applyProtection="true">
      <alignment horizontal="general" vertical="bottom" textRotation="0" wrapText="false" indent="0" shrinkToFit="false"/>
      <protection locked="true" hidden="false"/>
    </xf>
    <xf numFmtId="172" fontId="26" fillId="0" borderId="0" xfId="0" applyFont="true" applyBorder="true" applyAlignment="false" applyProtection="true">
      <alignment horizontal="general" vertical="bottom" textRotation="0" wrapText="false" indent="0" shrinkToFit="false"/>
      <protection locked="true" hidden="false"/>
    </xf>
    <xf numFmtId="164" fontId="26" fillId="0" borderId="0" xfId="0" applyFont="true" applyBorder="true" applyAlignment="false" applyProtection="true">
      <alignment horizontal="general" vertical="bottom" textRotation="0" wrapText="false" indent="0" shrinkToFit="false"/>
      <protection locked="true" hidden="false"/>
    </xf>
    <xf numFmtId="169" fontId="26" fillId="0" borderId="0" xfId="0" applyFont="true" applyBorder="true" applyAlignment="false" applyProtection="tru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true"/>
    </xf>
    <xf numFmtId="173" fontId="26" fillId="0" borderId="0" xfId="0" applyFont="true" applyBorder="true" applyAlignment="false" applyProtection="true">
      <alignment horizontal="general" vertical="bottom" textRotation="0" wrapText="false" indent="0" shrinkToFit="false"/>
      <protection locked="true" hidden="true"/>
    </xf>
    <xf numFmtId="174" fontId="26" fillId="0" borderId="0" xfId="0" applyFont="true" applyBorder="true" applyAlignment="false" applyProtection="true">
      <alignment horizontal="general" vertical="bottom" textRotation="0" wrapText="false" indent="0" shrinkToFit="false"/>
      <protection locked="true" hidden="true"/>
    </xf>
    <xf numFmtId="167" fontId="26" fillId="0" borderId="0" xfId="0" applyFont="true" applyBorder="true" applyAlignment="false" applyProtection="true">
      <alignment horizontal="general" vertical="bottom" textRotation="0" wrapText="false" indent="0" shrinkToFit="false"/>
      <protection locked="true" hidden="true"/>
    </xf>
    <xf numFmtId="174" fontId="28" fillId="0" borderId="0" xfId="0" applyFont="true" applyBorder="true" applyAlignment="false" applyProtection="true">
      <alignment horizontal="general" vertical="bottom" textRotation="0" wrapText="false" indent="0" shrinkToFit="false"/>
      <protection locked="true" hidden="true"/>
    </xf>
    <xf numFmtId="167" fontId="28" fillId="0" borderId="0" xfId="0" applyFont="true" applyBorder="true" applyAlignment="false" applyProtection="true">
      <alignment horizontal="general" vertical="bottom" textRotation="0" wrapText="false" indent="0" shrinkToFit="false"/>
      <protection locked="true" hidden="true"/>
    </xf>
    <xf numFmtId="174" fontId="26" fillId="0" borderId="0" xfId="0" applyFont="true" applyBorder="true" applyAlignment="false" applyProtection="true">
      <alignment horizontal="general" vertical="bottom" textRotation="0" wrapText="false" indent="0" shrinkToFit="false"/>
      <protection locked="true" hidden="true"/>
    </xf>
    <xf numFmtId="170" fontId="26" fillId="5" borderId="0" xfId="0" applyFont="true" applyBorder="false" applyAlignment="false" applyProtection="true">
      <alignment horizontal="general" vertical="bottom" textRotation="0" wrapText="false" indent="0" shrinkToFit="false"/>
      <protection locked="true" hidden="false"/>
    </xf>
    <xf numFmtId="164" fontId="0" fillId="5" borderId="0" xfId="0" applyFont="false" applyBorder="false" applyAlignment="false" applyProtection="true">
      <alignment horizontal="general" vertical="bottom" textRotation="0" wrapText="false" indent="0" shrinkToFit="false"/>
      <protection locked="true" hidden="false"/>
    </xf>
    <xf numFmtId="170" fontId="24" fillId="5" borderId="0" xfId="0" applyFont="true" applyBorder="false" applyAlignment="false" applyProtection="true">
      <alignment horizontal="general" vertical="bottom" textRotation="0" wrapText="false" indent="0" shrinkToFit="false"/>
      <protection locked="true" hidden="false"/>
    </xf>
    <xf numFmtId="174" fontId="26" fillId="5" borderId="0" xfId="0" applyFont="true" applyBorder="true" applyAlignment="false" applyProtection="true">
      <alignment horizontal="general" vertical="bottom" textRotation="0" wrapText="false" indent="0" shrinkToFit="false"/>
      <protection locked="true" hidden="true"/>
    </xf>
    <xf numFmtId="167" fontId="26" fillId="5" borderId="0" xfId="0" applyFont="true" applyBorder="true" applyAlignment="false" applyProtection="true">
      <alignment horizontal="general" vertical="bottom" textRotation="0" wrapText="false" indent="0" shrinkToFit="false"/>
      <protection locked="true" hidden="true"/>
    </xf>
    <xf numFmtId="173" fontId="24" fillId="0" borderId="0" xfId="0" applyFont="true" applyBorder="true" applyAlignment="false" applyProtection="true">
      <alignment horizontal="general" vertical="bottom" textRotation="0" wrapText="false" indent="0" shrinkToFit="false"/>
      <protection locked="true" hidden="true"/>
    </xf>
    <xf numFmtId="167" fontId="24" fillId="0" borderId="0" xfId="0" applyFont="true" applyBorder="true" applyAlignment="false" applyProtection="true">
      <alignment horizontal="general" vertical="bottom" textRotation="0" wrapText="false" indent="0" shrinkToFit="false"/>
      <protection locked="true" hidden="true"/>
    </xf>
    <xf numFmtId="173" fontId="29" fillId="0" borderId="0" xfId="0" applyFont="true" applyBorder="true" applyAlignment="false" applyProtection="true">
      <alignment horizontal="general" vertical="bottom" textRotation="0" wrapText="false" indent="0" shrinkToFit="false"/>
      <protection locked="true" hidden="true"/>
    </xf>
    <xf numFmtId="167" fontId="29" fillId="0" borderId="0" xfId="0" applyFont="true" applyBorder="true" applyAlignment="false" applyProtection="true">
      <alignment horizontal="general" vertical="bottom" textRotation="0" wrapText="false" indent="0" shrinkToFit="false"/>
      <protection locked="true" hidden="true"/>
    </xf>
    <xf numFmtId="170" fontId="27" fillId="0" borderId="0" xfId="0" applyFont="true" applyBorder="true" applyAlignment="false" applyProtection="true">
      <alignment horizontal="general" vertical="bottom" textRotation="0" wrapText="false" indent="0" shrinkToFit="false"/>
      <protection locked="true" hidden="false"/>
    </xf>
    <xf numFmtId="164" fontId="0" fillId="0" borderId="0" xfId="0" applyFont="false" applyBorder="true" applyAlignment="false" applyProtection="true">
      <alignment horizontal="general" vertical="bottom" textRotation="0" wrapText="false" indent="0" shrinkToFit="false"/>
      <protection locked="true" hidden="false"/>
    </xf>
    <xf numFmtId="164" fontId="0" fillId="0" borderId="0" xfId="0" applyFont="false" applyBorder="true" applyAlignment="false" applyProtection="true">
      <alignment horizontal="general" vertical="bottom" textRotation="0" wrapText="false" indent="0" shrinkToFit="false"/>
      <protection locked="true" hidden="true"/>
    </xf>
    <xf numFmtId="164" fontId="0" fillId="0" borderId="0" xfId="0" applyFont="false" applyBorder="false" applyAlignment="false" applyProtection="false">
      <alignment horizontal="general" vertical="bottom" textRotation="0" wrapText="false" indent="0" shrinkToFit="false"/>
      <protection locked="true" hidden="false"/>
    </xf>
    <xf numFmtId="170" fontId="26" fillId="0" borderId="0" xfId="0" applyFont="true" applyBorder="true" applyAlignment="false" applyProtection="true">
      <alignment horizontal="general" vertical="bottom" textRotation="0" wrapText="false" indent="0" shrinkToFit="false"/>
      <protection locked="true" hidden="false"/>
    </xf>
    <xf numFmtId="173" fontId="26" fillId="0" borderId="0" xfId="0" applyFont="true" applyBorder="true" applyAlignment="false" applyProtection="true">
      <alignment horizontal="general" vertical="bottom" textRotation="0" wrapText="false" indent="0" shrinkToFit="false"/>
      <protection locked="true" hidden="true"/>
    </xf>
    <xf numFmtId="174" fontId="30" fillId="0" borderId="0" xfId="0" applyFont="true" applyBorder="true" applyAlignment="true" applyProtection="true">
      <alignment horizontal="left" vertical="bottom" textRotation="0" wrapText="false" indent="0" shrinkToFit="false"/>
      <protection locked="true" hidden="true"/>
    </xf>
    <xf numFmtId="164" fontId="0" fillId="0" borderId="0" xfId="0" applyFont="false" applyBorder="true" applyAlignment="false" applyProtection="true">
      <alignment horizontal="general" vertical="bottom" textRotation="0" wrapText="false" indent="0" shrinkToFit="false"/>
      <protection locked="true" hidden="true"/>
    </xf>
    <xf numFmtId="164" fontId="0" fillId="0" borderId="0" xfId="0" applyFont="false" applyBorder="false" applyAlignment="false" applyProtection="true">
      <alignment horizontal="general" vertical="bottom" textRotation="0" wrapText="false" indent="0" shrinkToFit="false"/>
      <protection locked="true" hidden="false"/>
    </xf>
    <xf numFmtId="174" fontId="26" fillId="0" borderId="0" xfId="0" applyFont="true" applyBorder="true" applyAlignment="false" applyProtection="false">
      <alignment horizontal="general" vertical="bottom" textRotation="0" wrapText="false" indent="0" shrinkToFit="false"/>
      <protection locked="true" hidden="false"/>
    </xf>
    <xf numFmtId="174" fontId="28" fillId="0" borderId="0" xfId="0" applyFont="true" applyBorder="true" applyAlignment="false" applyProtection="true">
      <alignment horizontal="general" vertical="bottom" textRotation="0" wrapText="false" indent="0" shrinkToFit="false"/>
      <protection locked="true" hidden="true"/>
    </xf>
    <xf numFmtId="170" fontId="24" fillId="0" borderId="0" xfId="0" applyFont="true" applyBorder="true" applyAlignment="false" applyProtection="true">
      <alignment horizontal="general" vertical="bottom" textRotation="0" wrapText="false" indent="0" shrinkToFit="false"/>
      <protection locked="true" hidden="false"/>
    </xf>
    <xf numFmtId="173" fontId="29" fillId="0" borderId="0" xfId="0" applyFont="true" applyBorder="true" applyAlignment="false" applyProtection="true">
      <alignment horizontal="general" vertical="bottom" textRotation="0" wrapText="false" indent="0" shrinkToFit="false"/>
      <protection locked="true" hidden="true"/>
    </xf>
    <xf numFmtId="170" fontId="0" fillId="0" borderId="0" xfId="0" applyFont="false" applyBorder="false" applyAlignment="false" applyProtection="true">
      <alignment horizontal="general" vertical="bottom" textRotation="0" wrapText="false" indent="0" shrinkToFit="false"/>
      <protection locked="true" hidden="false"/>
    </xf>
    <xf numFmtId="164" fontId="23" fillId="0" borderId="0" xfId="0" applyFont="true" applyBorder="false" applyAlignment="true" applyProtection="true">
      <alignment horizontal="center" vertical="bottom" textRotation="0" wrapText="false" indent="0" shrinkToFit="false"/>
      <protection locked="true" hidden="true"/>
    </xf>
    <xf numFmtId="164" fontId="0" fillId="0" borderId="0" xfId="0" applyFont="false" applyBorder="false" applyAlignment="true" applyProtection="true">
      <alignment horizontal="center" vertical="bottom" textRotation="0" wrapText="false" indent="0" shrinkToFit="false"/>
      <protection locked="true" hidden="true"/>
    </xf>
    <xf numFmtId="169" fontId="0" fillId="0" borderId="0" xfId="0" applyFont="false" applyBorder="false" applyAlignment="true" applyProtection="true">
      <alignment horizontal="center" vertical="bottom" textRotation="0" wrapText="false" indent="0" shrinkToFit="false"/>
      <protection locked="true" hidden="true"/>
    </xf>
    <xf numFmtId="170" fontId="23" fillId="0" borderId="0" xfId="0" applyFont="true" applyBorder="false" applyAlignment="true" applyProtection="true">
      <alignment horizontal="right" vertical="bottom" textRotation="0" wrapText="false" indent="0" shrinkToFit="false"/>
      <protection locked="true" hidden="false"/>
    </xf>
    <xf numFmtId="170" fontId="31" fillId="0" borderId="0" xfId="0" applyFont="true" applyBorder="false" applyAlignment="true" applyProtection="true">
      <alignment horizontal="center" vertical="bottom" textRotation="0" wrapText="false" indent="0" shrinkToFit="false"/>
      <protection locked="true" hidden="false"/>
    </xf>
    <xf numFmtId="164" fontId="32" fillId="0" borderId="2" xfId="0" applyFont="true" applyBorder="true" applyAlignment="true" applyProtection="true">
      <alignment horizontal="center" vertical="bottom" textRotation="0" wrapText="false" indent="0" shrinkToFit="false"/>
      <protection locked="true" hidden="true"/>
    </xf>
    <xf numFmtId="170" fontId="31" fillId="0" borderId="0" xfId="0" applyFont="true" applyBorder="false" applyAlignment="false" applyProtection="true">
      <alignment horizontal="general" vertical="bottom" textRotation="0" wrapText="false" indent="0" shrinkToFit="false"/>
      <protection locked="true" hidden="false"/>
    </xf>
    <xf numFmtId="172" fontId="33" fillId="0" borderId="0" xfId="0" applyFont="true" applyBorder="false" applyAlignment="false" applyProtection="true">
      <alignment horizontal="general" vertical="bottom" textRotation="0" wrapText="false" indent="0" shrinkToFit="false"/>
      <protection locked="true" hidden="true"/>
    </xf>
    <xf numFmtId="172" fontId="0" fillId="0" borderId="0" xfId="0" applyFont="false" applyBorder="false" applyAlignment="false" applyProtection="true">
      <alignment horizontal="general" vertical="bottom" textRotation="0" wrapText="false" indent="0" shrinkToFit="false"/>
      <protection locked="true" hidden="true"/>
    </xf>
    <xf numFmtId="169" fontId="0" fillId="0" borderId="0" xfId="0" applyFont="false" applyBorder="false" applyAlignment="false" applyProtection="true">
      <alignment horizontal="general" vertical="bottom" textRotation="0" wrapText="false" indent="0" shrinkToFit="false"/>
      <protection locked="true" hidden="true"/>
    </xf>
    <xf numFmtId="170" fontId="0" fillId="0" borderId="0" xfId="0" applyFont="false" applyBorder="false" applyAlignment="false" applyProtection="false">
      <alignment horizontal="general" vertical="bottom" textRotation="0" wrapText="false" indent="0" shrinkToFit="false"/>
      <protection locked="true" hidden="false"/>
    </xf>
    <xf numFmtId="172" fontId="33" fillId="5" borderId="1" xfId="0" applyFont="true" applyBorder="true" applyAlignment="false" applyProtection="true">
      <alignment horizontal="general" vertical="bottom" textRotation="0" wrapText="false" indent="0" shrinkToFit="false"/>
      <protection locked="true" hidden="true"/>
    </xf>
    <xf numFmtId="169" fontId="33" fillId="5" borderId="1" xfId="0" applyFont="true" applyBorder="true" applyAlignment="false" applyProtection="true">
      <alignment horizontal="general" vertical="bottom" textRotation="0" wrapText="false" indent="0" shrinkToFit="false"/>
      <protection locked="true" hidden="true"/>
    </xf>
    <xf numFmtId="175" fontId="0" fillId="0" borderId="0" xfId="0" applyFont="false" applyBorder="false" applyAlignment="false" applyProtection="false">
      <alignment horizontal="general" vertical="bottom" textRotation="0" wrapText="false" indent="0" shrinkToFit="false"/>
      <protection locked="true" hidden="false"/>
    </xf>
    <xf numFmtId="172" fontId="33" fillId="0" borderId="3" xfId="0" applyFont="true" applyBorder="true" applyAlignment="false" applyProtection="true">
      <alignment horizontal="general" vertical="bottom" textRotation="0" wrapText="false" indent="0" shrinkToFit="false"/>
      <protection locked="true" hidden="true"/>
    </xf>
    <xf numFmtId="172" fontId="33" fillId="0" borderId="0" xfId="0" applyFont="true" applyBorder="true" applyAlignment="false" applyProtection="true">
      <alignment horizontal="general" vertical="bottom" textRotation="0" wrapText="false" indent="0" shrinkToFit="false"/>
      <protection locked="true" hidden="true"/>
    </xf>
    <xf numFmtId="172" fontId="33" fillId="0" borderId="2" xfId="0" applyFont="true" applyBorder="true" applyAlignment="false" applyProtection="true">
      <alignment horizontal="general" vertical="bottom" textRotation="0" wrapText="false" indent="0" shrinkToFit="false"/>
      <protection locked="true" hidden="true"/>
    </xf>
    <xf numFmtId="172" fontId="33" fillId="0" borderId="4" xfId="0" applyFont="true" applyBorder="true" applyAlignment="false" applyProtection="true">
      <alignment horizontal="general" vertical="bottom" textRotation="0" wrapText="false" indent="0" shrinkToFit="false"/>
      <protection locked="true" hidden="true"/>
    </xf>
    <xf numFmtId="170" fontId="31" fillId="4" borderId="0" xfId="0" applyFont="true" applyBorder="false" applyAlignment="false" applyProtection="true">
      <alignment horizontal="general" vertical="bottom" textRotation="0" wrapText="false" indent="0" shrinkToFit="false"/>
      <protection locked="true" hidden="false"/>
    </xf>
    <xf numFmtId="164" fontId="0" fillId="4" borderId="0" xfId="0" applyFont="false" applyBorder="false" applyAlignment="false" applyProtection="true">
      <alignment horizontal="general" vertical="bottom" textRotation="0" wrapText="false" indent="0" shrinkToFit="false"/>
      <protection locked="true" hidden="false"/>
    </xf>
    <xf numFmtId="172" fontId="33" fillId="4" borderId="0" xfId="0" applyFont="true" applyBorder="false" applyAlignment="false" applyProtection="true">
      <alignment horizontal="general" vertical="bottom" textRotation="0" wrapText="false" indent="0" shrinkToFit="false"/>
      <protection locked="true" hidden="true"/>
    </xf>
    <xf numFmtId="172" fontId="33" fillId="4" borderId="1" xfId="0" applyFont="true" applyBorder="true" applyAlignment="false" applyProtection="true">
      <alignment horizontal="general" vertical="bottom" textRotation="0" wrapText="false" indent="0" shrinkToFit="false"/>
      <protection locked="true" hidden="true"/>
    </xf>
    <xf numFmtId="169" fontId="33" fillId="4" borderId="1" xfId="0" applyFont="true" applyBorder="true" applyAlignment="false" applyProtection="true">
      <alignment horizontal="general" vertical="bottom" textRotation="0" wrapText="false" indent="0" shrinkToFit="false"/>
      <protection locked="true" hidden="true"/>
    </xf>
    <xf numFmtId="170" fontId="31" fillId="0" borderId="0" xfId="0" applyFont="true" applyBorder="false" applyAlignment="false" applyProtection="false">
      <alignment horizontal="general" vertical="bottom" textRotation="0" wrapText="false" indent="0" shrinkToFit="false"/>
      <protection locked="true" hidden="false"/>
    </xf>
    <xf numFmtId="172" fontId="33" fillId="0" borderId="5" xfId="0" applyFont="true" applyBorder="true" applyAlignment="false" applyProtection="true">
      <alignment horizontal="general" vertical="bottom" textRotation="0" wrapText="false" indent="0" shrinkToFit="false"/>
      <protection locked="true" hidden="true"/>
    </xf>
    <xf numFmtId="172" fontId="31" fillId="0" borderId="6" xfId="0" applyFont="true" applyBorder="true" applyAlignment="false" applyProtection="true">
      <alignment horizontal="general" vertical="bottom" textRotation="0" wrapText="false" indent="0" shrinkToFit="false"/>
      <protection locked="true" hidden="true"/>
    </xf>
    <xf numFmtId="172" fontId="31" fillId="5" borderId="1" xfId="0" applyFont="true" applyBorder="true" applyAlignment="false" applyProtection="true">
      <alignment horizontal="general" vertical="bottom" textRotation="0" wrapText="false" indent="0" shrinkToFit="false"/>
      <protection locked="true" hidden="true"/>
    </xf>
    <xf numFmtId="169" fontId="31" fillId="5" borderId="1" xfId="0" applyFont="true" applyBorder="true" applyAlignment="false" applyProtection="true">
      <alignment horizontal="general" vertical="bottom" textRotation="0" wrapText="false" indent="0" shrinkToFit="false"/>
      <protection locked="true" hidden="true"/>
    </xf>
    <xf numFmtId="172" fontId="34" fillId="0" borderId="0" xfId="0" applyFont="true" applyBorder="true" applyAlignment="false" applyProtection="true">
      <alignment horizontal="general" vertical="bottom" textRotation="0" wrapText="false" indent="0" shrinkToFit="false"/>
      <protection locked="true" hidden="true"/>
    </xf>
    <xf numFmtId="164" fontId="34" fillId="0" borderId="0" xfId="0" applyFont="true" applyBorder="false" applyAlignment="false" applyProtection="true">
      <alignment horizontal="general" vertical="bottom" textRotation="0" wrapText="false" indent="0" shrinkToFit="false"/>
      <protection locked="true" hidden="true"/>
    </xf>
    <xf numFmtId="169" fontId="34" fillId="0" borderId="0" xfId="0" applyFont="true" applyBorder="false" applyAlignment="false" applyProtection="true">
      <alignment horizontal="general" vertical="bottom" textRotation="0" wrapText="false" indent="0" shrinkToFit="false"/>
      <protection locked="true" hidden="true"/>
    </xf>
    <xf numFmtId="164" fontId="31" fillId="0" borderId="0" xfId="0" applyFont="true" applyBorder="false" applyAlignment="false" applyProtection="true">
      <alignment horizontal="general" vertical="bottom" textRotation="0" wrapText="false" indent="0" shrinkToFit="false"/>
      <protection locked="true" hidden="false"/>
    </xf>
    <xf numFmtId="175" fontId="35" fillId="0" borderId="0" xfId="0" applyFont="true" applyBorder="true" applyAlignment="false" applyProtection="true">
      <alignment horizontal="general" vertical="bottom" textRotation="0" wrapText="false" indent="0" shrinkToFit="false"/>
      <protection locked="true" hidden="false"/>
    </xf>
    <xf numFmtId="164" fontId="34" fillId="0" borderId="0" xfId="0" applyFont="true" applyBorder="true" applyAlignment="false" applyProtection="true">
      <alignment horizontal="general" vertical="bottom" textRotation="0" wrapText="false" indent="0" shrinkToFit="false"/>
      <protection locked="true" hidden="false"/>
    </xf>
    <xf numFmtId="169" fontId="34" fillId="0" borderId="0" xfId="0" applyFont="true" applyBorder="false" applyAlignment="false" applyProtection="true">
      <alignment horizontal="general" vertical="bottom" textRotation="0" wrapText="false" indent="0" shrinkToFit="false"/>
      <protection locked="true" hidden="false"/>
    </xf>
    <xf numFmtId="164" fontId="34" fillId="0" borderId="0" xfId="0" applyFont="true" applyBorder="false" applyAlignment="false" applyProtection="false">
      <alignment horizontal="general" vertical="bottom" textRotation="0" wrapText="false" indent="0" shrinkToFit="false"/>
      <protection locked="true" hidden="false"/>
    </xf>
    <xf numFmtId="164" fontId="34" fillId="0" borderId="0" xfId="0" applyFont="true" applyBorder="false" applyAlignment="false" applyProtection="false">
      <alignment horizontal="general" vertical="bottom" textRotation="0" wrapText="false" indent="0" shrinkToFit="false"/>
      <protection locked="true" hidden="false"/>
    </xf>
    <xf numFmtId="164" fontId="3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tru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7" fontId="26" fillId="4" borderId="0" xfId="0" applyFont="true" applyBorder="true" applyAlignment="false" applyProtection="true">
      <alignment horizontal="general" vertical="bottom" textRotation="0" wrapText="false" indent="0" shrinkToFit="false"/>
      <protection locked="true" hidden="true"/>
    </xf>
    <xf numFmtId="167" fontId="29" fillId="0" borderId="0" xfId="19" applyFont="true" applyBorder="true" applyAlignment="true" applyProtection="true">
      <alignment horizontal="general" vertical="bottom" textRotation="0" wrapText="false" indent="0" shrinkToFit="false"/>
      <protection locked="true" hidden="true"/>
    </xf>
    <xf numFmtId="174" fontId="30" fillId="0" borderId="0" xfId="0" applyFont="true" applyBorder="true" applyAlignment="true" applyProtection="true">
      <alignment horizontal="general" vertical="bottom"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70" fontId="36" fillId="0" borderId="0" xfId="0" applyFont="true" applyBorder="false" applyAlignment="false" applyProtection="false">
      <alignment horizontal="general" vertical="bottom" textRotation="0" wrapText="false" indent="0" shrinkToFit="false"/>
      <protection locked="true" hidden="false"/>
    </xf>
    <xf numFmtId="170" fontId="31" fillId="0" borderId="0" xfId="0" applyFont="true" applyBorder="false" applyAlignment="true" applyProtection="false">
      <alignment horizontal="right" vertical="bottom" textRotation="0" wrapText="false" indent="0" shrinkToFit="false"/>
      <protection locked="true" hidden="false"/>
    </xf>
    <xf numFmtId="170" fontId="37" fillId="0" borderId="0" xfId="0" applyFont="true" applyBorder="false" applyAlignment="false" applyProtection="false">
      <alignment horizontal="general" vertical="bottom" textRotation="0" wrapText="false" indent="0" shrinkToFit="false"/>
      <protection locked="true" hidden="false"/>
    </xf>
    <xf numFmtId="176" fontId="31" fillId="0" borderId="0" xfId="0" applyFont="true" applyBorder="false" applyAlignment="true" applyProtection="false">
      <alignment horizontal="right" vertical="bottom" textRotation="0" wrapText="false" indent="0" shrinkToFit="false"/>
      <protection locked="true" hidden="false"/>
    </xf>
    <xf numFmtId="170" fontId="38" fillId="0" borderId="0" xfId="0" applyFont="true" applyBorder="false" applyAlignment="false" applyProtection="false">
      <alignment horizontal="general" vertical="bottom" textRotation="0" wrapText="false" indent="0" shrinkToFit="false"/>
      <protection locked="true" hidden="false"/>
    </xf>
    <xf numFmtId="170" fontId="31" fillId="0" borderId="0" xfId="0" applyFont="true" applyBorder="false" applyAlignment="true" applyProtection="false">
      <alignment horizontal="center" vertical="bottom" textRotation="0" wrapText="false" indent="0" shrinkToFit="false"/>
      <protection locked="true" hidden="false"/>
    </xf>
    <xf numFmtId="170" fontId="31" fillId="0" borderId="7" xfId="0" applyFont="true" applyBorder="true" applyAlignment="true" applyProtection="false">
      <alignment horizontal="center" vertical="bottom" textRotation="0" wrapText="false" indent="0" shrinkToFit="false"/>
      <protection locked="true" hidden="false"/>
    </xf>
    <xf numFmtId="170" fontId="0" fillId="0" borderId="0" xfId="0" applyFont="false" applyBorder="true" applyAlignment="true" applyProtection="false">
      <alignment horizontal="center" vertical="bottom" textRotation="0" wrapText="false" indent="0" shrinkToFit="false"/>
      <protection locked="true" hidden="false"/>
    </xf>
    <xf numFmtId="170" fontId="31"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72" fontId="33" fillId="0" borderId="0" xfId="0" applyFont="true" applyBorder="false" applyAlignment="false" applyProtection="false">
      <alignment horizontal="general" vertical="bottom" textRotation="0" wrapText="false" indent="0" shrinkToFit="false"/>
      <protection locked="true" hidden="false"/>
    </xf>
    <xf numFmtId="170" fontId="33" fillId="0" borderId="0" xfId="0" applyFont="true" applyBorder="true" applyAlignment="false" applyProtection="false">
      <alignment horizontal="general" vertical="bottom" textRotation="0" wrapText="false" indent="0" shrinkToFit="false"/>
      <protection locked="true" hidden="false"/>
    </xf>
    <xf numFmtId="172" fontId="33"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72" fontId="33" fillId="0" borderId="8" xfId="0" applyFont="true" applyBorder="true" applyAlignment="false" applyProtection="false">
      <alignment horizontal="general" vertical="bottom" textRotation="0" wrapText="false" indent="0" shrinkToFit="false"/>
      <protection locked="true" hidden="false"/>
    </xf>
    <xf numFmtId="172" fontId="33" fillId="0" borderId="0" xfId="0" applyFont="true" applyBorder="true" applyAlignment="false" applyProtection="false">
      <alignment horizontal="general" vertical="bottom" textRotation="0" wrapText="false" indent="0" shrinkToFit="false"/>
      <protection locked="true" hidden="false"/>
    </xf>
    <xf numFmtId="172" fontId="33" fillId="0" borderId="9" xfId="0" applyFont="true" applyBorder="true" applyAlignment="false" applyProtection="false">
      <alignment horizontal="general" vertical="bottom" textRotation="0" wrapText="false" indent="0" shrinkToFit="false"/>
      <protection locked="true" hidden="false"/>
    </xf>
    <xf numFmtId="172" fontId="33" fillId="0" borderId="5" xfId="0" applyFont="true" applyBorder="true" applyAlignment="false" applyProtection="false">
      <alignment horizontal="general" vertical="bottom" textRotation="0" wrapText="false" indent="0" shrinkToFit="false"/>
      <protection locked="true" hidden="false"/>
    </xf>
    <xf numFmtId="172" fontId="31" fillId="0" borderId="6" xfId="0" applyFont="true" applyBorder="true" applyAlignment="false" applyProtection="false">
      <alignment horizontal="general" vertical="bottom" textRotation="0" wrapText="false" indent="0" shrinkToFit="false"/>
      <protection locked="true" hidden="false"/>
    </xf>
    <xf numFmtId="170" fontId="31" fillId="0" borderId="0" xfId="0" applyFont="true" applyBorder="true" applyAlignment="false" applyProtection="false">
      <alignment horizontal="general" vertical="bottom" textRotation="0" wrapText="false" indent="0" shrinkToFit="false"/>
      <protection locked="true" hidden="false"/>
    </xf>
    <xf numFmtId="172" fontId="31" fillId="0" borderId="0" xfId="0" applyFont="true" applyBorder="true" applyAlignment="false" applyProtection="false">
      <alignment horizontal="general" vertical="bottom" textRotation="0" wrapText="false" indent="0" shrinkToFit="false"/>
      <protection locked="true" hidden="false"/>
    </xf>
    <xf numFmtId="164" fontId="31" fillId="0" borderId="0" xfId="0" applyFont="true" applyBorder="true" applyAlignment="false" applyProtection="false">
      <alignment horizontal="general" vertical="bottom"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70" fontId="31" fillId="0" borderId="0" xfId="0" applyFont="true" applyBorder="true" applyAlignment="true" applyProtection="false">
      <alignment horizontal="center" vertical="bottom" textRotation="0" wrapText="false" indent="0" shrinkToFit="false"/>
      <protection locked="true" hidden="false"/>
    </xf>
    <xf numFmtId="170"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70" fontId="33"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72" fontId="33" fillId="4" borderId="0" xfId="0" applyFont="true" applyBorder="true" applyAlignment="false" applyProtection="false">
      <alignment horizontal="general" vertical="bottom" textRotation="0" wrapText="false" indent="0" shrinkToFit="false"/>
      <protection locked="true" hidden="false"/>
    </xf>
    <xf numFmtId="170" fontId="33" fillId="4" borderId="0" xfId="0" applyFont="true" applyBorder="true" applyAlignment="false" applyProtection="false">
      <alignment horizontal="general" vertical="bottom" textRotation="0" wrapText="false" indent="0" shrinkToFit="false"/>
      <protection locked="true" hidden="false"/>
    </xf>
    <xf numFmtId="172" fontId="31" fillId="0" borderId="0" xfId="0" applyFont="true" applyBorder="true" applyAlignment="false" applyProtection="false">
      <alignment horizontal="general" vertical="bottom" textRotation="0" wrapText="false" indent="0" shrinkToFit="false"/>
      <protection locked="true" hidden="false"/>
    </xf>
    <xf numFmtId="170" fontId="31" fillId="0" borderId="0" xfId="0" applyFont="true" applyBorder="true" applyAlignment="false" applyProtection="false">
      <alignment horizontal="general" vertical="bottom" textRotation="0" wrapText="false" indent="0" shrinkToFit="false"/>
      <protection locked="true" hidden="false"/>
    </xf>
    <xf numFmtId="164" fontId="31" fillId="0" borderId="0" xfId="0" applyFont="true" applyBorder="true" applyAlignment="false" applyProtection="false">
      <alignment horizontal="general" vertical="bottom" textRotation="0" wrapText="false" indent="0" shrinkToFit="false"/>
      <protection locked="true" hidden="false"/>
    </xf>
    <xf numFmtId="164" fontId="31" fillId="6" borderId="0" xfId="0" applyFont="true" applyBorder="false" applyAlignment="false" applyProtection="fals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70" fontId="31" fillId="0" borderId="7" xfId="0" applyFont="true" applyBorder="true" applyAlignment="true" applyProtection="false">
      <alignment horizontal="center" vertical="bottom" textRotation="0" wrapText="false" indent="0" shrinkToFit="false"/>
      <protection locked="true" hidden="false"/>
    </xf>
    <xf numFmtId="170" fontId="31" fillId="0" borderId="0" xfId="0" applyFont="true" applyBorder="true" applyAlignment="true" applyProtection="false">
      <alignment horizontal="center" vertical="bottom" textRotation="0" wrapText="false" indent="0" shrinkToFit="false"/>
      <protection locked="true" hidden="false"/>
    </xf>
    <xf numFmtId="170" fontId="31" fillId="0" borderId="10" xfId="0" applyFont="true" applyBorder="true" applyAlignment="true" applyProtection="false">
      <alignment horizontal="center" vertical="bottom" textRotation="0" wrapText="false" indent="0" shrinkToFit="false"/>
      <protection locked="true" hidden="false"/>
    </xf>
    <xf numFmtId="173" fontId="0" fillId="0" borderId="0" xfId="0" applyFont="false" applyBorder="true" applyAlignment="false" applyProtection="false">
      <alignment horizontal="general" vertical="bottom" textRotation="0" wrapText="false" indent="0" shrinkToFit="false"/>
      <protection locked="true" hidden="false"/>
    </xf>
    <xf numFmtId="172" fontId="33" fillId="0" borderId="0" xfId="0" applyFont="true" applyBorder="false" applyAlignment="false" applyProtection="false">
      <alignment horizontal="general" vertical="bottom" textRotation="0" wrapText="false" indent="0" shrinkToFit="false"/>
      <protection locked="true" hidden="false"/>
    </xf>
    <xf numFmtId="174" fontId="0" fillId="0" borderId="0" xfId="0" applyFont="false" applyBorder="true" applyAlignment="false" applyProtection="false">
      <alignment horizontal="general" vertical="bottom" textRotation="0" wrapText="false" indent="0" shrinkToFit="false"/>
      <protection locked="true" hidden="false"/>
    </xf>
    <xf numFmtId="172" fontId="0" fillId="0" borderId="0" xfId="0" applyFont="false" applyBorder="false" applyAlignment="false" applyProtection="false">
      <alignment horizontal="general" vertical="bottom" textRotation="0" wrapText="false" indent="0" shrinkToFit="false"/>
      <protection locked="true" hidden="false"/>
    </xf>
    <xf numFmtId="177" fontId="33" fillId="0" borderId="0" xfId="0" applyFont="true" applyBorder="false" applyAlignment="false" applyProtection="false">
      <alignment horizontal="general" vertical="bottom" textRotation="0" wrapText="false" indent="0" shrinkToFit="false"/>
      <protection locked="true" hidden="false"/>
    </xf>
    <xf numFmtId="177" fontId="33" fillId="0" borderId="8" xfId="0" applyFont="true" applyBorder="true" applyAlignment="false" applyProtection="false">
      <alignment horizontal="general" vertical="bottom" textRotation="0" wrapText="false" indent="0" shrinkToFit="false"/>
      <protection locked="true" hidden="false"/>
    </xf>
    <xf numFmtId="177" fontId="33" fillId="0" borderId="0" xfId="0" applyFont="true" applyBorder="true" applyAlignment="false" applyProtection="false">
      <alignment horizontal="general" vertical="bottom" textRotation="0" wrapText="false" indent="0" shrinkToFit="false"/>
      <protection locked="true" hidden="false"/>
    </xf>
    <xf numFmtId="165" fontId="0" fillId="0" borderId="0" xfId="15" applyFont="true" applyBorder="true" applyAlignment="true" applyProtection="true">
      <alignment horizontal="general" vertical="bottom" textRotation="0" wrapText="false" indent="0" shrinkToFit="false"/>
      <protection locked="true" hidden="false"/>
    </xf>
    <xf numFmtId="177" fontId="33" fillId="0" borderId="9" xfId="0" applyFont="true" applyBorder="true" applyAlignment="false" applyProtection="false">
      <alignment horizontal="general" vertical="bottom" textRotation="0" wrapText="false" indent="0" shrinkToFit="false"/>
      <protection locked="true" hidden="false"/>
    </xf>
    <xf numFmtId="177" fontId="33" fillId="0" borderId="5" xfId="0" applyFont="true" applyBorder="true" applyAlignment="false" applyProtection="false">
      <alignment horizontal="general" vertical="bottom" textRotation="0" wrapText="false" indent="0" shrinkToFit="false"/>
      <protection locked="true" hidden="false"/>
    </xf>
    <xf numFmtId="177" fontId="31" fillId="0" borderId="6"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23" fillId="7"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true" applyProtection="false">
      <alignment horizontal="center" vertical="bottom" textRotation="0" wrapText="false" indent="0" shrinkToFit="false"/>
      <protection locked="true" hidden="false"/>
    </xf>
    <xf numFmtId="164" fontId="23"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70" fontId="39" fillId="0" borderId="0" xfId="0" applyFont="true" applyBorder="true" applyAlignment="true" applyProtection="false">
      <alignment horizontal="general" vertical="bottom" textRotation="0" wrapText="false" indent="0" shrinkToFit="false"/>
      <protection locked="true" hidden="false"/>
    </xf>
    <xf numFmtId="170" fontId="39" fillId="8" borderId="0" xfId="0" applyFont="true" applyBorder="true" applyAlignment="true" applyProtection="false">
      <alignment horizontal="general" vertical="bottom" textRotation="0" wrapText="false" indent="0" shrinkToFit="false"/>
      <protection locked="true" hidden="false"/>
    </xf>
    <xf numFmtId="164" fontId="0" fillId="8" borderId="0" xfId="0" applyFont="true" applyBorder="false" applyAlignment="true" applyProtection="false">
      <alignment horizontal="center" vertical="bottom" textRotation="0" wrapText="false" indent="0" shrinkToFit="false"/>
      <protection locked="true" hidden="false"/>
    </xf>
    <xf numFmtId="170" fontId="39" fillId="9" borderId="0" xfId="0" applyFont="true" applyBorder="true" applyAlignment="true" applyProtection="false">
      <alignment horizontal="general" vertical="bottom" textRotation="0" wrapText="false" indent="0" shrinkToFit="false"/>
      <protection locked="true" hidden="false"/>
    </xf>
    <xf numFmtId="164" fontId="0" fillId="9" borderId="0" xfId="0" applyFont="true" applyBorder="false" applyAlignment="true" applyProtection="false">
      <alignment horizontal="center" vertical="bottom" textRotation="0" wrapText="false" indent="0" shrinkToFit="false"/>
      <protection locked="true" hidden="false"/>
    </xf>
    <xf numFmtId="170" fontId="39" fillId="0" borderId="0" xfId="0" applyFont="true" applyBorder="true" applyAlignment="true" applyProtection="false">
      <alignment horizontal="general" vertical="bottom" textRotation="0" wrapText="false" indent="0" shrinkToFit="false"/>
      <protection locked="true" hidden="false"/>
    </xf>
    <xf numFmtId="170" fontId="40" fillId="5" borderId="0" xfId="0" applyFont="true" applyBorder="false" applyAlignment="true" applyProtection="false">
      <alignment horizontal="center" vertical="bottom" textRotation="0" wrapText="false" indent="0" shrinkToFit="false"/>
      <protection locked="true" hidden="false"/>
    </xf>
    <xf numFmtId="171" fontId="40" fillId="5" borderId="0" xfId="0" applyFont="true" applyBorder="false" applyAlignment="true" applyProtection="false">
      <alignment horizontal="center" vertical="bottom" textRotation="0" wrapText="false" indent="0" shrinkToFit="false"/>
      <protection locked="true" hidden="false"/>
    </xf>
    <xf numFmtId="164" fontId="40" fillId="5" borderId="0" xfId="0" applyFont="true" applyBorder="false" applyAlignment="true" applyProtection="false">
      <alignment horizontal="center" vertical="bottom" textRotation="0" wrapText="false" indent="0" shrinkToFit="false"/>
      <protection locked="true" hidden="false"/>
    </xf>
    <xf numFmtId="164" fontId="23" fillId="10" borderId="0" xfId="0" applyFont="true" applyBorder="false" applyAlignment="false" applyProtection="false">
      <alignment horizontal="general" vertical="bottom" textRotation="0" wrapText="false" indent="0" shrinkToFit="false"/>
      <protection locked="true" hidden="false"/>
    </xf>
    <xf numFmtId="164" fontId="23" fillId="4"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23" fillId="4" borderId="0" xfId="0" applyFont="true" applyBorder="false" applyAlignment="true" applyProtection="false">
      <alignment horizontal="center" vertical="bottom" textRotation="0" wrapText="false" indent="0" shrinkToFit="false"/>
      <protection locked="true" hidden="false"/>
    </xf>
    <xf numFmtId="164" fontId="0" fillId="10"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true" applyProtection="false">
      <alignment horizontal="center" vertical="bottom" textRotation="0" wrapText="false" indent="0" shrinkToFit="false"/>
      <protection locked="true" hidden="false"/>
    </xf>
    <xf numFmtId="170" fontId="0" fillId="10" borderId="0" xfId="0" applyFont="false" applyBorder="false" applyAlignment="fals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right" vertical="bottom" textRotation="0" wrapText="false" indent="0" shrinkToFit="false"/>
      <protection locked="true" hidden="false"/>
    </xf>
    <xf numFmtId="164" fontId="0" fillId="0" borderId="0" xfId="0" applyFont="true" applyBorder="true" applyAlignment="true" applyProtection="false">
      <alignment horizontal="right" vertical="bottom" textRotation="0" wrapText="false" indent="0" shrinkToFit="false"/>
      <protection locked="true" hidden="false"/>
    </xf>
    <xf numFmtId="170" fontId="0" fillId="0" borderId="0" xfId="0" applyFont="true" applyBorder="true" applyAlignment="true" applyProtection="false">
      <alignment horizontal="left" vertical="bottom" textRotation="0" wrapText="false" indent="0" shrinkToFit="false"/>
      <protection locked="true" hidden="false"/>
    </xf>
    <xf numFmtId="170" fontId="31"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7" fontId="0" fillId="0" borderId="0" xfId="19" applyFont="true" applyBorder="true" applyAlignment="true" applyProtection="true">
      <alignment horizontal="general" vertical="bottom" textRotation="0" wrapText="false" indent="0" shrinkToFit="false"/>
      <protection locked="true" hidden="false"/>
    </xf>
    <xf numFmtId="164" fontId="23" fillId="0" borderId="0" xfId="0" applyFont="true" applyBorder="false" applyAlignment="true" applyProtection="false">
      <alignment horizontal="right" vertical="bottom" textRotation="0" wrapText="false" indent="0" shrinkToFit="false"/>
      <protection locked="true" hidden="false"/>
    </xf>
    <xf numFmtId="168" fontId="23" fillId="0" borderId="0" xfId="0" applyFont="true" applyBorder="false" applyAlignment="true" applyProtection="false">
      <alignment horizontal="left" vertical="bottom" textRotation="0" wrapText="false" indent="0" shrinkToFit="false"/>
      <protection locked="true" hidden="false"/>
    </xf>
    <xf numFmtId="164" fontId="23" fillId="0" borderId="11" xfId="0" applyFont="true" applyBorder="true" applyAlignment="false" applyProtection="false">
      <alignment horizontal="general" vertical="bottom" textRotation="0" wrapText="false" indent="0" shrinkToFit="false"/>
      <protection locked="true" hidden="false"/>
    </xf>
    <xf numFmtId="164" fontId="23" fillId="0" borderId="12" xfId="0" applyFont="true" applyBorder="true" applyAlignment="false" applyProtection="false">
      <alignment horizontal="general" vertical="bottom" textRotation="0" wrapText="false" indent="0" shrinkToFit="false"/>
      <protection locked="true" hidden="false"/>
    </xf>
    <xf numFmtId="164" fontId="23" fillId="0" borderId="13" xfId="0" applyFont="true" applyBorder="true" applyAlignment="false" applyProtection="false">
      <alignment horizontal="general" vertical="bottom" textRotation="0" wrapText="false" indent="0" shrinkToFit="false"/>
      <protection locked="true" hidden="false"/>
    </xf>
    <xf numFmtId="164" fontId="23" fillId="0" borderId="1" xfId="0" applyFont="true" applyBorder="true" applyAlignment="true" applyProtection="false">
      <alignment horizontal="center" vertical="bottom" textRotation="0" wrapText="false" indent="0" shrinkToFit="false"/>
      <protection locked="true" hidden="false"/>
    </xf>
    <xf numFmtId="164" fontId="23" fillId="0" borderId="14" xfId="0" applyFont="true" applyBorder="true" applyAlignment="false" applyProtection="false">
      <alignment horizontal="general" vertical="bottom" textRotation="0" wrapText="false" indent="0" shrinkToFit="false"/>
      <protection locked="true" hidden="false"/>
    </xf>
    <xf numFmtId="164" fontId="23" fillId="0" borderId="2" xfId="0" applyFont="true" applyBorder="true" applyAlignment="false" applyProtection="false">
      <alignment horizontal="general" vertical="bottom" textRotation="0" wrapText="false" indent="0" shrinkToFit="false"/>
      <protection locked="true" hidden="false"/>
    </xf>
    <xf numFmtId="164" fontId="23" fillId="0" borderId="4" xfId="0" applyFont="tru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true" applyProtection="false">
      <alignment horizontal="right" vertical="bottom" textRotation="0" wrapText="false" indent="0" shrinkToFit="false"/>
      <protection locked="true" hidden="false"/>
    </xf>
    <xf numFmtId="170" fontId="26" fillId="0" borderId="15" xfId="0" applyFont="true" applyBorder="true" applyAlignment="tru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73" fontId="0" fillId="0" borderId="15" xfId="0" applyFont="false" applyBorder="true" applyAlignment="false" applyProtection="false">
      <alignment horizontal="general" vertical="bottom" textRotation="0" wrapText="false" indent="0" shrinkToFit="false"/>
      <protection locked="true" hidden="false"/>
    </xf>
    <xf numFmtId="167" fontId="0" fillId="0" borderId="3" xfId="19" applyFont="true" applyBorder="true" applyAlignment="true" applyProtection="true">
      <alignment horizontal="general" vertical="bottom" textRotation="0" wrapText="false" indent="0" shrinkToFit="false"/>
      <protection locked="true" hidden="false"/>
    </xf>
    <xf numFmtId="173" fontId="0" fillId="0" borderId="15" xfId="0" applyFont="false" applyBorder="true" applyAlignment="false" applyProtection="false">
      <alignment horizontal="general" vertical="bottom" textRotation="0" wrapText="false" indent="0" shrinkToFit="false"/>
      <protection locked="true" hidden="false"/>
    </xf>
    <xf numFmtId="173" fontId="0" fillId="0" borderId="0" xfId="0" applyFont="false" applyBorder="true" applyAlignment="false" applyProtection="false">
      <alignment horizontal="general" vertical="bottom" textRotation="0" wrapText="false" indent="0" shrinkToFit="false"/>
      <protection locked="true" hidden="false"/>
    </xf>
    <xf numFmtId="167" fontId="0" fillId="0" borderId="3" xfId="19" applyFont="true" applyBorder="true" applyAlignment="true" applyProtection="true">
      <alignment horizontal="right" vertical="bottom" textRotation="0" wrapText="false" indent="0" shrinkToFit="false"/>
      <protection locked="true" hidden="false"/>
    </xf>
    <xf numFmtId="174" fontId="0" fillId="0" borderId="0" xfId="0" applyFont="false" applyBorder="true" applyAlignment="false" applyProtection="false">
      <alignment horizontal="general" vertical="bottom" textRotation="0" wrapText="false" indent="0" shrinkToFit="false"/>
      <protection locked="true" hidden="false"/>
    </xf>
    <xf numFmtId="164" fontId="24" fillId="0" borderId="15" xfId="0" applyFont="true" applyBorder="true" applyAlignment="false" applyProtection="false">
      <alignment horizontal="general" vertical="bottom" textRotation="0" wrapText="false" indent="0" shrinkToFit="false"/>
      <protection locked="true" hidden="false"/>
    </xf>
    <xf numFmtId="173" fontId="23" fillId="0" borderId="15" xfId="0" applyFont="true" applyBorder="true" applyAlignment="false" applyProtection="false">
      <alignment horizontal="general" vertical="bottom" textRotation="0" wrapText="false" indent="0" shrinkToFit="false"/>
      <protection locked="true" hidden="false"/>
    </xf>
    <xf numFmtId="173" fontId="23" fillId="0" borderId="0" xfId="0" applyFont="true" applyBorder="true" applyAlignment="false" applyProtection="false">
      <alignment horizontal="general" vertical="bottom" textRotation="0" wrapText="false" indent="0" shrinkToFit="false"/>
      <protection locked="true" hidden="false"/>
    </xf>
    <xf numFmtId="167" fontId="23" fillId="0" borderId="3" xfId="19" applyFont="true" applyBorder="true" applyAlignment="true" applyProtection="true">
      <alignment horizontal="general" vertical="bottom" textRotation="0" wrapText="false" indent="0" shrinkToFit="false"/>
      <protection locked="true" hidden="false"/>
    </xf>
    <xf numFmtId="167" fontId="23" fillId="0" borderId="3" xfId="19" applyFont="true" applyBorder="true" applyAlignment="true" applyProtection="true">
      <alignment horizontal="right" vertical="bottom" textRotation="0" wrapText="false" indent="0" shrinkToFit="false"/>
      <protection locked="true" hidden="false"/>
    </xf>
    <xf numFmtId="164" fontId="26" fillId="0" borderId="14"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true" applyProtection="false">
      <alignment horizontal="right" vertical="bottom"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73" fontId="0" fillId="0" borderId="0" xfId="0" applyFont="false" applyBorder="false" applyAlignment="false" applyProtection="false">
      <alignment horizontal="general" vertical="bottom" textRotation="0" wrapText="false" indent="0" shrinkToFit="false"/>
      <protection locked="true" hidden="false"/>
    </xf>
    <xf numFmtId="170" fontId="23" fillId="0" borderId="0" xfId="0" applyFont="true" applyBorder="false" applyAlignment="true" applyProtection="false">
      <alignment horizontal="right" vertical="bottom" textRotation="0" wrapText="false" indent="0" shrinkToFit="false"/>
      <protection locked="true" hidden="false"/>
    </xf>
    <xf numFmtId="164" fontId="23" fillId="0" borderId="0" xfId="0" applyFont="true" applyBorder="false" applyAlignment="true" applyProtection="true">
      <alignment horizontal="right" vertical="bottom" textRotation="0" wrapText="false" indent="0" shrinkToFit="false"/>
      <protection locked="false" hidden="false"/>
    </xf>
    <xf numFmtId="164" fontId="23" fillId="0" borderId="16" xfId="0" applyFont="true" applyBorder="true" applyAlignment="true" applyProtection="false">
      <alignment horizontal="center" vertical="bottom" textRotation="0" wrapText="false" indent="0" shrinkToFit="false"/>
      <protection locked="true" hidden="false"/>
    </xf>
    <xf numFmtId="164" fontId="23" fillId="0" borderId="17" xfId="0" applyFont="true" applyBorder="true" applyAlignment="true" applyProtection="false">
      <alignment horizontal="center" vertical="bottom" textRotation="0" wrapText="false" indent="0" shrinkToFit="false"/>
      <protection locked="true" hidden="false"/>
    </xf>
    <xf numFmtId="164" fontId="23" fillId="11" borderId="0" xfId="0" applyFont="true" applyBorder="true" applyAlignment="false" applyProtection="false">
      <alignment horizontal="general" vertical="bottom" textRotation="0" wrapText="false" indent="0" shrinkToFit="false"/>
      <protection locked="true" hidden="false"/>
    </xf>
    <xf numFmtId="164" fontId="23" fillId="11" borderId="0" xfId="0" applyFont="true" applyBorder="true" applyAlignment="true" applyProtection="false">
      <alignment horizontal="center" vertical="bottom" textRotation="0" wrapText="false" indent="0" shrinkToFit="false"/>
      <protection locked="true" hidden="false"/>
    </xf>
    <xf numFmtId="164" fontId="23" fillId="0" borderId="0" xfId="0" applyFont="true" applyBorder="true" applyAlignment="false" applyProtection="false">
      <alignment horizontal="general" vertical="bottom" textRotation="0" wrapText="false" indent="0" shrinkToFit="false"/>
      <protection locked="true" hidden="false"/>
    </xf>
    <xf numFmtId="164" fontId="23" fillId="0" borderId="0" xfId="0" applyFont="true" applyBorder="true" applyAlignment="true" applyProtection="false">
      <alignment horizontal="center" vertical="bottom" textRotation="0" wrapText="false" indent="0" shrinkToFit="false"/>
      <protection locked="true" hidden="false"/>
    </xf>
    <xf numFmtId="170" fontId="26"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74" fontId="0" fillId="0" borderId="0" xfId="0" applyFont="false" applyBorder="false" applyAlignment="false" applyProtection="false">
      <alignment horizontal="general" vertical="bottom" textRotation="0" wrapText="false" indent="0" shrinkToFit="false"/>
      <protection locked="true" hidden="false"/>
    </xf>
    <xf numFmtId="170" fontId="24" fillId="0" borderId="0" xfId="0" applyFont="true" applyBorder="true" applyAlignment="true" applyProtection="false">
      <alignment horizontal="general" vertical="bottom" textRotation="0" wrapText="false" indent="0" shrinkToFit="false"/>
      <protection locked="true" hidden="false"/>
    </xf>
    <xf numFmtId="173" fontId="23" fillId="0" borderId="12" xfId="0" applyFont="true" applyBorder="true" applyAlignment="false" applyProtection="false">
      <alignment horizontal="general" vertical="bottom" textRotation="0" wrapText="false" indent="0" shrinkToFit="false"/>
      <protection locked="true" hidden="false"/>
    </xf>
    <xf numFmtId="167" fontId="23" fillId="0" borderId="12" xfId="19" applyFont="true" applyBorder="true" applyAlignment="true" applyProtection="true">
      <alignment horizontal="general" vertical="bottom" textRotation="0" wrapText="false" indent="0" shrinkToFit="false"/>
      <protection locked="true" hidden="false"/>
    </xf>
    <xf numFmtId="167" fontId="23" fillId="0" borderId="0" xfId="19" applyFont="true" applyBorder="true" applyAlignment="true" applyProtection="true">
      <alignment horizontal="general" vertical="bottom" textRotation="0" wrapText="false" indent="0" shrinkToFit="false"/>
      <protection locked="true" hidden="false"/>
    </xf>
    <xf numFmtId="164" fontId="23" fillId="0" borderId="0" xfId="0" applyFont="true" applyBorder="true" applyAlignment="false" applyProtection="false">
      <alignment horizontal="general" vertical="bottom" textRotation="0" wrapText="false" indent="0" shrinkToFit="false"/>
      <protection locked="true" hidden="false"/>
    </xf>
    <xf numFmtId="164" fontId="23" fillId="0" borderId="0" xfId="0" applyFont="true" applyBorder="true" applyAlignment="false" applyProtection="false">
      <alignment horizontal="general" vertical="bottom" textRotation="0" wrapText="false" indent="0" shrinkToFit="false"/>
      <protection locked="true" hidden="false"/>
    </xf>
    <xf numFmtId="173" fontId="0" fillId="0" borderId="0" xfId="0" applyFont="true" applyBorder="true" applyAlignment="false" applyProtection="false">
      <alignment horizontal="general" vertical="bottom" textRotation="0" wrapText="false" indent="0" shrinkToFit="false"/>
      <protection locked="true" hidden="false"/>
    </xf>
    <xf numFmtId="174" fontId="0" fillId="0" borderId="0" xfId="15" applyFont="true" applyBorder="true" applyAlignment="true" applyProtection="true">
      <alignment horizontal="general" vertical="bottom" textRotation="0" wrapText="false" indent="0" shrinkToFit="false"/>
      <protection locked="true" hidden="false"/>
    </xf>
    <xf numFmtId="164" fontId="24" fillId="0" borderId="0" xfId="0" applyFont="true" applyBorder="true" applyAlignment="false" applyProtection="false">
      <alignment horizontal="general" vertical="bottom" textRotation="0" wrapText="false" indent="0" shrinkToFit="false"/>
      <protection locked="true" hidden="false"/>
    </xf>
    <xf numFmtId="164" fontId="23" fillId="0" borderId="0" xfId="0" applyFont="true" applyBorder="false" applyAlignment="true" applyProtection="true">
      <alignment horizontal="right" vertical="bottom" textRotation="0" wrapText="false" indent="0" shrinkToFit="false"/>
      <protection locked="false" hidden="false"/>
    </xf>
    <xf numFmtId="164" fontId="41" fillId="0" borderId="0" xfId="0" applyFont="true" applyBorder="false" applyAlignment="false" applyProtection="false">
      <alignment horizontal="general" vertical="bottom" textRotation="0" wrapText="false" indent="0" shrinkToFit="false"/>
      <protection locked="true" hidden="false"/>
    </xf>
    <xf numFmtId="174" fontId="23" fillId="0" borderId="12" xfId="0" applyFont="true" applyBorder="true" applyAlignment="false" applyProtection="false">
      <alignment horizontal="general" vertical="bottom" textRotation="0" wrapText="false" indent="0" shrinkToFit="false"/>
      <protection locked="true" hidden="false"/>
    </xf>
    <xf numFmtId="170" fontId="27" fillId="0" borderId="0" xfId="0" applyFont="true" applyBorder="true" applyAlignment="true" applyProtection="false">
      <alignment horizontal="general" vertical="bottom" textRotation="0" wrapText="false" indent="0" shrinkToFit="false"/>
      <protection locked="true" hidden="false"/>
    </xf>
    <xf numFmtId="164" fontId="23" fillId="0" borderId="12" xfId="0" applyFont="true" applyBorder="true" applyAlignment="false" applyProtection="false">
      <alignment horizontal="general" vertical="bottom" textRotation="0" wrapText="false" indent="0" shrinkToFit="false"/>
      <protection locked="true" hidden="false"/>
    </xf>
    <xf numFmtId="174" fontId="23" fillId="0" borderId="0" xfId="0" applyFont="true" applyBorder="true" applyAlignment="false" applyProtection="false">
      <alignment horizontal="general" vertical="bottom" textRotation="0" wrapText="false" indent="0" shrinkToFit="false"/>
      <protection locked="true" hidden="false"/>
    </xf>
    <xf numFmtId="164" fontId="26" fillId="0" borderId="0" xfId="0" applyFont="true" applyBorder="true" applyAlignment="false" applyProtection="false">
      <alignment horizontal="general" vertical="bottom" textRotation="0" wrapText="false" indent="0" shrinkToFit="false"/>
      <protection locked="true" hidden="false"/>
    </xf>
    <xf numFmtId="164" fontId="26" fillId="0" borderId="11" xfId="0" applyFont="true" applyBorder="true" applyAlignment="false" applyProtection="false">
      <alignment horizontal="general" vertical="bottom" textRotation="0" wrapText="false" indent="0" shrinkToFit="false"/>
      <protection locked="true" hidden="false"/>
    </xf>
    <xf numFmtId="174" fontId="41" fillId="0" borderId="15" xfId="0" applyFont="true" applyBorder="true" applyAlignment="false" applyProtection="false">
      <alignment horizontal="general" vertical="bottom" textRotation="0" wrapText="false" indent="0" shrinkToFit="false"/>
      <protection locked="true" hidden="false"/>
    </xf>
    <xf numFmtId="174" fontId="41" fillId="0" borderId="0" xfId="0" applyFont="true" applyBorder="true" applyAlignment="true" applyProtection="false">
      <alignment horizontal="right" vertical="bottom" textRotation="0" wrapText="false" indent="0" shrinkToFit="false"/>
      <protection locked="true" hidden="false"/>
    </xf>
    <xf numFmtId="164" fontId="41" fillId="0" borderId="0" xfId="0" applyFont="true" applyBorder="true" applyAlignment="true" applyProtection="false">
      <alignment horizontal="right" vertical="bottom" textRotation="0" wrapText="false" indent="0" shrinkToFit="false"/>
      <protection locked="true" hidden="false"/>
    </xf>
    <xf numFmtId="174" fontId="0" fillId="0" borderId="15" xfId="0" applyFont="true" applyBorder="true" applyAlignment="false" applyProtection="false">
      <alignment horizontal="general" vertical="bottom" textRotation="0" wrapText="false" indent="0" shrinkToFit="false"/>
      <protection locked="true" hidden="false"/>
    </xf>
    <xf numFmtId="164" fontId="0" fillId="0" borderId="15" xfId="0" applyFont="true" applyBorder="true" applyAlignment="false" applyProtection="false">
      <alignment horizontal="general" vertical="bottom" textRotation="0" wrapText="false" indent="0" shrinkToFit="false"/>
      <protection locked="true" hidden="false"/>
    </xf>
    <xf numFmtId="167" fontId="0" fillId="0" borderId="0" xfId="19" applyFont="true" applyBorder="true" applyAlignment="true" applyProtection="true">
      <alignment horizontal="general" vertical="bottom" textRotation="0" wrapText="false" indent="0" shrinkToFit="false"/>
      <protection locked="true" hidden="false"/>
    </xf>
    <xf numFmtId="174" fontId="0" fillId="0" borderId="14" xfId="0" applyFont="false" applyBorder="true" applyAlignment="false" applyProtection="false">
      <alignment horizontal="general" vertical="bottom" textRotation="0" wrapText="false" indent="0" shrinkToFit="false"/>
      <protection locked="true" hidden="false"/>
    </xf>
    <xf numFmtId="167" fontId="0" fillId="0" borderId="2" xfId="19" applyFont="true" applyBorder="true" applyAlignment="true" applyProtection="true">
      <alignment horizontal="general" vertical="bottom" textRotation="0" wrapText="fals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4" fontId="42" fillId="0" borderId="0" xfId="0" applyFont="true" applyBorder="false" applyAlignment="false" applyProtection="false">
      <alignment horizontal="general" vertical="bottom" textRotation="0" wrapText="false" indent="0" shrinkToFit="false"/>
      <protection locked="true" hidden="false"/>
    </xf>
    <xf numFmtId="164" fontId="43" fillId="0" borderId="0" xfId="0" applyFont="true" applyBorder="false" applyAlignment="false" applyProtection="false">
      <alignment horizontal="general" vertical="bottom" textRotation="0" wrapText="false" indent="0" shrinkToFit="false"/>
      <protection locked="true" hidden="false"/>
    </xf>
    <xf numFmtId="166" fontId="0" fillId="0" borderId="0" xfId="17" applyFont="true" applyBorder="true" applyAlignment="true" applyProtection="true">
      <alignment horizontal="general" vertical="bottom" textRotation="0" wrapText="false" indent="0" shrinkToFit="false"/>
      <protection locked="true" hidden="false"/>
    </xf>
    <xf numFmtId="170" fontId="44" fillId="0" borderId="0" xfId="0" applyFont="true" applyBorder="false" applyAlignment="false" applyProtection="false">
      <alignment horizontal="general" vertical="bottom" textRotation="0" wrapText="false" indent="0" shrinkToFit="false"/>
      <protection locked="true" hidden="false"/>
    </xf>
    <xf numFmtId="178" fontId="0" fillId="0" borderId="0" xfId="17" applyFont="true" applyBorder="true" applyAlignment="true" applyProtection="true">
      <alignment horizontal="general" vertical="bottom" textRotation="0" wrapText="false" indent="0" shrinkToFit="false"/>
      <protection locked="true" hidden="false"/>
    </xf>
  </cellXfs>
  <cellStyles count="2134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20% - Accent1 2" xfId="20" builtinId="53" customBuiltin="true"/>
    <cellStyle name="20% - Accent1 2 10" xfId="21" builtinId="53" customBuiltin="true"/>
    <cellStyle name="20% - Accent1 2 10 2" xfId="22" builtinId="53" customBuiltin="true"/>
    <cellStyle name="20% - Accent1 2 10 2 2" xfId="23" builtinId="53" customBuiltin="true"/>
    <cellStyle name="20% - Accent1 2 10 3" xfId="24" builtinId="53" customBuiltin="true"/>
    <cellStyle name="20% - Accent1 2 11" xfId="25" builtinId="53" customBuiltin="true"/>
    <cellStyle name="20% - Accent1 2 11 2" xfId="26" builtinId="53" customBuiltin="true"/>
    <cellStyle name="20% - Accent1 2 12" xfId="27" builtinId="53" customBuiltin="true"/>
    <cellStyle name="20% - Accent1 2 2" xfId="28" builtinId="53" customBuiltin="true"/>
    <cellStyle name="20% - Accent1 2 2 10" xfId="29" builtinId="53" customBuiltin="true"/>
    <cellStyle name="20% - Accent1 2 2 2" xfId="30" builtinId="53" customBuiltin="true"/>
    <cellStyle name="20% - Accent1 2 2 2 2" xfId="31" builtinId="53" customBuiltin="true"/>
    <cellStyle name="20% - Accent1 2 2 2 2 2" xfId="32" builtinId="53" customBuiltin="true"/>
    <cellStyle name="20% - Accent1 2 2 2 2 2 2" xfId="33" builtinId="53" customBuiltin="true"/>
    <cellStyle name="20% - Accent1 2 2 2 2 2 2 2" xfId="34" builtinId="53" customBuiltin="true"/>
    <cellStyle name="20% - Accent1 2 2 2 2 2 2 2 2" xfId="35" builtinId="53" customBuiltin="true"/>
    <cellStyle name="20% - Accent1 2 2 2 2 2 2 2 2 2" xfId="36" builtinId="53" customBuiltin="true"/>
    <cellStyle name="20% - Accent1 2 2 2 2 2 2 2 2 2 2" xfId="37" builtinId="53" customBuiltin="true"/>
    <cellStyle name="20% - Accent1 2 2 2 2 2 2 2 2 3" xfId="38" builtinId="53" customBuiltin="true"/>
    <cellStyle name="20% - Accent1 2 2 2 2 2 2 2 3" xfId="39" builtinId="53" customBuiltin="true"/>
    <cellStyle name="20% - Accent1 2 2 2 2 2 2 2 3 2" xfId="40" builtinId="53" customBuiltin="true"/>
    <cellStyle name="20% - Accent1 2 2 2 2 2 2 2 4" xfId="41" builtinId="53" customBuiltin="true"/>
    <cellStyle name="20% - Accent1 2 2 2 2 2 2 3" xfId="42" builtinId="53" customBuiltin="true"/>
    <cellStyle name="20% - Accent1 2 2 2 2 2 2 3 2" xfId="43" builtinId="53" customBuiltin="true"/>
    <cellStyle name="20% - Accent1 2 2 2 2 2 2 3 2 2" xfId="44" builtinId="53" customBuiltin="true"/>
    <cellStyle name="20% - Accent1 2 2 2 2 2 2 3 3" xfId="45" builtinId="53" customBuiltin="true"/>
    <cellStyle name="20% - Accent1 2 2 2 2 2 2 4" xfId="46" builtinId="53" customBuiltin="true"/>
    <cellStyle name="20% - Accent1 2 2 2 2 2 2 4 2" xfId="47" builtinId="53" customBuiltin="true"/>
    <cellStyle name="20% - Accent1 2 2 2 2 2 2 5" xfId="48" builtinId="53" customBuiltin="true"/>
    <cellStyle name="20% - Accent1 2 2 2 2 2 3" xfId="49" builtinId="53" customBuiltin="true"/>
    <cellStyle name="20% - Accent1 2 2 2 2 2 3 2" xfId="50" builtinId="53" customBuiltin="true"/>
    <cellStyle name="20% - Accent1 2 2 2 2 2 3 2 2" xfId="51" builtinId="53" customBuiltin="true"/>
    <cellStyle name="20% - Accent1 2 2 2 2 2 3 2 2 2" xfId="52" builtinId="53" customBuiltin="true"/>
    <cellStyle name="20% - Accent1 2 2 2 2 2 3 2 3" xfId="53" builtinId="53" customBuiltin="true"/>
    <cellStyle name="20% - Accent1 2 2 2 2 2 3 3" xfId="54" builtinId="53" customBuiltin="true"/>
    <cellStyle name="20% - Accent1 2 2 2 2 2 3 3 2" xfId="55" builtinId="53" customBuiltin="true"/>
    <cellStyle name="20% - Accent1 2 2 2 2 2 3 4" xfId="56" builtinId="53" customBuiltin="true"/>
    <cellStyle name="20% - Accent1 2 2 2 2 2 4" xfId="57" builtinId="53" customBuiltin="true"/>
    <cellStyle name="20% - Accent1 2 2 2 2 2 4 2" xfId="58" builtinId="53" customBuiltin="true"/>
    <cellStyle name="20% - Accent1 2 2 2 2 2 4 2 2" xfId="59" builtinId="53" customBuiltin="true"/>
    <cellStyle name="20% - Accent1 2 2 2 2 2 4 3" xfId="60" builtinId="53" customBuiltin="true"/>
    <cellStyle name="20% - Accent1 2 2 2 2 2 5" xfId="61" builtinId="53" customBuiltin="true"/>
    <cellStyle name="20% - Accent1 2 2 2 2 2 5 2" xfId="62" builtinId="53" customBuiltin="true"/>
    <cellStyle name="20% - Accent1 2 2 2 2 2 6" xfId="63" builtinId="53" customBuiltin="true"/>
    <cellStyle name="20% - Accent1 2 2 2 2 3" xfId="64" builtinId="53" customBuiltin="true"/>
    <cellStyle name="20% - Accent1 2 2 2 2 3 2" xfId="65" builtinId="53" customBuiltin="true"/>
    <cellStyle name="20% - Accent1 2 2 2 2 3 2 2" xfId="66" builtinId="53" customBuiltin="true"/>
    <cellStyle name="20% - Accent1 2 2 2 2 3 2 2 2" xfId="67" builtinId="53" customBuiltin="true"/>
    <cellStyle name="20% - Accent1 2 2 2 2 3 2 2 2 2" xfId="68" builtinId="53" customBuiltin="true"/>
    <cellStyle name="20% - Accent1 2 2 2 2 3 2 2 3" xfId="69" builtinId="53" customBuiltin="true"/>
    <cellStyle name="20% - Accent1 2 2 2 2 3 2 3" xfId="70" builtinId="53" customBuiltin="true"/>
    <cellStyle name="20% - Accent1 2 2 2 2 3 2 3 2" xfId="71" builtinId="53" customBuiltin="true"/>
    <cellStyle name="20% - Accent1 2 2 2 2 3 2 4" xfId="72" builtinId="53" customBuiltin="true"/>
    <cellStyle name="20% - Accent1 2 2 2 2 3 3" xfId="73" builtinId="53" customBuiltin="true"/>
    <cellStyle name="20% - Accent1 2 2 2 2 3 3 2" xfId="74" builtinId="53" customBuiltin="true"/>
    <cellStyle name="20% - Accent1 2 2 2 2 3 3 2 2" xfId="75" builtinId="53" customBuiltin="true"/>
    <cellStyle name="20% - Accent1 2 2 2 2 3 3 3" xfId="76" builtinId="53" customBuiltin="true"/>
    <cellStyle name="20% - Accent1 2 2 2 2 3 4" xfId="77" builtinId="53" customBuiltin="true"/>
    <cellStyle name="20% - Accent1 2 2 2 2 3 4 2" xfId="78" builtinId="53" customBuiltin="true"/>
    <cellStyle name="20% - Accent1 2 2 2 2 3 5" xfId="79" builtinId="53" customBuiltin="true"/>
    <cellStyle name="20% - Accent1 2 2 2 2 4" xfId="80" builtinId="53" customBuiltin="true"/>
    <cellStyle name="20% - Accent1 2 2 2 2 4 2" xfId="81" builtinId="53" customBuiltin="true"/>
    <cellStyle name="20% - Accent1 2 2 2 2 4 2 2" xfId="82" builtinId="53" customBuiltin="true"/>
    <cellStyle name="20% - Accent1 2 2 2 2 4 2 2 2" xfId="83" builtinId="53" customBuiltin="true"/>
    <cellStyle name="20% - Accent1 2 2 2 2 4 2 3" xfId="84" builtinId="53" customBuiltin="true"/>
    <cellStyle name="20% - Accent1 2 2 2 2 4 3" xfId="85" builtinId="53" customBuiltin="true"/>
    <cellStyle name="20% - Accent1 2 2 2 2 4 3 2" xfId="86" builtinId="53" customBuiltin="true"/>
    <cellStyle name="20% - Accent1 2 2 2 2 4 4" xfId="87" builtinId="53" customBuiltin="true"/>
    <cellStyle name="20% - Accent1 2 2 2 2 5" xfId="88" builtinId="53" customBuiltin="true"/>
    <cellStyle name="20% - Accent1 2 2 2 2 5 2" xfId="89" builtinId="53" customBuiltin="true"/>
    <cellStyle name="20% - Accent1 2 2 2 2 5 2 2" xfId="90" builtinId="53" customBuiltin="true"/>
    <cellStyle name="20% - Accent1 2 2 2 2 5 3" xfId="91" builtinId="53" customBuiltin="true"/>
    <cellStyle name="20% - Accent1 2 2 2 2 6" xfId="92" builtinId="53" customBuiltin="true"/>
    <cellStyle name="20% - Accent1 2 2 2 2 6 2" xfId="93" builtinId="53" customBuiltin="true"/>
    <cellStyle name="20% - Accent1 2 2 2 2 7" xfId="94" builtinId="53" customBuiltin="true"/>
    <cellStyle name="20% - Accent1 2 2 2 3" xfId="95" builtinId="53" customBuiltin="true"/>
    <cellStyle name="20% - Accent1 2 2 2 3 2" xfId="96" builtinId="53" customBuiltin="true"/>
    <cellStyle name="20% - Accent1 2 2 2 3 2 2" xfId="97" builtinId="53" customBuiltin="true"/>
    <cellStyle name="20% - Accent1 2 2 2 3 2 2 2" xfId="98" builtinId="53" customBuiltin="true"/>
    <cellStyle name="20% - Accent1 2 2 2 3 2 2 2 2" xfId="99" builtinId="53" customBuiltin="true"/>
    <cellStyle name="20% - Accent1 2 2 2 3 2 2 2 2 2" xfId="100" builtinId="53" customBuiltin="true"/>
    <cellStyle name="20% - Accent1 2 2 2 3 2 2 2 3" xfId="101" builtinId="53" customBuiltin="true"/>
    <cellStyle name="20% - Accent1 2 2 2 3 2 2 3" xfId="102" builtinId="53" customBuiltin="true"/>
    <cellStyle name="20% - Accent1 2 2 2 3 2 2 3 2" xfId="103" builtinId="53" customBuiltin="true"/>
    <cellStyle name="20% - Accent1 2 2 2 3 2 2 4" xfId="104" builtinId="53" customBuiltin="true"/>
    <cellStyle name="20% - Accent1 2 2 2 3 2 3" xfId="105" builtinId="53" customBuiltin="true"/>
    <cellStyle name="20% - Accent1 2 2 2 3 2 3 2" xfId="106" builtinId="53" customBuiltin="true"/>
    <cellStyle name="20% - Accent1 2 2 2 3 2 3 2 2" xfId="107" builtinId="53" customBuiltin="true"/>
    <cellStyle name="20% - Accent1 2 2 2 3 2 3 3" xfId="108" builtinId="53" customBuiltin="true"/>
    <cellStyle name="20% - Accent1 2 2 2 3 2 4" xfId="109" builtinId="53" customBuiltin="true"/>
    <cellStyle name="20% - Accent1 2 2 2 3 2 4 2" xfId="110" builtinId="53" customBuiltin="true"/>
    <cellStyle name="20% - Accent1 2 2 2 3 2 5" xfId="111" builtinId="53" customBuiltin="true"/>
    <cellStyle name="20% - Accent1 2 2 2 3 3" xfId="112" builtinId="53" customBuiltin="true"/>
    <cellStyle name="20% - Accent1 2 2 2 3 3 2" xfId="113" builtinId="53" customBuiltin="true"/>
    <cellStyle name="20% - Accent1 2 2 2 3 3 2 2" xfId="114" builtinId="53" customBuiltin="true"/>
    <cellStyle name="20% - Accent1 2 2 2 3 3 2 2 2" xfId="115" builtinId="53" customBuiltin="true"/>
    <cellStyle name="20% - Accent1 2 2 2 3 3 2 3" xfId="116" builtinId="53" customBuiltin="true"/>
    <cellStyle name="20% - Accent1 2 2 2 3 3 3" xfId="117" builtinId="53" customBuiltin="true"/>
    <cellStyle name="20% - Accent1 2 2 2 3 3 3 2" xfId="118" builtinId="53" customBuiltin="true"/>
    <cellStyle name="20% - Accent1 2 2 2 3 3 4" xfId="119" builtinId="53" customBuiltin="true"/>
    <cellStyle name="20% - Accent1 2 2 2 3 4" xfId="120" builtinId="53" customBuiltin="true"/>
    <cellStyle name="20% - Accent1 2 2 2 3 4 2" xfId="121" builtinId="53" customBuiltin="true"/>
    <cellStyle name="20% - Accent1 2 2 2 3 4 2 2" xfId="122" builtinId="53" customBuiltin="true"/>
    <cellStyle name="20% - Accent1 2 2 2 3 4 3" xfId="123" builtinId="53" customBuiltin="true"/>
    <cellStyle name="20% - Accent1 2 2 2 3 5" xfId="124" builtinId="53" customBuiltin="true"/>
    <cellStyle name="20% - Accent1 2 2 2 3 5 2" xfId="125" builtinId="53" customBuiltin="true"/>
    <cellStyle name="20% - Accent1 2 2 2 3 6" xfId="126" builtinId="53" customBuiltin="true"/>
    <cellStyle name="20% - Accent1 2 2 2 4" xfId="127" builtinId="53" customBuiltin="true"/>
    <cellStyle name="20% - Accent1 2 2 2 4 2" xfId="128" builtinId="53" customBuiltin="true"/>
    <cellStyle name="20% - Accent1 2 2 2 4 2 2" xfId="129" builtinId="53" customBuiltin="true"/>
    <cellStyle name="20% - Accent1 2 2 2 4 2 2 2" xfId="130" builtinId="53" customBuiltin="true"/>
    <cellStyle name="20% - Accent1 2 2 2 4 2 2 2 2" xfId="131" builtinId="53" customBuiltin="true"/>
    <cellStyle name="20% - Accent1 2 2 2 4 2 2 3" xfId="132" builtinId="53" customBuiltin="true"/>
    <cellStyle name="20% - Accent1 2 2 2 4 2 3" xfId="133" builtinId="53" customBuiltin="true"/>
    <cellStyle name="20% - Accent1 2 2 2 4 2 3 2" xfId="134" builtinId="53" customBuiltin="true"/>
    <cellStyle name="20% - Accent1 2 2 2 4 2 4" xfId="135" builtinId="53" customBuiltin="true"/>
    <cellStyle name="20% - Accent1 2 2 2 4 3" xfId="136" builtinId="53" customBuiltin="true"/>
    <cellStyle name="20% - Accent1 2 2 2 4 3 2" xfId="137" builtinId="53" customBuiltin="true"/>
    <cellStyle name="20% - Accent1 2 2 2 4 3 2 2" xfId="138" builtinId="53" customBuiltin="true"/>
    <cellStyle name="20% - Accent1 2 2 2 4 3 3" xfId="139" builtinId="53" customBuiltin="true"/>
    <cellStyle name="20% - Accent1 2 2 2 4 4" xfId="140" builtinId="53" customBuiltin="true"/>
    <cellStyle name="20% - Accent1 2 2 2 4 4 2" xfId="141" builtinId="53" customBuiltin="true"/>
    <cellStyle name="20% - Accent1 2 2 2 4 5" xfId="142" builtinId="53" customBuiltin="true"/>
    <cellStyle name="20% - Accent1 2 2 2 5" xfId="143" builtinId="53" customBuiltin="true"/>
    <cellStyle name="20% - Accent1 2 2 2 5 2" xfId="144" builtinId="53" customBuiltin="true"/>
    <cellStyle name="20% - Accent1 2 2 2 5 2 2" xfId="145" builtinId="53" customBuiltin="true"/>
    <cellStyle name="20% - Accent1 2 2 2 5 2 2 2" xfId="146" builtinId="53" customBuiltin="true"/>
    <cellStyle name="20% - Accent1 2 2 2 5 2 3" xfId="147" builtinId="53" customBuiltin="true"/>
    <cellStyle name="20% - Accent1 2 2 2 5 3" xfId="148" builtinId="53" customBuiltin="true"/>
    <cellStyle name="20% - Accent1 2 2 2 5 3 2" xfId="149" builtinId="53" customBuiltin="true"/>
    <cellStyle name="20% - Accent1 2 2 2 5 4" xfId="150" builtinId="53" customBuiltin="true"/>
    <cellStyle name="20% - Accent1 2 2 2 6" xfId="151" builtinId="53" customBuiltin="true"/>
    <cellStyle name="20% - Accent1 2 2 2 6 2" xfId="152" builtinId="53" customBuiltin="true"/>
    <cellStyle name="20% - Accent1 2 2 2 6 2 2" xfId="153" builtinId="53" customBuiltin="true"/>
    <cellStyle name="20% - Accent1 2 2 2 6 3" xfId="154" builtinId="53" customBuiltin="true"/>
    <cellStyle name="20% - Accent1 2 2 2 7" xfId="155" builtinId="53" customBuiltin="true"/>
    <cellStyle name="20% - Accent1 2 2 2 7 2" xfId="156" builtinId="53" customBuiltin="true"/>
    <cellStyle name="20% - Accent1 2 2 2 8" xfId="157" builtinId="53" customBuiltin="true"/>
    <cellStyle name="20% - Accent1 2 2 3" xfId="158" builtinId="53" customBuiltin="true"/>
    <cellStyle name="20% - Accent1 2 2 3 2" xfId="159" builtinId="53" customBuiltin="true"/>
    <cellStyle name="20% - Accent1 2 2 3 2 2" xfId="160" builtinId="53" customBuiltin="true"/>
    <cellStyle name="20% - Accent1 2 2 3 2 2 2" xfId="161" builtinId="53" customBuiltin="true"/>
    <cellStyle name="20% - Accent1 2 2 3 2 2 2 2" xfId="162" builtinId="53" customBuiltin="true"/>
    <cellStyle name="20% - Accent1 2 2 3 2 2 2 2 2" xfId="163" builtinId="53" customBuiltin="true"/>
    <cellStyle name="20% - Accent1 2 2 3 2 2 2 2 2 2" xfId="164" builtinId="53" customBuiltin="true"/>
    <cellStyle name="20% - Accent1 2 2 3 2 2 2 2 2 2 2" xfId="165" builtinId="53" customBuiltin="true"/>
    <cellStyle name="20% - Accent1 2 2 3 2 2 2 2 2 3" xfId="166" builtinId="53" customBuiltin="true"/>
    <cellStyle name="20% - Accent1 2 2 3 2 2 2 2 3" xfId="167" builtinId="53" customBuiltin="true"/>
    <cellStyle name="20% - Accent1 2 2 3 2 2 2 2 3 2" xfId="168" builtinId="53" customBuiltin="true"/>
    <cellStyle name="20% - Accent1 2 2 3 2 2 2 2 4" xfId="169" builtinId="53" customBuiltin="true"/>
    <cellStyle name="20% - Accent1 2 2 3 2 2 2 3" xfId="170" builtinId="53" customBuiltin="true"/>
    <cellStyle name="20% - Accent1 2 2 3 2 2 2 3 2" xfId="171" builtinId="53" customBuiltin="true"/>
    <cellStyle name="20% - Accent1 2 2 3 2 2 2 3 2 2" xfId="172" builtinId="53" customBuiltin="true"/>
    <cellStyle name="20% - Accent1 2 2 3 2 2 2 3 3" xfId="173" builtinId="53" customBuiltin="true"/>
    <cellStyle name="20% - Accent1 2 2 3 2 2 2 4" xfId="174" builtinId="53" customBuiltin="true"/>
    <cellStyle name="20% - Accent1 2 2 3 2 2 2 4 2" xfId="175" builtinId="53" customBuiltin="true"/>
    <cellStyle name="20% - Accent1 2 2 3 2 2 2 5" xfId="176" builtinId="53" customBuiltin="true"/>
    <cellStyle name="20% - Accent1 2 2 3 2 2 3" xfId="177" builtinId="53" customBuiltin="true"/>
    <cellStyle name="20% - Accent1 2 2 3 2 2 3 2" xfId="178" builtinId="53" customBuiltin="true"/>
    <cellStyle name="20% - Accent1 2 2 3 2 2 3 2 2" xfId="179" builtinId="53" customBuiltin="true"/>
    <cellStyle name="20% - Accent1 2 2 3 2 2 3 2 2 2" xfId="180" builtinId="53" customBuiltin="true"/>
    <cellStyle name="20% - Accent1 2 2 3 2 2 3 2 3" xfId="181" builtinId="53" customBuiltin="true"/>
    <cellStyle name="20% - Accent1 2 2 3 2 2 3 3" xfId="182" builtinId="53" customBuiltin="true"/>
    <cellStyle name="20% - Accent1 2 2 3 2 2 3 3 2" xfId="183" builtinId="53" customBuiltin="true"/>
    <cellStyle name="20% - Accent1 2 2 3 2 2 3 4" xfId="184" builtinId="53" customBuiltin="true"/>
    <cellStyle name="20% - Accent1 2 2 3 2 2 4" xfId="185" builtinId="53" customBuiltin="true"/>
    <cellStyle name="20% - Accent1 2 2 3 2 2 4 2" xfId="186" builtinId="53" customBuiltin="true"/>
    <cellStyle name="20% - Accent1 2 2 3 2 2 4 2 2" xfId="187" builtinId="53" customBuiltin="true"/>
    <cellStyle name="20% - Accent1 2 2 3 2 2 4 3" xfId="188" builtinId="53" customBuiltin="true"/>
    <cellStyle name="20% - Accent1 2 2 3 2 2 5" xfId="189" builtinId="53" customBuiltin="true"/>
    <cellStyle name="20% - Accent1 2 2 3 2 2 5 2" xfId="190" builtinId="53" customBuiltin="true"/>
    <cellStyle name="20% - Accent1 2 2 3 2 2 6" xfId="191" builtinId="53" customBuiltin="true"/>
    <cellStyle name="20% - Accent1 2 2 3 2 3" xfId="192" builtinId="53" customBuiltin="true"/>
    <cellStyle name="20% - Accent1 2 2 3 2 3 2" xfId="193" builtinId="53" customBuiltin="true"/>
    <cellStyle name="20% - Accent1 2 2 3 2 3 2 2" xfId="194" builtinId="53" customBuiltin="true"/>
    <cellStyle name="20% - Accent1 2 2 3 2 3 2 2 2" xfId="195" builtinId="53" customBuiltin="true"/>
    <cellStyle name="20% - Accent1 2 2 3 2 3 2 2 2 2" xfId="196" builtinId="53" customBuiltin="true"/>
    <cellStyle name="20% - Accent1 2 2 3 2 3 2 2 3" xfId="197" builtinId="53" customBuiltin="true"/>
    <cellStyle name="20% - Accent1 2 2 3 2 3 2 3" xfId="198" builtinId="53" customBuiltin="true"/>
    <cellStyle name="20% - Accent1 2 2 3 2 3 2 3 2" xfId="199" builtinId="53" customBuiltin="true"/>
    <cellStyle name="20% - Accent1 2 2 3 2 3 2 4" xfId="200" builtinId="53" customBuiltin="true"/>
    <cellStyle name="20% - Accent1 2 2 3 2 3 3" xfId="201" builtinId="53" customBuiltin="true"/>
    <cellStyle name="20% - Accent1 2 2 3 2 3 3 2" xfId="202" builtinId="53" customBuiltin="true"/>
    <cellStyle name="20% - Accent1 2 2 3 2 3 3 2 2" xfId="203" builtinId="53" customBuiltin="true"/>
    <cellStyle name="20% - Accent1 2 2 3 2 3 3 3" xfId="204" builtinId="53" customBuiltin="true"/>
    <cellStyle name="20% - Accent1 2 2 3 2 3 4" xfId="205" builtinId="53" customBuiltin="true"/>
    <cellStyle name="20% - Accent1 2 2 3 2 3 4 2" xfId="206" builtinId="53" customBuiltin="true"/>
    <cellStyle name="20% - Accent1 2 2 3 2 3 5" xfId="207" builtinId="53" customBuiltin="true"/>
    <cellStyle name="20% - Accent1 2 2 3 2 4" xfId="208" builtinId="53" customBuiltin="true"/>
    <cellStyle name="20% - Accent1 2 2 3 2 4 2" xfId="209" builtinId="53" customBuiltin="true"/>
    <cellStyle name="20% - Accent1 2 2 3 2 4 2 2" xfId="210" builtinId="53" customBuiltin="true"/>
    <cellStyle name="20% - Accent1 2 2 3 2 4 2 2 2" xfId="211" builtinId="53" customBuiltin="true"/>
    <cellStyle name="20% - Accent1 2 2 3 2 4 2 3" xfId="212" builtinId="53" customBuiltin="true"/>
    <cellStyle name="20% - Accent1 2 2 3 2 4 3" xfId="213" builtinId="53" customBuiltin="true"/>
    <cellStyle name="20% - Accent1 2 2 3 2 4 3 2" xfId="214" builtinId="53" customBuiltin="true"/>
    <cellStyle name="20% - Accent1 2 2 3 2 4 4" xfId="215" builtinId="53" customBuiltin="true"/>
    <cellStyle name="20% - Accent1 2 2 3 2 5" xfId="216" builtinId="53" customBuiltin="true"/>
    <cellStyle name="20% - Accent1 2 2 3 2 5 2" xfId="217" builtinId="53" customBuiltin="true"/>
    <cellStyle name="20% - Accent1 2 2 3 2 5 2 2" xfId="218" builtinId="53" customBuiltin="true"/>
    <cellStyle name="20% - Accent1 2 2 3 2 5 3" xfId="219" builtinId="53" customBuiltin="true"/>
    <cellStyle name="20% - Accent1 2 2 3 2 6" xfId="220" builtinId="53" customBuiltin="true"/>
    <cellStyle name="20% - Accent1 2 2 3 2 6 2" xfId="221" builtinId="53" customBuiltin="true"/>
    <cellStyle name="20% - Accent1 2 2 3 2 7" xfId="222" builtinId="53" customBuiltin="true"/>
    <cellStyle name="20% - Accent1 2 2 3 3" xfId="223" builtinId="53" customBuiltin="true"/>
    <cellStyle name="20% - Accent1 2 2 3 3 2" xfId="224" builtinId="53" customBuiltin="true"/>
    <cellStyle name="20% - Accent1 2 2 3 3 2 2" xfId="225" builtinId="53" customBuiltin="true"/>
    <cellStyle name="20% - Accent1 2 2 3 3 2 2 2" xfId="226" builtinId="53" customBuiltin="true"/>
    <cellStyle name="20% - Accent1 2 2 3 3 2 2 2 2" xfId="227" builtinId="53" customBuiltin="true"/>
    <cellStyle name="20% - Accent1 2 2 3 3 2 2 2 2 2" xfId="228" builtinId="53" customBuiltin="true"/>
    <cellStyle name="20% - Accent1 2 2 3 3 2 2 2 3" xfId="229" builtinId="53" customBuiltin="true"/>
    <cellStyle name="20% - Accent1 2 2 3 3 2 2 3" xfId="230" builtinId="53" customBuiltin="true"/>
    <cellStyle name="20% - Accent1 2 2 3 3 2 2 3 2" xfId="231" builtinId="53" customBuiltin="true"/>
    <cellStyle name="20% - Accent1 2 2 3 3 2 2 4" xfId="232" builtinId="53" customBuiltin="true"/>
    <cellStyle name="20% - Accent1 2 2 3 3 2 3" xfId="233" builtinId="53" customBuiltin="true"/>
    <cellStyle name="20% - Accent1 2 2 3 3 2 3 2" xfId="234" builtinId="53" customBuiltin="true"/>
    <cellStyle name="20% - Accent1 2 2 3 3 2 3 2 2" xfId="235" builtinId="53" customBuiltin="true"/>
    <cellStyle name="20% - Accent1 2 2 3 3 2 3 3" xfId="236" builtinId="53" customBuiltin="true"/>
    <cellStyle name="20% - Accent1 2 2 3 3 2 4" xfId="237" builtinId="53" customBuiltin="true"/>
    <cellStyle name="20% - Accent1 2 2 3 3 2 4 2" xfId="238" builtinId="53" customBuiltin="true"/>
    <cellStyle name="20% - Accent1 2 2 3 3 2 5" xfId="239" builtinId="53" customBuiltin="true"/>
    <cellStyle name="20% - Accent1 2 2 3 3 3" xfId="240" builtinId="53" customBuiltin="true"/>
    <cellStyle name="20% - Accent1 2 2 3 3 3 2" xfId="241" builtinId="53" customBuiltin="true"/>
    <cellStyle name="20% - Accent1 2 2 3 3 3 2 2" xfId="242" builtinId="53" customBuiltin="true"/>
    <cellStyle name="20% - Accent1 2 2 3 3 3 2 2 2" xfId="243" builtinId="53" customBuiltin="true"/>
    <cellStyle name="20% - Accent1 2 2 3 3 3 2 3" xfId="244" builtinId="53" customBuiltin="true"/>
    <cellStyle name="20% - Accent1 2 2 3 3 3 3" xfId="245" builtinId="53" customBuiltin="true"/>
    <cellStyle name="20% - Accent1 2 2 3 3 3 3 2" xfId="246" builtinId="53" customBuiltin="true"/>
    <cellStyle name="20% - Accent1 2 2 3 3 3 4" xfId="247" builtinId="53" customBuiltin="true"/>
    <cellStyle name="20% - Accent1 2 2 3 3 4" xfId="248" builtinId="53" customBuiltin="true"/>
    <cellStyle name="20% - Accent1 2 2 3 3 4 2" xfId="249" builtinId="53" customBuiltin="true"/>
    <cellStyle name="20% - Accent1 2 2 3 3 4 2 2" xfId="250" builtinId="53" customBuiltin="true"/>
    <cellStyle name="20% - Accent1 2 2 3 3 4 3" xfId="251" builtinId="53" customBuiltin="true"/>
    <cellStyle name="20% - Accent1 2 2 3 3 5" xfId="252" builtinId="53" customBuiltin="true"/>
    <cellStyle name="20% - Accent1 2 2 3 3 5 2" xfId="253" builtinId="53" customBuiltin="true"/>
    <cellStyle name="20% - Accent1 2 2 3 3 6" xfId="254" builtinId="53" customBuiltin="true"/>
    <cellStyle name="20% - Accent1 2 2 3 4" xfId="255" builtinId="53" customBuiltin="true"/>
    <cellStyle name="20% - Accent1 2 2 3 4 2" xfId="256" builtinId="53" customBuiltin="true"/>
    <cellStyle name="20% - Accent1 2 2 3 4 2 2" xfId="257" builtinId="53" customBuiltin="true"/>
    <cellStyle name="20% - Accent1 2 2 3 4 2 2 2" xfId="258" builtinId="53" customBuiltin="true"/>
    <cellStyle name="20% - Accent1 2 2 3 4 2 2 2 2" xfId="259" builtinId="53" customBuiltin="true"/>
    <cellStyle name="20% - Accent1 2 2 3 4 2 2 3" xfId="260" builtinId="53" customBuiltin="true"/>
    <cellStyle name="20% - Accent1 2 2 3 4 2 3" xfId="261" builtinId="53" customBuiltin="true"/>
    <cellStyle name="20% - Accent1 2 2 3 4 2 3 2" xfId="262" builtinId="53" customBuiltin="true"/>
    <cellStyle name="20% - Accent1 2 2 3 4 2 4" xfId="263" builtinId="53" customBuiltin="true"/>
    <cellStyle name="20% - Accent1 2 2 3 4 3" xfId="264" builtinId="53" customBuiltin="true"/>
    <cellStyle name="20% - Accent1 2 2 3 4 3 2" xfId="265" builtinId="53" customBuiltin="true"/>
    <cellStyle name="20% - Accent1 2 2 3 4 3 2 2" xfId="266" builtinId="53" customBuiltin="true"/>
    <cellStyle name="20% - Accent1 2 2 3 4 3 3" xfId="267" builtinId="53" customBuiltin="true"/>
    <cellStyle name="20% - Accent1 2 2 3 4 4" xfId="268" builtinId="53" customBuiltin="true"/>
    <cellStyle name="20% - Accent1 2 2 3 4 4 2" xfId="269" builtinId="53" customBuiltin="true"/>
    <cellStyle name="20% - Accent1 2 2 3 4 5" xfId="270" builtinId="53" customBuiltin="true"/>
    <cellStyle name="20% - Accent1 2 2 3 5" xfId="271" builtinId="53" customBuiltin="true"/>
    <cellStyle name="20% - Accent1 2 2 3 5 2" xfId="272" builtinId="53" customBuiltin="true"/>
    <cellStyle name="20% - Accent1 2 2 3 5 2 2" xfId="273" builtinId="53" customBuiltin="true"/>
    <cellStyle name="20% - Accent1 2 2 3 5 2 2 2" xfId="274" builtinId="53" customBuiltin="true"/>
    <cellStyle name="20% - Accent1 2 2 3 5 2 3" xfId="275" builtinId="53" customBuiltin="true"/>
    <cellStyle name="20% - Accent1 2 2 3 5 3" xfId="276" builtinId="53" customBuiltin="true"/>
    <cellStyle name="20% - Accent1 2 2 3 5 3 2" xfId="277" builtinId="53" customBuiltin="true"/>
    <cellStyle name="20% - Accent1 2 2 3 5 4" xfId="278" builtinId="53" customBuiltin="true"/>
    <cellStyle name="20% - Accent1 2 2 3 6" xfId="279" builtinId="53" customBuiltin="true"/>
    <cellStyle name="20% - Accent1 2 2 3 6 2" xfId="280" builtinId="53" customBuiltin="true"/>
    <cellStyle name="20% - Accent1 2 2 3 6 2 2" xfId="281" builtinId="53" customBuiltin="true"/>
    <cellStyle name="20% - Accent1 2 2 3 6 3" xfId="282" builtinId="53" customBuiltin="true"/>
    <cellStyle name="20% - Accent1 2 2 3 7" xfId="283" builtinId="53" customBuiltin="true"/>
    <cellStyle name="20% - Accent1 2 2 3 7 2" xfId="284" builtinId="53" customBuiltin="true"/>
    <cellStyle name="20% - Accent1 2 2 3 8" xfId="285" builtinId="53" customBuiltin="true"/>
    <cellStyle name="20% - Accent1 2 2 4" xfId="286" builtinId="53" customBuiltin="true"/>
    <cellStyle name="20% - Accent1 2 2 4 2" xfId="287" builtinId="53" customBuiltin="true"/>
    <cellStyle name="20% - Accent1 2 2 4 2 2" xfId="288" builtinId="53" customBuiltin="true"/>
    <cellStyle name="20% - Accent1 2 2 4 2 2 2" xfId="289" builtinId="53" customBuiltin="true"/>
    <cellStyle name="20% - Accent1 2 2 4 2 2 2 2" xfId="290" builtinId="53" customBuiltin="true"/>
    <cellStyle name="20% - Accent1 2 2 4 2 2 2 2 2" xfId="291" builtinId="53" customBuiltin="true"/>
    <cellStyle name="20% - Accent1 2 2 4 2 2 2 2 2 2" xfId="292" builtinId="53" customBuiltin="true"/>
    <cellStyle name="20% - Accent1 2 2 4 2 2 2 2 3" xfId="293" builtinId="53" customBuiltin="true"/>
    <cellStyle name="20% - Accent1 2 2 4 2 2 2 3" xfId="294" builtinId="53" customBuiltin="true"/>
    <cellStyle name="20% - Accent1 2 2 4 2 2 2 3 2" xfId="295" builtinId="53" customBuiltin="true"/>
    <cellStyle name="20% - Accent1 2 2 4 2 2 2 4" xfId="296" builtinId="53" customBuiltin="true"/>
    <cellStyle name="20% - Accent1 2 2 4 2 2 3" xfId="297" builtinId="53" customBuiltin="true"/>
    <cellStyle name="20% - Accent1 2 2 4 2 2 3 2" xfId="298" builtinId="53" customBuiltin="true"/>
    <cellStyle name="20% - Accent1 2 2 4 2 2 3 2 2" xfId="299" builtinId="53" customBuiltin="true"/>
    <cellStyle name="20% - Accent1 2 2 4 2 2 3 3" xfId="300" builtinId="53" customBuiltin="true"/>
    <cellStyle name="20% - Accent1 2 2 4 2 2 4" xfId="301" builtinId="53" customBuiltin="true"/>
    <cellStyle name="20% - Accent1 2 2 4 2 2 4 2" xfId="302" builtinId="53" customBuiltin="true"/>
    <cellStyle name="20% - Accent1 2 2 4 2 2 5" xfId="303" builtinId="53" customBuiltin="true"/>
    <cellStyle name="20% - Accent1 2 2 4 2 3" xfId="304" builtinId="53" customBuiltin="true"/>
    <cellStyle name="20% - Accent1 2 2 4 2 3 2" xfId="305" builtinId="53" customBuiltin="true"/>
    <cellStyle name="20% - Accent1 2 2 4 2 3 2 2" xfId="306" builtinId="53" customBuiltin="true"/>
    <cellStyle name="20% - Accent1 2 2 4 2 3 2 2 2" xfId="307" builtinId="53" customBuiltin="true"/>
    <cellStyle name="20% - Accent1 2 2 4 2 3 2 3" xfId="308" builtinId="53" customBuiltin="true"/>
    <cellStyle name="20% - Accent1 2 2 4 2 3 3" xfId="309" builtinId="53" customBuiltin="true"/>
    <cellStyle name="20% - Accent1 2 2 4 2 3 3 2" xfId="310" builtinId="53" customBuiltin="true"/>
    <cellStyle name="20% - Accent1 2 2 4 2 3 4" xfId="311" builtinId="53" customBuiltin="true"/>
    <cellStyle name="20% - Accent1 2 2 4 2 4" xfId="312" builtinId="53" customBuiltin="true"/>
    <cellStyle name="20% - Accent1 2 2 4 2 4 2" xfId="313" builtinId="53" customBuiltin="true"/>
    <cellStyle name="20% - Accent1 2 2 4 2 4 2 2" xfId="314" builtinId="53" customBuiltin="true"/>
    <cellStyle name="20% - Accent1 2 2 4 2 4 3" xfId="315" builtinId="53" customBuiltin="true"/>
    <cellStyle name="20% - Accent1 2 2 4 2 5" xfId="316" builtinId="53" customBuiltin="true"/>
    <cellStyle name="20% - Accent1 2 2 4 2 5 2" xfId="317" builtinId="53" customBuiltin="true"/>
    <cellStyle name="20% - Accent1 2 2 4 2 6" xfId="318" builtinId="53" customBuiltin="true"/>
    <cellStyle name="20% - Accent1 2 2 4 3" xfId="319" builtinId="53" customBuiltin="true"/>
    <cellStyle name="20% - Accent1 2 2 4 3 2" xfId="320" builtinId="53" customBuiltin="true"/>
    <cellStyle name="20% - Accent1 2 2 4 3 2 2" xfId="321" builtinId="53" customBuiltin="true"/>
    <cellStyle name="20% - Accent1 2 2 4 3 2 2 2" xfId="322" builtinId="53" customBuiltin="true"/>
    <cellStyle name="20% - Accent1 2 2 4 3 2 2 2 2" xfId="323" builtinId="53" customBuiltin="true"/>
    <cellStyle name="20% - Accent1 2 2 4 3 2 2 3" xfId="324" builtinId="53" customBuiltin="true"/>
    <cellStyle name="20% - Accent1 2 2 4 3 2 3" xfId="325" builtinId="53" customBuiltin="true"/>
    <cellStyle name="20% - Accent1 2 2 4 3 2 3 2" xfId="326" builtinId="53" customBuiltin="true"/>
    <cellStyle name="20% - Accent1 2 2 4 3 2 4" xfId="327" builtinId="53" customBuiltin="true"/>
    <cellStyle name="20% - Accent1 2 2 4 3 3" xfId="328" builtinId="53" customBuiltin="true"/>
    <cellStyle name="20% - Accent1 2 2 4 3 3 2" xfId="329" builtinId="53" customBuiltin="true"/>
    <cellStyle name="20% - Accent1 2 2 4 3 3 2 2" xfId="330" builtinId="53" customBuiltin="true"/>
    <cellStyle name="20% - Accent1 2 2 4 3 3 3" xfId="331" builtinId="53" customBuiltin="true"/>
    <cellStyle name="20% - Accent1 2 2 4 3 4" xfId="332" builtinId="53" customBuiltin="true"/>
    <cellStyle name="20% - Accent1 2 2 4 3 4 2" xfId="333" builtinId="53" customBuiltin="true"/>
    <cellStyle name="20% - Accent1 2 2 4 3 5" xfId="334" builtinId="53" customBuiltin="true"/>
    <cellStyle name="20% - Accent1 2 2 4 4" xfId="335" builtinId="53" customBuiltin="true"/>
    <cellStyle name="20% - Accent1 2 2 4 4 2" xfId="336" builtinId="53" customBuiltin="true"/>
    <cellStyle name="20% - Accent1 2 2 4 4 2 2" xfId="337" builtinId="53" customBuiltin="true"/>
    <cellStyle name="20% - Accent1 2 2 4 4 2 2 2" xfId="338" builtinId="53" customBuiltin="true"/>
    <cellStyle name="20% - Accent1 2 2 4 4 2 3" xfId="339" builtinId="53" customBuiltin="true"/>
    <cellStyle name="20% - Accent1 2 2 4 4 3" xfId="340" builtinId="53" customBuiltin="true"/>
    <cellStyle name="20% - Accent1 2 2 4 4 3 2" xfId="341" builtinId="53" customBuiltin="true"/>
    <cellStyle name="20% - Accent1 2 2 4 4 4" xfId="342" builtinId="53" customBuiltin="true"/>
    <cellStyle name="20% - Accent1 2 2 4 5" xfId="343" builtinId="53" customBuiltin="true"/>
    <cellStyle name="20% - Accent1 2 2 4 5 2" xfId="344" builtinId="53" customBuiltin="true"/>
    <cellStyle name="20% - Accent1 2 2 4 5 2 2" xfId="345" builtinId="53" customBuiltin="true"/>
    <cellStyle name="20% - Accent1 2 2 4 5 3" xfId="346" builtinId="53" customBuiltin="true"/>
    <cellStyle name="20% - Accent1 2 2 4 6" xfId="347" builtinId="53" customBuiltin="true"/>
    <cellStyle name="20% - Accent1 2 2 4 6 2" xfId="348" builtinId="53" customBuiltin="true"/>
    <cellStyle name="20% - Accent1 2 2 4 7" xfId="349" builtinId="53" customBuiltin="true"/>
    <cellStyle name="20% - Accent1 2 2 5" xfId="350" builtinId="53" customBuiltin="true"/>
    <cellStyle name="20% - Accent1 2 2 5 2" xfId="351" builtinId="53" customBuiltin="true"/>
    <cellStyle name="20% - Accent1 2 2 5 2 2" xfId="352" builtinId="53" customBuiltin="true"/>
    <cellStyle name="20% - Accent1 2 2 5 2 2 2" xfId="353" builtinId="53" customBuiltin="true"/>
    <cellStyle name="20% - Accent1 2 2 5 2 2 2 2" xfId="354" builtinId="53" customBuiltin="true"/>
    <cellStyle name="20% - Accent1 2 2 5 2 2 2 2 2" xfId="355" builtinId="53" customBuiltin="true"/>
    <cellStyle name="20% - Accent1 2 2 5 2 2 2 3" xfId="356" builtinId="53" customBuiltin="true"/>
    <cellStyle name="20% - Accent1 2 2 5 2 2 3" xfId="357" builtinId="53" customBuiltin="true"/>
    <cellStyle name="20% - Accent1 2 2 5 2 2 3 2" xfId="358" builtinId="53" customBuiltin="true"/>
    <cellStyle name="20% - Accent1 2 2 5 2 2 4" xfId="359" builtinId="53" customBuiltin="true"/>
    <cellStyle name="20% - Accent1 2 2 5 2 3" xfId="360" builtinId="53" customBuiltin="true"/>
    <cellStyle name="20% - Accent1 2 2 5 2 3 2" xfId="361" builtinId="53" customBuiltin="true"/>
    <cellStyle name="20% - Accent1 2 2 5 2 3 2 2" xfId="362" builtinId="53" customBuiltin="true"/>
    <cellStyle name="20% - Accent1 2 2 5 2 3 3" xfId="363" builtinId="53" customBuiltin="true"/>
    <cellStyle name="20% - Accent1 2 2 5 2 4" xfId="364" builtinId="53" customBuiltin="true"/>
    <cellStyle name="20% - Accent1 2 2 5 2 4 2" xfId="365" builtinId="53" customBuiltin="true"/>
    <cellStyle name="20% - Accent1 2 2 5 2 5" xfId="366" builtinId="53" customBuiltin="true"/>
    <cellStyle name="20% - Accent1 2 2 5 3" xfId="367" builtinId="53" customBuiltin="true"/>
    <cellStyle name="20% - Accent1 2 2 5 3 2" xfId="368" builtinId="53" customBuiltin="true"/>
    <cellStyle name="20% - Accent1 2 2 5 3 2 2" xfId="369" builtinId="53" customBuiltin="true"/>
    <cellStyle name="20% - Accent1 2 2 5 3 2 2 2" xfId="370" builtinId="53" customBuiltin="true"/>
    <cellStyle name="20% - Accent1 2 2 5 3 2 3" xfId="371" builtinId="53" customBuiltin="true"/>
    <cellStyle name="20% - Accent1 2 2 5 3 3" xfId="372" builtinId="53" customBuiltin="true"/>
    <cellStyle name="20% - Accent1 2 2 5 3 3 2" xfId="373" builtinId="53" customBuiltin="true"/>
    <cellStyle name="20% - Accent1 2 2 5 3 4" xfId="374" builtinId="53" customBuiltin="true"/>
    <cellStyle name="20% - Accent1 2 2 5 4" xfId="375" builtinId="53" customBuiltin="true"/>
    <cellStyle name="20% - Accent1 2 2 5 4 2" xfId="376" builtinId="53" customBuiltin="true"/>
    <cellStyle name="20% - Accent1 2 2 5 4 2 2" xfId="377" builtinId="53" customBuiltin="true"/>
    <cellStyle name="20% - Accent1 2 2 5 4 3" xfId="378" builtinId="53" customBuiltin="true"/>
    <cellStyle name="20% - Accent1 2 2 5 5" xfId="379" builtinId="53" customBuiltin="true"/>
    <cellStyle name="20% - Accent1 2 2 5 5 2" xfId="380" builtinId="53" customBuiltin="true"/>
    <cellStyle name="20% - Accent1 2 2 5 6" xfId="381" builtinId="53" customBuiltin="true"/>
    <cellStyle name="20% - Accent1 2 2 6" xfId="382" builtinId="53" customBuiltin="true"/>
    <cellStyle name="20% - Accent1 2 2 6 2" xfId="383" builtinId="53" customBuiltin="true"/>
    <cellStyle name="20% - Accent1 2 2 6 2 2" xfId="384" builtinId="53" customBuiltin="true"/>
    <cellStyle name="20% - Accent1 2 2 6 2 2 2" xfId="385" builtinId="53" customBuiltin="true"/>
    <cellStyle name="20% - Accent1 2 2 6 2 2 2 2" xfId="386" builtinId="53" customBuiltin="true"/>
    <cellStyle name="20% - Accent1 2 2 6 2 2 3" xfId="387" builtinId="53" customBuiltin="true"/>
    <cellStyle name="20% - Accent1 2 2 6 2 3" xfId="388" builtinId="53" customBuiltin="true"/>
    <cellStyle name="20% - Accent1 2 2 6 2 3 2" xfId="389" builtinId="53" customBuiltin="true"/>
    <cellStyle name="20% - Accent1 2 2 6 2 4" xfId="390" builtinId="53" customBuiltin="true"/>
    <cellStyle name="20% - Accent1 2 2 6 3" xfId="391" builtinId="53" customBuiltin="true"/>
    <cellStyle name="20% - Accent1 2 2 6 3 2" xfId="392" builtinId="53" customBuiltin="true"/>
    <cellStyle name="20% - Accent1 2 2 6 3 2 2" xfId="393" builtinId="53" customBuiltin="true"/>
    <cellStyle name="20% - Accent1 2 2 6 3 3" xfId="394" builtinId="53" customBuiltin="true"/>
    <cellStyle name="20% - Accent1 2 2 6 4" xfId="395" builtinId="53" customBuiltin="true"/>
    <cellStyle name="20% - Accent1 2 2 6 4 2" xfId="396" builtinId="53" customBuiltin="true"/>
    <cellStyle name="20% - Accent1 2 2 6 5" xfId="397" builtinId="53" customBuiltin="true"/>
    <cellStyle name="20% - Accent1 2 2 7" xfId="398" builtinId="53" customBuiltin="true"/>
    <cellStyle name="20% - Accent1 2 2 7 2" xfId="399" builtinId="53" customBuiltin="true"/>
    <cellStyle name="20% - Accent1 2 2 7 2 2" xfId="400" builtinId="53" customBuiltin="true"/>
    <cellStyle name="20% - Accent1 2 2 7 2 2 2" xfId="401" builtinId="53" customBuiltin="true"/>
    <cellStyle name="20% - Accent1 2 2 7 2 3" xfId="402" builtinId="53" customBuiltin="true"/>
    <cellStyle name="20% - Accent1 2 2 7 3" xfId="403" builtinId="53" customBuiltin="true"/>
    <cellStyle name="20% - Accent1 2 2 7 3 2" xfId="404" builtinId="53" customBuiltin="true"/>
    <cellStyle name="20% - Accent1 2 2 7 4" xfId="405" builtinId="53" customBuiltin="true"/>
    <cellStyle name="20% - Accent1 2 2 8" xfId="406" builtinId="53" customBuiltin="true"/>
    <cellStyle name="20% - Accent1 2 2 8 2" xfId="407" builtinId="53" customBuiltin="true"/>
    <cellStyle name="20% - Accent1 2 2 8 2 2" xfId="408" builtinId="53" customBuiltin="true"/>
    <cellStyle name="20% - Accent1 2 2 8 3" xfId="409" builtinId="53" customBuiltin="true"/>
    <cellStyle name="20% - Accent1 2 2 9" xfId="410" builtinId="53" customBuiltin="true"/>
    <cellStyle name="20% - Accent1 2 2 9 2" xfId="411" builtinId="53" customBuiltin="true"/>
    <cellStyle name="20% - Accent1 2 3" xfId="412" builtinId="53" customBuiltin="true"/>
    <cellStyle name="20% - Accent1 2 3 10" xfId="413" builtinId="53" customBuiltin="true"/>
    <cellStyle name="20% - Accent1 2 3 2" xfId="414" builtinId="53" customBuiltin="true"/>
    <cellStyle name="20% - Accent1 2 3 2 2" xfId="415" builtinId="53" customBuiltin="true"/>
    <cellStyle name="20% - Accent1 2 3 2 2 2" xfId="416" builtinId="53" customBuiltin="true"/>
    <cellStyle name="20% - Accent1 2 3 2 2 2 2" xfId="417" builtinId="53" customBuiltin="true"/>
    <cellStyle name="20% - Accent1 2 3 2 2 2 2 2" xfId="418" builtinId="53" customBuiltin="true"/>
    <cellStyle name="20% - Accent1 2 3 2 2 2 2 2 2" xfId="419" builtinId="53" customBuiltin="true"/>
    <cellStyle name="20% - Accent1 2 3 2 2 2 2 2 2 2" xfId="420" builtinId="53" customBuiltin="true"/>
    <cellStyle name="20% - Accent1 2 3 2 2 2 2 2 2 2 2" xfId="421" builtinId="53" customBuiltin="true"/>
    <cellStyle name="20% - Accent1 2 3 2 2 2 2 2 2 3" xfId="422" builtinId="53" customBuiltin="true"/>
    <cellStyle name="20% - Accent1 2 3 2 2 2 2 2 3" xfId="423" builtinId="53" customBuiltin="true"/>
    <cellStyle name="20% - Accent1 2 3 2 2 2 2 2 3 2" xfId="424" builtinId="53" customBuiltin="true"/>
    <cellStyle name="20% - Accent1 2 3 2 2 2 2 2 4" xfId="425" builtinId="53" customBuiltin="true"/>
    <cellStyle name="20% - Accent1 2 3 2 2 2 2 3" xfId="426" builtinId="53" customBuiltin="true"/>
    <cellStyle name="20% - Accent1 2 3 2 2 2 2 3 2" xfId="427" builtinId="53" customBuiltin="true"/>
    <cellStyle name="20% - Accent1 2 3 2 2 2 2 3 2 2" xfId="428" builtinId="53" customBuiltin="true"/>
    <cellStyle name="20% - Accent1 2 3 2 2 2 2 3 3" xfId="429" builtinId="53" customBuiltin="true"/>
    <cellStyle name="20% - Accent1 2 3 2 2 2 2 4" xfId="430" builtinId="53" customBuiltin="true"/>
    <cellStyle name="20% - Accent1 2 3 2 2 2 2 4 2" xfId="431" builtinId="53" customBuiltin="true"/>
    <cellStyle name="20% - Accent1 2 3 2 2 2 2 5" xfId="432" builtinId="53" customBuiltin="true"/>
    <cellStyle name="20% - Accent1 2 3 2 2 2 3" xfId="433" builtinId="53" customBuiltin="true"/>
    <cellStyle name="20% - Accent1 2 3 2 2 2 3 2" xfId="434" builtinId="53" customBuiltin="true"/>
    <cellStyle name="20% - Accent1 2 3 2 2 2 3 2 2" xfId="435" builtinId="53" customBuiltin="true"/>
    <cellStyle name="20% - Accent1 2 3 2 2 2 3 2 2 2" xfId="436" builtinId="53" customBuiltin="true"/>
    <cellStyle name="20% - Accent1 2 3 2 2 2 3 2 3" xfId="437" builtinId="53" customBuiltin="true"/>
    <cellStyle name="20% - Accent1 2 3 2 2 2 3 3" xfId="438" builtinId="53" customBuiltin="true"/>
    <cellStyle name="20% - Accent1 2 3 2 2 2 3 3 2" xfId="439" builtinId="53" customBuiltin="true"/>
    <cellStyle name="20% - Accent1 2 3 2 2 2 3 4" xfId="440" builtinId="53" customBuiltin="true"/>
    <cellStyle name="20% - Accent1 2 3 2 2 2 4" xfId="441" builtinId="53" customBuiltin="true"/>
    <cellStyle name="20% - Accent1 2 3 2 2 2 4 2" xfId="442" builtinId="53" customBuiltin="true"/>
    <cellStyle name="20% - Accent1 2 3 2 2 2 4 2 2" xfId="443" builtinId="53" customBuiltin="true"/>
    <cellStyle name="20% - Accent1 2 3 2 2 2 4 3" xfId="444" builtinId="53" customBuiltin="true"/>
    <cellStyle name="20% - Accent1 2 3 2 2 2 5" xfId="445" builtinId="53" customBuiltin="true"/>
    <cellStyle name="20% - Accent1 2 3 2 2 2 5 2" xfId="446" builtinId="53" customBuiltin="true"/>
    <cellStyle name="20% - Accent1 2 3 2 2 2 6" xfId="447" builtinId="53" customBuiltin="true"/>
    <cellStyle name="20% - Accent1 2 3 2 2 3" xfId="448" builtinId="53" customBuiltin="true"/>
    <cellStyle name="20% - Accent1 2 3 2 2 3 2" xfId="449" builtinId="53" customBuiltin="true"/>
    <cellStyle name="20% - Accent1 2 3 2 2 3 2 2" xfId="450" builtinId="53" customBuiltin="true"/>
    <cellStyle name="20% - Accent1 2 3 2 2 3 2 2 2" xfId="451" builtinId="53" customBuiltin="true"/>
    <cellStyle name="20% - Accent1 2 3 2 2 3 2 2 2 2" xfId="452" builtinId="53" customBuiltin="true"/>
    <cellStyle name="20% - Accent1 2 3 2 2 3 2 2 3" xfId="453" builtinId="53" customBuiltin="true"/>
    <cellStyle name="20% - Accent1 2 3 2 2 3 2 3" xfId="454" builtinId="53" customBuiltin="true"/>
    <cellStyle name="20% - Accent1 2 3 2 2 3 2 3 2" xfId="455" builtinId="53" customBuiltin="true"/>
    <cellStyle name="20% - Accent1 2 3 2 2 3 2 4" xfId="456" builtinId="53" customBuiltin="true"/>
    <cellStyle name="20% - Accent1 2 3 2 2 3 3" xfId="457" builtinId="53" customBuiltin="true"/>
    <cellStyle name="20% - Accent1 2 3 2 2 3 3 2" xfId="458" builtinId="53" customBuiltin="true"/>
    <cellStyle name="20% - Accent1 2 3 2 2 3 3 2 2" xfId="459" builtinId="53" customBuiltin="true"/>
    <cellStyle name="20% - Accent1 2 3 2 2 3 3 3" xfId="460" builtinId="53" customBuiltin="true"/>
    <cellStyle name="20% - Accent1 2 3 2 2 3 4" xfId="461" builtinId="53" customBuiltin="true"/>
    <cellStyle name="20% - Accent1 2 3 2 2 3 4 2" xfId="462" builtinId="53" customBuiltin="true"/>
    <cellStyle name="20% - Accent1 2 3 2 2 3 5" xfId="463" builtinId="53" customBuiltin="true"/>
    <cellStyle name="20% - Accent1 2 3 2 2 4" xfId="464" builtinId="53" customBuiltin="true"/>
    <cellStyle name="20% - Accent1 2 3 2 2 4 2" xfId="465" builtinId="53" customBuiltin="true"/>
    <cellStyle name="20% - Accent1 2 3 2 2 4 2 2" xfId="466" builtinId="53" customBuiltin="true"/>
    <cellStyle name="20% - Accent1 2 3 2 2 4 2 2 2" xfId="467" builtinId="53" customBuiltin="true"/>
    <cellStyle name="20% - Accent1 2 3 2 2 4 2 3" xfId="468" builtinId="53" customBuiltin="true"/>
    <cellStyle name="20% - Accent1 2 3 2 2 4 3" xfId="469" builtinId="53" customBuiltin="true"/>
    <cellStyle name="20% - Accent1 2 3 2 2 4 3 2" xfId="470" builtinId="53" customBuiltin="true"/>
    <cellStyle name="20% - Accent1 2 3 2 2 4 4" xfId="471" builtinId="53" customBuiltin="true"/>
    <cellStyle name="20% - Accent1 2 3 2 2 5" xfId="472" builtinId="53" customBuiltin="true"/>
    <cellStyle name="20% - Accent1 2 3 2 2 5 2" xfId="473" builtinId="53" customBuiltin="true"/>
    <cellStyle name="20% - Accent1 2 3 2 2 5 2 2" xfId="474" builtinId="53" customBuiltin="true"/>
    <cellStyle name="20% - Accent1 2 3 2 2 5 3" xfId="475" builtinId="53" customBuiltin="true"/>
    <cellStyle name="20% - Accent1 2 3 2 2 6" xfId="476" builtinId="53" customBuiltin="true"/>
    <cellStyle name="20% - Accent1 2 3 2 2 6 2" xfId="477" builtinId="53" customBuiltin="true"/>
    <cellStyle name="20% - Accent1 2 3 2 2 7" xfId="478" builtinId="53" customBuiltin="true"/>
    <cellStyle name="20% - Accent1 2 3 2 3" xfId="479" builtinId="53" customBuiltin="true"/>
    <cellStyle name="20% - Accent1 2 3 2 3 2" xfId="480" builtinId="53" customBuiltin="true"/>
    <cellStyle name="20% - Accent1 2 3 2 3 2 2" xfId="481" builtinId="53" customBuiltin="true"/>
    <cellStyle name="20% - Accent1 2 3 2 3 2 2 2" xfId="482" builtinId="53" customBuiltin="true"/>
    <cellStyle name="20% - Accent1 2 3 2 3 2 2 2 2" xfId="483" builtinId="53" customBuiltin="true"/>
    <cellStyle name="20% - Accent1 2 3 2 3 2 2 2 2 2" xfId="484" builtinId="53" customBuiltin="true"/>
    <cellStyle name="20% - Accent1 2 3 2 3 2 2 2 3" xfId="485" builtinId="53" customBuiltin="true"/>
    <cellStyle name="20% - Accent1 2 3 2 3 2 2 3" xfId="486" builtinId="53" customBuiltin="true"/>
    <cellStyle name="20% - Accent1 2 3 2 3 2 2 3 2" xfId="487" builtinId="53" customBuiltin="true"/>
    <cellStyle name="20% - Accent1 2 3 2 3 2 2 4" xfId="488" builtinId="53" customBuiltin="true"/>
    <cellStyle name="20% - Accent1 2 3 2 3 2 3" xfId="489" builtinId="53" customBuiltin="true"/>
    <cellStyle name="20% - Accent1 2 3 2 3 2 3 2" xfId="490" builtinId="53" customBuiltin="true"/>
    <cellStyle name="20% - Accent1 2 3 2 3 2 3 2 2" xfId="491" builtinId="53" customBuiltin="true"/>
    <cellStyle name="20% - Accent1 2 3 2 3 2 3 3" xfId="492" builtinId="53" customBuiltin="true"/>
    <cellStyle name="20% - Accent1 2 3 2 3 2 4" xfId="493" builtinId="53" customBuiltin="true"/>
    <cellStyle name="20% - Accent1 2 3 2 3 2 4 2" xfId="494" builtinId="53" customBuiltin="true"/>
    <cellStyle name="20% - Accent1 2 3 2 3 2 5" xfId="495" builtinId="53" customBuiltin="true"/>
    <cellStyle name="20% - Accent1 2 3 2 3 3" xfId="496" builtinId="53" customBuiltin="true"/>
    <cellStyle name="20% - Accent1 2 3 2 3 3 2" xfId="497" builtinId="53" customBuiltin="true"/>
    <cellStyle name="20% - Accent1 2 3 2 3 3 2 2" xfId="498" builtinId="53" customBuiltin="true"/>
    <cellStyle name="20% - Accent1 2 3 2 3 3 2 2 2" xfId="499" builtinId="53" customBuiltin="true"/>
    <cellStyle name="20% - Accent1 2 3 2 3 3 2 3" xfId="500" builtinId="53" customBuiltin="true"/>
    <cellStyle name="20% - Accent1 2 3 2 3 3 3" xfId="501" builtinId="53" customBuiltin="true"/>
    <cellStyle name="20% - Accent1 2 3 2 3 3 3 2" xfId="502" builtinId="53" customBuiltin="true"/>
    <cellStyle name="20% - Accent1 2 3 2 3 3 4" xfId="503" builtinId="53" customBuiltin="true"/>
    <cellStyle name="20% - Accent1 2 3 2 3 4" xfId="504" builtinId="53" customBuiltin="true"/>
    <cellStyle name="20% - Accent1 2 3 2 3 4 2" xfId="505" builtinId="53" customBuiltin="true"/>
    <cellStyle name="20% - Accent1 2 3 2 3 4 2 2" xfId="506" builtinId="53" customBuiltin="true"/>
    <cellStyle name="20% - Accent1 2 3 2 3 4 3" xfId="507" builtinId="53" customBuiltin="true"/>
    <cellStyle name="20% - Accent1 2 3 2 3 5" xfId="508" builtinId="53" customBuiltin="true"/>
    <cellStyle name="20% - Accent1 2 3 2 3 5 2" xfId="509" builtinId="53" customBuiltin="true"/>
    <cellStyle name="20% - Accent1 2 3 2 3 6" xfId="510" builtinId="53" customBuiltin="true"/>
    <cellStyle name="20% - Accent1 2 3 2 4" xfId="511" builtinId="53" customBuiltin="true"/>
    <cellStyle name="20% - Accent1 2 3 2 4 2" xfId="512" builtinId="53" customBuiltin="true"/>
    <cellStyle name="20% - Accent1 2 3 2 4 2 2" xfId="513" builtinId="53" customBuiltin="true"/>
    <cellStyle name="20% - Accent1 2 3 2 4 2 2 2" xfId="514" builtinId="53" customBuiltin="true"/>
    <cellStyle name="20% - Accent1 2 3 2 4 2 2 2 2" xfId="515" builtinId="53" customBuiltin="true"/>
    <cellStyle name="20% - Accent1 2 3 2 4 2 2 3" xfId="516" builtinId="53" customBuiltin="true"/>
    <cellStyle name="20% - Accent1 2 3 2 4 2 3" xfId="517" builtinId="53" customBuiltin="true"/>
    <cellStyle name="20% - Accent1 2 3 2 4 2 3 2" xfId="518" builtinId="53" customBuiltin="true"/>
    <cellStyle name="20% - Accent1 2 3 2 4 2 4" xfId="519" builtinId="53" customBuiltin="true"/>
    <cellStyle name="20% - Accent1 2 3 2 4 3" xfId="520" builtinId="53" customBuiltin="true"/>
    <cellStyle name="20% - Accent1 2 3 2 4 3 2" xfId="521" builtinId="53" customBuiltin="true"/>
    <cellStyle name="20% - Accent1 2 3 2 4 3 2 2" xfId="522" builtinId="53" customBuiltin="true"/>
    <cellStyle name="20% - Accent1 2 3 2 4 3 3" xfId="523" builtinId="53" customBuiltin="true"/>
    <cellStyle name="20% - Accent1 2 3 2 4 4" xfId="524" builtinId="53" customBuiltin="true"/>
    <cellStyle name="20% - Accent1 2 3 2 4 4 2" xfId="525" builtinId="53" customBuiltin="true"/>
    <cellStyle name="20% - Accent1 2 3 2 4 5" xfId="526" builtinId="53" customBuiltin="true"/>
    <cellStyle name="20% - Accent1 2 3 2 5" xfId="527" builtinId="53" customBuiltin="true"/>
    <cellStyle name="20% - Accent1 2 3 2 5 2" xfId="528" builtinId="53" customBuiltin="true"/>
    <cellStyle name="20% - Accent1 2 3 2 5 2 2" xfId="529" builtinId="53" customBuiltin="true"/>
    <cellStyle name="20% - Accent1 2 3 2 5 2 2 2" xfId="530" builtinId="53" customBuiltin="true"/>
    <cellStyle name="20% - Accent1 2 3 2 5 2 3" xfId="531" builtinId="53" customBuiltin="true"/>
    <cellStyle name="20% - Accent1 2 3 2 5 3" xfId="532" builtinId="53" customBuiltin="true"/>
    <cellStyle name="20% - Accent1 2 3 2 5 3 2" xfId="533" builtinId="53" customBuiltin="true"/>
    <cellStyle name="20% - Accent1 2 3 2 5 4" xfId="534" builtinId="53" customBuiltin="true"/>
    <cellStyle name="20% - Accent1 2 3 2 6" xfId="535" builtinId="53" customBuiltin="true"/>
    <cellStyle name="20% - Accent1 2 3 2 6 2" xfId="536" builtinId="53" customBuiltin="true"/>
    <cellStyle name="20% - Accent1 2 3 2 6 2 2" xfId="537" builtinId="53" customBuiltin="true"/>
    <cellStyle name="20% - Accent1 2 3 2 6 3" xfId="538" builtinId="53" customBuiltin="true"/>
    <cellStyle name="20% - Accent1 2 3 2 7" xfId="539" builtinId="53" customBuiltin="true"/>
    <cellStyle name="20% - Accent1 2 3 2 7 2" xfId="540" builtinId="53" customBuiltin="true"/>
    <cellStyle name="20% - Accent1 2 3 2 8" xfId="541" builtinId="53" customBuiltin="true"/>
    <cellStyle name="20% - Accent1 2 3 3" xfId="542" builtinId="53" customBuiltin="true"/>
    <cellStyle name="20% - Accent1 2 3 3 2" xfId="543" builtinId="53" customBuiltin="true"/>
    <cellStyle name="20% - Accent1 2 3 3 2 2" xfId="544" builtinId="53" customBuiltin="true"/>
    <cellStyle name="20% - Accent1 2 3 3 2 2 2" xfId="545" builtinId="53" customBuiltin="true"/>
    <cellStyle name="20% - Accent1 2 3 3 2 2 2 2" xfId="546" builtinId="53" customBuiltin="true"/>
    <cellStyle name="20% - Accent1 2 3 3 2 2 2 2 2" xfId="547" builtinId="53" customBuiltin="true"/>
    <cellStyle name="20% - Accent1 2 3 3 2 2 2 2 2 2" xfId="548" builtinId="53" customBuiltin="true"/>
    <cellStyle name="20% - Accent1 2 3 3 2 2 2 2 2 2 2" xfId="549" builtinId="53" customBuiltin="true"/>
    <cellStyle name="20% - Accent1 2 3 3 2 2 2 2 2 3" xfId="550" builtinId="53" customBuiltin="true"/>
    <cellStyle name="20% - Accent1 2 3 3 2 2 2 2 3" xfId="551" builtinId="53" customBuiltin="true"/>
    <cellStyle name="20% - Accent1 2 3 3 2 2 2 2 3 2" xfId="552" builtinId="53" customBuiltin="true"/>
    <cellStyle name="20% - Accent1 2 3 3 2 2 2 2 4" xfId="553" builtinId="53" customBuiltin="true"/>
    <cellStyle name="20% - Accent1 2 3 3 2 2 2 3" xfId="554" builtinId="53" customBuiltin="true"/>
    <cellStyle name="20% - Accent1 2 3 3 2 2 2 3 2" xfId="555" builtinId="53" customBuiltin="true"/>
    <cellStyle name="20% - Accent1 2 3 3 2 2 2 3 2 2" xfId="556" builtinId="53" customBuiltin="true"/>
    <cellStyle name="20% - Accent1 2 3 3 2 2 2 3 3" xfId="557" builtinId="53" customBuiltin="true"/>
    <cellStyle name="20% - Accent1 2 3 3 2 2 2 4" xfId="558" builtinId="53" customBuiltin="true"/>
    <cellStyle name="20% - Accent1 2 3 3 2 2 2 4 2" xfId="559" builtinId="53" customBuiltin="true"/>
    <cellStyle name="20% - Accent1 2 3 3 2 2 2 5" xfId="560" builtinId="53" customBuiltin="true"/>
    <cellStyle name="20% - Accent1 2 3 3 2 2 3" xfId="561" builtinId="53" customBuiltin="true"/>
    <cellStyle name="20% - Accent1 2 3 3 2 2 3 2" xfId="562" builtinId="53" customBuiltin="true"/>
    <cellStyle name="20% - Accent1 2 3 3 2 2 3 2 2" xfId="563" builtinId="53" customBuiltin="true"/>
    <cellStyle name="20% - Accent1 2 3 3 2 2 3 2 2 2" xfId="564" builtinId="53" customBuiltin="true"/>
    <cellStyle name="20% - Accent1 2 3 3 2 2 3 2 3" xfId="565" builtinId="53" customBuiltin="true"/>
    <cellStyle name="20% - Accent1 2 3 3 2 2 3 3" xfId="566" builtinId="53" customBuiltin="true"/>
    <cellStyle name="20% - Accent1 2 3 3 2 2 3 3 2" xfId="567" builtinId="53" customBuiltin="true"/>
    <cellStyle name="20% - Accent1 2 3 3 2 2 3 4" xfId="568" builtinId="53" customBuiltin="true"/>
    <cellStyle name="20% - Accent1 2 3 3 2 2 4" xfId="569" builtinId="53" customBuiltin="true"/>
    <cellStyle name="20% - Accent1 2 3 3 2 2 4 2" xfId="570" builtinId="53" customBuiltin="true"/>
    <cellStyle name="20% - Accent1 2 3 3 2 2 4 2 2" xfId="571" builtinId="53" customBuiltin="true"/>
    <cellStyle name="20% - Accent1 2 3 3 2 2 4 3" xfId="572" builtinId="53" customBuiltin="true"/>
    <cellStyle name="20% - Accent1 2 3 3 2 2 5" xfId="573" builtinId="53" customBuiltin="true"/>
    <cellStyle name="20% - Accent1 2 3 3 2 2 5 2" xfId="574" builtinId="53" customBuiltin="true"/>
    <cellStyle name="20% - Accent1 2 3 3 2 2 6" xfId="575" builtinId="53" customBuiltin="true"/>
    <cellStyle name="20% - Accent1 2 3 3 2 3" xfId="576" builtinId="53" customBuiltin="true"/>
    <cellStyle name="20% - Accent1 2 3 3 2 3 2" xfId="577" builtinId="53" customBuiltin="true"/>
    <cellStyle name="20% - Accent1 2 3 3 2 3 2 2" xfId="578" builtinId="53" customBuiltin="true"/>
    <cellStyle name="20% - Accent1 2 3 3 2 3 2 2 2" xfId="579" builtinId="53" customBuiltin="true"/>
    <cellStyle name="20% - Accent1 2 3 3 2 3 2 2 2 2" xfId="580" builtinId="53" customBuiltin="true"/>
    <cellStyle name="20% - Accent1 2 3 3 2 3 2 2 3" xfId="581" builtinId="53" customBuiltin="true"/>
    <cellStyle name="20% - Accent1 2 3 3 2 3 2 3" xfId="582" builtinId="53" customBuiltin="true"/>
    <cellStyle name="20% - Accent1 2 3 3 2 3 2 3 2" xfId="583" builtinId="53" customBuiltin="true"/>
    <cellStyle name="20% - Accent1 2 3 3 2 3 2 4" xfId="584" builtinId="53" customBuiltin="true"/>
    <cellStyle name="20% - Accent1 2 3 3 2 3 3" xfId="585" builtinId="53" customBuiltin="true"/>
    <cellStyle name="20% - Accent1 2 3 3 2 3 3 2" xfId="586" builtinId="53" customBuiltin="true"/>
    <cellStyle name="20% - Accent1 2 3 3 2 3 3 2 2" xfId="587" builtinId="53" customBuiltin="true"/>
    <cellStyle name="20% - Accent1 2 3 3 2 3 3 3" xfId="588" builtinId="53" customBuiltin="true"/>
    <cellStyle name="20% - Accent1 2 3 3 2 3 4" xfId="589" builtinId="53" customBuiltin="true"/>
    <cellStyle name="20% - Accent1 2 3 3 2 3 4 2" xfId="590" builtinId="53" customBuiltin="true"/>
    <cellStyle name="20% - Accent1 2 3 3 2 3 5" xfId="591" builtinId="53" customBuiltin="true"/>
    <cellStyle name="20% - Accent1 2 3 3 2 4" xfId="592" builtinId="53" customBuiltin="true"/>
    <cellStyle name="20% - Accent1 2 3 3 2 4 2" xfId="593" builtinId="53" customBuiltin="true"/>
    <cellStyle name="20% - Accent1 2 3 3 2 4 2 2" xfId="594" builtinId="53" customBuiltin="true"/>
    <cellStyle name="20% - Accent1 2 3 3 2 4 2 2 2" xfId="595" builtinId="53" customBuiltin="true"/>
    <cellStyle name="20% - Accent1 2 3 3 2 4 2 3" xfId="596" builtinId="53" customBuiltin="true"/>
    <cellStyle name="20% - Accent1 2 3 3 2 4 3" xfId="597" builtinId="53" customBuiltin="true"/>
    <cellStyle name="20% - Accent1 2 3 3 2 4 3 2" xfId="598" builtinId="53" customBuiltin="true"/>
    <cellStyle name="20% - Accent1 2 3 3 2 4 4" xfId="599" builtinId="53" customBuiltin="true"/>
    <cellStyle name="20% - Accent1 2 3 3 2 5" xfId="600" builtinId="53" customBuiltin="true"/>
    <cellStyle name="20% - Accent1 2 3 3 2 5 2" xfId="601" builtinId="53" customBuiltin="true"/>
    <cellStyle name="20% - Accent1 2 3 3 2 5 2 2" xfId="602" builtinId="53" customBuiltin="true"/>
    <cellStyle name="20% - Accent1 2 3 3 2 5 3" xfId="603" builtinId="53" customBuiltin="true"/>
    <cellStyle name="20% - Accent1 2 3 3 2 6" xfId="604" builtinId="53" customBuiltin="true"/>
    <cellStyle name="20% - Accent1 2 3 3 2 6 2" xfId="605" builtinId="53" customBuiltin="true"/>
    <cellStyle name="20% - Accent1 2 3 3 2 7" xfId="606" builtinId="53" customBuiltin="true"/>
    <cellStyle name="20% - Accent1 2 3 3 3" xfId="607" builtinId="53" customBuiltin="true"/>
    <cellStyle name="20% - Accent1 2 3 3 3 2" xfId="608" builtinId="53" customBuiltin="true"/>
    <cellStyle name="20% - Accent1 2 3 3 3 2 2" xfId="609" builtinId="53" customBuiltin="true"/>
    <cellStyle name="20% - Accent1 2 3 3 3 2 2 2" xfId="610" builtinId="53" customBuiltin="true"/>
    <cellStyle name="20% - Accent1 2 3 3 3 2 2 2 2" xfId="611" builtinId="53" customBuiltin="true"/>
    <cellStyle name="20% - Accent1 2 3 3 3 2 2 2 2 2" xfId="612" builtinId="53" customBuiltin="true"/>
    <cellStyle name="20% - Accent1 2 3 3 3 2 2 2 3" xfId="613" builtinId="53" customBuiltin="true"/>
    <cellStyle name="20% - Accent1 2 3 3 3 2 2 3" xfId="614" builtinId="53" customBuiltin="true"/>
    <cellStyle name="20% - Accent1 2 3 3 3 2 2 3 2" xfId="615" builtinId="53" customBuiltin="true"/>
    <cellStyle name="20% - Accent1 2 3 3 3 2 2 4" xfId="616" builtinId="53" customBuiltin="true"/>
    <cellStyle name="20% - Accent1 2 3 3 3 2 3" xfId="617" builtinId="53" customBuiltin="true"/>
    <cellStyle name="20% - Accent1 2 3 3 3 2 3 2" xfId="618" builtinId="53" customBuiltin="true"/>
    <cellStyle name="20% - Accent1 2 3 3 3 2 3 2 2" xfId="619" builtinId="53" customBuiltin="true"/>
    <cellStyle name="20% - Accent1 2 3 3 3 2 3 3" xfId="620" builtinId="53" customBuiltin="true"/>
    <cellStyle name="20% - Accent1 2 3 3 3 2 4" xfId="621" builtinId="53" customBuiltin="true"/>
    <cellStyle name="20% - Accent1 2 3 3 3 2 4 2" xfId="622" builtinId="53" customBuiltin="true"/>
    <cellStyle name="20% - Accent1 2 3 3 3 2 5" xfId="623" builtinId="53" customBuiltin="true"/>
    <cellStyle name="20% - Accent1 2 3 3 3 3" xfId="624" builtinId="53" customBuiltin="true"/>
    <cellStyle name="20% - Accent1 2 3 3 3 3 2" xfId="625" builtinId="53" customBuiltin="true"/>
    <cellStyle name="20% - Accent1 2 3 3 3 3 2 2" xfId="626" builtinId="53" customBuiltin="true"/>
    <cellStyle name="20% - Accent1 2 3 3 3 3 2 2 2" xfId="627" builtinId="53" customBuiltin="true"/>
    <cellStyle name="20% - Accent1 2 3 3 3 3 2 3" xfId="628" builtinId="53" customBuiltin="true"/>
    <cellStyle name="20% - Accent1 2 3 3 3 3 3" xfId="629" builtinId="53" customBuiltin="true"/>
    <cellStyle name="20% - Accent1 2 3 3 3 3 3 2" xfId="630" builtinId="53" customBuiltin="true"/>
    <cellStyle name="20% - Accent1 2 3 3 3 3 4" xfId="631" builtinId="53" customBuiltin="true"/>
    <cellStyle name="20% - Accent1 2 3 3 3 4" xfId="632" builtinId="53" customBuiltin="true"/>
    <cellStyle name="20% - Accent1 2 3 3 3 4 2" xfId="633" builtinId="53" customBuiltin="true"/>
    <cellStyle name="20% - Accent1 2 3 3 3 4 2 2" xfId="634" builtinId="53" customBuiltin="true"/>
    <cellStyle name="20% - Accent1 2 3 3 3 4 3" xfId="635" builtinId="53" customBuiltin="true"/>
    <cellStyle name="20% - Accent1 2 3 3 3 5" xfId="636" builtinId="53" customBuiltin="true"/>
    <cellStyle name="20% - Accent1 2 3 3 3 5 2" xfId="637" builtinId="53" customBuiltin="true"/>
    <cellStyle name="20% - Accent1 2 3 3 3 6" xfId="638" builtinId="53" customBuiltin="true"/>
    <cellStyle name="20% - Accent1 2 3 3 4" xfId="639" builtinId="53" customBuiltin="true"/>
    <cellStyle name="20% - Accent1 2 3 3 4 2" xfId="640" builtinId="53" customBuiltin="true"/>
    <cellStyle name="20% - Accent1 2 3 3 4 2 2" xfId="641" builtinId="53" customBuiltin="true"/>
    <cellStyle name="20% - Accent1 2 3 3 4 2 2 2" xfId="642" builtinId="53" customBuiltin="true"/>
    <cellStyle name="20% - Accent1 2 3 3 4 2 2 2 2" xfId="643" builtinId="53" customBuiltin="true"/>
    <cellStyle name="20% - Accent1 2 3 3 4 2 2 3" xfId="644" builtinId="53" customBuiltin="true"/>
    <cellStyle name="20% - Accent1 2 3 3 4 2 3" xfId="645" builtinId="53" customBuiltin="true"/>
    <cellStyle name="20% - Accent1 2 3 3 4 2 3 2" xfId="646" builtinId="53" customBuiltin="true"/>
    <cellStyle name="20% - Accent1 2 3 3 4 2 4" xfId="647" builtinId="53" customBuiltin="true"/>
    <cellStyle name="20% - Accent1 2 3 3 4 3" xfId="648" builtinId="53" customBuiltin="true"/>
    <cellStyle name="20% - Accent1 2 3 3 4 3 2" xfId="649" builtinId="53" customBuiltin="true"/>
    <cellStyle name="20% - Accent1 2 3 3 4 3 2 2" xfId="650" builtinId="53" customBuiltin="true"/>
    <cellStyle name="20% - Accent1 2 3 3 4 3 3" xfId="651" builtinId="53" customBuiltin="true"/>
    <cellStyle name="20% - Accent1 2 3 3 4 4" xfId="652" builtinId="53" customBuiltin="true"/>
    <cellStyle name="20% - Accent1 2 3 3 4 4 2" xfId="653" builtinId="53" customBuiltin="true"/>
    <cellStyle name="20% - Accent1 2 3 3 4 5" xfId="654" builtinId="53" customBuiltin="true"/>
    <cellStyle name="20% - Accent1 2 3 3 5" xfId="655" builtinId="53" customBuiltin="true"/>
    <cellStyle name="20% - Accent1 2 3 3 5 2" xfId="656" builtinId="53" customBuiltin="true"/>
    <cellStyle name="20% - Accent1 2 3 3 5 2 2" xfId="657" builtinId="53" customBuiltin="true"/>
    <cellStyle name="20% - Accent1 2 3 3 5 2 2 2" xfId="658" builtinId="53" customBuiltin="true"/>
    <cellStyle name="20% - Accent1 2 3 3 5 2 3" xfId="659" builtinId="53" customBuiltin="true"/>
    <cellStyle name="20% - Accent1 2 3 3 5 3" xfId="660" builtinId="53" customBuiltin="true"/>
    <cellStyle name="20% - Accent1 2 3 3 5 3 2" xfId="661" builtinId="53" customBuiltin="true"/>
    <cellStyle name="20% - Accent1 2 3 3 5 4" xfId="662" builtinId="53" customBuiltin="true"/>
    <cellStyle name="20% - Accent1 2 3 3 6" xfId="663" builtinId="53" customBuiltin="true"/>
    <cellStyle name="20% - Accent1 2 3 3 6 2" xfId="664" builtinId="53" customBuiltin="true"/>
    <cellStyle name="20% - Accent1 2 3 3 6 2 2" xfId="665" builtinId="53" customBuiltin="true"/>
    <cellStyle name="20% - Accent1 2 3 3 6 3" xfId="666" builtinId="53" customBuiltin="true"/>
    <cellStyle name="20% - Accent1 2 3 3 7" xfId="667" builtinId="53" customBuiltin="true"/>
    <cellStyle name="20% - Accent1 2 3 3 7 2" xfId="668" builtinId="53" customBuiltin="true"/>
    <cellStyle name="20% - Accent1 2 3 3 8" xfId="669" builtinId="53" customBuiltin="true"/>
    <cellStyle name="20% - Accent1 2 3 4" xfId="670" builtinId="53" customBuiltin="true"/>
    <cellStyle name="20% - Accent1 2 3 4 2" xfId="671" builtinId="53" customBuiltin="true"/>
    <cellStyle name="20% - Accent1 2 3 4 2 2" xfId="672" builtinId="53" customBuiltin="true"/>
    <cellStyle name="20% - Accent1 2 3 4 2 2 2" xfId="673" builtinId="53" customBuiltin="true"/>
    <cellStyle name="20% - Accent1 2 3 4 2 2 2 2" xfId="674" builtinId="53" customBuiltin="true"/>
    <cellStyle name="20% - Accent1 2 3 4 2 2 2 2 2" xfId="675" builtinId="53" customBuiltin="true"/>
    <cellStyle name="20% - Accent1 2 3 4 2 2 2 2 2 2" xfId="676" builtinId="53" customBuiltin="true"/>
    <cellStyle name="20% - Accent1 2 3 4 2 2 2 2 3" xfId="677" builtinId="53" customBuiltin="true"/>
    <cellStyle name="20% - Accent1 2 3 4 2 2 2 3" xfId="678" builtinId="53" customBuiltin="true"/>
    <cellStyle name="20% - Accent1 2 3 4 2 2 2 3 2" xfId="679" builtinId="53" customBuiltin="true"/>
    <cellStyle name="20% - Accent1 2 3 4 2 2 2 4" xfId="680" builtinId="53" customBuiltin="true"/>
    <cellStyle name="20% - Accent1 2 3 4 2 2 3" xfId="681" builtinId="53" customBuiltin="true"/>
    <cellStyle name="20% - Accent1 2 3 4 2 2 3 2" xfId="682" builtinId="53" customBuiltin="true"/>
    <cellStyle name="20% - Accent1 2 3 4 2 2 3 2 2" xfId="683" builtinId="53" customBuiltin="true"/>
    <cellStyle name="20% - Accent1 2 3 4 2 2 3 3" xfId="684" builtinId="53" customBuiltin="true"/>
    <cellStyle name="20% - Accent1 2 3 4 2 2 4" xfId="685" builtinId="53" customBuiltin="true"/>
    <cellStyle name="20% - Accent1 2 3 4 2 2 4 2" xfId="686" builtinId="53" customBuiltin="true"/>
    <cellStyle name="20% - Accent1 2 3 4 2 2 5" xfId="687" builtinId="53" customBuiltin="true"/>
    <cellStyle name="20% - Accent1 2 3 4 2 3" xfId="688" builtinId="53" customBuiltin="true"/>
    <cellStyle name="20% - Accent1 2 3 4 2 3 2" xfId="689" builtinId="53" customBuiltin="true"/>
    <cellStyle name="20% - Accent1 2 3 4 2 3 2 2" xfId="690" builtinId="53" customBuiltin="true"/>
    <cellStyle name="20% - Accent1 2 3 4 2 3 2 2 2" xfId="691" builtinId="53" customBuiltin="true"/>
    <cellStyle name="20% - Accent1 2 3 4 2 3 2 3" xfId="692" builtinId="53" customBuiltin="true"/>
    <cellStyle name="20% - Accent1 2 3 4 2 3 3" xfId="693" builtinId="53" customBuiltin="true"/>
    <cellStyle name="20% - Accent1 2 3 4 2 3 3 2" xfId="694" builtinId="53" customBuiltin="true"/>
    <cellStyle name="20% - Accent1 2 3 4 2 3 4" xfId="695" builtinId="53" customBuiltin="true"/>
    <cellStyle name="20% - Accent1 2 3 4 2 4" xfId="696" builtinId="53" customBuiltin="true"/>
    <cellStyle name="20% - Accent1 2 3 4 2 4 2" xfId="697" builtinId="53" customBuiltin="true"/>
    <cellStyle name="20% - Accent1 2 3 4 2 4 2 2" xfId="698" builtinId="53" customBuiltin="true"/>
    <cellStyle name="20% - Accent1 2 3 4 2 4 3" xfId="699" builtinId="53" customBuiltin="true"/>
    <cellStyle name="20% - Accent1 2 3 4 2 5" xfId="700" builtinId="53" customBuiltin="true"/>
    <cellStyle name="20% - Accent1 2 3 4 2 5 2" xfId="701" builtinId="53" customBuiltin="true"/>
    <cellStyle name="20% - Accent1 2 3 4 2 6" xfId="702" builtinId="53" customBuiltin="true"/>
    <cellStyle name="20% - Accent1 2 3 4 3" xfId="703" builtinId="53" customBuiltin="true"/>
    <cellStyle name="20% - Accent1 2 3 4 3 2" xfId="704" builtinId="53" customBuiltin="true"/>
    <cellStyle name="20% - Accent1 2 3 4 3 2 2" xfId="705" builtinId="53" customBuiltin="true"/>
    <cellStyle name="20% - Accent1 2 3 4 3 2 2 2" xfId="706" builtinId="53" customBuiltin="true"/>
    <cellStyle name="20% - Accent1 2 3 4 3 2 2 2 2" xfId="707" builtinId="53" customBuiltin="true"/>
    <cellStyle name="20% - Accent1 2 3 4 3 2 2 3" xfId="708" builtinId="53" customBuiltin="true"/>
    <cellStyle name="20% - Accent1 2 3 4 3 2 3" xfId="709" builtinId="53" customBuiltin="true"/>
    <cellStyle name="20% - Accent1 2 3 4 3 2 3 2" xfId="710" builtinId="53" customBuiltin="true"/>
    <cellStyle name="20% - Accent1 2 3 4 3 2 4" xfId="711" builtinId="53" customBuiltin="true"/>
    <cellStyle name="20% - Accent1 2 3 4 3 3" xfId="712" builtinId="53" customBuiltin="true"/>
    <cellStyle name="20% - Accent1 2 3 4 3 3 2" xfId="713" builtinId="53" customBuiltin="true"/>
    <cellStyle name="20% - Accent1 2 3 4 3 3 2 2" xfId="714" builtinId="53" customBuiltin="true"/>
    <cellStyle name="20% - Accent1 2 3 4 3 3 3" xfId="715" builtinId="53" customBuiltin="true"/>
    <cellStyle name="20% - Accent1 2 3 4 3 4" xfId="716" builtinId="53" customBuiltin="true"/>
    <cellStyle name="20% - Accent1 2 3 4 3 4 2" xfId="717" builtinId="53" customBuiltin="true"/>
    <cellStyle name="20% - Accent1 2 3 4 3 5" xfId="718" builtinId="53" customBuiltin="true"/>
    <cellStyle name="20% - Accent1 2 3 4 4" xfId="719" builtinId="53" customBuiltin="true"/>
    <cellStyle name="20% - Accent1 2 3 4 4 2" xfId="720" builtinId="53" customBuiltin="true"/>
    <cellStyle name="20% - Accent1 2 3 4 4 2 2" xfId="721" builtinId="53" customBuiltin="true"/>
    <cellStyle name="20% - Accent1 2 3 4 4 2 2 2" xfId="722" builtinId="53" customBuiltin="true"/>
    <cellStyle name="20% - Accent1 2 3 4 4 2 3" xfId="723" builtinId="53" customBuiltin="true"/>
    <cellStyle name="20% - Accent1 2 3 4 4 3" xfId="724" builtinId="53" customBuiltin="true"/>
    <cellStyle name="20% - Accent1 2 3 4 4 3 2" xfId="725" builtinId="53" customBuiltin="true"/>
    <cellStyle name="20% - Accent1 2 3 4 4 4" xfId="726" builtinId="53" customBuiltin="true"/>
    <cellStyle name="20% - Accent1 2 3 4 5" xfId="727" builtinId="53" customBuiltin="true"/>
    <cellStyle name="20% - Accent1 2 3 4 5 2" xfId="728" builtinId="53" customBuiltin="true"/>
    <cellStyle name="20% - Accent1 2 3 4 5 2 2" xfId="729" builtinId="53" customBuiltin="true"/>
    <cellStyle name="20% - Accent1 2 3 4 5 3" xfId="730" builtinId="53" customBuiltin="true"/>
    <cellStyle name="20% - Accent1 2 3 4 6" xfId="731" builtinId="53" customBuiltin="true"/>
    <cellStyle name="20% - Accent1 2 3 4 6 2" xfId="732" builtinId="53" customBuiltin="true"/>
    <cellStyle name="20% - Accent1 2 3 4 7" xfId="733" builtinId="53" customBuiltin="true"/>
    <cellStyle name="20% - Accent1 2 3 5" xfId="734" builtinId="53" customBuiltin="true"/>
    <cellStyle name="20% - Accent1 2 3 5 2" xfId="735" builtinId="53" customBuiltin="true"/>
    <cellStyle name="20% - Accent1 2 3 5 2 2" xfId="736" builtinId="53" customBuiltin="true"/>
    <cellStyle name="20% - Accent1 2 3 5 2 2 2" xfId="737" builtinId="53" customBuiltin="true"/>
    <cellStyle name="20% - Accent1 2 3 5 2 2 2 2" xfId="738" builtinId="53" customBuiltin="true"/>
    <cellStyle name="20% - Accent1 2 3 5 2 2 2 2 2" xfId="739" builtinId="53" customBuiltin="true"/>
    <cellStyle name="20% - Accent1 2 3 5 2 2 2 3" xfId="740" builtinId="53" customBuiltin="true"/>
    <cellStyle name="20% - Accent1 2 3 5 2 2 3" xfId="741" builtinId="53" customBuiltin="true"/>
    <cellStyle name="20% - Accent1 2 3 5 2 2 3 2" xfId="742" builtinId="53" customBuiltin="true"/>
    <cellStyle name="20% - Accent1 2 3 5 2 2 4" xfId="743" builtinId="53" customBuiltin="true"/>
    <cellStyle name="20% - Accent1 2 3 5 2 3" xfId="744" builtinId="53" customBuiltin="true"/>
    <cellStyle name="20% - Accent1 2 3 5 2 3 2" xfId="745" builtinId="53" customBuiltin="true"/>
    <cellStyle name="20% - Accent1 2 3 5 2 3 2 2" xfId="746" builtinId="53" customBuiltin="true"/>
    <cellStyle name="20% - Accent1 2 3 5 2 3 3" xfId="747" builtinId="53" customBuiltin="true"/>
    <cellStyle name="20% - Accent1 2 3 5 2 4" xfId="748" builtinId="53" customBuiltin="true"/>
    <cellStyle name="20% - Accent1 2 3 5 2 4 2" xfId="749" builtinId="53" customBuiltin="true"/>
    <cellStyle name="20% - Accent1 2 3 5 2 5" xfId="750" builtinId="53" customBuiltin="true"/>
    <cellStyle name="20% - Accent1 2 3 5 3" xfId="751" builtinId="53" customBuiltin="true"/>
    <cellStyle name="20% - Accent1 2 3 5 3 2" xfId="752" builtinId="53" customBuiltin="true"/>
    <cellStyle name="20% - Accent1 2 3 5 3 2 2" xfId="753" builtinId="53" customBuiltin="true"/>
    <cellStyle name="20% - Accent1 2 3 5 3 2 2 2" xfId="754" builtinId="53" customBuiltin="true"/>
    <cellStyle name="20% - Accent1 2 3 5 3 2 3" xfId="755" builtinId="53" customBuiltin="true"/>
    <cellStyle name="20% - Accent1 2 3 5 3 3" xfId="756" builtinId="53" customBuiltin="true"/>
    <cellStyle name="20% - Accent1 2 3 5 3 3 2" xfId="757" builtinId="53" customBuiltin="true"/>
    <cellStyle name="20% - Accent1 2 3 5 3 4" xfId="758" builtinId="53" customBuiltin="true"/>
    <cellStyle name="20% - Accent1 2 3 5 4" xfId="759" builtinId="53" customBuiltin="true"/>
    <cellStyle name="20% - Accent1 2 3 5 4 2" xfId="760" builtinId="53" customBuiltin="true"/>
    <cellStyle name="20% - Accent1 2 3 5 4 2 2" xfId="761" builtinId="53" customBuiltin="true"/>
    <cellStyle name="20% - Accent1 2 3 5 4 3" xfId="762" builtinId="53" customBuiltin="true"/>
    <cellStyle name="20% - Accent1 2 3 5 5" xfId="763" builtinId="53" customBuiltin="true"/>
    <cellStyle name="20% - Accent1 2 3 5 5 2" xfId="764" builtinId="53" customBuiltin="true"/>
    <cellStyle name="20% - Accent1 2 3 5 6" xfId="765" builtinId="53" customBuiltin="true"/>
    <cellStyle name="20% - Accent1 2 3 6" xfId="766" builtinId="53" customBuiltin="true"/>
    <cellStyle name="20% - Accent1 2 3 6 2" xfId="767" builtinId="53" customBuiltin="true"/>
    <cellStyle name="20% - Accent1 2 3 6 2 2" xfId="768" builtinId="53" customBuiltin="true"/>
    <cellStyle name="20% - Accent1 2 3 6 2 2 2" xfId="769" builtinId="53" customBuiltin="true"/>
    <cellStyle name="20% - Accent1 2 3 6 2 2 2 2" xfId="770" builtinId="53" customBuiltin="true"/>
    <cellStyle name="20% - Accent1 2 3 6 2 2 3" xfId="771" builtinId="53" customBuiltin="true"/>
    <cellStyle name="20% - Accent1 2 3 6 2 3" xfId="772" builtinId="53" customBuiltin="true"/>
    <cellStyle name="20% - Accent1 2 3 6 2 3 2" xfId="773" builtinId="53" customBuiltin="true"/>
    <cellStyle name="20% - Accent1 2 3 6 2 4" xfId="774" builtinId="53" customBuiltin="true"/>
    <cellStyle name="20% - Accent1 2 3 6 3" xfId="775" builtinId="53" customBuiltin="true"/>
    <cellStyle name="20% - Accent1 2 3 6 3 2" xfId="776" builtinId="53" customBuiltin="true"/>
    <cellStyle name="20% - Accent1 2 3 6 3 2 2" xfId="777" builtinId="53" customBuiltin="true"/>
    <cellStyle name="20% - Accent1 2 3 6 3 3" xfId="778" builtinId="53" customBuiltin="true"/>
    <cellStyle name="20% - Accent1 2 3 6 4" xfId="779" builtinId="53" customBuiltin="true"/>
    <cellStyle name="20% - Accent1 2 3 6 4 2" xfId="780" builtinId="53" customBuiltin="true"/>
    <cellStyle name="20% - Accent1 2 3 6 5" xfId="781" builtinId="53" customBuiltin="true"/>
    <cellStyle name="20% - Accent1 2 3 7" xfId="782" builtinId="53" customBuiltin="true"/>
    <cellStyle name="20% - Accent1 2 3 7 2" xfId="783" builtinId="53" customBuiltin="true"/>
    <cellStyle name="20% - Accent1 2 3 7 2 2" xfId="784" builtinId="53" customBuiltin="true"/>
    <cellStyle name="20% - Accent1 2 3 7 2 2 2" xfId="785" builtinId="53" customBuiltin="true"/>
    <cellStyle name="20% - Accent1 2 3 7 2 3" xfId="786" builtinId="53" customBuiltin="true"/>
    <cellStyle name="20% - Accent1 2 3 7 3" xfId="787" builtinId="53" customBuiltin="true"/>
    <cellStyle name="20% - Accent1 2 3 7 3 2" xfId="788" builtinId="53" customBuiltin="true"/>
    <cellStyle name="20% - Accent1 2 3 7 4" xfId="789" builtinId="53" customBuiltin="true"/>
    <cellStyle name="20% - Accent1 2 3 8" xfId="790" builtinId="53" customBuiltin="true"/>
    <cellStyle name="20% - Accent1 2 3 8 2" xfId="791" builtinId="53" customBuiltin="true"/>
    <cellStyle name="20% - Accent1 2 3 8 2 2" xfId="792" builtinId="53" customBuiltin="true"/>
    <cellStyle name="20% - Accent1 2 3 8 3" xfId="793" builtinId="53" customBuiltin="true"/>
    <cellStyle name="20% - Accent1 2 3 9" xfId="794" builtinId="53" customBuiltin="true"/>
    <cellStyle name="20% - Accent1 2 3 9 2" xfId="795" builtinId="53" customBuiltin="true"/>
    <cellStyle name="20% - Accent1 2 4" xfId="796" builtinId="53" customBuiltin="true"/>
    <cellStyle name="20% - Accent1 2 4 2" xfId="797" builtinId="53" customBuiltin="true"/>
    <cellStyle name="20% - Accent1 2 4 2 2" xfId="798" builtinId="53" customBuiltin="true"/>
    <cellStyle name="20% - Accent1 2 4 2 2 2" xfId="799" builtinId="53" customBuiltin="true"/>
    <cellStyle name="20% - Accent1 2 4 2 2 2 2" xfId="800" builtinId="53" customBuiltin="true"/>
    <cellStyle name="20% - Accent1 2 4 2 2 2 2 2" xfId="801" builtinId="53" customBuiltin="true"/>
    <cellStyle name="20% - Accent1 2 4 2 2 2 2 2 2" xfId="802" builtinId="53" customBuiltin="true"/>
    <cellStyle name="20% - Accent1 2 4 2 2 2 2 2 2 2" xfId="803" builtinId="53" customBuiltin="true"/>
    <cellStyle name="20% - Accent1 2 4 2 2 2 2 2 3" xfId="804" builtinId="53" customBuiltin="true"/>
    <cellStyle name="20% - Accent1 2 4 2 2 2 2 3" xfId="805" builtinId="53" customBuiltin="true"/>
    <cellStyle name="20% - Accent1 2 4 2 2 2 2 3 2" xfId="806" builtinId="53" customBuiltin="true"/>
    <cellStyle name="20% - Accent1 2 4 2 2 2 2 4" xfId="807" builtinId="53" customBuiltin="true"/>
    <cellStyle name="20% - Accent1 2 4 2 2 2 3" xfId="808" builtinId="53" customBuiltin="true"/>
    <cellStyle name="20% - Accent1 2 4 2 2 2 3 2" xfId="809" builtinId="53" customBuiltin="true"/>
    <cellStyle name="20% - Accent1 2 4 2 2 2 3 2 2" xfId="810" builtinId="53" customBuiltin="true"/>
    <cellStyle name="20% - Accent1 2 4 2 2 2 3 3" xfId="811" builtinId="53" customBuiltin="true"/>
    <cellStyle name="20% - Accent1 2 4 2 2 2 4" xfId="812" builtinId="53" customBuiltin="true"/>
    <cellStyle name="20% - Accent1 2 4 2 2 2 4 2" xfId="813" builtinId="53" customBuiltin="true"/>
    <cellStyle name="20% - Accent1 2 4 2 2 2 5" xfId="814" builtinId="53" customBuiltin="true"/>
    <cellStyle name="20% - Accent1 2 4 2 2 3" xfId="815" builtinId="53" customBuiltin="true"/>
    <cellStyle name="20% - Accent1 2 4 2 2 3 2" xfId="816" builtinId="53" customBuiltin="true"/>
    <cellStyle name="20% - Accent1 2 4 2 2 3 2 2" xfId="817" builtinId="53" customBuiltin="true"/>
    <cellStyle name="20% - Accent1 2 4 2 2 3 2 2 2" xfId="818" builtinId="53" customBuiltin="true"/>
    <cellStyle name="20% - Accent1 2 4 2 2 3 2 3" xfId="819" builtinId="53" customBuiltin="true"/>
    <cellStyle name="20% - Accent1 2 4 2 2 3 3" xfId="820" builtinId="53" customBuiltin="true"/>
    <cellStyle name="20% - Accent1 2 4 2 2 3 3 2" xfId="821" builtinId="53" customBuiltin="true"/>
    <cellStyle name="20% - Accent1 2 4 2 2 3 4" xfId="822" builtinId="53" customBuiltin="true"/>
    <cellStyle name="20% - Accent1 2 4 2 2 4" xfId="823" builtinId="53" customBuiltin="true"/>
    <cellStyle name="20% - Accent1 2 4 2 2 4 2" xfId="824" builtinId="53" customBuiltin="true"/>
    <cellStyle name="20% - Accent1 2 4 2 2 4 2 2" xfId="825" builtinId="53" customBuiltin="true"/>
    <cellStyle name="20% - Accent1 2 4 2 2 4 3" xfId="826" builtinId="53" customBuiltin="true"/>
    <cellStyle name="20% - Accent1 2 4 2 2 5" xfId="827" builtinId="53" customBuiltin="true"/>
    <cellStyle name="20% - Accent1 2 4 2 2 5 2" xfId="828" builtinId="53" customBuiltin="true"/>
    <cellStyle name="20% - Accent1 2 4 2 2 6" xfId="829" builtinId="53" customBuiltin="true"/>
    <cellStyle name="20% - Accent1 2 4 2 3" xfId="830" builtinId="53" customBuiltin="true"/>
    <cellStyle name="20% - Accent1 2 4 2 3 2" xfId="831" builtinId="53" customBuiltin="true"/>
    <cellStyle name="20% - Accent1 2 4 2 3 2 2" xfId="832" builtinId="53" customBuiltin="true"/>
    <cellStyle name="20% - Accent1 2 4 2 3 2 2 2" xfId="833" builtinId="53" customBuiltin="true"/>
    <cellStyle name="20% - Accent1 2 4 2 3 2 2 2 2" xfId="834" builtinId="53" customBuiltin="true"/>
    <cellStyle name="20% - Accent1 2 4 2 3 2 2 3" xfId="835" builtinId="53" customBuiltin="true"/>
    <cellStyle name="20% - Accent1 2 4 2 3 2 3" xfId="836" builtinId="53" customBuiltin="true"/>
    <cellStyle name="20% - Accent1 2 4 2 3 2 3 2" xfId="837" builtinId="53" customBuiltin="true"/>
    <cellStyle name="20% - Accent1 2 4 2 3 2 4" xfId="838" builtinId="53" customBuiltin="true"/>
    <cellStyle name="20% - Accent1 2 4 2 3 3" xfId="839" builtinId="53" customBuiltin="true"/>
    <cellStyle name="20% - Accent1 2 4 2 3 3 2" xfId="840" builtinId="53" customBuiltin="true"/>
    <cellStyle name="20% - Accent1 2 4 2 3 3 2 2" xfId="841" builtinId="53" customBuiltin="true"/>
    <cellStyle name="20% - Accent1 2 4 2 3 3 3" xfId="842" builtinId="53" customBuiltin="true"/>
    <cellStyle name="20% - Accent1 2 4 2 3 4" xfId="843" builtinId="53" customBuiltin="true"/>
    <cellStyle name="20% - Accent1 2 4 2 3 4 2" xfId="844" builtinId="53" customBuiltin="true"/>
    <cellStyle name="20% - Accent1 2 4 2 3 5" xfId="845" builtinId="53" customBuiltin="true"/>
    <cellStyle name="20% - Accent1 2 4 2 4" xfId="846" builtinId="53" customBuiltin="true"/>
    <cellStyle name="20% - Accent1 2 4 2 4 2" xfId="847" builtinId="53" customBuiltin="true"/>
    <cellStyle name="20% - Accent1 2 4 2 4 2 2" xfId="848" builtinId="53" customBuiltin="true"/>
    <cellStyle name="20% - Accent1 2 4 2 4 2 2 2" xfId="849" builtinId="53" customBuiltin="true"/>
    <cellStyle name="20% - Accent1 2 4 2 4 2 3" xfId="850" builtinId="53" customBuiltin="true"/>
    <cellStyle name="20% - Accent1 2 4 2 4 3" xfId="851" builtinId="53" customBuiltin="true"/>
    <cellStyle name="20% - Accent1 2 4 2 4 3 2" xfId="852" builtinId="53" customBuiltin="true"/>
    <cellStyle name="20% - Accent1 2 4 2 4 4" xfId="853" builtinId="53" customBuiltin="true"/>
    <cellStyle name="20% - Accent1 2 4 2 5" xfId="854" builtinId="53" customBuiltin="true"/>
    <cellStyle name="20% - Accent1 2 4 2 5 2" xfId="855" builtinId="53" customBuiltin="true"/>
    <cellStyle name="20% - Accent1 2 4 2 5 2 2" xfId="856" builtinId="53" customBuiltin="true"/>
    <cellStyle name="20% - Accent1 2 4 2 5 3" xfId="857" builtinId="53" customBuiltin="true"/>
    <cellStyle name="20% - Accent1 2 4 2 6" xfId="858" builtinId="53" customBuiltin="true"/>
    <cellStyle name="20% - Accent1 2 4 2 6 2" xfId="859" builtinId="53" customBuiltin="true"/>
    <cellStyle name="20% - Accent1 2 4 2 7" xfId="860" builtinId="53" customBuiltin="true"/>
    <cellStyle name="20% - Accent1 2 4 3" xfId="861" builtinId="53" customBuiltin="true"/>
    <cellStyle name="20% - Accent1 2 4 3 2" xfId="862" builtinId="53" customBuiltin="true"/>
    <cellStyle name="20% - Accent1 2 4 3 2 2" xfId="863" builtinId="53" customBuiltin="true"/>
    <cellStyle name="20% - Accent1 2 4 3 2 2 2" xfId="864" builtinId="53" customBuiltin="true"/>
    <cellStyle name="20% - Accent1 2 4 3 2 2 2 2" xfId="865" builtinId="53" customBuiltin="true"/>
    <cellStyle name="20% - Accent1 2 4 3 2 2 2 2 2" xfId="866" builtinId="53" customBuiltin="true"/>
    <cellStyle name="20% - Accent1 2 4 3 2 2 2 3" xfId="867" builtinId="53" customBuiltin="true"/>
    <cellStyle name="20% - Accent1 2 4 3 2 2 3" xfId="868" builtinId="53" customBuiltin="true"/>
    <cellStyle name="20% - Accent1 2 4 3 2 2 3 2" xfId="869" builtinId="53" customBuiltin="true"/>
    <cellStyle name="20% - Accent1 2 4 3 2 2 4" xfId="870" builtinId="53" customBuiltin="true"/>
    <cellStyle name="20% - Accent1 2 4 3 2 3" xfId="871" builtinId="53" customBuiltin="true"/>
    <cellStyle name="20% - Accent1 2 4 3 2 3 2" xfId="872" builtinId="53" customBuiltin="true"/>
    <cellStyle name="20% - Accent1 2 4 3 2 3 2 2" xfId="873" builtinId="53" customBuiltin="true"/>
    <cellStyle name="20% - Accent1 2 4 3 2 3 3" xfId="874" builtinId="53" customBuiltin="true"/>
    <cellStyle name="20% - Accent1 2 4 3 2 4" xfId="875" builtinId="53" customBuiltin="true"/>
    <cellStyle name="20% - Accent1 2 4 3 2 4 2" xfId="876" builtinId="53" customBuiltin="true"/>
    <cellStyle name="20% - Accent1 2 4 3 2 5" xfId="877" builtinId="53" customBuiltin="true"/>
    <cellStyle name="20% - Accent1 2 4 3 3" xfId="878" builtinId="53" customBuiltin="true"/>
    <cellStyle name="20% - Accent1 2 4 3 3 2" xfId="879" builtinId="53" customBuiltin="true"/>
    <cellStyle name="20% - Accent1 2 4 3 3 2 2" xfId="880" builtinId="53" customBuiltin="true"/>
    <cellStyle name="20% - Accent1 2 4 3 3 2 2 2" xfId="881" builtinId="53" customBuiltin="true"/>
    <cellStyle name="20% - Accent1 2 4 3 3 2 3" xfId="882" builtinId="53" customBuiltin="true"/>
    <cellStyle name="20% - Accent1 2 4 3 3 3" xfId="883" builtinId="53" customBuiltin="true"/>
    <cellStyle name="20% - Accent1 2 4 3 3 3 2" xfId="884" builtinId="53" customBuiltin="true"/>
    <cellStyle name="20% - Accent1 2 4 3 3 4" xfId="885" builtinId="53" customBuiltin="true"/>
    <cellStyle name="20% - Accent1 2 4 3 4" xfId="886" builtinId="53" customBuiltin="true"/>
    <cellStyle name="20% - Accent1 2 4 3 4 2" xfId="887" builtinId="53" customBuiltin="true"/>
    <cellStyle name="20% - Accent1 2 4 3 4 2 2" xfId="888" builtinId="53" customBuiltin="true"/>
    <cellStyle name="20% - Accent1 2 4 3 4 3" xfId="889" builtinId="53" customBuiltin="true"/>
    <cellStyle name="20% - Accent1 2 4 3 5" xfId="890" builtinId="53" customBuiltin="true"/>
    <cellStyle name="20% - Accent1 2 4 3 5 2" xfId="891" builtinId="53" customBuiltin="true"/>
    <cellStyle name="20% - Accent1 2 4 3 6" xfId="892" builtinId="53" customBuiltin="true"/>
    <cellStyle name="20% - Accent1 2 4 4" xfId="893" builtinId="53" customBuiltin="true"/>
    <cellStyle name="20% - Accent1 2 4 4 2" xfId="894" builtinId="53" customBuiltin="true"/>
    <cellStyle name="20% - Accent1 2 4 4 2 2" xfId="895" builtinId="53" customBuiltin="true"/>
    <cellStyle name="20% - Accent1 2 4 4 2 2 2" xfId="896" builtinId="53" customBuiltin="true"/>
    <cellStyle name="20% - Accent1 2 4 4 2 2 2 2" xfId="897" builtinId="53" customBuiltin="true"/>
    <cellStyle name="20% - Accent1 2 4 4 2 2 3" xfId="898" builtinId="53" customBuiltin="true"/>
    <cellStyle name="20% - Accent1 2 4 4 2 3" xfId="899" builtinId="53" customBuiltin="true"/>
    <cellStyle name="20% - Accent1 2 4 4 2 3 2" xfId="900" builtinId="53" customBuiltin="true"/>
    <cellStyle name="20% - Accent1 2 4 4 2 4" xfId="901" builtinId="53" customBuiltin="true"/>
    <cellStyle name="20% - Accent1 2 4 4 3" xfId="902" builtinId="53" customBuiltin="true"/>
    <cellStyle name="20% - Accent1 2 4 4 3 2" xfId="903" builtinId="53" customBuiltin="true"/>
    <cellStyle name="20% - Accent1 2 4 4 3 2 2" xfId="904" builtinId="53" customBuiltin="true"/>
    <cellStyle name="20% - Accent1 2 4 4 3 3" xfId="905" builtinId="53" customBuiltin="true"/>
    <cellStyle name="20% - Accent1 2 4 4 4" xfId="906" builtinId="53" customBuiltin="true"/>
    <cellStyle name="20% - Accent1 2 4 4 4 2" xfId="907" builtinId="53" customBuiltin="true"/>
    <cellStyle name="20% - Accent1 2 4 4 5" xfId="908" builtinId="53" customBuiltin="true"/>
    <cellStyle name="20% - Accent1 2 4 5" xfId="909" builtinId="53" customBuiltin="true"/>
    <cellStyle name="20% - Accent1 2 4 5 2" xfId="910" builtinId="53" customBuiltin="true"/>
    <cellStyle name="20% - Accent1 2 4 5 2 2" xfId="911" builtinId="53" customBuiltin="true"/>
    <cellStyle name="20% - Accent1 2 4 5 2 2 2" xfId="912" builtinId="53" customBuiltin="true"/>
    <cellStyle name="20% - Accent1 2 4 5 2 3" xfId="913" builtinId="53" customBuiltin="true"/>
    <cellStyle name="20% - Accent1 2 4 5 3" xfId="914" builtinId="53" customBuiltin="true"/>
    <cellStyle name="20% - Accent1 2 4 5 3 2" xfId="915" builtinId="53" customBuiltin="true"/>
    <cellStyle name="20% - Accent1 2 4 5 4" xfId="916" builtinId="53" customBuiltin="true"/>
    <cellStyle name="20% - Accent1 2 4 6" xfId="917" builtinId="53" customBuiltin="true"/>
    <cellStyle name="20% - Accent1 2 4 6 2" xfId="918" builtinId="53" customBuiltin="true"/>
    <cellStyle name="20% - Accent1 2 4 6 2 2" xfId="919" builtinId="53" customBuiltin="true"/>
    <cellStyle name="20% - Accent1 2 4 6 3" xfId="920" builtinId="53" customBuiltin="true"/>
    <cellStyle name="20% - Accent1 2 4 7" xfId="921" builtinId="53" customBuiltin="true"/>
    <cellStyle name="20% - Accent1 2 4 7 2" xfId="922" builtinId="53" customBuiltin="true"/>
    <cellStyle name="20% - Accent1 2 4 8" xfId="923" builtinId="53" customBuiltin="true"/>
    <cellStyle name="20% - Accent1 2 5" xfId="924" builtinId="53" customBuiltin="true"/>
    <cellStyle name="20% - Accent1 2 5 2" xfId="925" builtinId="53" customBuiltin="true"/>
    <cellStyle name="20% - Accent1 2 5 2 2" xfId="926" builtinId="53" customBuiltin="true"/>
    <cellStyle name="20% - Accent1 2 5 2 2 2" xfId="927" builtinId="53" customBuiltin="true"/>
    <cellStyle name="20% - Accent1 2 5 2 2 2 2" xfId="928" builtinId="53" customBuiltin="true"/>
    <cellStyle name="20% - Accent1 2 5 2 2 2 2 2" xfId="929" builtinId="53" customBuiltin="true"/>
    <cellStyle name="20% - Accent1 2 5 2 2 2 2 2 2" xfId="930" builtinId="53" customBuiltin="true"/>
    <cellStyle name="20% - Accent1 2 5 2 2 2 2 2 2 2" xfId="931" builtinId="53" customBuiltin="true"/>
    <cellStyle name="20% - Accent1 2 5 2 2 2 2 2 3" xfId="932" builtinId="53" customBuiltin="true"/>
    <cellStyle name="20% - Accent1 2 5 2 2 2 2 3" xfId="933" builtinId="53" customBuiltin="true"/>
    <cellStyle name="20% - Accent1 2 5 2 2 2 2 3 2" xfId="934" builtinId="53" customBuiltin="true"/>
    <cellStyle name="20% - Accent1 2 5 2 2 2 2 4" xfId="935" builtinId="53" customBuiltin="true"/>
    <cellStyle name="20% - Accent1 2 5 2 2 2 3" xfId="936" builtinId="53" customBuiltin="true"/>
    <cellStyle name="20% - Accent1 2 5 2 2 2 3 2" xfId="937" builtinId="53" customBuiltin="true"/>
    <cellStyle name="20% - Accent1 2 5 2 2 2 3 2 2" xfId="938" builtinId="53" customBuiltin="true"/>
    <cellStyle name="20% - Accent1 2 5 2 2 2 3 3" xfId="939" builtinId="53" customBuiltin="true"/>
    <cellStyle name="20% - Accent1 2 5 2 2 2 4" xfId="940" builtinId="53" customBuiltin="true"/>
    <cellStyle name="20% - Accent1 2 5 2 2 2 4 2" xfId="941" builtinId="53" customBuiltin="true"/>
    <cellStyle name="20% - Accent1 2 5 2 2 2 5" xfId="942" builtinId="53" customBuiltin="true"/>
    <cellStyle name="20% - Accent1 2 5 2 2 3" xfId="943" builtinId="53" customBuiltin="true"/>
    <cellStyle name="20% - Accent1 2 5 2 2 3 2" xfId="944" builtinId="53" customBuiltin="true"/>
    <cellStyle name="20% - Accent1 2 5 2 2 3 2 2" xfId="945" builtinId="53" customBuiltin="true"/>
    <cellStyle name="20% - Accent1 2 5 2 2 3 2 2 2" xfId="946" builtinId="53" customBuiltin="true"/>
    <cellStyle name="20% - Accent1 2 5 2 2 3 2 3" xfId="947" builtinId="53" customBuiltin="true"/>
    <cellStyle name="20% - Accent1 2 5 2 2 3 3" xfId="948" builtinId="53" customBuiltin="true"/>
    <cellStyle name="20% - Accent1 2 5 2 2 3 3 2" xfId="949" builtinId="53" customBuiltin="true"/>
    <cellStyle name="20% - Accent1 2 5 2 2 3 4" xfId="950" builtinId="53" customBuiltin="true"/>
    <cellStyle name="20% - Accent1 2 5 2 2 4" xfId="951" builtinId="53" customBuiltin="true"/>
    <cellStyle name="20% - Accent1 2 5 2 2 4 2" xfId="952" builtinId="53" customBuiltin="true"/>
    <cellStyle name="20% - Accent1 2 5 2 2 4 2 2" xfId="953" builtinId="53" customBuiltin="true"/>
    <cellStyle name="20% - Accent1 2 5 2 2 4 3" xfId="954" builtinId="53" customBuiltin="true"/>
    <cellStyle name="20% - Accent1 2 5 2 2 5" xfId="955" builtinId="53" customBuiltin="true"/>
    <cellStyle name="20% - Accent1 2 5 2 2 5 2" xfId="956" builtinId="53" customBuiltin="true"/>
    <cellStyle name="20% - Accent1 2 5 2 2 6" xfId="957" builtinId="53" customBuiltin="true"/>
    <cellStyle name="20% - Accent1 2 5 2 3" xfId="958" builtinId="53" customBuiltin="true"/>
    <cellStyle name="20% - Accent1 2 5 2 3 2" xfId="959" builtinId="53" customBuiltin="true"/>
    <cellStyle name="20% - Accent1 2 5 2 3 2 2" xfId="960" builtinId="53" customBuiltin="true"/>
    <cellStyle name="20% - Accent1 2 5 2 3 2 2 2" xfId="961" builtinId="53" customBuiltin="true"/>
    <cellStyle name="20% - Accent1 2 5 2 3 2 2 2 2" xfId="962" builtinId="53" customBuiltin="true"/>
    <cellStyle name="20% - Accent1 2 5 2 3 2 2 3" xfId="963" builtinId="53" customBuiltin="true"/>
    <cellStyle name="20% - Accent1 2 5 2 3 2 3" xfId="964" builtinId="53" customBuiltin="true"/>
    <cellStyle name="20% - Accent1 2 5 2 3 2 3 2" xfId="965" builtinId="53" customBuiltin="true"/>
    <cellStyle name="20% - Accent1 2 5 2 3 2 4" xfId="966" builtinId="53" customBuiltin="true"/>
    <cellStyle name="20% - Accent1 2 5 2 3 3" xfId="967" builtinId="53" customBuiltin="true"/>
    <cellStyle name="20% - Accent1 2 5 2 3 3 2" xfId="968" builtinId="53" customBuiltin="true"/>
    <cellStyle name="20% - Accent1 2 5 2 3 3 2 2" xfId="969" builtinId="53" customBuiltin="true"/>
    <cellStyle name="20% - Accent1 2 5 2 3 3 3" xfId="970" builtinId="53" customBuiltin="true"/>
    <cellStyle name="20% - Accent1 2 5 2 3 4" xfId="971" builtinId="53" customBuiltin="true"/>
    <cellStyle name="20% - Accent1 2 5 2 3 4 2" xfId="972" builtinId="53" customBuiltin="true"/>
    <cellStyle name="20% - Accent1 2 5 2 3 5" xfId="973" builtinId="53" customBuiltin="true"/>
    <cellStyle name="20% - Accent1 2 5 2 4" xfId="974" builtinId="53" customBuiltin="true"/>
    <cellStyle name="20% - Accent1 2 5 2 4 2" xfId="975" builtinId="53" customBuiltin="true"/>
    <cellStyle name="20% - Accent1 2 5 2 4 2 2" xfId="976" builtinId="53" customBuiltin="true"/>
    <cellStyle name="20% - Accent1 2 5 2 4 2 2 2" xfId="977" builtinId="53" customBuiltin="true"/>
    <cellStyle name="20% - Accent1 2 5 2 4 2 3" xfId="978" builtinId="53" customBuiltin="true"/>
    <cellStyle name="20% - Accent1 2 5 2 4 3" xfId="979" builtinId="53" customBuiltin="true"/>
    <cellStyle name="20% - Accent1 2 5 2 4 3 2" xfId="980" builtinId="53" customBuiltin="true"/>
    <cellStyle name="20% - Accent1 2 5 2 4 4" xfId="981" builtinId="53" customBuiltin="true"/>
    <cellStyle name="20% - Accent1 2 5 2 5" xfId="982" builtinId="53" customBuiltin="true"/>
    <cellStyle name="20% - Accent1 2 5 2 5 2" xfId="983" builtinId="53" customBuiltin="true"/>
    <cellStyle name="20% - Accent1 2 5 2 5 2 2" xfId="984" builtinId="53" customBuiltin="true"/>
    <cellStyle name="20% - Accent1 2 5 2 5 3" xfId="985" builtinId="53" customBuiltin="true"/>
    <cellStyle name="20% - Accent1 2 5 2 6" xfId="986" builtinId="53" customBuiltin="true"/>
    <cellStyle name="20% - Accent1 2 5 2 6 2" xfId="987" builtinId="53" customBuiltin="true"/>
    <cellStyle name="20% - Accent1 2 5 2 7" xfId="988" builtinId="53" customBuiltin="true"/>
    <cellStyle name="20% - Accent1 2 5 3" xfId="989" builtinId="53" customBuiltin="true"/>
    <cellStyle name="20% - Accent1 2 5 3 2" xfId="990" builtinId="53" customBuiltin="true"/>
    <cellStyle name="20% - Accent1 2 5 3 2 2" xfId="991" builtinId="53" customBuiltin="true"/>
    <cellStyle name="20% - Accent1 2 5 3 2 2 2" xfId="992" builtinId="53" customBuiltin="true"/>
    <cellStyle name="20% - Accent1 2 5 3 2 2 2 2" xfId="993" builtinId="53" customBuiltin="true"/>
    <cellStyle name="20% - Accent1 2 5 3 2 2 2 2 2" xfId="994" builtinId="53" customBuiltin="true"/>
    <cellStyle name="20% - Accent1 2 5 3 2 2 2 3" xfId="995" builtinId="53" customBuiltin="true"/>
    <cellStyle name="20% - Accent1 2 5 3 2 2 3" xfId="996" builtinId="53" customBuiltin="true"/>
    <cellStyle name="20% - Accent1 2 5 3 2 2 3 2" xfId="997" builtinId="53" customBuiltin="true"/>
    <cellStyle name="20% - Accent1 2 5 3 2 2 4" xfId="998" builtinId="53" customBuiltin="true"/>
    <cellStyle name="20% - Accent1 2 5 3 2 3" xfId="999" builtinId="53" customBuiltin="true"/>
    <cellStyle name="20% - Accent1 2 5 3 2 3 2" xfId="1000" builtinId="53" customBuiltin="true"/>
    <cellStyle name="20% - Accent1 2 5 3 2 3 2 2" xfId="1001" builtinId="53" customBuiltin="true"/>
    <cellStyle name="20% - Accent1 2 5 3 2 3 3" xfId="1002" builtinId="53" customBuiltin="true"/>
    <cellStyle name="20% - Accent1 2 5 3 2 4" xfId="1003" builtinId="53" customBuiltin="true"/>
    <cellStyle name="20% - Accent1 2 5 3 2 4 2" xfId="1004" builtinId="53" customBuiltin="true"/>
    <cellStyle name="20% - Accent1 2 5 3 2 5" xfId="1005" builtinId="53" customBuiltin="true"/>
    <cellStyle name="20% - Accent1 2 5 3 3" xfId="1006" builtinId="53" customBuiltin="true"/>
    <cellStyle name="20% - Accent1 2 5 3 3 2" xfId="1007" builtinId="53" customBuiltin="true"/>
    <cellStyle name="20% - Accent1 2 5 3 3 2 2" xfId="1008" builtinId="53" customBuiltin="true"/>
    <cellStyle name="20% - Accent1 2 5 3 3 2 2 2" xfId="1009" builtinId="53" customBuiltin="true"/>
    <cellStyle name="20% - Accent1 2 5 3 3 2 3" xfId="1010" builtinId="53" customBuiltin="true"/>
    <cellStyle name="20% - Accent1 2 5 3 3 3" xfId="1011" builtinId="53" customBuiltin="true"/>
    <cellStyle name="20% - Accent1 2 5 3 3 3 2" xfId="1012" builtinId="53" customBuiltin="true"/>
    <cellStyle name="20% - Accent1 2 5 3 3 4" xfId="1013" builtinId="53" customBuiltin="true"/>
    <cellStyle name="20% - Accent1 2 5 3 4" xfId="1014" builtinId="53" customBuiltin="true"/>
    <cellStyle name="20% - Accent1 2 5 3 4 2" xfId="1015" builtinId="53" customBuiltin="true"/>
    <cellStyle name="20% - Accent1 2 5 3 4 2 2" xfId="1016" builtinId="53" customBuiltin="true"/>
    <cellStyle name="20% - Accent1 2 5 3 4 3" xfId="1017" builtinId="53" customBuiltin="true"/>
    <cellStyle name="20% - Accent1 2 5 3 5" xfId="1018" builtinId="53" customBuiltin="true"/>
    <cellStyle name="20% - Accent1 2 5 3 5 2" xfId="1019" builtinId="53" customBuiltin="true"/>
    <cellStyle name="20% - Accent1 2 5 3 6" xfId="1020" builtinId="53" customBuiltin="true"/>
    <cellStyle name="20% - Accent1 2 5 4" xfId="1021" builtinId="53" customBuiltin="true"/>
    <cellStyle name="20% - Accent1 2 5 4 2" xfId="1022" builtinId="53" customBuiltin="true"/>
    <cellStyle name="20% - Accent1 2 5 4 2 2" xfId="1023" builtinId="53" customBuiltin="true"/>
    <cellStyle name="20% - Accent1 2 5 4 2 2 2" xfId="1024" builtinId="53" customBuiltin="true"/>
    <cellStyle name="20% - Accent1 2 5 4 2 2 2 2" xfId="1025" builtinId="53" customBuiltin="true"/>
    <cellStyle name="20% - Accent1 2 5 4 2 2 3" xfId="1026" builtinId="53" customBuiltin="true"/>
    <cellStyle name="20% - Accent1 2 5 4 2 3" xfId="1027" builtinId="53" customBuiltin="true"/>
    <cellStyle name="20% - Accent1 2 5 4 2 3 2" xfId="1028" builtinId="53" customBuiltin="true"/>
    <cellStyle name="20% - Accent1 2 5 4 2 4" xfId="1029" builtinId="53" customBuiltin="true"/>
    <cellStyle name="20% - Accent1 2 5 4 3" xfId="1030" builtinId="53" customBuiltin="true"/>
    <cellStyle name="20% - Accent1 2 5 4 3 2" xfId="1031" builtinId="53" customBuiltin="true"/>
    <cellStyle name="20% - Accent1 2 5 4 3 2 2" xfId="1032" builtinId="53" customBuiltin="true"/>
    <cellStyle name="20% - Accent1 2 5 4 3 3" xfId="1033" builtinId="53" customBuiltin="true"/>
    <cellStyle name="20% - Accent1 2 5 4 4" xfId="1034" builtinId="53" customBuiltin="true"/>
    <cellStyle name="20% - Accent1 2 5 4 4 2" xfId="1035" builtinId="53" customBuiltin="true"/>
    <cellStyle name="20% - Accent1 2 5 4 5" xfId="1036" builtinId="53" customBuiltin="true"/>
    <cellStyle name="20% - Accent1 2 5 5" xfId="1037" builtinId="53" customBuiltin="true"/>
    <cellStyle name="20% - Accent1 2 5 5 2" xfId="1038" builtinId="53" customBuiltin="true"/>
    <cellStyle name="20% - Accent1 2 5 5 2 2" xfId="1039" builtinId="53" customBuiltin="true"/>
    <cellStyle name="20% - Accent1 2 5 5 2 2 2" xfId="1040" builtinId="53" customBuiltin="true"/>
    <cellStyle name="20% - Accent1 2 5 5 2 3" xfId="1041" builtinId="53" customBuiltin="true"/>
    <cellStyle name="20% - Accent1 2 5 5 3" xfId="1042" builtinId="53" customBuiltin="true"/>
    <cellStyle name="20% - Accent1 2 5 5 3 2" xfId="1043" builtinId="53" customBuiltin="true"/>
    <cellStyle name="20% - Accent1 2 5 5 4" xfId="1044" builtinId="53" customBuiltin="true"/>
    <cellStyle name="20% - Accent1 2 5 6" xfId="1045" builtinId="53" customBuiltin="true"/>
    <cellStyle name="20% - Accent1 2 5 6 2" xfId="1046" builtinId="53" customBuiltin="true"/>
    <cellStyle name="20% - Accent1 2 5 6 2 2" xfId="1047" builtinId="53" customBuiltin="true"/>
    <cellStyle name="20% - Accent1 2 5 6 3" xfId="1048" builtinId="53" customBuiltin="true"/>
    <cellStyle name="20% - Accent1 2 5 7" xfId="1049" builtinId="53" customBuiltin="true"/>
    <cellStyle name="20% - Accent1 2 5 7 2" xfId="1050" builtinId="53" customBuiltin="true"/>
    <cellStyle name="20% - Accent1 2 5 8" xfId="1051" builtinId="53" customBuiltin="true"/>
    <cellStyle name="20% - Accent1 2 6" xfId="1052" builtinId="53" customBuiltin="true"/>
    <cellStyle name="20% - Accent1 2 6 2" xfId="1053" builtinId="53" customBuiltin="true"/>
    <cellStyle name="20% - Accent1 2 6 2 2" xfId="1054" builtinId="53" customBuiltin="true"/>
    <cellStyle name="20% - Accent1 2 6 2 2 2" xfId="1055" builtinId="53" customBuiltin="true"/>
    <cellStyle name="20% - Accent1 2 6 2 2 2 2" xfId="1056" builtinId="53" customBuiltin="true"/>
    <cellStyle name="20% - Accent1 2 6 2 2 2 2 2" xfId="1057" builtinId="53" customBuiltin="true"/>
    <cellStyle name="20% - Accent1 2 6 2 2 2 2 2 2" xfId="1058" builtinId="53" customBuiltin="true"/>
    <cellStyle name="20% - Accent1 2 6 2 2 2 2 3" xfId="1059" builtinId="53" customBuiltin="true"/>
    <cellStyle name="20% - Accent1 2 6 2 2 2 3" xfId="1060" builtinId="53" customBuiltin="true"/>
    <cellStyle name="20% - Accent1 2 6 2 2 2 3 2" xfId="1061" builtinId="53" customBuiltin="true"/>
    <cellStyle name="20% - Accent1 2 6 2 2 2 4" xfId="1062" builtinId="53" customBuiltin="true"/>
    <cellStyle name="20% - Accent1 2 6 2 2 3" xfId="1063" builtinId="53" customBuiltin="true"/>
    <cellStyle name="20% - Accent1 2 6 2 2 3 2" xfId="1064" builtinId="53" customBuiltin="true"/>
    <cellStyle name="20% - Accent1 2 6 2 2 3 2 2" xfId="1065" builtinId="53" customBuiltin="true"/>
    <cellStyle name="20% - Accent1 2 6 2 2 3 3" xfId="1066" builtinId="53" customBuiltin="true"/>
    <cellStyle name="20% - Accent1 2 6 2 2 4" xfId="1067" builtinId="53" customBuiltin="true"/>
    <cellStyle name="20% - Accent1 2 6 2 2 4 2" xfId="1068" builtinId="53" customBuiltin="true"/>
    <cellStyle name="20% - Accent1 2 6 2 2 5" xfId="1069" builtinId="53" customBuiltin="true"/>
    <cellStyle name="20% - Accent1 2 6 2 3" xfId="1070" builtinId="53" customBuiltin="true"/>
    <cellStyle name="20% - Accent1 2 6 2 3 2" xfId="1071" builtinId="53" customBuiltin="true"/>
    <cellStyle name="20% - Accent1 2 6 2 3 2 2" xfId="1072" builtinId="53" customBuiltin="true"/>
    <cellStyle name="20% - Accent1 2 6 2 3 2 2 2" xfId="1073" builtinId="53" customBuiltin="true"/>
    <cellStyle name="20% - Accent1 2 6 2 3 2 3" xfId="1074" builtinId="53" customBuiltin="true"/>
    <cellStyle name="20% - Accent1 2 6 2 3 3" xfId="1075" builtinId="53" customBuiltin="true"/>
    <cellStyle name="20% - Accent1 2 6 2 3 3 2" xfId="1076" builtinId="53" customBuiltin="true"/>
    <cellStyle name="20% - Accent1 2 6 2 3 4" xfId="1077" builtinId="53" customBuiltin="true"/>
    <cellStyle name="20% - Accent1 2 6 2 4" xfId="1078" builtinId="53" customBuiltin="true"/>
    <cellStyle name="20% - Accent1 2 6 2 4 2" xfId="1079" builtinId="53" customBuiltin="true"/>
    <cellStyle name="20% - Accent1 2 6 2 4 2 2" xfId="1080" builtinId="53" customBuiltin="true"/>
    <cellStyle name="20% - Accent1 2 6 2 4 3" xfId="1081" builtinId="53" customBuiltin="true"/>
    <cellStyle name="20% - Accent1 2 6 2 5" xfId="1082" builtinId="53" customBuiltin="true"/>
    <cellStyle name="20% - Accent1 2 6 2 5 2" xfId="1083" builtinId="53" customBuiltin="true"/>
    <cellStyle name="20% - Accent1 2 6 2 6" xfId="1084" builtinId="53" customBuiltin="true"/>
    <cellStyle name="20% - Accent1 2 6 3" xfId="1085" builtinId="53" customBuiltin="true"/>
    <cellStyle name="20% - Accent1 2 6 3 2" xfId="1086" builtinId="53" customBuiltin="true"/>
    <cellStyle name="20% - Accent1 2 6 3 2 2" xfId="1087" builtinId="53" customBuiltin="true"/>
    <cellStyle name="20% - Accent1 2 6 3 2 2 2" xfId="1088" builtinId="53" customBuiltin="true"/>
    <cellStyle name="20% - Accent1 2 6 3 2 2 2 2" xfId="1089" builtinId="53" customBuiltin="true"/>
    <cellStyle name="20% - Accent1 2 6 3 2 2 3" xfId="1090" builtinId="53" customBuiltin="true"/>
    <cellStyle name="20% - Accent1 2 6 3 2 3" xfId="1091" builtinId="53" customBuiltin="true"/>
    <cellStyle name="20% - Accent1 2 6 3 2 3 2" xfId="1092" builtinId="53" customBuiltin="true"/>
    <cellStyle name="20% - Accent1 2 6 3 2 4" xfId="1093" builtinId="53" customBuiltin="true"/>
    <cellStyle name="20% - Accent1 2 6 3 3" xfId="1094" builtinId="53" customBuiltin="true"/>
    <cellStyle name="20% - Accent1 2 6 3 3 2" xfId="1095" builtinId="53" customBuiltin="true"/>
    <cellStyle name="20% - Accent1 2 6 3 3 2 2" xfId="1096" builtinId="53" customBuiltin="true"/>
    <cellStyle name="20% - Accent1 2 6 3 3 3" xfId="1097" builtinId="53" customBuiltin="true"/>
    <cellStyle name="20% - Accent1 2 6 3 4" xfId="1098" builtinId="53" customBuiltin="true"/>
    <cellStyle name="20% - Accent1 2 6 3 4 2" xfId="1099" builtinId="53" customBuiltin="true"/>
    <cellStyle name="20% - Accent1 2 6 3 5" xfId="1100" builtinId="53" customBuiltin="true"/>
    <cellStyle name="20% - Accent1 2 6 4" xfId="1101" builtinId="53" customBuiltin="true"/>
    <cellStyle name="20% - Accent1 2 6 4 2" xfId="1102" builtinId="53" customBuiltin="true"/>
    <cellStyle name="20% - Accent1 2 6 4 2 2" xfId="1103" builtinId="53" customBuiltin="true"/>
    <cellStyle name="20% - Accent1 2 6 4 2 2 2" xfId="1104" builtinId="53" customBuiltin="true"/>
    <cellStyle name="20% - Accent1 2 6 4 2 3" xfId="1105" builtinId="53" customBuiltin="true"/>
    <cellStyle name="20% - Accent1 2 6 4 3" xfId="1106" builtinId="53" customBuiltin="true"/>
    <cellStyle name="20% - Accent1 2 6 4 3 2" xfId="1107" builtinId="53" customBuiltin="true"/>
    <cellStyle name="20% - Accent1 2 6 4 4" xfId="1108" builtinId="53" customBuiltin="true"/>
    <cellStyle name="20% - Accent1 2 6 5" xfId="1109" builtinId="53" customBuiltin="true"/>
    <cellStyle name="20% - Accent1 2 6 5 2" xfId="1110" builtinId="53" customBuiltin="true"/>
    <cellStyle name="20% - Accent1 2 6 5 2 2" xfId="1111" builtinId="53" customBuiltin="true"/>
    <cellStyle name="20% - Accent1 2 6 5 3" xfId="1112" builtinId="53" customBuiltin="true"/>
    <cellStyle name="20% - Accent1 2 6 6" xfId="1113" builtinId="53" customBuiltin="true"/>
    <cellStyle name="20% - Accent1 2 6 6 2" xfId="1114" builtinId="53" customBuiltin="true"/>
    <cellStyle name="20% - Accent1 2 6 7" xfId="1115" builtinId="53" customBuiltin="true"/>
    <cellStyle name="20% - Accent1 2 7" xfId="1116" builtinId="53" customBuiltin="true"/>
    <cellStyle name="20% - Accent1 2 7 2" xfId="1117" builtinId="53" customBuiltin="true"/>
    <cellStyle name="20% - Accent1 2 7 2 2" xfId="1118" builtinId="53" customBuiltin="true"/>
    <cellStyle name="20% - Accent1 2 7 2 2 2" xfId="1119" builtinId="53" customBuiltin="true"/>
    <cellStyle name="20% - Accent1 2 7 2 2 2 2" xfId="1120" builtinId="53" customBuiltin="true"/>
    <cellStyle name="20% - Accent1 2 7 2 2 2 2 2" xfId="1121" builtinId="53" customBuiltin="true"/>
    <cellStyle name="20% - Accent1 2 7 2 2 2 3" xfId="1122" builtinId="53" customBuiltin="true"/>
    <cellStyle name="20% - Accent1 2 7 2 2 3" xfId="1123" builtinId="53" customBuiltin="true"/>
    <cellStyle name="20% - Accent1 2 7 2 2 3 2" xfId="1124" builtinId="53" customBuiltin="true"/>
    <cellStyle name="20% - Accent1 2 7 2 2 4" xfId="1125" builtinId="53" customBuiltin="true"/>
    <cellStyle name="20% - Accent1 2 7 2 3" xfId="1126" builtinId="53" customBuiltin="true"/>
    <cellStyle name="20% - Accent1 2 7 2 3 2" xfId="1127" builtinId="53" customBuiltin="true"/>
    <cellStyle name="20% - Accent1 2 7 2 3 2 2" xfId="1128" builtinId="53" customBuiltin="true"/>
    <cellStyle name="20% - Accent1 2 7 2 3 3" xfId="1129" builtinId="53" customBuiltin="true"/>
    <cellStyle name="20% - Accent1 2 7 2 4" xfId="1130" builtinId="53" customBuiltin="true"/>
    <cellStyle name="20% - Accent1 2 7 2 4 2" xfId="1131" builtinId="53" customBuiltin="true"/>
    <cellStyle name="20% - Accent1 2 7 2 5" xfId="1132" builtinId="53" customBuiltin="true"/>
    <cellStyle name="20% - Accent1 2 7 3" xfId="1133" builtinId="53" customBuiltin="true"/>
    <cellStyle name="20% - Accent1 2 7 3 2" xfId="1134" builtinId="53" customBuiltin="true"/>
    <cellStyle name="20% - Accent1 2 7 3 2 2" xfId="1135" builtinId="53" customBuiltin="true"/>
    <cellStyle name="20% - Accent1 2 7 3 2 2 2" xfId="1136" builtinId="53" customBuiltin="true"/>
    <cellStyle name="20% - Accent1 2 7 3 2 3" xfId="1137" builtinId="53" customBuiltin="true"/>
    <cellStyle name="20% - Accent1 2 7 3 3" xfId="1138" builtinId="53" customBuiltin="true"/>
    <cellStyle name="20% - Accent1 2 7 3 3 2" xfId="1139" builtinId="53" customBuiltin="true"/>
    <cellStyle name="20% - Accent1 2 7 3 4" xfId="1140" builtinId="53" customBuiltin="true"/>
    <cellStyle name="20% - Accent1 2 7 4" xfId="1141" builtinId="53" customBuiltin="true"/>
    <cellStyle name="20% - Accent1 2 7 4 2" xfId="1142" builtinId="53" customBuiltin="true"/>
    <cellStyle name="20% - Accent1 2 7 4 2 2" xfId="1143" builtinId="53" customBuiltin="true"/>
    <cellStyle name="20% - Accent1 2 7 4 3" xfId="1144" builtinId="53" customBuiltin="true"/>
    <cellStyle name="20% - Accent1 2 7 5" xfId="1145" builtinId="53" customBuiltin="true"/>
    <cellStyle name="20% - Accent1 2 7 5 2" xfId="1146" builtinId="53" customBuiltin="true"/>
    <cellStyle name="20% - Accent1 2 7 6" xfId="1147" builtinId="53" customBuiltin="true"/>
    <cellStyle name="20% - Accent1 2 8" xfId="1148" builtinId="53" customBuiltin="true"/>
    <cellStyle name="20% - Accent1 2 8 2" xfId="1149" builtinId="53" customBuiltin="true"/>
    <cellStyle name="20% - Accent1 2 8 2 2" xfId="1150" builtinId="53" customBuiltin="true"/>
    <cellStyle name="20% - Accent1 2 8 2 2 2" xfId="1151" builtinId="53" customBuiltin="true"/>
    <cellStyle name="20% - Accent1 2 8 2 2 2 2" xfId="1152" builtinId="53" customBuiltin="true"/>
    <cellStyle name="20% - Accent1 2 8 2 2 3" xfId="1153" builtinId="53" customBuiltin="true"/>
    <cellStyle name="20% - Accent1 2 8 2 3" xfId="1154" builtinId="53" customBuiltin="true"/>
    <cellStyle name="20% - Accent1 2 8 2 3 2" xfId="1155" builtinId="53" customBuiltin="true"/>
    <cellStyle name="20% - Accent1 2 8 2 4" xfId="1156" builtinId="53" customBuiltin="true"/>
    <cellStyle name="20% - Accent1 2 8 3" xfId="1157" builtinId="53" customBuiltin="true"/>
    <cellStyle name="20% - Accent1 2 8 3 2" xfId="1158" builtinId="53" customBuiltin="true"/>
    <cellStyle name="20% - Accent1 2 8 3 2 2" xfId="1159" builtinId="53" customBuiltin="true"/>
    <cellStyle name="20% - Accent1 2 8 3 3" xfId="1160" builtinId="53" customBuiltin="true"/>
    <cellStyle name="20% - Accent1 2 8 4" xfId="1161" builtinId="53" customBuiltin="true"/>
    <cellStyle name="20% - Accent1 2 8 4 2" xfId="1162" builtinId="53" customBuiltin="true"/>
    <cellStyle name="20% - Accent1 2 8 5" xfId="1163" builtinId="53" customBuiltin="true"/>
    <cellStyle name="20% - Accent1 2 9" xfId="1164" builtinId="53" customBuiltin="true"/>
    <cellStyle name="20% - Accent1 2 9 2" xfId="1165" builtinId="53" customBuiltin="true"/>
    <cellStyle name="20% - Accent1 2 9 2 2" xfId="1166" builtinId="53" customBuiltin="true"/>
    <cellStyle name="20% - Accent1 2 9 2 2 2" xfId="1167" builtinId="53" customBuiltin="true"/>
    <cellStyle name="20% - Accent1 2 9 2 3" xfId="1168" builtinId="53" customBuiltin="true"/>
    <cellStyle name="20% - Accent1 2 9 3" xfId="1169" builtinId="53" customBuiltin="true"/>
    <cellStyle name="20% - Accent1 2 9 3 2" xfId="1170" builtinId="53" customBuiltin="true"/>
    <cellStyle name="20% - Accent1 2 9 4" xfId="1171" builtinId="53" customBuiltin="true"/>
    <cellStyle name="20% - Accent1 3" xfId="1172" builtinId="53" customBuiltin="true"/>
    <cellStyle name="20% - Accent1 3 2" xfId="1173" builtinId="53" customBuiltin="true"/>
    <cellStyle name="20% - Accent1 3 2 2" xfId="1174" builtinId="53" customBuiltin="true"/>
    <cellStyle name="20% - Accent1 3 2 2 2" xfId="1175" builtinId="53" customBuiltin="true"/>
    <cellStyle name="20% - Accent1 3 2 2 2 2" xfId="1176" builtinId="53" customBuiltin="true"/>
    <cellStyle name="20% - Accent1 3 2 2 2 2 2" xfId="1177" builtinId="53" customBuiltin="true"/>
    <cellStyle name="20% - Accent1 3 2 2 2 3" xfId="1178" builtinId="53" customBuiltin="true"/>
    <cellStyle name="20% - Accent1 3 2 2 3" xfId="1179" builtinId="53" customBuiltin="true"/>
    <cellStyle name="20% - Accent1 3 2 2 3 2" xfId="1180" builtinId="53" customBuiltin="true"/>
    <cellStyle name="20% - Accent1 3 2 2 4" xfId="1181" builtinId="53" customBuiltin="true"/>
    <cellStyle name="20% - Accent1 3 2 3" xfId="1182" builtinId="53" customBuiltin="true"/>
    <cellStyle name="20% - Accent1 3 2 3 2" xfId="1183" builtinId="53" customBuiltin="true"/>
    <cellStyle name="20% - Accent1 3 2 3 2 2" xfId="1184" builtinId="53" customBuiltin="true"/>
    <cellStyle name="20% - Accent1 3 2 3 3" xfId="1185" builtinId="53" customBuiltin="true"/>
    <cellStyle name="20% - Accent1 3 2 4" xfId="1186" builtinId="53" customBuiltin="true"/>
    <cellStyle name="20% - Accent1 3 2 4 2" xfId="1187" builtinId="53" customBuiltin="true"/>
    <cellStyle name="20% - Accent1 3 2 5" xfId="1188" builtinId="53" customBuiltin="true"/>
    <cellStyle name="20% - Accent1 3 3" xfId="1189" builtinId="53" customBuiltin="true"/>
    <cellStyle name="20% - Accent1 3 3 2" xfId="1190" builtinId="53" customBuiltin="true"/>
    <cellStyle name="20% - Accent1 3 3 2 2" xfId="1191" builtinId="53" customBuiltin="true"/>
    <cellStyle name="20% - Accent1 3 3 2 2 2" xfId="1192" builtinId="53" customBuiltin="true"/>
    <cellStyle name="20% - Accent1 3 3 2 3" xfId="1193" builtinId="53" customBuiltin="true"/>
    <cellStyle name="20% - Accent1 3 3 3" xfId="1194" builtinId="53" customBuiltin="true"/>
    <cellStyle name="20% - Accent1 3 3 3 2" xfId="1195" builtinId="53" customBuiltin="true"/>
    <cellStyle name="20% - Accent1 3 3 4" xfId="1196" builtinId="53" customBuiltin="true"/>
    <cellStyle name="20% - Accent1 3 4" xfId="1197" builtinId="53" customBuiltin="true"/>
    <cellStyle name="20% - Accent1 3 4 2" xfId="1198" builtinId="53" customBuiltin="true"/>
    <cellStyle name="20% - Accent1 3 4 2 2" xfId="1199" builtinId="53" customBuiltin="true"/>
    <cellStyle name="20% - Accent1 3 4 3" xfId="1200" builtinId="53" customBuiltin="true"/>
    <cellStyle name="20% - Accent1 3 5" xfId="1201" builtinId="53" customBuiltin="true"/>
    <cellStyle name="20% - Accent1 3 5 2" xfId="1202" builtinId="53" customBuiltin="true"/>
    <cellStyle name="20% - Accent1 3 6" xfId="1203" builtinId="53" customBuiltin="true"/>
    <cellStyle name="20% - Accent1 4" xfId="1204" builtinId="53" customBuiltin="true"/>
    <cellStyle name="20% - Accent1 4 2" xfId="1205" builtinId="53" customBuiltin="true"/>
    <cellStyle name="20% - Accent1 4 2 2" xfId="1206" builtinId="53" customBuiltin="true"/>
    <cellStyle name="20% - Accent1 4 2 2 2" xfId="1207" builtinId="53" customBuiltin="true"/>
    <cellStyle name="20% - Accent1 4 2 2 2 2" xfId="1208" builtinId="53" customBuiltin="true"/>
    <cellStyle name="20% - Accent1 4 2 2 3" xfId="1209" builtinId="53" customBuiltin="true"/>
    <cellStyle name="20% - Accent1 4 2 3" xfId="1210" builtinId="53" customBuiltin="true"/>
    <cellStyle name="20% - Accent1 4 2 3 2" xfId="1211" builtinId="53" customBuiltin="true"/>
    <cellStyle name="20% - Accent1 4 2 4" xfId="1212" builtinId="53" customBuiltin="true"/>
    <cellStyle name="20% - Accent1 4 3" xfId="1213" builtinId="53" customBuiltin="true"/>
    <cellStyle name="20% - Accent1 4 3 2" xfId="1214" builtinId="53" customBuiltin="true"/>
    <cellStyle name="20% - Accent1 4 3 2 2" xfId="1215" builtinId="53" customBuiltin="true"/>
    <cellStyle name="20% - Accent1 4 3 3" xfId="1216" builtinId="53" customBuiltin="true"/>
    <cellStyle name="20% - Accent1 4 4" xfId="1217" builtinId="53" customBuiltin="true"/>
    <cellStyle name="20% - Accent1 4 4 2" xfId="1218" builtinId="53" customBuiltin="true"/>
    <cellStyle name="20% - Accent1 4 5" xfId="1219" builtinId="53" customBuiltin="true"/>
    <cellStyle name="20% - Accent1 5" xfId="1220" builtinId="53" customBuiltin="true"/>
    <cellStyle name="20% - Accent1 5 2" xfId="1221" builtinId="53" customBuiltin="true"/>
    <cellStyle name="20% - Accent1 5 2 2" xfId="1222" builtinId="53" customBuiltin="true"/>
    <cellStyle name="20% - Accent1 5 2 2 2" xfId="1223" builtinId="53" customBuiltin="true"/>
    <cellStyle name="20% - Accent1 5 2 3" xfId="1224" builtinId="53" customBuiltin="true"/>
    <cellStyle name="20% - Accent1 5 3" xfId="1225" builtinId="53" customBuiltin="true"/>
    <cellStyle name="20% - Accent1 5 3 2" xfId="1226" builtinId="53" customBuiltin="true"/>
    <cellStyle name="20% - Accent1 5 4" xfId="1227" builtinId="53" customBuiltin="true"/>
    <cellStyle name="20% - Accent1 6" xfId="1228" builtinId="53" customBuiltin="true"/>
    <cellStyle name="20% - Accent1 6 2" xfId="1229" builtinId="53" customBuiltin="true"/>
    <cellStyle name="20% - Accent1 6 2 2" xfId="1230" builtinId="53" customBuiltin="true"/>
    <cellStyle name="20% - Accent1 6 3" xfId="1231" builtinId="53" customBuiltin="true"/>
    <cellStyle name="20% - Accent1 7" xfId="1232" builtinId="53" customBuiltin="true"/>
    <cellStyle name="20% - Accent1 7 2" xfId="1233" builtinId="53" customBuiltin="true"/>
    <cellStyle name="20% - Accent1 7 2 2" xfId="1234" builtinId="53" customBuiltin="true"/>
    <cellStyle name="20% - Accent1 7 3" xfId="1235" builtinId="53" customBuiltin="true"/>
    <cellStyle name="20% - Accent1 8" xfId="1236" builtinId="53" customBuiltin="true"/>
    <cellStyle name="20% - Accent1 8 2" xfId="1237" builtinId="53" customBuiltin="true"/>
    <cellStyle name="20% - Accent1 9" xfId="1238" builtinId="53" customBuiltin="true"/>
    <cellStyle name="20% - Accent2 2" xfId="1239" builtinId="53" customBuiltin="true"/>
    <cellStyle name="20% - Accent2 2 10" xfId="1240" builtinId="53" customBuiltin="true"/>
    <cellStyle name="20% - Accent2 2 10 2" xfId="1241" builtinId="53" customBuiltin="true"/>
    <cellStyle name="20% - Accent2 2 10 2 2" xfId="1242" builtinId="53" customBuiltin="true"/>
    <cellStyle name="20% - Accent2 2 10 3" xfId="1243" builtinId="53" customBuiltin="true"/>
    <cellStyle name="20% - Accent2 2 11" xfId="1244" builtinId="53" customBuiltin="true"/>
    <cellStyle name="20% - Accent2 2 11 2" xfId="1245" builtinId="53" customBuiltin="true"/>
    <cellStyle name="20% - Accent2 2 12" xfId="1246" builtinId="53" customBuiltin="true"/>
    <cellStyle name="20% - Accent2 2 2" xfId="1247" builtinId="53" customBuiltin="true"/>
    <cellStyle name="20% - Accent2 2 2 10" xfId="1248" builtinId="53" customBuiltin="true"/>
    <cellStyle name="20% - Accent2 2 2 2" xfId="1249" builtinId="53" customBuiltin="true"/>
    <cellStyle name="20% - Accent2 2 2 2 2" xfId="1250" builtinId="53" customBuiltin="true"/>
    <cellStyle name="20% - Accent2 2 2 2 2 2" xfId="1251" builtinId="53" customBuiltin="true"/>
    <cellStyle name="20% - Accent2 2 2 2 2 2 2" xfId="1252" builtinId="53" customBuiltin="true"/>
    <cellStyle name="20% - Accent2 2 2 2 2 2 2 2" xfId="1253" builtinId="53" customBuiltin="true"/>
    <cellStyle name="20% - Accent2 2 2 2 2 2 2 2 2" xfId="1254" builtinId="53" customBuiltin="true"/>
    <cellStyle name="20% - Accent2 2 2 2 2 2 2 2 2 2" xfId="1255" builtinId="53" customBuiltin="true"/>
    <cellStyle name="20% - Accent2 2 2 2 2 2 2 2 2 2 2" xfId="1256" builtinId="53" customBuiltin="true"/>
    <cellStyle name="20% - Accent2 2 2 2 2 2 2 2 2 3" xfId="1257" builtinId="53" customBuiltin="true"/>
    <cellStyle name="20% - Accent2 2 2 2 2 2 2 2 3" xfId="1258" builtinId="53" customBuiltin="true"/>
    <cellStyle name="20% - Accent2 2 2 2 2 2 2 2 3 2" xfId="1259" builtinId="53" customBuiltin="true"/>
    <cellStyle name="20% - Accent2 2 2 2 2 2 2 2 4" xfId="1260" builtinId="53" customBuiltin="true"/>
    <cellStyle name="20% - Accent2 2 2 2 2 2 2 3" xfId="1261" builtinId="53" customBuiltin="true"/>
    <cellStyle name="20% - Accent2 2 2 2 2 2 2 3 2" xfId="1262" builtinId="53" customBuiltin="true"/>
    <cellStyle name="20% - Accent2 2 2 2 2 2 2 3 2 2" xfId="1263" builtinId="53" customBuiltin="true"/>
    <cellStyle name="20% - Accent2 2 2 2 2 2 2 3 3" xfId="1264" builtinId="53" customBuiltin="true"/>
    <cellStyle name="20% - Accent2 2 2 2 2 2 2 4" xfId="1265" builtinId="53" customBuiltin="true"/>
    <cellStyle name="20% - Accent2 2 2 2 2 2 2 4 2" xfId="1266" builtinId="53" customBuiltin="true"/>
    <cellStyle name="20% - Accent2 2 2 2 2 2 2 5" xfId="1267" builtinId="53" customBuiltin="true"/>
    <cellStyle name="20% - Accent2 2 2 2 2 2 3" xfId="1268" builtinId="53" customBuiltin="true"/>
    <cellStyle name="20% - Accent2 2 2 2 2 2 3 2" xfId="1269" builtinId="53" customBuiltin="true"/>
    <cellStyle name="20% - Accent2 2 2 2 2 2 3 2 2" xfId="1270" builtinId="53" customBuiltin="true"/>
    <cellStyle name="20% - Accent2 2 2 2 2 2 3 2 2 2" xfId="1271" builtinId="53" customBuiltin="true"/>
    <cellStyle name="20% - Accent2 2 2 2 2 2 3 2 3" xfId="1272" builtinId="53" customBuiltin="true"/>
    <cellStyle name="20% - Accent2 2 2 2 2 2 3 3" xfId="1273" builtinId="53" customBuiltin="true"/>
    <cellStyle name="20% - Accent2 2 2 2 2 2 3 3 2" xfId="1274" builtinId="53" customBuiltin="true"/>
    <cellStyle name="20% - Accent2 2 2 2 2 2 3 4" xfId="1275" builtinId="53" customBuiltin="true"/>
    <cellStyle name="20% - Accent2 2 2 2 2 2 4" xfId="1276" builtinId="53" customBuiltin="true"/>
    <cellStyle name="20% - Accent2 2 2 2 2 2 4 2" xfId="1277" builtinId="53" customBuiltin="true"/>
    <cellStyle name="20% - Accent2 2 2 2 2 2 4 2 2" xfId="1278" builtinId="53" customBuiltin="true"/>
    <cellStyle name="20% - Accent2 2 2 2 2 2 4 3" xfId="1279" builtinId="53" customBuiltin="true"/>
    <cellStyle name="20% - Accent2 2 2 2 2 2 5" xfId="1280" builtinId="53" customBuiltin="true"/>
    <cellStyle name="20% - Accent2 2 2 2 2 2 5 2" xfId="1281" builtinId="53" customBuiltin="true"/>
    <cellStyle name="20% - Accent2 2 2 2 2 2 6" xfId="1282" builtinId="53" customBuiltin="true"/>
    <cellStyle name="20% - Accent2 2 2 2 2 3" xfId="1283" builtinId="53" customBuiltin="true"/>
    <cellStyle name="20% - Accent2 2 2 2 2 3 2" xfId="1284" builtinId="53" customBuiltin="true"/>
    <cellStyle name="20% - Accent2 2 2 2 2 3 2 2" xfId="1285" builtinId="53" customBuiltin="true"/>
    <cellStyle name="20% - Accent2 2 2 2 2 3 2 2 2" xfId="1286" builtinId="53" customBuiltin="true"/>
    <cellStyle name="20% - Accent2 2 2 2 2 3 2 2 2 2" xfId="1287" builtinId="53" customBuiltin="true"/>
    <cellStyle name="20% - Accent2 2 2 2 2 3 2 2 3" xfId="1288" builtinId="53" customBuiltin="true"/>
    <cellStyle name="20% - Accent2 2 2 2 2 3 2 3" xfId="1289" builtinId="53" customBuiltin="true"/>
    <cellStyle name="20% - Accent2 2 2 2 2 3 2 3 2" xfId="1290" builtinId="53" customBuiltin="true"/>
    <cellStyle name="20% - Accent2 2 2 2 2 3 2 4" xfId="1291" builtinId="53" customBuiltin="true"/>
    <cellStyle name="20% - Accent2 2 2 2 2 3 3" xfId="1292" builtinId="53" customBuiltin="true"/>
    <cellStyle name="20% - Accent2 2 2 2 2 3 3 2" xfId="1293" builtinId="53" customBuiltin="true"/>
    <cellStyle name="20% - Accent2 2 2 2 2 3 3 2 2" xfId="1294" builtinId="53" customBuiltin="true"/>
    <cellStyle name="20% - Accent2 2 2 2 2 3 3 3" xfId="1295" builtinId="53" customBuiltin="true"/>
    <cellStyle name="20% - Accent2 2 2 2 2 3 4" xfId="1296" builtinId="53" customBuiltin="true"/>
    <cellStyle name="20% - Accent2 2 2 2 2 3 4 2" xfId="1297" builtinId="53" customBuiltin="true"/>
    <cellStyle name="20% - Accent2 2 2 2 2 3 5" xfId="1298" builtinId="53" customBuiltin="true"/>
    <cellStyle name="20% - Accent2 2 2 2 2 4" xfId="1299" builtinId="53" customBuiltin="true"/>
    <cellStyle name="20% - Accent2 2 2 2 2 4 2" xfId="1300" builtinId="53" customBuiltin="true"/>
    <cellStyle name="20% - Accent2 2 2 2 2 4 2 2" xfId="1301" builtinId="53" customBuiltin="true"/>
    <cellStyle name="20% - Accent2 2 2 2 2 4 2 2 2" xfId="1302" builtinId="53" customBuiltin="true"/>
    <cellStyle name="20% - Accent2 2 2 2 2 4 2 3" xfId="1303" builtinId="53" customBuiltin="true"/>
    <cellStyle name="20% - Accent2 2 2 2 2 4 3" xfId="1304" builtinId="53" customBuiltin="true"/>
    <cellStyle name="20% - Accent2 2 2 2 2 4 3 2" xfId="1305" builtinId="53" customBuiltin="true"/>
    <cellStyle name="20% - Accent2 2 2 2 2 4 4" xfId="1306" builtinId="53" customBuiltin="true"/>
    <cellStyle name="20% - Accent2 2 2 2 2 5" xfId="1307" builtinId="53" customBuiltin="true"/>
    <cellStyle name="20% - Accent2 2 2 2 2 5 2" xfId="1308" builtinId="53" customBuiltin="true"/>
    <cellStyle name="20% - Accent2 2 2 2 2 5 2 2" xfId="1309" builtinId="53" customBuiltin="true"/>
    <cellStyle name="20% - Accent2 2 2 2 2 5 3" xfId="1310" builtinId="53" customBuiltin="true"/>
    <cellStyle name="20% - Accent2 2 2 2 2 6" xfId="1311" builtinId="53" customBuiltin="true"/>
    <cellStyle name="20% - Accent2 2 2 2 2 6 2" xfId="1312" builtinId="53" customBuiltin="true"/>
    <cellStyle name="20% - Accent2 2 2 2 2 7" xfId="1313" builtinId="53" customBuiltin="true"/>
    <cellStyle name="20% - Accent2 2 2 2 3" xfId="1314" builtinId="53" customBuiltin="true"/>
    <cellStyle name="20% - Accent2 2 2 2 3 2" xfId="1315" builtinId="53" customBuiltin="true"/>
    <cellStyle name="20% - Accent2 2 2 2 3 2 2" xfId="1316" builtinId="53" customBuiltin="true"/>
    <cellStyle name="20% - Accent2 2 2 2 3 2 2 2" xfId="1317" builtinId="53" customBuiltin="true"/>
    <cellStyle name="20% - Accent2 2 2 2 3 2 2 2 2" xfId="1318" builtinId="53" customBuiltin="true"/>
    <cellStyle name="20% - Accent2 2 2 2 3 2 2 2 2 2" xfId="1319" builtinId="53" customBuiltin="true"/>
    <cellStyle name="20% - Accent2 2 2 2 3 2 2 2 3" xfId="1320" builtinId="53" customBuiltin="true"/>
    <cellStyle name="20% - Accent2 2 2 2 3 2 2 3" xfId="1321" builtinId="53" customBuiltin="true"/>
    <cellStyle name="20% - Accent2 2 2 2 3 2 2 3 2" xfId="1322" builtinId="53" customBuiltin="true"/>
    <cellStyle name="20% - Accent2 2 2 2 3 2 2 4" xfId="1323" builtinId="53" customBuiltin="true"/>
    <cellStyle name="20% - Accent2 2 2 2 3 2 3" xfId="1324" builtinId="53" customBuiltin="true"/>
    <cellStyle name="20% - Accent2 2 2 2 3 2 3 2" xfId="1325" builtinId="53" customBuiltin="true"/>
    <cellStyle name="20% - Accent2 2 2 2 3 2 3 2 2" xfId="1326" builtinId="53" customBuiltin="true"/>
    <cellStyle name="20% - Accent2 2 2 2 3 2 3 3" xfId="1327" builtinId="53" customBuiltin="true"/>
    <cellStyle name="20% - Accent2 2 2 2 3 2 4" xfId="1328" builtinId="53" customBuiltin="true"/>
    <cellStyle name="20% - Accent2 2 2 2 3 2 4 2" xfId="1329" builtinId="53" customBuiltin="true"/>
    <cellStyle name="20% - Accent2 2 2 2 3 2 5" xfId="1330" builtinId="53" customBuiltin="true"/>
    <cellStyle name="20% - Accent2 2 2 2 3 3" xfId="1331" builtinId="53" customBuiltin="true"/>
    <cellStyle name="20% - Accent2 2 2 2 3 3 2" xfId="1332" builtinId="53" customBuiltin="true"/>
    <cellStyle name="20% - Accent2 2 2 2 3 3 2 2" xfId="1333" builtinId="53" customBuiltin="true"/>
    <cellStyle name="20% - Accent2 2 2 2 3 3 2 2 2" xfId="1334" builtinId="53" customBuiltin="true"/>
    <cellStyle name="20% - Accent2 2 2 2 3 3 2 3" xfId="1335" builtinId="53" customBuiltin="true"/>
    <cellStyle name="20% - Accent2 2 2 2 3 3 3" xfId="1336" builtinId="53" customBuiltin="true"/>
    <cellStyle name="20% - Accent2 2 2 2 3 3 3 2" xfId="1337" builtinId="53" customBuiltin="true"/>
    <cellStyle name="20% - Accent2 2 2 2 3 3 4" xfId="1338" builtinId="53" customBuiltin="true"/>
    <cellStyle name="20% - Accent2 2 2 2 3 4" xfId="1339" builtinId="53" customBuiltin="true"/>
    <cellStyle name="20% - Accent2 2 2 2 3 4 2" xfId="1340" builtinId="53" customBuiltin="true"/>
    <cellStyle name="20% - Accent2 2 2 2 3 4 2 2" xfId="1341" builtinId="53" customBuiltin="true"/>
    <cellStyle name="20% - Accent2 2 2 2 3 4 3" xfId="1342" builtinId="53" customBuiltin="true"/>
    <cellStyle name="20% - Accent2 2 2 2 3 5" xfId="1343" builtinId="53" customBuiltin="true"/>
    <cellStyle name="20% - Accent2 2 2 2 3 5 2" xfId="1344" builtinId="53" customBuiltin="true"/>
    <cellStyle name="20% - Accent2 2 2 2 3 6" xfId="1345" builtinId="53" customBuiltin="true"/>
    <cellStyle name="20% - Accent2 2 2 2 4" xfId="1346" builtinId="53" customBuiltin="true"/>
    <cellStyle name="20% - Accent2 2 2 2 4 2" xfId="1347" builtinId="53" customBuiltin="true"/>
    <cellStyle name="20% - Accent2 2 2 2 4 2 2" xfId="1348" builtinId="53" customBuiltin="true"/>
    <cellStyle name="20% - Accent2 2 2 2 4 2 2 2" xfId="1349" builtinId="53" customBuiltin="true"/>
    <cellStyle name="20% - Accent2 2 2 2 4 2 2 2 2" xfId="1350" builtinId="53" customBuiltin="true"/>
    <cellStyle name="20% - Accent2 2 2 2 4 2 2 3" xfId="1351" builtinId="53" customBuiltin="true"/>
    <cellStyle name="20% - Accent2 2 2 2 4 2 3" xfId="1352" builtinId="53" customBuiltin="true"/>
    <cellStyle name="20% - Accent2 2 2 2 4 2 3 2" xfId="1353" builtinId="53" customBuiltin="true"/>
    <cellStyle name="20% - Accent2 2 2 2 4 2 4" xfId="1354" builtinId="53" customBuiltin="true"/>
    <cellStyle name="20% - Accent2 2 2 2 4 3" xfId="1355" builtinId="53" customBuiltin="true"/>
    <cellStyle name="20% - Accent2 2 2 2 4 3 2" xfId="1356" builtinId="53" customBuiltin="true"/>
    <cellStyle name="20% - Accent2 2 2 2 4 3 2 2" xfId="1357" builtinId="53" customBuiltin="true"/>
    <cellStyle name="20% - Accent2 2 2 2 4 3 3" xfId="1358" builtinId="53" customBuiltin="true"/>
    <cellStyle name="20% - Accent2 2 2 2 4 4" xfId="1359" builtinId="53" customBuiltin="true"/>
    <cellStyle name="20% - Accent2 2 2 2 4 4 2" xfId="1360" builtinId="53" customBuiltin="true"/>
    <cellStyle name="20% - Accent2 2 2 2 4 5" xfId="1361" builtinId="53" customBuiltin="true"/>
    <cellStyle name="20% - Accent2 2 2 2 5" xfId="1362" builtinId="53" customBuiltin="true"/>
    <cellStyle name="20% - Accent2 2 2 2 5 2" xfId="1363" builtinId="53" customBuiltin="true"/>
    <cellStyle name="20% - Accent2 2 2 2 5 2 2" xfId="1364" builtinId="53" customBuiltin="true"/>
    <cellStyle name="20% - Accent2 2 2 2 5 2 2 2" xfId="1365" builtinId="53" customBuiltin="true"/>
    <cellStyle name="20% - Accent2 2 2 2 5 2 3" xfId="1366" builtinId="53" customBuiltin="true"/>
    <cellStyle name="20% - Accent2 2 2 2 5 3" xfId="1367" builtinId="53" customBuiltin="true"/>
    <cellStyle name="20% - Accent2 2 2 2 5 3 2" xfId="1368" builtinId="53" customBuiltin="true"/>
    <cellStyle name="20% - Accent2 2 2 2 5 4" xfId="1369" builtinId="53" customBuiltin="true"/>
    <cellStyle name="20% - Accent2 2 2 2 6" xfId="1370" builtinId="53" customBuiltin="true"/>
    <cellStyle name="20% - Accent2 2 2 2 6 2" xfId="1371" builtinId="53" customBuiltin="true"/>
    <cellStyle name="20% - Accent2 2 2 2 6 2 2" xfId="1372" builtinId="53" customBuiltin="true"/>
    <cellStyle name="20% - Accent2 2 2 2 6 3" xfId="1373" builtinId="53" customBuiltin="true"/>
    <cellStyle name="20% - Accent2 2 2 2 7" xfId="1374" builtinId="53" customBuiltin="true"/>
    <cellStyle name="20% - Accent2 2 2 2 7 2" xfId="1375" builtinId="53" customBuiltin="true"/>
    <cellStyle name="20% - Accent2 2 2 2 8" xfId="1376" builtinId="53" customBuiltin="true"/>
    <cellStyle name="20% - Accent2 2 2 3" xfId="1377" builtinId="53" customBuiltin="true"/>
    <cellStyle name="20% - Accent2 2 2 3 2" xfId="1378" builtinId="53" customBuiltin="true"/>
    <cellStyle name="20% - Accent2 2 2 3 2 2" xfId="1379" builtinId="53" customBuiltin="true"/>
    <cellStyle name="20% - Accent2 2 2 3 2 2 2" xfId="1380" builtinId="53" customBuiltin="true"/>
    <cellStyle name="20% - Accent2 2 2 3 2 2 2 2" xfId="1381" builtinId="53" customBuiltin="true"/>
    <cellStyle name="20% - Accent2 2 2 3 2 2 2 2 2" xfId="1382" builtinId="53" customBuiltin="true"/>
    <cellStyle name="20% - Accent2 2 2 3 2 2 2 2 2 2" xfId="1383" builtinId="53" customBuiltin="true"/>
    <cellStyle name="20% - Accent2 2 2 3 2 2 2 2 2 2 2" xfId="1384" builtinId="53" customBuiltin="true"/>
    <cellStyle name="20% - Accent2 2 2 3 2 2 2 2 2 3" xfId="1385" builtinId="53" customBuiltin="true"/>
    <cellStyle name="20% - Accent2 2 2 3 2 2 2 2 3" xfId="1386" builtinId="53" customBuiltin="true"/>
    <cellStyle name="20% - Accent2 2 2 3 2 2 2 2 3 2" xfId="1387" builtinId="53" customBuiltin="true"/>
    <cellStyle name="20% - Accent2 2 2 3 2 2 2 2 4" xfId="1388" builtinId="53" customBuiltin="true"/>
    <cellStyle name="20% - Accent2 2 2 3 2 2 2 3" xfId="1389" builtinId="53" customBuiltin="true"/>
    <cellStyle name="20% - Accent2 2 2 3 2 2 2 3 2" xfId="1390" builtinId="53" customBuiltin="true"/>
    <cellStyle name="20% - Accent2 2 2 3 2 2 2 3 2 2" xfId="1391" builtinId="53" customBuiltin="true"/>
    <cellStyle name="20% - Accent2 2 2 3 2 2 2 3 3" xfId="1392" builtinId="53" customBuiltin="true"/>
    <cellStyle name="20% - Accent2 2 2 3 2 2 2 4" xfId="1393" builtinId="53" customBuiltin="true"/>
    <cellStyle name="20% - Accent2 2 2 3 2 2 2 4 2" xfId="1394" builtinId="53" customBuiltin="true"/>
    <cellStyle name="20% - Accent2 2 2 3 2 2 2 5" xfId="1395" builtinId="53" customBuiltin="true"/>
    <cellStyle name="20% - Accent2 2 2 3 2 2 3" xfId="1396" builtinId="53" customBuiltin="true"/>
    <cellStyle name="20% - Accent2 2 2 3 2 2 3 2" xfId="1397" builtinId="53" customBuiltin="true"/>
    <cellStyle name="20% - Accent2 2 2 3 2 2 3 2 2" xfId="1398" builtinId="53" customBuiltin="true"/>
    <cellStyle name="20% - Accent2 2 2 3 2 2 3 2 2 2" xfId="1399" builtinId="53" customBuiltin="true"/>
    <cellStyle name="20% - Accent2 2 2 3 2 2 3 2 3" xfId="1400" builtinId="53" customBuiltin="true"/>
    <cellStyle name="20% - Accent2 2 2 3 2 2 3 3" xfId="1401" builtinId="53" customBuiltin="true"/>
    <cellStyle name="20% - Accent2 2 2 3 2 2 3 3 2" xfId="1402" builtinId="53" customBuiltin="true"/>
    <cellStyle name="20% - Accent2 2 2 3 2 2 3 4" xfId="1403" builtinId="53" customBuiltin="true"/>
    <cellStyle name="20% - Accent2 2 2 3 2 2 4" xfId="1404" builtinId="53" customBuiltin="true"/>
    <cellStyle name="20% - Accent2 2 2 3 2 2 4 2" xfId="1405" builtinId="53" customBuiltin="true"/>
    <cellStyle name="20% - Accent2 2 2 3 2 2 4 2 2" xfId="1406" builtinId="53" customBuiltin="true"/>
    <cellStyle name="20% - Accent2 2 2 3 2 2 4 3" xfId="1407" builtinId="53" customBuiltin="true"/>
    <cellStyle name="20% - Accent2 2 2 3 2 2 5" xfId="1408" builtinId="53" customBuiltin="true"/>
    <cellStyle name="20% - Accent2 2 2 3 2 2 5 2" xfId="1409" builtinId="53" customBuiltin="true"/>
    <cellStyle name="20% - Accent2 2 2 3 2 2 6" xfId="1410" builtinId="53" customBuiltin="true"/>
    <cellStyle name="20% - Accent2 2 2 3 2 3" xfId="1411" builtinId="53" customBuiltin="true"/>
    <cellStyle name="20% - Accent2 2 2 3 2 3 2" xfId="1412" builtinId="53" customBuiltin="true"/>
    <cellStyle name="20% - Accent2 2 2 3 2 3 2 2" xfId="1413" builtinId="53" customBuiltin="true"/>
    <cellStyle name="20% - Accent2 2 2 3 2 3 2 2 2" xfId="1414" builtinId="53" customBuiltin="true"/>
    <cellStyle name="20% - Accent2 2 2 3 2 3 2 2 2 2" xfId="1415" builtinId="53" customBuiltin="true"/>
    <cellStyle name="20% - Accent2 2 2 3 2 3 2 2 3" xfId="1416" builtinId="53" customBuiltin="true"/>
    <cellStyle name="20% - Accent2 2 2 3 2 3 2 3" xfId="1417" builtinId="53" customBuiltin="true"/>
    <cellStyle name="20% - Accent2 2 2 3 2 3 2 3 2" xfId="1418" builtinId="53" customBuiltin="true"/>
    <cellStyle name="20% - Accent2 2 2 3 2 3 2 4" xfId="1419" builtinId="53" customBuiltin="true"/>
    <cellStyle name="20% - Accent2 2 2 3 2 3 3" xfId="1420" builtinId="53" customBuiltin="true"/>
    <cellStyle name="20% - Accent2 2 2 3 2 3 3 2" xfId="1421" builtinId="53" customBuiltin="true"/>
    <cellStyle name="20% - Accent2 2 2 3 2 3 3 2 2" xfId="1422" builtinId="53" customBuiltin="true"/>
    <cellStyle name="20% - Accent2 2 2 3 2 3 3 3" xfId="1423" builtinId="53" customBuiltin="true"/>
    <cellStyle name="20% - Accent2 2 2 3 2 3 4" xfId="1424" builtinId="53" customBuiltin="true"/>
    <cellStyle name="20% - Accent2 2 2 3 2 3 4 2" xfId="1425" builtinId="53" customBuiltin="true"/>
    <cellStyle name="20% - Accent2 2 2 3 2 3 5" xfId="1426" builtinId="53" customBuiltin="true"/>
    <cellStyle name="20% - Accent2 2 2 3 2 4" xfId="1427" builtinId="53" customBuiltin="true"/>
    <cellStyle name="20% - Accent2 2 2 3 2 4 2" xfId="1428" builtinId="53" customBuiltin="true"/>
    <cellStyle name="20% - Accent2 2 2 3 2 4 2 2" xfId="1429" builtinId="53" customBuiltin="true"/>
    <cellStyle name="20% - Accent2 2 2 3 2 4 2 2 2" xfId="1430" builtinId="53" customBuiltin="true"/>
    <cellStyle name="20% - Accent2 2 2 3 2 4 2 3" xfId="1431" builtinId="53" customBuiltin="true"/>
    <cellStyle name="20% - Accent2 2 2 3 2 4 3" xfId="1432" builtinId="53" customBuiltin="true"/>
    <cellStyle name="20% - Accent2 2 2 3 2 4 3 2" xfId="1433" builtinId="53" customBuiltin="true"/>
    <cellStyle name="20% - Accent2 2 2 3 2 4 4" xfId="1434" builtinId="53" customBuiltin="true"/>
    <cellStyle name="20% - Accent2 2 2 3 2 5" xfId="1435" builtinId="53" customBuiltin="true"/>
    <cellStyle name="20% - Accent2 2 2 3 2 5 2" xfId="1436" builtinId="53" customBuiltin="true"/>
    <cellStyle name="20% - Accent2 2 2 3 2 5 2 2" xfId="1437" builtinId="53" customBuiltin="true"/>
    <cellStyle name="20% - Accent2 2 2 3 2 5 3" xfId="1438" builtinId="53" customBuiltin="true"/>
    <cellStyle name="20% - Accent2 2 2 3 2 6" xfId="1439" builtinId="53" customBuiltin="true"/>
    <cellStyle name="20% - Accent2 2 2 3 2 6 2" xfId="1440" builtinId="53" customBuiltin="true"/>
    <cellStyle name="20% - Accent2 2 2 3 2 7" xfId="1441" builtinId="53" customBuiltin="true"/>
    <cellStyle name="20% - Accent2 2 2 3 3" xfId="1442" builtinId="53" customBuiltin="true"/>
    <cellStyle name="20% - Accent2 2 2 3 3 2" xfId="1443" builtinId="53" customBuiltin="true"/>
    <cellStyle name="20% - Accent2 2 2 3 3 2 2" xfId="1444" builtinId="53" customBuiltin="true"/>
    <cellStyle name="20% - Accent2 2 2 3 3 2 2 2" xfId="1445" builtinId="53" customBuiltin="true"/>
    <cellStyle name="20% - Accent2 2 2 3 3 2 2 2 2" xfId="1446" builtinId="53" customBuiltin="true"/>
    <cellStyle name="20% - Accent2 2 2 3 3 2 2 2 2 2" xfId="1447" builtinId="53" customBuiltin="true"/>
    <cellStyle name="20% - Accent2 2 2 3 3 2 2 2 3" xfId="1448" builtinId="53" customBuiltin="true"/>
    <cellStyle name="20% - Accent2 2 2 3 3 2 2 3" xfId="1449" builtinId="53" customBuiltin="true"/>
    <cellStyle name="20% - Accent2 2 2 3 3 2 2 3 2" xfId="1450" builtinId="53" customBuiltin="true"/>
    <cellStyle name="20% - Accent2 2 2 3 3 2 2 4" xfId="1451" builtinId="53" customBuiltin="true"/>
    <cellStyle name="20% - Accent2 2 2 3 3 2 3" xfId="1452" builtinId="53" customBuiltin="true"/>
    <cellStyle name="20% - Accent2 2 2 3 3 2 3 2" xfId="1453" builtinId="53" customBuiltin="true"/>
    <cellStyle name="20% - Accent2 2 2 3 3 2 3 2 2" xfId="1454" builtinId="53" customBuiltin="true"/>
    <cellStyle name="20% - Accent2 2 2 3 3 2 3 3" xfId="1455" builtinId="53" customBuiltin="true"/>
    <cellStyle name="20% - Accent2 2 2 3 3 2 4" xfId="1456" builtinId="53" customBuiltin="true"/>
    <cellStyle name="20% - Accent2 2 2 3 3 2 4 2" xfId="1457" builtinId="53" customBuiltin="true"/>
    <cellStyle name="20% - Accent2 2 2 3 3 2 5" xfId="1458" builtinId="53" customBuiltin="true"/>
    <cellStyle name="20% - Accent2 2 2 3 3 3" xfId="1459" builtinId="53" customBuiltin="true"/>
    <cellStyle name="20% - Accent2 2 2 3 3 3 2" xfId="1460" builtinId="53" customBuiltin="true"/>
    <cellStyle name="20% - Accent2 2 2 3 3 3 2 2" xfId="1461" builtinId="53" customBuiltin="true"/>
    <cellStyle name="20% - Accent2 2 2 3 3 3 2 2 2" xfId="1462" builtinId="53" customBuiltin="true"/>
    <cellStyle name="20% - Accent2 2 2 3 3 3 2 3" xfId="1463" builtinId="53" customBuiltin="true"/>
    <cellStyle name="20% - Accent2 2 2 3 3 3 3" xfId="1464" builtinId="53" customBuiltin="true"/>
    <cellStyle name="20% - Accent2 2 2 3 3 3 3 2" xfId="1465" builtinId="53" customBuiltin="true"/>
    <cellStyle name="20% - Accent2 2 2 3 3 3 4" xfId="1466" builtinId="53" customBuiltin="true"/>
    <cellStyle name="20% - Accent2 2 2 3 3 4" xfId="1467" builtinId="53" customBuiltin="true"/>
    <cellStyle name="20% - Accent2 2 2 3 3 4 2" xfId="1468" builtinId="53" customBuiltin="true"/>
    <cellStyle name="20% - Accent2 2 2 3 3 4 2 2" xfId="1469" builtinId="53" customBuiltin="true"/>
    <cellStyle name="20% - Accent2 2 2 3 3 4 3" xfId="1470" builtinId="53" customBuiltin="true"/>
    <cellStyle name="20% - Accent2 2 2 3 3 5" xfId="1471" builtinId="53" customBuiltin="true"/>
    <cellStyle name="20% - Accent2 2 2 3 3 5 2" xfId="1472" builtinId="53" customBuiltin="true"/>
    <cellStyle name="20% - Accent2 2 2 3 3 6" xfId="1473" builtinId="53" customBuiltin="true"/>
    <cellStyle name="20% - Accent2 2 2 3 4" xfId="1474" builtinId="53" customBuiltin="true"/>
    <cellStyle name="20% - Accent2 2 2 3 4 2" xfId="1475" builtinId="53" customBuiltin="true"/>
    <cellStyle name="20% - Accent2 2 2 3 4 2 2" xfId="1476" builtinId="53" customBuiltin="true"/>
    <cellStyle name="20% - Accent2 2 2 3 4 2 2 2" xfId="1477" builtinId="53" customBuiltin="true"/>
    <cellStyle name="20% - Accent2 2 2 3 4 2 2 2 2" xfId="1478" builtinId="53" customBuiltin="true"/>
    <cellStyle name="20% - Accent2 2 2 3 4 2 2 3" xfId="1479" builtinId="53" customBuiltin="true"/>
    <cellStyle name="20% - Accent2 2 2 3 4 2 3" xfId="1480" builtinId="53" customBuiltin="true"/>
    <cellStyle name="20% - Accent2 2 2 3 4 2 3 2" xfId="1481" builtinId="53" customBuiltin="true"/>
    <cellStyle name="20% - Accent2 2 2 3 4 2 4" xfId="1482" builtinId="53" customBuiltin="true"/>
    <cellStyle name="20% - Accent2 2 2 3 4 3" xfId="1483" builtinId="53" customBuiltin="true"/>
    <cellStyle name="20% - Accent2 2 2 3 4 3 2" xfId="1484" builtinId="53" customBuiltin="true"/>
    <cellStyle name="20% - Accent2 2 2 3 4 3 2 2" xfId="1485" builtinId="53" customBuiltin="true"/>
    <cellStyle name="20% - Accent2 2 2 3 4 3 3" xfId="1486" builtinId="53" customBuiltin="true"/>
    <cellStyle name="20% - Accent2 2 2 3 4 4" xfId="1487" builtinId="53" customBuiltin="true"/>
    <cellStyle name="20% - Accent2 2 2 3 4 4 2" xfId="1488" builtinId="53" customBuiltin="true"/>
    <cellStyle name="20% - Accent2 2 2 3 4 5" xfId="1489" builtinId="53" customBuiltin="true"/>
    <cellStyle name="20% - Accent2 2 2 3 5" xfId="1490" builtinId="53" customBuiltin="true"/>
    <cellStyle name="20% - Accent2 2 2 3 5 2" xfId="1491" builtinId="53" customBuiltin="true"/>
    <cellStyle name="20% - Accent2 2 2 3 5 2 2" xfId="1492" builtinId="53" customBuiltin="true"/>
    <cellStyle name="20% - Accent2 2 2 3 5 2 2 2" xfId="1493" builtinId="53" customBuiltin="true"/>
    <cellStyle name="20% - Accent2 2 2 3 5 2 3" xfId="1494" builtinId="53" customBuiltin="true"/>
    <cellStyle name="20% - Accent2 2 2 3 5 3" xfId="1495" builtinId="53" customBuiltin="true"/>
    <cellStyle name="20% - Accent2 2 2 3 5 3 2" xfId="1496" builtinId="53" customBuiltin="true"/>
    <cellStyle name="20% - Accent2 2 2 3 5 4" xfId="1497" builtinId="53" customBuiltin="true"/>
    <cellStyle name="20% - Accent2 2 2 3 6" xfId="1498" builtinId="53" customBuiltin="true"/>
    <cellStyle name="20% - Accent2 2 2 3 6 2" xfId="1499" builtinId="53" customBuiltin="true"/>
    <cellStyle name="20% - Accent2 2 2 3 6 2 2" xfId="1500" builtinId="53" customBuiltin="true"/>
    <cellStyle name="20% - Accent2 2 2 3 6 3" xfId="1501" builtinId="53" customBuiltin="true"/>
    <cellStyle name="20% - Accent2 2 2 3 7" xfId="1502" builtinId="53" customBuiltin="true"/>
    <cellStyle name="20% - Accent2 2 2 3 7 2" xfId="1503" builtinId="53" customBuiltin="true"/>
    <cellStyle name="20% - Accent2 2 2 3 8" xfId="1504" builtinId="53" customBuiltin="true"/>
    <cellStyle name="20% - Accent2 2 2 4" xfId="1505" builtinId="53" customBuiltin="true"/>
    <cellStyle name="20% - Accent2 2 2 4 2" xfId="1506" builtinId="53" customBuiltin="true"/>
    <cellStyle name="20% - Accent2 2 2 4 2 2" xfId="1507" builtinId="53" customBuiltin="true"/>
    <cellStyle name="20% - Accent2 2 2 4 2 2 2" xfId="1508" builtinId="53" customBuiltin="true"/>
    <cellStyle name="20% - Accent2 2 2 4 2 2 2 2" xfId="1509" builtinId="53" customBuiltin="true"/>
    <cellStyle name="20% - Accent2 2 2 4 2 2 2 2 2" xfId="1510" builtinId="53" customBuiltin="true"/>
    <cellStyle name="20% - Accent2 2 2 4 2 2 2 2 2 2" xfId="1511" builtinId="53" customBuiltin="true"/>
    <cellStyle name="20% - Accent2 2 2 4 2 2 2 2 3" xfId="1512" builtinId="53" customBuiltin="true"/>
    <cellStyle name="20% - Accent2 2 2 4 2 2 2 3" xfId="1513" builtinId="53" customBuiltin="true"/>
    <cellStyle name="20% - Accent2 2 2 4 2 2 2 3 2" xfId="1514" builtinId="53" customBuiltin="true"/>
    <cellStyle name="20% - Accent2 2 2 4 2 2 2 4" xfId="1515" builtinId="53" customBuiltin="true"/>
    <cellStyle name="20% - Accent2 2 2 4 2 2 3" xfId="1516" builtinId="53" customBuiltin="true"/>
    <cellStyle name="20% - Accent2 2 2 4 2 2 3 2" xfId="1517" builtinId="53" customBuiltin="true"/>
    <cellStyle name="20% - Accent2 2 2 4 2 2 3 2 2" xfId="1518" builtinId="53" customBuiltin="true"/>
    <cellStyle name="20% - Accent2 2 2 4 2 2 3 3" xfId="1519" builtinId="53" customBuiltin="true"/>
    <cellStyle name="20% - Accent2 2 2 4 2 2 4" xfId="1520" builtinId="53" customBuiltin="true"/>
    <cellStyle name="20% - Accent2 2 2 4 2 2 4 2" xfId="1521" builtinId="53" customBuiltin="true"/>
    <cellStyle name="20% - Accent2 2 2 4 2 2 5" xfId="1522" builtinId="53" customBuiltin="true"/>
    <cellStyle name="20% - Accent2 2 2 4 2 3" xfId="1523" builtinId="53" customBuiltin="true"/>
    <cellStyle name="20% - Accent2 2 2 4 2 3 2" xfId="1524" builtinId="53" customBuiltin="true"/>
    <cellStyle name="20% - Accent2 2 2 4 2 3 2 2" xfId="1525" builtinId="53" customBuiltin="true"/>
    <cellStyle name="20% - Accent2 2 2 4 2 3 2 2 2" xfId="1526" builtinId="53" customBuiltin="true"/>
    <cellStyle name="20% - Accent2 2 2 4 2 3 2 3" xfId="1527" builtinId="53" customBuiltin="true"/>
    <cellStyle name="20% - Accent2 2 2 4 2 3 3" xfId="1528" builtinId="53" customBuiltin="true"/>
    <cellStyle name="20% - Accent2 2 2 4 2 3 3 2" xfId="1529" builtinId="53" customBuiltin="true"/>
    <cellStyle name="20% - Accent2 2 2 4 2 3 4" xfId="1530" builtinId="53" customBuiltin="true"/>
    <cellStyle name="20% - Accent2 2 2 4 2 4" xfId="1531" builtinId="53" customBuiltin="true"/>
    <cellStyle name="20% - Accent2 2 2 4 2 4 2" xfId="1532" builtinId="53" customBuiltin="true"/>
    <cellStyle name="20% - Accent2 2 2 4 2 4 2 2" xfId="1533" builtinId="53" customBuiltin="true"/>
    <cellStyle name="20% - Accent2 2 2 4 2 4 3" xfId="1534" builtinId="53" customBuiltin="true"/>
    <cellStyle name="20% - Accent2 2 2 4 2 5" xfId="1535" builtinId="53" customBuiltin="true"/>
    <cellStyle name="20% - Accent2 2 2 4 2 5 2" xfId="1536" builtinId="53" customBuiltin="true"/>
    <cellStyle name="20% - Accent2 2 2 4 2 6" xfId="1537" builtinId="53" customBuiltin="true"/>
    <cellStyle name="20% - Accent2 2 2 4 3" xfId="1538" builtinId="53" customBuiltin="true"/>
    <cellStyle name="20% - Accent2 2 2 4 3 2" xfId="1539" builtinId="53" customBuiltin="true"/>
    <cellStyle name="20% - Accent2 2 2 4 3 2 2" xfId="1540" builtinId="53" customBuiltin="true"/>
    <cellStyle name="20% - Accent2 2 2 4 3 2 2 2" xfId="1541" builtinId="53" customBuiltin="true"/>
    <cellStyle name="20% - Accent2 2 2 4 3 2 2 2 2" xfId="1542" builtinId="53" customBuiltin="true"/>
    <cellStyle name="20% - Accent2 2 2 4 3 2 2 3" xfId="1543" builtinId="53" customBuiltin="true"/>
    <cellStyle name="20% - Accent2 2 2 4 3 2 3" xfId="1544" builtinId="53" customBuiltin="true"/>
    <cellStyle name="20% - Accent2 2 2 4 3 2 3 2" xfId="1545" builtinId="53" customBuiltin="true"/>
    <cellStyle name="20% - Accent2 2 2 4 3 2 4" xfId="1546" builtinId="53" customBuiltin="true"/>
    <cellStyle name="20% - Accent2 2 2 4 3 3" xfId="1547" builtinId="53" customBuiltin="true"/>
    <cellStyle name="20% - Accent2 2 2 4 3 3 2" xfId="1548" builtinId="53" customBuiltin="true"/>
    <cellStyle name="20% - Accent2 2 2 4 3 3 2 2" xfId="1549" builtinId="53" customBuiltin="true"/>
    <cellStyle name="20% - Accent2 2 2 4 3 3 3" xfId="1550" builtinId="53" customBuiltin="true"/>
    <cellStyle name="20% - Accent2 2 2 4 3 4" xfId="1551" builtinId="53" customBuiltin="true"/>
    <cellStyle name="20% - Accent2 2 2 4 3 4 2" xfId="1552" builtinId="53" customBuiltin="true"/>
    <cellStyle name="20% - Accent2 2 2 4 3 5" xfId="1553" builtinId="53" customBuiltin="true"/>
    <cellStyle name="20% - Accent2 2 2 4 4" xfId="1554" builtinId="53" customBuiltin="true"/>
    <cellStyle name="20% - Accent2 2 2 4 4 2" xfId="1555" builtinId="53" customBuiltin="true"/>
    <cellStyle name="20% - Accent2 2 2 4 4 2 2" xfId="0" builtinId="53" customBuiltin="true"/>
    <cellStyle name="20% - Accent2 2 2 4 4 2 2 2" xfId="0" builtinId="53" customBuiltin="true"/>
    <cellStyle name="20% - Accent2 2 2 4 4 2 3" xfId="0" builtinId="53" customBuiltin="true"/>
    <cellStyle name="20% - Accent2 2 2 4 4 3" xfId="0" builtinId="53" customBuiltin="true"/>
    <cellStyle name="20% - Accent2 2 2 4 4 3 2" xfId="0" builtinId="53" customBuiltin="true"/>
    <cellStyle name="20% - Accent2 2 2 4 4 4" xfId="0" builtinId="53" customBuiltin="true"/>
    <cellStyle name="20% - Accent2 2 2 4 5" xfId="0" builtinId="53" customBuiltin="true"/>
    <cellStyle name="20% - Accent2 2 2 4 5 2" xfId="0" builtinId="53" customBuiltin="true"/>
    <cellStyle name="20% - Accent2 2 2 4 5 2 2" xfId="0" builtinId="53" customBuiltin="true"/>
    <cellStyle name="20% - Accent2 2 2 4 5 3" xfId="0" builtinId="53" customBuiltin="true"/>
    <cellStyle name="20% - Accent2 2 2 4 6" xfId="0" builtinId="53" customBuiltin="true"/>
    <cellStyle name="20% - Accent2 2 2 4 6 2" xfId="0" builtinId="53" customBuiltin="true"/>
    <cellStyle name="20% - Accent2 2 2 4 7" xfId="0" builtinId="53" customBuiltin="true"/>
    <cellStyle name="20% - Accent2 2 2 5" xfId="0" builtinId="53" customBuiltin="true"/>
    <cellStyle name="20% - Accent2 2 2 5 2" xfId="0" builtinId="53" customBuiltin="true"/>
    <cellStyle name="20% - Accent2 2 2 5 2 2" xfId="0" builtinId="53" customBuiltin="true"/>
    <cellStyle name="20% - Accent2 2 2 5 2 2 2" xfId="0" builtinId="53" customBuiltin="true"/>
    <cellStyle name="20% - Accent2 2 2 5 2 2 2 2" xfId="0" builtinId="53" customBuiltin="true"/>
    <cellStyle name="20% - Accent2 2 2 5 2 2 2 2 2" xfId="0" builtinId="53" customBuiltin="true"/>
    <cellStyle name="20% - Accent2 2 2 5 2 2 2 3" xfId="0" builtinId="53" customBuiltin="true"/>
    <cellStyle name="20% - Accent2 2 2 5 2 2 3" xfId="0" builtinId="53" customBuiltin="true"/>
    <cellStyle name="20% - Accent2 2 2 5 2 2 3 2" xfId="0" builtinId="53" customBuiltin="true"/>
    <cellStyle name="20% - Accent2 2 2 5 2 2 4" xfId="0" builtinId="53" customBuiltin="true"/>
    <cellStyle name="20% - Accent2 2 2 5 2 3" xfId="0" builtinId="53" customBuiltin="true"/>
    <cellStyle name="20% - Accent2 2 2 5 2 3 2" xfId="0" builtinId="53" customBuiltin="true"/>
    <cellStyle name="20% - Accent2 2 2 5 2 3 2 2" xfId="0" builtinId="53" customBuiltin="true"/>
    <cellStyle name="20% - Accent2 2 2 5 2 3 3" xfId="0" builtinId="53" customBuiltin="true"/>
    <cellStyle name="20% - Accent2 2 2 5 2 4" xfId="0" builtinId="53" customBuiltin="true"/>
    <cellStyle name="20% - Accent2 2 2 5 2 4 2" xfId="0" builtinId="53" customBuiltin="true"/>
    <cellStyle name="20% - Accent2 2 2 5 2 5" xfId="0" builtinId="53" customBuiltin="true"/>
    <cellStyle name="20% - Accent2 2 2 5 3" xfId="0" builtinId="53" customBuiltin="true"/>
    <cellStyle name="20% - Accent2 2 2 5 3 2" xfId="0" builtinId="53" customBuiltin="true"/>
    <cellStyle name="20% - Accent2 2 2 5 3 2 2" xfId="0" builtinId="53" customBuiltin="true"/>
    <cellStyle name="20% - Accent2 2 2 5 3 2 2 2" xfId="0" builtinId="53" customBuiltin="true"/>
    <cellStyle name="20% - Accent2 2 2 5 3 2 3" xfId="0" builtinId="53" customBuiltin="true"/>
    <cellStyle name="20% - Accent2 2 2 5 3 3" xfId="0" builtinId="53" customBuiltin="true"/>
    <cellStyle name="20% - Accent2 2 2 5 3 3 2" xfId="0" builtinId="53" customBuiltin="true"/>
    <cellStyle name="20% - Accent2 2 2 5 3 4" xfId="0" builtinId="53" customBuiltin="true"/>
    <cellStyle name="20% - Accent2 2 2 5 4" xfId="0" builtinId="53" customBuiltin="true"/>
    <cellStyle name="20% - Accent2 2 2 5 4 2" xfId="0" builtinId="53" customBuiltin="true"/>
    <cellStyle name="20% - Accent2 2 2 5 4 2 2" xfId="0" builtinId="53" customBuiltin="true"/>
    <cellStyle name="20% - Accent2 2 2 5 4 3" xfId="0" builtinId="53" customBuiltin="true"/>
    <cellStyle name="20% - Accent2 2 2 5 5" xfId="0" builtinId="53" customBuiltin="true"/>
    <cellStyle name="20% - Accent2 2 2 5 5 2" xfId="0" builtinId="53" customBuiltin="true"/>
    <cellStyle name="20% - Accent2 2 2 5 6" xfId="0" builtinId="53" customBuiltin="true"/>
    <cellStyle name="20% - Accent2 2 2 6" xfId="0" builtinId="53" customBuiltin="true"/>
    <cellStyle name="20% - Accent2 2 2 6 2" xfId="0" builtinId="53" customBuiltin="true"/>
    <cellStyle name="20% - Accent2 2 2 6 2 2" xfId="0" builtinId="53" customBuiltin="true"/>
    <cellStyle name="20% - Accent2 2 2 6 2 2 2" xfId="0" builtinId="53" customBuiltin="true"/>
    <cellStyle name="20% - Accent2 2 2 6 2 2 2 2" xfId="0" builtinId="53" customBuiltin="true"/>
    <cellStyle name="20% - Accent2 2 2 6 2 2 3" xfId="0" builtinId="53" customBuiltin="true"/>
    <cellStyle name="20% - Accent2 2 2 6 2 3" xfId="0" builtinId="53" customBuiltin="true"/>
    <cellStyle name="20% - Accent2 2 2 6 2 3 2" xfId="0" builtinId="53" customBuiltin="true"/>
    <cellStyle name="20% - Accent2 2 2 6 2 4" xfId="0" builtinId="53" customBuiltin="true"/>
    <cellStyle name="20% - Accent2 2 2 6 3" xfId="0" builtinId="53" customBuiltin="true"/>
    <cellStyle name="20% - Accent2 2 2 6 3 2" xfId="0" builtinId="53" customBuiltin="true"/>
    <cellStyle name="20% - Accent2 2 2 6 3 2 2" xfId="0" builtinId="53" customBuiltin="true"/>
    <cellStyle name="20% - Accent2 2 2 6 3 3" xfId="0" builtinId="53" customBuiltin="true"/>
    <cellStyle name="20% - Accent2 2 2 6 4" xfId="0" builtinId="53" customBuiltin="true"/>
    <cellStyle name="20% - Accent2 2 2 6 4 2" xfId="0" builtinId="53" customBuiltin="true"/>
    <cellStyle name="20% - Accent2 2 2 6 5" xfId="0" builtinId="53" customBuiltin="true"/>
    <cellStyle name="20% - Accent2 2 2 7" xfId="0" builtinId="53" customBuiltin="true"/>
    <cellStyle name="20% - Accent2 2 2 7 2" xfId="0" builtinId="53" customBuiltin="true"/>
    <cellStyle name="20% - Accent2 2 2 7 2 2" xfId="0" builtinId="53" customBuiltin="true"/>
    <cellStyle name="20% - Accent2 2 2 7 2 2 2" xfId="0" builtinId="53" customBuiltin="true"/>
    <cellStyle name="20% - Accent2 2 2 7 2 3" xfId="0" builtinId="53" customBuiltin="true"/>
    <cellStyle name="20% - Accent2 2 2 7 3" xfId="0" builtinId="53" customBuiltin="true"/>
    <cellStyle name="20% - Accent2 2 2 7 3 2" xfId="0" builtinId="53" customBuiltin="true"/>
    <cellStyle name="20% - Accent2 2 2 7 4" xfId="0" builtinId="53" customBuiltin="true"/>
    <cellStyle name="20% - Accent2 2 2 8" xfId="0" builtinId="53" customBuiltin="true"/>
    <cellStyle name="20% - Accent2 2 2 8 2" xfId="0" builtinId="53" customBuiltin="true"/>
    <cellStyle name="20% - Accent2 2 2 8 2 2" xfId="0" builtinId="53" customBuiltin="true"/>
    <cellStyle name="20% - Accent2 2 2 8 3" xfId="0" builtinId="53" customBuiltin="true"/>
    <cellStyle name="20% - Accent2 2 2 9" xfId="0" builtinId="53" customBuiltin="true"/>
    <cellStyle name="20% - Accent2 2 2 9 2" xfId="0" builtinId="53" customBuiltin="true"/>
    <cellStyle name="20% - Accent2 2 3" xfId="0" builtinId="53" customBuiltin="true"/>
    <cellStyle name="20% - Accent2 2 3 10" xfId="0" builtinId="53" customBuiltin="true"/>
    <cellStyle name="20% - Accent2 2 3 2" xfId="0" builtinId="53" customBuiltin="true"/>
    <cellStyle name="20% - Accent2 2 3 2 2" xfId="0" builtinId="53" customBuiltin="true"/>
    <cellStyle name="20% - Accent2 2 3 2 2 2" xfId="0" builtinId="53" customBuiltin="true"/>
    <cellStyle name="20% - Accent2 2 3 2 2 2 2" xfId="0" builtinId="53" customBuiltin="true"/>
    <cellStyle name="20% - Accent2 2 3 2 2 2 2 2" xfId="0" builtinId="53" customBuiltin="true"/>
    <cellStyle name="20% - Accent2 2 3 2 2 2 2 2 2" xfId="0" builtinId="53" customBuiltin="true"/>
    <cellStyle name="20% - Accent2 2 3 2 2 2 2 2 2 2" xfId="0" builtinId="53" customBuiltin="true"/>
    <cellStyle name="20% - Accent2 2 3 2 2 2 2 2 2 2 2" xfId="0" builtinId="53" customBuiltin="true"/>
    <cellStyle name="20% - Accent2 2 3 2 2 2 2 2 2 3" xfId="0" builtinId="53" customBuiltin="true"/>
    <cellStyle name="20% - Accent2 2 3 2 2 2 2 2 3" xfId="0" builtinId="53" customBuiltin="true"/>
    <cellStyle name="20% - Accent2 2 3 2 2 2 2 2 3 2" xfId="0" builtinId="53" customBuiltin="true"/>
    <cellStyle name="20% - Accent2 2 3 2 2 2 2 2 4" xfId="0" builtinId="53" customBuiltin="true"/>
    <cellStyle name="20% - Accent2 2 3 2 2 2 2 3" xfId="0" builtinId="53" customBuiltin="true"/>
    <cellStyle name="20% - Accent2 2 3 2 2 2 2 3 2" xfId="0" builtinId="53" customBuiltin="true"/>
    <cellStyle name="20% - Accent2 2 3 2 2 2 2 3 2 2" xfId="0" builtinId="53" customBuiltin="true"/>
    <cellStyle name="20% - Accent2 2 3 2 2 2 2 3 3" xfId="0" builtinId="53" customBuiltin="true"/>
    <cellStyle name="20% - Accent2 2 3 2 2 2 2 4" xfId="0" builtinId="53" customBuiltin="true"/>
    <cellStyle name="20% - Accent2 2 3 2 2 2 2 4 2" xfId="0" builtinId="53" customBuiltin="true"/>
    <cellStyle name="20% - Accent2 2 3 2 2 2 2 5" xfId="0" builtinId="53" customBuiltin="true"/>
    <cellStyle name="20% - Accent2 2 3 2 2 2 3" xfId="0" builtinId="53" customBuiltin="true"/>
    <cellStyle name="20% - Accent2 2 3 2 2 2 3 2" xfId="0" builtinId="53" customBuiltin="true"/>
    <cellStyle name="20% - Accent2 2 3 2 2 2 3 2 2" xfId="0" builtinId="53" customBuiltin="true"/>
    <cellStyle name="20% - Accent2 2 3 2 2 2 3 2 2 2" xfId="0" builtinId="53" customBuiltin="true"/>
    <cellStyle name="20% - Accent2 2 3 2 2 2 3 2 3" xfId="0" builtinId="53" customBuiltin="true"/>
    <cellStyle name="20% - Accent2 2 3 2 2 2 3 3" xfId="0" builtinId="53" customBuiltin="true"/>
    <cellStyle name="20% - Accent2 2 3 2 2 2 3 3 2" xfId="0" builtinId="53" customBuiltin="true"/>
    <cellStyle name="20% - Accent2 2 3 2 2 2 3 4" xfId="0" builtinId="53" customBuiltin="true"/>
    <cellStyle name="20% - Accent2 2 3 2 2 2 4" xfId="0" builtinId="53" customBuiltin="true"/>
    <cellStyle name="20% - Accent2 2 3 2 2 2 4 2" xfId="0" builtinId="53" customBuiltin="true"/>
    <cellStyle name="20% - Accent2 2 3 2 2 2 4 2 2" xfId="0" builtinId="53" customBuiltin="true"/>
    <cellStyle name="20% - Accent2 2 3 2 2 2 4 3" xfId="0" builtinId="53" customBuiltin="true"/>
    <cellStyle name="20% - Accent2 2 3 2 2 2 5" xfId="0" builtinId="53" customBuiltin="true"/>
    <cellStyle name="20% - Accent2 2 3 2 2 2 5 2" xfId="0" builtinId="53" customBuiltin="true"/>
    <cellStyle name="20% - Accent2 2 3 2 2 2 6" xfId="0" builtinId="53" customBuiltin="true"/>
    <cellStyle name="20% - Accent2 2 3 2 2 3" xfId="0" builtinId="53" customBuiltin="true"/>
    <cellStyle name="20% - Accent2 2 3 2 2 3 2" xfId="0" builtinId="53" customBuiltin="true"/>
    <cellStyle name="20% - Accent2 2 3 2 2 3 2 2" xfId="0" builtinId="53" customBuiltin="true"/>
    <cellStyle name="20% - Accent2 2 3 2 2 3 2 2 2" xfId="0" builtinId="53" customBuiltin="true"/>
    <cellStyle name="20% - Accent2 2 3 2 2 3 2 2 2 2" xfId="0" builtinId="53" customBuiltin="true"/>
    <cellStyle name="20% - Accent2 2 3 2 2 3 2 2 3" xfId="0" builtinId="53" customBuiltin="true"/>
    <cellStyle name="20% - Accent2 2 3 2 2 3 2 3" xfId="0" builtinId="53" customBuiltin="true"/>
    <cellStyle name="20% - Accent2 2 3 2 2 3 2 3 2" xfId="0" builtinId="53" customBuiltin="true"/>
    <cellStyle name="20% - Accent2 2 3 2 2 3 2 4" xfId="0" builtinId="53" customBuiltin="true"/>
    <cellStyle name="20% - Accent2 2 3 2 2 3 3" xfId="0" builtinId="53" customBuiltin="true"/>
    <cellStyle name="20% - Accent2 2 3 2 2 3 3 2" xfId="0" builtinId="53" customBuiltin="true"/>
    <cellStyle name="20% - Accent2 2 3 2 2 3 3 2 2" xfId="0" builtinId="53" customBuiltin="true"/>
    <cellStyle name="20% - Accent2 2 3 2 2 3 3 3" xfId="0" builtinId="53" customBuiltin="true"/>
    <cellStyle name="20% - Accent2 2 3 2 2 3 4" xfId="0" builtinId="53" customBuiltin="true"/>
    <cellStyle name="20% - Accent2 2 3 2 2 3 4 2" xfId="0" builtinId="53" customBuiltin="true"/>
    <cellStyle name="20% - Accent2 2 3 2 2 3 5" xfId="0" builtinId="53" customBuiltin="true"/>
    <cellStyle name="20% - Accent2 2 3 2 2 4" xfId="0" builtinId="53" customBuiltin="true"/>
    <cellStyle name="20% - Accent2 2 3 2 2 4 2" xfId="0" builtinId="53" customBuiltin="true"/>
    <cellStyle name="20% - Accent2 2 3 2 2 4 2 2" xfId="0" builtinId="53" customBuiltin="true"/>
    <cellStyle name="20% - Accent2 2 3 2 2 4 2 2 2" xfId="0" builtinId="53" customBuiltin="true"/>
    <cellStyle name="20% - Accent2 2 3 2 2 4 2 3" xfId="0" builtinId="53" customBuiltin="true"/>
    <cellStyle name="20% - Accent2 2 3 2 2 4 3" xfId="0" builtinId="53" customBuiltin="true"/>
    <cellStyle name="20% - Accent2 2 3 2 2 4 3 2" xfId="0" builtinId="53" customBuiltin="true"/>
    <cellStyle name="20% - Accent2 2 3 2 2 4 4" xfId="0" builtinId="53" customBuiltin="true"/>
    <cellStyle name="20% - Accent2 2 3 2 2 5" xfId="0" builtinId="53" customBuiltin="true"/>
    <cellStyle name="20% - Accent2 2 3 2 2 5 2" xfId="0" builtinId="53" customBuiltin="true"/>
    <cellStyle name="20% - Accent2 2 3 2 2 5 2 2" xfId="0" builtinId="53" customBuiltin="true"/>
    <cellStyle name="20% - Accent2 2 3 2 2 5 3" xfId="0" builtinId="53" customBuiltin="true"/>
    <cellStyle name="20% - Accent2 2 3 2 2 6" xfId="0" builtinId="53" customBuiltin="true"/>
    <cellStyle name="20% - Accent2 2 3 2 2 6 2" xfId="0" builtinId="53" customBuiltin="true"/>
    <cellStyle name="20% - Accent2 2 3 2 2 7" xfId="0" builtinId="53" customBuiltin="true"/>
    <cellStyle name="20% - Accent2 2 3 2 3" xfId="0" builtinId="53" customBuiltin="true"/>
    <cellStyle name="20% - Accent2 2 3 2 3 2" xfId="0" builtinId="53" customBuiltin="true"/>
    <cellStyle name="20% - Accent2 2 3 2 3 2 2" xfId="0" builtinId="53" customBuiltin="true"/>
    <cellStyle name="20% - Accent2 2 3 2 3 2 2 2" xfId="0" builtinId="53" customBuiltin="true"/>
    <cellStyle name="20% - Accent2 2 3 2 3 2 2 2 2" xfId="0" builtinId="53" customBuiltin="true"/>
    <cellStyle name="20% - Accent2 2 3 2 3 2 2 2 2 2" xfId="0" builtinId="53" customBuiltin="true"/>
    <cellStyle name="20% - Accent2 2 3 2 3 2 2 2 3" xfId="0" builtinId="53" customBuiltin="true"/>
    <cellStyle name="20% - Accent2 2 3 2 3 2 2 3" xfId="0" builtinId="53" customBuiltin="true"/>
    <cellStyle name="20% - Accent2 2 3 2 3 2 2 3 2" xfId="0" builtinId="53" customBuiltin="true"/>
    <cellStyle name="20% - Accent2 2 3 2 3 2 2 4" xfId="0" builtinId="53" customBuiltin="true"/>
    <cellStyle name="20% - Accent2 2 3 2 3 2 3" xfId="0" builtinId="53" customBuiltin="true"/>
    <cellStyle name="20% - Accent2 2 3 2 3 2 3 2" xfId="0" builtinId="53" customBuiltin="true"/>
    <cellStyle name="20% - Accent2 2 3 2 3 2 3 2 2" xfId="0" builtinId="53" customBuiltin="true"/>
    <cellStyle name="20% - Accent2 2 3 2 3 2 3 3" xfId="0" builtinId="53" customBuiltin="true"/>
    <cellStyle name="20% - Accent2 2 3 2 3 2 4" xfId="0" builtinId="53" customBuiltin="true"/>
    <cellStyle name="20% - Accent2 2 3 2 3 2 4 2" xfId="0" builtinId="53" customBuiltin="true"/>
    <cellStyle name="20% - Accent2 2 3 2 3 2 5" xfId="0" builtinId="53" customBuiltin="true"/>
    <cellStyle name="20% - Accent2 2 3 2 3 3" xfId="0" builtinId="53" customBuiltin="true"/>
    <cellStyle name="20% - Accent2 2 3 2 3 3 2" xfId="0" builtinId="53" customBuiltin="true"/>
    <cellStyle name="20% - Accent2 2 3 2 3 3 2 2" xfId="0" builtinId="53" customBuiltin="true"/>
    <cellStyle name="20% - Accent2 2 3 2 3 3 2 2 2" xfId="0" builtinId="53" customBuiltin="true"/>
    <cellStyle name="20% - Accent2 2 3 2 3 3 2 3" xfId="0" builtinId="53" customBuiltin="true"/>
    <cellStyle name="20% - Accent2 2 3 2 3 3 3" xfId="0" builtinId="53" customBuiltin="true"/>
    <cellStyle name="20% - Accent2 2 3 2 3 3 3 2" xfId="0" builtinId="53" customBuiltin="true"/>
    <cellStyle name="20% - Accent2 2 3 2 3 3 4" xfId="0" builtinId="53" customBuiltin="true"/>
    <cellStyle name="20% - Accent2 2 3 2 3 4" xfId="0" builtinId="53" customBuiltin="true"/>
    <cellStyle name="20% - Accent2 2 3 2 3 4 2" xfId="0" builtinId="53" customBuiltin="true"/>
    <cellStyle name="20% - Accent2 2 3 2 3 4 2 2" xfId="0" builtinId="53" customBuiltin="true"/>
    <cellStyle name="20% - Accent2 2 3 2 3 4 3" xfId="0" builtinId="53" customBuiltin="true"/>
    <cellStyle name="20% - Accent2 2 3 2 3 5" xfId="0" builtinId="53" customBuiltin="true"/>
    <cellStyle name="20% - Accent2 2 3 2 3 5 2" xfId="0" builtinId="53" customBuiltin="true"/>
    <cellStyle name="20% - Accent2 2 3 2 3 6" xfId="0" builtinId="53" customBuiltin="true"/>
    <cellStyle name="20% - Accent2 2 3 2 4" xfId="0" builtinId="53" customBuiltin="true"/>
    <cellStyle name="20% - Accent2 2 3 2 4 2" xfId="0" builtinId="53" customBuiltin="true"/>
    <cellStyle name="20% - Accent2 2 3 2 4 2 2" xfId="0" builtinId="53" customBuiltin="true"/>
    <cellStyle name="20% - Accent2 2 3 2 4 2 2 2" xfId="0" builtinId="53" customBuiltin="true"/>
    <cellStyle name="20% - Accent2 2 3 2 4 2 2 2 2" xfId="0" builtinId="53" customBuiltin="true"/>
    <cellStyle name="20% - Accent2 2 3 2 4 2 2 3" xfId="0" builtinId="53" customBuiltin="true"/>
    <cellStyle name="20% - Accent2 2 3 2 4 2 3" xfId="0" builtinId="53" customBuiltin="true"/>
    <cellStyle name="20% - Accent2 2 3 2 4 2 3 2" xfId="0" builtinId="53" customBuiltin="true"/>
    <cellStyle name="20% - Accent2 2 3 2 4 2 4" xfId="0" builtinId="53" customBuiltin="true"/>
    <cellStyle name="20% - Accent2 2 3 2 4 3" xfId="0" builtinId="53" customBuiltin="true"/>
    <cellStyle name="20% - Accent2 2 3 2 4 3 2" xfId="0" builtinId="53" customBuiltin="true"/>
    <cellStyle name="20% - Accent2 2 3 2 4 3 2 2" xfId="0" builtinId="53" customBuiltin="true"/>
    <cellStyle name="20% - Accent2 2 3 2 4 3 3" xfId="0" builtinId="53" customBuiltin="true"/>
    <cellStyle name="20% - Accent2 2 3 2 4 4" xfId="0" builtinId="53" customBuiltin="true"/>
    <cellStyle name="20% - Accent2 2 3 2 4 4 2" xfId="0" builtinId="53" customBuiltin="true"/>
    <cellStyle name="20% - Accent2 2 3 2 4 5" xfId="0" builtinId="53" customBuiltin="true"/>
    <cellStyle name="20% - Accent2 2 3 2 5" xfId="0" builtinId="53" customBuiltin="true"/>
    <cellStyle name="20% - Accent2 2 3 2 5 2" xfId="0" builtinId="53" customBuiltin="true"/>
    <cellStyle name="20% - Accent2 2 3 2 5 2 2" xfId="0" builtinId="53" customBuiltin="true"/>
    <cellStyle name="20% - Accent2 2 3 2 5 2 2 2" xfId="0" builtinId="53" customBuiltin="true"/>
    <cellStyle name="20% - Accent2 2 3 2 5 2 3" xfId="0" builtinId="53" customBuiltin="true"/>
    <cellStyle name="20% - Accent2 2 3 2 5 3" xfId="0" builtinId="53" customBuiltin="true"/>
    <cellStyle name="20% - Accent2 2 3 2 5 3 2" xfId="0" builtinId="53" customBuiltin="true"/>
    <cellStyle name="20% - Accent2 2 3 2 5 4" xfId="0" builtinId="53" customBuiltin="true"/>
    <cellStyle name="20% - Accent2 2 3 2 6" xfId="0" builtinId="53" customBuiltin="true"/>
    <cellStyle name="20% - Accent2 2 3 2 6 2" xfId="0" builtinId="53" customBuiltin="true"/>
    <cellStyle name="20% - Accent2 2 3 2 6 2 2" xfId="0" builtinId="53" customBuiltin="true"/>
    <cellStyle name="20% - Accent2 2 3 2 6 3" xfId="0" builtinId="53" customBuiltin="true"/>
    <cellStyle name="20% - Accent2 2 3 2 7" xfId="0" builtinId="53" customBuiltin="true"/>
    <cellStyle name="20% - Accent2 2 3 2 7 2" xfId="0" builtinId="53" customBuiltin="true"/>
    <cellStyle name="20% - Accent2 2 3 2 8" xfId="0" builtinId="53" customBuiltin="true"/>
    <cellStyle name="20% - Accent2 2 3 3" xfId="0" builtinId="53" customBuiltin="true"/>
    <cellStyle name="20% - Accent2 2 3 3 2" xfId="0" builtinId="53" customBuiltin="true"/>
    <cellStyle name="20% - Accent2 2 3 3 2 2" xfId="0" builtinId="53" customBuiltin="true"/>
    <cellStyle name="20% - Accent2 2 3 3 2 2 2" xfId="0" builtinId="53" customBuiltin="true"/>
    <cellStyle name="20% - Accent2 2 3 3 2 2 2 2" xfId="0" builtinId="53" customBuiltin="true"/>
    <cellStyle name="20% - Accent2 2 3 3 2 2 2 2 2" xfId="0" builtinId="53" customBuiltin="true"/>
    <cellStyle name="20% - Accent2 2 3 3 2 2 2 2 2 2" xfId="0" builtinId="53" customBuiltin="true"/>
    <cellStyle name="20% - Accent2 2 3 3 2 2 2 2 2 2 2" xfId="0" builtinId="53" customBuiltin="true"/>
    <cellStyle name="20% - Accent2 2 3 3 2 2 2 2 2 3" xfId="0" builtinId="53" customBuiltin="true"/>
    <cellStyle name="20% - Accent2 2 3 3 2 2 2 2 3" xfId="0" builtinId="53" customBuiltin="true"/>
    <cellStyle name="20% - Accent2 2 3 3 2 2 2 2 3 2" xfId="0" builtinId="53" customBuiltin="true"/>
    <cellStyle name="20% - Accent2 2 3 3 2 2 2 2 4" xfId="0" builtinId="53" customBuiltin="true"/>
    <cellStyle name="20% - Accent2 2 3 3 2 2 2 3" xfId="0" builtinId="53" customBuiltin="true"/>
    <cellStyle name="20% - Accent2 2 3 3 2 2 2 3 2" xfId="0" builtinId="53" customBuiltin="true"/>
    <cellStyle name="20% - Accent2 2 3 3 2 2 2 3 2 2" xfId="0" builtinId="53" customBuiltin="true"/>
    <cellStyle name="20% - Accent2 2 3 3 2 2 2 3 3" xfId="0" builtinId="53" customBuiltin="true"/>
    <cellStyle name="20% - Accent2 2 3 3 2 2 2 4" xfId="0" builtinId="53" customBuiltin="true"/>
    <cellStyle name="20% - Accent2 2 3 3 2 2 2 4 2" xfId="0" builtinId="53" customBuiltin="true"/>
    <cellStyle name="20% - Accent2 2 3 3 2 2 2 5" xfId="0" builtinId="53" customBuiltin="true"/>
    <cellStyle name="20% - Accent2 2 3 3 2 2 3" xfId="0" builtinId="53" customBuiltin="true"/>
    <cellStyle name="20% - Accent2 2 3 3 2 2 3 2" xfId="0" builtinId="53" customBuiltin="true"/>
    <cellStyle name="20% - Accent2 2 3 3 2 2 3 2 2" xfId="0" builtinId="53" customBuiltin="true"/>
    <cellStyle name="20% - Accent2 2 3 3 2 2 3 2 2 2" xfId="0" builtinId="53" customBuiltin="true"/>
    <cellStyle name="20% - Accent2 2 3 3 2 2 3 2 3" xfId="0" builtinId="53" customBuiltin="true"/>
    <cellStyle name="20% - Accent2 2 3 3 2 2 3 3" xfId="0" builtinId="53" customBuiltin="true"/>
    <cellStyle name="20% - Accent2 2 3 3 2 2 3 3 2" xfId="0" builtinId="53" customBuiltin="true"/>
    <cellStyle name="20% - Accent2 2 3 3 2 2 3 4" xfId="0" builtinId="53" customBuiltin="true"/>
    <cellStyle name="20% - Accent2 2 3 3 2 2 4" xfId="0" builtinId="53" customBuiltin="true"/>
    <cellStyle name="20% - Accent2 2 3 3 2 2 4 2" xfId="0" builtinId="53" customBuiltin="true"/>
    <cellStyle name="20% - Accent2 2 3 3 2 2 4 2 2" xfId="0" builtinId="53" customBuiltin="true"/>
    <cellStyle name="20% - Accent2 2 3 3 2 2 4 3" xfId="0" builtinId="53" customBuiltin="true"/>
    <cellStyle name="20% - Accent2 2 3 3 2 2 5" xfId="0" builtinId="53" customBuiltin="true"/>
    <cellStyle name="20% - Accent2 2 3 3 2 2 5 2" xfId="0" builtinId="53" customBuiltin="true"/>
    <cellStyle name="20% - Accent2 2 3 3 2 2 6" xfId="0" builtinId="53" customBuiltin="true"/>
    <cellStyle name="20% - Accent2 2 3 3 2 3" xfId="0" builtinId="53" customBuiltin="true"/>
    <cellStyle name="20% - Accent2 2 3 3 2 3 2" xfId="0" builtinId="53" customBuiltin="true"/>
    <cellStyle name="20% - Accent2 2 3 3 2 3 2 2" xfId="0" builtinId="53" customBuiltin="true"/>
    <cellStyle name="20% - Accent2 2 3 3 2 3 2 2 2" xfId="0" builtinId="53" customBuiltin="true"/>
    <cellStyle name="20% - Accent2 2 3 3 2 3 2 2 2 2" xfId="0" builtinId="53" customBuiltin="true"/>
    <cellStyle name="20% - Accent2 2 3 3 2 3 2 2 3" xfId="0" builtinId="53" customBuiltin="true"/>
    <cellStyle name="20% - Accent2 2 3 3 2 3 2 3" xfId="0" builtinId="53" customBuiltin="true"/>
    <cellStyle name="20% - Accent2 2 3 3 2 3 2 3 2" xfId="0" builtinId="53" customBuiltin="true"/>
    <cellStyle name="20% - Accent2 2 3 3 2 3 2 4" xfId="0" builtinId="53" customBuiltin="true"/>
    <cellStyle name="20% - Accent2 2 3 3 2 3 3" xfId="0" builtinId="53" customBuiltin="true"/>
    <cellStyle name="20% - Accent2 2 3 3 2 3 3 2" xfId="0" builtinId="53" customBuiltin="true"/>
    <cellStyle name="20% - Accent2 2 3 3 2 3 3 2 2" xfId="0" builtinId="53" customBuiltin="true"/>
    <cellStyle name="20% - Accent2 2 3 3 2 3 3 3" xfId="0" builtinId="53" customBuiltin="true"/>
    <cellStyle name="20% - Accent2 2 3 3 2 3 4" xfId="0" builtinId="53" customBuiltin="true"/>
    <cellStyle name="20% - Accent2 2 3 3 2 3 4 2" xfId="0" builtinId="53" customBuiltin="true"/>
    <cellStyle name="20% - Accent2 2 3 3 2 3 5" xfId="0" builtinId="53" customBuiltin="true"/>
    <cellStyle name="20% - Accent2 2 3 3 2 4" xfId="0" builtinId="53" customBuiltin="true"/>
    <cellStyle name="20% - Accent2 2 3 3 2 4 2" xfId="0" builtinId="53" customBuiltin="true"/>
    <cellStyle name="20% - Accent2 2 3 3 2 4 2 2" xfId="0" builtinId="53" customBuiltin="true"/>
    <cellStyle name="20% - Accent2 2 3 3 2 4 2 2 2" xfId="0" builtinId="53" customBuiltin="true"/>
    <cellStyle name="20% - Accent2 2 3 3 2 4 2 3" xfId="0" builtinId="53" customBuiltin="true"/>
    <cellStyle name="20% - Accent2 2 3 3 2 4 3" xfId="0" builtinId="53" customBuiltin="true"/>
    <cellStyle name="20% - Accent2 2 3 3 2 4 3 2" xfId="0" builtinId="53" customBuiltin="true"/>
    <cellStyle name="20% - Accent2 2 3 3 2 4 4" xfId="0" builtinId="53" customBuiltin="true"/>
    <cellStyle name="20% - Accent2 2 3 3 2 5" xfId="0" builtinId="53" customBuiltin="true"/>
    <cellStyle name="20% - Accent2 2 3 3 2 5 2" xfId="0" builtinId="53" customBuiltin="true"/>
    <cellStyle name="20% - Accent2 2 3 3 2 5 2 2" xfId="0" builtinId="53" customBuiltin="true"/>
    <cellStyle name="20% - Accent2 2 3 3 2 5 3" xfId="0" builtinId="53" customBuiltin="true"/>
    <cellStyle name="20% - Accent2 2 3 3 2 6" xfId="0" builtinId="53" customBuiltin="true"/>
    <cellStyle name="20% - Accent2 2 3 3 2 6 2" xfId="0" builtinId="53" customBuiltin="true"/>
    <cellStyle name="20% - Accent2 2 3 3 2 7" xfId="0" builtinId="53" customBuiltin="true"/>
    <cellStyle name="20% - Accent2 2 3 3 3" xfId="0" builtinId="53" customBuiltin="true"/>
    <cellStyle name="20% - Accent2 2 3 3 3 2" xfId="0" builtinId="53" customBuiltin="true"/>
    <cellStyle name="20% - Accent2 2 3 3 3 2 2" xfId="0" builtinId="53" customBuiltin="true"/>
    <cellStyle name="20% - Accent2 2 3 3 3 2 2 2" xfId="0" builtinId="53" customBuiltin="true"/>
    <cellStyle name="20% - Accent2 2 3 3 3 2 2 2 2" xfId="0" builtinId="53" customBuiltin="true"/>
    <cellStyle name="20% - Accent2 2 3 3 3 2 2 2 2 2" xfId="0" builtinId="53" customBuiltin="true"/>
    <cellStyle name="20% - Accent2 2 3 3 3 2 2 2 3" xfId="0" builtinId="53" customBuiltin="true"/>
    <cellStyle name="20% - Accent2 2 3 3 3 2 2 3" xfId="0" builtinId="53" customBuiltin="true"/>
    <cellStyle name="20% - Accent2 2 3 3 3 2 2 3 2" xfId="0" builtinId="53" customBuiltin="true"/>
    <cellStyle name="20% - Accent2 2 3 3 3 2 2 4" xfId="0" builtinId="53" customBuiltin="true"/>
    <cellStyle name="20% - Accent2 2 3 3 3 2 3" xfId="0" builtinId="53" customBuiltin="true"/>
    <cellStyle name="20% - Accent2 2 3 3 3 2 3 2" xfId="0" builtinId="53" customBuiltin="true"/>
    <cellStyle name="20% - Accent2 2 3 3 3 2 3 2 2" xfId="0" builtinId="53" customBuiltin="true"/>
    <cellStyle name="20% - Accent2 2 3 3 3 2 3 3" xfId="0" builtinId="53" customBuiltin="true"/>
    <cellStyle name="20% - Accent2 2 3 3 3 2 4" xfId="0" builtinId="53" customBuiltin="true"/>
    <cellStyle name="20% - Accent2 2 3 3 3 2 4 2" xfId="0" builtinId="53" customBuiltin="true"/>
    <cellStyle name="20% - Accent2 2 3 3 3 2 5" xfId="0" builtinId="53" customBuiltin="true"/>
    <cellStyle name="20% - Accent2 2 3 3 3 3" xfId="0" builtinId="53" customBuiltin="true"/>
    <cellStyle name="20% - Accent2 2 3 3 3 3 2" xfId="0" builtinId="53" customBuiltin="true"/>
    <cellStyle name="20% - Accent2 2 3 3 3 3 2 2" xfId="0" builtinId="53" customBuiltin="true"/>
    <cellStyle name="20% - Accent2 2 3 3 3 3 2 2 2" xfId="0" builtinId="53" customBuiltin="true"/>
    <cellStyle name="20% - Accent2 2 3 3 3 3 2 3" xfId="0" builtinId="53" customBuiltin="true"/>
    <cellStyle name="20% - Accent2 2 3 3 3 3 3" xfId="0" builtinId="53" customBuiltin="true"/>
    <cellStyle name="20% - Accent2 2 3 3 3 3 3 2" xfId="0" builtinId="53" customBuiltin="true"/>
    <cellStyle name="20% - Accent2 2 3 3 3 3 4" xfId="0" builtinId="53" customBuiltin="true"/>
    <cellStyle name="20% - Accent2 2 3 3 3 4" xfId="0" builtinId="53" customBuiltin="true"/>
    <cellStyle name="20% - Accent2 2 3 3 3 4 2" xfId="0" builtinId="53" customBuiltin="true"/>
    <cellStyle name="20% - Accent2 2 3 3 3 4 2 2" xfId="0" builtinId="53" customBuiltin="true"/>
    <cellStyle name="20% - Accent2 2 3 3 3 4 3" xfId="0" builtinId="53" customBuiltin="true"/>
    <cellStyle name="20% - Accent2 2 3 3 3 5" xfId="0" builtinId="53" customBuiltin="true"/>
    <cellStyle name="20% - Accent2 2 3 3 3 5 2" xfId="0" builtinId="53" customBuiltin="true"/>
    <cellStyle name="20% - Accent2 2 3 3 3 6" xfId="0" builtinId="53" customBuiltin="true"/>
    <cellStyle name="20% - Accent2 2 3 3 4" xfId="0" builtinId="53" customBuiltin="true"/>
    <cellStyle name="20% - Accent2 2 3 3 4 2" xfId="0" builtinId="53" customBuiltin="true"/>
    <cellStyle name="20% - Accent2 2 3 3 4 2 2" xfId="0" builtinId="53" customBuiltin="true"/>
    <cellStyle name="20% - Accent2 2 3 3 4 2 2 2" xfId="0" builtinId="53" customBuiltin="true"/>
    <cellStyle name="20% - Accent2 2 3 3 4 2 2 2 2" xfId="0" builtinId="53" customBuiltin="true"/>
    <cellStyle name="20% - Accent2 2 3 3 4 2 2 3" xfId="0" builtinId="53" customBuiltin="true"/>
    <cellStyle name="20% - Accent2 2 3 3 4 2 3" xfId="0" builtinId="53" customBuiltin="true"/>
    <cellStyle name="20% - Accent2 2 3 3 4 2 3 2" xfId="0" builtinId="53" customBuiltin="true"/>
    <cellStyle name="20% - Accent2 2 3 3 4 2 4" xfId="0" builtinId="53" customBuiltin="true"/>
    <cellStyle name="20% - Accent2 2 3 3 4 3" xfId="0" builtinId="53" customBuiltin="true"/>
    <cellStyle name="20% - Accent2 2 3 3 4 3 2" xfId="0" builtinId="53" customBuiltin="true"/>
    <cellStyle name="20% - Accent2 2 3 3 4 3 2 2" xfId="0" builtinId="53" customBuiltin="true"/>
    <cellStyle name="20% - Accent2 2 3 3 4 3 3" xfId="0" builtinId="53" customBuiltin="true"/>
    <cellStyle name="20% - Accent2 2 3 3 4 4" xfId="0" builtinId="53" customBuiltin="true"/>
    <cellStyle name="20% - Accent2 2 3 3 4 4 2" xfId="0" builtinId="53" customBuiltin="true"/>
    <cellStyle name="20% - Accent2 2 3 3 4 5" xfId="0" builtinId="53" customBuiltin="true"/>
    <cellStyle name="20% - Accent2 2 3 3 5" xfId="0" builtinId="53" customBuiltin="true"/>
    <cellStyle name="20% - Accent2 2 3 3 5 2" xfId="0" builtinId="53" customBuiltin="true"/>
    <cellStyle name="20% - Accent2 2 3 3 5 2 2" xfId="0" builtinId="53" customBuiltin="true"/>
    <cellStyle name="20% - Accent2 2 3 3 5 2 2 2" xfId="0" builtinId="53" customBuiltin="true"/>
    <cellStyle name="20% - Accent2 2 3 3 5 2 3" xfId="0" builtinId="53" customBuiltin="true"/>
    <cellStyle name="20% - Accent2 2 3 3 5 3" xfId="0" builtinId="53" customBuiltin="true"/>
    <cellStyle name="20% - Accent2 2 3 3 5 3 2" xfId="0" builtinId="53" customBuiltin="true"/>
    <cellStyle name="20% - Accent2 2 3 3 5 4" xfId="0" builtinId="53" customBuiltin="true"/>
    <cellStyle name="20% - Accent2 2 3 3 6" xfId="0" builtinId="53" customBuiltin="true"/>
    <cellStyle name="20% - Accent2 2 3 3 6 2" xfId="0" builtinId="53" customBuiltin="true"/>
    <cellStyle name="20% - Accent2 2 3 3 6 2 2" xfId="0" builtinId="53" customBuiltin="true"/>
    <cellStyle name="20% - Accent2 2 3 3 6 3" xfId="0" builtinId="53" customBuiltin="true"/>
    <cellStyle name="20% - Accent2 2 3 3 7" xfId="0" builtinId="53" customBuiltin="true"/>
    <cellStyle name="20% - Accent2 2 3 3 7 2" xfId="0" builtinId="53" customBuiltin="true"/>
    <cellStyle name="20% - Accent2 2 3 3 8" xfId="0" builtinId="53" customBuiltin="true"/>
    <cellStyle name="20% - Accent2 2 3 4" xfId="0" builtinId="53" customBuiltin="true"/>
    <cellStyle name="20% - Accent2 2 3 4 2" xfId="0" builtinId="53" customBuiltin="true"/>
    <cellStyle name="20% - Accent2 2 3 4 2 2" xfId="0" builtinId="53" customBuiltin="true"/>
    <cellStyle name="20% - Accent2 2 3 4 2 2 2" xfId="0" builtinId="53" customBuiltin="true"/>
    <cellStyle name="20% - Accent2 2 3 4 2 2 2 2" xfId="0" builtinId="53" customBuiltin="true"/>
    <cellStyle name="20% - Accent2 2 3 4 2 2 2 2 2" xfId="0" builtinId="53" customBuiltin="true"/>
    <cellStyle name="20% - Accent2 2 3 4 2 2 2 2 2 2" xfId="0" builtinId="53" customBuiltin="true"/>
    <cellStyle name="20% - Accent2 2 3 4 2 2 2 2 3" xfId="0" builtinId="53" customBuiltin="true"/>
    <cellStyle name="20% - Accent2 2 3 4 2 2 2 3" xfId="0" builtinId="53" customBuiltin="true"/>
    <cellStyle name="20% - Accent2 2 3 4 2 2 2 3 2" xfId="0" builtinId="53" customBuiltin="true"/>
    <cellStyle name="20% - Accent2 2 3 4 2 2 2 4" xfId="0" builtinId="53" customBuiltin="true"/>
    <cellStyle name="20% - Accent2 2 3 4 2 2 3" xfId="0" builtinId="53" customBuiltin="true"/>
    <cellStyle name="20% - Accent2 2 3 4 2 2 3 2" xfId="0" builtinId="53" customBuiltin="true"/>
    <cellStyle name="20% - Accent2 2 3 4 2 2 3 2 2" xfId="0" builtinId="53" customBuiltin="true"/>
    <cellStyle name="20% - Accent2 2 3 4 2 2 3 3" xfId="0" builtinId="53" customBuiltin="true"/>
    <cellStyle name="20% - Accent2 2 3 4 2 2 4" xfId="0" builtinId="53" customBuiltin="true"/>
    <cellStyle name="20% - Accent2 2 3 4 2 2 4 2" xfId="0" builtinId="53" customBuiltin="true"/>
    <cellStyle name="20% - Accent2 2 3 4 2 2 5" xfId="0" builtinId="53" customBuiltin="true"/>
    <cellStyle name="20% - Accent2 2 3 4 2 3" xfId="0" builtinId="53" customBuiltin="true"/>
    <cellStyle name="20% - Accent2 2 3 4 2 3 2" xfId="0" builtinId="53" customBuiltin="true"/>
    <cellStyle name="20% - Accent2 2 3 4 2 3 2 2" xfId="0" builtinId="53" customBuiltin="true"/>
    <cellStyle name="20% - Accent2 2 3 4 2 3 2 2 2" xfId="0" builtinId="53" customBuiltin="true"/>
    <cellStyle name="20% - Accent2 2 3 4 2 3 2 3" xfId="0" builtinId="53" customBuiltin="true"/>
    <cellStyle name="20% - Accent2 2 3 4 2 3 3" xfId="0" builtinId="53" customBuiltin="true"/>
    <cellStyle name="20% - Accent2 2 3 4 2 3 3 2" xfId="0" builtinId="53" customBuiltin="true"/>
    <cellStyle name="20% - Accent2 2 3 4 2 3 4" xfId="0" builtinId="53" customBuiltin="true"/>
    <cellStyle name="20% - Accent2 2 3 4 2 4" xfId="0" builtinId="53" customBuiltin="true"/>
    <cellStyle name="20% - Accent2 2 3 4 2 4 2" xfId="0" builtinId="53" customBuiltin="true"/>
    <cellStyle name="20% - Accent2 2 3 4 2 4 2 2" xfId="0" builtinId="53" customBuiltin="true"/>
    <cellStyle name="20% - Accent2 2 3 4 2 4 3" xfId="0" builtinId="53" customBuiltin="true"/>
    <cellStyle name="20% - Accent2 2 3 4 2 5" xfId="0" builtinId="53" customBuiltin="true"/>
    <cellStyle name="20% - Accent2 2 3 4 2 5 2" xfId="0" builtinId="53" customBuiltin="true"/>
    <cellStyle name="20% - Accent2 2 3 4 2 6" xfId="0" builtinId="53" customBuiltin="true"/>
    <cellStyle name="20% - Accent2 2 3 4 3" xfId="0" builtinId="53" customBuiltin="true"/>
    <cellStyle name="20% - Accent2 2 3 4 3 2" xfId="0" builtinId="53" customBuiltin="true"/>
    <cellStyle name="20% - Accent2 2 3 4 3 2 2" xfId="0" builtinId="53" customBuiltin="true"/>
    <cellStyle name="20% - Accent2 2 3 4 3 2 2 2" xfId="0" builtinId="53" customBuiltin="true"/>
    <cellStyle name="20% - Accent2 2 3 4 3 2 2 2 2" xfId="0" builtinId="53" customBuiltin="true"/>
    <cellStyle name="20% - Accent2 2 3 4 3 2 2 3" xfId="0" builtinId="53" customBuiltin="true"/>
    <cellStyle name="20% - Accent2 2 3 4 3 2 3" xfId="0" builtinId="53" customBuiltin="true"/>
    <cellStyle name="20% - Accent2 2 3 4 3 2 3 2" xfId="0" builtinId="53" customBuiltin="true"/>
    <cellStyle name="20% - Accent2 2 3 4 3 2 4" xfId="0" builtinId="53" customBuiltin="true"/>
    <cellStyle name="20% - Accent2 2 3 4 3 3" xfId="0" builtinId="53" customBuiltin="true"/>
    <cellStyle name="20% - Accent2 2 3 4 3 3 2" xfId="0" builtinId="53" customBuiltin="true"/>
    <cellStyle name="20% - Accent2 2 3 4 3 3 2 2" xfId="0" builtinId="53" customBuiltin="true"/>
    <cellStyle name="20% - Accent2 2 3 4 3 3 3" xfId="0" builtinId="53" customBuiltin="true"/>
    <cellStyle name="20% - Accent2 2 3 4 3 4" xfId="0" builtinId="53" customBuiltin="true"/>
    <cellStyle name="20% - Accent2 2 3 4 3 4 2" xfId="0" builtinId="53" customBuiltin="true"/>
    <cellStyle name="20% - Accent2 2 3 4 3 5" xfId="0" builtinId="53" customBuiltin="true"/>
    <cellStyle name="20% - Accent2 2 3 4 4" xfId="0" builtinId="53" customBuiltin="true"/>
    <cellStyle name="20% - Accent2 2 3 4 4 2" xfId="0" builtinId="53" customBuiltin="true"/>
    <cellStyle name="20% - Accent2 2 3 4 4 2 2" xfId="0" builtinId="53" customBuiltin="true"/>
    <cellStyle name="20% - Accent2 2 3 4 4 2 2 2" xfId="0" builtinId="53" customBuiltin="true"/>
    <cellStyle name="20% - Accent2 2 3 4 4 2 3" xfId="0" builtinId="53" customBuiltin="true"/>
    <cellStyle name="20% - Accent2 2 3 4 4 3" xfId="0" builtinId="53" customBuiltin="true"/>
    <cellStyle name="20% - Accent2 2 3 4 4 3 2" xfId="0" builtinId="53" customBuiltin="true"/>
    <cellStyle name="20% - Accent2 2 3 4 4 4" xfId="0" builtinId="53" customBuiltin="true"/>
    <cellStyle name="20% - Accent2 2 3 4 5" xfId="0" builtinId="53" customBuiltin="true"/>
    <cellStyle name="20% - Accent2 2 3 4 5 2" xfId="0" builtinId="53" customBuiltin="true"/>
    <cellStyle name="20% - Accent2 2 3 4 5 2 2" xfId="0" builtinId="53" customBuiltin="true"/>
    <cellStyle name="20% - Accent2 2 3 4 5 3" xfId="0" builtinId="53" customBuiltin="true"/>
    <cellStyle name="20% - Accent2 2 3 4 6" xfId="0" builtinId="53" customBuiltin="true"/>
    <cellStyle name="20% - Accent2 2 3 4 6 2" xfId="0" builtinId="53" customBuiltin="true"/>
    <cellStyle name="20% - Accent2 2 3 4 7" xfId="0" builtinId="53" customBuiltin="true"/>
    <cellStyle name="20% - Accent2 2 3 5" xfId="0" builtinId="53" customBuiltin="true"/>
    <cellStyle name="20% - Accent2 2 3 5 2" xfId="0" builtinId="53" customBuiltin="true"/>
    <cellStyle name="20% - Accent2 2 3 5 2 2" xfId="0" builtinId="53" customBuiltin="true"/>
    <cellStyle name="20% - Accent2 2 3 5 2 2 2" xfId="0" builtinId="53" customBuiltin="true"/>
    <cellStyle name="20% - Accent2 2 3 5 2 2 2 2" xfId="0" builtinId="53" customBuiltin="true"/>
    <cellStyle name="20% - Accent2 2 3 5 2 2 2 2 2" xfId="0" builtinId="53" customBuiltin="true"/>
    <cellStyle name="20% - Accent2 2 3 5 2 2 2 3" xfId="0" builtinId="53" customBuiltin="true"/>
    <cellStyle name="20% - Accent2 2 3 5 2 2 3" xfId="0" builtinId="53" customBuiltin="true"/>
    <cellStyle name="20% - Accent2 2 3 5 2 2 3 2" xfId="0" builtinId="53" customBuiltin="true"/>
    <cellStyle name="20% - Accent2 2 3 5 2 2 4" xfId="0" builtinId="53" customBuiltin="true"/>
    <cellStyle name="20% - Accent2 2 3 5 2 3" xfId="0" builtinId="53" customBuiltin="true"/>
    <cellStyle name="20% - Accent2 2 3 5 2 3 2" xfId="0" builtinId="53" customBuiltin="true"/>
    <cellStyle name="20% - Accent2 2 3 5 2 3 2 2" xfId="0" builtinId="53" customBuiltin="true"/>
    <cellStyle name="20% - Accent2 2 3 5 2 3 3" xfId="0" builtinId="53" customBuiltin="true"/>
    <cellStyle name="20% - Accent2 2 3 5 2 4" xfId="0" builtinId="53" customBuiltin="true"/>
    <cellStyle name="20% - Accent2 2 3 5 2 4 2" xfId="0" builtinId="53" customBuiltin="true"/>
    <cellStyle name="20% - Accent2 2 3 5 2 5" xfId="0" builtinId="53" customBuiltin="true"/>
    <cellStyle name="20% - Accent2 2 3 5 3" xfId="0" builtinId="53" customBuiltin="true"/>
    <cellStyle name="20% - Accent2 2 3 5 3 2" xfId="0" builtinId="53" customBuiltin="true"/>
    <cellStyle name="20% - Accent2 2 3 5 3 2 2" xfId="0" builtinId="53" customBuiltin="true"/>
    <cellStyle name="20% - Accent2 2 3 5 3 2 2 2" xfId="0" builtinId="53" customBuiltin="true"/>
    <cellStyle name="20% - Accent2 2 3 5 3 2 3" xfId="0" builtinId="53" customBuiltin="true"/>
    <cellStyle name="20% - Accent2 2 3 5 3 3" xfId="0" builtinId="53" customBuiltin="true"/>
    <cellStyle name="20% - Accent2 2 3 5 3 3 2" xfId="0" builtinId="53" customBuiltin="true"/>
    <cellStyle name="20% - Accent2 2 3 5 3 4" xfId="0" builtinId="53" customBuiltin="true"/>
    <cellStyle name="20% - Accent2 2 3 5 4" xfId="0" builtinId="53" customBuiltin="true"/>
    <cellStyle name="20% - Accent2 2 3 5 4 2" xfId="0" builtinId="53" customBuiltin="true"/>
    <cellStyle name="20% - Accent2 2 3 5 4 2 2" xfId="0" builtinId="53" customBuiltin="true"/>
    <cellStyle name="20% - Accent2 2 3 5 4 3" xfId="0" builtinId="53" customBuiltin="true"/>
    <cellStyle name="20% - Accent2 2 3 5 5" xfId="0" builtinId="53" customBuiltin="true"/>
    <cellStyle name="20% - Accent2 2 3 5 5 2" xfId="0" builtinId="53" customBuiltin="true"/>
    <cellStyle name="20% - Accent2 2 3 5 6" xfId="0" builtinId="53" customBuiltin="true"/>
    <cellStyle name="20% - Accent2 2 3 6" xfId="0" builtinId="53" customBuiltin="true"/>
    <cellStyle name="20% - Accent2 2 3 6 2" xfId="0" builtinId="53" customBuiltin="true"/>
    <cellStyle name="20% - Accent2 2 3 6 2 2" xfId="0" builtinId="53" customBuiltin="true"/>
    <cellStyle name="20% - Accent2 2 3 6 2 2 2" xfId="0" builtinId="53" customBuiltin="true"/>
    <cellStyle name="20% - Accent2 2 3 6 2 2 2 2" xfId="0" builtinId="53" customBuiltin="true"/>
    <cellStyle name="20% - Accent2 2 3 6 2 2 3" xfId="0" builtinId="53" customBuiltin="true"/>
    <cellStyle name="20% - Accent2 2 3 6 2 3" xfId="0" builtinId="53" customBuiltin="true"/>
    <cellStyle name="20% - Accent2 2 3 6 2 3 2" xfId="0" builtinId="53" customBuiltin="true"/>
    <cellStyle name="20% - Accent2 2 3 6 2 4" xfId="0" builtinId="53" customBuiltin="true"/>
    <cellStyle name="20% - Accent2 2 3 6 3" xfId="0" builtinId="53" customBuiltin="true"/>
    <cellStyle name="20% - Accent2 2 3 6 3 2" xfId="0" builtinId="53" customBuiltin="true"/>
    <cellStyle name="20% - Accent2 2 3 6 3 2 2" xfId="0" builtinId="53" customBuiltin="true"/>
    <cellStyle name="20% - Accent2 2 3 6 3 3" xfId="0" builtinId="53" customBuiltin="true"/>
    <cellStyle name="20% - Accent2 2 3 6 4" xfId="0" builtinId="53" customBuiltin="true"/>
    <cellStyle name="20% - Accent2 2 3 6 4 2" xfId="0" builtinId="53" customBuiltin="true"/>
    <cellStyle name="20% - Accent2 2 3 6 5" xfId="0" builtinId="53" customBuiltin="true"/>
    <cellStyle name="20% - Accent2 2 3 7" xfId="0" builtinId="53" customBuiltin="true"/>
    <cellStyle name="20% - Accent2 2 3 7 2" xfId="0" builtinId="53" customBuiltin="true"/>
    <cellStyle name="20% - Accent2 2 3 7 2 2" xfId="0" builtinId="53" customBuiltin="true"/>
    <cellStyle name="20% - Accent2 2 3 7 2 2 2" xfId="0" builtinId="53" customBuiltin="true"/>
    <cellStyle name="20% - Accent2 2 3 7 2 3" xfId="0" builtinId="53" customBuiltin="true"/>
    <cellStyle name="20% - Accent2 2 3 7 3" xfId="0" builtinId="53" customBuiltin="true"/>
    <cellStyle name="20% - Accent2 2 3 7 3 2" xfId="0" builtinId="53" customBuiltin="true"/>
    <cellStyle name="20% - Accent2 2 3 7 4" xfId="0" builtinId="53" customBuiltin="true"/>
    <cellStyle name="20% - Accent2 2 3 8" xfId="0" builtinId="53" customBuiltin="true"/>
    <cellStyle name="20% - Accent2 2 3 8 2" xfId="0" builtinId="53" customBuiltin="true"/>
    <cellStyle name="20% - Accent2 2 3 8 2 2" xfId="0" builtinId="53" customBuiltin="true"/>
    <cellStyle name="20% - Accent2 2 3 8 3" xfId="0" builtinId="53" customBuiltin="true"/>
    <cellStyle name="20% - Accent2 2 3 9" xfId="0" builtinId="53" customBuiltin="true"/>
    <cellStyle name="20% - Accent2 2 3 9 2" xfId="0" builtinId="53" customBuiltin="true"/>
    <cellStyle name="20% - Accent2 2 4" xfId="0" builtinId="53" customBuiltin="true"/>
    <cellStyle name="20% - Accent2 2 4 2" xfId="0" builtinId="53" customBuiltin="true"/>
    <cellStyle name="20% - Accent2 2 4 2 2" xfId="0" builtinId="53" customBuiltin="true"/>
    <cellStyle name="20% - Accent2 2 4 2 2 2" xfId="0" builtinId="53" customBuiltin="true"/>
    <cellStyle name="20% - Accent2 2 4 2 2 2 2" xfId="0" builtinId="53" customBuiltin="true"/>
    <cellStyle name="20% - Accent2 2 4 2 2 2 2 2" xfId="0" builtinId="53" customBuiltin="true"/>
    <cellStyle name="20% - Accent2 2 4 2 2 2 2 2 2" xfId="0" builtinId="53" customBuiltin="true"/>
    <cellStyle name="20% - Accent2 2 4 2 2 2 2 2 2 2" xfId="0" builtinId="53" customBuiltin="true"/>
    <cellStyle name="20% - Accent2 2 4 2 2 2 2 2 3" xfId="0" builtinId="53" customBuiltin="true"/>
    <cellStyle name="20% - Accent2 2 4 2 2 2 2 3" xfId="0" builtinId="53" customBuiltin="true"/>
    <cellStyle name="20% - Accent2 2 4 2 2 2 2 3 2" xfId="0" builtinId="53" customBuiltin="true"/>
    <cellStyle name="20% - Accent2 2 4 2 2 2 2 4" xfId="0" builtinId="53" customBuiltin="true"/>
    <cellStyle name="20% - Accent2 2 4 2 2 2 3" xfId="0" builtinId="53" customBuiltin="true"/>
    <cellStyle name="20% - Accent2 2 4 2 2 2 3 2" xfId="0" builtinId="53" customBuiltin="true"/>
    <cellStyle name="20% - Accent2 2 4 2 2 2 3 2 2" xfId="0" builtinId="53" customBuiltin="true"/>
    <cellStyle name="20% - Accent2 2 4 2 2 2 3 3" xfId="0" builtinId="53" customBuiltin="true"/>
    <cellStyle name="20% - Accent2 2 4 2 2 2 4" xfId="0" builtinId="53" customBuiltin="true"/>
    <cellStyle name="20% - Accent2 2 4 2 2 2 4 2" xfId="0" builtinId="53" customBuiltin="true"/>
    <cellStyle name="20% - Accent2 2 4 2 2 2 5" xfId="0" builtinId="53" customBuiltin="true"/>
    <cellStyle name="20% - Accent2 2 4 2 2 3" xfId="0" builtinId="53" customBuiltin="true"/>
    <cellStyle name="20% - Accent2 2 4 2 2 3 2" xfId="0" builtinId="53" customBuiltin="true"/>
    <cellStyle name="20% - Accent2 2 4 2 2 3 2 2" xfId="0" builtinId="53" customBuiltin="true"/>
    <cellStyle name="20% - Accent2 2 4 2 2 3 2 2 2" xfId="0" builtinId="53" customBuiltin="true"/>
    <cellStyle name="20% - Accent2 2 4 2 2 3 2 3" xfId="0" builtinId="53" customBuiltin="true"/>
    <cellStyle name="20% - Accent2 2 4 2 2 3 3" xfId="0" builtinId="53" customBuiltin="true"/>
    <cellStyle name="20% - Accent2 2 4 2 2 3 3 2" xfId="0" builtinId="53" customBuiltin="true"/>
    <cellStyle name="20% - Accent2 2 4 2 2 3 4" xfId="0" builtinId="53" customBuiltin="true"/>
    <cellStyle name="20% - Accent2 2 4 2 2 4" xfId="0" builtinId="53" customBuiltin="true"/>
    <cellStyle name="20% - Accent2 2 4 2 2 4 2" xfId="0" builtinId="53" customBuiltin="true"/>
    <cellStyle name="20% - Accent2 2 4 2 2 4 2 2" xfId="0" builtinId="53" customBuiltin="true"/>
    <cellStyle name="20% - Accent2 2 4 2 2 4 3" xfId="0" builtinId="53" customBuiltin="true"/>
    <cellStyle name="20% - Accent2 2 4 2 2 5" xfId="0" builtinId="53" customBuiltin="true"/>
    <cellStyle name="20% - Accent2 2 4 2 2 5 2" xfId="0" builtinId="53" customBuiltin="true"/>
    <cellStyle name="20% - Accent2 2 4 2 2 6" xfId="0" builtinId="53" customBuiltin="true"/>
    <cellStyle name="20% - Accent2 2 4 2 3" xfId="0" builtinId="53" customBuiltin="true"/>
    <cellStyle name="20% - Accent2 2 4 2 3 2" xfId="0" builtinId="53" customBuiltin="true"/>
    <cellStyle name="20% - Accent2 2 4 2 3 2 2" xfId="0" builtinId="53" customBuiltin="true"/>
    <cellStyle name="20% - Accent2 2 4 2 3 2 2 2" xfId="0" builtinId="53" customBuiltin="true"/>
    <cellStyle name="20% - Accent2 2 4 2 3 2 2 2 2" xfId="0" builtinId="53" customBuiltin="true"/>
    <cellStyle name="20% - Accent2 2 4 2 3 2 2 3" xfId="0" builtinId="53" customBuiltin="true"/>
    <cellStyle name="20% - Accent2 2 4 2 3 2 3" xfId="0" builtinId="53" customBuiltin="true"/>
    <cellStyle name="20% - Accent2 2 4 2 3 2 3 2" xfId="0" builtinId="53" customBuiltin="true"/>
    <cellStyle name="20% - Accent2 2 4 2 3 2 4" xfId="0" builtinId="53" customBuiltin="true"/>
    <cellStyle name="20% - Accent2 2 4 2 3 3" xfId="0" builtinId="53" customBuiltin="true"/>
    <cellStyle name="20% - Accent2 2 4 2 3 3 2" xfId="0" builtinId="53" customBuiltin="true"/>
    <cellStyle name="20% - Accent2 2 4 2 3 3 2 2" xfId="0" builtinId="53" customBuiltin="true"/>
    <cellStyle name="20% - Accent2 2 4 2 3 3 3" xfId="0" builtinId="53" customBuiltin="true"/>
    <cellStyle name="20% - Accent2 2 4 2 3 4" xfId="0" builtinId="53" customBuiltin="true"/>
    <cellStyle name="20% - Accent2 2 4 2 3 4 2" xfId="0" builtinId="53" customBuiltin="true"/>
    <cellStyle name="20% - Accent2 2 4 2 3 5" xfId="0" builtinId="53" customBuiltin="true"/>
    <cellStyle name="20% - Accent2 2 4 2 4" xfId="0" builtinId="53" customBuiltin="true"/>
    <cellStyle name="20% - Accent2 2 4 2 4 2" xfId="0" builtinId="53" customBuiltin="true"/>
    <cellStyle name="20% - Accent2 2 4 2 4 2 2" xfId="0" builtinId="53" customBuiltin="true"/>
    <cellStyle name="20% - Accent2 2 4 2 4 2 2 2" xfId="0" builtinId="53" customBuiltin="true"/>
    <cellStyle name="20% - Accent2 2 4 2 4 2 3" xfId="0" builtinId="53" customBuiltin="true"/>
    <cellStyle name="20% - Accent2 2 4 2 4 3" xfId="0" builtinId="53" customBuiltin="true"/>
    <cellStyle name="20% - Accent2 2 4 2 4 3 2" xfId="0" builtinId="53" customBuiltin="true"/>
    <cellStyle name="20% - Accent2 2 4 2 4 4" xfId="0" builtinId="53" customBuiltin="true"/>
    <cellStyle name="20% - Accent2 2 4 2 5" xfId="0" builtinId="53" customBuiltin="true"/>
    <cellStyle name="20% - Accent2 2 4 2 5 2" xfId="0" builtinId="53" customBuiltin="true"/>
    <cellStyle name="20% - Accent2 2 4 2 5 2 2" xfId="0" builtinId="53" customBuiltin="true"/>
    <cellStyle name="20% - Accent2 2 4 2 5 3" xfId="0" builtinId="53" customBuiltin="true"/>
    <cellStyle name="20% - Accent2 2 4 2 6" xfId="0" builtinId="53" customBuiltin="true"/>
    <cellStyle name="20% - Accent2 2 4 2 6 2" xfId="0" builtinId="53" customBuiltin="true"/>
    <cellStyle name="20% - Accent2 2 4 2 7" xfId="0" builtinId="53" customBuiltin="true"/>
    <cellStyle name="20% - Accent2 2 4 3" xfId="0" builtinId="53" customBuiltin="true"/>
    <cellStyle name="20% - Accent2 2 4 3 2" xfId="0" builtinId="53" customBuiltin="true"/>
    <cellStyle name="20% - Accent2 2 4 3 2 2" xfId="0" builtinId="53" customBuiltin="true"/>
    <cellStyle name="20% - Accent2 2 4 3 2 2 2" xfId="0" builtinId="53" customBuiltin="true"/>
    <cellStyle name="20% - Accent2 2 4 3 2 2 2 2" xfId="0" builtinId="53" customBuiltin="true"/>
    <cellStyle name="20% - Accent2 2 4 3 2 2 2 2 2" xfId="0" builtinId="53" customBuiltin="true"/>
    <cellStyle name="20% - Accent2 2 4 3 2 2 2 3" xfId="0" builtinId="53" customBuiltin="true"/>
    <cellStyle name="20% - Accent2 2 4 3 2 2 3" xfId="0" builtinId="53" customBuiltin="true"/>
    <cellStyle name="20% - Accent2 2 4 3 2 2 3 2" xfId="0" builtinId="53" customBuiltin="true"/>
    <cellStyle name="20% - Accent2 2 4 3 2 2 4" xfId="0" builtinId="53" customBuiltin="true"/>
    <cellStyle name="20% - Accent2 2 4 3 2 3" xfId="0" builtinId="53" customBuiltin="true"/>
    <cellStyle name="20% - Accent2 2 4 3 2 3 2" xfId="0" builtinId="53" customBuiltin="true"/>
    <cellStyle name="20% - Accent2 2 4 3 2 3 2 2" xfId="0" builtinId="53" customBuiltin="true"/>
    <cellStyle name="20% - Accent2 2 4 3 2 3 3" xfId="0" builtinId="53" customBuiltin="true"/>
    <cellStyle name="20% - Accent2 2 4 3 2 4" xfId="0" builtinId="53" customBuiltin="true"/>
    <cellStyle name="20% - Accent2 2 4 3 2 4 2" xfId="0" builtinId="53" customBuiltin="true"/>
    <cellStyle name="20% - Accent2 2 4 3 2 5" xfId="0" builtinId="53" customBuiltin="true"/>
    <cellStyle name="20% - Accent2 2 4 3 3" xfId="0" builtinId="53" customBuiltin="true"/>
    <cellStyle name="20% - Accent2 2 4 3 3 2" xfId="0" builtinId="53" customBuiltin="true"/>
    <cellStyle name="20% - Accent2 2 4 3 3 2 2" xfId="0" builtinId="53" customBuiltin="true"/>
    <cellStyle name="20% - Accent2 2 4 3 3 2 2 2" xfId="0" builtinId="53" customBuiltin="true"/>
    <cellStyle name="20% - Accent2 2 4 3 3 2 3" xfId="0" builtinId="53" customBuiltin="true"/>
    <cellStyle name="20% - Accent2 2 4 3 3 3" xfId="0" builtinId="53" customBuiltin="true"/>
    <cellStyle name="20% - Accent2 2 4 3 3 3 2" xfId="0" builtinId="53" customBuiltin="true"/>
    <cellStyle name="20% - Accent2 2 4 3 3 4" xfId="0" builtinId="53" customBuiltin="true"/>
    <cellStyle name="20% - Accent2 2 4 3 4" xfId="0" builtinId="53" customBuiltin="true"/>
    <cellStyle name="20% - Accent2 2 4 3 4 2" xfId="0" builtinId="53" customBuiltin="true"/>
    <cellStyle name="20% - Accent2 2 4 3 4 2 2" xfId="0" builtinId="53" customBuiltin="true"/>
    <cellStyle name="20% - Accent2 2 4 3 4 3" xfId="0" builtinId="53" customBuiltin="true"/>
    <cellStyle name="20% - Accent2 2 4 3 5" xfId="0" builtinId="53" customBuiltin="true"/>
    <cellStyle name="20% - Accent2 2 4 3 5 2" xfId="0" builtinId="53" customBuiltin="true"/>
    <cellStyle name="20% - Accent2 2 4 3 6" xfId="0" builtinId="53" customBuiltin="true"/>
    <cellStyle name="20% - Accent2 2 4 4" xfId="0" builtinId="53" customBuiltin="true"/>
    <cellStyle name="20% - Accent2 2 4 4 2" xfId="0" builtinId="53" customBuiltin="true"/>
    <cellStyle name="20% - Accent2 2 4 4 2 2" xfId="0" builtinId="53" customBuiltin="true"/>
    <cellStyle name="20% - Accent2 2 4 4 2 2 2" xfId="0" builtinId="53" customBuiltin="true"/>
    <cellStyle name="20% - Accent2 2 4 4 2 2 2 2" xfId="0" builtinId="53" customBuiltin="true"/>
    <cellStyle name="20% - Accent2 2 4 4 2 2 3" xfId="0" builtinId="53" customBuiltin="true"/>
    <cellStyle name="20% - Accent2 2 4 4 2 3" xfId="0" builtinId="53" customBuiltin="true"/>
    <cellStyle name="20% - Accent2 2 4 4 2 3 2" xfId="0" builtinId="53" customBuiltin="true"/>
    <cellStyle name="20% - Accent2 2 4 4 2 4" xfId="0" builtinId="53" customBuiltin="true"/>
    <cellStyle name="20% - Accent2 2 4 4 3" xfId="0" builtinId="53" customBuiltin="true"/>
    <cellStyle name="20% - Accent2 2 4 4 3 2" xfId="0" builtinId="53" customBuiltin="true"/>
    <cellStyle name="20% - Accent2 2 4 4 3 2 2" xfId="0" builtinId="53" customBuiltin="true"/>
    <cellStyle name="20% - Accent2 2 4 4 3 3" xfId="0" builtinId="53" customBuiltin="true"/>
    <cellStyle name="20% - Accent2 2 4 4 4" xfId="0" builtinId="53" customBuiltin="true"/>
    <cellStyle name="20% - Accent2 2 4 4 4 2" xfId="0" builtinId="53" customBuiltin="true"/>
    <cellStyle name="20% - Accent2 2 4 4 5" xfId="0" builtinId="53" customBuiltin="true"/>
    <cellStyle name="20% - Accent2 2 4 5" xfId="0" builtinId="53" customBuiltin="true"/>
    <cellStyle name="20% - Accent2 2 4 5 2" xfId="0" builtinId="53" customBuiltin="true"/>
    <cellStyle name="20% - Accent2 2 4 5 2 2" xfId="0" builtinId="53" customBuiltin="true"/>
    <cellStyle name="20% - Accent2 2 4 5 2 2 2" xfId="0" builtinId="53" customBuiltin="true"/>
    <cellStyle name="20% - Accent2 2 4 5 2 3" xfId="0" builtinId="53" customBuiltin="true"/>
    <cellStyle name="20% - Accent2 2 4 5 3" xfId="0" builtinId="53" customBuiltin="true"/>
    <cellStyle name="20% - Accent2 2 4 5 3 2" xfId="0" builtinId="53" customBuiltin="true"/>
    <cellStyle name="20% - Accent2 2 4 5 4" xfId="0" builtinId="53" customBuiltin="true"/>
    <cellStyle name="20% - Accent2 2 4 6" xfId="0" builtinId="53" customBuiltin="true"/>
    <cellStyle name="20% - Accent2 2 4 6 2" xfId="0" builtinId="53" customBuiltin="true"/>
    <cellStyle name="20% - Accent2 2 4 6 2 2" xfId="0" builtinId="53" customBuiltin="true"/>
    <cellStyle name="20% - Accent2 2 4 6 3" xfId="0" builtinId="53" customBuiltin="true"/>
    <cellStyle name="20% - Accent2 2 4 7" xfId="0" builtinId="53" customBuiltin="true"/>
    <cellStyle name="20% - Accent2 2 4 7 2" xfId="0" builtinId="53" customBuiltin="true"/>
    <cellStyle name="20% - Accent2 2 4 8" xfId="0" builtinId="53" customBuiltin="true"/>
    <cellStyle name="20% - Accent2 2 5" xfId="0" builtinId="53" customBuiltin="true"/>
    <cellStyle name="20% - Accent2 2 5 2" xfId="0" builtinId="53" customBuiltin="true"/>
    <cellStyle name="20% - Accent2 2 5 2 2" xfId="0" builtinId="53" customBuiltin="true"/>
    <cellStyle name="20% - Accent2 2 5 2 2 2" xfId="0" builtinId="53" customBuiltin="true"/>
    <cellStyle name="20% - Accent2 2 5 2 2 2 2" xfId="0" builtinId="53" customBuiltin="true"/>
    <cellStyle name="20% - Accent2 2 5 2 2 2 2 2" xfId="0" builtinId="53" customBuiltin="true"/>
    <cellStyle name="20% - Accent2 2 5 2 2 2 2 2 2" xfId="0" builtinId="53" customBuiltin="true"/>
    <cellStyle name="20% - Accent2 2 5 2 2 2 2 2 2 2" xfId="0" builtinId="53" customBuiltin="true"/>
    <cellStyle name="20% - Accent2 2 5 2 2 2 2 2 3" xfId="0" builtinId="53" customBuiltin="true"/>
    <cellStyle name="20% - Accent2 2 5 2 2 2 2 3" xfId="0" builtinId="53" customBuiltin="true"/>
    <cellStyle name="20% - Accent2 2 5 2 2 2 2 3 2" xfId="0" builtinId="53" customBuiltin="true"/>
    <cellStyle name="20% - Accent2 2 5 2 2 2 2 4" xfId="0" builtinId="53" customBuiltin="true"/>
    <cellStyle name="20% - Accent2 2 5 2 2 2 3" xfId="0" builtinId="53" customBuiltin="true"/>
    <cellStyle name="20% - Accent2 2 5 2 2 2 3 2" xfId="0" builtinId="53" customBuiltin="true"/>
    <cellStyle name="20% - Accent2 2 5 2 2 2 3 2 2" xfId="0" builtinId="53" customBuiltin="true"/>
    <cellStyle name="20% - Accent2 2 5 2 2 2 3 3" xfId="0" builtinId="53" customBuiltin="true"/>
    <cellStyle name="20% - Accent2 2 5 2 2 2 4" xfId="0" builtinId="53" customBuiltin="true"/>
    <cellStyle name="20% - Accent2 2 5 2 2 2 4 2" xfId="0" builtinId="53" customBuiltin="true"/>
    <cellStyle name="20% - Accent2 2 5 2 2 2 5" xfId="0" builtinId="53" customBuiltin="true"/>
    <cellStyle name="20% - Accent2 2 5 2 2 3" xfId="0" builtinId="53" customBuiltin="true"/>
    <cellStyle name="20% - Accent2 2 5 2 2 3 2" xfId="0" builtinId="53" customBuiltin="true"/>
    <cellStyle name="20% - Accent2 2 5 2 2 3 2 2" xfId="0" builtinId="53" customBuiltin="true"/>
    <cellStyle name="20% - Accent2 2 5 2 2 3 2 2 2" xfId="0" builtinId="53" customBuiltin="true"/>
    <cellStyle name="20% - Accent2 2 5 2 2 3 2 3" xfId="0" builtinId="53" customBuiltin="true"/>
    <cellStyle name="20% - Accent2 2 5 2 2 3 3" xfId="0" builtinId="53" customBuiltin="true"/>
    <cellStyle name="20% - Accent2 2 5 2 2 3 3 2" xfId="0" builtinId="53" customBuiltin="true"/>
    <cellStyle name="20% - Accent2 2 5 2 2 3 4" xfId="0" builtinId="53" customBuiltin="true"/>
    <cellStyle name="20% - Accent2 2 5 2 2 4" xfId="0" builtinId="53" customBuiltin="true"/>
    <cellStyle name="20% - Accent2 2 5 2 2 4 2" xfId="0" builtinId="53" customBuiltin="true"/>
    <cellStyle name="20% - Accent2 2 5 2 2 4 2 2" xfId="0" builtinId="53" customBuiltin="true"/>
    <cellStyle name="20% - Accent2 2 5 2 2 4 3" xfId="0" builtinId="53" customBuiltin="true"/>
    <cellStyle name="20% - Accent2 2 5 2 2 5" xfId="0" builtinId="53" customBuiltin="true"/>
    <cellStyle name="20% - Accent2 2 5 2 2 5 2" xfId="0" builtinId="53" customBuiltin="true"/>
    <cellStyle name="20% - Accent2 2 5 2 2 6" xfId="0" builtinId="53" customBuiltin="true"/>
    <cellStyle name="20% - Accent2 2 5 2 3" xfId="0" builtinId="53" customBuiltin="true"/>
    <cellStyle name="20% - Accent2 2 5 2 3 2" xfId="0" builtinId="53" customBuiltin="true"/>
    <cellStyle name="20% - Accent2 2 5 2 3 2 2" xfId="0" builtinId="53" customBuiltin="true"/>
    <cellStyle name="20% - Accent2 2 5 2 3 2 2 2" xfId="0" builtinId="53" customBuiltin="true"/>
    <cellStyle name="20% - Accent2 2 5 2 3 2 2 2 2" xfId="0" builtinId="53" customBuiltin="true"/>
    <cellStyle name="20% - Accent2 2 5 2 3 2 2 3" xfId="0" builtinId="53" customBuiltin="true"/>
    <cellStyle name="20% - Accent2 2 5 2 3 2 3" xfId="0" builtinId="53" customBuiltin="true"/>
    <cellStyle name="20% - Accent2 2 5 2 3 2 3 2" xfId="0" builtinId="53" customBuiltin="true"/>
    <cellStyle name="20% - Accent2 2 5 2 3 2 4" xfId="0" builtinId="53" customBuiltin="true"/>
    <cellStyle name="20% - Accent2 2 5 2 3 3" xfId="0" builtinId="53" customBuiltin="true"/>
    <cellStyle name="20% - Accent2 2 5 2 3 3 2" xfId="0" builtinId="53" customBuiltin="true"/>
    <cellStyle name="20% - Accent2 2 5 2 3 3 2 2" xfId="0" builtinId="53" customBuiltin="true"/>
    <cellStyle name="20% - Accent2 2 5 2 3 3 3" xfId="0" builtinId="53" customBuiltin="true"/>
    <cellStyle name="20% - Accent2 2 5 2 3 4" xfId="0" builtinId="53" customBuiltin="true"/>
    <cellStyle name="20% - Accent2 2 5 2 3 4 2" xfId="0" builtinId="53" customBuiltin="true"/>
    <cellStyle name="20% - Accent2 2 5 2 3 5" xfId="0" builtinId="53" customBuiltin="true"/>
    <cellStyle name="20% - Accent2 2 5 2 4" xfId="0" builtinId="53" customBuiltin="true"/>
    <cellStyle name="20% - Accent2 2 5 2 4 2" xfId="0" builtinId="53" customBuiltin="true"/>
    <cellStyle name="20% - Accent2 2 5 2 4 2 2" xfId="0" builtinId="53" customBuiltin="true"/>
    <cellStyle name="20% - Accent2 2 5 2 4 2 2 2" xfId="0" builtinId="53" customBuiltin="true"/>
    <cellStyle name="20% - Accent2 2 5 2 4 2 3" xfId="0" builtinId="53" customBuiltin="true"/>
    <cellStyle name="20% - Accent2 2 5 2 4 3" xfId="0" builtinId="53" customBuiltin="true"/>
    <cellStyle name="20% - Accent2 2 5 2 4 3 2" xfId="0" builtinId="53" customBuiltin="true"/>
    <cellStyle name="20% - Accent2 2 5 2 4 4" xfId="0" builtinId="53" customBuiltin="true"/>
    <cellStyle name="20% - Accent2 2 5 2 5" xfId="0" builtinId="53" customBuiltin="true"/>
    <cellStyle name="20% - Accent2 2 5 2 5 2" xfId="0" builtinId="53" customBuiltin="true"/>
    <cellStyle name="20% - Accent2 2 5 2 5 2 2" xfId="0" builtinId="53" customBuiltin="true"/>
    <cellStyle name="20% - Accent2 2 5 2 5 3" xfId="0" builtinId="53" customBuiltin="true"/>
    <cellStyle name="20% - Accent2 2 5 2 6" xfId="0" builtinId="53" customBuiltin="true"/>
    <cellStyle name="20% - Accent2 2 5 2 6 2" xfId="0" builtinId="53" customBuiltin="true"/>
    <cellStyle name="20% - Accent2 2 5 2 7" xfId="0" builtinId="53" customBuiltin="true"/>
    <cellStyle name="20% - Accent2 2 5 3" xfId="0" builtinId="53" customBuiltin="true"/>
    <cellStyle name="20% - Accent2 2 5 3 2" xfId="0" builtinId="53" customBuiltin="true"/>
    <cellStyle name="20% - Accent2 2 5 3 2 2" xfId="0" builtinId="53" customBuiltin="true"/>
    <cellStyle name="20% - Accent2 2 5 3 2 2 2" xfId="0" builtinId="53" customBuiltin="true"/>
    <cellStyle name="20% - Accent2 2 5 3 2 2 2 2" xfId="0" builtinId="53" customBuiltin="true"/>
    <cellStyle name="20% - Accent2 2 5 3 2 2 2 2 2" xfId="0" builtinId="53" customBuiltin="true"/>
    <cellStyle name="20% - Accent2 2 5 3 2 2 2 3" xfId="0" builtinId="53" customBuiltin="true"/>
    <cellStyle name="20% - Accent2 2 5 3 2 2 3" xfId="0" builtinId="53" customBuiltin="true"/>
    <cellStyle name="20% - Accent2 2 5 3 2 2 3 2" xfId="0" builtinId="53" customBuiltin="true"/>
    <cellStyle name="20% - Accent2 2 5 3 2 2 4" xfId="0" builtinId="53" customBuiltin="true"/>
    <cellStyle name="20% - Accent2 2 5 3 2 3" xfId="0" builtinId="53" customBuiltin="true"/>
    <cellStyle name="20% - Accent2 2 5 3 2 3 2" xfId="0" builtinId="53" customBuiltin="true"/>
    <cellStyle name="20% - Accent2 2 5 3 2 3 2 2" xfId="0" builtinId="53" customBuiltin="true"/>
    <cellStyle name="20% - Accent2 2 5 3 2 3 3" xfId="0" builtinId="53" customBuiltin="true"/>
    <cellStyle name="20% - Accent2 2 5 3 2 4" xfId="0" builtinId="53" customBuiltin="true"/>
    <cellStyle name="20% - Accent2 2 5 3 2 4 2" xfId="0" builtinId="53" customBuiltin="true"/>
    <cellStyle name="20% - Accent2 2 5 3 2 5" xfId="0" builtinId="53" customBuiltin="true"/>
    <cellStyle name="20% - Accent2 2 5 3 3" xfId="0" builtinId="53" customBuiltin="true"/>
    <cellStyle name="20% - Accent2 2 5 3 3 2" xfId="0" builtinId="53" customBuiltin="true"/>
    <cellStyle name="20% - Accent2 2 5 3 3 2 2" xfId="0" builtinId="53" customBuiltin="true"/>
    <cellStyle name="20% - Accent2 2 5 3 3 2 2 2" xfId="0" builtinId="53" customBuiltin="true"/>
    <cellStyle name="20% - Accent2 2 5 3 3 2 3" xfId="0" builtinId="53" customBuiltin="true"/>
    <cellStyle name="20% - Accent2 2 5 3 3 3" xfId="0" builtinId="53" customBuiltin="true"/>
    <cellStyle name="20% - Accent2 2 5 3 3 3 2" xfId="0" builtinId="53" customBuiltin="true"/>
    <cellStyle name="20% - Accent2 2 5 3 3 4" xfId="0" builtinId="53" customBuiltin="true"/>
    <cellStyle name="20% - Accent2 2 5 3 4" xfId="0" builtinId="53" customBuiltin="true"/>
    <cellStyle name="20% - Accent2 2 5 3 4 2" xfId="0" builtinId="53" customBuiltin="true"/>
    <cellStyle name="20% - Accent2 2 5 3 4 2 2" xfId="0" builtinId="53" customBuiltin="true"/>
    <cellStyle name="20% - Accent2 2 5 3 4 3" xfId="0" builtinId="53" customBuiltin="true"/>
    <cellStyle name="20% - Accent2 2 5 3 5" xfId="0" builtinId="53" customBuiltin="true"/>
    <cellStyle name="20% - Accent2 2 5 3 5 2" xfId="0" builtinId="53" customBuiltin="true"/>
    <cellStyle name="20% - Accent2 2 5 3 6" xfId="0" builtinId="53" customBuiltin="true"/>
    <cellStyle name="20% - Accent2 2 5 4" xfId="0" builtinId="53" customBuiltin="true"/>
    <cellStyle name="20% - Accent2 2 5 4 2" xfId="0" builtinId="53" customBuiltin="true"/>
    <cellStyle name="20% - Accent2 2 5 4 2 2" xfId="0" builtinId="53" customBuiltin="true"/>
    <cellStyle name="20% - Accent2 2 5 4 2 2 2" xfId="0" builtinId="53" customBuiltin="true"/>
    <cellStyle name="20% - Accent2 2 5 4 2 2 2 2" xfId="0" builtinId="53" customBuiltin="true"/>
    <cellStyle name="20% - Accent2 2 5 4 2 2 3" xfId="0" builtinId="53" customBuiltin="true"/>
    <cellStyle name="20% - Accent2 2 5 4 2 3" xfId="0" builtinId="53" customBuiltin="true"/>
    <cellStyle name="20% - Accent2 2 5 4 2 3 2" xfId="0" builtinId="53" customBuiltin="true"/>
    <cellStyle name="20% - Accent2 2 5 4 2 4" xfId="0" builtinId="53" customBuiltin="true"/>
    <cellStyle name="20% - Accent2 2 5 4 3" xfId="0" builtinId="53" customBuiltin="true"/>
    <cellStyle name="20% - Accent2 2 5 4 3 2" xfId="0" builtinId="53" customBuiltin="true"/>
    <cellStyle name="20% - Accent2 2 5 4 3 2 2" xfId="0" builtinId="53" customBuiltin="true"/>
    <cellStyle name="20% - Accent2 2 5 4 3 3" xfId="0" builtinId="53" customBuiltin="true"/>
    <cellStyle name="20% - Accent2 2 5 4 4" xfId="0" builtinId="53" customBuiltin="true"/>
    <cellStyle name="20% - Accent2 2 5 4 4 2" xfId="0" builtinId="53" customBuiltin="true"/>
    <cellStyle name="20% - Accent2 2 5 4 5" xfId="0" builtinId="53" customBuiltin="true"/>
    <cellStyle name="20% - Accent2 2 5 5" xfId="0" builtinId="53" customBuiltin="true"/>
    <cellStyle name="20% - Accent2 2 5 5 2" xfId="0" builtinId="53" customBuiltin="true"/>
    <cellStyle name="20% - Accent2 2 5 5 2 2" xfId="0" builtinId="53" customBuiltin="true"/>
    <cellStyle name="20% - Accent2 2 5 5 2 2 2" xfId="0" builtinId="53" customBuiltin="true"/>
    <cellStyle name="20% - Accent2 2 5 5 2 3" xfId="0" builtinId="53" customBuiltin="true"/>
    <cellStyle name="20% - Accent2 2 5 5 3" xfId="0" builtinId="53" customBuiltin="true"/>
    <cellStyle name="20% - Accent2 2 5 5 3 2" xfId="0" builtinId="53" customBuiltin="true"/>
    <cellStyle name="20% - Accent2 2 5 5 4" xfId="0" builtinId="53" customBuiltin="true"/>
    <cellStyle name="20% - Accent2 2 5 6" xfId="0" builtinId="53" customBuiltin="true"/>
    <cellStyle name="20% - Accent2 2 5 6 2" xfId="0" builtinId="53" customBuiltin="true"/>
    <cellStyle name="20% - Accent2 2 5 6 2 2" xfId="0" builtinId="53" customBuiltin="true"/>
    <cellStyle name="20% - Accent2 2 5 6 3" xfId="0" builtinId="53" customBuiltin="true"/>
    <cellStyle name="20% - Accent2 2 5 7" xfId="0" builtinId="53" customBuiltin="true"/>
    <cellStyle name="20% - Accent2 2 5 7 2" xfId="0" builtinId="53" customBuiltin="true"/>
    <cellStyle name="20% - Accent2 2 5 8" xfId="0" builtinId="53" customBuiltin="true"/>
    <cellStyle name="20% - Accent2 2 6" xfId="0" builtinId="53" customBuiltin="true"/>
    <cellStyle name="20% - Accent2 2 6 2" xfId="0" builtinId="53" customBuiltin="true"/>
    <cellStyle name="20% - Accent2 2 6 2 2" xfId="0" builtinId="53" customBuiltin="true"/>
    <cellStyle name="20% - Accent2 2 6 2 2 2" xfId="0" builtinId="53" customBuiltin="true"/>
    <cellStyle name="20% - Accent2 2 6 2 2 2 2" xfId="0" builtinId="53" customBuiltin="true"/>
    <cellStyle name="20% - Accent2 2 6 2 2 2 2 2" xfId="0" builtinId="53" customBuiltin="true"/>
    <cellStyle name="20% - Accent2 2 6 2 2 2 2 2 2" xfId="0" builtinId="53" customBuiltin="true"/>
    <cellStyle name="20% - Accent2 2 6 2 2 2 2 3" xfId="0" builtinId="53" customBuiltin="true"/>
    <cellStyle name="20% - Accent2 2 6 2 2 2 3" xfId="0" builtinId="53" customBuiltin="true"/>
    <cellStyle name="20% - Accent2 2 6 2 2 2 3 2" xfId="0" builtinId="53" customBuiltin="true"/>
    <cellStyle name="20% - Accent2 2 6 2 2 2 4" xfId="0" builtinId="53" customBuiltin="true"/>
    <cellStyle name="20% - Accent2 2 6 2 2 3" xfId="0" builtinId="53" customBuiltin="true"/>
    <cellStyle name="20% - Accent2 2 6 2 2 3 2" xfId="0" builtinId="53" customBuiltin="true"/>
    <cellStyle name="20% - Accent2 2 6 2 2 3 2 2" xfId="0" builtinId="53" customBuiltin="true"/>
    <cellStyle name="20% - Accent2 2 6 2 2 3 3" xfId="0" builtinId="53" customBuiltin="true"/>
    <cellStyle name="20% - Accent2 2 6 2 2 4" xfId="0" builtinId="53" customBuiltin="true"/>
    <cellStyle name="20% - Accent2 2 6 2 2 4 2" xfId="0" builtinId="53" customBuiltin="true"/>
    <cellStyle name="20% - Accent2 2 6 2 2 5" xfId="0" builtinId="53" customBuiltin="true"/>
    <cellStyle name="20% - Accent2 2 6 2 3" xfId="0" builtinId="53" customBuiltin="true"/>
    <cellStyle name="20% - Accent2 2 6 2 3 2" xfId="0" builtinId="53" customBuiltin="true"/>
    <cellStyle name="20% - Accent2 2 6 2 3 2 2" xfId="0" builtinId="53" customBuiltin="true"/>
    <cellStyle name="20% - Accent2 2 6 2 3 2 2 2" xfId="0" builtinId="53" customBuiltin="true"/>
    <cellStyle name="20% - Accent2 2 6 2 3 2 3" xfId="0" builtinId="53" customBuiltin="true"/>
    <cellStyle name="20% - Accent2 2 6 2 3 3" xfId="0" builtinId="53" customBuiltin="true"/>
    <cellStyle name="20% - Accent2 2 6 2 3 3 2" xfId="0" builtinId="53" customBuiltin="true"/>
    <cellStyle name="20% - Accent2 2 6 2 3 4" xfId="0" builtinId="53" customBuiltin="true"/>
    <cellStyle name="20% - Accent2 2 6 2 4" xfId="0" builtinId="53" customBuiltin="true"/>
    <cellStyle name="20% - Accent2 2 6 2 4 2" xfId="0" builtinId="53" customBuiltin="true"/>
    <cellStyle name="20% - Accent2 2 6 2 4 2 2" xfId="0" builtinId="53" customBuiltin="true"/>
    <cellStyle name="20% - Accent2 2 6 2 4 3" xfId="0" builtinId="53" customBuiltin="true"/>
    <cellStyle name="20% - Accent2 2 6 2 5" xfId="0" builtinId="53" customBuiltin="true"/>
    <cellStyle name="20% - Accent2 2 6 2 5 2" xfId="0" builtinId="53" customBuiltin="true"/>
    <cellStyle name="20% - Accent2 2 6 2 6" xfId="0" builtinId="53" customBuiltin="true"/>
    <cellStyle name="20% - Accent2 2 6 3" xfId="0" builtinId="53" customBuiltin="true"/>
    <cellStyle name="20% - Accent2 2 6 3 2" xfId="0" builtinId="53" customBuiltin="true"/>
    <cellStyle name="20% - Accent2 2 6 3 2 2" xfId="0" builtinId="53" customBuiltin="true"/>
    <cellStyle name="20% - Accent2 2 6 3 2 2 2" xfId="0" builtinId="53" customBuiltin="true"/>
    <cellStyle name="20% - Accent2 2 6 3 2 2 2 2" xfId="0" builtinId="53" customBuiltin="true"/>
    <cellStyle name="20% - Accent2 2 6 3 2 2 3" xfId="0" builtinId="53" customBuiltin="true"/>
    <cellStyle name="20% - Accent2 2 6 3 2 3" xfId="0" builtinId="53" customBuiltin="true"/>
    <cellStyle name="20% - Accent2 2 6 3 2 3 2" xfId="0" builtinId="53" customBuiltin="true"/>
    <cellStyle name="20% - Accent2 2 6 3 2 4" xfId="0" builtinId="53" customBuiltin="true"/>
    <cellStyle name="20% - Accent2 2 6 3 3" xfId="0" builtinId="53" customBuiltin="true"/>
    <cellStyle name="20% - Accent2 2 6 3 3 2" xfId="0" builtinId="53" customBuiltin="true"/>
    <cellStyle name="20% - Accent2 2 6 3 3 2 2" xfId="0" builtinId="53" customBuiltin="true"/>
    <cellStyle name="20% - Accent2 2 6 3 3 3" xfId="0" builtinId="53" customBuiltin="true"/>
    <cellStyle name="20% - Accent2 2 6 3 4" xfId="0" builtinId="53" customBuiltin="true"/>
    <cellStyle name="20% - Accent2 2 6 3 4 2" xfId="0" builtinId="53" customBuiltin="true"/>
    <cellStyle name="20% - Accent2 2 6 3 5" xfId="0" builtinId="53" customBuiltin="true"/>
    <cellStyle name="20% - Accent2 2 6 4" xfId="0" builtinId="53" customBuiltin="true"/>
    <cellStyle name="20% - Accent2 2 6 4 2" xfId="0" builtinId="53" customBuiltin="true"/>
    <cellStyle name="20% - Accent2 2 6 4 2 2" xfId="0" builtinId="53" customBuiltin="true"/>
    <cellStyle name="20% - Accent2 2 6 4 2 2 2" xfId="0" builtinId="53" customBuiltin="true"/>
    <cellStyle name="20% - Accent2 2 6 4 2 3" xfId="0" builtinId="53" customBuiltin="true"/>
    <cellStyle name="20% - Accent2 2 6 4 3" xfId="0" builtinId="53" customBuiltin="true"/>
    <cellStyle name="20% - Accent2 2 6 4 3 2" xfId="0" builtinId="53" customBuiltin="true"/>
    <cellStyle name="20% - Accent2 2 6 4 4" xfId="0" builtinId="53" customBuiltin="true"/>
    <cellStyle name="20% - Accent2 2 6 5" xfId="0" builtinId="53" customBuiltin="true"/>
    <cellStyle name="20% - Accent2 2 6 5 2" xfId="0" builtinId="53" customBuiltin="true"/>
    <cellStyle name="20% - Accent2 2 6 5 2 2" xfId="0" builtinId="53" customBuiltin="true"/>
    <cellStyle name="20% - Accent2 2 6 5 3" xfId="0" builtinId="53" customBuiltin="true"/>
    <cellStyle name="20% - Accent2 2 6 6" xfId="0" builtinId="53" customBuiltin="true"/>
    <cellStyle name="20% - Accent2 2 6 6 2" xfId="0" builtinId="53" customBuiltin="true"/>
    <cellStyle name="20% - Accent2 2 6 7" xfId="0" builtinId="53" customBuiltin="true"/>
    <cellStyle name="20% - Accent2 2 7" xfId="0" builtinId="53" customBuiltin="true"/>
    <cellStyle name="20% - Accent2 2 7 2" xfId="0" builtinId="53" customBuiltin="true"/>
    <cellStyle name="20% - Accent2 2 7 2 2" xfId="0" builtinId="53" customBuiltin="true"/>
    <cellStyle name="20% - Accent2 2 7 2 2 2" xfId="0" builtinId="53" customBuiltin="true"/>
    <cellStyle name="20% - Accent2 2 7 2 2 2 2" xfId="0" builtinId="53" customBuiltin="true"/>
    <cellStyle name="20% - Accent2 2 7 2 2 2 2 2" xfId="0" builtinId="53" customBuiltin="true"/>
    <cellStyle name="20% - Accent2 2 7 2 2 2 3" xfId="0" builtinId="53" customBuiltin="true"/>
    <cellStyle name="20% - Accent2 2 7 2 2 3" xfId="0" builtinId="53" customBuiltin="true"/>
    <cellStyle name="20% - Accent2 2 7 2 2 3 2" xfId="0" builtinId="53" customBuiltin="true"/>
    <cellStyle name="20% - Accent2 2 7 2 2 4" xfId="0" builtinId="53" customBuiltin="true"/>
    <cellStyle name="20% - Accent2 2 7 2 3" xfId="0" builtinId="53" customBuiltin="true"/>
    <cellStyle name="20% - Accent2 2 7 2 3 2" xfId="0" builtinId="53" customBuiltin="true"/>
    <cellStyle name="20% - Accent2 2 7 2 3 2 2" xfId="0" builtinId="53" customBuiltin="true"/>
    <cellStyle name="20% - Accent2 2 7 2 3 3" xfId="0" builtinId="53" customBuiltin="true"/>
    <cellStyle name="20% - Accent2 2 7 2 4" xfId="0" builtinId="53" customBuiltin="true"/>
    <cellStyle name="20% - Accent2 2 7 2 4 2" xfId="0" builtinId="53" customBuiltin="true"/>
    <cellStyle name="20% - Accent2 2 7 2 5" xfId="0" builtinId="53" customBuiltin="true"/>
    <cellStyle name="20% - Accent2 2 7 3" xfId="0" builtinId="53" customBuiltin="true"/>
    <cellStyle name="20% - Accent2 2 7 3 2" xfId="0" builtinId="53" customBuiltin="true"/>
    <cellStyle name="20% - Accent2 2 7 3 2 2" xfId="0" builtinId="53" customBuiltin="true"/>
    <cellStyle name="20% - Accent2 2 7 3 2 2 2" xfId="0" builtinId="53" customBuiltin="true"/>
    <cellStyle name="20% - Accent2 2 7 3 2 3" xfId="0" builtinId="53" customBuiltin="true"/>
    <cellStyle name="20% - Accent2 2 7 3 3" xfId="0" builtinId="53" customBuiltin="true"/>
    <cellStyle name="20% - Accent2 2 7 3 3 2" xfId="0" builtinId="53" customBuiltin="true"/>
    <cellStyle name="20% - Accent2 2 7 3 4" xfId="0" builtinId="53" customBuiltin="true"/>
    <cellStyle name="20% - Accent2 2 7 4" xfId="0" builtinId="53" customBuiltin="true"/>
    <cellStyle name="20% - Accent2 2 7 4 2" xfId="0" builtinId="53" customBuiltin="true"/>
    <cellStyle name="20% - Accent2 2 7 4 2 2" xfId="0" builtinId="53" customBuiltin="true"/>
    <cellStyle name="20% - Accent2 2 7 4 3" xfId="0" builtinId="53" customBuiltin="true"/>
    <cellStyle name="20% - Accent2 2 7 5" xfId="0" builtinId="53" customBuiltin="true"/>
    <cellStyle name="20% - Accent2 2 7 5 2" xfId="0" builtinId="53" customBuiltin="true"/>
    <cellStyle name="20% - Accent2 2 7 6" xfId="0" builtinId="53" customBuiltin="true"/>
    <cellStyle name="20% - Accent2 2 8" xfId="0" builtinId="53" customBuiltin="true"/>
    <cellStyle name="20% - Accent2 2 8 2" xfId="0" builtinId="53" customBuiltin="true"/>
    <cellStyle name="20% - Accent2 2 8 2 2" xfId="0" builtinId="53" customBuiltin="true"/>
    <cellStyle name="20% - Accent2 2 8 2 2 2" xfId="0" builtinId="53" customBuiltin="true"/>
    <cellStyle name="20% - Accent2 2 8 2 2 2 2" xfId="0" builtinId="53" customBuiltin="true"/>
    <cellStyle name="20% - Accent2 2 8 2 2 3" xfId="0" builtinId="53" customBuiltin="true"/>
    <cellStyle name="20% - Accent2 2 8 2 3" xfId="0" builtinId="53" customBuiltin="true"/>
    <cellStyle name="20% - Accent2 2 8 2 3 2" xfId="0" builtinId="53" customBuiltin="true"/>
    <cellStyle name="20% - Accent2 2 8 2 4" xfId="0" builtinId="53" customBuiltin="true"/>
    <cellStyle name="20% - Accent2 2 8 3" xfId="0" builtinId="53" customBuiltin="true"/>
    <cellStyle name="20% - Accent2 2 8 3 2" xfId="0" builtinId="53" customBuiltin="true"/>
    <cellStyle name="20% - Accent2 2 8 3 2 2" xfId="0" builtinId="53" customBuiltin="true"/>
    <cellStyle name="20% - Accent2 2 8 3 3" xfId="0" builtinId="53" customBuiltin="true"/>
    <cellStyle name="20% - Accent2 2 8 4" xfId="0" builtinId="53" customBuiltin="true"/>
    <cellStyle name="20% - Accent2 2 8 4 2" xfId="0" builtinId="53" customBuiltin="true"/>
    <cellStyle name="20% - Accent2 2 8 5" xfId="0" builtinId="53" customBuiltin="true"/>
    <cellStyle name="20% - Accent2 2 9" xfId="0" builtinId="53" customBuiltin="true"/>
    <cellStyle name="20% - Accent2 2 9 2" xfId="0" builtinId="53" customBuiltin="true"/>
    <cellStyle name="20% - Accent2 2 9 2 2" xfId="0" builtinId="53" customBuiltin="true"/>
    <cellStyle name="20% - Accent2 2 9 2 2 2" xfId="0" builtinId="53" customBuiltin="true"/>
    <cellStyle name="20% - Accent2 2 9 2 3" xfId="0" builtinId="53" customBuiltin="true"/>
    <cellStyle name="20% - Accent2 2 9 3" xfId="0" builtinId="53" customBuiltin="true"/>
    <cellStyle name="20% - Accent2 2 9 3 2" xfId="0" builtinId="53" customBuiltin="true"/>
    <cellStyle name="20% - Accent2 2 9 4" xfId="0" builtinId="53" customBuiltin="true"/>
    <cellStyle name="20% - Accent2 3" xfId="0" builtinId="53" customBuiltin="true"/>
    <cellStyle name="20% - Accent2 3 2" xfId="0" builtinId="53" customBuiltin="true"/>
    <cellStyle name="20% - Accent2 3 2 2" xfId="0" builtinId="53" customBuiltin="true"/>
    <cellStyle name="20% - Accent2 3 2 2 2" xfId="0" builtinId="53" customBuiltin="true"/>
    <cellStyle name="20% - Accent2 3 2 2 2 2" xfId="0" builtinId="53" customBuiltin="true"/>
    <cellStyle name="20% - Accent2 3 2 2 2 2 2" xfId="0" builtinId="53" customBuiltin="true"/>
    <cellStyle name="20% - Accent2 3 2 2 2 3" xfId="0" builtinId="53" customBuiltin="true"/>
    <cellStyle name="20% - Accent2 3 2 2 3" xfId="0" builtinId="53" customBuiltin="true"/>
    <cellStyle name="20% - Accent2 3 2 2 3 2" xfId="0" builtinId="53" customBuiltin="true"/>
    <cellStyle name="20% - Accent2 3 2 2 4" xfId="0" builtinId="53" customBuiltin="true"/>
    <cellStyle name="20% - Accent2 3 2 3" xfId="0" builtinId="53" customBuiltin="true"/>
    <cellStyle name="20% - Accent2 3 2 3 2" xfId="0" builtinId="53" customBuiltin="true"/>
    <cellStyle name="20% - Accent2 3 2 3 2 2" xfId="0" builtinId="53" customBuiltin="true"/>
    <cellStyle name="20% - Accent2 3 2 3 3" xfId="0" builtinId="53" customBuiltin="true"/>
    <cellStyle name="20% - Accent2 3 2 4" xfId="0" builtinId="53" customBuiltin="true"/>
    <cellStyle name="20% - Accent2 3 2 4 2" xfId="0" builtinId="53" customBuiltin="true"/>
    <cellStyle name="20% - Accent2 3 2 5" xfId="0" builtinId="53" customBuiltin="true"/>
    <cellStyle name="20% - Accent2 3 3" xfId="0" builtinId="53" customBuiltin="true"/>
    <cellStyle name="20% - Accent2 3 3 2" xfId="0" builtinId="53" customBuiltin="true"/>
    <cellStyle name="20% - Accent2 3 3 2 2" xfId="0" builtinId="53" customBuiltin="true"/>
    <cellStyle name="20% - Accent2 3 3 2 2 2" xfId="0" builtinId="53" customBuiltin="true"/>
    <cellStyle name="20% - Accent2 3 3 2 3" xfId="0" builtinId="53" customBuiltin="true"/>
    <cellStyle name="20% - Accent2 3 3 3" xfId="0" builtinId="53" customBuiltin="true"/>
    <cellStyle name="20% - Accent2 3 3 3 2" xfId="0" builtinId="53" customBuiltin="true"/>
    <cellStyle name="20% - Accent2 3 3 4" xfId="0" builtinId="53" customBuiltin="true"/>
    <cellStyle name="20% - Accent2 3 4" xfId="0" builtinId="53" customBuiltin="true"/>
    <cellStyle name="20% - Accent2 3 4 2" xfId="0" builtinId="53" customBuiltin="true"/>
    <cellStyle name="20% - Accent2 3 4 2 2" xfId="0" builtinId="53" customBuiltin="true"/>
    <cellStyle name="20% - Accent2 3 4 3" xfId="0" builtinId="53" customBuiltin="true"/>
    <cellStyle name="20% - Accent2 3 5" xfId="0" builtinId="53" customBuiltin="true"/>
    <cellStyle name="20% - Accent2 3 5 2" xfId="0" builtinId="53" customBuiltin="true"/>
    <cellStyle name="20% - Accent2 3 6" xfId="0" builtinId="53" customBuiltin="true"/>
    <cellStyle name="20% - Accent2 4" xfId="0" builtinId="53" customBuiltin="true"/>
    <cellStyle name="20% - Accent2 4 2" xfId="0" builtinId="53" customBuiltin="true"/>
    <cellStyle name="20% - Accent2 4 2 2" xfId="0" builtinId="53" customBuiltin="true"/>
    <cellStyle name="20% - Accent2 4 2 2 2" xfId="0" builtinId="53" customBuiltin="true"/>
    <cellStyle name="20% - Accent2 4 2 2 2 2" xfId="0" builtinId="53" customBuiltin="true"/>
    <cellStyle name="20% - Accent2 4 2 2 3" xfId="0" builtinId="53" customBuiltin="true"/>
    <cellStyle name="20% - Accent2 4 2 3" xfId="0" builtinId="53" customBuiltin="true"/>
    <cellStyle name="20% - Accent2 4 2 3 2" xfId="0" builtinId="53" customBuiltin="true"/>
    <cellStyle name="20% - Accent2 4 2 4" xfId="0" builtinId="53" customBuiltin="true"/>
    <cellStyle name="20% - Accent2 4 3" xfId="0" builtinId="53" customBuiltin="true"/>
    <cellStyle name="20% - Accent2 4 3 2" xfId="0" builtinId="53" customBuiltin="true"/>
    <cellStyle name="20% - Accent2 4 3 2 2" xfId="0" builtinId="53" customBuiltin="true"/>
    <cellStyle name="20% - Accent2 4 3 3" xfId="0" builtinId="53" customBuiltin="true"/>
    <cellStyle name="20% - Accent2 4 4" xfId="0" builtinId="53" customBuiltin="true"/>
    <cellStyle name="20% - Accent2 4 4 2" xfId="0" builtinId="53" customBuiltin="true"/>
    <cellStyle name="20% - Accent2 4 5" xfId="0" builtinId="53" customBuiltin="true"/>
    <cellStyle name="20% - Accent2 5" xfId="0" builtinId="53" customBuiltin="true"/>
    <cellStyle name="20% - Accent2 5 2" xfId="0" builtinId="53" customBuiltin="true"/>
    <cellStyle name="20% - Accent2 5 2 2" xfId="0" builtinId="53" customBuiltin="true"/>
    <cellStyle name="20% - Accent2 5 2 2 2" xfId="0" builtinId="53" customBuiltin="true"/>
    <cellStyle name="20% - Accent2 5 2 3" xfId="0" builtinId="53" customBuiltin="true"/>
    <cellStyle name="20% - Accent2 5 3" xfId="0" builtinId="53" customBuiltin="true"/>
    <cellStyle name="20% - Accent2 5 3 2" xfId="0" builtinId="53" customBuiltin="true"/>
    <cellStyle name="20% - Accent2 5 4" xfId="0" builtinId="53" customBuiltin="true"/>
    <cellStyle name="20% - Accent2 6" xfId="0" builtinId="53" customBuiltin="true"/>
    <cellStyle name="20% - Accent2 6 2" xfId="0" builtinId="53" customBuiltin="true"/>
    <cellStyle name="20% - Accent2 6 2 2" xfId="0" builtinId="53" customBuiltin="true"/>
    <cellStyle name="20% - Accent2 6 3" xfId="0" builtinId="53" customBuiltin="true"/>
    <cellStyle name="20% - Accent2 7" xfId="0" builtinId="53" customBuiltin="true"/>
    <cellStyle name="20% - Accent2 7 2" xfId="0" builtinId="53" customBuiltin="true"/>
    <cellStyle name="20% - Accent2 7 2 2" xfId="0" builtinId="53" customBuiltin="true"/>
    <cellStyle name="20% - Accent2 7 3" xfId="0" builtinId="53" customBuiltin="true"/>
    <cellStyle name="20% - Accent2 8" xfId="0" builtinId="53" customBuiltin="true"/>
    <cellStyle name="20% - Accent2 8 2" xfId="0" builtinId="53" customBuiltin="true"/>
    <cellStyle name="20% - Accent2 9" xfId="0" builtinId="53" customBuiltin="true"/>
    <cellStyle name="20% - Accent3 2" xfId="0" builtinId="53" customBuiltin="true"/>
    <cellStyle name="20% - Accent3 2 10" xfId="0" builtinId="53" customBuiltin="true"/>
    <cellStyle name="20% - Accent3 2 10 2" xfId="0" builtinId="53" customBuiltin="true"/>
    <cellStyle name="20% - Accent3 2 10 2 2" xfId="0" builtinId="53" customBuiltin="true"/>
    <cellStyle name="20% - Accent3 2 10 3" xfId="0" builtinId="53" customBuiltin="true"/>
    <cellStyle name="20% - Accent3 2 11" xfId="0" builtinId="53" customBuiltin="true"/>
    <cellStyle name="20% - Accent3 2 11 2" xfId="0" builtinId="53" customBuiltin="true"/>
    <cellStyle name="20% - Accent3 2 12" xfId="0" builtinId="53" customBuiltin="true"/>
    <cellStyle name="20% - Accent3 2 2" xfId="0" builtinId="53" customBuiltin="true"/>
    <cellStyle name="20% - Accent3 2 2 10" xfId="0" builtinId="53" customBuiltin="true"/>
    <cellStyle name="20% - Accent3 2 2 2" xfId="0" builtinId="53" customBuiltin="true"/>
    <cellStyle name="20% - Accent3 2 2 2 2" xfId="0" builtinId="53" customBuiltin="true"/>
    <cellStyle name="20% - Accent3 2 2 2 2 2" xfId="0" builtinId="53" customBuiltin="true"/>
    <cellStyle name="20% - Accent3 2 2 2 2 2 2" xfId="0" builtinId="53" customBuiltin="true"/>
    <cellStyle name="20% - Accent3 2 2 2 2 2 2 2" xfId="0" builtinId="53" customBuiltin="true"/>
    <cellStyle name="20% - Accent3 2 2 2 2 2 2 2 2" xfId="0" builtinId="53" customBuiltin="true"/>
    <cellStyle name="20% - Accent3 2 2 2 2 2 2 2 2 2" xfId="0" builtinId="53" customBuiltin="true"/>
    <cellStyle name="20% - Accent3 2 2 2 2 2 2 2 2 2 2" xfId="0" builtinId="53" customBuiltin="true"/>
    <cellStyle name="20% - Accent3 2 2 2 2 2 2 2 2 3" xfId="0" builtinId="53" customBuiltin="true"/>
    <cellStyle name="20% - Accent3 2 2 2 2 2 2 2 3" xfId="0" builtinId="53" customBuiltin="true"/>
    <cellStyle name="20% - Accent3 2 2 2 2 2 2 2 3 2" xfId="0" builtinId="53" customBuiltin="true"/>
    <cellStyle name="20% - Accent3 2 2 2 2 2 2 2 4" xfId="0" builtinId="53" customBuiltin="true"/>
    <cellStyle name="20% - Accent3 2 2 2 2 2 2 3" xfId="0" builtinId="53" customBuiltin="true"/>
    <cellStyle name="20% - Accent3 2 2 2 2 2 2 3 2" xfId="0" builtinId="53" customBuiltin="true"/>
    <cellStyle name="20% - Accent3 2 2 2 2 2 2 3 2 2" xfId="0" builtinId="53" customBuiltin="true"/>
    <cellStyle name="20% - Accent3 2 2 2 2 2 2 3 3" xfId="0" builtinId="53" customBuiltin="true"/>
    <cellStyle name="20% - Accent3 2 2 2 2 2 2 4" xfId="0" builtinId="53" customBuiltin="true"/>
    <cellStyle name="20% - Accent3 2 2 2 2 2 2 4 2" xfId="0" builtinId="53" customBuiltin="true"/>
    <cellStyle name="20% - Accent3 2 2 2 2 2 2 5" xfId="0" builtinId="53" customBuiltin="true"/>
    <cellStyle name="20% - Accent3 2 2 2 2 2 3" xfId="0" builtinId="53" customBuiltin="true"/>
    <cellStyle name="20% - Accent3 2 2 2 2 2 3 2" xfId="0" builtinId="53" customBuiltin="true"/>
    <cellStyle name="20% - Accent3 2 2 2 2 2 3 2 2" xfId="0" builtinId="53" customBuiltin="true"/>
    <cellStyle name="20% - Accent3 2 2 2 2 2 3 2 2 2" xfId="0" builtinId="53" customBuiltin="true"/>
    <cellStyle name="20% - Accent3 2 2 2 2 2 3 2 3" xfId="0" builtinId="53" customBuiltin="true"/>
    <cellStyle name="20% - Accent3 2 2 2 2 2 3 3" xfId="0" builtinId="53" customBuiltin="true"/>
    <cellStyle name="20% - Accent3 2 2 2 2 2 3 3 2" xfId="0" builtinId="53" customBuiltin="true"/>
    <cellStyle name="20% - Accent3 2 2 2 2 2 3 4" xfId="0" builtinId="53" customBuiltin="true"/>
    <cellStyle name="20% - Accent3 2 2 2 2 2 4" xfId="0" builtinId="53" customBuiltin="true"/>
    <cellStyle name="20% - Accent3 2 2 2 2 2 4 2" xfId="0" builtinId="53" customBuiltin="true"/>
    <cellStyle name="20% - Accent3 2 2 2 2 2 4 2 2" xfId="0" builtinId="53" customBuiltin="true"/>
    <cellStyle name="20% - Accent3 2 2 2 2 2 4 3" xfId="0" builtinId="53" customBuiltin="true"/>
    <cellStyle name="20% - Accent3 2 2 2 2 2 5" xfId="0" builtinId="53" customBuiltin="true"/>
    <cellStyle name="20% - Accent3 2 2 2 2 2 5 2" xfId="0" builtinId="53" customBuiltin="true"/>
    <cellStyle name="20% - Accent3 2 2 2 2 2 6" xfId="0" builtinId="53" customBuiltin="true"/>
    <cellStyle name="20% - Accent3 2 2 2 2 3" xfId="0" builtinId="53" customBuiltin="true"/>
    <cellStyle name="20% - Accent3 2 2 2 2 3 2" xfId="0" builtinId="53" customBuiltin="true"/>
    <cellStyle name="20% - Accent3 2 2 2 2 3 2 2" xfId="0" builtinId="53" customBuiltin="true"/>
    <cellStyle name="20% - Accent3 2 2 2 2 3 2 2 2" xfId="0" builtinId="53" customBuiltin="true"/>
    <cellStyle name="20% - Accent3 2 2 2 2 3 2 2 2 2" xfId="0" builtinId="53" customBuiltin="true"/>
    <cellStyle name="20% - Accent3 2 2 2 2 3 2 2 3" xfId="0" builtinId="53" customBuiltin="true"/>
    <cellStyle name="20% - Accent3 2 2 2 2 3 2 3" xfId="0" builtinId="53" customBuiltin="true"/>
    <cellStyle name="20% - Accent3 2 2 2 2 3 2 3 2" xfId="0" builtinId="53" customBuiltin="true"/>
    <cellStyle name="20% - Accent3 2 2 2 2 3 2 4" xfId="0" builtinId="53" customBuiltin="true"/>
    <cellStyle name="20% - Accent3 2 2 2 2 3 3" xfId="0" builtinId="53" customBuiltin="true"/>
    <cellStyle name="20% - Accent3 2 2 2 2 3 3 2" xfId="0" builtinId="53" customBuiltin="true"/>
    <cellStyle name="20% - Accent3 2 2 2 2 3 3 2 2" xfId="0" builtinId="53" customBuiltin="true"/>
    <cellStyle name="20% - Accent3 2 2 2 2 3 3 3" xfId="0" builtinId="53" customBuiltin="true"/>
    <cellStyle name="20% - Accent3 2 2 2 2 3 4" xfId="0" builtinId="53" customBuiltin="true"/>
    <cellStyle name="20% - Accent3 2 2 2 2 3 4 2" xfId="0" builtinId="53" customBuiltin="true"/>
    <cellStyle name="20% - Accent3 2 2 2 2 3 5" xfId="0" builtinId="53" customBuiltin="true"/>
    <cellStyle name="20% - Accent3 2 2 2 2 4" xfId="0" builtinId="53" customBuiltin="true"/>
    <cellStyle name="20% - Accent3 2 2 2 2 4 2" xfId="0" builtinId="53" customBuiltin="true"/>
    <cellStyle name="20% - Accent3 2 2 2 2 4 2 2" xfId="0" builtinId="53" customBuiltin="true"/>
    <cellStyle name="20% - Accent3 2 2 2 2 4 2 2 2" xfId="0" builtinId="53" customBuiltin="true"/>
    <cellStyle name="20% - Accent3 2 2 2 2 4 2 3" xfId="0" builtinId="53" customBuiltin="true"/>
    <cellStyle name="20% - Accent3 2 2 2 2 4 3" xfId="0" builtinId="53" customBuiltin="true"/>
    <cellStyle name="20% - Accent3 2 2 2 2 4 3 2" xfId="0" builtinId="53" customBuiltin="true"/>
    <cellStyle name="20% - Accent3 2 2 2 2 4 4" xfId="0" builtinId="53" customBuiltin="true"/>
    <cellStyle name="20% - Accent3 2 2 2 2 5" xfId="0" builtinId="53" customBuiltin="true"/>
    <cellStyle name="20% - Accent3 2 2 2 2 5 2" xfId="0" builtinId="53" customBuiltin="true"/>
    <cellStyle name="20% - Accent3 2 2 2 2 5 2 2" xfId="0" builtinId="53" customBuiltin="true"/>
    <cellStyle name="20% - Accent3 2 2 2 2 5 3" xfId="0" builtinId="53" customBuiltin="true"/>
    <cellStyle name="20% - Accent3 2 2 2 2 6" xfId="0" builtinId="53" customBuiltin="true"/>
    <cellStyle name="20% - Accent3 2 2 2 2 6 2" xfId="0" builtinId="53" customBuiltin="true"/>
    <cellStyle name="20% - Accent3 2 2 2 2 7" xfId="0" builtinId="53" customBuiltin="true"/>
    <cellStyle name="20% - Accent3 2 2 2 3" xfId="0" builtinId="53" customBuiltin="true"/>
    <cellStyle name="20% - Accent3 2 2 2 3 2" xfId="0" builtinId="53" customBuiltin="true"/>
    <cellStyle name="20% - Accent3 2 2 2 3 2 2" xfId="0" builtinId="53" customBuiltin="true"/>
    <cellStyle name="20% - Accent3 2 2 2 3 2 2 2" xfId="0" builtinId="53" customBuiltin="true"/>
    <cellStyle name="20% - Accent3 2 2 2 3 2 2 2 2" xfId="0" builtinId="53" customBuiltin="true"/>
    <cellStyle name="20% - Accent3 2 2 2 3 2 2 2 2 2" xfId="0" builtinId="53" customBuiltin="true"/>
    <cellStyle name="20% - Accent3 2 2 2 3 2 2 2 3" xfId="0" builtinId="53" customBuiltin="true"/>
    <cellStyle name="20% - Accent3 2 2 2 3 2 2 3" xfId="0" builtinId="53" customBuiltin="true"/>
    <cellStyle name="20% - Accent3 2 2 2 3 2 2 3 2" xfId="0" builtinId="53" customBuiltin="true"/>
    <cellStyle name="20% - Accent3 2 2 2 3 2 2 4" xfId="0" builtinId="53" customBuiltin="true"/>
    <cellStyle name="20% - Accent3 2 2 2 3 2 3" xfId="0" builtinId="53" customBuiltin="true"/>
    <cellStyle name="20% - Accent3 2 2 2 3 2 3 2" xfId="0" builtinId="53" customBuiltin="true"/>
    <cellStyle name="20% - Accent3 2 2 2 3 2 3 2 2" xfId="0" builtinId="53" customBuiltin="true"/>
    <cellStyle name="20% - Accent3 2 2 2 3 2 3 3" xfId="0" builtinId="53" customBuiltin="true"/>
    <cellStyle name="20% - Accent3 2 2 2 3 2 4" xfId="0" builtinId="53" customBuiltin="true"/>
    <cellStyle name="20% - Accent3 2 2 2 3 2 4 2" xfId="0" builtinId="53" customBuiltin="true"/>
    <cellStyle name="20% - Accent3 2 2 2 3 2 5" xfId="0" builtinId="53" customBuiltin="true"/>
    <cellStyle name="20% - Accent3 2 2 2 3 3" xfId="0" builtinId="53" customBuiltin="true"/>
    <cellStyle name="20% - Accent3 2 2 2 3 3 2" xfId="0" builtinId="53" customBuiltin="true"/>
    <cellStyle name="20% - Accent3 2 2 2 3 3 2 2" xfId="0" builtinId="53" customBuiltin="true"/>
    <cellStyle name="20% - Accent3 2 2 2 3 3 2 2 2" xfId="0" builtinId="53" customBuiltin="true"/>
    <cellStyle name="20% - Accent3 2 2 2 3 3 2 3" xfId="0" builtinId="53" customBuiltin="true"/>
    <cellStyle name="20% - Accent3 2 2 2 3 3 3" xfId="0" builtinId="53" customBuiltin="true"/>
    <cellStyle name="20% - Accent3 2 2 2 3 3 3 2" xfId="0" builtinId="53" customBuiltin="true"/>
    <cellStyle name="20% - Accent3 2 2 2 3 3 4" xfId="0" builtinId="53" customBuiltin="true"/>
    <cellStyle name="20% - Accent3 2 2 2 3 4" xfId="0" builtinId="53" customBuiltin="true"/>
    <cellStyle name="20% - Accent3 2 2 2 3 4 2" xfId="0" builtinId="53" customBuiltin="true"/>
    <cellStyle name="20% - Accent3 2 2 2 3 4 2 2" xfId="0" builtinId="53" customBuiltin="true"/>
    <cellStyle name="20% - Accent3 2 2 2 3 4 3" xfId="0" builtinId="53" customBuiltin="true"/>
    <cellStyle name="20% - Accent3 2 2 2 3 5" xfId="0" builtinId="53" customBuiltin="true"/>
    <cellStyle name="20% - Accent3 2 2 2 3 5 2" xfId="0" builtinId="53" customBuiltin="true"/>
    <cellStyle name="20% - Accent3 2 2 2 3 6" xfId="0" builtinId="53" customBuiltin="true"/>
    <cellStyle name="20% - Accent3 2 2 2 4" xfId="0" builtinId="53" customBuiltin="true"/>
    <cellStyle name="20% - Accent3 2 2 2 4 2" xfId="0" builtinId="53" customBuiltin="true"/>
    <cellStyle name="20% - Accent3 2 2 2 4 2 2" xfId="0" builtinId="53" customBuiltin="true"/>
    <cellStyle name="20% - Accent3 2 2 2 4 2 2 2" xfId="0" builtinId="53" customBuiltin="true"/>
    <cellStyle name="20% - Accent3 2 2 2 4 2 2 2 2" xfId="0" builtinId="53" customBuiltin="true"/>
    <cellStyle name="20% - Accent3 2 2 2 4 2 2 3" xfId="0" builtinId="53" customBuiltin="true"/>
    <cellStyle name="20% - Accent3 2 2 2 4 2 3" xfId="0" builtinId="53" customBuiltin="true"/>
    <cellStyle name="20% - Accent3 2 2 2 4 2 3 2" xfId="0" builtinId="53" customBuiltin="true"/>
    <cellStyle name="20% - Accent3 2 2 2 4 2 4" xfId="0" builtinId="53" customBuiltin="true"/>
    <cellStyle name="20% - Accent3 2 2 2 4 3" xfId="0" builtinId="53" customBuiltin="true"/>
    <cellStyle name="20% - Accent3 2 2 2 4 3 2" xfId="0" builtinId="53" customBuiltin="true"/>
    <cellStyle name="20% - Accent3 2 2 2 4 3 2 2" xfId="0" builtinId="53" customBuiltin="true"/>
    <cellStyle name="20% - Accent3 2 2 2 4 3 3" xfId="0" builtinId="53" customBuiltin="true"/>
    <cellStyle name="20% - Accent3 2 2 2 4 4" xfId="0" builtinId="53" customBuiltin="true"/>
    <cellStyle name="20% - Accent3 2 2 2 4 4 2" xfId="0" builtinId="53" customBuiltin="true"/>
    <cellStyle name="20% - Accent3 2 2 2 4 5" xfId="0" builtinId="53" customBuiltin="true"/>
    <cellStyle name="20% - Accent3 2 2 2 5" xfId="0" builtinId="53" customBuiltin="true"/>
    <cellStyle name="20% - Accent3 2 2 2 5 2" xfId="0" builtinId="53" customBuiltin="true"/>
    <cellStyle name="20% - Accent3 2 2 2 5 2 2" xfId="0" builtinId="53" customBuiltin="true"/>
    <cellStyle name="20% - Accent3 2 2 2 5 2 2 2" xfId="0" builtinId="53" customBuiltin="true"/>
    <cellStyle name="20% - Accent3 2 2 2 5 2 3" xfId="0" builtinId="53" customBuiltin="true"/>
    <cellStyle name="20% - Accent3 2 2 2 5 3" xfId="0" builtinId="53" customBuiltin="true"/>
    <cellStyle name="20% - Accent3 2 2 2 5 3 2" xfId="0" builtinId="53" customBuiltin="true"/>
    <cellStyle name="20% - Accent3 2 2 2 5 4" xfId="0" builtinId="53" customBuiltin="true"/>
    <cellStyle name="20% - Accent3 2 2 2 6" xfId="0" builtinId="53" customBuiltin="true"/>
    <cellStyle name="20% - Accent3 2 2 2 6 2" xfId="0" builtinId="53" customBuiltin="true"/>
    <cellStyle name="20% - Accent3 2 2 2 6 2 2" xfId="0" builtinId="53" customBuiltin="true"/>
    <cellStyle name="20% - Accent3 2 2 2 6 3" xfId="0" builtinId="53" customBuiltin="true"/>
    <cellStyle name="20% - Accent3 2 2 2 7" xfId="0" builtinId="53" customBuiltin="true"/>
    <cellStyle name="20% - Accent3 2 2 2 7 2" xfId="0" builtinId="53" customBuiltin="true"/>
    <cellStyle name="20% - Accent3 2 2 2 8" xfId="0" builtinId="53" customBuiltin="true"/>
    <cellStyle name="20% - Accent3 2 2 3" xfId="0" builtinId="53" customBuiltin="true"/>
    <cellStyle name="20% - Accent3 2 2 3 2" xfId="0" builtinId="53" customBuiltin="true"/>
    <cellStyle name="20% - Accent3 2 2 3 2 2" xfId="0" builtinId="53" customBuiltin="true"/>
    <cellStyle name="20% - Accent3 2 2 3 2 2 2" xfId="0" builtinId="53" customBuiltin="true"/>
    <cellStyle name="20% - Accent3 2 2 3 2 2 2 2" xfId="0" builtinId="53" customBuiltin="true"/>
    <cellStyle name="20% - Accent3 2 2 3 2 2 2 2 2" xfId="0" builtinId="53" customBuiltin="true"/>
    <cellStyle name="20% - Accent3 2 2 3 2 2 2 2 2 2" xfId="0" builtinId="53" customBuiltin="true"/>
    <cellStyle name="20% - Accent3 2 2 3 2 2 2 2 2 2 2" xfId="0" builtinId="53" customBuiltin="true"/>
    <cellStyle name="20% - Accent3 2 2 3 2 2 2 2 2 3" xfId="0" builtinId="53" customBuiltin="true"/>
    <cellStyle name="20% - Accent3 2 2 3 2 2 2 2 3" xfId="0" builtinId="53" customBuiltin="true"/>
    <cellStyle name="20% - Accent3 2 2 3 2 2 2 2 3 2" xfId="0" builtinId="53" customBuiltin="true"/>
    <cellStyle name="20% - Accent3 2 2 3 2 2 2 2 4" xfId="0" builtinId="53" customBuiltin="true"/>
    <cellStyle name="20% - Accent3 2 2 3 2 2 2 3" xfId="0" builtinId="53" customBuiltin="true"/>
    <cellStyle name="20% - Accent3 2 2 3 2 2 2 3 2" xfId="0" builtinId="53" customBuiltin="true"/>
    <cellStyle name="20% - Accent3 2 2 3 2 2 2 3 2 2" xfId="0" builtinId="53" customBuiltin="true"/>
    <cellStyle name="20% - Accent3 2 2 3 2 2 2 3 3" xfId="0" builtinId="53" customBuiltin="true"/>
    <cellStyle name="20% - Accent3 2 2 3 2 2 2 4" xfId="0" builtinId="53" customBuiltin="true"/>
    <cellStyle name="20% - Accent3 2 2 3 2 2 2 4 2" xfId="0" builtinId="53" customBuiltin="true"/>
    <cellStyle name="20% - Accent3 2 2 3 2 2 2 5" xfId="0" builtinId="53" customBuiltin="true"/>
    <cellStyle name="20% - Accent3 2 2 3 2 2 3" xfId="0" builtinId="53" customBuiltin="true"/>
    <cellStyle name="20% - Accent3 2 2 3 2 2 3 2" xfId="0" builtinId="53" customBuiltin="true"/>
    <cellStyle name="20% - Accent3 2 2 3 2 2 3 2 2" xfId="0" builtinId="53" customBuiltin="true"/>
    <cellStyle name="20% - Accent3 2 2 3 2 2 3 2 2 2" xfId="0" builtinId="53" customBuiltin="true"/>
    <cellStyle name="20% - Accent3 2 2 3 2 2 3 2 3" xfId="0" builtinId="53" customBuiltin="true"/>
    <cellStyle name="20% - Accent3 2 2 3 2 2 3 3" xfId="0" builtinId="53" customBuiltin="true"/>
    <cellStyle name="20% - Accent3 2 2 3 2 2 3 3 2" xfId="0" builtinId="53" customBuiltin="true"/>
    <cellStyle name="20% - Accent3 2 2 3 2 2 3 4" xfId="0" builtinId="53" customBuiltin="true"/>
    <cellStyle name="20% - Accent3 2 2 3 2 2 4" xfId="0" builtinId="53" customBuiltin="true"/>
    <cellStyle name="20% - Accent3 2 2 3 2 2 4 2" xfId="0" builtinId="53" customBuiltin="true"/>
    <cellStyle name="20% - Accent3 2 2 3 2 2 4 2 2" xfId="0" builtinId="53" customBuiltin="true"/>
    <cellStyle name="20% - Accent3 2 2 3 2 2 4 3" xfId="0" builtinId="53" customBuiltin="true"/>
    <cellStyle name="20% - Accent3 2 2 3 2 2 5" xfId="0" builtinId="53" customBuiltin="true"/>
    <cellStyle name="20% - Accent3 2 2 3 2 2 5 2" xfId="0" builtinId="53" customBuiltin="true"/>
    <cellStyle name="20% - Accent3 2 2 3 2 2 6" xfId="0" builtinId="53" customBuiltin="true"/>
    <cellStyle name="20% - Accent3 2 2 3 2 3" xfId="0" builtinId="53" customBuiltin="true"/>
    <cellStyle name="20% - Accent3 2 2 3 2 3 2" xfId="0" builtinId="53" customBuiltin="true"/>
    <cellStyle name="20% - Accent3 2 2 3 2 3 2 2" xfId="0" builtinId="53" customBuiltin="true"/>
    <cellStyle name="20% - Accent3 2 2 3 2 3 2 2 2" xfId="0" builtinId="53" customBuiltin="true"/>
    <cellStyle name="20% - Accent3 2 2 3 2 3 2 2 2 2" xfId="0" builtinId="53" customBuiltin="true"/>
    <cellStyle name="20% - Accent3 2 2 3 2 3 2 2 3" xfId="0" builtinId="53" customBuiltin="true"/>
    <cellStyle name="20% - Accent3 2 2 3 2 3 2 3" xfId="0" builtinId="53" customBuiltin="true"/>
    <cellStyle name="20% - Accent3 2 2 3 2 3 2 3 2" xfId="0" builtinId="53" customBuiltin="true"/>
    <cellStyle name="20% - Accent3 2 2 3 2 3 2 4" xfId="0" builtinId="53" customBuiltin="true"/>
    <cellStyle name="20% - Accent3 2 2 3 2 3 3" xfId="0" builtinId="53" customBuiltin="true"/>
    <cellStyle name="20% - Accent3 2 2 3 2 3 3 2" xfId="0" builtinId="53" customBuiltin="true"/>
    <cellStyle name="20% - Accent3 2 2 3 2 3 3 2 2" xfId="0" builtinId="53" customBuiltin="true"/>
    <cellStyle name="20% - Accent3 2 2 3 2 3 3 3" xfId="0" builtinId="53" customBuiltin="true"/>
    <cellStyle name="20% - Accent3 2 2 3 2 3 4" xfId="0" builtinId="53" customBuiltin="true"/>
    <cellStyle name="20% - Accent3 2 2 3 2 3 4 2" xfId="0" builtinId="53" customBuiltin="true"/>
    <cellStyle name="20% - Accent3 2 2 3 2 3 5" xfId="0" builtinId="53" customBuiltin="true"/>
    <cellStyle name="20% - Accent3 2 2 3 2 4" xfId="0" builtinId="53" customBuiltin="true"/>
    <cellStyle name="20% - Accent3 2 2 3 2 4 2" xfId="0" builtinId="53" customBuiltin="true"/>
    <cellStyle name="20% - Accent3 2 2 3 2 4 2 2" xfId="0" builtinId="53" customBuiltin="true"/>
    <cellStyle name="20% - Accent3 2 2 3 2 4 2 2 2" xfId="0" builtinId="53" customBuiltin="true"/>
    <cellStyle name="20% - Accent3 2 2 3 2 4 2 3" xfId="0" builtinId="53" customBuiltin="true"/>
    <cellStyle name="20% - Accent3 2 2 3 2 4 3" xfId="0" builtinId="53" customBuiltin="true"/>
    <cellStyle name="20% - Accent3 2 2 3 2 4 3 2" xfId="0" builtinId="53" customBuiltin="true"/>
    <cellStyle name="20% - Accent3 2 2 3 2 4 4" xfId="0" builtinId="53" customBuiltin="true"/>
    <cellStyle name="20% - Accent3 2 2 3 2 5" xfId="0" builtinId="53" customBuiltin="true"/>
    <cellStyle name="20% - Accent3 2 2 3 2 5 2" xfId="0" builtinId="53" customBuiltin="true"/>
    <cellStyle name="20% - Accent3 2 2 3 2 5 2 2" xfId="0" builtinId="53" customBuiltin="true"/>
    <cellStyle name="20% - Accent3 2 2 3 2 5 3" xfId="0" builtinId="53" customBuiltin="true"/>
    <cellStyle name="20% - Accent3 2 2 3 2 6" xfId="0" builtinId="53" customBuiltin="true"/>
    <cellStyle name="20% - Accent3 2 2 3 2 6 2" xfId="0" builtinId="53" customBuiltin="true"/>
    <cellStyle name="20% - Accent3 2 2 3 2 7" xfId="0" builtinId="53" customBuiltin="true"/>
    <cellStyle name="20% - Accent3 2 2 3 3" xfId="0" builtinId="53" customBuiltin="true"/>
    <cellStyle name="20% - Accent3 2 2 3 3 2" xfId="0" builtinId="53" customBuiltin="true"/>
    <cellStyle name="20% - Accent3 2 2 3 3 2 2" xfId="0" builtinId="53" customBuiltin="true"/>
    <cellStyle name="20% - Accent3 2 2 3 3 2 2 2" xfId="0" builtinId="53" customBuiltin="true"/>
    <cellStyle name="20% - Accent3 2 2 3 3 2 2 2 2" xfId="0" builtinId="53" customBuiltin="true"/>
    <cellStyle name="20% - Accent3 2 2 3 3 2 2 2 2 2" xfId="0" builtinId="53" customBuiltin="true"/>
    <cellStyle name="20% - Accent3 2 2 3 3 2 2 2 3" xfId="0" builtinId="53" customBuiltin="true"/>
    <cellStyle name="20% - Accent3 2 2 3 3 2 2 3" xfId="0" builtinId="53" customBuiltin="true"/>
    <cellStyle name="20% - Accent3 2 2 3 3 2 2 3 2" xfId="0" builtinId="53" customBuiltin="true"/>
    <cellStyle name="20% - Accent3 2 2 3 3 2 2 4" xfId="0" builtinId="53" customBuiltin="true"/>
    <cellStyle name="20% - Accent3 2 2 3 3 2 3" xfId="0" builtinId="53" customBuiltin="true"/>
    <cellStyle name="20% - Accent3 2 2 3 3 2 3 2" xfId="0" builtinId="53" customBuiltin="true"/>
    <cellStyle name="20% - Accent3 2 2 3 3 2 3 2 2" xfId="0" builtinId="53" customBuiltin="true"/>
    <cellStyle name="20% - Accent3 2 2 3 3 2 3 3" xfId="0" builtinId="53" customBuiltin="true"/>
    <cellStyle name="20% - Accent3 2 2 3 3 2 4" xfId="0" builtinId="53" customBuiltin="true"/>
    <cellStyle name="20% - Accent3 2 2 3 3 2 4 2" xfId="0" builtinId="53" customBuiltin="true"/>
    <cellStyle name="20% - Accent3 2 2 3 3 2 5" xfId="0" builtinId="53" customBuiltin="true"/>
    <cellStyle name="20% - Accent3 2 2 3 3 3" xfId="0" builtinId="53" customBuiltin="true"/>
    <cellStyle name="20% - Accent3 2 2 3 3 3 2" xfId="0" builtinId="53" customBuiltin="true"/>
    <cellStyle name="20% - Accent3 2 2 3 3 3 2 2" xfId="0" builtinId="53" customBuiltin="true"/>
    <cellStyle name="20% - Accent3 2 2 3 3 3 2 2 2" xfId="0" builtinId="53" customBuiltin="true"/>
    <cellStyle name="20% - Accent3 2 2 3 3 3 2 3" xfId="0" builtinId="53" customBuiltin="true"/>
    <cellStyle name="20% - Accent3 2 2 3 3 3 3" xfId="0" builtinId="53" customBuiltin="true"/>
    <cellStyle name="20% - Accent3 2 2 3 3 3 3 2" xfId="0" builtinId="53" customBuiltin="true"/>
    <cellStyle name="20% - Accent3 2 2 3 3 3 4" xfId="0" builtinId="53" customBuiltin="true"/>
    <cellStyle name="20% - Accent3 2 2 3 3 4" xfId="0" builtinId="53" customBuiltin="true"/>
    <cellStyle name="20% - Accent3 2 2 3 3 4 2" xfId="0" builtinId="53" customBuiltin="true"/>
    <cellStyle name="20% - Accent3 2 2 3 3 4 2 2" xfId="0" builtinId="53" customBuiltin="true"/>
    <cellStyle name="20% - Accent3 2 2 3 3 4 3" xfId="0" builtinId="53" customBuiltin="true"/>
    <cellStyle name="20% - Accent3 2 2 3 3 5" xfId="0" builtinId="53" customBuiltin="true"/>
    <cellStyle name="20% - Accent3 2 2 3 3 5 2" xfId="0" builtinId="53" customBuiltin="true"/>
    <cellStyle name="20% - Accent3 2 2 3 3 6" xfId="0" builtinId="53" customBuiltin="true"/>
    <cellStyle name="20% - Accent3 2 2 3 4" xfId="0" builtinId="53" customBuiltin="true"/>
    <cellStyle name="20% - Accent3 2 2 3 4 2" xfId="0" builtinId="53" customBuiltin="true"/>
    <cellStyle name="20% - Accent3 2 2 3 4 2 2" xfId="0" builtinId="53" customBuiltin="true"/>
    <cellStyle name="20% - Accent3 2 2 3 4 2 2 2" xfId="0" builtinId="53" customBuiltin="true"/>
    <cellStyle name="20% - Accent3 2 2 3 4 2 2 2 2" xfId="0" builtinId="53" customBuiltin="true"/>
    <cellStyle name="20% - Accent3 2 2 3 4 2 2 3" xfId="0" builtinId="53" customBuiltin="true"/>
    <cellStyle name="20% - Accent3 2 2 3 4 2 3" xfId="0" builtinId="53" customBuiltin="true"/>
    <cellStyle name="20% - Accent3 2 2 3 4 2 3 2" xfId="0" builtinId="53" customBuiltin="true"/>
    <cellStyle name="20% - Accent3 2 2 3 4 2 4" xfId="0" builtinId="53" customBuiltin="true"/>
    <cellStyle name="20% - Accent3 2 2 3 4 3" xfId="0" builtinId="53" customBuiltin="true"/>
    <cellStyle name="20% - Accent3 2 2 3 4 3 2" xfId="0" builtinId="53" customBuiltin="true"/>
    <cellStyle name="20% - Accent3 2 2 3 4 3 2 2" xfId="0" builtinId="53" customBuiltin="true"/>
    <cellStyle name="20% - Accent3 2 2 3 4 3 3" xfId="0" builtinId="53" customBuiltin="true"/>
    <cellStyle name="20% - Accent3 2 2 3 4 4" xfId="0" builtinId="53" customBuiltin="true"/>
    <cellStyle name="20% - Accent3 2 2 3 4 4 2" xfId="0" builtinId="53" customBuiltin="true"/>
    <cellStyle name="20% - Accent3 2 2 3 4 5" xfId="0" builtinId="53" customBuiltin="true"/>
    <cellStyle name="20% - Accent3 2 2 3 5" xfId="0" builtinId="53" customBuiltin="true"/>
    <cellStyle name="20% - Accent3 2 2 3 5 2" xfId="0" builtinId="53" customBuiltin="true"/>
    <cellStyle name="20% - Accent3 2 2 3 5 2 2" xfId="0" builtinId="53" customBuiltin="true"/>
    <cellStyle name="20% - Accent3 2 2 3 5 2 2 2" xfId="0" builtinId="53" customBuiltin="true"/>
    <cellStyle name="20% - Accent3 2 2 3 5 2 3" xfId="0" builtinId="53" customBuiltin="true"/>
    <cellStyle name="20% - Accent3 2 2 3 5 3" xfId="0" builtinId="53" customBuiltin="true"/>
    <cellStyle name="20% - Accent3 2 2 3 5 3 2" xfId="0" builtinId="53" customBuiltin="true"/>
    <cellStyle name="20% - Accent3 2 2 3 5 4" xfId="0" builtinId="53" customBuiltin="true"/>
    <cellStyle name="20% - Accent3 2 2 3 6" xfId="0" builtinId="53" customBuiltin="true"/>
    <cellStyle name="20% - Accent3 2 2 3 6 2" xfId="0" builtinId="53" customBuiltin="true"/>
    <cellStyle name="20% - Accent3 2 2 3 6 2 2" xfId="0" builtinId="53" customBuiltin="true"/>
    <cellStyle name="20% - Accent3 2 2 3 6 3" xfId="0" builtinId="53" customBuiltin="true"/>
    <cellStyle name="20% - Accent3 2 2 3 7" xfId="0" builtinId="53" customBuiltin="true"/>
    <cellStyle name="20% - Accent3 2 2 3 7 2" xfId="0" builtinId="53" customBuiltin="true"/>
    <cellStyle name="20% - Accent3 2 2 3 8" xfId="0" builtinId="53" customBuiltin="true"/>
    <cellStyle name="20% - Accent3 2 2 4" xfId="0" builtinId="53" customBuiltin="true"/>
    <cellStyle name="20% - Accent3 2 2 4 2" xfId="0" builtinId="53" customBuiltin="true"/>
    <cellStyle name="20% - Accent3 2 2 4 2 2" xfId="0" builtinId="53" customBuiltin="true"/>
    <cellStyle name="20% - Accent3 2 2 4 2 2 2" xfId="0" builtinId="53" customBuiltin="true"/>
    <cellStyle name="20% - Accent3 2 2 4 2 2 2 2" xfId="0" builtinId="53" customBuiltin="true"/>
    <cellStyle name="20% - Accent3 2 2 4 2 2 2 2 2" xfId="0" builtinId="53" customBuiltin="true"/>
    <cellStyle name="20% - Accent3 2 2 4 2 2 2 2 2 2" xfId="0" builtinId="53" customBuiltin="true"/>
    <cellStyle name="20% - Accent3 2 2 4 2 2 2 2 3" xfId="0" builtinId="53" customBuiltin="true"/>
    <cellStyle name="20% - Accent3 2 2 4 2 2 2 3" xfId="0" builtinId="53" customBuiltin="true"/>
    <cellStyle name="20% - Accent3 2 2 4 2 2 2 3 2" xfId="0" builtinId="53" customBuiltin="true"/>
    <cellStyle name="20% - Accent3 2 2 4 2 2 2 4" xfId="0" builtinId="53" customBuiltin="true"/>
    <cellStyle name="20% - Accent3 2 2 4 2 2 3" xfId="0" builtinId="53" customBuiltin="true"/>
    <cellStyle name="20% - Accent3 2 2 4 2 2 3 2" xfId="0" builtinId="53" customBuiltin="true"/>
    <cellStyle name="20% - Accent3 2 2 4 2 2 3 2 2" xfId="0" builtinId="53" customBuiltin="true"/>
    <cellStyle name="20% - Accent3 2 2 4 2 2 3 3" xfId="0" builtinId="53" customBuiltin="true"/>
    <cellStyle name="20% - Accent3 2 2 4 2 2 4" xfId="0" builtinId="53" customBuiltin="true"/>
    <cellStyle name="20% - Accent3 2 2 4 2 2 4 2" xfId="0" builtinId="53" customBuiltin="true"/>
    <cellStyle name="20% - Accent3 2 2 4 2 2 5" xfId="0" builtinId="53" customBuiltin="true"/>
    <cellStyle name="20% - Accent3 2 2 4 2 3" xfId="0" builtinId="53" customBuiltin="true"/>
    <cellStyle name="20% - Accent3 2 2 4 2 3 2" xfId="0" builtinId="53" customBuiltin="true"/>
    <cellStyle name="20% - Accent3 2 2 4 2 3 2 2" xfId="0" builtinId="53" customBuiltin="true"/>
    <cellStyle name="20% - Accent3 2 2 4 2 3 2 2 2" xfId="0" builtinId="53" customBuiltin="true"/>
    <cellStyle name="20% - Accent3 2 2 4 2 3 2 3" xfId="0" builtinId="53" customBuiltin="true"/>
    <cellStyle name="20% - Accent3 2 2 4 2 3 3" xfId="0" builtinId="53" customBuiltin="true"/>
    <cellStyle name="20% - Accent3 2 2 4 2 3 3 2" xfId="0" builtinId="53" customBuiltin="true"/>
    <cellStyle name="20% - Accent3 2 2 4 2 3 4" xfId="0" builtinId="53" customBuiltin="true"/>
    <cellStyle name="20% - Accent3 2 2 4 2 4" xfId="0" builtinId="53" customBuiltin="true"/>
    <cellStyle name="20% - Accent3 2 2 4 2 4 2" xfId="0" builtinId="53" customBuiltin="true"/>
    <cellStyle name="20% - Accent3 2 2 4 2 4 2 2" xfId="0" builtinId="53" customBuiltin="true"/>
    <cellStyle name="20% - Accent3 2 2 4 2 4 3" xfId="0" builtinId="53" customBuiltin="true"/>
    <cellStyle name="20% - Accent3 2 2 4 2 5" xfId="0" builtinId="53" customBuiltin="true"/>
    <cellStyle name="20% - Accent3 2 2 4 2 5 2" xfId="0" builtinId="53" customBuiltin="true"/>
    <cellStyle name="20% - Accent3 2 2 4 2 6" xfId="0" builtinId="53" customBuiltin="true"/>
    <cellStyle name="20% - Accent3 2 2 4 3" xfId="0" builtinId="53" customBuiltin="true"/>
    <cellStyle name="20% - Accent3 2 2 4 3 2" xfId="0" builtinId="53" customBuiltin="true"/>
    <cellStyle name="20% - Accent3 2 2 4 3 2 2" xfId="0" builtinId="53" customBuiltin="true"/>
    <cellStyle name="20% - Accent3 2 2 4 3 2 2 2" xfId="0" builtinId="53" customBuiltin="true"/>
    <cellStyle name="20% - Accent3 2 2 4 3 2 2 2 2" xfId="0" builtinId="53" customBuiltin="true"/>
    <cellStyle name="20% - Accent3 2 2 4 3 2 2 3" xfId="0" builtinId="53" customBuiltin="true"/>
    <cellStyle name="20% - Accent3 2 2 4 3 2 3" xfId="0" builtinId="53" customBuiltin="true"/>
    <cellStyle name="20% - Accent3 2 2 4 3 2 3 2" xfId="0" builtinId="53" customBuiltin="true"/>
    <cellStyle name="20% - Accent3 2 2 4 3 2 4" xfId="0" builtinId="53" customBuiltin="true"/>
    <cellStyle name="20% - Accent3 2 2 4 3 3" xfId="0" builtinId="53" customBuiltin="true"/>
    <cellStyle name="20% - Accent3 2 2 4 3 3 2" xfId="0" builtinId="53" customBuiltin="true"/>
    <cellStyle name="20% - Accent3 2 2 4 3 3 2 2" xfId="0" builtinId="53" customBuiltin="true"/>
    <cellStyle name="20% - Accent3 2 2 4 3 3 3" xfId="0" builtinId="53" customBuiltin="true"/>
    <cellStyle name="20% - Accent3 2 2 4 3 4" xfId="0" builtinId="53" customBuiltin="true"/>
    <cellStyle name="20% - Accent3 2 2 4 3 4 2" xfId="0" builtinId="53" customBuiltin="true"/>
    <cellStyle name="20% - Accent3 2 2 4 3 5" xfId="0" builtinId="53" customBuiltin="true"/>
    <cellStyle name="20% - Accent3 2 2 4 4" xfId="0" builtinId="53" customBuiltin="true"/>
    <cellStyle name="20% - Accent3 2 2 4 4 2" xfId="0" builtinId="53" customBuiltin="true"/>
    <cellStyle name="20% - Accent3 2 2 4 4 2 2" xfId="0" builtinId="53" customBuiltin="true"/>
    <cellStyle name="20% - Accent3 2 2 4 4 2 2 2" xfId="0" builtinId="53" customBuiltin="true"/>
    <cellStyle name="20% - Accent3 2 2 4 4 2 3" xfId="0" builtinId="53" customBuiltin="true"/>
    <cellStyle name="20% - Accent3 2 2 4 4 3" xfId="0" builtinId="53" customBuiltin="true"/>
    <cellStyle name="20% - Accent3 2 2 4 4 3 2" xfId="0" builtinId="53" customBuiltin="true"/>
    <cellStyle name="20% - Accent3 2 2 4 4 4" xfId="0" builtinId="53" customBuiltin="true"/>
    <cellStyle name="20% - Accent3 2 2 4 5" xfId="0" builtinId="53" customBuiltin="true"/>
    <cellStyle name="20% - Accent3 2 2 4 5 2" xfId="0" builtinId="53" customBuiltin="true"/>
    <cellStyle name="20% - Accent3 2 2 4 5 2 2" xfId="0" builtinId="53" customBuiltin="true"/>
    <cellStyle name="20% - Accent3 2 2 4 5 3" xfId="0" builtinId="53" customBuiltin="true"/>
    <cellStyle name="20% - Accent3 2 2 4 6" xfId="0" builtinId="53" customBuiltin="true"/>
    <cellStyle name="20% - Accent3 2 2 4 6 2" xfId="0" builtinId="53" customBuiltin="true"/>
    <cellStyle name="20% - Accent3 2 2 4 7" xfId="0" builtinId="53" customBuiltin="true"/>
    <cellStyle name="20% - Accent3 2 2 5" xfId="0" builtinId="53" customBuiltin="true"/>
    <cellStyle name="20% - Accent3 2 2 5 2" xfId="0" builtinId="53" customBuiltin="true"/>
    <cellStyle name="20% - Accent3 2 2 5 2 2" xfId="0" builtinId="53" customBuiltin="true"/>
    <cellStyle name="20% - Accent3 2 2 5 2 2 2" xfId="0" builtinId="53" customBuiltin="true"/>
    <cellStyle name="20% - Accent3 2 2 5 2 2 2 2" xfId="0" builtinId="53" customBuiltin="true"/>
    <cellStyle name="20% - Accent3 2 2 5 2 2 2 2 2" xfId="0" builtinId="53" customBuiltin="true"/>
    <cellStyle name="20% - Accent3 2 2 5 2 2 2 3" xfId="0" builtinId="53" customBuiltin="true"/>
    <cellStyle name="20% - Accent3 2 2 5 2 2 3" xfId="0" builtinId="53" customBuiltin="true"/>
    <cellStyle name="20% - Accent3 2 2 5 2 2 3 2" xfId="0" builtinId="53" customBuiltin="true"/>
    <cellStyle name="20% - Accent3 2 2 5 2 2 4" xfId="0" builtinId="53" customBuiltin="true"/>
    <cellStyle name="20% - Accent3 2 2 5 2 3" xfId="0" builtinId="53" customBuiltin="true"/>
    <cellStyle name="20% - Accent3 2 2 5 2 3 2" xfId="0" builtinId="53" customBuiltin="true"/>
    <cellStyle name="20% - Accent3 2 2 5 2 3 2 2" xfId="0" builtinId="53" customBuiltin="true"/>
    <cellStyle name="20% - Accent3 2 2 5 2 3 3" xfId="0" builtinId="53" customBuiltin="true"/>
    <cellStyle name="20% - Accent3 2 2 5 2 4" xfId="0" builtinId="53" customBuiltin="true"/>
    <cellStyle name="20% - Accent3 2 2 5 2 4 2" xfId="0" builtinId="53" customBuiltin="true"/>
    <cellStyle name="20% - Accent3 2 2 5 2 5" xfId="0" builtinId="53" customBuiltin="true"/>
    <cellStyle name="20% - Accent3 2 2 5 3" xfId="0" builtinId="53" customBuiltin="true"/>
    <cellStyle name="20% - Accent3 2 2 5 3 2" xfId="0" builtinId="53" customBuiltin="true"/>
    <cellStyle name="20% - Accent3 2 2 5 3 2 2" xfId="0" builtinId="53" customBuiltin="true"/>
    <cellStyle name="20% - Accent3 2 2 5 3 2 2 2" xfId="0" builtinId="53" customBuiltin="true"/>
    <cellStyle name="20% - Accent3 2 2 5 3 2 3" xfId="0" builtinId="53" customBuiltin="true"/>
    <cellStyle name="20% - Accent3 2 2 5 3 3" xfId="0" builtinId="53" customBuiltin="true"/>
    <cellStyle name="20% - Accent3 2 2 5 3 3 2" xfId="0" builtinId="53" customBuiltin="true"/>
    <cellStyle name="20% - Accent3 2 2 5 3 4" xfId="0" builtinId="53" customBuiltin="true"/>
    <cellStyle name="20% - Accent3 2 2 5 4" xfId="0" builtinId="53" customBuiltin="true"/>
    <cellStyle name="20% - Accent3 2 2 5 4 2" xfId="0" builtinId="53" customBuiltin="true"/>
    <cellStyle name="20% - Accent3 2 2 5 4 2 2" xfId="0" builtinId="53" customBuiltin="true"/>
    <cellStyle name="20% - Accent3 2 2 5 4 3" xfId="0" builtinId="53" customBuiltin="true"/>
    <cellStyle name="20% - Accent3 2 2 5 5" xfId="0" builtinId="53" customBuiltin="true"/>
    <cellStyle name="20% - Accent3 2 2 5 5 2" xfId="0" builtinId="53" customBuiltin="true"/>
    <cellStyle name="20% - Accent3 2 2 5 6" xfId="0" builtinId="53" customBuiltin="true"/>
    <cellStyle name="20% - Accent3 2 2 6" xfId="0" builtinId="53" customBuiltin="true"/>
    <cellStyle name="20% - Accent3 2 2 6 2" xfId="0" builtinId="53" customBuiltin="true"/>
    <cellStyle name="20% - Accent3 2 2 6 2 2" xfId="0" builtinId="53" customBuiltin="true"/>
    <cellStyle name="20% - Accent3 2 2 6 2 2 2" xfId="0" builtinId="53" customBuiltin="true"/>
    <cellStyle name="20% - Accent3 2 2 6 2 2 2 2" xfId="0" builtinId="53" customBuiltin="true"/>
    <cellStyle name="20% - Accent3 2 2 6 2 2 3" xfId="0" builtinId="53" customBuiltin="true"/>
    <cellStyle name="20% - Accent3 2 2 6 2 3" xfId="0" builtinId="53" customBuiltin="true"/>
    <cellStyle name="20% - Accent3 2 2 6 2 3 2" xfId="0" builtinId="53" customBuiltin="true"/>
    <cellStyle name="20% - Accent3 2 2 6 2 4" xfId="0" builtinId="53" customBuiltin="true"/>
    <cellStyle name="20% - Accent3 2 2 6 3" xfId="0" builtinId="53" customBuiltin="true"/>
    <cellStyle name="20% - Accent3 2 2 6 3 2" xfId="0" builtinId="53" customBuiltin="true"/>
    <cellStyle name="20% - Accent3 2 2 6 3 2 2" xfId="0" builtinId="53" customBuiltin="true"/>
    <cellStyle name="20% - Accent3 2 2 6 3 3" xfId="0" builtinId="53" customBuiltin="true"/>
    <cellStyle name="20% - Accent3 2 2 6 4" xfId="0" builtinId="53" customBuiltin="true"/>
    <cellStyle name="20% - Accent3 2 2 6 4 2" xfId="0" builtinId="53" customBuiltin="true"/>
    <cellStyle name="20% - Accent3 2 2 6 5" xfId="0" builtinId="53" customBuiltin="true"/>
    <cellStyle name="20% - Accent3 2 2 7" xfId="0" builtinId="53" customBuiltin="true"/>
    <cellStyle name="20% - Accent3 2 2 7 2" xfId="0" builtinId="53" customBuiltin="true"/>
    <cellStyle name="20% - Accent3 2 2 7 2 2" xfId="0" builtinId="53" customBuiltin="true"/>
    <cellStyle name="20% - Accent3 2 2 7 2 2 2" xfId="0" builtinId="53" customBuiltin="true"/>
    <cellStyle name="20% - Accent3 2 2 7 2 3" xfId="0" builtinId="53" customBuiltin="true"/>
    <cellStyle name="20% - Accent3 2 2 7 3" xfId="0" builtinId="53" customBuiltin="true"/>
    <cellStyle name="20% - Accent3 2 2 7 3 2" xfId="0" builtinId="53" customBuiltin="true"/>
    <cellStyle name="20% - Accent3 2 2 7 4" xfId="0" builtinId="53" customBuiltin="true"/>
    <cellStyle name="20% - Accent3 2 2 8" xfId="0" builtinId="53" customBuiltin="true"/>
    <cellStyle name="20% - Accent3 2 2 8 2" xfId="0" builtinId="53" customBuiltin="true"/>
    <cellStyle name="20% - Accent3 2 2 8 2 2" xfId="0" builtinId="53" customBuiltin="true"/>
    <cellStyle name="20% - Accent3 2 2 8 3" xfId="0" builtinId="53" customBuiltin="true"/>
    <cellStyle name="20% - Accent3 2 2 9" xfId="0" builtinId="53" customBuiltin="true"/>
    <cellStyle name="20% - Accent3 2 2 9 2" xfId="0" builtinId="53" customBuiltin="true"/>
    <cellStyle name="20% - Accent3 2 3" xfId="0" builtinId="53" customBuiltin="true"/>
    <cellStyle name="20% - Accent3 2 3 10" xfId="0" builtinId="53" customBuiltin="true"/>
    <cellStyle name="20% - Accent3 2 3 2" xfId="0" builtinId="53" customBuiltin="true"/>
    <cellStyle name="20% - Accent3 2 3 2 2" xfId="0" builtinId="53" customBuiltin="true"/>
    <cellStyle name="20% - Accent3 2 3 2 2 2" xfId="0" builtinId="53" customBuiltin="true"/>
    <cellStyle name="20% - Accent3 2 3 2 2 2 2" xfId="0" builtinId="53" customBuiltin="true"/>
    <cellStyle name="20% - Accent3 2 3 2 2 2 2 2" xfId="0" builtinId="53" customBuiltin="true"/>
    <cellStyle name="20% - Accent3 2 3 2 2 2 2 2 2" xfId="0" builtinId="53" customBuiltin="true"/>
    <cellStyle name="20% - Accent3 2 3 2 2 2 2 2 2 2" xfId="0" builtinId="53" customBuiltin="true"/>
    <cellStyle name="20% - Accent3 2 3 2 2 2 2 2 2 2 2" xfId="0" builtinId="53" customBuiltin="true"/>
    <cellStyle name="20% - Accent3 2 3 2 2 2 2 2 2 3" xfId="0" builtinId="53" customBuiltin="true"/>
    <cellStyle name="20% - Accent3 2 3 2 2 2 2 2 3" xfId="0" builtinId="53" customBuiltin="true"/>
    <cellStyle name="20% - Accent3 2 3 2 2 2 2 2 3 2" xfId="0" builtinId="53" customBuiltin="true"/>
    <cellStyle name="20% - Accent3 2 3 2 2 2 2 2 4" xfId="0" builtinId="53" customBuiltin="true"/>
    <cellStyle name="20% - Accent3 2 3 2 2 2 2 3" xfId="0" builtinId="53" customBuiltin="true"/>
    <cellStyle name="20% - Accent3 2 3 2 2 2 2 3 2" xfId="0" builtinId="53" customBuiltin="true"/>
    <cellStyle name="20% - Accent3 2 3 2 2 2 2 3 2 2" xfId="0" builtinId="53" customBuiltin="true"/>
    <cellStyle name="20% - Accent3 2 3 2 2 2 2 3 3" xfId="0" builtinId="53" customBuiltin="true"/>
    <cellStyle name="20% - Accent3 2 3 2 2 2 2 4" xfId="0" builtinId="53" customBuiltin="true"/>
    <cellStyle name="20% - Accent3 2 3 2 2 2 2 4 2" xfId="0" builtinId="53" customBuiltin="true"/>
    <cellStyle name="20% - Accent3 2 3 2 2 2 2 5" xfId="0" builtinId="53" customBuiltin="true"/>
    <cellStyle name="20% - Accent3 2 3 2 2 2 3" xfId="0" builtinId="53" customBuiltin="true"/>
    <cellStyle name="20% - Accent3 2 3 2 2 2 3 2" xfId="0" builtinId="53" customBuiltin="true"/>
    <cellStyle name="20% - Accent3 2 3 2 2 2 3 2 2" xfId="0" builtinId="53" customBuiltin="true"/>
    <cellStyle name="20% - Accent3 2 3 2 2 2 3 2 2 2" xfId="0" builtinId="53" customBuiltin="true"/>
    <cellStyle name="20% - Accent3 2 3 2 2 2 3 2 3" xfId="0" builtinId="53" customBuiltin="true"/>
    <cellStyle name="20% - Accent3 2 3 2 2 2 3 3" xfId="0" builtinId="53" customBuiltin="true"/>
    <cellStyle name="20% - Accent3 2 3 2 2 2 3 3 2" xfId="0" builtinId="53" customBuiltin="true"/>
    <cellStyle name="20% - Accent3 2 3 2 2 2 3 4" xfId="0" builtinId="53" customBuiltin="true"/>
    <cellStyle name="20% - Accent3 2 3 2 2 2 4" xfId="0" builtinId="53" customBuiltin="true"/>
    <cellStyle name="20% - Accent3 2 3 2 2 2 4 2" xfId="0" builtinId="53" customBuiltin="true"/>
    <cellStyle name="20% - Accent3 2 3 2 2 2 4 2 2" xfId="0" builtinId="53" customBuiltin="true"/>
    <cellStyle name="20% - Accent3 2 3 2 2 2 4 3" xfId="0" builtinId="53" customBuiltin="true"/>
    <cellStyle name="20% - Accent3 2 3 2 2 2 5" xfId="0" builtinId="53" customBuiltin="true"/>
    <cellStyle name="20% - Accent3 2 3 2 2 2 5 2" xfId="0" builtinId="53" customBuiltin="true"/>
    <cellStyle name="20% - Accent3 2 3 2 2 2 6" xfId="0" builtinId="53" customBuiltin="true"/>
    <cellStyle name="20% - Accent3 2 3 2 2 3" xfId="0" builtinId="53" customBuiltin="true"/>
    <cellStyle name="20% - Accent3 2 3 2 2 3 2" xfId="0" builtinId="53" customBuiltin="true"/>
    <cellStyle name="20% - Accent3 2 3 2 2 3 2 2" xfId="0" builtinId="53" customBuiltin="true"/>
    <cellStyle name="20% - Accent3 2 3 2 2 3 2 2 2" xfId="0" builtinId="53" customBuiltin="true"/>
    <cellStyle name="20% - Accent3 2 3 2 2 3 2 2 2 2" xfId="0" builtinId="53" customBuiltin="true"/>
    <cellStyle name="20% - Accent3 2 3 2 2 3 2 2 3" xfId="0" builtinId="53" customBuiltin="true"/>
    <cellStyle name="20% - Accent3 2 3 2 2 3 2 3" xfId="0" builtinId="53" customBuiltin="true"/>
    <cellStyle name="20% - Accent3 2 3 2 2 3 2 3 2" xfId="0" builtinId="53" customBuiltin="true"/>
    <cellStyle name="20% - Accent3 2 3 2 2 3 2 4" xfId="0" builtinId="53" customBuiltin="true"/>
    <cellStyle name="20% - Accent3 2 3 2 2 3 3" xfId="0" builtinId="53" customBuiltin="true"/>
    <cellStyle name="20% - Accent3 2 3 2 2 3 3 2" xfId="0" builtinId="53" customBuiltin="true"/>
    <cellStyle name="20% - Accent3 2 3 2 2 3 3 2 2" xfId="0" builtinId="53" customBuiltin="true"/>
    <cellStyle name="20% - Accent3 2 3 2 2 3 3 3" xfId="0" builtinId="53" customBuiltin="true"/>
    <cellStyle name="20% - Accent3 2 3 2 2 3 4" xfId="0" builtinId="53" customBuiltin="true"/>
    <cellStyle name="20% - Accent3 2 3 2 2 3 4 2" xfId="0" builtinId="53" customBuiltin="true"/>
    <cellStyle name="20% - Accent3 2 3 2 2 3 5" xfId="0" builtinId="53" customBuiltin="true"/>
    <cellStyle name="20% - Accent3 2 3 2 2 4" xfId="0" builtinId="53" customBuiltin="true"/>
    <cellStyle name="20% - Accent3 2 3 2 2 4 2" xfId="0" builtinId="53" customBuiltin="true"/>
    <cellStyle name="20% - Accent3 2 3 2 2 4 2 2" xfId="0" builtinId="53" customBuiltin="true"/>
    <cellStyle name="20% - Accent3 2 3 2 2 4 2 2 2" xfId="0" builtinId="53" customBuiltin="true"/>
    <cellStyle name="20% - Accent3 2 3 2 2 4 2 3" xfId="0" builtinId="53" customBuiltin="true"/>
    <cellStyle name="20% - Accent3 2 3 2 2 4 3" xfId="0" builtinId="53" customBuiltin="true"/>
    <cellStyle name="20% - Accent3 2 3 2 2 4 3 2" xfId="0" builtinId="53" customBuiltin="true"/>
    <cellStyle name="20% - Accent3 2 3 2 2 4 4" xfId="0" builtinId="53" customBuiltin="true"/>
    <cellStyle name="20% - Accent3 2 3 2 2 5" xfId="0" builtinId="53" customBuiltin="true"/>
    <cellStyle name="20% - Accent3 2 3 2 2 5 2" xfId="0" builtinId="53" customBuiltin="true"/>
    <cellStyle name="20% - Accent3 2 3 2 2 5 2 2" xfId="0" builtinId="53" customBuiltin="true"/>
    <cellStyle name="20% - Accent3 2 3 2 2 5 3" xfId="0" builtinId="53" customBuiltin="true"/>
    <cellStyle name="20% - Accent3 2 3 2 2 6" xfId="0" builtinId="53" customBuiltin="true"/>
    <cellStyle name="20% - Accent3 2 3 2 2 6 2" xfId="0" builtinId="53" customBuiltin="true"/>
    <cellStyle name="20% - Accent3 2 3 2 2 7" xfId="0" builtinId="53" customBuiltin="true"/>
    <cellStyle name="20% - Accent3 2 3 2 3" xfId="0" builtinId="53" customBuiltin="true"/>
    <cellStyle name="20% - Accent3 2 3 2 3 2" xfId="0" builtinId="53" customBuiltin="true"/>
    <cellStyle name="20% - Accent3 2 3 2 3 2 2" xfId="0" builtinId="53" customBuiltin="true"/>
    <cellStyle name="20% - Accent3 2 3 2 3 2 2 2" xfId="0" builtinId="53" customBuiltin="true"/>
    <cellStyle name="20% - Accent3 2 3 2 3 2 2 2 2" xfId="0" builtinId="53" customBuiltin="true"/>
    <cellStyle name="20% - Accent3 2 3 2 3 2 2 2 2 2" xfId="0" builtinId="53" customBuiltin="true"/>
    <cellStyle name="20% - Accent3 2 3 2 3 2 2 2 3" xfId="0" builtinId="53" customBuiltin="true"/>
    <cellStyle name="20% - Accent3 2 3 2 3 2 2 3" xfId="0" builtinId="53" customBuiltin="true"/>
    <cellStyle name="20% - Accent3 2 3 2 3 2 2 3 2" xfId="0" builtinId="53" customBuiltin="true"/>
    <cellStyle name="20% - Accent3 2 3 2 3 2 2 4" xfId="0" builtinId="53" customBuiltin="true"/>
    <cellStyle name="20% - Accent3 2 3 2 3 2 3" xfId="0" builtinId="53" customBuiltin="true"/>
    <cellStyle name="20% - Accent3 2 3 2 3 2 3 2" xfId="0" builtinId="53" customBuiltin="true"/>
    <cellStyle name="20% - Accent3 2 3 2 3 2 3 2 2" xfId="0" builtinId="53" customBuiltin="true"/>
    <cellStyle name="20% - Accent3 2 3 2 3 2 3 3" xfId="0" builtinId="53" customBuiltin="true"/>
    <cellStyle name="20% - Accent3 2 3 2 3 2 4" xfId="0" builtinId="53" customBuiltin="true"/>
    <cellStyle name="20% - Accent3 2 3 2 3 2 4 2" xfId="0" builtinId="53" customBuiltin="true"/>
    <cellStyle name="20% - Accent3 2 3 2 3 2 5" xfId="0" builtinId="53" customBuiltin="true"/>
    <cellStyle name="20% - Accent3 2 3 2 3 3" xfId="0" builtinId="53" customBuiltin="true"/>
    <cellStyle name="20% - Accent3 2 3 2 3 3 2" xfId="0" builtinId="53" customBuiltin="true"/>
    <cellStyle name="20% - Accent3 2 3 2 3 3 2 2" xfId="0" builtinId="53" customBuiltin="true"/>
    <cellStyle name="20% - Accent3 2 3 2 3 3 2 2 2" xfId="0" builtinId="53" customBuiltin="true"/>
    <cellStyle name="20% - Accent3 2 3 2 3 3 2 3" xfId="0" builtinId="53" customBuiltin="true"/>
    <cellStyle name="20% - Accent3 2 3 2 3 3 3" xfId="0" builtinId="53" customBuiltin="true"/>
    <cellStyle name="20% - Accent3 2 3 2 3 3 3 2" xfId="0" builtinId="53" customBuiltin="true"/>
    <cellStyle name="20% - Accent3 2 3 2 3 3 4" xfId="0" builtinId="53" customBuiltin="true"/>
    <cellStyle name="20% - Accent3 2 3 2 3 4" xfId="0" builtinId="53" customBuiltin="true"/>
    <cellStyle name="20% - Accent3 2 3 2 3 4 2" xfId="0" builtinId="53" customBuiltin="true"/>
    <cellStyle name="20% - Accent3 2 3 2 3 4 2 2" xfId="0" builtinId="53" customBuiltin="true"/>
    <cellStyle name="20% - Accent3 2 3 2 3 4 3" xfId="0" builtinId="53" customBuiltin="true"/>
    <cellStyle name="20% - Accent3 2 3 2 3 5" xfId="0" builtinId="53" customBuiltin="true"/>
    <cellStyle name="20% - Accent3 2 3 2 3 5 2" xfId="0" builtinId="53" customBuiltin="true"/>
    <cellStyle name="20% - Accent3 2 3 2 3 6" xfId="0" builtinId="53" customBuiltin="true"/>
    <cellStyle name="20% - Accent3 2 3 2 4" xfId="0" builtinId="53" customBuiltin="true"/>
    <cellStyle name="20% - Accent3 2 3 2 4 2" xfId="0" builtinId="53" customBuiltin="true"/>
    <cellStyle name="20% - Accent3 2 3 2 4 2 2" xfId="0" builtinId="53" customBuiltin="true"/>
    <cellStyle name="20% - Accent3 2 3 2 4 2 2 2" xfId="0" builtinId="53" customBuiltin="true"/>
    <cellStyle name="20% - Accent3 2 3 2 4 2 2 2 2" xfId="0" builtinId="53" customBuiltin="true"/>
    <cellStyle name="20% - Accent3 2 3 2 4 2 2 3" xfId="0" builtinId="53" customBuiltin="true"/>
    <cellStyle name="20% - Accent3 2 3 2 4 2 3" xfId="0" builtinId="53" customBuiltin="true"/>
    <cellStyle name="20% - Accent3 2 3 2 4 2 3 2" xfId="0" builtinId="53" customBuiltin="true"/>
    <cellStyle name="20% - Accent3 2 3 2 4 2 4" xfId="0" builtinId="53" customBuiltin="true"/>
    <cellStyle name="20% - Accent3 2 3 2 4 3" xfId="0" builtinId="53" customBuiltin="true"/>
    <cellStyle name="20% - Accent3 2 3 2 4 3 2" xfId="0" builtinId="53" customBuiltin="true"/>
    <cellStyle name="20% - Accent3 2 3 2 4 3 2 2" xfId="0" builtinId="53" customBuiltin="true"/>
    <cellStyle name="20% - Accent3 2 3 2 4 3 3" xfId="0" builtinId="53" customBuiltin="true"/>
    <cellStyle name="20% - Accent3 2 3 2 4 4" xfId="0" builtinId="53" customBuiltin="true"/>
    <cellStyle name="20% - Accent3 2 3 2 4 4 2" xfId="0" builtinId="53" customBuiltin="true"/>
    <cellStyle name="20% - Accent3 2 3 2 4 5" xfId="0" builtinId="53" customBuiltin="true"/>
    <cellStyle name="20% - Accent3 2 3 2 5" xfId="0" builtinId="53" customBuiltin="true"/>
    <cellStyle name="20% - Accent3 2 3 2 5 2" xfId="0" builtinId="53" customBuiltin="true"/>
    <cellStyle name="20% - Accent3 2 3 2 5 2 2" xfId="0" builtinId="53" customBuiltin="true"/>
    <cellStyle name="20% - Accent3 2 3 2 5 2 2 2" xfId="0" builtinId="53" customBuiltin="true"/>
    <cellStyle name="20% - Accent3 2 3 2 5 2 3" xfId="0" builtinId="53" customBuiltin="true"/>
    <cellStyle name="20% - Accent3 2 3 2 5 3" xfId="0" builtinId="53" customBuiltin="true"/>
    <cellStyle name="20% - Accent3 2 3 2 5 3 2" xfId="0" builtinId="53" customBuiltin="true"/>
    <cellStyle name="20% - Accent3 2 3 2 5 4" xfId="0" builtinId="53" customBuiltin="true"/>
    <cellStyle name="20% - Accent3 2 3 2 6" xfId="0" builtinId="53" customBuiltin="true"/>
    <cellStyle name="20% - Accent3 2 3 2 6 2" xfId="0" builtinId="53" customBuiltin="true"/>
    <cellStyle name="20% - Accent3 2 3 2 6 2 2" xfId="0" builtinId="53" customBuiltin="true"/>
    <cellStyle name="20% - Accent3 2 3 2 6 3" xfId="0" builtinId="53" customBuiltin="true"/>
    <cellStyle name="20% - Accent3 2 3 2 7" xfId="0" builtinId="53" customBuiltin="true"/>
    <cellStyle name="20% - Accent3 2 3 2 7 2" xfId="0" builtinId="53" customBuiltin="true"/>
    <cellStyle name="20% - Accent3 2 3 2 8" xfId="0" builtinId="53" customBuiltin="true"/>
    <cellStyle name="20% - Accent3 2 3 3" xfId="0" builtinId="53" customBuiltin="true"/>
    <cellStyle name="20% - Accent3 2 3 3 2" xfId="0" builtinId="53" customBuiltin="true"/>
    <cellStyle name="20% - Accent3 2 3 3 2 2" xfId="0" builtinId="53" customBuiltin="true"/>
    <cellStyle name="20% - Accent3 2 3 3 2 2 2" xfId="0" builtinId="53" customBuiltin="true"/>
    <cellStyle name="20% - Accent3 2 3 3 2 2 2 2" xfId="0" builtinId="53" customBuiltin="true"/>
    <cellStyle name="20% - Accent3 2 3 3 2 2 2 2 2" xfId="0" builtinId="53" customBuiltin="true"/>
    <cellStyle name="20% - Accent3 2 3 3 2 2 2 2 2 2" xfId="0" builtinId="53" customBuiltin="true"/>
    <cellStyle name="20% - Accent3 2 3 3 2 2 2 2 2 2 2" xfId="0" builtinId="53" customBuiltin="true"/>
    <cellStyle name="20% - Accent3 2 3 3 2 2 2 2 2 3" xfId="0" builtinId="53" customBuiltin="true"/>
    <cellStyle name="20% - Accent3 2 3 3 2 2 2 2 3" xfId="0" builtinId="53" customBuiltin="true"/>
    <cellStyle name="20% - Accent3 2 3 3 2 2 2 2 3 2" xfId="0" builtinId="53" customBuiltin="true"/>
    <cellStyle name="20% - Accent3 2 3 3 2 2 2 2 4" xfId="0" builtinId="53" customBuiltin="true"/>
    <cellStyle name="20% - Accent3 2 3 3 2 2 2 3" xfId="0" builtinId="53" customBuiltin="true"/>
    <cellStyle name="20% - Accent3 2 3 3 2 2 2 3 2" xfId="0" builtinId="53" customBuiltin="true"/>
    <cellStyle name="20% - Accent3 2 3 3 2 2 2 3 2 2" xfId="0" builtinId="53" customBuiltin="true"/>
    <cellStyle name="20% - Accent3 2 3 3 2 2 2 3 3" xfId="0" builtinId="53" customBuiltin="true"/>
    <cellStyle name="20% - Accent3 2 3 3 2 2 2 4" xfId="0" builtinId="53" customBuiltin="true"/>
    <cellStyle name="20% - Accent3 2 3 3 2 2 2 4 2" xfId="0" builtinId="53" customBuiltin="true"/>
    <cellStyle name="20% - Accent3 2 3 3 2 2 2 5" xfId="0" builtinId="53" customBuiltin="true"/>
    <cellStyle name="20% - Accent3 2 3 3 2 2 3" xfId="0" builtinId="53" customBuiltin="true"/>
    <cellStyle name="20% - Accent3 2 3 3 2 2 3 2" xfId="0" builtinId="53" customBuiltin="true"/>
    <cellStyle name="20% - Accent3 2 3 3 2 2 3 2 2" xfId="0" builtinId="53" customBuiltin="true"/>
    <cellStyle name="20% - Accent3 2 3 3 2 2 3 2 2 2" xfId="0" builtinId="53" customBuiltin="true"/>
    <cellStyle name="20% - Accent3 2 3 3 2 2 3 2 3" xfId="0" builtinId="53" customBuiltin="true"/>
    <cellStyle name="20% - Accent3 2 3 3 2 2 3 3" xfId="0" builtinId="53" customBuiltin="true"/>
    <cellStyle name="20% - Accent3 2 3 3 2 2 3 3 2" xfId="0" builtinId="53" customBuiltin="true"/>
    <cellStyle name="20% - Accent3 2 3 3 2 2 3 4" xfId="0" builtinId="53" customBuiltin="true"/>
    <cellStyle name="20% - Accent3 2 3 3 2 2 4" xfId="0" builtinId="53" customBuiltin="true"/>
    <cellStyle name="20% - Accent3 2 3 3 2 2 4 2" xfId="0" builtinId="53" customBuiltin="true"/>
    <cellStyle name="20% - Accent3 2 3 3 2 2 4 2 2" xfId="0" builtinId="53" customBuiltin="true"/>
    <cellStyle name="20% - Accent3 2 3 3 2 2 4 3" xfId="0" builtinId="53" customBuiltin="true"/>
    <cellStyle name="20% - Accent3 2 3 3 2 2 5" xfId="0" builtinId="53" customBuiltin="true"/>
    <cellStyle name="20% - Accent3 2 3 3 2 2 5 2" xfId="0" builtinId="53" customBuiltin="true"/>
    <cellStyle name="20% - Accent3 2 3 3 2 2 6" xfId="0" builtinId="53" customBuiltin="true"/>
    <cellStyle name="20% - Accent3 2 3 3 2 3" xfId="0" builtinId="53" customBuiltin="true"/>
    <cellStyle name="20% - Accent3 2 3 3 2 3 2" xfId="0" builtinId="53" customBuiltin="true"/>
    <cellStyle name="20% - Accent3 2 3 3 2 3 2 2" xfId="0" builtinId="53" customBuiltin="true"/>
    <cellStyle name="20% - Accent3 2 3 3 2 3 2 2 2" xfId="0" builtinId="53" customBuiltin="true"/>
    <cellStyle name="20% - Accent3 2 3 3 2 3 2 2 2 2" xfId="0" builtinId="53" customBuiltin="true"/>
    <cellStyle name="20% - Accent3 2 3 3 2 3 2 2 3" xfId="0" builtinId="53" customBuiltin="true"/>
    <cellStyle name="20% - Accent3 2 3 3 2 3 2 3" xfId="0" builtinId="53" customBuiltin="true"/>
    <cellStyle name="20% - Accent3 2 3 3 2 3 2 3 2" xfId="0" builtinId="53" customBuiltin="true"/>
    <cellStyle name="20% - Accent3 2 3 3 2 3 2 4" xfId="0" builtinId="53" customBuiltin="true"/>
    <cellStyle name="20% - Accent3 2 3 3 2 3 3" xfId="0" builtinId="53" customBuiltin="true"/>
    <cellStyle name="20% - Accent3 2 3 3 2 3 3 2" xfId="0" builtinId="53" customBuiltin="true"/>
    <cellStyle name="20% - Accent3 2 3 3 2 3 3 2 2" xfId="0" builtinId="53" customBuiltin="true"/>
    <cellStyle name="20% - Accent3 2 3 3 2 3 3 3" xfId="0" builtinId="53" customBuiltin="true"/>
    <cellStyle name="20% - Accent3 2 3 3 2 3 4" xfId="0" builtinId="53" customBuiltin="true"/>
    <cellStyle name="20% - Accent3 2 3 3 2 3 4 2" xfId="0" builtinId="53" customBuiltin="true"/>
    <cellStyle name="20% - Accent3 2 3 3 2 3 5" xfId="0" builtinId="53" customBuiltin="true"/>
    <cellStyle name="20% - Accent3 2 3 3 2 4" xfId="0" builtinId="53" customBuiltin="true"/>
    <cellStyle name="20% - Accent3 2 3 3 2 4 2" xfId="0" builtinId="53" customBuiltin="true"/>
    <cellStyle name="20% - Accent3 2 3 3 2 4 2 2" xfId="0" builtinId="53" customBuiltin="true"/>
    <cellStyle name="20% - Accent3 2 3 3 2 4 2 2 2" xfId="0" builtinId="53" customBuiltin="true"/>
    <cellStyle name="20% - Accent3 2 3 3 2 4 2 3" xfId="0" builtinId="53" customBuiltin="true"/>
    <cellStyle name="20% - Accent3 2 3 3 2 4 3" xfId="0" builtinId="53" customBuiltin="true"/>
    <cellStyle name="20% - Accent3 2 3 3 2 4 3 2" xfId="0" builtinId="53" customBuiltin="true"/>
    <cellStyle name="20% - Accent3 2 3 3 2 4 4" xfId="0" builtinId="53" customBuiltin="true"/>
    <cellStyle name="20% - Accent3 2 3 3 2 5" xfId="0" builtinId="53" customBuiltin="true"/>
    <cellStyle name="20% - Accent3 2 3 3 2 5 2" xfId="0" builtinId="53" customBuiltin="true"/>
    <cellStyle name="20% - Accent3 2 3 3 2 5 2 2" xfId="0" builtinId="53" customBuiltin="true"/>
    <cellStyle name="20% - Accent3 2 3 3 2 5 3" xfId="0" builtinId="53" customBuiltin="true"/>
    <cellStyle name="20% - Accent3 2 3 3 2 6" xfId="0" builtinId="53" customBuiltin="true"/>
    <cellStyle name="20% - Accent3 2 3 3 2 6 2" xfId="0" builtinId="53" customBuiltin="true"/>
    <cellStyle name="20% - Accent3 2 3 3 2 7" xfId="0" builtinId="53" customBuiltin="true"/>
    <cellStyle name="20% - Accent3 2 3 3 3" xfId="0" builtinId="53" customBuiltin="true"/>
    <cellStyle name="20% - Accent3 2 3 3 3 2" xfId="0" builtinId="53" customBuiltin="true"/>
    <cellStyle name="20% - Accent3 2 3 3 3 2 2" xfId="0" builtinId="53" customBuiltin="true"/>
    <cellStyle name="20% - Accent3 2 3 3 3 2 2 2" xfId="0" builtinId="53" customBuiltin="true"/>
    <cellStyle name="20% - Accent3 2 3 3 3 2 2 2 2" xfId="0" builtinId="53" customBuiltin="true"/>
    <cellStyle name="20% - Accent3 2 3 3 3 2 2 2 2 2" xfId="0" builtinId="53" customBuiltin="true"/>
    <cellStyle name="20% - Accent3 2 3 3 3 2 2 2 3" xfId="0" builtinId="53" customBuiltin="true"/>
    <cellStyle name="20% - Accent3 2 3 3 3 2 2 3" xfId="0" builtinId="53" customBuiltin="true"/>
    <cellStyle name="20% - Accent3 2 3 3 3 2 2 3 2" xfId="0" builtinId="53" customBuiltin="true"/>
    <cellStyle name="20% - Accent3 2 3 3 3 2 2 4" xfId="0" builtinId="53" customBuiltin="true"/>
    <cellStyle name="20% - Accent3 2 3 3 3 2 3" xfId="0" builtinId="53" customBuiltin="true"/>
    <cellStyle name="20% - Accent3 2 3 3 3 2 3 2" xfId="0" builtinId="53" customBuiltin="true"/>
    <cellStyle name="20% - Accent3 2 3 3 3 2 3 2 2" xfId="0" builtinId="53" customBuiltin="true"/>
    <cellStyle name="20% - Accent3 2 3 3 3 2 3 3" xfId="0" builtinId="53" customBuiltin="true"/>
    <cellStyle name="20% - Accent3 2 3 3 3 2 4" xfId="0" builtinId="53" customBuiltin="true"/>
    <cellStyle name="20% - Accent3 2 3 3 3 2 4 2" xfId="0" builtinId="53" customBuiltin="true"/>
    <cellStyle name="20% - Accent3 2 3 3 3 2 5" xfId="0" builtinId="53" customBuiltin="true"/>
    <cellStyle name="20% - Accent3 2 3 3 3 3" xfId="0" builtinId="53" customBuiltin="true"/>
    <cellStyle name="20% - Accent3 2 3 3 3 3 2" xfId="0" builtinId="53" customBuiltin="true"/>
    <cellStyle name="20% - Accent3 2 3 3 3 3 2 2" xfId="0" builtinId="53" customBuiltin="true"/>
    <cellStyle name="20% - Accent3 2 3 3 3 3 2 2 2" xfId="0" builtinId="53" customBuiltin="true"/>
    <cellStyle name="20% - Accent3 2 3 3 3 3 2 3" xfId="0" builtinId="53" customBuiltin="true"/>
    <cellStyle name="20% - Accent3 2 3 3 3 3 3" xfId="0" builtinId="53" customBuiltin="true"/>
    <cellStyle name="20% - Accent3 2 3 3 3 3 3 2" xfId="0" builtinId="53" customBuiltin="true"/>
    <cellStyle name="20% - Accent3 2 3 3 3 3 4" xfId="0" builtinId="53" customBuiltin="true"/>
    <cellStyle name="20% - Accent3 2 3 3 3 4" xfId="0" builtinId="53" customBuiltin="true"/>
    <cellStyle name="20% - Accent3 2 3 3 3 4 2" xfId="0" builtinId="53" customBuiltin="true"/>
    <cellStyle name="20% - Accent3 2 3 3 3 4 2 2" xfId="0" builtinId="53" customBuiltin="true"/>
    <cellStyle name="20% - Accent3 2 3 3 3 4 3" xfId="0" builtinId="53" customBuiltin="true"/>
    <cellStyle name="20% - Accent3 2 3 3 3 5" xfId="0" builtinId="53" customBuiltin="true"/>
    <cellStyle name="20% - Accent3 2 3 3 3 5 2" xfId="0" builtinId="53" customBuiltin="true"/>
    <cellStyle name="20% - Accent3 2 3 3 3 6" xfId="0" builtinId="53" customBuiltin="true"/>
    <cellStyle name="20% - Accent3 2 3 3 4" xfId="0" builtinId="53" customBuiltin="true"/>
    <cellStyle name="20% - Accent3 2 3 3 4 2" xfId="0" builtinId="53" customBuiltin="true"/>
    <cellStyle name="20% - Accent3 2 3 3 4 2 2" xfId="0" builtinId="53" customBuiltin="true"/>
    <cellStyle name="20% - Accent3 2 3 3 4 2 2 2" xfId="0" builtinId="53" customBuiltin="true"/>
    <cellStyle name="20% - Accent3 2 3 3 4 2 2 2 2" xfId="0" builtinId="53" customBuiltin="true"/>
    <cellStyle name="20% - Accent3 2 3 3 4 2 2 3" xfId="0" builtinId="53" customBuiltin="true"/>
    <cellStyle name="20% - Accent3 2 3 3 4 2 3" xfId="0" builtinId="53" customBuiltin="true"/>
    <cellStyle name="20% - Accent3 2 3 3 4 2 3 2" xfId="0" builtinId="53" customBuiltin="true"/>
    <cellStyle name="20% - Accent3 2 3 3 4 2 4" xfId="0" builtinId="53" customBuiltin="true"/>
    <cellStyle name="20% - Accent3 2 3 3 4 3" xfId="0" builtinId="53" customBuiltin="true"/>
    <cellStyle name="20% - Accent3 2 3 3 4 3 2" xfId="0" builtinId="53" customBuiltin="true"/>
    <cellStyle name="20% - Accent3 2 3 3 4 3 2 2" xfId="0" builtinId="53" customBuiltin="true"/>
    <cellStyle name="20% - Accent3 2 3 3 4 3 3" xfId="0" builtinId="53" customBuiltin="true"/>
    <cellStyle name="20% - Accent3 2 3 3 4 4" xfId="0" builtinId="53" customBuiltin="true"/>
    <cellStyle name="20% - Accent3 2 3 3 4 4 2" xfId="0" builtinId="53" customBuiltin="true"/>
    <cellStyle name="20% - Accent3 2 3 3 4 5" xfId="0" builtinId="53" customBuiltin="true"/>
    <cellStyle name="20% - Accent3 2 3 3 5" xfId="0" builtinId="53" customBuiltin="true"/>
    <cellStyle name="20% - Accent3 2 3 3 5 2" xfId="0" builtinId="53" customBuiltin="true"/>
    <cellStyle name="20% - Accent3 2 3 3 5 2 2" xfId="0" builtinId="53" customBuiltin="true"/>
    <cellStyle name="20% - Accent3 2 3 3 5 2 2 2" xfId="0" builtinId="53" customBuiltin="true"/>
    <cellStyle name="20% - Accent3 2 3 3 5 2 3" xfId="0" builtinId="53" customBuiltin="true"/>
    <cellStyle name="20% - Accent3 2 3 3 5 3" xfId="0" builtinId="53" customBuiltin="true"/>
    <cellStyle name="20% - Accent3 2 3 3 5 3 2" xfId="0" builtinId="53" customBuiltin="true"/>
    <cellStyle name="20% - Accent3 2 3 3 5 4" xfId="0" builtinId="53" customBuiltin="true"/>
    <cellStyle name="20% - Accent3 2 3 3 6" xfId="0" builtinId="53" customBuiltin="true"/>
    <cellStyle name="20% - Accent3 2 3 3 6 2" xfId="0" builtinId="53" customBuiltin="true"/>
    <cellStyle name="20% - Accent3 2 3 3 6 2 2" xfId="0" builtinId="53" customBuiltin="true"/>
    <cellStyle name="20% - Accent3 2 3 3 6 3" xfId="0" builtinId="53" customBuiltin="true"/>
    <cellStyle name="20% - Accent3 2 3 3 7" xfId="0" builtinId="53" customBuiltin="true"/>
    <cellStyle name="20% - Accent3 2 3 3 7 2" xfId="0" builtinId="53" customBuiltin="true"/>
    <cellStyle name="20% - Accent3 2 3 3 8" xfId="0" builtinId="53" customBuiltin="true"/>
    <cellStyle name="20% - Accent3 2 3 4" xfId="0" builtinId="53" customBuiltin="true"/>
    <cellStyle name="20% - Accent3 2 3 4 2" xfId="0" builtinId="53" customBuiltin="true"/>
    <cellStyle name="20% - Accent3 2 3 4 2 2" xfId="0" builtinId="53" customBuiltin="true"/>
    <cellStyle name="20% - Accent3 2 3 4 2 2 2" xfId="0" builtinId="53" customBuiltin="true"/>
    <cellStyle name="20% - Accent3 2 3 4 2 2 2 2" xfId="0" builtinId="53" customBuiltin="true"/>
    <cellStyle name="20% - Accent3 2 3 4 2 2 2 2 2" xfId="0" builtinId="53" customBuiltin="true"/>
    <cellStyle name="20% - Accent3 2 3 4 2 2 2 2 2 2" xfId="0" builtinId="53" customBuiltin="true"/>
    <cellStyle name="20% - Accent3 2 3 4 2 2 2 2 3" xfId="0" builtinId="53" customBuiltin="true"/>
    <cellStyle name="20% - Accent3 2 3 4 2 2 2 3" xfId="0" builtinId="53" customBuiltin="true"/>
    <cellStyle name="20% - Accent3 2 3 4 2 2 2 3 2" xfId="0" builtinId="53" customBuiltin="true"/>
    <cellStyle name="20% - Accent3 2 3 4 2 2 2 4" xfId="0" builtinId="53" customBuiltin="true"/>
    <cellStyle name="20% - Accent3 2 3 4 2 2 3" xfId="0" builtinId="53" customBuiltin="true"/>
    <cellStyle name="20% - Accent3 2 3 4 2 2 3 2" xfId="0" builtinId="53" customBuiltin="true"/>
    <cellStyle name="20% - Accent3 2 3 4 2 2 3 2 2" xfId="0" builtinId="53" customBuiltin="true"/>
    <cellStyle name="20% - Accent3 2 3 4 2 2 3 3" xfId="0" builtinId="53" customBuiltin="true"/>
    <cellStyle name="20% - Accent3 2 3 4 2 2 4" xfId="0" builtinId="53" customBuiltin="true"/>
    <cellStyle name="20% - Accent3 2 3 4 2 2 4 2" xfId="0" builtinId="53" customBuiltin="true"/>
    <cellStyle name="20% - Accent3 2 3 4 2 2 5" xfId="0" builtinId="53" customBuiltin="true"/>
    <cellStyle name="20% - Accent3 2 3 4 2 3" xfId="0" builtinId="53" customBuiltin="true"/>
    <cellStyle name="20% - Accent3 2 3 4 2 3 2" xfId="0" builtinId="53" customBuiltin="true"/>
    <cellStyle name="20% - Accent3 2 3 4 2 3 2 2" xfId="0" builtinId="53" customBuiltin="true"/>
    <cellStyle name="20% - Accent3 2 3 4 2 3 2 2 2" xfId="0" builtinId="53" customBuiltin="true"/>
    <cellStyle name="20% - Accent3 2 3 4 2 3 2 3" xfId="0" builtinId="53" customBuiltin="true"/>
    <cellStyle name="20% - Accent3 2 3 4 2 3 3" xfId="0" builtinId="53" customBuiltin="true"/>
    <cellStyle name="20% - Accent3 2 3 4 2 3 3 2" xfId="0" builtinId="53" customBuiltin="true"/>
    <cellStyle name="20% - Accent3 2 3 4 2 3 4" xfId="0" builtinId="53" customBuiltin="true"/>
    <cellStyle name="20% - Accent3 2 3 4 2 4" xfId="0" builtinId="53" customBuiltin="true"/>
    <cellStyle name="20% - Accent3 2 3 4 2 4 2" xfId="0" builtinId="53" customBuiltin="true"/>
    <cellStyle name="20% - Accent3 2 3 4 2 4 2 2" xfId="0" builtinId="53" customBuiltin="true"/>
    <cellStyle name="20% - Accent3 2 3 4 2 4 3" xfId="0" builtinId="53" customBuiltin="true"/>
    <cellStyle name="20% - Accent3 2 3 4 2 5" xfId="0" builtinId="53" customBuiltin="true"/>
    <cellStyle name="20% - Accent3 2 3 4 2 5 2" xfId="0" builtinId="53" customBuiltin="true"/>
    <cellStyle name="20% - Accent3 2 3 4 2 6" xfId="0" builtinId="53" customBuiltin="true"/>
    <cellStyle name="20% - Accent3 2 3 4 3" xfId="0" builtinId="53" customBuiltin="true"/>
    <cellStyle name="20% - Accent3 2 3 4 3 2" xfId="0" builtinId="53" customBuiltin="true"/>
    <cellStyle name="20% - Accent3 2 3 4 3 2 2" xfId="0" builtinId="53" customBuiltin="true"/>
    <cellStyle name="20% - Accent3 2 3 4 3 2 2 2" xfId="0" builtinId="53" customBuiltin="true"/>
    <cellStyle name="20% - Accent3 2 3 4 3 2 2 2 2" xfId="0" builtinId="53" customBuiltin="true"/>
    <cellStyle name="20% - Accent3 2 3 4 3 2 2 3" xfId="0" builtinId="53" customBuiltin="true"/>
    <cellStyle name="20% - Accent3 2 3 4 3 2 3" xfId="0" builtinId="53" customBuiltin="true"/>
    <cellStyle name="20% - Accent3 2 3 4 3 2 3 2" xfId="0" builtinId="53" customBuiltin="true"/>
    <cellStyle name="20% - Accent3 2 3 4 3 2 4" xfId="0" builtinId="53" customBuiltin="true"/>
    <cellStyle name="20% - Accent3 2 3 4 3 3" xfId="0" builtinId="53" customBuiltin="true"/>
    <cellStyle name="20% - Accent3 2 3 4 3 3 2" xfId="0" builtinId="53" customBuiltin="true"/>
    <cellStyle name="20% - Accent3 2 3 4 3 3 2 2" xfId="0" builtinId="53" customBuiltin="true"/>
    <cellStyle name="20% - Accent3 2 3 4 3 3 3" xfId="0" builtinId="53" customBuiltin="true"/>
    <cellStyle name="20% - Accent3 2 3 4 3 4" xfId="0" builtinId="53" customBuiltin="true"/>
    <cellStyle name="20% - Accent3 2 3 4 3 4 2" xfId="0" builtinId="53" customBuiltin="true"/>
    <cellStyle name="20% - Accent3 2 3 4 3 5" xfId="0" builtinId="53" customBuiltin="true"/>
    <cellStyle name="20% - Accent3 2 3 4 4" xfId="0" builtinId="53" customBuiltin="true"/>
    <cellStyle name="20% - Accent3 2 3 4 4 2" xfId="0" builtinId="53" customBuiltin="true"/>
    <cellStyle name="20% - Accent3 2 3 4 4 2 2" xfId="0" builtinId="53" customBuiltin="true"/>
    <cellStyle name="20% - Accent3 2 3 4 4 2 2 2" xfId="0" builtinId="53" customBuiltin="true"/>
    <cellStyle name="20% - Accent3 2 3 4 4 2 3" xfId="0" builtinId="53" customBuiltin="true"/>
    <cellStyle name="20% - Accent3 2 3 4 4 3" xfId="0" builtinId="53" customBuiltin="true"/>
    <cellStyle name="20% - Accent3 2 3 4 4 3 2" xfId="0" builtinId="53" customBuiltin="true"/>
    <cellStyle name="20% - Accent3 2 3 4 4 4" xfId="0" builtinId="53" customBuiltin="true"/>
    <cellStyle name="20% - Accent3 2 3 4 5" xfId="0" builtinId="53" customBuiltin="true"/>
    <cellStyle name="20% - Accent3 2 3 4 5 2" xfId="0" builtinId="53" customBuiltin="true"/>
    <cellStyle name="20% - Accent3 2 3 4 5 2 2" xfId="0" builtinId="53" customBuiltin="true"/>
    <cellStyle name="20% - Accent3 2 3 4 5 3" xfId="0" builtinId="53" customBuiltin="true"/>
    <cellStyle name="20% - Accent3 2 3 4 6" xfId="0" builtinId="53" customBuiltin="true"/>
    <cellStyle name="20% - Accent3 2 3 4 6 2" xfId="0" builtinId="53" customBuiltin="true"/>
    <cellStyle name="20% - Accent3 2 3 4 7" xfId="0" builtinId="53" customBuiltin="true"/>
    <cellStyle name="20% - Accent3 2 3 5" xfId="0" builtinId="53" customBuiltin="true"/>
    <cellStyle name="20% - Accent3 2 3 5 2" xfId="0" builtinId="53" customBuiltin="true"/>
    <cellStyle name="20% - Accent3 2 3 5 2 2" xfId="0" builtinId="53" customBuiltin="true"/>
    <cellStyle name="20% - Accent3 2 3 5 2 2 2" xfId="0" builtinId="53" customBuiltin="true"/>
    <cellStyle name="20% - Accent3 2 3 5 2 2 2 2" xfId="0" builtinId="53" customBuiltin="true"/>
    <cellStyle name="20% - Accent3 2 3 5 2 2 2 2 2" xfId="0" builtinId="53" customBuiltin="true"/>
    <cellStyle name="20% - Accent3 2 3 5 2 2 2 3" xfId="0" builtinId="53" customBuiltin="true"/>
    <cellStyle name="20% - Accent3 2 3 5 2 2 3" xfId="0" builtinId="53" customBuiltin="true"/>
    <cellStyle name="20% - Accent3 2 3 5 2 2 3 2" xfId="0" builtinId="53" customBuiltin="true"/>
    <cellStyle name="20% - Accent3 2 3 5 2 2 4" xfId="0" builtinId="53" customBuiltin="true"/>
    <cellStyle name="20% - Accent3 2 3 5 2 3" xfId="0" builtinId="53" customBuiltin="true"/>
    <cellStyle name="20% - Accent3 2 3 5 2 3 2" xfId="0" builtinId="53" customBuiltin="true"/>
    <cellStyle name="20% - Accent3 2 3 5 2 3 2 2" xfId="0" builtinId="53" customBuiltin="true"/>
    <cellStyle name="20% - Accent3 2 3 5 2 3 3" xfId="0" builtinId="53" customBuiltin="true"/>
    <cellStyle name="20% - Accent3 2 3 5 2 4" xfId="0" builtinId="53" customBuiltin="true"/>
    <cellStyle name="20% - Accent3 2 3 5 2 4 2" xfId="0" builtinId="53" customBuiltin="true"/>
    <cellStyle name="20% - Accent3 2 3 5 2 5" xfId="0" builtinId="53" customBuiltin="true"/>
    <cellStyle name="20% - Accent3 2 3 5 3" xfId="0" builtinId="53" customBuiltin="true"/>
    <cellStyle name="20% - Accent3 2 3 5 3 2" xfId="0" builtinId="53" customBuiltin="true"/>
    <cellStyle name="20% - Accent3 2 3 5 3 2 2" xfId="0" builtinId="53" customBuiltin="true"/>
    <cellStyle name="20% - Accent3 2 3 5 3 2 2 2" xfId="0" builtinId="53" customBuiltin="true"/>
    <cellStyle name="20% - Accent3 2 3 5 3 2 3" xfId="0" builtinId="53" customBuiltin="true"/>
    <cellStyle name="20% - Accent3 2 3 5 3 3" xfId="0" builtinId="53" customBuiltin="true"/>
    <cellStyle name="20% - Accent3 2 3 5 3 3 2" xfId="0" builtinId="53" customBuiltin="true"/>
    <cellStyle name="20% - Accent3 2 3 5 3 4" xfId="0" builtinId="53" customBuiltin="true"/>
    <cellStyle name="20% - Accent3 2 3 5 4" xfId="0" builtinId="53" customBuiltin="true"/>
    <cellStyle name="20% - Accent3 2 3 5 4 2" xfId="0" builtinId="53" customBuiltin="true"/>
    <cellStyle name="20% - Accent3 2 3 5 4 2 2" xfId="0" builtinId="53" customBuiltin="true"/>
    <cellStyle name="20% - Accent3 2 3 5 4 3" xfId="0" builtinId="53" customBuiltin="true"/>
    <cellStyle name="20% - Accent3 2 3 5 5" xfId="0" builtinId="53" customBuiltin="true"/>
    <cellStyle name="20% - Accent3 2 3 5 5 2" xfId="0" builtinId="53" customBuiltin="true"/>
    <cellStyle name="20% - Accent3 2 3 5 6" xfId="0" builtinId="53" customBuiltin="true"/>
    <cellStyle name="20% - Accent3 2 3 6" xfId="0" builtinId="53" customBuiltin="true"/>
    <cellStyle name="20% - Accent3 2 3 6 2" xfId="0" builtinId="53" customBuiltin="true"/>
    <cellStyle name="20% - Accent3 2 3 6 2 2" xfId="0" builtinId="53" customBuiltin="true"/>
    <cellStyle name="20% - Accent3 2 3 6 2 2 2" xfId="0" builtinId="53" customBuiltin="true"/>
    <cellStyle name="20% - Accent3 2 3 6 2 2 2 2" xfId="0" builtinId="53" customBuiltin="true"/>
    <cellStyle name="20% - Accent3 2 3 6 2 2 3" xfId="0" builtinId="53" customBuiltin="true"/>
    <cellStyle name="20% - Accent3 2 3 6 2 3" xfId="0" builtinId="53" customBuiltin="true"/>
    <cellStyle name="20% - Accent3 2 3 6 2 3 2" xfId="0" builtinId="53" customBuiltin="true"/>
    <cellStyle name="20% - Accent3 2 3 6 2 4" xfId="0" builtinId="53" customBuiltin="true"/>
    <cellStyle name="20% - Accent3 2 3 6 3" xfId="0" builtinId="53" customBuiltin="true"/>
    <cellStyle name="20% - Accent3 2 3 6 3 2" xfId="0" builtinId="53" customBuiltin="true"/>
    <cellStyle name="20% - Accent3 2 3 6 3 2 2" xfId="0" builtinId="53" customBuiltin="true"/>
    <cellStyle name="20% - Accent3 2 3 6 3 3" xfId="0" builtinId="53" customBuiltin="true"/>
    <cellStyle name="20% - Accent3 2 3 6 4" xfId="0" builtinId="53" customBuiltin="true"/>
    <cellStyle name="20% - Accent3 2 3 6 4 2" xfId="0" builtinId="53" customBuiltin="true"/>
    <cellStyle name="20% - Accent3 2 3 6 5" xfId="0" builtinId="53" customBuiltin="true"/>
    <cellStyle name="20% - Accent3 2 3 7" xfId="0" builtinId="53" customBuiltin="true"/>
    <cellStyle name="20% - Accent3 2 3 7 2" xfId="0" builtinId="53" customBuiltin="true"/>
    <cellStyle name="20% - Accent3 2 3 7 2 2" xfId="0" builtinId="53" customBuiltin="true"/>
    <cellStyle name="20% - Accent3 2 3 7 2 2 2" xfId="0" builtinId="53" customBuiltin="true"/>
    <cellStyle name="20% - Accent3 2 3 7 2 3" xfId="0" builtinId="53" customBuiltin="true"/>
    <cellStyle name="20% - Accent3 2 3 7 3" xfId="0" builtinId="53" customBuiltin="true"/>
    <cellStyle name="20% - Accent3 2 3 7 3 2" xfId="0" builtinId="53" customBuiltin="true"/>
    <cellStyle name="20% - Accent3 2 3 7 4" xfId="0" builtinId="53" customBuiltin="true"/>
    <cellStyle name="20% - Accent3 2 3 8" xfId="0" builtinId="53" customBuiltin="true"/>
    <cellStyle name="20% - Accent3 2 3 8 2" xfId="0" builtinId="53" customBuiltin="true"/>
    <cellStyle name="20% - Accent3 2 3 8 2 2" xfId="0" builtinId="53" customBuiltin="true"/>
    <cellStyle name="20% - Accent3 2 3 8 3" xfId="0" builtinId="53" customBuiltin="true"/>
    <cellStyle name="20% - Accent3 2 3 9" xfId="0" builtinId="53" customBuiltin="true"/>
    <cellStyle name="20% - Accent3 2 3 9 2" xfId="0" builtinId="53" customBuiltin="true"/>
    <cellStyle name="20% - Accent3 2 4" xfId="0" builtinId="53" customBuiltin="true"/>
    <cellStyle name="20% - Accent3 2 4 2" xfId="0" builtinId="53" customBuiltin="true"/>
    <cellStyle name="20% - Accent3 2 4 2 2" xfId="0" builtinId="53" customBuiltin="true"/>
    <cellStyle name="20% - Accent3 2 4 2 2 2" xfId="0" builtinId="53" customBuiltin="true"/>
    <cellStyle name="20% - Accent3 2 4 2 2 2 2" xfId="0" builtinId="53" customBuiltin="true"/>
    <cellStyle name="20% - Accent3 2 4 2 2 2 2 2" xfId="0" builtinId="53" customBuiltin="true"/>
    <cellStyle name="20% - Accent3 2 4 2 2 2 2 2 2" xfId="0" builtinId="53" customBuiltin="true"/>
    <cellStyle name="20% - Accent3 2 4 2 2 2 2 2 2 2" xfId="0" builtinId="53" customBuiltin="true"/>
    <cellStyle name="20% - Accent3 2 4 2 2 2 2 2 3" xfId="0" builtinId="53" customBuiltin="true"/>
    <cellStyle name="20% - Accent3 2 4 2 2 2 2 3" xfId="0" builtinId="53" customBuiltin="true"/>
    <cellStyle name="20% - Accent3 2 4 2 2 2 2 3 2" xfId="0" builtinId="53" customBuiltin="true"/>
    <cellStyle name="20% - Accent3 2 4 2 2 2 2 4" xfId="0" builtinId="53" customBuiltin="true"/>
    <cellStyle name="20% - Accent3 2 4 2 2 2 3" xfId="0" builtinId="53" customBuiltin="true"/>
    <cellStyle name="20% - Accent3 2 4 2 2 2 3 2" xfId="0" builtinId="53" customBuiltin="true"/>
    <cellStyle name="20% - Accent3 2 4 2 2 2 3 2 2" xfId="0" builtinId="53" customBuiltin="true"/>
    <cellStyle name="20% - Accent3 2 4 2 2 2 3 3" xfId="0" builtinId="53" customBuiltin="true"/>
    <cellStyle name="20% - Accent3 2 4 2 2 2 4" xfId="0" builtinId="53" customBuiltin="true"/>
    <cellStyle name="20% - Accent3 2 4 2 2 2 4 2" xfId="0" builtinId="53" customBuiltin="true"/>
    <cellStyle name="20% - Accent3 2 4 2 2 2 5" xfId="0" builtinId="53" customBuiltin="true"/>
    <cellStyle name="20% - Accent3 2 4 2 2 3" xfId="0" builtinId="53" customBuiltin="true"/>
    <cellStyle name="20% - Accent3 2 4 2 2 3 2" xfId="0" builtinId="53" customBuiltin="true"/>
    <cellStyle name="20% - Accent3 2 4 2 2 3 2 2" xfId="0" builtinId="53" customBuiltin="true"/>
    <cellStyle name="20% - Accent3 2 4 2 2 3 2 2 2" xfId="0" builtinId="53" customBuiltin="true"/>
    <cellStyle name="20% - Accent3 2 4 2 2 3 2 3" xfId="0" builtinId="53" customBuiltin="true"/>
    <cellStyle name="20% - Accent3 2 4 2 2 3 3" xfId="0" builtinId="53" customBuiltin="true"/>
    <cellStyle name="20% - Accent3 2 4 2 2 3 3 2" xfId="0" builtinId="53" customBuiltin="true"/>
    <cellStyle name="20% - Accent3 2 4 2 2 3 4" xfId="0" builtinId="53" customBuiltin="true"/>
    <cellStyle name="20% - Accent3 2 4 2 2 4" xfId="0" builtinId="53" customBuiltin="true"/>
    <cellStyle name="20% - Accent3 2 4 2 2 4 2" xfId="0" builtinId="53" customBuiltin="true"/>
    <cellStyle name="20% - Accent3 2 4 2 2 4 2 2" xfId="0" builtinId="53" customBuiltin="true"/>
    <cellStyle name="20% - Accent3 2 4 2 2 4 3" xfId="0" builtinId="53" customBuiltin="true"/>
    <cellStyle name="20% - Accent3 2 4 2 2 5" xfId="0" builtinId="53" customBuiltin="true"/>
    <cellStyle name="20% - Accent3 2 4 2 2 5 2" xfId="0" builtinId="53" customBuiltin="true"/>
    <cellStyle name="20% - Accent3 2 4 2 2 6" xfId="0" builtinId="53" customBuiltin="true"/>
    <cellStyle name="20% - Accent3 2 4 2 3" xfId="0" builtinId="53" customBuiltin="true"/>
    <cellStyle name="20% - Accent3 2 4 2 3 2" xfId="0" builtinId="53" customBuiltin="true"/>
    <cellStyle name="20% - Accent3 2 4 2 3 2 2" xfId="0" builtinId="53" customBuiltin="true"/>
    <cellStyle name="20% - Accent3 2 4 2 3 2 2 2" xfId="0" builtinId="53" customBuiltin="true"/>
    <cellStyle name="20% - Accent3 2 4 2 3 2 2 2 2" xfId="0" builtinId="53" customBuiltin="true"/>
    <cellStyle name="20% - Accent3 2 4 2 3 2 2 3" xfId="0" builtinId="53" customBuiltin="true"/>
    <cellStyle name="20% - Accent3 2 4 2 3 2 3" xfId="0" builtinId="53" customBuiltin="true"/>
    <cellStyle name="20% - Accent3 2 4 2 3 2 3 2" xfId="0" builtinId="53" customBuiltin="true"/>
    <cellStyle name="20% - Accent3 2 4 2 3 2 4" xfId="0" builtinId="53" customBuiltin="true"/>
    <cellStyle name="20% - Accent3 2 4 2 3 3" xfId="0" builtinId="53" customBuiltin="true"/>
    <cellStyle name="20% - Accent3 2 4 2 3 3 2" xfId="0" builtinId="53" customBuiltin="true"/>
    <cellStyle name="20% - Accent3 2 4 2 3 3 2 2" xfId="0" builtinId="53" customBuiltin="true"/>
    <cellStyle name="20% - Accent3 2 4 2 3 3 3" xfId="0" builtinId="53" customBuiltin="true"/>
    <cellStyle name="20% - Accent3 2 4 2 3 4" xfId="0" builtinId="53" customBuiltin="true"/>
    <cellStyle name="20% - Accent3 2 4 2 3 4 2" xfId="0" builtinId="53" customBuiltin="true"/>
    <cellStyle name="20% - Accent3 2 4 2 3 5" xfId="0" builtinId="53" customBuiltin="true"/>
    <cellStyle name="20% - Accent3 2 4 2 4" xfId="0" builtinId="53" customBuiltin="true"/>
    <cellStyle name="20% - Accent3 2 4 2 4 2" xfId="0" builtinId="53" customBuiltin="true"/>
    <cellStyle name="20% - Accent3 2 4 2 4 2 2" xfId="0" builtinId="53" customBuiltin="true"/>
    <cellStyle name="20% - Accent3 2 4 2 4 2 2 2" xfId="0" builtinId="53" customBuiltin="true"/>
    <cellStyle name="20% - Accent3 2 4 2 4 2 3" xfId="0" builtinId="53" customBuiltin="true"/>
    <cellStyle name="20% - Accent3 2 4 2 4 3" xfId="0" builtinId="53" customBuiltin="true"/>
    <cellStyle name="20% - Accent3 2 4 2 4 3 2" xfId="0" builtinId="53" customBuiltin="true"/>
    <cellStyle name="20% - Accent3 2 4 2 4 4" xfId="0" builtinId="53" customBuiltin="true"/>
    <cellStyle name="20% - Accent3 2 4 2 5" xfId="0" builtinId="53" customBuiltin="true"/>
    <cellStyle name="20% - Accent3 2 4 2 5 2" xfId="0" builtinId="53" customBuiltin="true"/>
    <cellStyle name="20% - Accent3 2 4 2 5 2 2" xfId="0" builtinId="53" customBuiltin="true"/>
    <cellStyle name="20% - Accent3 2 4 2 5 3" xfId="0" builtinId="53" customBuiltin="true"/>
    <cellStyle name="20% - Accent3 2 4 2 6" xfId="0" builtinId="53" customBuiltin="true"/>
    <cellStyle name="20% - Accent3 2 4 2 6 2" xfId="0" builtinId="53" customBuiltin="true"/>
    <cellStyle name="20% - Accent3 2 4 2 7" xfId="0" builtinId="53" customBuiltin="true"/>
    <cellStyle name="20% - Accent3 2 4 3" xfId="0" builtinId="53" customBuiltin="true"/>
    <cellStyle name="20% - Accent3 2 4 3 2" xfId="0" builtinId="53" customBuiltin="true"/>
    <cellStyle name="20% - Accent3 2 4 3 2 2" xfId="0" builtinId="53" customBuiltin="true"/>
    <cellStyle name="20% - Accent3 2 4 3 2 2 2" xfId="0" builtinId="53" customBuiltin="true"/>
    <cellStyle name="20% - Accent3 2 4 3 2 2 2 2" xfId="0" builtinId="53" customBuiltin="true"/>
    <cellStyle name="20% - Accent3 2 4 3 2 2 2 2 2" xfId="0" builtinId="53" customBuiltin="true"/>
    <cellStyle name="20% - Accent3 2 4 3 2 2 2 3" xfId="0" builtinId="53" customBuiltin="true"/>
    <cellStyle name="20% - Accent3 2 4 3 2 2 3" xfId="0" builtinId="53" customBuiltin="true"/>
    <cellStyle name="20% - Accent3 2 4 3 2 2 3 2" xfId="0" builtinId="53" customBuiltin="true"/>
    <cellStyle name="20% - Accent3 2 4 3 2 2 4" xfId="0" builtinId="53" customBuiltin="true"/>
    <cellStyle name="20% - Accent3 2 4 3 2 3" xfId="0" builtinId="53" customBuiltin="true"/>
    <cellStyle name="20% - Accent3 2 4 3 2 3 2" xfId="0" builtinId="53" customBuiltin="true"/>
    <cellStyle name="20% - Accent3 2 4 3 2 3 2 2" xfId="0" builtinId="53" customBuiltin="true"/>
    <cellStyle name="20% - Accent3 2 4 3 2 3 3" xfId="0" builtinId="53" customBuiltin="true"/>
    <cellStyle name="20% - Accent3 2 4 3 2 4" xfId="0" builtinId="53" customBuiltin="true"/>
    <cellStyle name="20% - Accent3 2 4 3 2 4 2" xfId="0" builtinId="53" customBuiltin="true"/>
    <cellStyle name="20% - Accent3 2 4 3 2 5" xfId="0" builtinId="53" customBuiltin="true"/>
    <cellStyle name="20% - Accent3 2 4 3 3" xfId="0" builtinId="53" customBuiltin="true"/>
    <cellStyle name="20% - Accent3 2 4 3 3 2" xfId="0" builtinId="53" customBuiltin="true"/>
    <cellStyle name="20% - Accent3 2 4 3 3 2 2" xfId="0" builtinId="53" customBuiltin="true"/>
    <cellStyle name="20% - Accent3 2 4 3 3 2 2 2" xfId="0" builtinId="53" customBuiltin="true"/>
    <cellStyle name="20% - Accent3 2 4 3 3 2 3" xfId="0" builtinId="53" customBuiltin="true"/>
    <cellStyle name="20% - Accent3 2 4 3 3 3" xfId="0" builtinId="53" customBuiltin="true"/>
    <cellStyle name="20% - Accent3 2 4 3 3 3 2" xfId="0" builtinId="53" customBuiltin="true"/>
    <cellStyle name="20% - Accent3 2 4 3 3 4" xfId="0" builtinId="53" customBuiltin="true"/>
    <cellStyle name="20% - Accent3 2 4 3 4" xfId="0" builtinId="53" customBuiltin="true"/>
    <cellStyle name="20% - Accent3 2 4 3 4 2" xfId="0" builtinId="53" customBuiltin="true"/>
    <cellStyle name="20% - Accent3 2 4 3 4 2 2" xfId="0" builtinId="53" customBuiltin="true"/>
    <cellStyle name="20% - Accent3 2 4 3 4 3" xfId="0" builtinId="53" customBuiltin="true"/>
    <cellStyle name="20% - Accent3 2 4 3 5" xfId="0" builtinId="53" customBuiltin="true"/>
    <cellStyle name="20% - Accent3 2 4 3 5 2" xfId="0" builtinId="53" customBuiltin="true"/>
    <cellStyle name="20% - Accent3 2 4 3 6" xfId="0" builtinId="53" customBuiltin="true"/>
    <cellStyle name="20% - Accent3 2 4 4" xfId="0" builtinId="53" customBuiltin="true"/>
    <cellStyle name="20% - Accent3 2 4 4 2" xfId="0" builtinId="53" customBuiltin="true"/>
    <cellStyle name="20% - Accent3 2 4 4 2 2" xfId="0" builtinId="53" customBuiltin="true"/>
    <cellStyle name="20% - Accent3 2 4 4 2 2 2" xfId="0" builtinId="53" customBuiltin="true"/>
    <cellStyle name="20% - Accent3 2 4 4 2 2 2 2" xfId="0" builtinId="53" customBuiltin="true"/>
    <cellStyle name="20% - Accent3 2 4 4 2 2 3" xfId="0" builtinId="53" customBuiltin="true"/>
    <cellStyle name="20% - Accent3 2 4 4 2 3" xfId="0" builtinId="53" customBuiltin="true"/>
    <cellStyle name="20% - Accent3 2 4 4 2 3 2" xfId="0" builtinId="53" customBuiltin="true"/>
    <cellStyle name="20% - Accent3 2 4 4 2 4" xfId="0" builtinId="53" customBuiltin="true"/>
    <cellStyle name="20% - Accent3 2 4 4 3" xfId="0" builtinId="53" customBuiltin="true"/>
    <cellStyle name="20% - Accent3 2 4 4 3 2" xfId="0" builtinId="53" customBuiltin="true"/>
    <cellStyle name="20% - Accent3 2 4 4 3 2 2" xfId="0" builtinId="53" customBuiltin="true"/>
    <cellStyle name="20% - Accent3 2 4 4 3 3" xfId="0" builtinId="53" customBuiltin="true"/>
    <cellStyle name="20% - Accent3 2 4 4 4" xfId="0" builtinId="53" customBuiltin="true"/>
    <cellStyle name="20% - Accent3 2 4 4 4 2" xfId="0" builtinId="53" customBuiltin="true"/>
    <cellStyle name="20% - Accent3 2 4 4 5" xfId="0" builtinId="53" customBuiltin="true"/>
    <cellStyle name="20% - Accent3 2 4 5" xfId="0" builtinId="53" customBuiltin="true"/>
    <cellStyle name="20% - Accent3 2 4 5 2" xfId="0" builtinId="53" customBuiltin="true"/>
    <cellStyle name="20% - Accent3 2 4 5 2 2" xfId="0" builtinId="53" customBuiltin="true"/>
    <cellStyle name="20% - Accent3 2 4 5 2 2 2" xfId="0" builtinId="53" customBuiltin="true"/>
    <cellStyle name="20% - Accent3 2 4 5 2 3" xfId="0" builtinId="53" customBuiltin="true"/>
    <cellStyle name="20% - Accent3 2 4 5 3" xfId="0" builtinId="53" customBuiltin="true"/>
    <cellStyle name="20% - Accent3 2 4 5 3 2" xfId="0" builtinId="53" customBuiltin="true"/>
    <cellStyle name="20% - Accent3 2 4 5 4" xfId="0" builtinId="53" customBuiltin="true"/>
    <cellStyle name="20% - Accent3 2 4 6" xfId="0" builtinId="53" customBuiltin="true"/>
    <cellStyle name="20% - Accent3 2 4 6 2" xfId="0" builtinId="53" customBuiltin="true"/>
    <cellStyle name="20% - Accent3 2 4 6 2 2" xfId="0" builtinId="53" customBuiltin="true"/>
    <cellStyle name="20% - Accent3 2 4 6 3" xfId="0" builtinId="53" customBuiltin="true"/>
    <cellStyle name="20% - Accent3 2 4 7" xfId="0" builtinId="53" customBuiltin="true"/>
    <cellStyle name="20% - Accent3 2 4 7 2" xfId="0" builtinId="53" customBuiltin="true"/>
    <cellStyle name="20% - Accent3 2 4 8" xfId="0" builtinId="53" customBuiltin="true"/>
    <cellStyle name="20% - Accent3 2 5" xfId="0" builtinId="53" customBuiltin="true"/>
    <cellStyle name="20% - Accent3 2 5 2" xfId="0" builtinId="53" customBuiltin="true"/>
    <cellStyle name="20% - Accent3 2 5 2 2" xfId="0" builtinId="53" customBuiltin="true"/>
    <cellStyle name="20% - Accent3 2 5 2 2 2" xfId="0" builtinId="53" customBuiltin="true"/>
    <cellStyle name="20% - Accent3 2 5 2 2 2 2" xfId="0" builtinId="53" customBuiltin="true"/>
    <cellStyle name="20% - Accent3 2 5 2 2 2 2 2" xfId="0" builtinId="53" customBuiltin="true"/>
    <cellStyle name="20% - Accent3 2 5 2 2 2 2 2 2" xfId="0" builtinId="53" customBuiltin="true"/>
    <cellStyle name="20% - Accent3 2 5 2 2 2 2 2 2 2" xfId="0" builtinId="53" customBuiltin="true"/>
    <cellStyle name="20% - Accent3 2 5 2 2 2 2 2 3" xfId="0" builtinId="53" customBuiltin="true"/>
    <cellStyle name="20% - Accent3 2 5 2 2 2 2 3" xfId="0" builtinId="53" customBuiltin="true"/>
    <cellStyle name="20% - Accent3 2 5 2 2 2 2 3 2" xfId="0" builtinId="53" customBuiltin="true"/>
    <cellStyle name="20% - Accent3 2 5 2 2 2 2 4" xfId="0" builtinId="53" customBuiltin="true"/>
    <cellStyle name="20% - Accent3 2 5 2 2 2 3" xfId="0" builtinId="53" customBuiltin="true"/>
    <cellStyle name="20% - Accent3 2 5 2 2 2 3 2" xfId="0" builtinId="53" customBuiltin="true"/>
    <cellStyle name="20% - Accent3 2 5 2 2 2 3 2 2" xfId="0" builtinId="53" customBuiltin="true"/>
    <cellStyle name="20% - Accent3 2 5 2 2 2 3 3" xfId="0" builtinId="53" customBuiltin="true"/>
    <cellStyle name="20% - Accent3 2 5 2 2 2 4" xfId="0" builtinId="53" customBuiltin="true"/>
    <cellStyle name="20% - Accent3 2 5 2 2 2 4 2" xfId="0" builtinId="53" customBuiltin="true"/>
    <cellStyle name="20% - Accent3 2 5 2 2 2 5" xfId="0" builtinId="53" customBuiltin="true"/>
    <cellStyle name="20% - Accent3 2 5 2 2 3" xfId="0" builtinId="53" customBuiltin="true"/>
    <cellStyle name="20% - Accent3 2 5 2 2 3 2" xfId="0" builtinId="53" customBuiltin="true"/>
    <cellStyle name="20% - Accent3 2 5 2 2 3 2 2" xfId="0" builtinId="53" customBuiltin="true"/>
    <cellStyle name="20% - Accent3 2 5 2 2 3 2 2 2" xfId="0" builtinId="53" customBuiltin="true"/>
    <cellStyle name="20% - Accent3 2 5 2 2 3 2 3" xfId="0" builtinId="53" customBuiltin="true"/>
    <cellStyle name="20% - Accent3 2 5 2 2 3 3" xfId="0" builtinId="53" customBuiltin="true"/>
    <cellStyle name="20% - Accent3 2 5 2 2 3 3 2" xfId="0" builtinId="53" customBuiltin="true"/>
    <cellStyle name="20% - Accent3 2 5 2 2 3 4" xfId="0" builtinId="53" customBuiltin="true"/>
    <cellStyle name="20% - Accent3 2 5 2 2 4" xfId="0" builtinId="53" customBuiltin="true"/>
    <cellStyle name="20% - Accent3 2 5 2 2 4 2" xfId="0" builtinId="53" customBuiltin="true"/>
    <cellStyle name="20% - Accent3 2 5 2 2 4 2 2" xfId="0" builtinId="53" customBuiltin="true"/>
    <cellStyle name="20% - Accent3 2 5 2 2 4 3" xfId="0" builtinId="53" customBuiltin="true"/>
    <cellStyle name="20% - Accent3 2 5 2 2 5" xfId="0" builtinId="53" customBuiltin="true"/>
    <cellStyle name="20% - Accent3 2 5 2 2 5 2" xfId="0" builtinId="53" customBuiltin="true"/>
    <cellStyle name="20% - Accent3 2 5 2 2 6" xfId="0" builtinId="53" customBuiltin="true"/>
    <cellStyle name="20% - Accent3 2 5 2 3" xfId="0" builtinId="53" customBuiltin="true"/>
    <cellStyle name="20% - Accent3 2 5 2 3 2" xfId="0" builtinId="53" customBuiltin="true"/>
    <cellStyle name="20% - Accent3 2 5 2 3 2 2" xfId="0" builtinId="53" customBuiltin="true"/>
    <cellStyle name="20% - Accent3 2 5 2 3 2 2 2" xfId="0" builtinId="53" customBuiltin="true"/>
    <cellStyle name="20% - Accent3 2 5 2 3 2 2 2 2" xfId="0" builtinId="53" customBuiltin="true"/>
    <cellStyle name="20% - Accent3 2 5 2 3 2 2 3" xfId="0" builtinId="53" customBuiltin="true"/>
    <cellStyle name="20% - Accent3 2 5 2 3 2 3" xfId="0" builtinId="53" customBuiltin="true"/>
    <cellStyle name="20% - Accent3 2 5 2 3 2 3 2" xfId="0" builtinId="53" customBuiltin="true"/>
    <cellStyle name="20% - Accent3 2 5 2 3 2 4" xfId="0" builtinId="53" customBuiltin="true"/>
    <cellStyle name="20% - Accent3 2 5 2 3 3" xfId="0" builtinId="53" customBuiltin="true"/>
    <cellStyle name="20% - Accent3 2 5 2 3 3 2" xfId="0" builtinId="53" customBuiltin="true"/>
    <cellStyle name="20% - Accent3 2 5 2 3 3 2 2" xfId="0" builtinId="53" customBuiltin="true"/>
    <cellStyle name="20% - Accent3 2 5 2 3 3 3" xfId="0" builtinId="53" customBuiltin="true"/>
    <cellStyle name="20% - Accent3 2 5 2 3 4" xfId="0" builtinId="53" customBuiltin="true"/>
    <cellStyle name="20% - Accent3 2 5 2 3 4 2" xfId="0" builtinId="53" customBuiltin="true"/>
    <cellStyle name="20% - Accent3 2 5 2 3 5" xfId="0" builtinId="53" customBuiltin="true"/>
    <cellStyle name="20% - Accent3 2 5 2 4" xfId="0" builtinId="53" customBuiltin="true"/>
    <cellStyle name="20% - Accent3 2 5 2 4 2" xfId="0" builtinId="53" customBuiltin="true"/>
    <cellStyle name="20% - Accent3 2 5 2 4 2 2" xfId="0" builtinId="53" customBuiltin="true"/>
    <cellStyle name="20% - Accent3 2 5 2 4 2 2 2" xfId="0" builtinId="53" customBuiltin="true"/>
    <cellStyle name="20% - Accent3 2 5 2 4 2 3" xfId="0" builtinId="53" customBuiltin="true"/>
    <cellStyle name="20% - Accent3 2 5 2 4 3" xfId="0" builtinId="53" customBuiltin="true"/>
    <cellStyle name="20% - Accent3 2 5 2 4 3 2" xfId="0" builtinId="53" customBuiltin="true"/>
    <cellStyle name="20% - Accent3 2 5 2 4 4" xfId="0" builtinId="53" customBuiltin="true"/>
    <cellStyle name="20% - Accent3 2 5 2 5" xfId="0" builtinId="53" customBuiltin="true"/>
    <cellStyle name="20% - Accent3 2 5 2 5 2" xfId="0" builtinId="53" customBuiltin="true"/>
    <cellStyle name="20% - Accent3 2 5 2 5 2 2" xfId="0" builtinId="53" customBuiltin="true"/>
    <cellStyle name="20% - Accent3 2 5 2 5 3" xfId="0" builtinId="53" customBuiltin="true"/>
    <cellStyle name="20% - Accent3 2 5 2 6" xfId="0" builtinId="53" customBuiltin="true"/>
    <cellStyle name="20% - Accent3 2 5 2 6 2" xfId="0" builtinId="53" customBuiltin="true"/>
    <cellStyle name="20% - Accent3 2 5 2 7" xfId="0" builtinId="53" customBuiltin="true"/>
    <cellStyle name="20% - Accent3 2 5 3" xfId="0" builtinId="53" customBuiltin="true"/>
    <cellStyle name="20% - Accent3 2 5 3 2" xfId="0" builtinId="53" customBuiltin="true"/>
    <cellStyle name="20% - Accent3 2 5 3 2 2" xfId="0" builtinId="53" customBuiltin="true"/>
    <cellStyle name="20% - Accent3 2 5 3 2 2 2" xfId="0" builtinId="53" customBuiltin="true"/>
    <cellStyle name="20% - Accent3 2 5 3 2 2 2 2" xfId="0" builtinId="53" customBuiltin="true"/>
    <cellStyle name="20% - Accent3 2 5 3 2 2 2 2 2" xfId="0" builtinId="53" customBuiltin="true"/>
    <cellStyle name="20% - Accent3 2 5 3 2 2 2 3" xfId="0" builtinId="53" customBuiltin="true"/>
    <cellStyle name="20% - Accent3 2 5 3 2 2 3" xfId="0" builtinId="53" customBuiltin="true"/>
    <cellStyle name="20% - Accent3 2 5 3 2 2 3 2" xfId="0" builtinId="53" customBuiltin="true"/>
    <cellStyle name="20% - Accent3 2 5 3 2 2 4" xfId="0" builtinId="53" customBuiltin="true"/>
    <cellStyle name="20% - Accent3 2 5 3 2 3" xfId="0" builtinId="53" customBuiltin="true"/>
    <cellStyle name="20% - Accent3 2 5 3 2 3 2" xfId="0" builtinId="53" customBuiltin="true"/>
    <cellStyle name="20% - Accent3 2 5 3 2 3 2 2" xfId="0" builtinId="53" customBuiltin="true"/>
    <cellStyle name="20% - Accent3 2 5 3 2 3 3" xfId="0" builtinId="53" customBuiltin="true"/>
    <cellStyle name="20% - Accent3 2 5 3 2 4" xfId="0" builtinId="53" customBuiltin="true"/>
    <cellStyle name="20% - Accent3 2 5 3 2 4 2" xfId="0" builtinId="53" customBuiltin="true"/>
    <cellStyle name="20% - Accent3 2 5 3 2 5" xfId="0" builtinId="53" customBuiltin="true"/>
    <cellStyle name="20% - Accent3 2 5 3 3" xfId="0" builtinId="53" customBuiltin="true"/>
    <cellStyle name="20% - Accent3 2 5 3 3 2" xfId="0" builtinId="53" customBuiltin="true"/>
    <cellStyle name="20% - Accent3 2 5 3 3 2 2" xfId="0" builtinId="53" customBuiltin="true"/>
    <cellStyle name="20% - Accent3 2 5 3 3 2 2 2" xfId="0" builtinId="53" customBuiltin="true"/>
    <cellStyle name="20% - Accent3 2 5 3 3 2 3" xfId="0" builtinId="53" customBuiltin="true"/>
    <cellStyle name="20% - Accent3 2 5 3 3 3" xfId="0" builtinId="53" customBuiltin="true"/>
    <cellStyle name="20% - Accent3 2 5 3 3 3 2" xfId="0" builtinId="53" customBuiltin="true"/>
    <cellStyle name="20% - Accent3 2 5 3 3 4" xfId="0" builtinId="53" customBuiltin="true"/>
    <cellStyle name="20% - Accent3 2 5 3 4" xfId="0" builtinId="53" customBuiltin="true"/>
    <cellStyle name="20% - Accent3 2 5 3 4 2" xfId="0" builtinId="53" customBuiltin="true"/>
    <cellStyle name="20% - Accent3 2 5 3 4 2 2" xfId="0" builtinId="53" customBuiltin="true"/>
    <cellStyle name="20% - Accent3 2 5 3 4 3" xfId="0" builtinId="53" customBuiltin="true"/>
    <cellStyle name="20% - Accent3 2 5 3 5" xfId="0" builtinId="53" customBuiltin="true"/>
    <cellStyle name="20% - Accent3 2 5 3 5 2" xfId="0" builtinId="53" customBuiltin="true"/>
    <cellStyle name="20% - Accent3 2 5 3 6" xfId="0" builtinId="53" customBuiltin="true"/>
    <cellStyle name="20% - Accent3 2 5 4" xfId="0" builtinId="53" customBuiltin="true"/>
    <cellStyle name="20% - Accent3 2 5 4 2" xfId="0" builtinId="53" customBuiltin="true"/>
    <cellStyle name="20% - Accent3 2 5 4 2 2" xfId="0" builtinId="53" customBuiltin="true"/>
    <cellStyle name="20% - Accent3 2 5 4 2 2 2" xfId="0" builtinId="53" customBuiltin="true"/>
    <cellStyle name="20% - Accent3 2 5 4 2 2 2 2" xfId="0" builtinId="53" customBuiltin="true"/>
    <cellStyle name="20% - Accent3 2 5 4 2 2 3" xfId="0" builtinId="53" customBuiltin="true"/>
    <cellStyle name="20% - Accent3 2 5 4 2 3" xfId="0" builtinId="53" customBuiltin="true"/>
    <cellStyle name="20% - Accent3 2 5 4 2 3 2" xfId="0" builtinId="53" customBuiltin="true"/>
    <cellStyle name="20% - Accent3 2 5 4 2 4" xfId="0" builtinId="53" customBuiltin="true"/>
    <cellStyle name="20% - Accent3 2 5 4 3" xfId="0" builtinId="53" customBuiltin="true"/>
    <cellStyle name="20% - Accent3 2 5 4 3 2" xfId="0" builtinId="53" customBuiltin="true"/>
    <cellStyle name="20% - Accent3 2 5 4 3 2 2" xfId="0" builtinId="53" customBuiltin="true"/>
    <cellStyle name="20% - Accent3 2 5 4 3 3" xfId="0" builtinId="53" customBuiltin="true"/>
    <cellStyle name="20% - Accent3 2 5 4 4" xfId="0" builtinId="53" customBuiltin="true"/>
    <cellStyle name="20% - Accent3 2 5 4 4 2" xfId="0" builtinId="53" customBuiltin="true"/>
    <cellStyle name="20% - Accent3 2 5 4 5" xfId="0" builtinId="53" customBuiltin="true"/>
    <cellStyle name="20% - Accent3 2 5 5" xfId="0" builtinId="53" customBuiltin="true"/>
    <cellStyle name="20% - Accent3 2 5 5 2" xfId="0" builtinId="53" customBuiltin="true"/>
    <cellStyle name="20% - Accent3 2 5 5 2 2" xfId="0" builtinId="53" customBuiltin="true"/>
    <cellStyle name="20% - Accent3 2 5 5 2 2 2" xfId="0" builtinId="53" customBuiltin="true"/>
    <cellStyle name="20% - Accent3 2 5 5 2 3" xfId="0" builtinId="53" customBuiltin="true"/>
    <cellStyle name="20% - Accent3 2 5 5 3" xfId="0" builtinId="53" customBuiltin="true"/>
    <cellStyle name="20% - Accent3 2 5 5 3 2" xfId="0" builtinId="53" customBuiltin="true"/>
    <cellStyle name="20% - Accent3 2 5 5 4" xfId="0" builtinId="53" customBuiltin="true"/>
    <cellStyle name="20% - Accent3 2 5 6" xfId="0" builtinId="53" customBuiltin="true"/>
    <cellStyle name="20% - Accent3 2 5 6 2" xfId="0" builtinId="53" customBuiltin="true"/>
    <cellStyle name="20% - Accent3 2 5 6 2 2" xfId="0" builtinId="53" customBuiltin="true"/>
    <cellStyle name="20% - Accent3 2 5 6 3" xfId="0" builtinId="53" customBuiltin="true"/>
    <cellStyle name="20% - Accent3 2 5 7" xfId="0" builtinId="53" customBuiltin="true"/>
    <cellStyle name="20% - Accent3 2 5 7 2" xfId="0" builtinId="53" customBuiltin="true"/>
    <cellStyle name="20% - Accent3 2 5 8" xfId="0" builtinId="53" customBuiltin="true"/>
    <cellStyle name="20% - Accent3 2 6" xfId="0" builtinId="53" customBuiltin="true"/>
    <cellStyle name="20% - Accent3 2 6 2" xfId="0" builtinId="53" customBuiltin="true"/>
    <cellStyle name="20% - Accent3 2 6 2 2" xfId="0" builtinId="53" customBuiltin="true"/>
    <cellStyle name="20% - Accent3 2 6 2 2 2" xfId="0" builtinId="53" customBuiltin="true"/>
    <cellStyle name="20% - Accent3 2 6 2 2 2 2" xfId="0" builtinId="53" customBuiltin="true"/>
    <cellStyle name="20% - Accent3 2 6 2 2 2 2 2" xfId="0" builtinId="53" customBuiltin="true"/>
    <cellStyle name="20% - Accent3 2 6 2 2 2 2 2 2" xfId="0" builtinId="53" customBuiltin="true"/>
    <cellStyle name="20% - Accent3 2 6 2 2 2 2 3" xfId="0" builtinId="53" customBuiltin="true"/>
    <cellStyle name="20% - Accent3 2 6 2 2 2 3" xfId="0" builtinId="53" customBuiltin="true"/>
    <cellStyle name="20% - Accent3 2 6 2 2 2 3 2" xfId="0" builtinId="53" customBuiltin="true"/>
    <cellStyle name="20% - Accent3 2 6 2 2 2 4" xfId="0" builtinId="53" customBuiltin="true"/>
    <cellStyle name="20% - Accent3 2 6 2 2 3" xfId="0" builtinId="53" customBuiltin="true"/>
    <cellStyle name="20% - Accent3 2 6 2 2 3 2" xfId="0" builtinId="53" customBuiltin="true"/>
    <cellStyle name="20% - Accent3 2 6 2 2 3 2 2" xfId="0" builtinId="53" customBuiltin="true"/>
    <cellStyle name="20% - Accent3 2 6 2 2 3 3" xfId="0" builtinId="53" customBuiltin="true"/>
    <cellStyle name="20% - Accent3 2 6 2 2 4" xfId="0" builtinId="53" customBuiltin="true"/>
    <cellStyle name="20% - Accent3 2 6 2 2 4 2" xfId="0" builtinId="53" customBuiltin="true"/>
    <cellStyle name="20% - Accent3 2 6 2 2 5" xfId="0" builtinId="53" customBuiltin="true"/>
    <cellStyle name="20% - Accent3 2 6 2 3" xfId="0" builtinId="53" customBuiltin="true"/>
    <cellStyle name="20% - Accent3 2 6 2 3 2" xfId="0" builtinId="53" customBuiltin="true"/>
    <cellStyle name="20% - Accent3 2 6 2 3 2 2" xfId="0" builtinId="53" customBuiltin="true"/>
    <cellStyle name="20% - Accent3 2 6 2 3 2 2 2" xfId="0" builtinId="53" customBuiltin="true"/>
    <cellStyle name="20% - Accent3 2 6 2 3 2 3" xfId="0" builtinId="53" customBuiltin="true"/>
    <cellStyle name="20% - Accent3 2 6 2 3 3" xfId="0" builtinId="53" customBuiltin="true"/>
    <cellStyle name="20% - Accent3 2 6 2 3 3 2" xfId="0" builtinId="53" customBuiltin="true"/>
    <cellStyle name="20% - Accent3 2 6 2 3 4" xfId="0" builtinId="53" customBuiltin="true"/>
    <cellStyle name="20% - Accent3 2 6 2 4" xfId="0" builtinId="53" customBuiltin="true"/>
    <cellStyle name="20% - Accent3 2 6 2 4 2" xfId="0" builtinId="53" customBuiltin="true"/>
    <cellStyle name="20% - Accent3 2 6 2 4 2 2" xfId="0" builtinId="53" customBuiltin="true"/>
    <cellStyle name="20% - Accent3 2 6 2 4 3" xfId="0" builtinId="53" customBuiltin="true"/>
    <cellStyle name="20% - Accent3 2 6 2 5" xfId="0" builtinId="53" customBuiltin="true"/>
    <cellStyle name="20% - Accent3 2 6 2 5 2" xfId="0" builtinId="53" customBuiltin="true"/>
    <cellStyle name="20% - Accent3 2 6 2 6" xfId="0" builtinId="53" customBuiltin="true"/>
    <cellStyle name="20% - Accent3 2 6 3" xfId="0" builtinId="53" customBuiltin="true"/>
    <cellStyle name="20% - Accent3 2 6 3 2" xfId="0" builtinId="53" customBuiltin="true"/>
    <cellStyle name="20% - Accent3 2 6 3 2 2" xfId="0" builtinId="53" customBuiltin="true"/>
    <cellStyle name="20% - Accent3 2 6 3 2 2 2" xfId="0" builtinId="53" customBuiltin="true"/>
    <cellStyle name="20% - Accent3 2 6 3 2 2 2 2" xfId="0" builtinId="53" customBuiltin="true"/>
    <cellStyle name="20% - Accent3 2 6 3 2 2 3" xfId="0" builtinId="53" customBuiltin="true"/>
    <cellStyle name="20% - Accent3 2 6 3 2 3" xfId="0" builtinId="53" customBuiltin="true"/>
    <cellStyle name="20% - Accent3 2 6 3 2 3 2" xfId="0" builtinId="53" customBuiltin="true"/>
    <cellStyle name="20% - Accent3 2 6 3 2 4" xfId="0" builtinId="53" customBuiltin="true"/>
    <cellStyle name="20% - Accent3 2 6 3 3" xfId="0" builtinId="53" customBuiltin="true"/>
    <cellStyle name="20% - Accent3 2 6 3 3 2" xfId="0" builtinId="53" customBuiltin="true"/>
    <cellStyle name="20% - Accent3 2 6 3 3 2 2" xfId="0" builtinId="53" customBuiltin="true"/>
    <cellStyle name="20% - Accent3 2 6 3 3 3" xfId="0" builtinId="53" customBuiltin="true"/>
    <cellStyle name="20% - Accent3 2 6 3 4" xfId="0" builtinId="53" customBuiltin="true"/>
    <cellStyle name="20% - Accent3 2 6 3 4 2" xfId="0" builtinId="53" customBuiltin="true"/>
    <cellStyle name="20% - Accent3 2 6 3 5" xfId="0" builtinId="53" customBuiltin="true"/>
    <cellStyle name="20% - Accent3 2 6 4" xfId="0" builtinId="53" customBuiltin="true"/>
    <cellStyle name="20% - Accent3 2 6 4 2" xfId="0" builtinId="53" customBuiltin="true"/>
    <cellStyle name="20% - Accent3 2 6 4 2 2" xfId="0" builtinId="53" customBuiltin="true"/>
    <cellStyle name="20% - Accent3 2 6 4 2 2 2" xfId="0" builtinId="53" customBuiltin="true"/>
    <cellStyle name="20% - Accent3 2 6 4 2 3" xfId="0" builtinId="53" customBuiltin="true"/>
    <cellStyle name="20% - Accent3 2 6 4 3" xfId="0" builtinId="53" customBuiltin="true"/>
    <cellStyle name="20% - Accent3 2 6 4 3 2" xfId="0" builtinId="53" customBuiltin="true"/>
    <cellStyle name="20% - Accent3 2 6 4 4" xfId="0" builtinId="53" customBuiltin="true"/>
    <cellStyle name="20% - Accent3 2 6 5" xfId="0" builtinId="53" customBuiltin="true"/>
    <cellStyle name="20% - Accent3 2 6 5 2" xfId="0" builtinId="53" customBuiltin="true"/>
    <cellStyle name="20% - Accent3 2 6 5 2 2" xfId="0" builtinId="53" customBuiltin="true"/>
    <cellStyle name="20% - Accent3 2 6 5 3" xfId="0" builtinId="53" customBuiltin="true"/>
    <cellStyle name="20% - Accent3 2 6 6" xfId="0" builtinId="53" customBuiltin="true"/>
    <cellStyle name="20% - Accent3 2 6 6 2" xfId="0" builtinId="53" customBuiltin="true"/>
    <cellStyle name="20% - Accent3 2 6 7" xfId="0" builtinId="53" customBuiltin="true"/>
    <cellStyle name="20% - Accent3 2 7" xfId="0" builtinId="53" customBuiltin="true"/>
    <cellStyle name="20% - Accent3 2 7 2" xfId="0" builtinId="53" customBuiltin="true"/>
    <cellStyle name="20% - Accent3 2 7 2 2" xfId="0" builtinId="53" customBuiltin="true"/>
    <cellStyle name="20% - Accent3 2 7 2 2 2" xfId="0" builtinId="53" customBuiltin="true"/>
    <cellStyle name="20% - Accent3 2 7 2 2 2 2" xfId="0" builtinId="53" customBuiltin="true"/>
    <cellStyle name="20% - Accent3 2 7 2 2 2 2 2" xfId="0" builtinId="53" customBuiltin="true"/>
    <cellStyle name="20% - Accent3 2 7 2 2 2 3" xfId="0" builtinId="53" customBuiltin="true"/>
    <cellStyle name="20% - Accent3 2 7 2 2 3" xfId="0" builtinId="53" customBuiltin="true"/>
    <cellStyle name="20% - Accent3 2 7 2 2 3 2" xfId="0" builtinId="53" customBuiltin="true"/>
    <cellStyle name="20% - Accent3 2 7 2 2 4" xfId="0" builtinId="53" customBuiltin="true"/>
    <cellStyle name="20% - Accent3 2 7 2 3" xfId="0" builtinId="53" customBuiltin="true"/>
    <cellStyle name="20% - Accent3 2 7 2 3 2" xfId="0" builtinId="53" customBuiltin="true"/>
    <cellStyle name="20% - Accent3 2 7 2 3 2 2" xfId="0" builtinId="53" customBuiltin="true"/>
    <cellStyle name="20% - Accent3 2 7 2 3 3" xfId="0" builtinId="53" customBuiltin="true"/>
    <cellStyle name="20% - Accent3 2 7 2 4" xfId="0" builtinId="53" customBuiltin="true"/>
    <cellStyle name="20% - Accent3 2 7 2 4 2" xfId="0" builtinId="53" customBuiltin="true"/>
    <cellStyle name="20% - Accent3 2 7 2 5" xfId="0" builtinId="53" customBuiltin="true"/>
    <cellStyle name="20% - Accent3 2 7 3" xfId="0" builtinId="53" customBuiltin="true"/>
    <cellStyle name="20% - Accent3 2 7 3 2" xfId="0" builtinId="53" customBuiltin="true"/>
    <cellStyle name="20% - Accent3 2 7 3 2 2" xfId="0" builtinId="53" customBuiltin="true"/>
    <cellStyle name="20% - Accent3 2 7 3 2 2 2" xfId="0" builtinId="53" customBuiltin="true"/>
    <cellStyle name="20% - Accent3 2 7 3 2 3" xfId="0" builtinId="53" customBuiltin="true"/>
    <cellStyle name="20% - Accent3 2 7 3 3" xfId="0" builtinId="53" customBuiltin="true"/>
    <cellStyle name="20% - Accent3 2 7 3 3 2" xfId="0" builtinId="53" customBuiltin="true"/>
    <cellStyle name="20% - Accent3 2 7 3 4" xfId="0" builtinId="53" customBuiltin="true"/>
    <cellStyle name="20% - Accent3 2 7 4" xfId="0" builtinId="53" customBuiltin="true"/>
    <cellStyle name="20% - Accent3 2 7 4 2" xfId="0" builtinId="53" customBuiltin="true"/>
    <cellStyle name="20% - Accent3 2 7 4 2 2" xfId="0" builtinId="53" customBuiltin="true"/>
    <cellStyle name="20% - Accent3 2 7 4 3" xfId="0" builtinId="53" customBuiltin="true"/>
    <cellStyle name="20% - Accent3 2 7 5" xfId="0" builtinId="53" customBuiltin="true"/>
    <cellStyle name="20% - Accent3 2 7 5 2" xfId="0" builtinId="53" customBuiltin="true"/>
    <cellStyle name="20% - Accent3 2 7 6" xfId="0" builtinId="53" customBuiltin="true"/>
    <cellStyle name="20% - Accent3 2 8" xfId="0" builtinId="53" customBuiltin="true"/>
    <cellStyle name="20% - Accent3 2 8 2" xfId="0" builtinId="53" customBuiltin="true"/>
    <cellStyle name="20% - Accent3 2 8 2 2" xfId="0" builtinId="53" customBuiltin="true"/>
    <cellStyle name="20% - Accent3 2 8 2 2 2" xfId="0" builtinId="53" customBuiltin="true"/>
    <cellStyle name="20% - Accent3 2 8 2 2 2 2" xfId="0" builtinId="53" customBuiltin="true"/>
    <cellStyle name="20% - Accent3 2 8 2 2 3" xfId="0" builtinId="53" customBuiltin="true"/>
    <cellStyle name="20% - Accent3 2 8 2 3" xfId="0" builtinId="53" customBuiltin="true"/>
    <cellStyle name="20% - Accent3 2 8 2 3 2" xfId="0" builtinId="53" customBuiltin="true"/>
    <cellStyle name="20% - Accent3 2 8 2 4" xfId="0" builtinId="53" customBuiltin="true"/>
    <cellStyle name="20% - Accent3 2 8 3" xfId="0" builtinId="53" customBuiltin="true"/>
    <cellStyle name="20% - Accent3 2 8 3 2" xfId="0" builtinId="53" customBuiltin="true"/>
    <cellStyle name="20% - Accent3 2 8 3 2 2" xfId="0" builtinId="53" customBuiltin="true"/>
    <cellStyle name="20% - Accent3 2 8 3 3" xfId="0" builtinId="53" customBuiltin="true"/>
    <cellStyle name="20% - Accent3 2 8 4" xfId="0" builtinId="53" customBuiltin="true"/>
    <cellStyle name="20% - Accent3 2 8 4 2" xfId="0" builtinId="53" customBuiltin="true"/>
    <cellStyle name="20% - Accent3 2 8 5" xfId="0" builtinId="53" customBuiltin="true"/>
    <cellStyle name="20% - Accent3 2 9" xfId="0" builtinId="53" customBuiltin="true"/>
    <cellStyle name="20% - Accent3 2 9 2" xfId="0" builtinId="53" customBuiltin="true"/>
    <cellStyle name="20% - Accent3 2 9 2 2" xfId="0" builtinId="53" customBuiltin="true"/>
    <cellStyle name="20% - Accent3 2 9 2 2 2" xfId="0" builtinId="53" customBuiltin="true"/>
    <cellStyle name="20% - Accent3 2 9 2 3" xfId="0" builtinId="53" customBuiltin="true"/>
    <cellStyle name="20% - Accent3 2 9 3" xfId="0" builtinId="53" customBuiltin="true"/>
    <cellStyle name="20% - Accent3 2 9 3 2" xfId="0" builtinId="53" customBuiltin="true"/>
    <cellStyle name="20% - Accent3 2 9 4" xfId="0" builtinId="53" customBuiltin="true"/>
    <cellStyle name="20% - Accent3 3" xfId="0" builtinId="53" customBuiltin="true"/>
    <cellStyle name="20% - Accent3 3 2" xfId="0" builtinId="53" customBuiltin="true"/>
    <cellStyle name="20% - Accent3 3 2 2" xfId="0" builtinId="53" customBuiltin="true"/>
    <cellStyle name="20% - Accent3 3 2 2 2" xfId="0" builtinId="53" customBuiltin="true"/>
    <cellStyle name="20% - Accent3 3 2 2 2 2" xfId="0" builtinId="53" customBuiltin="true"/>
    <cellStyle name="20% - Accent3 3 2 2 2 2 2" xfId="0" builtinId="53" customBuiltin="true"/>
    <cellStyle name="20% - Accent3 3 2 2 2 3" xfId="0" builtinId="53" customBuiltin="true"/>
    <cellStyle name="20% - Accent3 3 2 2 3" xfId="0" builtinId="53" customBuiltin="true"/>
    <cellStyle name="20% - Accent3 3 2 2 3 2" xfId="0" builtinId="53" customBuiltin="true"/>
    <cellStyle name="20% - Accent3 3 2 2 4" xfId="0" builtinId="53" customBuiltin="true"/>
    <cellStyle name="20% - Accent3 3 2 3" xfId="0" builtinId="53" customBuiltin="true"/>
    <cellStyle name="20% - Accent3 3 2 3 2" xfId="0" builtinId="53" customBuiltin="true"/>
    <cellStyle name="20% - Accent3 3 2 3 2 2" xfId="0" builtinId="53" customBuiltin="true"/>
    <cellStyle name="20% - Accent3 3 2 3 3" xfId="0" builtinId="53" customBuiltin="true"/>
    <cellStyle name="20% - Accent3 3 2 4" xfId="0" builtinId="53" customBuiltin="true"/>
    <cellStyle name="20% - Accent3 3 2 4 2" xfId="0" builtinId="53" customBuiltin="true"/>
    <cellStyle name="20% - Accent3 3 2 5" xfId="0" builtinId="53" customBuiltin="true"/>
    <cellStyle name="20% - Accent3 3 3" xfId="0" builtinId="53" customBuiltin="true"/>
    <cellStyle name="20% - Accent3 3 3 2" xfId="0" builtinId="53" customBuiltin="true"/>
    <cellStyle name="20% - Accent3 3 3 2 2" xfId="0" builtinId="53" customBuiltin="true"/>
    <cellStyle name="20% - Accent3 3 3 2 2 2" xfId="0" builtinId="53" customBuiltin="true"/>
    <cellStyle name="20% - Accent3 3 3 2 3" xfId="0" builtinId="53" customBuiltin="true"/>
    <cellStyle name="20% - Accent3 3 3 3" xfId="0" builtinId="53" customBuiltin="true"/>
    <cellStyle name="20% - Accent3 3 3 3 2" xfId="0" builtinId="53" customBuiltin="true"/>
    <cellStyle name="20% - Accent3 3 3 4" xfId="0" builtinId="53" customBuiltin="true"/>
    <cellStyle name="20% - Accent3 3 4" xfId="0" builtinId="53" customBuiltin="true"/>
    <cellStyle name="20% - Accent3 3 4 2" xfId="0" builtinId="53" customBuiltin="true"/>
    <cellStyle name="20% - Accent3 3 4 2 2" xfId="0" builtinId="53" customBuiltin="true"/>
    <cellStyle name="20% - Accent3 3 4 3" xfId="0" builtinId="53" customBuiltin="true"/>
    <cellStyle name="20% - Accent3 3 5" xfId="0" builtinId="53" customBuiltin="true"/>
    <cellStyle name="20% - Accent3 3 5 2" xfId="0" builtinId="53" customBuiltin="true"/>
    <cellStyle name="20% - Accent3 3 6" xfId="0" builtinId="53" customBuiltin="true"/>
    <cellStyle name="20% - Accent3 4" xfId="0" builtinId="53" customBuiltin="true"/>
    <cellStyle name="20% - Accent3 4 2" xfId="0" builtinId="53" customBuiltin="true"/>
    <cellStyle name="20% - Accent3 4 2 2" xfId="0" builtinId="53" customBuiltin="true"/>
    <cellStyle name="20% - Accent3 4 2 2 2" xfId="0" builtinId="53" customBuiltin="true"/>
    <cellStyle name="20% - Accent3 4 2 2 2 2" xfId="0" builtinId="53" customBuiltin="true"/>
    <cellStyle name="20% - Accent3 4 2 2 3" xfId="0" builtinId="53" customBuiltin="true"/>
    <cellStyle name="20% - Accent3 4 2 3" xfId="0" builtinId="53" customBuiltin="true"/>
    <cellStyle name="20% - Accent3 4 2 3 2" xfId="0" builtinId="53" customBuiltin="true"/>
    <cellStyle name="20% - Accent3 4 2 4" xfId="0" builtinId="53" customBuiltin="true"/>
    <cellStyle name="20% - Accent3 4 3" xfId="0" builtinId="53" customBuiltin="true"/>
    <cellStyle name="20% - Accent3 4 3 2" xfId="0" builtinId="53" customBuiltin="true"/>
    <cellStyle name="20% - Accent3 4 3 2 2" xfId="0" builtinId="53" customBuiltin="true"/>
    <cellStyle name="20% - Accent3 4 3 3" xfId="0" builtinId="53" customBuiltin="true"/>
    <cellStyle name="20% - Accent3 4 4" xfId="0" builtinId="53" customBuiltin="true"/>
    <cellStyle name="20% - Accent3 4 4 2" xfId="0" builtinId="53" customBuiltin="true"/>
    <cellStyle name="20% - Accent3 4 5" xfId="0" builtinId="53" customBuiltin="true"/>
    <cellStyle name="20% - Accent3 5" xfId="0" builtinId="53" customBuiltin="true"/>
    <cellStyle name="20% - Accent3 5 2" xfId="0" builtinId="53" customBuiltin="true"/>
    <cellStyle name="20% - Accent3 5 2 2" xfId="0" builtinId="53" customBuiltin="true"/>
    <cellStyle name="20% - Accent3 5 2 2 2" xfId="0" builtinId="53" customBuiltin="true"/>
    <cellStyle name="20% - Accent3 5 2 3" xfId="0" builtinId="53" customBuiltin="true"/>
    <cellStyle name="20% - Accent3 5 3" xfId="0" builtinId="53" customBuiltin="true"/>
    <cellStyle name="20% - Accent3 5 3 2" xfId="0" builtinId="53" customBuiltin="true"/>
    <cellStyle name="20% - Accent3 5 4" xfId="0" builtinId="53" customBuiltin="true"/>
    <cellStyle name="20% - Accent3 6" xfId="0" builtinId="53" customBuiltin="true"/>
    <cellStyle name="20% - Accent3 6 2" xfId="0" builtinId="53" customBuiltin="true"/>
    <cellStyle name="20% - Accent3 6 2 2" xfId="0" builtinId="53" customBuiltin="true"/>
    <cellStyle name="20% - Accent3 6 3" xfId="0" builtinId="53" customBuiltin="true"/>
    <cellStyle name="20% - Accent3 7" xfId="0" builtinId="53" customBuiltin="true"/>
    <cellStyle name="20% - Accent3 7 2" xfId="0" builtinId="53" customBuiltin="true"/>
    <cellStyle name="20% - Accent3 7 2 2" xfId="0" builtinId="53" customBuiltin="true"/>
    <cellStyle name="20% - Accent3 7 3" xfId="0" builtinId="53" customBuiltin="true"/>
    <cellStyle name="20% - Accent3 8" xfId="0" builtinId="53" customBuiltin="true"/>
    <cellStyle name="20% - Accent3 8 2" xfId="0" builtinId="53" customBuiltin="true"/>
    <cellStyle name="20% - Accent3 9" xfId="0" builtinId="53" customBuiltin="true"/>
    <cellStyle name="20% - Accent4 2" xfId="0" builtinId="53" customBuiltin="true"/>
    <cellStyle name="20% - Accent4 2 10" xfId="0" builtinId="53" customBuiltin="true"/>
    <cellStyle name="20% - Accent4 2 10 2" xfId="0" builtinId="53" customBuiltin="true"/>
    <cellStyle name="20% - Accent4 2 10 2 2" xfId="0" builtinId="53" customBuiltin="true"/>
    <cellStyle name="20% - Accent4 2 10 3" xfId="0" builtinId="53" customBuiltin="true"/>
    <cellStyle name="20% - Accent4 2 11" xfId="0" builtinId="53" customBuiltin="true"/>
    <cellStyle name="20% - Accent4 2 11 2" xfId="0" builtinId="53" customBuiltin="true"/>
    <cellStyle name="20% - Accent4 2 12" xfId="0" builtinId="53" customBuiltin="true"/>
    <cellStyle name="20% - Accent4 2 2" xfId="0" builtinId="53" customBuiltin="true"/>
    <cellStyle name="20% - Accent4 2 2 10" xfId="0" builtinId="53" customBuiltin="true"/>
    <cellStyle name="20% - Accent4 2 2 2" xfId="0" builtinId="53" customBuiltin="true"/>
    <cellStyle name="20% - Accent4 2 2 2 2" xfId="0" builtinId="53" customBuiltin="true"/>
    <cellStyle name="20% - Accent4 2 2 2 2 2" xfId="0" builtinId="53" customBuiltin="true"/>
    <cellStyle name="20% - Accent4 2 2 2 2 2 2" xfId="0" builtinId="53" customBuiltin="true"/>
    <cellStyle name="20% - Accent4 2 2 2 2 2 2 2" xfId="0" builtinId="53" customBuiltin="true"/>
    <cellStyle name="20% - Accent4 2 2 2 2 2 2 2 2" xfId="0" builtinId="53" customBuiltin="true"/>
    <cellStyle name="20% - Accent4 2 2 2 2 2 2 2 2 2" xfId="0" builtinId="53" customBuiltin="true"/>
    <cellStyle name="20% - Accent4 2 2 2 2 2 2 2 2 2 2" xfId="0" builtinId="53" customBuiltin="true"/>
    <cellStyle name="20% - Accent4 2 2 2 2 2 2 2 2 3" xfId="0" builtinId="53" customBuiltin="true"/>
    <cellStyle name="20% - Accent4 2 2 2 2 2 2 2 3" xfId="0" builtinId="53" customBuiltin="true"/>
    <cellStyle name="20% - Accent4 2 2 2 2 2 2 2 3 2" xfId="0" builtinId="53" customBuiltin="true"/>
    <cellStyle name="20% - Accent4 2 2 2 2 2 2 2 4" xfId="0" builtinId="53" customBuiltin="true"/>
    <cellStyle name="20% - Accent4 2 2 2 2 2 2 3" xfId="0" builtinId="53" customBuiltin="true"/>
    <cellStyle name="20% - Accent4 2 2 2 2 2 2 3 2" xfId="0" builtinId="53" customBuiltin="true"/>
    <cellStyle name="20% - Accent4 2 2 2 2 2 2 3 2 2" xfId="0" builtinId="53" customBuiltin="true"/>
    <cellStyle name="20% - Accent4 2 2 2 2 2 2 3 3" xfId="0" builtinId="53" customBuiltin="true"/>
    <cellStyle name="20% - Accent4 2 2 2 2 2 2 4" xfId="0" builtinId="53" customBuiltin="true"/>
    <cellStyle name="20% - Accent4 2 2 2 2 2 2 4 2" xfId="0" builtinId="53" customBuiltin="true"/>
    <cellStyle name="20% - Accent4 2 2 2 2 2 2 5" xfId="0" builtinId="53" customBuiltin="true"/>
    <cellStyle name="20% - Accent4 2 2 2 2 2 3" xfId="0" builtinId="53" customBuiltin="true"/>
    <cellStyle name="20% - Accent4 2 2 2 2 2 3 2" xfId="0" builtinId="53" customBuiltin="true"/>
    <cellStyle name="20% - Accent4 2 2 2 2 2 3 2 2" xfId="0" builtinId="53" customBuiltin="true"/>
    <cellStyle name="20% - Accent4 2 2 2 2 2 3 2 2 2" xfId="0" builtinId="53" customBuiltin="true"/>
    <cellStyle name="20% - Accent4 2 2 2 2 2 3 2 3" xfId="0" builtinId="53" customBuiltin="true"/>
    <cellStyle name="20% - Accent4 2 2 2 2 2 3 3" xfId="0" builtinId="53" customBuiltin="true"/>
    <cellStyle name="20% - Accent4 2 2 2 2 2 3 3 2" xfId="0" builtinId="53" customBuiltin="true"/>
    <cellStyle name="20% - Accent4 2 2 2 2 2 3 4" xfId="0" builtinId="53" customBuiltin="true"/>
    <cellStyle name="20% - Accent4 2 2 2 2 2 4" xfId="0" builtinId="53" customBuiltin="true"/>
    <cellStyle name="20% - Accent4 2 2 2 2 2 4 2" xfId="0" builtinId="53" customBuiltin="true"/>
    <cellStyle name="20% - Accent4 2 2 2 2 2 4 2 2" xfId="0" builtinId="53" customBuiltin="true"/>
    <cellStyle name="20% - Accent4 2 2 2 2 2 4 3" xfId="0" builtinId="53" customBuiltin="true"/>
    <cellStyle name="20% - Accent4 2 2 2 2 2 5" xfId="0" builtinId="53" customBuiltin="true"/>
    <cellStyle name="20% - Accent4 2 2 2 2 2 5 2" xfId="0" builtinId="53" customBuiltin="true"/>
    <cellStyle name="20% - Accent4 2 2 2 2 2 6" xfId="0" builtinId="53" customBuiltin="true"/>
    <cellStyle name="20% - Accent4 2 2 2 2 3" xfId="0" builtinId="53" customBuiltin="true"/>
    <cellStyle name="20% - Accent4 2 2 2 2 3 2" xfId="0" builtinId="53" customBuiltin="true"/>
    <cellStyle name="20% - Accent4 2 2 2 2 3 2 2" xfId="0" builtinId="53" customBuiltin="true"/>
    <cellStyle name="20% - Accent4 2 2 2 2 3 2 2 2" xfId="0" builtinId="53" customBuiltin="true"/>
    <cellStyle name="20% - Accent4 2 2 2 2 3 2 2 2 2" xfId="0" builtinId="53" customBuiltin="true"/>
    <cellStyle name="20% - Accent4 2 2 2 2 3 2 2 3" xfId="0" builtinId="53" customBuiltin="true"/>
    <cellStyle name="20% - Accent4 2 2 2 2 3 2 3" xfId="0" builtinId="53" customBuiltin="true"/>
    <cellStyle name="20% - Accent4 2 2 2 2 3 2 3 2" xfId="0" builtinId="53" customBuiltin="true"/>
    <cellStyle name="20% - Accent4 2 2 2 2 3 2 4" xfId="0" builtinId="53" customBuiltin="true"/>
    <cellStyle name="20% - Accent4 2 2 2 2 3 3" xfId="0" builtinId="53" customBuiltin="true"/>
    <cellStyle name="20% - Accent4 2 2 2 2 3 3 2" xfId="0" builtinId="53" customBuiltin="true"/>
    <cellStyle name="20% - Accent4 2 2 2 2 3 3 2 2" xfId="0" builtinId="53" customBuiltin="true"/>
    <cellStyle name="20% - Accent4 2 2 2 2 3 3 3" xfId="0" builtinId="53" customBuiltin="true"/>
    <cellStyle name="20% - Accent4 2 2 2 2 3 4" xfId="0" builtinId="53" customBuiltin="true"/>
    <cellStyle name="20% - Accent4 2 2 2 2 3 4 2" xfId="0" builtinId="53" customBuiltin="true"/>
    <cellStyle name="20% - Accent4 2 2 2 2 3 5" xfId="0" builtinId="53" customBuiltin="true"/>
    <cellStyle name="20% - Accent4 2 2 2 2 4" xfId="0" builtinId="53" customBuiltin="true"/>
    <cellStyle name="20% - Accent4 2 2 2 2 4 2" xfId="0" builtinId="53" customBuiltin="true"/>
    <cellStyle name="20% - Accent4 2 2 2 2 4 2 2" xfId="0" builtinId="53" customBuiltin="true"/>
    <cellStyle name="20% - Accent4 2 2 2 2 4 2 2 2" xfId="0" builtinId="53" customBuiltin="true"/>
    <cellStyle name="20% - Accent4 2 2 2 2 4 2 3" xfId="0" builtinId="53" customBuiltin="true"/>
    <cellStyle name="20% - Accent4 2 2 2 2 4 3" xfId="0" builtinId="53" customBuiltin="true"/>
    <cellStyle name="20% - Accent4 2 2 2 2 4 3 2" xfId="0" builtinId="53" customBuiltin="true"/>
    <cellStyle name="20% - Accent4 2 2 2 2 4 4" xfId="0" builtinId="53" customBuiltin="true"/>
    <cellStyle name="20% - Accent4 2 2 2 2 5" xfId="0" builtinId="53" customBuiltin="true"/>
    <cellStyle name="20% - Accent4 2 2 2 2 5 2" xfId="0" builtinId="53" customBuiltin="true"/>
    <cellStyle name="20% - Accent4 2 2 2 2 5 2 2" xfId="0" builtinId="53" customBuiltin="true"/>
    <cellStyle name="20% - Accent4 2 2 2 2 5 3" xfId="0" builtinId="53" customBuiltin="true"/>
    <cellStyle name="20% - Accent4 2 2 2 2 6" xfId="0" builtinId="53" customBuiltin="true"/>
    <cellStyle name="20% - Accent4 2 2 2 2 6 2" xfId="0" builtinId="53" customBuiltin="true"/>
    <cellStyle name="20% - Accent4 2 2 2 2 7" xfId="0" builtinId="53" customBuiltin="true"/>
    <cellStyle name="20% - Accent4 2 2 2 3" xfId="0" builtinId="53" customBuiltin="true"/>
    <cellStyle name="20% - Accent4 2 2 2 3 2" xfId="0" builtinId="53" customBuiltin="true"/>
    <cellStyle name="20% - Accent4 2 2 2 3 2 2" xfId="0" builtinId="53" customBuiltin="true"/>
    <cellStyle name="20% - Accent4 2 2 2 3 2 2 2" xfId="0" builtinId="53" customBuiltin="true"/>
    <cellStyle name="20% - Accent4 2 2 2 3 2 2 2 2" xfId="0" builtinId="53" customBuiltin="true"/>
    <cellStyle name="20% - Accent4 2 2 2 3 2 2 2 2 2" xfId="0" builtinId="53" customBuiltin="true"/>
    <cellStyle name="20% - Accent4 2 2 2 3 2 2 2 3" xfId="0" builtinId="53" customBuiltin="true"/>
    <cellStyle name="20% - Accent4 2 2 2 3 2 2 3" xfId="0" builtinId="53" customBuiltin="true"/>
    <cellStyle name="20% - Accent4 2 2 2 3 2 2 3 2" xfId="0" builtinId="53" customBuiltin="true"/>
    <cellStyle name="20% - Accent4 2 2 2 3 2 2 4" xfId="0" builtinId="53" customBuiltin="true"/>
    <cellStyle name="20% - Accent4 2 2 2 3 2 3" xfId="0" builtinId="53" customBuiltin="true"/>
    <cellStyle name="20% - Accent4 2 2 2 3 2 3 2" xfId="0" builtinId="53" customBuiltin="true"/>
    <cellStyle name="20% - Accent4 2 2 2 3 2 3 2 2" xfId="0" builtinId="53" customBuiltin="true"/>
    <cellStyle name="20% - Accent4 2 2 2 3 2 3 3" xfId="0" builtinId="53" customBuiltin="true"/>
    <cellStyle name="20% - Accent4 2 2 2 3 2 4" xfId="0" builtinId="53" customBuiltin="true"/>
    <cellStyle name="20% - Accent4 2 2 2 3 2 4 2" xfId="0" builtinId="53" customBuiltin="true"/>
    <cellStyle name="20% - Accent4 2 2 2 3 2 5" xfId="0" builtinId="53" customBuiltin="true"/>
    <cellStyle name="20% - Accent4 2 2 2 3 3" xfId="0" builtinId="53" customBuiltin="true"/>
    <cellStyle name="20% - Accent4 2 2 2 3 3 2" xfId="0" builtinId="53" customBuiltin="true"/>
    <cellStyle name="20% - Accent4 2 2 2 3 3 2 2" xfId="0" builtinId="53" customBuiltin="true"/>
    <cellStyle name="20% - Accent4 2 2 2 3 3 2 2 2" xfId="0" builtinId="53" customBuiltin="true"/>
    <cellStyle name="20% - Accent4 2 2 2 3 3 2 3" xfId="0" builtinId="53" customBuiltin="true"/>
    <cellStyle name="20% - Accent4 2 2 2 3 3 3" xfId="0" builtinId="53" customBuiltin="true"/>
    <cellStyle name="20% - Accent4 2 2 2 3 3 3 2" xfId="0" builtinId="53" customBuiltin="true"/>
    <cellStyle name="20% - Accent4 2 2 2 3 3 4" xfId="0" builtinId="53" customBuiltin="true"/>
    <cellStyle name="20% - Accent4 2 2 2 3 4" xfId="0" builtinId="53" customBuiltin="true"/>
    <cellStyle name="20% - Accent4 2 2 2 3 4 2" xfId="0" builtinId="53" customBuiltin="true"/>
    <cellStyle name="20% - Accent4 2 2 2 3 4 2 2" xfId="0" builtinId="53" customBuiltin="true"/>
    <cellStyle name="20% - Accent4 2 2 2 3 4 3" xfId="0" builtinId="53" customBuiltin="true"/>
    <cellStyle name="20% - Accent4 2 2 2 3 5" xfId="0" builtinId="53" customBuiltin="true"/>
    <cellStyle name="20% - Accent4 2 2 2 3 5 2" xfId="0" builtinId="53" customBuiltin="true"/>
    <cellStyle name="20% - Accent4 2 2 2 3 6" xfId="0" builtinId="53" customBuiltin="true"/>
    <cellStyle name="20% - Accent4 2 2 2 4" xfId="0" builtinId="53" customBuiltin="true"/>
    <cellStyle name="20% - Accent4 2 2 2 4 2" xfId="0" builtinId="53" customBuiltin="true"/>
    <cellStyle name="20% - Accent4 2 2 2 4 2 2" xfId="0" builtinId="53" customBuiltin="true"/>
    <cellStyle name="20% - Accent4 2 2 2 4 2 2 2" xfId="0" builtinId="53" customBuiltin="true"/>
    <cellStyle name="20% - Accent4 2 2 2 4 2 2 2 2" xfId="0" builtinId="53" customBuiltin="true"/>
    <cellStyle name="20% - Accent4 2 2 2 4 2 2 3" xfId="0" builtinId="53" customBuiltin="true"/>
    <cellStyle name="20% - Accent4 2 2 2 4 2 3" xfId="0" builtinId="53" customBuiltin="true"/>
    <cellStyle name="20% - Accent4 2 2 2 4 2 3 2" xfId="0" builtinId="53" customBuiltin="true"/>
    <cellStyle name="20% - Accent4 2 2 2 4 2 4" xfId="0" builtinId="53" customBuiltin="true"/>
    <cellStyle name="20% - Accent4 2 2 2 4 3" xfId="0" builtinId="53" customBuiltin="true"/>
    <cellStyle name="20% - Accent4 2 2 2 4 3 2" xfId="0" builtinId="53" customBuiltin="true"/>
    <cellStyle name="20% - Accent4 2 2 2 4 3 2 2" xfId="0" builtinId="53" customBuiltin="true"/>
    <cellStyle name="20% - Accent4 2 2 2 4 3 3" xfId="0" builtinId="53" customBuiltin="true"/>
    <cellStyle name="20% - Accent4 2 2 2 4 4" xfId="0" builtinId="53" customBuiltin="true"/>
    <cellStyle name="20% - Accent4 2 2 2 4 4 2" xfId="0" builtinId="53" customBuiltin="true"/>
    <cellStyle name="20% - Accent4 2 2 2 4 5" xfId="0" builtinId="53" customBuiltin="true"/>
    <cellStyle name="20% - Accent4 2 2 2 5" xfId="0" builtinId="53" customBuiltin="true"/>
    <cellStyle name="20% - Accent4 2 2 2 5 2" xfId="0" builtinId="53" customBuiltin="true"/>
    <cellStyle name="20% - Accent4 2 2 2 5 2 2" xfId="0" builtinId="53" customBuiltin="true"/>
    <cellStyle name="20% - Accent4 2 2 2 5 2 2 2" xfId="0" builtinId="53" customBuiltin="true"/>
    <cellStyle name="20% - Accent4 2 2 2 5 2 3" xfId="0" builtinId="53" customBuiltin="true"/>
    <cellStyle name="20% - Accent4 2 2 2 5 3" xfId="0" builtinId="53" customBuiltin="true"/>
    <cellStyle name="20% - Accent4 2 2 2 5 3 2" xfId="0" builtinId="53" customBuiltin="true"/>
    <cellStyle name="20% - Accent4 2 2 2 5 4" xfId="0" builtinId="53" customBuiltin="true"/>
    <cellStyle name="20% - Accent4 2 2 2 6" xfId="0" builtinId="53" customBuiltin="true"/>
    <cellStyle name="20% - Accent4 2 2 2 6 2" xfId="0" builtinId="53" customBuiltin="true"/>
    <cellStyle name="20% - Accent4 2 2 2 6 2 2" xfId="0" builtinId="53" customBuiltin="true"/>
    <cellStyle name="20% - Accent4 2 2 2 6 3" xfId="0" builtinId="53" customBuiltin="true"/>
    <cellStyle name="20% - Accent4 2 2 2 7" xfId="0" builtinId="53" customBuiltin="true"/>
    <cellStyle name="20% - Accent4 2 2 2 7 2" xfId="0" builtinId="53" customBuiltin="true"/>
    <cellStyle name="20% - Accent4 2 2 2 8" xfId="0" builtinId="53" customBuiltin="true"/>
    <cellStyle name="20% - Accent4 2 2 3" xfId="0" builtinId="53" customBuiltin="true"/>
    <cellStyle name="20% - Accent4 2 2 3 2" xfId="0" builtinId="53" customBuiltin="true"/>
    <cellStyle name="20% - Accent4 2 2 3 2 2" xfId="0" builtinId="53" customBuiltin="true"/>
    <cellStyle name="20% - Accent4 2 2 3 2 2 2" xfId="0" builtinId="53" customBuiltin="true"/>
    <cellStyle name="20% - Accent4 2 2 3 2 2 2 2" xfId="0" builtinId="53" customBuiltin="true"/>
    <cellStyle name="20% - Accent4 2 2 3 2 2 2 2 2" xfId="0" builtinId="53" customBuiltin="true"/>
    <cellStyle name="20% - Accent4 2 2 3 2 2 2 2 2 2" xfId="0" builtinId="53" customBuiltin="true"/>
    <cellStyle name="20% - Accent4 2 2 3 2 2 2 2 2 2 2" xfId="0" builtinId="53" customBuiltin="true"/>
    <cellStyle name="20% - Accent4 2 2 3 2 2 2 2 2 3" xfId="0" builtinId="53" customBuiltin="true"/>
    <cellStyle name="20% - Accent4 2 2 3 2 2 2 2 3" xfId="0" builtinId="53" customBuiltin="true"/>
    <cellStyle name="20% - Accent4 2 2 3 2 2 2 2 3 2" xfId="0" builtinId="53" customBuiltin="true"/>
    <cellStyle name="20% - Accent4 2 2 3 2 2 2 2 4" xfId="0" builtinId="53" customBuiltin="true"/>
    <cellStyle name="20% - Accent4 2 2 3 2 2 2 3" xfId="0" builtinId="53" customBuiltin="true"/>
    <cellStyle name="20% - Accent4 2 2 3 2 2 2 3 2" xfId="0" builtinId="53" customBuiltin="true"/>
    <cellStyle name="20% - Accent4 2 2 3 2 2 2 3 2 2" xfId="0" builtinId="53" customBuiltin="true"/>
    <cellStyle name="20% - Accent4 2 2 3 2 2 2 3 3" xfId="0" builtinId="53" customBuiltin="true"/>
    <cellStyle name="20% - Accent4 2 2 3 2 2 2 4" xfId="0" builtinId="53" customBuiltin="true"/>
    <cellStyle name="20% - Accent4 2 2 3 2 2 2 4 2" xfId="0" builtinId="53" customBuiltin="true"/>
    <cellStyle name="20% - Accent4 2 2 3 2 2 2 5" xfId="0" builtinId="53" customBuiltin="true"/>
    <cellStyle name="20% - Accent4 2 2 3 2 2 3" xfId="0" builtinId="53" customBuiltin="true"/>
    <cellStyle name="20% - Accent4 2 2 3 2 2 3 2" xfId="0" builtinId="53" customBuiltin="true"/>
    <cellStyle name="20% - Accent4 2 2 3 2 2 3 2 2" xfId="0" builtinId="53" customBuiltin="true"/>
    <cellStyle name="20% - Accent4 2 2 3 2 2 3 2 2 2" xfId="0" builtinId="53" customBuiltin="true"/>
    <cellStyle name="20% - Accent4 2 2 3 2 2 3 2 3" xfId="0" builtinId="53" customBuiltin="true"/>
    <cellStyle name="20% - Accent4 2 2 3 2 2 3 3" xfId="0" builtinId="53" customBuiltin="true"/>
    <cellStyle name="20% - Accent4 2 2 3 2 2 3 3 2" xfId="0" builtinId="53" customBuiltin="true"/>
    <cellStyle name="20% - Accent4 2 2 3 2 2 3 4" xfId="0" builtinId="53" customBuiltin="true"/>
    <cellStyle name="20% - Accent4 2 2 3 2 2 4" xfId="0" builtinId="53" customBuiltin="true"/>
    <cellStyle name="20% - Accent4 2 2 3 2 2 4 2" xfId="0" builtinId="53" customBuiltin="true"/>
    <cellStyle name="20% - Accent4 2 2 3 2 2 4 2 2" xfId="0" builtinId="53" customBuiltin="true"/>
    <cellStyle name="20% - Accent4 2 2 3 2 2 4 3" xfId="0" builtinId="53" customBuiltin="true"/>
    <cellStyle name="20% - Accent4 2 2 3 2 2 5" xfId="0" builtinId="53" customBuiltin="true"/>
    <cellStyle name="20% - Accent4 2 2 3 2 2 5 2" xfId="0" builtinId="53" customBuiltin="true"/>
    <cellStyle name="20% - Accent4 2 2 3 2 2 6" xfId="0" builtinId="53" customBuiltin="true"/>
    <cellStyle name="20% - Accent4 2 2 3 2 3" xfId="0" builtinId="53" customBuiltin="true"/>
    <cellStyle name="20% - Accent4 2 2 3 2 3 2" xfId="0" builtinId="53" customBuiltin="true"/>
    <cellStyle name="20% - Accent4 2 2 3 2 3 2 2" xfId="0" builtinId="53" customBuiltin="true"/>
    <cellStyle name="20% - Accent4 2 2 3 2 3 2 2 2" xfId="0" builtinId="53" customBuiltin="true"/>
    <cellStyle name="20% - Accent4 2 2 3 2 3 2 2 2 2" xfId="0" builtinId="53" customBuiltin="true"/>
    <cellStyle name="20% - Accent4 2 2 3 2 3 2 2 3" xfId="0" builtinId="53" customBuiltin="true"/>
    <cellStyle name="20% - Accent4 2 2 3 2 3 2 3" xfId="0" builtinId="53" customBuiltin="true"/>
    <cellStyle name="20% - Accent4 2 2 3 2 3 2 3 2" xfId="0" builtinId="53" customBuiltin="true"/>
    <cellStyle name="20% - Accent4 2 2 3 2 3 2 4" xfId="0" builtinId="53" customBuiltin="true"/>
    <cellStyle name="20% - Accent4 2 2 3 2 3 3" xfId="0" builtinId="53" customBuiltin="true"/>
    <cellStyle name="20% - Accent4 2 2 3 2 3 3 2" xfId="0" builtinId="53" customBuiltin="true"/>
    <cellStyle name="20% - Accent4 2 2 3 2 3 3 2 2" xfId="0" builtinId="53" customBuiltin="true"/>
    <cellStyle name="20% - Accent4 2 2 3 2 3 3 3" xfId="0" builtinId="53" customBuiltin="true"/>
    <cellStyle name="20% - Accent4 2 2 3 2 3 4" xfId="0" builtinId="53" customBuiltin="true"/>
    <cellStyle name="20% - Accent4 2 2 3 2 3 4 2" xfId="0" builtinId="53" customBuiltin="true"/>
    <cellStyle name="20% - Accent4 2 2 3 2 3 5" xfId="0" builtinId="53" customBuiltin="true"/>
    <cellStyle name="20% - Accent4 2 2 3 2 4" xfId="0" builtinId="53" customBuiltin="true"/>
    <cellStyle name="20% - Accent4 2 2 3 2 4 2" xfId="0" builtinId="53" customBuiltin="true"/>
    <cellStyle name="20% - Accent4 2 2 3 2 4 2 2" xfId="0" builtinId="53" customBuiltin="true"/>
    <cellStyle name="20% - Accent4 2 2 3 2 4 2 2 2" xfId="0" builtinId="53" customBuiltin="true"/>
    <cellStyle name="20% - Accent4 2 2 3 2 4 2 3" xfId="0" builtinId="53" customBuiltin="true"/>
    <cellStyle name="20% - Accent4 2 2 3 2 4 3" xfId="0" builtinId="53" customBuiltin="true"/>
    <cellStyle name="20% - Accent4 2 2 3 2 4 3 2" xfId="0" builtinId="53" customBuiltin="true"/>
    <cellStyle name="20% - Accent4 2 2 3 2 4 4" xfId="0" builtinId="53" customBuiltin="true"/>
    <cellStyle name="20% - Accent4 2 2 3 2 5" xfId="0" builtinId="53" customBuiltin="true"/>
    <cellStyle name="20% - Accent4 2 2 3 2 5 2" xfId="0" builtinId="53" customBuiltin="true"/>
    <cellStyle name="20% - Accent4 2 2 3 2 5 2 2" xfId="0" builtinId="53" customBuiltin="true"/>
    <cellStyle name="20% - Accent4 2 2 3 2 5 3" xfId="0" builtinId="53" customBuiltin="true"/>
    <cellStyle name="20% - Accent4 2 2 3 2 6" xfId="0" builtinId="53" customBuiltin="true"/>
    <cellStyle name="20% - Accent4 2 2 3 2 6 2" xfId="0" builtinId="53" customBuiltin="true"/>
    <cellStyle name="20% - Accent4 2 2 3 2 7" xfId="0" builtinId="53" customBuiltin="true"/>
    <cellStyle name="20% - Accent4 2 2 3 3" xfId="0" builtinId="53" customBuiltin="true"/>
    <cellStyle name="20% - Accent4 2 2 3 3 2" xfId="0" builtinId="53" customBuiltin="true"/>
    <cellStyle name="20% - Accent4 2 2 3 3 2 2" xfId="0" builtinId="53" customBuiltin="true"/>
    <cellStyle name="20% - Accent4 2 2 3 3 2 2 2" xfId="0" builtinId="53" customBuiltin="true"/>
    <cellStyle name="20% - Accent4 2 2 3 3 2 2 2 2" xfId="0" builtinId="53" customBuiltin="true"/>
    <cellStyle name="20% - Accent4 2 2 3 3 2 2 2 2 2" xfId="0" builtinId="53" customBuiltin="true"/>
    <cellStyle name="20% - Accent4 2 2 3 3 2 2 2 3" xfId="0" builtinId="53" customBuiltin="true"/>
    <cellStyle name="20% - Accent4 2 2 3 3 2 2 3" xfId="0" builtinId="53" customBuiltin="true"/>
    <cellStyle name="20% - Accent4 2 2 3 3 2 2 3 2" xfId="0" builtinId="53" customBuiltin="true"/>
    <cellStyle name="20% - Accent4 2 2 3 3 2 2 4" xfId="0" builtinId="53" customBuiltin="true"/>
    <cellStyle name="20% - Accent4 2 2 3 3 2 3" xfId="0" builtinId="53" customBuiltin="true"/>
    <cellStyle name="20% - Accent4 2 2 3 3 2 3 2" xfId="0" builtinId="53" customBuiltin="true"/>
    <cellStyle name="20% - Accent4 2 2 3 3 2 3 2 2" xfId="0" builtinId="53" customBuiltin="true"/>
    <cellStyle name="20% - Accent4 2 2 3 3 2 3 3" xfId="0" builtinId="53" customBuiltin="true"/>
    <cellStyle name="20% - Accent4 2 2 3 3 2 4" xfId="0" builtinId="53" customBuiltin="true"/>
    <cellStyle name="20% - Accent4 2 2 3 3 2 4 2" xfId="0" builtinId="53" customBuiltin="true"/>
    <cellStyle name="20% - Accent4 2 2 3 3 2 5" xfId="0" builtinId="53" customBuiltin="true"/>
    <cellStyle name="20% - Accent4 2 2 3 3 3" xfId="0" builtinId="53" customBuiltin="true"/>
    <cellStyle name="20% - Accent4 2 2 3 3 3 2" xfId="0" builtinId="53" customBuiltin="true"/>
    <cellStyle name="20% - Accent4 2 2 3 3 3 2 2" xfId="0" builtinId="53" customBuiltin="true"/>
    <cellStyle name="20% - Accent4 2 2 3 3 3 2 2 2" xfId="0" builtinId="53" customBuiltin="true"/>
    <cellStyle name="20% - Accent4 2 2 3 3 3 2 3" xfId="0" builtinId="53" customBuiltin="true"/>
    <cellStyle name="20% - Accent4 2 2 3 3 3 3" xfId="0" builtinId="53" customBuiltin="true"/>
    <cellStyle name="20% - Accent4 2 2 3 3 3 3 2" xfId="0" builtinId="53" customBuiltin="true"/>
    <cellStyle name="20% - Accent4 2 2 3 3 3 4" xfId="0" builtinId="53" customBuiltin="true"/>
    <cellStyle name="20% - Accent4 2 2 3 3 4" xfId="0" builtinId="53" customBuiltin="true"/>
    <cellStyle name="20% - Accent4 2 2 3 3 4 2" xfId="0" builtinId="53" customBuiltin="true"/>
    <cellStyle name="20% - Accent4 2 2 3 3 4 2 2" xfId="0" builtinId="53" customBuiltin="true"/>
    <cellStyle name="20% - Accent4 2 2 3 3 4 3" xfId="0" builtinId="53" customBuiltin="true"/>
    <cellStyle name="20% - Accent4 2 2 3 3 5" xfId="0" builtinId="53" customBuiltin="true"/>
    <cellStyle name="20% - Accent4 2 2 3 3 5 2" xfId="0" builtinId="53" customBuiltin="true"/>
    <cellStyle name="20% - Accent4 2 2 3 3 6" xfId="0" builtinId="53" customBuiltin="true"/>
    <cellStyle name="20% - Accent4 2 2 3 4" xfId="0" builtinId="53" customBuiltin="true"/>
    <cellStyle name="20% - Accent4 2 2 3 4 2" xfId="0" builtinId="53" customBuiltin="true"/>
    <cellStyle name="20% - Accent4 2 2 3 4 2 2" xfId="0" builtinId="53" customBuiltin="true"/>
    <cellStyle name="20% - Accent4 2 2 3 4 2 2 2" xfId="0" builtinId="53" customBuiltin="true"/>
    <cellStyle name="20% - Accent4 2 2 3 4 2 2 2 2" xfId="0" builtinId="53" customBuiltin="true"/>
    <cellStyle name="20% - Accent4 2 2 3 4 2 2 3" xfId="0" builtinId="53" customBuiltin="true"/>
    <cellStyle name="20% - Accent4 2 2 3 4 2 3" xfId="0" builtinId="53" customBuiltin="true"/>
    <cellStyle name="20% - Accent4 2 2 3 4 2 3 2" xfId="0" builtinId="53" customBuiltin="true"/>
    <cellStyle name="20% - Accent4 2 2 3 4 2 4" xfId="0" builtinId="53" customBuiltin="true"/>
    <cellStyle name="20% - Accent4 2 2 3 4 3" xfId="0" builtinId="53" customBuiltin="true"/>
    <cellStyle name="20% - Accent4 2 2 3 4 3 2" xfId="0" builtinId="53" customBuiltin="true"/>
    <cellStyle name="20% - Accent4 2 2 3 4 3 2 2" xfId="0" builtinId="53" customBuiltin="true"/>
    <cellStyle name="20% - Accent4 2 2 3 4 3 3" xfId="0" builtinId="53" customBuiltin="true"/>
    <cellStyle name="20% - Accent4 2 2 3 4 4" xfId="0" builtinId="53" customBuiltin="true"/>
    <cellStyle name="20% - Accent4 2 2 3 4 4 2" xfId="0" builtinId="53" customBuiltin="true"/>
    <cellStyle name="20% - Accent4 2 2 3 4 5" xfId="0" builtinId="53" customBuiltin="true"/>
    <cellStyle name="20% - Accent4 2 2 3 5" xfId="0" builtinId="53" customBuiltin="true"/>
    <cellStyle name="20% - Accent4 2 2 3 5 2" xfId="0" builtinId="53" customBuiltin="true"/>
    <cellStyle name="20% - Accent4 2 2 3 5 2 2" xfId="0" builtinId="53" customBuiltin="true"/>
    <cellStyle name="20% - Accent4 2 2 3 5 2 2 2" xfId="0" builtinId="53" customBuiltin="true"/>
    <cellStyle name="20% - Accent4 2 2 3 5 2 3" xfId="0" builtinId="53" customBuiltin="true"/>
    <cellStyle name="20% - Accent4 2 2 3 5 3" xfId="0" builtinId="53" customBuiltin="true"/>
    <cellStyle name="20% - Accent4 2 2 3 5 3 2" xfId="0" builtinId="53" customBuiltin="true"/>
    <cellStyle name="20% - Accent4 2 2 3 5 4" xfId="0" builtinId="53" customBuiltin="true"/>
    <cellStyle name="20% - Accent4 2 2 3 6" xfId="0" builtinId="53" customBuiltin="true"/>
    <cellStyle name="20% - Accent4 2 2 3 6 2" xfId="0" builtinId="53" customBuiltin="true"/>
    <cellStyle name="20% - Accent4 2 2 3 6 2 2" xfId="0" builtinId="53" customBuiltin="true"/>
    <cellStyle name="20% - Accent4 2 2 3 6 3" xfId="0" builtinId="53" customBuiltin="true"/>
    <cellStyle name="20% - Accent4 2 2 3 7" xfId="0" builtinId="53" customBuiltin="true"/>
    <cellStyle name="20% - Accent4 2 2 3 7 2" xfId="0" builtinId="53" customBuiltin="true"/>
    <cellStyle name="20% - Accent4 2 2 3 8" xfId="0" builtinId="53" customBuiltin="true"/>
    <cellStyle name="20% - Accent4 2 2 4" xfId="0" builtinId="53" customBuiltin="true"/>
    <cellStyle name="20% - Accent4 2 2 4 2" xfId="0" builtinId="53" customBuiltin="true"/>
    <cellStyle name="20% - Accent4 2 2 4 2 2" xfId="0" builtinId="53" customBuiltin="true"/>
    <cellStyle name="20% - Accent4 2 2 4 2 2 2" xfId="0" builtinId="53" customBuiltin="true"/>
    <cellStyle name="20% - Accent4 2 2 4 2 2 2 2" xfId="0" builtinId="53" customBuiltin="true"/>
    <cellStyle name="20% - Accent4 2 2 4 2 2 2 2 2" xfId="0" builtinId="53" customBuiltin="true"/>
    <cellStyle name="20% - Accent4 2 2 4 2 2 2 2 2 2" xfId="0" builtinId="53" customBuiltin="true"/>
    <cellStyle name="20% - Accent4 2 2 4 2 2 2 2 3" xfId="0" builtinId="53" customBuiltin="true"/>
    <cellStyle name="20% - Accent4 2 2 4 2 2 2 3" xfId="0" builtinId="53" customBuiltin="true"/>
    <cellStyle name="20% - Accent4 2 2 4 2 2 2 3 2" xfId="0" builtinId="53" customBuiltin="true"/>
    <cellStyle name="20% - Accent4 2 2 4 2 2 2 4" xfId="0" builtinId="53" customBuiltin="true"/>
    <cellStyle name="20% - Accent4 2 2 4 2 2 3" xfId="0" builtinId="53" customBuiltin="true"/>
    <cellStyle name="20% - Accent4 2 2 4 2 2 3 2" xfId="0" builtinId="53" customBuiltin="true"/>
    <cellStyle name="20% - Accent4 2 2 4 2 2 3 2 2" xfId="0" builtinId="53" customBuiltin="true"/>
    <cellStyle name="20% - Accent4 2 2 4 2 2 3 3" xfId="0" builtinId="53" customBuiltin="true"/>
    <cellStyle name="20% - Accent4 2 2 4 2 2 4" xfId="0" builtinId="53" customBuiltin="true"/>
    <cellStyle name="20% - Accent4 2 2 4 2 2 4 2" xfId="0" builtinId="53" customBuiltin="true"/>
    <cellStyle name="20% - Accent4 2 2 4 2 2 5" xfId="0" builtinId="53" customBuiltin="true"/>
    <cellStyle name="20% - Accent4 2 2 4 2 3" xfId="0" builtinId="53" customBuiltin="true"/>
    <cellStyle name="20% - Accent4 2 2 4 2 3 2" xfId="0" builtinId="53" customBuiltin="true"/>
    <cellStyle name="20% - Accent4 2 2 4 2 3 2 2" xfId="0" builtinId="53" customBuiltin="true"/>
    <cellStyle name="20% - Accent4 2 2 4 2 3 2 2 2" xfId="0" builtinId="53" customBuiltin="true"/>
    <cellStyle name="20% - Accent4 2 2 4 2 3 2 3" xfId="0" builtinId="53" customBuiltin="true"/>
    <cellStyle name="20% - Accent4 2 2 4 2 3 3" xfId="0" builtinId="53" customBuiltin="true"/>
    <cellStyle name="20% - Accent4 2 2 4 2 3 3 2" xfId="0" builtinId="53" customBuiltin="true"/>
    <cellStyle name="20% - Accent4 2 2 4 2 3 4" xfId="0" builtinId="53" customBuiltin="true"/>
    <cellStyle name="20% - Accent4 2 2 4 2 4" xfId="0" builtinId="53" customBuiltin="true"/>
    <cellStyle name="20% - Accent4 2 2 4 2 4 2" xfId="0" builtinId="53" customBuiltin="true"/>
    <cellStyle name="20% - Accent4 2 2 4 2 4 2 2" xfId="0" builtinId="53" customBuiltin="true"/>
    <cellStyle name="20% - Accent4 2 2 4 2 4 3" xfId="0" builtinId="53" customBuiltin="true"/>
    <cellStyle name="20% - Accent4 2 2 4 2 5" xfId="0" builtinId="53" customBuiltin="true"/>
    <cellStyle name="20% - Accent4 2 2 4 2 5 2" xfId="0" builtinId="53" customBuiltin="true"/>
    <cellStyle name="20% - Accent4 2 2 4 2 6" xfId="0" builtinId="53" customBuiltin="true"/>
    <cellStyle name="20% - Accent4 2 2 4 3" xfId="0" builtinId="53" customBuiltin="true"/>
    <cellStyle name="20% - Accent4 2 2 4 3 2" xfId="0" builtinId="53" customBuiltin="true"/>
    <cellStyle name="20% - Accent4 2 2 4 3 2 2" xfId="0" builtinId="53" customBuiltin="true"/>
    <cellStyle name="20% - Accent4 2 2 4 3 2 2 2" xfId="0" builtinId="53" customBuiltin="true"/>
    <cellStyle name="20% - Accent4 2 2 4 3 2 2 2 2" xfId="0" builtinId="53" customBuiltin="true"/>
    <cellStyle name="20% - Accent4 2 2 4 3 2 2 3" xfId="0" builtinId="53" customBuiltin="true"/>
    <cellStyle name="20% - Accent4 2 2 4 3 2 3" xfId="0" builtinId="53" customBuiltin="true"/>
    <cellStyle name="20% - Accent4 2 2 4 3 2 3 2" xfId="0" builtinId="53" customBuiltin="true"/>
    <cellStyle name="20% - Accent4 2 2 4 3 2 4" xfId="0" builtinId="53" customBuiltin="true"/>
    <cellStyle name="20% - Accent4 2 2 4 3 3" xfId="0" builtinId="53" customBuiltin="true"/>
    <cellStyle name="20% - Accent4 2 2 4 3 3 2" xfId="0" builtinId="53" customBuiltin="true"/>
    <cellStyle name="20% - Accent4 2 2 4 3 3 2 2" xfId="0" builtinId="53" customBuiltin="true"/>
    <cellStyle name="20% - Accent4 2 2 4 3 3 3" xfId="0" builtinId="53" customBuiltin="true"/>
    <cellStyle name="20% - Accent4 2 2 4 3 4" xfId="0" builtinId="53" customBuiltin="true"/>
    <cellStyle name="20% - Accent4 2 2 4 3 4 2" xfId="0" builtinId="53" customBuiltin="true"/>
    <cellStyle name="20% - Accent4 2 2 4 3 5" xfId="0" builtinId="53" customBuiltin="true"/>
    <cellStyle name="20% - Accent4 2 2 4 4" xfId="0" builtinId="53" customBuiltin="true"/>
    <cellStyle name="20% - Accent4 2 2 4 4 2" xfId="0" builtinId="53" customBuiltin="true"/>
    <cellStyle name="20% - Accent4 2 2 4 4 2 2" xfId="0" builtinId="53" customBuiltin="true"/>
    <cellStyle name="20% - Accent4 2 2 4 4 2 2 2" xfId="0" builtinId="53" customBuiltin="true"/>
    <cellStyle name="20% - Accent4 2 2 4 4 2 3" xfId="0" builtinId="53" customBuiltin="true"/>
    <cellStyle name="20% - Accent4 2 2 4 4 3" xfId="0" builtinId="53" customBuiltin="true"/>
    <cellStyle name="20% - Accent4 2 2 4 4 3 2" xfId="0" builtinId="53" customBuiltin="true"/>
    <cellStyle name="20% - Accent4 2 2 4 4 4" xfId="0" builtinId="53" customBuiltin="true"/>
    <cellStyle name="20% - Accent4 2 2 4 5" xfId="0" builtinId="53" customBuiltin="true"/>
    <cellStyle name="20% - Accent4 2 2 4 5 2" xfId="0" builtinId="53" customBuiltin="true"/>
    <cellStyle name="20% - Accent4 2 2 4 5 2 2" xfId="0" builtinId="53" customBuiltin="true"/>
    <cellStyle name="20% - Accent4 2 2 4 5 3" xfId="0" builtinId="53" customBuiltin="true"/>
    <cellStyle name="20% - Accent4 2 2 4 6" xfId="0" builtinId="53" customBuiltin="true"/>
    <cellStyle name="20% - Accent4 2 2 4 6 2" xfId="0" builtinId="53" customBuiltin="true"/>
    <cellStyle name="20% - Accent4 2 2 4 7" xfId="0" builtinId="53" customBuiltin="true"/>
    <cellStyle name="20% - Accent4 2 2 5" xfId="0" builtinId="53" customBuiltin="true"/>
    <cellStyle name="20% - Accent4 2 2 5 2" xfId="0" builtinId="53" customBuiltin="true"/>
    <cellStyle name="20% - Accent4 2 2 5 2 2" xfId="0" builtinId="53" customBuiltin="true"/>
    <cellStyle name="20% - Accent4 2 2 5 2 2 2" xfId="0" builtinId="53" customBuiltin="true"/>
    <cellStyle name="20% - Accent4 2 2 5 2 2 2 2" xfId="0" builtinId="53" customBuiltin="true"/>
    <cellStyle name="20% - Accent4 2 2 5 2 2 2 2 2" xfId="0" builtinId="53" customBuiltin="true"/>
    <cellStyle name="20% - Accent4 2 2 5 2 2 2 3" xfId="0" builtinId="53" customBuiltin="true"/>
    <cellStyle name="20% - Accent4 2 2 5 2 2 3" xfId="0" builtinId="53" customBuiltin="true"/>
    <cellStyle name="20% - Accent4 2 2 5 2 2 3 2" xfId="0" builtinId="53" customBuiltin="true"/>
    <cellStyle name="20% - Accent4 2 2 5 2 2 4" xfId="0" builtinId="53" customBuiltin="true"/>
    <cellStyle name="20% - Accent4 2 2 5 2 3" xfId="0" builtinId="53" customBuiltin="true"/>
    <cellStyle name="20% - Accent4 2 2 5 2 3 2" xfId="0" builtinId="53" customBuiltin="true"/>
    <cellStyle name="20% - Accent4 2 2 5 2 3 2 2" xfId="0" builtinId="53" customBuiltin="true"/>
    <cellStyle name="20% - Accent4 2 2 5 2 3 3" xfId="0" builtinId="53" customBuiltin="true"/>
    <cellStyle name="20% - Accent4 2 2 5 2 4" xfId="0" builtinId="53" customBuiltin="true"/>
    <cellStyle name="20% - Accent4 2 2 5 2 4 2" xfId="0" builtinId="53" customBuiltin="true"/>
    <cellStyle name="20% - Accent4 2 2 5 2 5" xfId="0" builtinId="53" customBuiltin="true"/>
    <cellStyle name="20% - Accent4 2 2 5 3" xfId="0" builtinId="53" customBuiltin="true"/>
    <cellStyle name="20% - Accent4 2 2 5 3 2" xfId="0" builtinId="53" customBuiltin="true"/>
    <cellStyle name="20% - Accent4 2 2 5 3 2 2" xfId="0" builtinId="53" customBuiltin="true"/>
    <cellStyle name="20% - Accent4 2 2 5 3 2 2 2" xfId="0" builtinId="53" customBuiltin="true"/>
    <cellStyle name="20% - Accent4 2 2 5 3 2 3" xfId="0" builtinId="53" customBuiltin="true"/>
    <cellStyle name="20% - Accent4 2 2 5 3 3" xfId="0" builtinId="53" customBuiltin="true"/>
    <cellStyle name="20% - Accent4 2 2 5 3 3 2" xfId="0" builtinId="53" customBuiltin="true"/>
    <cellStyle name="20% - Accent4 2 2 5 3 4" xfId="0" builtinId="53" customBuiltin="true"/>
    <cellStyle name="20% - Accent4 2 2 5 4" xfId="0" builtinId="53" customBuiltin="true"/>
    <cellStyle name="20% - Accent4 2 2 5 4 2" xfId="0" builtinId="53" customBuiltin="true"/>
    <cellStyle name="20% - Accent4 2 2 5 4 2 2" xfId="0" builtinId="53" customBuiltin="true"/>
    <cellStyle name="20% - Accent4 2 2 5 4 3" xfId="0" builtinId="53" customBuiltin="true"/>
    <cellStyle name="20% - Accent4 2 2 5 5" xfId="0" builtinId="53" customBuiltin="true"/>
    <cellStyle name="20% - Accent4 2 2 5 5 2" xfId="0" builtinId="53" customBuiltin="true"/>
    <cellStyle name="20% - Accent4 2 2 5 6" xfId="0" builtinId="53" customBuiltin="true"/>
    <cellStyle name="20% - Accent4 2 2 6" xfId="0" builtinId="53" customBuiltin="true"/>
    <cellStyle name="20% - Accent4 2 2 6 2" xfId="0" builtinId="53" customBuiltin="true"/>
    <cellStyle name="20% - Accent4 2 2 6 2 2" xfId="0" builtinId="53" customBuiltin="true"/>
    <cellStyle name="20% - Accent4 2 2 6 2 2 2" xfId="0" builtinId="53" customBuiltin="true"/>
    <cellStyle name="20% - Accent4 2 2 6 2 2 2 2" xfId="0" builtinId="53" customBuiltin="true"/>
    <cellStyle name="20% - Accent4 2 2 6 2 2 3" xfId="0" builtinId="53" customBuiltin="true"/>
    <cellStyle name="20% - Accent4 2 2 6 2 3" xfId="0" builtinId="53" customBuiltin="true"/>
    <cellStyle name="20% - Accent4 2 2 6 2 3 2" xfId="0" builtinId="53" customBuiltin="true"/>
    <cellStyle name="20% - Accent4 2 2 6 2 4" xfId="0" builtinId="53" customBuiltin="true"/>
    <cellStyle name="20% - Accent4 2 2 6 3" xfId="0" builtinId="53" customBuiltin="true"/>
    <cellStyle name="20% - Accent4 2 2 6 3 2" xfId="0" builtinId="53" customBuiltin="true"/>
    <cellStyle name="20% - Accent4 2 2 6 3 2 2" xfId="0" builtinId="53" customBuiltin="true"/>
    <cellStyle name="20% - Accent4 2 2 6 3 3" xfId="0" builtinId="53" customBuiltin="true"/>
    <cellStyle name="20% - Accent4 2 2 6 4" xfId="0" builtinId="53" customBuiltin="true"/>
    <cellStyle name="20% - Accent4 2 2 6 4 2" xfId="0" builtinId="53" customBuiltin="true"/>
    <cellStyle name="20% - Accent4 2 2 6 5" xfId="0" builtinId="53" customBuiltin="true"/>
    <cellStyle name="20% - Accent4 2 2 7" xfId="0" builtinId="53" customBuiltin="true"/>
    <cellStyle name="20% - Accent4 2 2 7 2" xfId="0" builtinId="53" customBuiltin="true"/>
    <cellStyle name="20% - Accent4 2 2 7 2 2" xfId="0" builtinId="53" customBuiltin="true"/>
    <cellStyle name="20% - Accent4 2 2 7 2 2 2" xfId="0" builtinId="53" customBuiltin="true"/>
    <cellStyle name="20% - Accent4 2 2 7 2 3" xfId="0" builtinId="53" customBuiltin="true"/>
    <cellStyle name="20% - Accent4 2 2 7 3" xfId="0" builtinId="53" customBuiltin="true"/>
    <cellStyle name="20% - Accent4 2 2 7 3 2" xfId="0" builtinId="53" customBuiltin="true"/>
    <cellStyle name="20% - Accent4 2 2 7 4" xfId="0" builtinId="53" customBuiltin="true"/>
    <cellStyle name="20% - Accent4 2 2 8" xfId="0" builtinId="53" customBuiltin="true"/>
    <cellStyle name="20% - Accent4 2 2 8 2" xfId="0" builtinId="53" customBuiltin="true"/>
    <cellStyle name="20% - Accent4 2 2 8 2 2" xfId="0" builtinId="53" customBuiltin="true"/>
    <cellStyle name="20% - Accent4 2 2 8 3" xfId="0" builtinId="53" customBuiltin="true"/>
    <cellStyle name="20% - Accent4 2 2 9" xfId="0" builtinId="53" customBuiltin="true"/>
    <cellStyle name="20% - Accent4 2 2 9 2" xfId="0" builtinId="53" customBuiltin="true"/>
    <cellStyle name="20% - Accent4 2 3" xfId="0" builtinId="53" customBuiltin="true"/>
    <cellStyle name="20% - Accent4 2 3 10" xfId="0" builtinId="53" customBuiltin="true"/>
    <cellStyle name="20% - Accent4 2 3 2" xfId="0" builtinId="53" customBuiltin="true"/>
    <cellStyle name="20% - Accent4 2 3 2 2" xfId="0" builtinId="53" customBuiltin="true"/>
    <cellStyle name="20% - Accent4 2 3 2 2 2" xfId="0" builtinId="53" customBuiltin="true"/>
    <cellStyle name="20% - Accent4 2 3 2 2 2 2" xfId="0" builtinId="53" customBuiltin="true"/>
    <cellStyle name="20% - Accent4 2 3 2 2 2 2 2" xfId="0" builtinId="53" customBuiltin="true"/>
    <cellStyle name="20% - Accent4 2 3 2 2 2 2 2 2" xfId="0" builtinId="53" customBuiltin="true"/>
    <cellStyle name="20% - Accent4 2 3 2 2 2 2 2 2 2" xfId="0" builtinId="53" customBuiltin="true"/>
    <cellStyle name="20% - Accent4 2 3 2 2 2 2 2 2 2 2" xfId="0" builtinId="53" customBuiltin="true"/>
    <cellStyle name="20% - Accent4 2 3 2 2 2 2 2 2 3" xfId="0" builtinId="53" customBuiltin="true"/>
    <cellStyle name="20% - Accent4 2 3 2 2 2 2 2 3" xfId="0" builtinId="53" customBuiltin="true"/>
    <cellStyle name="20% - Accent4 2 3 2 2 2 2 2 3 2" xfId="0" builtinId="53" customBuiltin="true"/>
    <cellStyle name="20% - Accent4 2 3 2 2 2 2 2 4" xfId="0" builtinId="53" customBuiltin="true"/>
    <cellStyle name="20% - Accent4 2 3 2 2 2 2 3" xfId="0" builtinId="53" customBuiltin="true"/>
    <cellStyle name="20% - Accent4 2 3 2 2 2 2 3 2" xfId="0" builtinId="53" customBuiltin="true"/>
    <cellStyle name="20% - Accent4 2 3 2 2 2 2 3 2 2" xfId="0" builtinId="53" customBuiltin="true"/>
    <cellStyle name="20% - Accent4 2 3 2 2 2 2 3 3" xfId="0" builtinId="53" customBuiltin="true"/>
    <cellStyle name="20% - Accent4 2 3 2 2 2 2 4" xfId="0" builtinId="53" customBuiltin="true"/>
    <cellStyle name="20% - Accent4 2 3 2 2 2 2 4 2" xfId="0" builtinId="53" customBuiltin="true"/>
    <cellStyle name="20% - Accent4 2 3 2 2 2 2 5" xfId="0" builtinId="53" customBuiltin="true"/>
    <cellStyle name="20% - Accent4 2 3 2 2 2 3" xfId="0" builtinId="53" customBuiltin="true"/>
    <cellStyle name="20% - Accent4 2 3 2 2 2 3 2" xfId="0" builtinId="53" customBuiltin="true"/>
    <cellStyle name="20% - Accent4 2 3 2 2 2 3 2 2" xfId="0" builtinId="53" customBuiltin="true"/>
    <cellStyle name="20% - Accent4 2 3 2 2 2 3 2 2 2" xfId="0" builtinId="53" customBuiltin="true"/>
    <cellStyle name="20% - Accent4 2 3 2 2 2 3 2 3" xfId="0" builtinId="53" customBuiltin="true"/>
    <cellStyle name="20% - Accent4 2 3 2 2 2 3 3" xfId="0" builtinId="53" customBuiltin="true"/>
    <cellStyle name="20% - Accent4 2 3 2 2 2 3 3 2" xfId="0" builtinId="53" customBuiltin="true"/>
    <cellStyle name="20% - Accent4 2 3 2 2 2 3 4" xfId="0" builtinId="53" customBuiltin="true"/>
    <cellStyle name="20% - Accent4 2 3 2 2 2 4" xfId="0" builtinId="53" customBuiltin="true"/>
    <cellStyle name="20% - Accent4 2 3 2 2 2 4 2" xfId="0" builtinId="53" customBuiltin="true"/>
    <cellStyle name="20% - Accent4 2 3 2 2 2 4 2 2" xfId="0" builtinId="53" customBuiltin="true"/>
    <cellStyle name="20% - Accent4 2 3 2 2 2 4 3" xfId="0" builtinId="53" customBuiltin="true"/>
    <cellStyle name="20% - Accent4 2 3 2 2 2 5" xfId="0" builtinId="53" customBuiltin="true"/>
    <cellStyle name="20% - Accent4 2 3 2 2 2 5 2" xfId="0" builtinId="53" customBuiltin="true"/>
    <cellStyle name="20% - Accent4 2 3 2 2 2 6" xfId="0" builtinId="53" customBuiltin="true"/>
    <cellStyle name="20% - Accent4 2 3 2 2 3" xfId="0" builtinId="53" customBuiltin="true"/>
    <cellStyle name="20% - Accent4 2 3 2 2 3 2" xfId="0" builtinId="53" customBuiltin="true"/>
    <cellStyle name="20% - Accent4 2 3 2 2 3 2 2" xfId="0" builtinId="53" customBuiltin="true"/>
    <cellStyle name="20% - Accent4 2 3 2 2 3 2 2 2" xfId="0" builtinId="53" customBuiltin="true"/>
    <cellStyle name="20% - Accent4 2 3 2 2 3 2 2 2 2" xfId="0" builtinId="53" customBuiltin="true"/>
    <cellStyle name="20% - Accent4 2 3 2 2 3 2 2 3" xfId="0" builtinId="53" customBuiltin="true"/>
    <cellStyle name="20% - Accent4 2 3 2 2 3 2 3" xfId="0" builtinId="53" customBuiltin="true"/>
    <cellStyle name="20% - Accent4 2 3 2 2 3 2 3 2" xfId="0" builtinId="53" customBuiltin="true"/>
    <cellStyle name="20% - Accent4 2 3 2 2 3 2 4" xfId="0" builtinId="53" customBuiltin="true"/>
    <cellStyle name="20% - Accent4 2 3 2 2 3 3" xfId="0" builtinId="53" customBuiltin="true"/>
    <cellStyle name="20% - Accent4 2 3 2 2 3 3 2" xfId="0" builtinId="53" customBuiltin="true"/>
    <cellStyle name="20% - Accent4 2 3 2 2 3 3 2 2" xfId="0" builtinId="53" customBuiltin="true"/>
    <cellStyle name="20% - Accent4 2 3 2 2 3 3 3" xfId="0" builtinId="53" customBuiltin="true"/>
    <cellStyle name="20% - Accent4 2 3 2 2 3 4" xfId="0" builtinId="53" customBuiltin="true"/>
    <cellStyle name="20% - Accent4 2 3 2 2 3 4 2" xfId="0" builtinId="53" customBuiltin="true"/>
    <cellStyle name="20% - Accent4 2 3 2 2 3 5" xfId="0" builtinId="53" customBuiltin="true"/>
    <cellStyle name="20% - Accent4 2 3 2 2 4" xfId="0" builtinId="53" customBuiltin="true"/>
    <cellStyle name="20% - Accent4 2 3 2 2 4 2" xfId="0" builtinId="53" customBuiltin="true"/>
    <cellStyle name="20% - Accent4 2 3 2 2 4 2 2" xfId="0" builtinId="53" customBuiltin="true"/>
    <cellStyle name="20% - Accent4 2 3 2 2 4 2 2 2" xfId="0" builtinId="53" customBuiltin="true"/>
    <cellStyle name="20% - Accent4 2 3 2 2 4 2 3" xfId="0" builtinId="53" customBuiltin="true"/>
    <cellStyle name="20% - Accent4 2 3 2 2 4 3" xfId="0" builtinId="53" customBuiltin="true"/>
    <cellStyle name="20% - Accent4 2 3 2 2 4 3 2" xfId="0" builtinId="53" customBuiltin="true"/>
    <cellStyle name="20% - Accent4 2 3 2 2 4 4" xfId="0" builtinId="53" customBuiltin="true"/>
    <cellStyle name="20% - Accent4 2 3 2 2 5" xfId="0" builtinId="53" customBuiltin="true"/>
    <cellStyle name="20% - Accent4 2 3 2 2 5 2" xfId="0" builtinId="53" customBuiltin="true"/>
    <cellStyle name="20% - Accent4 2 3 2 2 5 2 2" xfId="0" builtinId="53" customBuiltin="true"/>
    <cellStyle name="20% - Accent4 2 3 2 2 5 3" xfId="0" builtinId="53" customBuiltin="true"/>
    <cellStyle name="20% - Accent4 2 3 2 2 6" xfId="0" builtinId="53" customBuiltin="true"/>
    <cellStyle name="20% - Accent4 2 3 2 2 6 2" xfId="0" builtinId="53" customBuiltin="true"/>
    <cellStyle name="20% - Accent4 2 3 2 2 7" xfId="0" builtinId="53" customBuiltin="true"/>
    <cellStyle name="20% - Accent4 2 3 2 3" xfId="0" builtinId="53" customBuiltin="true"/>
    <cellStyle name="20% - Accent4 2 3 2 3 2" xfId="0" builtinId="53" customBuiltin="true"/>
    <cellStyle name="20% - Accent4 2 3 2 3 2 2" xfId="0" builtinId="53" customBuiltin="true"/>
    <cellStyle name="20% - Accent4 2 3 2 3 2 2 2" xfId="0" builtinId="53" customBuiltin="true"/>
    <cellStyle name="20% - Accent4 2 3 2 3 2 2 2 2" xfId="0" builtinId="53" customBuiltin="true"/>
    <cellStyle name="20% - Accent4 2 3 2 3 2 2 2 2 2" xfId="0" builtinId="53" customBuiltin="true"/>
    <cellStyle name="20% - Accent4 2 3 2 3 2 2 2 3" xfId="0" builtinId="53" customBuiltin="true"/>
    <cellStyle name="20% - Accent4 2 3 2 3 2 2 3" xfId="0" builtinId="53" customBuiltin="true"/>
    <cellStyle name="20% - Accent4 2 3 2 3 2 2 3 2" xfId="0" builtinId="53" customBuiltin="true"/>
    <cellStyle name="20% - Accent4 2 3 2 3 2 2 4" xfId="0" builtinId="53" customBuiltin="true"/>
    <cellStyle name="20% - Accent4 2 3 2 3 2 3" xfId="0" builtinId="53" customBuiltin="true"/>
    <cellStyle name="20% - Accent4 2 3 2 3 2 3 2" xfId="0" builtinId="53" customBuiltin="true"/>
    <cellStyle name="20% - Accent4 2 3 2 3 2 3 2 2" xfId="0" builtinId="53" customBuiltin="true"/>
    <cellStyle name="20% - Accent4 2 3 2 3 2 3 3" xfId="0" builtinId="53" customBuiltin="true"/>
    <cellStyle name="20% - Accent4 2 3 2 3 2 4" xfId="0" builtinId="53" customBuiltin="true"/>
    <cellStyle name="20% - Accent4 2 3 2 3 2 4 2" xfId="0" builtinId="53" customBuiltin="true"/>
    <cellStyle name="20% - Accent4 2 3 2 3 2 5" xfId="0" builtinId="53" customBuiltin="true"/>
    <cellStyle name="20% - Accent4 2 3 2 3 3" xfId="0" builtinId="53" customBuiltin="true"/>
    <cellStyle name="20% - Accent4 2 3 2 3 3 2" xfId="0" builtinId="53" customBuiltin="true"/>
    <cellStyle name="20% - Accent4 2 3 2 3 3 2 2" xfId="0" builtinId="53" customBuiltin="true"/>
    <cellStyle name="20% - Accent4 2 3 2 3 3 2 2 2" xfId="0" builtinId="53" customBuiltin="true"/>
    <cellStyle name="20% - Accent4 2 3 2 3 3 2 3" xfId="0" builtinId="53" customBuiltin="true"/>
    <cellStyle name="20% - Accent4 2 3 2 3 3 3" xfId="0" builtinId="53" customBuiltin="true"/>
    <cellStyle name="20% - Accent4 2 3 2 3 3 3 2" xfId="0" builtinId="53" customBuiltin="true"/>
    <cellStyle name="20% - Accent4 2 3 2 3 3 4" xfId="0" builtinId="53" customBuiltin="true"/>
    <cellStyle name="20% - Accent4 2 3 2 3 4" xfId="0" builtinId="53" customBuiltin="true"/>
    <cellStyle name="20% - Accent4 2 3 2 3 4 2" xfId="0" builtinId="53" customBuiltin="true"/>
    <cellStyle name="20% - Accent4 2 3 2 3 4 2 2" xfId="0" builtinId="53" customBuiltin="true"/>
    <cellStyle name="20% - Accent4 2 3 2 3 4 3" xfId="0" builtinId="53" customBuiltin="true"/>
    <cellStyle name="20% - Accent4 2 3 2 3 5" xfId="0" builtinId="53" customBuiltin="true"/>
    <cellStyle name="20% - Accent4 2 3 2 3 5 2" xfId="0" builtinId="53" customBuiltin="true"/>
    <cellStyle name="20% - Accent4 2 3 2 3 6" xfId="0" builtinId="53" customBuiltin="true"/>
    <cellStyle name="20% - Accent4 2 3 2 4" xfId="0" builtinId="53" customBuiltin="true"/>
    <cellStyle name="20% - Accent4 2 3 2 4 2" xfId="0" builtinId="53" customBuiltin="true"/>
    <cellStyle name="20% - Accent4 2 3 2 4 2 2" xfId="0" builtinId="53" customBuiltin="true"/>
    <cellStyle name="20% - Accent4 2 3 2 4 2 2 2" xfId="0" builtinId="53" customBuiltin="true"/>
    <cellStyle name="20% - Accent4 2 3 2 4 2 2 2 2" xfId="0" builtinId="53" customBuiltin="true"/>
    <cellStyle name="20% - Accent4 2 3 2 4 2 2 3" xfId="0" builtinId="53" customBuiltin="true"/>
    <cellStyle name="20% - Accent4 2 3 2 4 2 3" xfId="0" builtinId="53" customBuiltin="true"/>
    <cellStyle name="20% - Accent4 2 3 2 4 2 3 2" xfId="0" builtinId="53" customBuiltin="true"/>
    <cellStyle name="20% - Accent4 2 3 2 4 2 4" xfId="0" builtinId="53" customBuiltin="true"/>
    <cellStyle name="20% - Accent4 2 3 2 4 3" xfId="0" builtinId="53" customBuiltin="true"/>
    <cellStyle name="20% - Accent4 2 3 2 4 3 2" xfId="0" builtinId="53" customBuiltin="true"/>
    <cellStyle name="20% - Accent4 2 3 2 4 3 2 2" xfId="0" builtinId="53" customBuiltin="true"/>
    <cellStyle name="20% - Accent4 2 3 2 4 3 3" xfId="0" builtinId="53" customBuiltin="true"/>
    <cellStyle name="20% - Accent4 2 3 2 4 4" xfId="0" builtinId="53" customBuiltin="true"/>
    <cellStyle name="20% - Accent4 2 3 2 4 4 2" xfId="0" builtinId="53" customBuiltin="true"/>
    <cellStyle name="20% - Accent4 2 3 2 4 5" xfId="0" builtinId="53" customBuiltin="true"/>
    <cellStyle name="20% - Accent4 2 3 2 5" xfId="0" builtinId="53" customBuiltin="true"/>
    <cellStyle name="20% - Accent4 2 3 2 5 2" xfId="0" builtinId="53" customBuiltin="true"/>
    <cellStyle name="20% - Accent4 2 3 2 5 2 2" xfId="0" builtinId="53" customBuiltin="true"/>
    <cellStyle name="20% - Accent4 2 3 2 5 2 2 2" xfId="0" builtinId="53" customBuiltin="true"/>
    <cellStyle name="20% - Accent4 2 3 2 5 2 3" xfId="0" builtinId="53" customBuiltin="true"/>
    <cellStyle name="20% - Accent4 2 3 2 5 3" xfId="0" builtinId="53" customBuiltin="true"/>
    <cellStyle name="20% - Accent4 2 3 2 5 3 2" xfId="0" builtinId="53" customBuiltin="true"/>
    <cellStyle name="20% - Accent4 2 3 2 5 4" xfId="0" builtinId="53" customBuiltin="true"/>
    <cellStyle name="20% - Accent4 2 3 2 6" xfId="0" builtinId="53" customBuiltin="true"/>
    <cellStyle name="20% - Accent4 2 3 2 6 2" xfId="0" builtinId="53" customBuiltin="true"/>
    <cellStyle name="20% - Accent4 2 3 2 6 2 2" xfId="0" builtinId="53" customBuiltin="true"/>
    <cellStyle name="20% - Accent4 2 3 2 6 3" xfId="0" builtinId="53" customBuiltin="true"/>
    <cellStyle name="20% - Accent4 2 3 2 7" xfId="0" builtinId="53" customBuiltin="true"/>
    <cellStyle name="20% - Accent4 2 3 2 7 2" xfId="0" builtinId="53" customBuiltin="true"/>
    <cellStyle name="20% - Accent4 2 3 2 8" xfId="0" builtinId="53" customBuiltin="true"/>
    <cellStyle name="20% - Accent4 2 3 3" xfId="0" builtinId="53" customBuiltin="true"/>
    <cellStyle name="20% - Accent4 2 3 3 2" xfId="0" builtinId="53" customBuiltin="true"/>
    <cellStyle name="20% - Accent4 2 3 3 2 2" xfId="0" builtinId="53" customBuiltin="true"/>
    <cellStyle name="20% - Accent4 2 3 3 2 2 2" xfId="0" builtinId="53" customBuiltin="true"/>
    <cellStyle name="20% - Accent4 2 3 3 2 2 2 2" xfId="0" builtinId="53" customBuiltin="true"/>
    <cellStyle name="20% - Accent4 2 3 3 2 2 2 2 2" xfId="0" builtinId="53" customBuiltin="true"/>
    <cellStyle name="20% - Accent4 2 3 3 2 2 2 2 2 2" xfId="0" builtinId="53" customBuiltin="true"/>
    <cellStyle name="20% - Accent4 2 3 3 2 2 2 2 2 2 2" xfId="0" builtinId="53" customBuiltin="true"/>
    <cellStyle name="20% - Accent4 2 3 3 2 2 2 2 2 3" xfId="0" builtinId="53" customBuiltin="true"/>
    <cellStyle name="20% - Accent4 2 3 3 2 2 2 2 3" xfId="0" builtinId="53" customBuiltin="true"/>
    <cellStyle name="20% - Accent4 2 3 3 2 2 2 2 3 2" xfId="0" builtinId="53" customBuiltin="true"/>
    <cellStyle name="20% - Accent4 2 3 3 2 2 2 2 4" xfId="0" builtinId="53" customBuiltin="true"/>
    <cellStyle name="20% - Accent4 2 3 3 2 2 2 3" xfId="0" builtinId="53" customBuiltin="true"/>
    <cellStyle name="20% - Accent4 2 3 3 2 2 2 3 2" xfId="0" builtinId="53" customBuiltin="true"/>
    <cellStyle name="20% - Accent4 2 3 3 2 2 2 3 2 2" xfId="0" builtinId="53" customBuiltin="true"/>
    <cellStyle name="20% - Accent4 2 3 3 2 2 2 3 3" xfId="0" builtinId="53" customBuiltin="true"/>
    <cellStyle name="20% - Accent4 2 3 3 2 2 2 4" xfId="0" builtinId="53" customBuiltin="true"/>
    <cellStyle name="20% - Accent4 2 3 3 2 2 2 4 2" xfId="0" builtinId="53" customBuiltin="true"/>
    <cellStyle name="20% - Accent4 2 3 3 2 2 2 5" xfId="0" builtinId="53" customBuiltin="true"/>
    <cellStyle name="20% - Accent4 2 3 3 2 2 3" xfId="0" builtinId="53" customBuiltin="true"/>
    <cellStyle name="20% - Accent4 2 3 3 2 2 3 2" xfId="0" builtinId="53" customBuiltin="true"/>
    <cellStyle name="20% - Accent4 2 3 3 2 2 3 2 2" xfId="0" builtinId="53" customBuiltin="true"/>
    <cellStyle name="20% - Accent4 2 3 3 2 2 3 2 2 2" xfId="0" builtinId="53" customBuiltin="true"/>
    <cellStyle name="20% - Accent4 2 3 3 2 2 3 2 3" xfId="0" builtinId="53" customBuiltin="true"/>
    <cellStyle name="20% - Accent4 2 3 3 2 2 3 3" xfId="0" builtinId="53" customBuiltin="true"/>
    <cellStyle name="20% - Accent4 2 3 3 2 2 3 3 2" xfId="0" builtinId="53" customBuiltin="true"/>
    <cellStyle name="20% - Accent4 2 3 3 2 2 3 4" xfId="0" builtinId="53" customBuiltin="true"/>
    <cellStyle name="20% - Accent4 2 3 3 2 2 4" xfId="0" builtinId="53" customBuiltin="true"/>
    <cellStyle name="20% - Accent4 2 3 3 2 2 4 2" xfId="0" builtinId="53" customBuiltin="true"/>
    <cellStyle name="20% - Accent4 2 3 3 2 2 4 2 2" xfId="0" builtinId="53" customBuiltin="true"/>
    <cellStyle name="20% - Accent4 2 3 3 2 2 4 3" xfId="0" builtinId="53" customBuiltin="true"/>
    <cellStyle name="20% - Accent4 2 3 3 2 2 5" xfId="0" builtinId="53" customBuiltin="true"/>
    <cellStyle name="20% - Accent4 2 3 3 2 2 5 2" xfId="0" builtinId="53" customBuiltin="true"/>
    <cellStyle name="20% - Accent4 2 3 3 2 2 6" xfId="0" builtinId="53" customBuiltin="true"/>
    <cellStyle name="20% - Accent4 2 3 3 2 3" xfId="0" builtinId="53" customBuiltin="true"/>
    <cellStyle name="20% - Accent4 2 3 3 2 3 2" xfId="0" builtinId="53" customBuiltin="true"/>
    <cellStyle name="20% - Accent4 2 3 3 2 3 2 2" xfId="0" builtinId="53" customBuiltin="true"/>
    <cellStyle name="20% - Accent4 2 3 3 2 3 2 2 2" xfId="0" builtinId="53" customBuiltin="true"/>
    <cellStyle name="20% - Accent4 2 3 3 2 3 2 2 2 2" xfId="0" builtinId="53" customBuiltin="true"/>
    <cellStyle name="20% - Accent4 2 3 3 2 3 2 2 3" xfId="0" builtinId="53" customBuiltin="true"/>
    <cellStyle name="20% - Accent4 2 3 3 2 3 2 3" xfId="0" builtinId="53" customBuiltin="true"/>
    <cellStyle name="20% - Accent4 2 3 3 2 3 2 3 2" xfId="0" builtinId="53" customBuiltin="true"/>
    <cellStyle name="20% - Accent4 2 3 3 2 3 2 4" xfId="0" builtinId="53" customBuiltin="true"/>
    <cellStyle name="20% - Accent4 2 3 3 2 3 3" xfId="0" builtinId="53" customBuiltin="true"/>
    <cellStyle name="20% - Accent4 2 3 3 2 3 3 2" xfId="0" builtinId="53" customBuiltin="true"/>
    <cellStyle name="20% - Accent4 2 3 3 2 3 3 2 2" xfId="0" builtinId="53" customBuiltin="true"/>
    <cellStyle name="20% - Accent4 2 3 3 2 3 3 3" xfId="0" builtinId="53" customBuiltin="true"/>
    <cellStyle name="20% - Accent4 2 3 3 2 3 4" xfId="0" builtinId="53" customBuiltin="true"/>
    <cellStyle name="20% - Accent4 2 3 3 2 3 4 2" xfId="0" builtinId="53" customBuiltin="true"/>
    <cellStyle name="20% - Accent4 2 3 3 2 3 5" xfId="0" builtinId="53" customBuiltin="true"/>
    <cellStyle name="20% - Accent4 2 3 3 2 4" xfId="0" builtinId="53" customBuiltin="true"/>
    <cellStyle name="20% - Accent4 2 3 3 2 4 2" xfId="0" builtinId="53" customBuiltin="true"/>
    <cellStyle name="20% - Accent4 2 3 3 2 4 2 2" xfId="0" builtinId="53" customBuiltin="true"/>
    <cellStyle name="20% - Accent4 2 3 3 2 4 2 2 2" xfId="0" builtinId="53" customBuiltin="true"/>
    <cellStyle name="20% - Accent4 2 3 3 2 4 2 3" xfId="0" builtinId="53" customBuiltin="true"/>
    <cellStyle name="20% - Accent4 2 3 3 2 4 3" xfId="0" builtinId="53" customBuiltin="true"/>
    <cellStyle name="20% - Accent4 2 3 3 2 4 3 2" xfId="0" builtinId="53" customBuiltin="true"/>
    <cellStyle name="20% - Accent4 2 3 3 2 4 4" xfId="0" builtinId="53" customBuiltin="true"/>
    <cellStyle name="20% - Accent4 2 3 3 2 5" xfId="0" builtinId="53" customBuiltin="true"/>
    <cellStyle name="20% - Accent4 2 3 3 2 5 2" xfId="0" builtinId="53" customBuiltin="true"/>
    <cellStyle name="20% - Accent4 2 3 3 2 5 2 2" xfId="0" builtinId="53" customBuiltin="true"/>
    <cellStyle name="20% - Accent4 2 3 3 2 5 3" xfId="0" builtinId="53" customBuiltin="true"/>
    <cellStyle name="20% - Accent4 2 3 3 2 6" xfId="0" builtinId="53" customBuiltin="true"/>
    <cellStyle name="20% - Accent4 2 3 3 2 6 2" xfId="0" builtinId="53" customBuiltin="true"/>
    <cellStyle name="20% - Accent4 2 3 3 2 7" xfId="0" builtinId="53" customBuiltin="true"/>
    <cellStyle name="20% - Accent4 2 3 3 3" xfId="0" builtinId="53" customBuiltin="true"/>
    <cellStyle name="20% - Accent4 2 3 3 3 2" xfId="0" builtinId="53" customBuiltin="true"/>
    <cellStyle name="20% - Accent4 2 3 3 3 2 2" xfId="0" builtinId="53" customBuiltin="true"/>
    <cellStyle name="20% - Accent4 2 3 3 3 2 2 2" xfId="0" builtinId="53" customBuiltin="true"/>
    <cellStyle name="20% - Accent4 2 3 3 3 2 2 2 2" xfId="0" builtinId="53" customBuiltin="true"/>
    <cellStyle name="20% - Accent4 2 3 3 3 2 2 2 2 2" xfId="0" builtinId="53" customBuiltin="true"/>
    <cellStyle name="20% - Accent4 2 3 3 3 2 2 2 3" xfId="0" builtinId="53" customBuiltin="true"/>
    <cellStyle name="20% - Accent4 2 3 3 3 2 2 3" xfId="0" builtinId="53" customBuiltin="true"/>
    <cellStyle name="20% - Accent4 2 3 3 3 2 2 3 2" xfId="0" builtinId="53" customBuiltin="true"/>
    <cellStyle name="20% - Accent4 2 3 3 3 2 2 4" xfId="0" builtinId="53" customBuiltin="true"/>
    <cellStyle name="20% - Accent4 2 3 3 3 2 3" xfId="0" builtinId="53" customBuiltin="true"/>
    <cellStyle name="20% - Accent4 2 3 3 3 2 3 2" xfId="0" builtinId="53" customBuiltin="true"/>
    <cellStyle name="20% - Accent4 2 3 3 3 2 3 2 2" xfId="0" builtinId="53" customBuiltin="true"/>
    <cellStyle name="20% - Accent4 2 3 3 3 2 3 3" xfId="0" builtinId="53" customBuiltin="true"/>
    <cellStyle name="20% - Accent4 2 3 3 3 2 4" xfId="0" builtinId="53" customBuiltin="true"/>
    <cellStyle name="20% - Accent4 2 3 3 3 2 4 2" xfId="0" builtinId="53" customBuiltin="true"/>
    <cellStyle name="20% - Accent4 2 3 3 3 2 5" xfId="0" builtinId="53" customBuiltin="true"/>
    <cellStyle name="20% - Accent4 2 3 3 3 3" xfId="0" builtinId="53" customBuiltin="true"/>
    <cellStyle name="20% - Accent4 2 3 3 3 3 2" xfId="0" builtinId="53" customBuiltin="true"/>
    <cellStyle name="20% - Accent4 2 3 3 3 3 2 2" xfId="0" builtinId="53" customBuiltin="true"/>
    <cellStyle name="20% - Accent4 2 3 3 3 3 2 2 2" xfId="0" builtinId="53" customBuiltin="true"/>
    <cellStyle name="20% - Accent4 2 3 3 3 3 2 3" xfId="0" builtinId="53" customBuiltin="true"/>
    <cellStyle name="20% - Accent4 2 3 3 3 3 3" xfId="0" builtinId="53" customBuiltin="true"/>
    <cellStyle name="20% - Accent4 2 3 3 3 3 3 2" xfId="0" builtinId="53" customBuiltin="true"/>
    <cellStyle name="20% - Accent4 2 3 3 3 3 4" xfId="0" builtinId="53" customBuiltin="true"/>
    <cellStyle name="20% - Accent4 2 3 3 3 4" xfId="0" builtinId="53" customBuiltin="true"/>
    <cellStyle name="20% - Accent4 2 3 3 3 4 2" xfId="0" builtinId="53" customBuiltin="true"/>
    <cellStyle name="20% - Accent4 2 3 3 3 4 2 2" xfId="0" builtinId="53" customBuiltin="true"/>
    <cellStyle name="20% - Accent4 2 3 3 3 4 3" xfId="0" builtinId="53" customBuiltin="true"/>
    <cellStyle name="20% - Accent4 2 3 3 3 5" xfId="0" builtinId="53" customBuiltin="true"/>
    <cellStyle name="20% - Accent4 2 3 3 3 5 2" xfId="0" builtinId="53" customBuiltin="true"/>
    <cellStyle name="20% - Accent4 2 3 3 3 6" xfId="0" builtinId="53" customBuiltin="true"/>
    <cellStyle name="20% - Accent4 2 3 3 4" xfId="0" builtinId="53" customBuiltin="true"/>
    <cellStyle name="20% - Accent4 2 3 3 4 2" xfId="0" builtinId="53" customBuiltin="true"/>
    <cellStyle name="20% - Accent4 2 3 3 4 2 2" xfId="0" builtinId="53" customBuiltin="true"/>
    <cellStyle name="20% - Accent4 2 3 3 4 2 2 2" xfId="0" builtinId="53" customBuiltin="true"/>
    <cellStyle name="20% - Accent4 2 3 3 4 2 2 2 2" xfId="0" builtinId="53" customBuiltin="true"/>
    <cellStyle name="20% - Accent4 2 3 3 4 2 2 3" xfId="0" builtinId="53" customBuiltin="true"/>
    <cellStyle name="20% - Accent4 2 3 3 4 2 3" xfId="0" builtinId="53" customBuiltin="true"/>
    <cellStyle name="20% - Accent4 2 3 3 4 2 3 2" xfId="0" builtinId="53" customBuiltin="true"/>
    <cellStyle name="20% - Accent4 2 3 3 4 2 4" xfId="0" builtinId="53" customBuiltin="true"/>
    <cellStyle name="20% - Accent4 2 3 3 4 3" xfId="0" builtinId="53" customBuiltin="true"/>
    <cellStyle name="20% - Accent4 2 3 3 4 3 2" xfId="0" builtinId="53" customBuiltin="true"/>
    <cellStyle name="20% - Accent4 2 3 3 4 3 2 2" xfId="0" builtinId="53" customBuiltin="true"/>
    <cellStyle name="20% - Accent4 2 3 3 4 3 3" xfId="0" builtinId="53" customBuiltin="true"/>
    <cellStyle name="20% - Accent4 2 3 3 4 4" xfId="0" builtinId="53" customBuiltin="true"/>
    <cellStyle name="20% - Accent4 2 3 3 4 4 2" xfId="0" builtinId="53" customBuiltin="true"/>
    <cellStyle name="20% - Accent4 2 3 3 4 5" xfId="0" builtinId="53" customBuiltin="true"/>
    <cellStyle name="20% - Accent4 2 3 3 5" xfId="0" builtinId="53" customBuiltin="true"/>
    <cellStyle name="20% - Accent4 2 3 3 5 2" xfId="0" builtinId="53" customBuiltin="true"/>
    <cellStyle name="20% - Accent4 2 3 3 5 2 2" xfId="0" builtinId="53" customBuiltin="true"/>
    <cellStyle name="20% - Accent4 2 3 3 5 2 2 2" xfId="0" builtinId="53" customBuiltin="true"/>
    <cellStyle name="20% - Accent4 2 3 3 5 2 3" xfId="0" builtinId="53" customBuiltin="true"/>
    <cellStyle name="20% - Accent4 2 3 3 5 3" xfId="0" builtinId="53" customBuiltin="true"/>
    <cellStyle name="20% - Accent4 2 3 3 5 3 2" xfId="0" builtinId="53" customBuiltin="true"/>
    <cellStyle name="20% - Accent4 2 3 3 5 4" xfId="0" builtinId="53" customBuiltin="true"/>
    <cellStyle name="20% - Accent4 2 3 3 6" xfId="0" builtinId="53" customBuiltin="true"/>
    <cellStyle name="20% - Accent4 2 3 3 6 2" xfId="0" builtinId="53" customBuiltin="true"/>
    <cellStyle name="20% - Accent4 2 3 3 6 2 2" xfId="0" builtinId="53" customBuiltin="true"/>
    <cellStyle name="20% - Accent4 2 3 3 6 3" xfId="0" builtinId="53" customBuiltin="true"/>
    <cellStyle name="20% - Accent4 2 3 3 7" xfId="0" builtinId="53" customBuiltin="true"/>
    <cellStyle name="20% - Accent4 2 3 3 7 2" xfId="0" builtinId="53" customBuiltin="true"/>
    <cellStyle name="20% - Accent4 2 3 3 8" xfId="0" builtinId="53" customBuiltin="true"/>
    <cellStyle name="20% - Accent4 2 3 4" xfId="0" builtinId="53" customBuiltin="true"/>
    <cellStyle name="20% - Accent4 2 3 4 2" xfId="0" builtinId="53" customBuiltin="true"/>
    <cellStyle name="20% - Accent4 2 3 4 2 2" xfId="0" builtinId="53" customBuiltin="true"/>
    <cellStyle name="20% - Accent4 2 3 4 2 2 2" xfId="0" builtinId="53" customBuiltin="true"/>
    <cellStyle name="20% - Accent4 2 3 4 2 2 2 2" xfId="0" builtinId="53" customBuiltin="true"/>
    <cellStyle name="20% - Accent4 2 3 4 2 2 2 2 2" xfId="0" builtinId="53" customBuiltin="true"/>
    <cellStyle name="20% - Accent4 2 3 4 2 2 2 2 2 2" xfId="0" builtinId="53" customBuiltin="true"/>
    <cellStyle name="20% - Accent4 2 3 4 2 2 2 2 3" xfId="0" builtinId="53" customBuiltin="true"/>
    <cellStyle name="20% - Accent4 2 3 4 2 2 2 3" xfId="0" builtinId="53" customBuiltin="true"/>
    <cellStyle name="20% - Accent4 2 3 4 2 2 2 3 2" xfId="0" builtinId="53" customBuiltin="true"/>
    <cellStyle name="20% - Accent4 2 3 4 2 2 2 4" xfId="0" builtinId="53" customBuiltin="true"/>
    <cellStyle name="20% - Accent4 2 3 4 2 2 3" xfId="0" builtinId="53" customBuiltin="true"/>
    <cellStyle name="20% - Accent4 2 3 4 2 2 3 2" xfId="0" builtinId="53" customBuiltin="true"/>
    <cellStyle name="20% - Accent4 2 3 4 2 2 3 2 2" xfId="0" builtinId="53" customBuiltin="true"/>
    <cellStyle name="20% - Accent4 2 3 4 2 2 3 3" xfId="0" builtinId="53" customBuiltin="true"/>
    <cellStyle name="20% - Accent4 2 3 4 2 2 4" xfId="0" builtinId="53" customBuiltin="true"/>
    <cellStyle name="20% - Accent4 2 3 4 2 2 4 2" xfId="0" builtinId="53" customBuiltin="true"/>
    <cellStyle name="20% - Accent4 2 3 4 2 2 5" xfId="0" builtinId="53" customBuiltin="true"/>
    <cellStyle name="20% - Accent4 2 3 4 2 3" xfId="0" builtinId="53" customBuiltin="true"/>
    <cellStyle name="20% - Accent4 2 3 4 2 3 2" xfId="0" builtinId="53" customBuiltin="true"/>
    <cellStyle name="20% - Accent4 2 3 4 2 3 2 2" xfId="0" builtinId="53" customBuiltin="true"/>
    <cellStyle name="20% - Accent4 2 3 4 2 3 2 2 2" xfId="0" builtinId="53" customBuiltin="true"/>
    <cellStyle name="20% - Accent4 2 3 4 2 3 2 3" xfId="0" builtinId="53" customBuiltin="true"/>
    <cellStyle name="20% - Accent4 2 3 4 2 3 3" xfId="0" builtinId="53" customBuiltin="true"/>
    <cellStyle name="20% - Accent4 2 3 4 2 3 3 2" xfId="0" builtinId="53" customBuiltin="true"/>
    <cellStyle name="20% - Accent4 2 3 4 2 3 4" xfId="0" builtinId="53" customBuiltin="true"/>
    <cellStyle name="20% - Accent4 2 3 4 2 4" xfId="0" builtinId="53" customBuiltin="true"/>
    <cellStyle name="20% - Accent4 2 3 4 2 4 2" xfId="0" builtinId="53" customBuiltin="true"/>
    <cellStyle name="20% - Accent4 2 3 4 2 4 2 2" xfId="0" builtinId="53" customBuiltin="true"/>
    <cellStyle name="20% - Accent4 2 3 4 2 4 3" xfId="0" builtinId="53" customBuiltin="true"/>
    <cellStyle name="20% - Accent4 2 3 4 2 5" xfId="0" builtinId="53" customBuiltin="true"/>
    <cellStyle name="20% - Accent4 2 3 4 2 5 2" xfId="0" builtinId="53" customBuiltin="true"/>
    <cellStyle name="20% - Accent4 2 3 4 2 6" xfId="0" builtinId="53" customBuiltin="true"/>
    <cellStyle name="20% - Accent4 2 3 4 3" xfId="0" builtinId="53" customBuiltin="true"/>
    <cellStyle name="20% - Accent4 2 3 4 3 2" xfId="0" builtinId="53" customBuiltin="true"/>
    <cellStyle name="20% - Accent4 2 3 4 3 2 2" xfId="0" builtinId="53" customBuiltin="true"/>
    <cellStyle name="20% - Accent4 2 3 4 3 2 2 2" xfId="0" builtinId="53" customBuiltin="true"/>
    <cellStyle name="20% - Accent4 2 3 4 3 2 2 2 2" xfId="0" builtinId="53" customBuiltin="true"/>
    <cellStyle name="20% - Accent4 2 3 4 3 2 2 3" xfId="0" builtinId="53" customBuiltin="true"/>
    <cellStyle name="20% - Accent4 2 3 4 3 2 3" xfId="0" builtinId="53" customBuiltin="true"/>
    <cellStyle name="20% - Accent4 2 3 4 3 2 3 2" xfId="0" builtinId="53" customBuiltin="true"/>
    <cellStyle name="20% - Accent4 2 3 4 3 2 4" xfId="0" builtinId="53" customBuiltin="true"/>
    <cellStyle name="20% - Accent4 2 3 4 3 3" xfId="0" builtinId="53" customBuiltin="true"/>
    <cellStyle name="20% - Accent4 2 3 4 3 3 2" xfId="0" builtinId="53" customBuiltin="true"/>
    <cellStyle name="20% - Accent4 2 3 4 3 3 2 2" xfId="0" builtinId="53" customBuiltin="true"/>
    <cellStyle name="20% - Accent4 2 3 4 3 3 3" xfId="0" builtinId="53" customBuiltin="true"/>
    <cellStyle name="20% - Accent4 2 3 4 3 4" xfId="0" builtinId="53" customBuiltin="true"/>
    <cellStyle name="20% - Accent4 2 3 4 3 4 2" xfId="0" builtinId="53" customBuiltin="true"/>
    <cellStyle name="20% - Accent4 2 3 4 3 5" xfId="0" builtinId="53" customBuiltin="true"/>
    <cellStyle name="20% - Accent4 2 3 4 4" xfId="0" builtinId="53" customBuiltin="true"/>
    <cellStyle name="20% - Accent4 2 3 4 4 2" xfId="0" builtinId="53" customBuiltin="true"/>
    <cellStyle name="20% - Accent4 2 3 4 4 2 2" xfId="0" builtinId="53" customBuiltin="true"/>
    <cellStyle name="20% - Accent4 2 3 4 4 2 2 2" xfId="0" builtinId="53" customBuiltin="true"/>
    <cellStyle name="20% - Accent4 2 3 4 4 2 3" xfId="0" builtinId="53" customBuiltin="true"/>
    <cellStyle name="20% - Accent4 2 3 4 4 3" xfId="0" builtinId="53" customBuiltin="true"/>
    <cellStyle name="20% - Accent4 2 3 4 4 3 2" xfId="0" builtinId="53" customBuiltin="true"/>
    <cellStyle name="20% - Accent4 2 3 4 4 4" xfId="0" builtinId="53" customBuiltin="true"/>
    <cellStyle name="20% - Accent4 2 3 4 5" xfId="0" builtinId="53" customBuiltin="true"/>
    <cellStyle name="20% - Accent4 2 3 4 5 2" xfId="0" builtinId="53" customBuiltin="true"/>
    <cellStyle name="20% - Accent4 2 3 4 5 2 2" xfId="0" builtinId="53" customBuiltin="true"/>
    <cellStyle name="20% - Accent4 2 3 4 5 3" xfId="0" builtinId="53" customBuiltin="true"/>
    <cellStyle name="20% - Accent4 2 3 4 6" xfId="0" builtinId="53" customBuiltin="true"/>
    <cellStyle name="20% - Accent4 2 3 4 6 2" xfId="0" builtinId="53" customBuiltin="true"/>
    <cellStyle name="20% - Accent4 2 3 4 7" xfId="0" builtinId="53" customBuiltin="true"/>
    <cellStyle name="20% - Accent4 2 3 5" xfId="0" builtinId="53" customBuiltin="true"/>
    <cellStyle name="20% - Accent4 2 3 5 2" xfId="0" builtinId="53" customBuiltin="true"/>
    <cellStyle name="20% - Accent4 2 3 5 2 2" xfId="0" builtinId="53" customBuiltin="true"/>
    <cellStyle name="20% - Accent4 2 3 5 2 2 2" xfId="0" builtinId="53" customBuiltin="true"/>
    <cellStyle name="20% - Accent4 2 3 5 2 2 2 2" xfId="0" builtinId="53" customBuiltin="true"/>
    <cellStyle name="20% - Accent4 2 3 5 2 2 2 2 2" xfId="0" builtinId="53" customBuiltin="true"/>
    <cellStyle name="20% - Accent4 2 3 5 2 2 2 3" xfId="0" builtinId="53" customBuiltin="true"/>
    <cellStyle name="20% - Accent4 2 3 5 2 2 3" xfId="0" builtinId="53" customBuiltin="true"/>
    <cellStyle name="20% - Accent4 2 3 5 2 2 3 2" xfId="0" builtinId="53" customBuiltin="true"/>
    <cellStyle name="20% - Accent4 2 3 5 2 2 4" xfId="0" builtinId="53" customBuiltin="true"/>
    <cellStyle name="20% - Accent4 2 3 5 2 3" xfId="0" builtinId="53" customBuiltin="true"/>
    <cellStyle name="20% - Accent4 2 3 5 2 3 2" xfId="0" builtinId="53" customBuiltin="true"/>
    <cellStyle name="20% - Accent4 2 3 5 2 3 2 2" xfId="0" builtinId="53" customBuiltin="true"/>
    <cellStyle name="20% - Accent4 2 3 5 2 3 3" xfId="0" builtinId="53" customBuiltin="true"/>
    <cellStyle name="20% - Accent4 2 3 5 2 4" xfId="0" builtinId="53" customBuiltin="true"/>
    <cellStyle name="20% - Accent4 2 3 5 2 4 2" xfId="0" builtinId="53" customBuiltin="true"/>
    <cellStyle name="20% - Accent4 2 3 5 2 5" xfId="0" builtinId="53" customBuiltin="true"/>
    <cellStyle name="20% - Accent4 2 3 5 3" xfId="0" builtinId="53" customBuiltin="true"/>
    <cellStyle name="20% - Accent4 2 3 5 3 2" xfId="0" builtinId="53" customBuiltin="true"/>
    <cellStyle name="20% - Accent4 2 3 5 3 2 2" xfId="0" builtinId="53" customBuiltin="true"/>
    <cellStyle name="20% - Accent4 2 3 5 3 2 2 2" xfId="0" builtinId="53" customBuiltin="true"/>
    <cellStyle name="20% - Accent4 2 3 5 3 2 3" xfId="0" builtinId="53" customBuiltin="true"/>
    <cellStyle name="20% - Accent4 2 3 5 3 3" xfId="0" builtinId="53" customBuiltin="true"/>
    <cellStyle name="20% - Accent4 2 3 5 3 3 2" xfId="0" builtinId="53" customBuiltin="true"/>
    <cellStyle name="20% - Accent4 2 3 5 3 4" xfId="0" builtinId="53" customBuiltin="true"/>
    <cellStyle name="20% - Accent4 2 3 5 4" xfId="0" builtinId="53" customBuiltin="true"/>
    <cellStyle name="20% - Accent4 2 3 5 4 2" xfId="0" builtinId="53" customBuiltin="true"/>
    <cellStyle name="20% - Accent4 2 3 5 4 2 2" xfId="0" builtinId="53" customBuiltin="true"/>
    <cellStyle name="20% - Accent4 2 3 5 4 3" xfId="0" builtinId="53" customBuiltin="true"/>
    <cellStyle name="20% - Accent4 2 3 5 5" xfId="0" builtinId="53" customBuiltin="true"/>
    <cellStyle name="20% - Accent4 2 3 5 5 2" xfId="0" builtinId="53" customBuiltin="true"/>
    <cellStyle name="20% - Accent4 2 3 5 6" xfId="0" builtinId="53" customBuiltin="true"/>
    <cellStyle name="20% - Accent4 2 3 6" xfId="0" builtinId="53" customBuiltin="true"/>
    <cellStyle name="20% - Accent4 2 3 6 2" xfId="0" builtinId="53" customBuiltin="true"/>
    <cellStyle name="20% - Accent4 2 3 6 2 2" xfId="0" builtinId="53" customBuiltin="true"/>
    <cellStyle name="20% - Accent4 2 3 6 2 2 2" xfId="0" builtinId="53" customBuiltin="true"/>
    <cellStyle name="20% - Accent4 2 3 6 2 2 2 2" xfId="0" builtinId="53" customBuiltin="true"/>
    <cellStyle name="20% - Accent4 2 3 6 2 2 3" xfId="0" builtinId="53" customBuiltin="true"/>
    <cellStyle name="20% - Accent4 2 3 6 2 3" xfId="0" builtinId="53" customBuiltin="true"/>
    <cellStyle name="20% - Accent4 2 3 6 2 3 2" xfId="0" builtinId="53" customBuiltin="true"/>
    <cellStyle name="20% - Accent4 2 3 6 2 4" xfId="0" builtinId="53" customBuiltin="true"/>
    <cellStyle name="20% - Accent4 2 3 6 3" xfId="0" builtinId="53" customBuiltin="true"/>
    <cellStyle name="20% - Accent4 2 3 6 3 2" xfId="0" builtinId="53" customBuiltin="true"/>
    <cellStyle name="20% - Accent4 2 3 6 3 2 2" xfId="0" builtinId="53" customBuiltin="true"/>
    <cellStyle name="20% - Accent4 2 3 6 3 3" xfId="0" builtinId="53" customBuiltin="true"/>
    <cellStyle name="20% - Accent4 2 3 6 4" xfId="0" builtinId="53" customBuiltin="true"/>
    <cellStyle name="20% - Accent4 2 3 6 4 2" xfId="0" builtinId="53" customBuiltin="true"/>
    <cellStyle name="20% - Accent4 2 3 6 5" xfId="0" builtinId="53" customBuiltin="true"/>
    <cellStyle name="20% - Accent4 2 3 7" xfId="0" builtinId="53" customBuiltin="true"/>
    <cellStyle name="20% - Accent4 2 3 7 2" xfId="0" builtinId="53" customBuiltin="true"/>
    <cellStyle name="20% - Accent4 2 3 7 2 2" xfId="0" builtinId="53" customBuiltin="true"/>
    <cellStyle name="20% - Accent4 2 3 7 2 2 2" xfId="0" builtinId="53" customBuiltin="true"/>
    <cellStyle name="20% - Accent4 2 3 7 2 3" xfId="0" builtinId="53" customBuiltin="true"/>
    <cellStyle name="20% - Accent4 2 3 7 3" xfId="0" builtinId="53" customBuiltin="true"/>
    <cellStyle name="20% - Accent4 2 3 7 3 2" xfId="0" builtinId="53" customBuiltin="true"/>
    <cellStyle name="20% - Accent4 2 3 7 4" xfId="0" builtinId="53" customBuiltin="true"/>
    <cellStyle name="20% - Accent4 2 3 8" xfId="0" builtinId="53" customBuiltin="true"/>
    <cellStyle name="20% - Accent4 2 3 8 2" xfId="0" builtinId="53" customBuiltin="true"/>
    <cellStyle name="20% - Accent4 2 3 8 2 2" xfId="0" builtinId="53" customBuiltin="true"/>
    <cellStyle name="20% - Accent4 2 3 8 3" xfId="0" builtinId="53" customBuiltin="true"/>
    <cellStyle name="20% - Accent4 2 3 9" xfId="0" builtinId="53" customBuiltin="true"/>
    <cellStyle name="20% - Accent4 2 3 9 2" xfId="0" builtinId="53" customBuiltin="true"/>
    <cellStyle name="20% - Accent4 2 4" xfId="0" builtinId="53" customBuiltin="true"/>
    <cellStyle name="20% - Accent4 2 4 2" xfId="0" builtinId="53" customBuiltin="true"/>
    <cellStyle name="20% - Accent4 2 4 2 2" xfId="0" builtinId="53" customBuiltin="true"/>
    <cellStyle name="20% - Accent4 2 4 2 2 2" xfId="0" builtinId="53" customBuiltin="true"/>
    <cellStyle name="20% - Accent4 2 4 2 2 2 2" xfId="0" builtinId="53" customBuiltin="true"/>
    <cellStyle name="20% - Accent4 2 4 2 2 2 2 2" xfId="0" builtinId="53" customBuiltin="true"/>
    <cellStyle name="20% - Accent4 2 4 2 2 2 2 2 2" xfId="0" builtinId="53" customBuiltin="true"/>
    <cellStyle name="20% - Accent4 2 4 2 2 2 2 2 2 2" xfId="0" builtinId="53" customBuiltin="true"/>
    <cellStyle name="20% - Accent4 2 4 2 2 2 2 2 3" xfId="0" builtinId="53" customBuiltin="true"/>
    <cellStyle name="20% - Accent4 2 4 2 2 2 2 3" xfId="0" builtinId="53" customBuiltin="true"/>
    <cellStyle name="20% - Accent4 2 4 2 2 2 2 3 2" xfId="0" builtinId="53" customBuiltin="true"/>
    <cellStyle name="20% - Accent4 2 4 2 2 2 2 4" xfId="0" builtinId="53" customBuiltin="true"/>
    <cellStyle name="20% - Accent4 2 4 2 2 2 3" xfId="0" builtinId="53" customBuiltin="true"/>
    <cellStyle name="20% - Accent4 2 4 2 2 2 3 2" xfId="0" builtinId="53" customBuiltin="true"/>
    <cellStyle name="20% - Accent4 2 4 2 2 2 3 2 2" xfId="0" builtinId="53" customBuiltin="true"/>
    <cellStyle name="20% - Accent4 2 4 2 2 2 3 3" xfId="0" builtinId="53" customBuiltin="true"/>
    <cellStyle name="20% - Accent4 2 4 2 2 2 4" xfId="0" builtinId="53" customBuiltin="true"/>
    <cellStyle name="20% - Accent4 2 4 2 2 2 4 2" xfId="0" builtinId="53" customBuiltin="true"/>
    <cellStyle name="20% - Accent4 2 4 2 2 2 5" xfId="0" builtinId="53" customBuiltin="true"/>
    <cellStyle name="20% - Accent4 2 4 2 2 3" xfId="0" builtinId="53" customBuiltin="true"/>
    <cellStyle name="20% - Accent4 2 4 2 2 3 2" xfId="0" builtinId="53" customBuiltin="true"/>
    <cellStyle name="20% - Accent4 2 4 2 2 3 2 2" xfId="0" builtinId="53" customBuiltin="true"/>
    <cellStyle name="20% - Accent4 2 4 2 2 3 2 2 2" xfId="0" builtinId="53" customBuiltin="true"/>
    <cellStyle name="20% - Accent4 2 4 2 2 3 2 3" xfId="0" builtinId="53" customBuiltin="true"/>
    <cellStyle name="20% - Accent4 2 4 2 2 3 3" xfId="0" builtinId="53" customBuiltin="true"/>
    <cellStyle name="20% - Accent4 2 4 2 2 3 3 2" xfId="0" builtinId="53" customBuiltin="true"/>
    <cellStyle name="20% - Accent4 2 4 2 2 3 4" xfId="0" builtinId="53" customBuiltin="true"/>
    <cellStyle name="20% - Accent4 2 4 2 2 4" xfId="0" builtinId="53" customBuiltin="true"/>
    <cellStyle name="20% - Accent4 2 4 2 2 4 2" xfId="0" builtinId="53" customBuiltin="true"/>
    <cellStyle name="20% - Accent4 2 4 2 2 4 2 2" xfId="0" builtinId="53" customBuiltin="true"/>
    <cellStyle name="20% - Accent4 2 4 2 2 4 3" xfId="0" builtinId="53" customBuiltin="true"/>
    <cellStyle name="20% - Accent4 2 4 2 2 5" xfId="0" builtinId="53" customBuiltin="true"/>
    <cellStyle name="20% - Accent4 2 4 2 2 5 2" xfId="0" builtinId="53" customBuiltin="true"/>
    <cellStyle name="20% - Accent4 2 4 2 2 6" xfId="0" builtinId="53" customBuiltin="true"/>
    <cellStyle name="20% - Accent4 2 4 2 3" xfId="0" builtinId="53" customBuiltin="true"/>
    <cellStyle name="20% - Accent4 2 4 2 3 2" xfId="0" builtinId="53" customBuiltin="true"/>
    <cellStyle name="20% - Accent4 2 4 2 3 2 2" xfId="0" builtinId="53" customBuiltin="true"/>
    <cellStyle name="20% - Accent4 2 4 2 3 2 2 2" xfId="0" builtinId="53" customBuiltin="true"/>
    <cellStyle name="20% - Accent4 2 4 2 3 2 2 2 2" xfId="0" builtinId="53" customBuiltin="true"/>
    <cellStyle name="20% - Accent4 2 4 2 3 2 2 3" xfId="0" builtinId="53" customBuiltin="true"/>
    <cellStyle name="20% - Accent4 2 4 2 3 2 3" xfId="0" builtinId="53" customBuiltin="true"/>
    <cellStyle name="20% - Accent4 2 4 2 3 2 3 2" xfId="0" builtinId="53" customBuiltin="true"/>
    <cellStyle name="20% - Accent4 2 4 2 3 2 4" xfId="0" builtinId="53" customBuiltin="true"/>
    <cellStyle name="20% - Accent4 2 4 2 3 3" xfId="0" builtinId="53" customBuiltin="true"/>
    <cellStyle name="20% - Accent4 2 4 2 3 3 2" xfId="0" builtinId="53" customBuiltin="true"/>
    <cellStyle name="20% - Accent4 2 4 2 3 3 2 2" xfId="0" builtinId="53" customBuiltin="true"/>
    <cellStyle name="20% - Accent4 2 4 2 3 3 3" xfId="0" builtinId="53" customBuiltin="true"/>
    <cellStyle name="20% - Accent4 2 4 2 3 4" xfId="0" builtinId="53" customBuiltin="true"/>
    <cellStyle name="20% - Accent4 2 4 2 3 4 2" xfId="0" builtinId="53" customBuiltin="true"/>
    <cellStyle name="20% - Accent4 2 4 2 3 5" xfId="0" builtinId="53" customBuiltin="true"/>
    <cellStyle name="20% - Accent4 2 4 2 4" xfId="0" builtinId="53" customBuiltin="true"/>
    <cellStyle name="20% - Accent4 2 4 2 4 2" xfId="0" builtinId="53" customBuiltin="true"/>
    <cellStyle name="20% - Accent4 2 4 2 4 2 2" xfId="0" builtinId="53" customBuiltin="true"/>
    <cellStyle name="20% - Accent4 2 4 2 4 2 2 2" xfId="0" builtinId="53" customBuiltin="true"/>
    <cellStyle name="20% - Accent4 2 4 2 4 2 3" xfId="0" builtinId="53" customBuiltin="true"/>
    <cellStyle name="20% - Accent4 2 4 2 4 3" xfId="0" builtinId="53" customBuiltin="true"/>
    <cellStyle name="20% - Accent4 2 4 2 4 3 2" xfId="0" builtinId="53" customBuiltin="true"/>
    <cellStyle name="20% - Accent4 2 4 2 4 4" xfId="0" builtinId="53" customBuiltin="true"/>
    <cellStyle name="20% - Accent4 2 4 2 5" xfId="0" builtinId="53" customBuiltin="true"/>
    <cellStyle name="20% - Accent4 2 4 2 5 2" xfId="0" builtinId="53" customBuiltin="true"/>
    <cellStyle name="20% - Accent4 2 4 2 5 2 2" xfId="0" builtinId="53" customBuiltin="true"/>
    <cellStyle name="20% - Accent4 2 4 2 5 3" xfId="0" builtinId="53" customBuiltin="true"/>
    <cellStyle name="20% - Accent4 2 4 2 6" xfId="0" builtinId="53" customBuiltin="true"/>
    <cellStyle name="20% - Accent4 2 4 2 6 2" xfId="0" builtinId="53" customBuiltin="true"/>
    <cellStyle name="20% - Accent4 2 4 2 7" xfId="0" builtinId="53" customBuiltin="true"/>
    <cellStyle name="20% - Accent4 2 4 3" xfId="0" builtinId="53" customBuiltin="true"/>
    <cellStyle name="20% - Accent4 2 4 3 2" xfId="0" builtinId="53" customBuiltin="true"/>
    <cellStyle name="20% - Accent4 2 4 3 2 2" xfId="0" builtinId="53" customBuiltin="true"/>
    <cellStyle name="20% - Accent4 2 4 3 2 2 2" xfId="0" builtinId="53" customBuiltin="true"/>
    <cellStyle name="20% - Accent4 2 4 3 2 2 2 2" xfId="0" builtinId="53" customBuiltin="true"/>
    <cellStyle name="20% - Accent4 2 4 3 2 2 2 2 2" xfId="0" builtinId="53" customBuiltin="true"/>
    <cellStyle name="20% - Accent4 2 4 3 2 2 2 3" xfId="0" builtinId="53" customBuiltin="true"/>
    <cellStyle name="20% - Accent4 2 4 3 2 2 3" xfId="0" builtinId="53" customBuiltin="true"/>
    <cellStyle name="20% - Accent4 2 4 3 2 2 3 2" xfId="0" builtinId="53" customBuiltin="true"/>
    <cellStyle name="20% - Accent4 2 4 3 2 2 4" xfId="0" builtinId="53" customBuiltin="true"/>
    <cellStyle name="20% - Accent4 2 4 3 2 3" xfId="0" builtinId="53" customBuiltin="true"/>
    <cellStyle name="20% - Accent4 2 4 3 2 3 2" xfId="0" builtinId="53" customBuiltin="true"/>
    <cellStyle name="20% - Accent4 2 4 3 2 3 2 2" xfId="0" builtinId="53" customBuiltin="true"/>
    <cellStyle name="20% - Accent4 2 4 3 2 3 3" xfId="0" builtinId="53" customBuiltin="true"/>
    <cellStyle name="20% - Accent4 2 4 3 2 4" xfId="0" builtinId="53" customBuiltin="true"/>
    <cellStyle name="20% - Accent4 2 4 3 2 4 2" xfId="0" builtinId="53" customBuiltin="true"/>
    <cellStyle name="20% - Accent4 2 4 3 2 5" xfId="0" builtinId="53" customBuiltin="true"/>
    <cellStyle name="20% - Accent4 2 4 3 3" xfId="0" builtinId="53" customBuiltin="true"/>
    <cellStyle name="20% - Accent4 2 4 3 3 2" xfId="0" builtinId="53" customBuiltin="true"/>
    <cellStyle name="20% - Accent4 2 4 3 3 2 2" xfId="0" builtinId="53" customBuiltin="true"/>
    <cellStyle name="20% - Accent4 2 4 3 3 2 2 2" xfId="0" builtinId="53" customBuiltin="true"/>
    <cellStyle name="20% - Accent4 2 4 3 3 2 3" xfId="0" builtinId="53" customBuiltin="true"/>
    <cellStyle name="20% - Accent4 2 4 3 3 3" xfId="0" builtinId="53" customBuiltin="true"/>
    <cellStyle name="20% - Accent4 2 4 3 3 3 2" xfId="0" builtinId="53" customBuiltin="true"/>
    <cellStyle name="20% - Accent4 2 4 3 3 4" xfId="0" builtinId="53" customBuiltin="true"/>
    <cellStyle name="20% - Accent4 2 4 3 4" xfId="0" builtinId="53" customBuiltin="true"/>
    <cellStyle name="20% - Accent4 2 4 3 4 2" xfId="0" builtinId="53" customBuiltin="true"/>
    <cellStyle name="20% - Accent4 2 4 3 4 2 2" xfId="0" builtinId="53" customBuiltin="true"/>
    <cellStyle name="20% - Accent4 2 4 3 4 3" xfId="0" builtinId="53" customBuiltin="true"/>
    <cellStyle name="20% - Accent4 2 4 3 5" xfId="0" builtinId="53" customBuiltin="true"/>
    <cellStyle name="20% - Accent4 2 4 3 5 2" xfId="0" builtinId="53" customBuiltin="true"/>
    <cellStyle name="20% - Accent4 2 4 3 6" xfId="0" builtinId="53" customBuiltin="true"/>
    <cellStyle name="20% - Accent4 2 4 4" xfId="0" builtinId="53" customBuiltin="true"/>
    <cellStyle name="20% - Accent4 2 4 4 2" xfId="0" builtinId="53" customBuiltin="true"/>
    <cellStyle name="20% - Accent4 2 4 4 2 2" xfId="0" builtinId="53" customBuiltin="true"/>
    <cellStyle name="20% - Accent4 2 4 4 2 2 2" xfId="0" builtinId="53" customBuiltin="true"/>
    <cellStyle name="20% - Accent4 2 4 4 2 2 2 2" xfId="0" builtinId="53" customBuiltin="true"/>
    <cellStyle name="20% - Accent4 2 4 4 2 2 3" xfId="0" builtinId="53" customBuiltin="true"/>
    <cellStyle name="20% - Accent4 2 4 4 2 3" xfId="0" builtinId="53" customBuiltin="true"/>
    <cellStyle name="20% - Accent4 2 4 4 2 3 2" xfId="0" builtinId="53" customBuiltin="true"/>
    <cellStyle name="20% - Accent4 2 4 4 2 4" xfId="0" builtinId="53" customBuiltin="true"/>
    <cellStyle name="20% - Accent4 2 4 4 3" xfId="0" builtinId="53" customBuiltin="true"/>
    <cellStyle name="20% - Accent4 2 4 4 3 2" xfId="0" builtinId="53" customBuiltin="true"/>
    <cellStyle name="20% - Accent4 2 4 4 3 2 2" xfId="0" builtinId="53" customBuiltin="true"/>
    <cellStyle name="20% - Accent4 2 4 4 3 3" xfId="0" builtinId="53" customBuiltin="true"/>
    <cellStyle name="20% - Accent4 2 4 4 4" xfId="0" builtinId="53" customBuiltin="true"/>
    <cellStyle name="20% - Accent4 2 4 4 4 2" xfId="0" builtinId="53" customBuiltin="true"/>
    <cellStyle name="20% - Accent4 2 4 4 5" xfId="0" builtinId="53" customBuiltin="true"/>
    <cellStyle name="20% - Accent4 2 4 5" xfId="0" builtinId="53" customBuiltin="true"/>
    <cellStyle name="20% - Accent4 2 4 5 2" xfId="0" builtinId="53" customBuiltin="true"/>
    <cellStyle name="20% - Accent4 2 4 5 2 2" xfId="0" builtinId="53" customBuiltin="true"/>
    <cellStyle name="20% - Accent4 2 4 5 2 2 2" xfId="0" builtinId="53" customBuiltin="true"/>
    <cellStyle name="20% - Accent4 2 4 5 2 3" xfId="0" builtinId="53" customBuiltin="true"/>
    <cellStyle name="20% - Accent4 2 4 5 3" xfId="0" builtinId="53" customBuiltin="true"/>
    <cellStyle name="20% - Accent4 2 4 5 3 2" xfId="0" builtinId="53" customBuiltin="true"/>
    <cellStyle name="20% - Accent4 2 4 5 4" xfId="0" builtinId="53" customBuiltin="true"/>
    <cellStyle name="20% - Accent4 2 4 6" xfId="0" builtinId="53" customBuiltin="true"/>
    <cellStyle name="20% - Accent4 2 4 6 2" xfId="0" builtinId="53" customBuiltin="true"/>
    <cellStyle name="20% - Accent4 2 4 6 2 2" xfId="0" builtinId="53" customBuiltin="true"/>
    <cellStyle name="20% - Accent4 2 4 6 3" xfId="0" builtinId="53" customBuiltin="true"/>
    <cellStyle name="20% - Accent4 2 4 7" xfId="0" builtinId="53" customBuiltin="true"/>
    <cellStyle name="20% - Accent4 2 4 7 2" xfId="0" builtinId="53" customBuiltin="true"/>
    <cellStyle name="20% - Accent4 2 4 8" xfId="0" builtinId="53" customBuiltin="true"/>
    <cellStyle name="20% - Accent4 2 5" xfId="0" builtinId="53" customBuiltin="true"/>
    <cellStyle name="20% - Accent4 2 5 2" xfId="0" builtinId="53" customBuiltin="true"/>
    <cellStyle name="20% - Accent4 2 5 2 2" xfId="0" builtinId="53" customBuiltin="true"/>
    <cellStyle name="20% - Accent4 2 5 2 2 2" xfId="0" builtinId="53" customBuiltin="true"/>
    <cellStyle name="20% - Accent4 2 5 2 2 2 2" xfId="0" builtinId="53" customBuiltin="true"/>
    <cellStyle name="20% - Accent4 2 5 2 2 2 2 2" xfId="0" builtinId="53" customBuiltin="true"/>
    <cellStyle name="20% - Accent4 2 5 2 2 2 2 2 2" xfId="0" builtinId="53" customBuiltin="true"/>
    <cellStyle name="20% - Accent4 2 5 2 2 2 2 2 2 2" xfId="0" builtinId="53" customBuiltin="true"/>
    <cellStyle name="20% - Accent4 2 5 2 2 2 2 2 3" xfId="0" builtinId="53" customBuiltin="true"/>
    <cellStyle name="20% - Accent4 2 5 2 2 2 2 3" xfId="0" builtinId="53" customBuiltin="true"/>
    <cellStyle name="20% - Accent4 2 5 2 2 2 2 3 2" xfId="0" builtinId="53" customBuiltin="true"/>
    <cellStyle name="20% - Accent4 2 5 2 2 2 2 4" xfId="0" builtinId="53" customBuiltin="true"/>
    <cellStyle name="20% - Accent4 2 5 2 2 2 3" xfId="0" builtinId="53" customBuiltin="true"/>
    <cellStyle name="20% - Accent4 2 5 2 2 2 3 2" xfId="0" builtinId="53" customBuiltin="true"/>
    <cellStyle name="20% - Accent4 2 5 2 2 2 3 2 2" xfId="0" builtinId="53" customBuiltin="true"/>
    <cellStyle name="20% - Accent4 2 5 2 2 2 3 3" xfId="0" builtinId="53" customBuiltin="true"/>
    <cellStyle name="20% - Accent4 2 5 2 2 2 4" xfId="0" builtinId="53" customBuiltin="true"/>
    <cellStyle name="20% - Accent4 2 5 2 2 2 4 2" xfId="0" builtinId="53" customBuiltin="true"/>
    <cellStyle name="20% - Accent4 2 5 2 2 2 5" xfId="0" builtinId="53" customBuiltin="true"/>
    <cellStyle name="20% - Accent4 2 5 2 2 3" xfId="0" builtinId="53" customBuiltin="true"/>
    <cellStyle name="20% - Accent4 2 5 2 2 3 2" xfId="0" builtinId="53" customBuiltin="true"/>
    <cellStyle name="20% - Accent4 2 5 2 2 3 2 2" xfId="0" builtinId="53" customBuiltin="true"/>
    <cellStyle name="20% - Accent4 2 5 2 2 3 2 2 2" xfId="0" builtinId="53" customBuiltin="true"/>
    <cellStyle name="20% - Accent4 2 5 2 2 3 2 3" xfId="0" builtinId="53" customBuiltin="true"/>
    <cellStyle name="20% - Accent4 2 5 2 2 3 3" xfId="0" builtinId="53" customBuiltin="true"/>
    <cellStyle name="20% - Accent4 2 5 2 2 3 3 2" xfId="0" builtinId="53" customBuiltin="true"/>
    <cellStyle name="20% - Accent4 2 5 2 2 3 4" xfId="0" builtinId="53" customBuiltin="true"/>
    <cellStyle name="20% - Accent4 2 5 2 2 4" xfId="0" builtinId="53" customBuiltin="true"/>
    <cellStyle name="20% - Accent4 2 5 2 2 4 2" xfId="0" builtinId="53" customBuiltin="true"/>
    <cellStyle name="20% - Accent4 2 5 2 2 4 2 2" xfId="0" builtinId="53" customBuiltin="true"/>
    <cellStyle name="20% - Accent4 2 5 2 2 4 3" xfId="0" builtinId="53" customBuiltin="true"/>
    <cellStyle name="20% - Accent4 2 5 2 2 5" xfId="0" builtinId="53" customBuiltin="true"/>
    <cellStyle name="20% - Accent4 2 5 2 2 5 2" xfId="0" builtinId="53" customBuiltin="true"/>
    <cellStyle name="20% - Accent4 2 5 2 2 6" xfId="0" builtinId="53" customBuiltin="true"/>
    <cellStyle name="20% - Accent4 2 5 2 3" xfId="0" builtinId="53" customBuiltin="true"/>
    <cellStyle name="20% - Accent4 2 5 2 3 2" xfId="0" builtinId="53" customBuiltin="true"/>
    <cellStyle name="20% - Accent4 2 5 2 3 2 2" xfId="0" builtinId="53" customBuiltin="true"/>
    <cellStyle name="20% - Accent4 2 5 2 3 2 2 2" xfId="0" builtinId="53" customBuiltin="true"/>
    <cellStyle name="20% - Accent4 2 5 2 3 2 2 2 2" xfId="0" builtinId="53" customBuiltin="true"/>
    <cellStyle name="20% - Accent4 2 5 2 3 2 2 3" xfId="0" builtinId="53" customBuiltin="true"/>
    <cellStyle name="20% - Accent4 2 5 2 3 2 3" xfId="0" builtinId="53" customBuiltin="true"/>
    <cellStyle name="20% - Accent4 2 5 2 3 2 3 2" xfId="0" builtinId="53" customBuiltin="true"/>
    <cellStyle name="20% - Accent4 2 5 2 3 2 4" xfId="0" builtinId="53" customBuiltin="true"/>
    <cellStyle name="20% - Accent4 2 5 2 3 3" xfId="0" builtinId="53" customBuiltin="true"/>
    <cellStyle name="20% - Accent4 2 5 2 3 3 2" xfId="0" builtinId="53" customBuiltin="true"/>
    <cellStyle name="20% - Accent4 2 5 2 3 3 2 2" xfId="0" builtinId="53" customBuiltin="true"/>
    <cellStyle name="20% - Accent4 2 5 2 3 3 3" xfId="0" builtinId="53" customBuiltin="true"/>
    <cellStyle name="20% - Accent4 2 5 2 3 4" xfId="0" builtinId="53" customBuiltin="true"/>
    <cellStyle name="20% - Accent4 2 5 2 3 4 2" xfId="0" builtinId="53" customBuiltin="true"/>
    <cellStyle name="20% - Accent4 2 5 2 3 5" xfId="0" builtinId="53" customBuiltin="true"/>
    <cellStyle name="20% - Accent4 2 5 2 4" xfId="0" builtinId="53" customBuiltin="true"/>
    <cellStyle name="20% - Accent4 2 5 2 4 2" xfId="0" builtinId="53" customBuiltin="true"/>
    <cellStyle name="20% - Accent4 2 5 2 4 2 2" xfId="0" builtinId="53" customBuiltin="true"/>
    <cellStyle name="20% - Accent4 2 5 2 4 2 2 2" xfId="0" builtinId="53" customBuiltin="true"/>
    <cellStyle name="20% - Accent4 2 5 2 4 2 3" xfId="0" builtinId="53" customBuiltin="true"/>
    <cellStyle name="20% - Accent4 2 5 2 4 3" xfId="0" builtinId="53" customBuiltin="true"/>
    <cellStyle name="20% - Accent4 2 5 2 4 3 2" xfId="0" builtinId="53" customBuiltin="true"/>
    <cellStyle name="20% - Accent4 2 5 2 4 4" xfId="0" builtinId="53" customBuiltin="true"/>
    <cellStyle name="20% - Accent4 2 5 2 5" xfId="0" builtinId="53" customBuiltin="true"/>
    <cellStyle name="20% - Accent4 2 5 2 5 2" xfId="0" builtinId="53" customBuiltin="true"/>
    <cellStyle name="20% - Accent4 2 5 2 5 2 2" xfId="0" builtinId="53" customBuiltin="true"/>
    <cellStyle name="20% - Accent4 2 5 2 5 3" xfId="0" builtinId="53" customBuiltin="true"/>
    <cellStyle name="20% - Accent4 2 5 2 6" xfId="0" builtinId="53" customBuiltin="true"/>
    <cellStyle name="20% - Accent4 2 5 2 6 2" xfId="0" builtinId="53" customBuiltin="true"/>
    <cellStyle name="20% - Accent4 2 5 2 7" xfId="0" builtinId="53" customBuiltin="true"/>
    <cellStyle name="20% - Accent4 2 5 3" xfId="0" builtinId="53" customBuiltin="true"/>
    <cellStyle name="20% - Accent4 2 5 3 2" xfId="0" builtinId="53" customBuiltin="true"/>
    <cellStyle name="20% - Accent4 2 5 3 2 2" xfId="0" builtinId="53" customBuiltin="true"/>
    <cellStyle name="20% - Accent4 2 5 3 2 2 2" xfId="0" builtinId="53" customBuiltin="true"/>
    <cellStyle name="20% - Accent4 2 5 3 2 2 2 2" xfId="0" builtinId="53" customBuiltin="true"/>
    <cellStyle name="20% - Accent4 2 5 3 2 2 2 2 2" xfId="0" builtinId="53" customBuiltin="true"/>
    <cellStyle name="20% - Accent4 2 5 3 2 2 2 3" xfId="0" builtinId="53" customBuiltin="true"/>
    <cellStyle name="20% - Accent4 2 5 3 2 2 3" xfId="0" builtinId="53" customBuiltin="true"/>
    <cellStyle name="20% - Accent4 2 5 3 2 2 3 2" xfId="0" builtinId="53" customBuiltin="true"/>
    <cellStyle name="20% - Accent4 2 5 3 2 2 4" xfId="0" builtinId="53" customBuiltin="true"/>
    <cellStyle name="20% - Accent4 2 5 3 2 3" xfId="0" builtinId="53" customBuiltin="true"/>
    <cellStyle name="20% - Accent4 2 5 3 2 3 2" xfId="0" builtinId="53" customBuiltin="true"/>
    <cellStyle name="20% - Accent4 2 5 3 2 3 2 2" xfId="0" builtinId="53" customBuiltin="true"/>
    <cellStyle name="20% - Accent4 2 5 3 2 3 3" xfId="0" builtinId="53" customBuiltin="true"/>
    <cellStyle name="20% - Accent4 2 5 3 2 4" xfId="0" builtinId="53" customBuiltin="true"/>
    <cellStyle name="20% - Accent4 2 5 3 2 4 2" xfId="0" builtinId="53" customBuiltin="true"/>
    <cellStyle name="20% - Accent4 2 5 3 2 5" xfId="0" builtinId="53" customBuiltin="true"/>
    <cellStyle name="20% - Accent4 2 5 3 3" xfId="0" builtinId="53" customBuiltin="true"/>
    <cellStyle name="20% - Accent4 2 5 3 3 2" xfId="0" builtinId="53" customBuiltin="true"/>
    <cellStyle name="20% - Accent4 2 5 3 3 2 2" xfId="0" builtinId="53" customBuiltin="true"/>
    <cellStyle name="20% - Accent4 2 5 3 3 2 2 2" xfId="0" builtinId="53" customBuiltin="true"/>
    <cellStyle name="20% - Accent4 2 5 3 3 2 3" xfId="0" builtinId="53" customBuiltin="true"/>
    <cellStyle name="20% - Accent4 2 5 3 3 3" xfId="0" builtinId="53" customBuiltin="true"/>
    <cellStyle name="20% - Accent4 2 5 3 3 3 2" xfId="0" builtinId="53" customBuiltin="true"/>
    <cellStyle name="20% - Accent4 2 5 3 3 4" xfId="0" builtinId="53" customBuiltin="true"/>
    <cellStyle name="20% - Accent4 2 5 3 4" xfId="0" builtinId="53" customBuiltin="true"/>
    <cellStyle name="20% - Accent4 2 5 3 4 2" xfId="0" builtinId="53" customBuiltin="true"/>
    <cellStyle name="20% - Accent4 2 5 3 4 2 2" xfId="0" builtinId="53" customBuiltin="true"/>
    <cellStyle name="20% - Accent4 2 5 3 4 3" xfId="0" builtinId="53" customBuiltin="true"/>
    <cellStyle name="20% - Accent4 2 5 3 5" xfId="0" builtinId="53" customBuiltin="true"/>
    <cellStyle name="20% - Accent4 2 5 3 5 2" xfId="0" builtinId="53" customBuiltin="true"/>
    <cellStyle name="20% - Accent4 2 5 3 6" xfId="0" builtinId="53" customBuiltin="true"/>
    <cellStyle name="20% - Accent4 2 5 4" xfId="0" builtinId="53" customBuiltin="true"/>
    <cellStyle name="20% - Accent4 2 5 4 2" xfId="0" builtinId="53" customBuiltin="true"/>
    <cellStyle name="20% - Accent4 2 5 4 2 2" xfId="0" builtinId="53" customBuiltin="true"/>
    <cellStyle name="20% - Accent4 2 5 4 2 2 2" xfId="0" builtinId="53" customBuiltin="true"/>
    <cellStyle name="20% - Accent4 2 5 4 2 2 2 2" xfId="0" builtinId="53" customBuiltin="true"/>
    <cellStyle name="20% - Accent4 2 5 4 2 2 3" xfId="0" builtinId="53" customBuiltin="true"/>
    <cellStyle name="20% - Accent4 2 5 4 2 3" xfId="0" builtinId="53" customBuiltin="true"/>
    <cellStyle name="20% - Accent4 2 5 4 2 3 2" xfId="0" builtinId="53" customBuiltin="true"/>
    <cellStyle name="20% - Accent4 2 5 4 2 4" xfId="0" builtinId="53" customBuiltin="true"/>
    <cellStyle name="20% - Accent4 2 5 4 3" xfId="0" builtinId="53" customBuiltin="true"/>
    <cellStyle name="20% - Accent4 2 5 4 3 2" xfId="0" builtinId="53" customBuiltin="true"/>
    <cellStyle name="20% - Accent4 2 5 4 3 2 2" xfId="0" builtinId="53" customBuiltin="true"/>
    <cellStyle name="20% - Accent4 2 5 4 3 3" xfId="0" builtinId="53" customBuiltin="true"/>
    <cellStyle name="20% - Accent4 2 5 4 4" xfId="0" builtinId="53" customBuiltin="true"/>
    <cellStyle name="20% - Accent4 2 5 4 4 2" xfId="0" builtinId="53" customBuiltin="true"/>
    <cellStyle name="20% - Accent4 2 5 4 5" xfId="0" builtinId="53" customBuiltin="true"/>
    <cellStyle name="20% - Accent4 2 5 5" xfId="0" builtinId="53" customBuiltin="true"/>
    <cellStyle name="20% - Accent4 2 5 5 2" xfId="0" builtinId="53" customBuiltin="true"/>
    <cellStyle name="20% - Accent4 2 5 5 2 2" xfId="0" builtinId="53" customBuiltin="true"/>
    <cellStyle name="20% - Accent4 2 5 5 2 2 2" xfId="0" builtinId="53" customBuiltin="true"/>
    <cellStyle name="20% - Accent4 2 5 5 2 3" xfId="0" builtinId="53" customBuiltin="true"/>
    <cellStyle name="20% - Accent4 2 5 5 3" xfId="0" builtinId="53" customBuiltin="true"/>
    <cellStyle name="20% - Accent4 2 5 5 3 2" xfId="0" builtinId="53" customBuiltin="true"/>
    <cellStyle name="20% - Accent4 2 5 5 4" xfId="0" builtinId="53" customBuiltin="true"/>
    <cellStyle name="20% - Accent4 2 5 6" xfId="0" builtinId="53" customBuiltin="true"/>
    <cellStyle name="20% - Accent4 2 5 6 2" xfId="0" builtinId="53" customBuiltin="true"/>
    <cellStyle name="20% - Accent4 2 5 6 2 2" xfId="0" builtinId="53" customBuiltin="true"/>
    <cellStyle name="20% - Accent4 2 5 6 3" xfId="0" builtinId="53" customBuiltin="true"/>
    <cellStyle name="20% - Accent4 2 5 7" xfId="0" builtinId="53" customBuiltin="true"/>
    <cellStyle name="20% - Accent4 2 5 7 2" xfId="0" builtinId="53" customBuiltin="true"/>
    <cellStyle name="20% - Accent4 2 5 8" xfId="0" builtinId="53" customBuiltin="true"/>
    <cellStyle name="20% - Accent4 2 6" xfId="0" builtinId="53" customBuiltin="true"/>
    <cellStyle name="20% - Accent4 2 6 2" xfId="0" builtinId="53" customBuiltin="true"/>
    <cellStyle name="20% - Accent4 2 6 2 2" xfId="0" builtinId="53" customBuiltin="true"/>
    <cellStyle name="20% - Accent4 2 6 2 2 2" xfId="0" builtinId="53" customBuiltin="true"/>
    <cellStyle name="20% - Accent4 2 6 2 2 2 2" xfId="0" builtinId="53" customBuiltin="true"/>
    <cellStyle name="20% - Accent4 2 6 2 2 2 2 2" xfId="0" builtinId="53" customBuiltin="true"/>
    <cellStyle name="20% - Accent4 2 6 2 2 2 2 2 2" xfId="0" builtinId="53" customBuiltin="true"/>
    <cellStyle name="20% - Accent4 2 6 2 2 2 2 3" xfId="0" builtinId="53" customBuiltin="true"/>
    <cellStyle name="20% - Accent4 2 6 2 2 2 3" xfId="0" builtinId="53" customBuiltin="true"/>
    <cellStyle name="20% - Accent4 2 6 2 2 2 3 2" xfId="0" builtinId="53" customBuiltin="true"/>
    <cellStyle name="20% - Accent4 2 6 2 2 2 4" xfId="0" builtinId="53" customBuiltin="true"/>
    <cellStyle name="20% - Accent4 2 6 2 2 3" xfId="0" builtinId="53" customBuiltin="true"/>
    <cellStyle name="20% - Accent4 2 6 2 2 3 2" xfId="0" builtinId="53" customBuiltin="true"/>
    <cellStyle name="20% - Accent4 2 6 2 2 3 2 2" xfId="0" builtinId="53" customBuiltin="true"/>
    <cellStyle name="20% - Accent4 2 6 2 2 3 3" xfId="0" builtinId="53" customBuiltin="true"/>
    <cellStyle name="20% - Accent4 2 6 2 2 4" xfId="0" builtinId="53" customBuiltin="true"/>
    <cellStyle name="20% - Accent4 2 6 2 2 4 2" xfId="0" builtinId="53" customBuiltin="true"/>
    <cellStyle name="20% - Accent4 2 6 2 2 5" xfId="0" builtinId="53" customBuiltin="true"/>
    <cellStyle name="20% - Accent4 2 6 2 3" xfId="0" builtinId="53" customBuiltin="true"/>
    <cellStyle name="20% - Accent4 2 6 2 3 2" xfId="0" builtinId="53" customBuiltin="true"/>
    <cellStyle name="20% - Accent4 2 6 2 3 2 2" xfId="0" builtinId="53" customBuiltin="true"/>
    <cellStyle name="20% - Accent4 2 6 2 3 2 2 2" xfId="0" builtinId="53" customBuiltin="true"/>
    <cellStyle name="20% - Accent4 2 6 2 3 2 3" xfId="0" builtinId="53" customBuiltin="true"/>
    <cellStyle name="20% - Accent4 2 6 2 3 3" xfId="0" builtinId="53" customBuiltin="true"/>
    <cellStyle name="20% - Accent4 2 6 2 3 3 2" xfId="0" builtinId="53" customBuiltin="true"/>
    <cellStyle name="20% - Accent4 2 6 2 3 4" xfId="0" builtinId="53" customBuiltin="true"/>
    <cellStyle name="20% - Accent4 2 6 2 4" xfId="0" builtinId="53" customBuiltin="true"/>
    <cellStyle name="20% - Accent4 2 6 2 4 2" xfId="0" builtinId="53" customBuiltin="true"/>
    <cellStyle name="20% - Accent4 2 6 2 4 2 2" xfId="0" builtinId="53" customBuiltin="true"/>
    <cellStyle name="20% - Accent4 2 6 2 4 3" xfId="0" builtinId="53" customBuiltin="true"/>
    <cellStyle name="20% - Accent4 2 6 2 5" xfId="0" builtinId="53" customBuiltin="true"/>
    <cellStyle name="20% - Accent4 2 6 2 5 2" xfId="0" builtinId="53" customBuiltin="true"/>
    <cellStyle name="20% - Accent4 2 6 2 6" xfId="0" builtinId="53" customBuiltin="true"/>
    <cellStyle name="20% - Accent4 2 6 3" xfId="0" builtinId="53" customBuiltin="true"/>
    <cellStyle name="20% - Accent4 2 6 3 2" xfId="0" builtinId="53" customBuiltin="true"/>
    <cellStyle name="20% - Accent4 2 6 3 2 2" xfId="0" builtinId="53" customBuiltin="true"/>
    <cellStyle name="20% - Accent4 2 6 3 2 2 2" xfId="0" builtinId="53" customBuiltin="true"/>
    <cellStyle name="20% - Accent4 2 6 3 2 2 2 2" xfId="0" builtinId="53" customBuiltin="true"/>
    <cellStyle name="20% - Accent4 2 6 3 2 2 3" xfId="0" builtinId="53" customBuiltin="true"/>
    <cellStyle name="20% - Accent4 2 6 3 2 3" xfId="0" builtinId="53" customBuiltin="true"/>
    <cellStyle name="20% - Accent4 2 6 3 2 3 2" xfId="0" builtinId="53" customBuiltin="true"/>
    <cellStyle name="20% - Accent4 2 6 3 2 4" xfId="0" builtinId="53" customBuiltin="true"/>
    <cellStyle name="20% - Accent4 2 6 3 3" xfId="0" builtinId="53" customBuiltin="true"/>
    <cellStyle name="20% - Accent4 2 6 3 3 2" xfId="0" builtinId="53" customBuiltin="true"/>
    <cellStyle name="20% - Accent4 2 6 3 3 2 2" xfId="0" builtinId="53" customBuiltin="true"/>
    <cellStyle name="20% - Accent4 2 6 3 3 3" xfId="0" builtinId="53" customBuiltin="true"/>
    <cellStyle name="20% - Accent4 2 6 3 4" xfId="0" builtinId="53" customBuiltin="true"/>
    <cellStyle name="20% - Accent4 2 6 3 4 2" xfId="0" builtinId="53" customBuiltin="true"/>
    <cellStyle name="20% - Accent4 2 6 3 5" xfId="0" builtinId="53" customBuiltin="true"/>
    <cellStyle name="20% - Accent4 2 6 4" xfId="0" builtinId="53" customBuiltin="true"/>
    <cellStyle name="20% - Accent4 2 6 4 2" xfId="0" builtinId="53" customBuiltin="true"/>
    <cellStyle name="20% - Accent4 2 6 4 2 2" xfId="0" builtinId="53" customBuiltin="true"/>
    <cellStyle name="20% - Accent4 2 6 4 2 2 2" xfId="0" builtinId="53" customBuiltin="true"/>
    <cellStyle name="20% - Accent4 2 6 4 2 3" xfId="0" builtinId="53" customBuiltin="true"/>
    <cellStyle name="20% - Accent4 2 6 4 3" xfId="0" builtinId="53" customBuiltin="true"/>
    <cellStyle name="20% - Accent4 2 6 4 3 2" xfId="0" builtinId="53" customBuiltin="true"/>
    <cellStyle name="20% - Accent4 2 6 4 4" xfId="0" builtinId="53" customBuiltin="true"/>
    <cellStyle name="20% - Accent4 2 6 5" xfId="0" builtinId="53" customBuiltin="true"/>
    <cellStyle name="20% - Accent4 2 6 5 2" xfId="0" builtinId="53" customBuiltin="true"/>
    <cellStyle name="20% - Accent4 2 6 5 2 2" xfId="0" builtinId="53" customBuiltin="true"/>
    <cellStyle name="20% - Accent4 2 6 5 3" xfId="0" builtinId="53" customBuiltin="true"/>
    <cellStyle name="20% - Accent4 2 6 6" xfId="0" builtinId="53" customBuiltin="true"/>
    <cellStyle name="20% - Accent4 2 6 6 2" xfId="0" builtinId="53" customBuiltin="true"/>
    <cellStyle name="20% - Accent4 2 6 7" xfId="0" builtinId="53" customBuiltin="true"/>
    <cellStyle name="20% - Accent4 2 7" xfId="0" builtinId="53" customBuiltin="true"/>
    <cellStyle name="20% - Accent4 2 7 2" xfId="0" builtinId="53" customBuiltin="true"/>
    <cellStyle name="20% - Accent4 2 7 2 2" xfId="0" builtinId="53" customBuiltin="true"/>
    <cellStyle name="20% - Accent4 2 7 2 2 2" xfId="0" builtinId="53" customBuiltin="true"/>
    <cellStyle name="20% - Accent4 2 7 2 2 2 2" xfId="0" builtinId="53" customBuiltin="true"/>
    <cellStyle name="20% - Accent4 2 7 2 2 2 2 2" xfId="0" builtinId="53" customBuiltin="true"/>
    <cellStyle name="20% - Accent4 2 7 2 2 2 3" xfId="0" builtinId="53" customBuiltin="true"/>
    <cellStyle name="20% - Accent4 2 7 2 2 3" xfId="0" builtinId="53" customBuiltin="true"/>
    <cellStyle name="20% - Accent4 2 7 2 2 3 2" xfId="0" builtinId="53" customBuiltin="true"/>
    <cellStyle name="20% - Accent4 2 7 2 2 4" xfId="0" builtinId="53" customBuiltin="true"/>
    <cellStyle name="20% - Accent4 2 7 2 3" xfId="0" builtinId="53" customBuiltin="true"/>
    <cellStyle name="20% - Accent4 2 7 2 3 2" xfId="0" builtinId="53" customBuiltin="true"/>
    <cellStyle name="20% - Accent4 2 7 2 3 2 2" xfId="0" builtinId="53" customBuiltin="true"/>
    <cellStyle name="20% - Accent4 2 7 2 3 3" xfId="0" builtinId="53" customBuiltin="true"/>
    <cellStyle name="20% - Accent4 2 7 2 4" xfId="0" builtinId="53" customBuiltin="true"/>
    <cellStyle name="20% - Accent4 2 7 2 4 2" xfId="0" builtinId="53" customBuiltin="true"/>
    <cellStyle name="20% - Accent4 2 7 2 5" xfId="0" builtinId="53" customBuiltin="true"/>
    <cellStyle name="20% - Accent4 2 7 3" xfId="0" builtinId="53" customBuiltin="true"/>
    <cellStyle name="20% - Accent4 2 7 3 2" xfId="0" builtinId="53" customBuiltin="true"/>
    <cellStyle name="20% - Accent4 2 7 3 2 2" xfId="0" builtinId="53" customBuiltin="true"/>
    <cellStyle name="20% - Accent4 2 7 3 2 2 2" xfId="0" builtinId="53" customBuiltin="true"/>
    <cellStyle name="20% - Accent4 2 7 3 2 3" xfId="0" builtinId="53" customBuiltin="true"/>
    <cellStyle name="20% - Accent4 2 7 3 3" xfId="0" builtinId="53" customBuiltin="true"/>
    <cellStyle name="20% - Accent4 2 7 3 3 2" xfId="0" builtinId="53" customBuiltin="true"/>
    <cellStyle name="20% - Accent4 2 7 3 4" xfId="0" builtinId="53" customBuiltin="true"/>
    <cellStyle name="20% - Accent4 2 7 4" xfId="0" builtinId="53" customBuiltin="true"/>
    <cellStyle name="20% - Accent4 2 7 4 2" xfId="0" builtinId="53" customBuiltin="true"/>
    <cellStyle name="20% - Accent4 2 7 4 2 2" xfId="0" builtinId="53" customBuiltin="true"/>
    <cellStyle name="20% - Accent4 2 7 4 3" xfId="0" builtinId="53" customBuiltin="true"/>
    <cellStyle name="20% - Accent4 2 7 5" xfId="0" builtinId="53" customBuiltin="true"/>
    <cellStyle name="20% - Accent4 2 7 5 2" xfId="0" builtinId="53" customBuiltin="true"/>
    <cellStyle name="20% - Accent4 2 7 6" xfId="0" builtinId="53" customBuiltin="true"/>
    <cellStyle name="20% - Accent4 2 8" xfId="0" builtinId="53" customBuiltin="true"/>
    <cellStyle name="20% - Accent4 2 8 2" xfId="0" builtinId="53" customBuiltin="true"/>
    <cellStyle name="20% - Accent4 2 8 2 2" xfId="0" builtinId="53" customBuiltin="true"/>
    <cellStyle name="20% - Accent4 2 8 2 2 2" xfId="0" builtinId="53" customBuiltin="true"/>
    <cellStyle name="20% - Accent4 2 8 2 2 2 2" xfId="0" builtinId="53" customBuiltin="true"/>
    <cellStyle name="20% - Accent4 2 8 2 2 3" xfId="0" builtinId="53" customBuiltin="true"/>
    <cellStyle name="20% - Accent4 2 8 2 3" xfId="0" builtinId="53" customBuiltin="true"/>
    <cellStyle name="20% - Accent4 2 8 2 3 2" xfId="0" builtinId="53" customBuiltin="true"/>
    <cellStyle name="20% - Accent4 2 8 2 4" xfId="0" builtinId="53" customBuiltin="true"/>
    <cellStyle name="20% - Accent4 2 8 3" xfId="0" builtinId="53" customBuiltin="true"/>
    <cellStyle name="20% - Accent4 2 8 3 2" xfId="0" builtinId="53" customBuiltin="true"/>
    <cellStyle name="20% - Accent4 2 8 3 2 2" xfId="0" builtinId="53" customBuiltin="true"/>
    <cellStyle name="20% - Accent4 2 8 3 3" xfId="0" builtinId="53" customBuiltin="true"/>
    <cellStyle name="20% - Accent4 2 8 4" xfId="0" builtinId="53" customBuiltin="true"/>
    <cellStyle name="20% - Accent4 2 8 4 2" xfId="0" builtinId="53" customBuiltin="true"/>
    <cellStyle name="20% - Accent4 2 8 5" xfId="0" builtinId="53" customBuiltin="true"/>
    <cellStyle name="20% - Accent4 2 9" xfId="0" builtinId="53" customBuiltin="true"/>
    <cellStyle name="20% - Accent4 2 9 2" xfId="0" builtinId="53" customBuiltin="true"/>
    <cellStyle name="20% - Accent4 2 9 2 2" xfId="0" builtinId="53" customBuiltin="true"/>
    <cellStyle name="20% - Accent4 2 9 2 2 2" xfId="0" builtinId="53" customBuiltin="true"/>
    <cellStyle name="20% - Accent4 2 9 2 3" xfId="0" builtinId="53" customBuiltin="true"/>
    <cellStyle name="20% - Accent4 2 9 3" xfId="0" builtinId="53" customBuiltin="true"/>
    <cellStyle name="20% - Accent4 2 9 3 2" xfId="0" builtinId="53" customBuiltin="true"/>
    <cellStyle name="20% - Accent4 2 9 4" xfId="0" builtinId="53" customBuiltin="true"/>
    <cellStyle name="20% - Accent4 3" xfId="0" builtinId="53" customBuiltin="true"/>
    <cellStyle name="20% - Accent4 3 2" xfId="0" builtinId="53" customBuiltin="true"/>
    <cellStyle name="20% - Accent4 3 2 2" xfId="0" builtinId="53" customBuiltin="true"/>
    <cellStyle name="20% - Accent4 3 2 2 2" xfId="0" builtinId="53" customBuiltin="true"/>
    <cellStyle name="20% - Accent4 3 2 2 2 2" xfId="0" builtinId="53" customBuiltin="true"/>
    <cellStyle name="20% - Accent4 3 2 2 2 2 2" xfId="0" builtinId="53" customBuiltin="true"/>
    <cellStyle name="20% - Accent4 3 2 2 2 3" xfId="0" builtinId="53" customBuiltin="true"/>
    <cellStyle name="20% - Accent4 3 2 2 3" xfId="0" builtinId="53" customBuiltin="true"/>
    <cellStyle name="20% - Accent4 3 2 2 3 2" xfId="0" builtinId="53" customBuiltin="true"/>
    <cellStyle name="20% - Accent4 3 2 2 4" xfId="0" builtinId="53" customBuiltin="true"/>
    <cellStyle name="20% - Accent4 3 2 3" xfId="0" builtinId="53" customBuiltin="true"/>
    <cellStyle name="20% - Accent4 3 2 3 2" xfId="0" builtinId="53" customBuiltin="true"/>
    <cellStyle name="20% - Accent4 3 2 3 2 2" xfId="0" builtinId="53" customBuiltin="true"/>
    <cellStyle name="20% - Accent4 3 2 3 3" xfId="0" builtinId="53" customBuiltin="true"/>
    <cellStyle name="20% - Accent4 3 2 4" xfId="0" builtinId="53" customBuiltin="true"/>
    <cellStyle name="20% - Accent4 3 2 4 2" xfId="0" builtinId="53" customBuiltin="true"/>
    <cellStyle name="20% - Accent4 3 2 5" xfId="0" builtinId="53" customBuiltin="true"/>
    <cellStyle name="20% - Accent4 3 3" xfId="0" builtinId="53" customBuiltin="true"/>
    <cellStyle name="20% - Accent4 3 3 2" xfId="0" builtinId="53" customBuiltin="true"/>
    <cellStyle name="20% - Accent4 3 3 2 2" xfId="0" builtinId="53" customBuiltin="true"/>
    <cellStyle name="20% - Accent4 3 3 2 2 2" xfId="0" builtinId="53" customBuiltin="true"/>
    <cellStyle name="20% - Accent4 3 3 2 3" xfId="0" builtinId="53" customBuiltin="true"/>
    <cellStyle name="20% - Accent4 3 3 3" xfId="0" builtinId="53" customBuiltin="true"/>
    <cellStyle name="20% - Accent4 3 3 3 2" xfId="0" builtinId="53" customBuiltin="true"/>
    <cellStyle name="20% - Accent4 3 3 4" xfId="0" builtinId="53" customBuiltin="true"/>
    <cellStyle name="20% - Accent4 3 4" xfId="0" builtinId="53" customBuiltin="true"/>
    <cellStyle name="20% - Accent4 3 4 2" xfId="0" builtinId="53" customBuiltin="true"/>
    <cellStyle name="20% - Accent4 3 4 2 2" xfId="0" builtinId="53" customBuiltin="true"/>
    <cellStyle name="20% - Accent4 3 4 3" xfId="0" builtinId="53" customBuiltin="true"/>
    <cellStyle name="20% - Accent4 3 5" xfId="0" builtinId="53" customBuiltin="true"/>
    <cellStyle name="20% - Accent4 3 5 2" xfId="0" builtinId="53" customBuiltin="true"/>
    <cellStyle name="20% - Accent4 3 6" xfId="0" builtinId="53" customBuiltin="true"/>
    <cellStyle name="20% - Accent4 4" xfId="0" builtinId="53" customBuiltin="true"/>
    <cellStyle name="20% - Accent4 4 2" xfId="0" builtinId="53" customBuiltin="true"/>
    <cellStyle name="20% - Accent4 4 2 2" xfId="0" builtinId="53" customBuiltin="true"/>
    <cellStyle name="20% - Accent4 4 2 2 2" xfId="0" builtinId="53" customBuiltin="true"/>
    <cellStyle name="20% - Accent4 4 2 2 2 2" xfId="0" builtinId="53" customBuiltin="true"/>
    <cellStyle name="20% - Accent4 4 2 2 3" xfId="0" builtinId="53" customBuiltin="true"/>
    <cellStyle name="20% - Accent4 4 2 3" xfId="0" builtinId="53" customBuiltin="true"/>
    <cellStyle name="20% - Accent4 4 2 3 2" xfId="0" builtinId="53" customBuiltin="true"/>
    <cellStyle name="20% - Accent4 4 2 4" xfId="0" builtinId="53" customBuiltin="true"/>
    <cellStyle name="20% - Accent4 4 3" xfId="0" builtinId="53" customBuiltin="true"/>
    <cellStyle name="20% - Accent4 4 3 2" xfId="0" builtinId="53" customBuiltin="true"/>
    <cellStyle name="20% - Accent4 4 3 2 2" xfId="0" builtinId="53" customBuiltin="true"/>
    <cellStyle name="20% - Accent4 4 3 3" xfId="0" builtinId="53" customBuiltin="true"/>
    <cellStyle name="20% - Accent4 4 4" xfId="0" builtinId="53" customBuiltin="true"/>
    <cellStyle name="20% - Accent4 4 4 2" xfId="0" builtinId="53" customBuiltin="true"/>
    <cellStyle name="20% - Accent4 4 5" xfId="0" builtinId="53" customBuiltin="true"/>
    <cellStyle name="20% - Accent4 5" xfId="0" builtinId="53" customBuiltin="true"/>
    <cellStyle name="20% - Accent4 5 2" xfId="0" builtinId="53" customBuiltin="true"/>
    <cellStyle name="20% - Accent4 5 2 2" xfId="0" builtinId="53" customBuiltin="true"/>
    <cellStyle name="20% - Accent4 5 2 2 2" xfId="0" builtinId="53" customBuiltin="true"/>
    <cellStyle name="20% - Accent4 5 2 3" xfId="0" builtinId="53" customBuiltin="true"/>
    <cellStyle name="20% - Accent4 5 3" xfId="0" builtinId="53" customBuiltin="true"/>
    <cellStyle name="20% - Accent4 5 3 2" xfId="0" builtinId="53" customBuiltin="true"/>
    <cellStyle name="20% - Accent4 5 4" xfId="0" builtinId="53" customBuiltin="true"/>
    <cellStyle name="20% - Accent4 6" xfId="0" builtinId="53" customBuiltin="true"/>
    <cellStyle name="20% - Accent4 6 2" xfId="0" builtinId="53" customBuiltin="true"/>
    <cellStyle name="20% - Accent4 6 2 2" xfId="0" builtinId="53" customBuiltin="true"/>
    <cellStyle name="20% - Accent4 6 3" xfId="0" builtinId="53" customBuiltin="true"/>
    <cellStyle name="20% - Accent4 7" xfId="0" builtinId="53" customBuiltin="true"/>
    <cellStyle name="20% - Accent4 7 2" xfId="0" builtinId="53" customBuiltin="true"/>
    <cellStyle name="20% - Accent4 7 2 2" xfId="0" builtinId="53" customBuiltin="true"/>
    <cellStyle name="20% - Accent4 7 3" xfId="0" builtinId="53" customBuiltin="true"/>
    <cellStyle name="20% - Accent4 8" xfId="0" builtinId="53" customBuiltin="true"/>
    <cellStyle name="20% - Accent4 8 2" xfId="0" builtinId="53" customBuiltin="true"/>
    <cellStyle name="20% - Accent4 9" xfId="0" builtinId="53" customBuiltin="true"/>
    <cellStyle name="20% - Accent5 2" xfId="0" builtinId="53" customBuiltin="true"/>
    <cellStyle name="20% - Accent5 2 10" xfId="0" builtinId="53" customBuiltin="true"/>
    <cellStyle name="20% - Accent5 2 10 2" xfId="0" builtinId="53" customBuiltin="true"/>
    <cellStyle name="20% - Accent5 2 10 2 2" xfId="0" builtinId="53" customBuiltin="true"/>
    <cellStyle name="20% - Accent5 2 10 3" xfId="0" builtinId="53" customBuiltin="true"/>
    <cellStyle name="20% - Accent5 2 11" xfId="0" builtinId="53" customBuiltin="true"/>
    <cellStyle name="20% - Accent5 2 11 2" xfId="0" builtinId="53" customBuiltin="true"/>
    <cellStyle name="20% - Accent5 2 12" xfId="0" builtinId="53" customBuiltin="true"/>
    <cellStyle name="20% - Accent5 2 2" xfId="0" builtinId="53" customBuiltin="true"/>
    <cellStyle name="20% - Accent5 2 2 10" xfId="0" builtinId="53" customBuiltin="true"/>
    <cellStyle name="20% - Accent5 2 2 2" xfId="0" builtinId="53" customBuiltin="true"/>
    <cellStyle name="20% - Accent5 2 2 2 2" xfId="0" builtinId="53" customBuiltin="true"/>
    <cellStyle name="20% - Accent5 2 2 2 2 2" xfId="0" builtinId="53" customBuiltin="true"/>
    <cellStyle name="20% - Accent5 2 2 2 2 2 2" xfId="0" builtinId="53" customBuiltin="true"/>
    <cellStyle name="20% - Accent5 2 2 2 2 2 2 2" xfId="0" builtinId="53" customBuiltin="true"/>
    <cellStyle name="20% - Accent5 2 2 2 2 2 2 2 2" xfId="0" builtinId="53" customBuiltin="true"/>
    <cellStyle name="20% - Accent5 2 2 2 2 2 2 2 2 2" xfId="0" builtinId="53" customBuiltin="true"/>
    <cellStyle name="20% - Accent5 2 2 2 2 2 2 2 2 2 2" xfId="0" builtinId="53" customBuiltin="true"/>
    <cellStyle name="20% - Accent5 2 2 2 2 2 2 2 2 3" xfId="0" builtinId="53" customBuiltin="true"/>
    <cellStyle name="20% - Accent5 2 2 2 2 2 2 2 3" xfId="0" builtinId="53" customBuiltin="true"/>
    <cellStyle name="20% - Accent5 2 2 2 2 2 2 2 3 2" xfId="0" builtinId="53" customBuiltin="true"/>
    <cellStyle name="20% - Accent5 2 2 2 2 2 2 2 4" xfId="0" builtinId="53" customBuiltin="true"/>
    <cellStyle name="20% - Accent5 2 2 2 2 2 2 3" xfId="0" builtinId="53" customBuiltin="true"/>
    <cellStyle name="20% - Accent5 2 2 2 2 2 2 3 2" xfId="0" builtinId="53" customBuiltin="true"/>
    <cellStyle name="20% - Accent5 2 2 2 2 2 2 3 2 2" xfId="0" builtinId="53" customBuiltin="true"/>
    <cellStyle name="20% - Accent5 2 2 2 2 2 2 3 3" xfId="0" builtinId="53" customBuiltin="true"/>
    <cellStyle name="20% - Accent5 2 2 2 2 2 2 4" xfId="0" builtinId="53" customBuiltin="true"/>
    <cellStyle name="20% - Accent5 2 2 2 2 2 2 4 2" xfId="0" builtinId="53" customBuiltin="true"/>
    <cellStyle name="20% - Accent5 2 2 2 2 2 2 5" xfId="0" builtinId="53" customBuiltin="true"/>
    <cellStyle name="20% - Accent5 2 2 2 2 2 3" xfId="0" builtinId="53" customBuiltin="true"/>
    <cellStyle name="20% - Accent5 2 2 2 2 2 3 2" xfId="0" builtinId="53" customBuiltin="true"/>
    <cellStyle name="20% - Accent5 2 2 2 2 2 3 2 2" xfId="0" builtinId="53" customBuiltin="true"/>
    <cellStyle name="20% - Accent5 2 2 2 2 2 3 2 2 2" xfId="0" builtinId="53" customBuiltin="true"/>
    <cellStyle name="20% - Accent5 2 2 2 2 2 3 2 3" xfId="0" builtinId="53" customBuiltin="true"/>
    <cellStyle name="20% - Accent5 2 2 2 2 2 3 3" xfId="0" builtinId="53" customBuiltin="true"/>
    <cellStyle name="20% - Accent5 2 2 2 2 2 3 3 2" xfId="0" builtinId="53" customBuiltin="true"/>
    <cellStyle name="20% - Accent5 2 2 2 2 2 3 4" xfId="0" builtinId="53" customBuiltin="true"/>
    <cellStyle name="20% - Accent5 2 2 2 2 2 4" xfId="0" builtinId="53" customBuiltin="true"/>
    <cellStyle name="20% - Accent5 2 2 2 2 2 4 2" xfId="0" builtinId="53" customBuiltin="true"/>
    <cellStyle name="20% - Accent5 2 2 2 2 2 4 2 2" xfId="0" builtinId="53" customBuiltin="true"/>
    <cellStyle name="20% - Accent5 2 2 2 2 2 4 3" xfId="0" builtinId="53" customBuiltin="true"/>
    <cellStyle name="20% - Accent5 2 2 2 2 2 5" xfId="0" builtinId="53" customBuiltin="true"/>
    <cellStyle name="20% - Accent5 2 2 2 2 2 5 2" xfId="0" builtinId="53" customBuiltin="true"/>
    <cellStyle name="20% - Accent5 2 2 2 2 2 6" xfId="0" builtinId="53" customBuiltin="true"/>
    <cellStyle name="20% - Accent5 2 2 2 2 3" xfId="0" builtinId="53" customBuiltin="true"/>
    <cellStyle name="20% - Accent5 2 2 2 2 3 2" xfId="0" builtinId="53" customBuiltin="true"/>
    <cellStyle name="20% - Accent5 2 2 2 2 3 2 2" xfId="0" builtinId="53" customBuiltin="true"/>
    <cellStyle name="20% - Accent5 2 2 2 2 3 2 2 2" xfId="0" builtinId="53" customBuiltin="true"/>
    <cellStyle name="20% - Accent5 2 2 2 2 3 2 2 2 2" xfId="0" builtinId="53" customBuiltin="true"/>
    <cellStyle name="20% - Accent5 2 2 2 2 3 2 2 3" xfId="0" builtinId="53" customBuiltin="true"/>
    <cellStyle name="20% - Accent5 2 2 2 2 3 2 3" xfId="0" builtinId="53" customBuiltin="true"/>
    <cellStyle name="20% - Accent5 2 2 2 2 3 2 3 2" xfId="0" builtinId="53" customBuiltin="true"/>
    <cellStyle name="20% - Accent5 2 2 2 2 3 2 4" xfId="0" builtinId="53" customBuiltin="true"/>
    <cellStyle name="20% - Accent5 2 2 2 2 3 3" xfId="0" builtinId="53" customBuiltin="true"/>
    <cellStyle name="20% - Accent5 2 2 2 2 3 3 2" xfId="0" builtinId="53" customBuiltin="true"/>
    <cellStyle name="20% - Accent5 2 2 2 2 3 3 2 2" xfId="0" builtinId="53" customBuiltin="true"/>
    <cellStyle name="20% - Accent5 2 2 2 2 3 3 3" xfId="0" builtinId="53" customBuiltin="true"/>
    <cellStyle name="20% - Accent5 2 2 2 2 3 4" xfId="0" builtinId="53" customBuiltin="true"/>
    <cellStyle name="20% - Accent5 2 2 2 2 3 4 2" xfId="0" builtinId="53" customBuiltin="true"/>
    <cellStyle name="20% - Accent5 2 2 2 2 3 5" xfId="0" builtinId="53" customBuiltin="true"/>
    <cellStyle name="20% - Accent5 2 2 2 2 4" xfId="0" builtinId="53" customBuiltin="true"/>
    <cellStyle name="20% - Accent5 2 2 2 2 4 2" xfId="0" builtinId="53" customBuiltin="true"/>
    <cellStyle name="20% - Accent5 2 2 2 2 4 2 2" xfId="0" builtinId="53" customBuiltin="true"/>
    <cellStyle name="20% - Accent5 2 2 2 2 4 2 2 2" xfId="0" builtinId="53" customBuiltin="true"/>
    <cellStyle name="20% - Accent5 2 2 2 2 4 2 3" xfId="0" builtinId="53" customBuiltin="true"/>
    <cellStyle name="20% - Accent5 2 2 2 2 4 3" xfId="0" builtinId="53" customBuiltin="true"/>
    <cellStyle name="20% - Accent5 2 2 2 2 4 3 2" xfId="0" builtinId="53" customBuiltin="true"/>
    <cellStyle name="20% - Accent5 2 2 2 2 4 4" xfId="0" builtinId="53" customBuiltin="true"/>
    <cellStyle name="20% - Accent5 2 2 2 2 5" xfId="0" builtinId="53" customBuiltin="true"/>
    <cellStyle name="20% - Accent5 2 2 2 2 5 2" xfId="0" builtinId="53" customBuiltin="true"/>
    <cellStyle name="20% - Accent5 2 2 2 2 5 2 2" xfId="0" builtinId="53" customBuiltin="true"/>
    <cellStyle name="20% - Accent5 2 2 2 2 5 3" xfId="0" builtinId="53" customBuiltin="true"/>
    <cellStyle name="20% - Accent5 2 2 2 2 6" xfId="0" builtinId="53" customBuiltin="true"/>
    <cellStyle name="20% - Accent5 2 2 2 2 6 2" xfId="0" builtinId="53" customBuiltin="true"/>
    <cellStyle name="20% - Accent5 2 2 2 2 7" xfId="0" builtinId="53" customBuiltin="true"/>
    <cellStyle name="20% - Accent5 2 2 2 3" xfId="0" builtinId="53" customBuiltin="true"/>
    <cellStyle name="20% - Accent5 2 2 2 3 2" xfId="0" builtinId="53" customBuiltin="true"/>
    <cellStyle name="20% - Accent5 2 2 2 3 2 2" xfId="0" builtinId="53" customBuiltin="true"/>
    <cellStyle name="20% - Accent5 2 2 2 3 2 2 2" xfId="0" builtinId="53" customBuiltin="true"/>
    <cellStyle name="20% - Accent5 2 2 2 3 2 2 2 2" xfId="0" builtinId="53" customBuiltin="true"/>
    <cellStyle name="20% - Accent5 2 2 2 3 2 2 2 2 2" xfId="0" builtinId="53" customBuiltin="true"/>
    <cellStyle name="20% - Accent5 2 2 2 3 2 2 2 3" xfId="0" builtinId="53" customBuiltin="true"/>
    <cellStyle name="20% - Accent5 2 2 2 3 2 2 3" xfId="0" builtinId="53" customBuiltin="true"/>
    <cellStyle name="20% - Accent5 2 2 2 3 2 2 3 2" xfId="0" builtinId="53" customBuiltin="true"/>
    <cellStyle name="20% - Accent5 2 2 2 3 2 2 4" xfId="0" builtinId="53" customBuiltin="true"/>
    <cellStyle name="20% - Accent5 2 2 2 3 2 3" xfId="0" builtinId="53" customBuiltin="true"/>
    <cellStyle name="20% - Accent5 2 2 2 3 2 3 2" xfId="0" builtinId="53" customBuiltin="true"/>
    <cellStyle name="20% - Accent5 2 2 2 3 2 3 2 2" xfId="0" builtinId="53" customBuiltin="true"/>
    <cellStyle name="20% - Accent5 2 2 2 3 2 3 3" xfId="0" builtinId="53" customBuiltin="true"/>
    <cellStyle name="20% - Accent5 2 2 2 3 2 4" xfId="0" builtinId="53" customBuiltin="true"/>
    <cellStyle name="20% - Accent5 2 2 2 3 2 4 2" xfId="0" builtinId="53" customBuiltin="true"/>
    <cellStyle name="20% - Accent5 2 2 2 3 2 5" xfId="0" builtinId="53" customBuiltin="true"/>
    <cellStyle name="20% - Accent5 2 2 2 3 3" xfId="0" builtinId="53" customBuiltin="true"/>
    <cellStyle name="20% - Accent5 2 2 2 3 3 2" xfId="0" builtinId="53" customBuiltin="true"/>
    <cellStyle name="20% - Accent5 2 2 2 3 3 2 2" xfId="0" builtinId="53" customBuiltin="true"/>
    <cellStyle name="20% - Accent5 2 2 2 3 3 2 2 2" xfId="0" builtinId="53" customBuiltin="true"/>
    <cellStyle name="20% - Accent5 2 2 2 3 3 2 3" xfId="0" builtinId="53" customBuiltin="true"/>
    <cellStyle name="20% - Accent5 2 2 2 3 3 3" xfId="0" builtinId="53" customBuiltin="true"/>
    <cellStyle name="20% - Accent5 2 2 2 3 3 3 2" xfId="0" builtinId="53" customBuiltin="true"/>
    <cellStyle name="20% - Accent5 2 2 2 3 3 4" xfId="0" builtinId="53" customBuiltin="true"/>
    <cellStyle name="20% - Accent5 2 2 2 3 4" xfId="0" builtinId="53" customBuiltin="true"/>
    <cellStyle name="20% - Accent5 2 2 2 3 4 2" xfId="0" builtinId="53" customBuiltin="true"/>
    <cellStyle name="20% - Accent5 2 2 2 3 4 2 2" xfId="0" builtinId="53" customBuiltin="true"/>
    <cellStyle name="20% - Accent5 2 2 2 3 4 3" xfId="0" builtinId="53" customBuiltin="true"/>
    <cellStyle name="20% - Accent5 2 2 2 3 5" xfId="0" builtinId="53" customBuiltin="true"/>
    <cellStyle name="20% - Accent5 2 2 2 3 5 2" xfId="0" builtinId="53" customBuiltin="true"/>
    <cellStyle name="20% - Accent5 2 2 2 3 6" xfId="0" builtinId="53" customBuiltin="true"/>
    <cellStyle name="20% - Accent5 2 2 2 4" xfId="0" builtinId="53" customBuiltin="true"/>
    <cellStyle name="20% - Accent5 2 2 2 4 2" xfId="0" builtinId="53" customBuiltin="true"/>
    <cellStyle name="20% - Accent5 2 2 2 4 2 2" xfId="0" builtinId="53" customBuiltin="true"/>
    <cellStyle name="20% - Accent5 2 2 2 4 2 2 2" xfId="0" builtinId="53" customBuiltin="true"/>
    <cellStyle name="20% - Accent5 2 2 2 4 2 2 2 2" xfId="0" builtinId="53" customBuiltin="true"/>
    <cellStyle name="20% - Accent5 2 2 2 4 2 2 3" xfId="0" builtinId="53" customBuiltin="true"/>
    <cellStyle name="20% - Accent5 2 2 2 4 2 3" xfId="0" builtinId="53" customBuiltin="true"/>
    <cellStyle name="20% - Accent5 2 2 2 4 2 3 2" xfId="0" builtinId="53" customBuiltin="true"/>
    <cellStyle name="20% - Accent5 2 2 2 4 2 4" xfId="0" builtinId="53" customBuiltin="true"/>
    <cellStyle name="20% - Accent5 2 2 2 4 3" xfId="0" builtinId="53" customBuiltin="true"/>
    <cellStyle name="20% - Accent5 2 2 2 4 3 2" xfId="0" builtinId="53" customBuiltin="true"/>
    <cellStyle name="20% - Accent5 2 2 2 4 3 2 2" xfId="0" builtinId="53" customBuiltin="true"/>
    <cellStyle name="20% - Accent5 2 2 2 4 3 3" xfId="0" builtinId="53" customBuiltin="true"/>
    <cellStyle name="20% - Accent5 2 2 2 4 4" xfId="0" builtinId="53" customBuiltin="true"/>
    <cellStyle name="20% - Accent5 2 2 2 4 4 2" xfId="0" builtinId="53" customBuiltin="true"/>
    <cellStyle name="20% - Accent5 2 2 2 4 5" xfId="0" builtinId="53" customBuiltin="true"/>
    <cellStyle name="20% - Accent5 2 2 2 5" xfId="0" builtinId="53" customBuiltin="true"/>
    <cellStyle name="20% - Accent5 2 2 2 5 2" xfId="0" builtinId="53" customBuiltin="true"/>
    <cellStyle name="20% - Accent5 2 2 2 5 2 2" xfId="0" builtinId="53" customBuiltin="true"/>
    <cellStyle name="20% - Accent5 2 2 2 5 2 2 2" xfId="0" builtinId="53" customBuiltin="true"/>
    <cellStyle name="20% - Accent5 2 2 2 5 2 3" xfId="0" builtinId="53" customBuiltin="true"/>
    <cellStyle name="20% - Accent5 2 2 2 5 3" xfId="0" builtinId="53" customBuiltin="true"/>
    <cellStyle name="20% - Accent5 2 2 2 5 3 2" xfId="0" builtinId="53" customBuiltin="true"/>
    <cellStyle name="20% - Accent5 2 2 2 5 4" xfId="0" builtinId="53" customBuiltin="true"/>
    <cellStyle name="20% - Accent5 2 2 2 6" xfId="0" builtinId="53" customBuiltin="true"/>
    <cellStyle name="20% - Accent5 2 2 2 6 2" xfId="0" builtinId="53" customBuiltin="true"/>
    <cellStyle name="20% - Accent5 2 2 2 6 2 2" xfId="0" builtinId="53" customBuiltin="true"/>
    <cellStyle name="20% - Accent5 2 2 2 6 3" xfId="0" builtinId="53" customBuiltin="true"/>
    <cellStyle name="20% - Accent5 2 2 2 7" xfId="0" builtinId="53" customBuiltin="true"/>
    <cellStyle name="20% - Accent5 2 2 2 7 2" xfId="0" builtinId="53" customBuiltin="true"/>
    <cellStyle name="20% - Accent5 2 2 2 8" xfId="0" builtinId="53" customBuiltin="true"/>
    <cellStyle name="20% - Accent5 2 2 3" xfId="0" builtinId="53" customBuiltin="true"/>
    <cellStyle name="20% - Accent5 2 2 3 2" xfId="0" builtinId="53" customBuiltin="true"/>
    <cellStyle name="20% - Accent5 2 2 3 2 2" xfId="0" builtinId="53" customBuiltin="true"/>
    <cellStyle name="20% - Accent5 2 2 3 2 2 2" xfId="0" builtinId="53" customBuiltin="true"/>
    <cellStyle name="20% - Accent5 2 2 3 2 2 2 2" xfId="0" builtinId="53" customBuiltin="true"/>
    <cellStyle name="20% - Accent5 2 2 3 2 2 2 2 2" xfId="0" builtinId="53" customBuiltin="true"/>
    <cellStyle name="20% - Accent5 2 2 3 2 2 2 2 2 2" xfId="0" builtinId="53" customBuiltin="true"/>
    <cellStyle name="20% - Accent5 2 2 3 2 2 2 2 2 2 2" xfId="0" builtinId="53" customBuiltin="true"/>
    <cellStyle name="20% - Accent5 2 2 3 2 2 2 2 2 3" xfId="0" builtinId="53" customBuiltin="true"/>
    <cellStyle name="20% - Accent5 2 2 3 2 2 2 2 3" xfId="0" builtinId="53" customBuiltin="true"/>
    <cellStyle name="20% - Accent5 2 2 3 2 2 2 2 3 2" xfId="0" builtinId="53" customBuiltin="true"/>
    <cellStyle name="20% - Accent5 2 2 3 2 2 2 2 4" xfId="0" builtinId="53" customBuiltin="true"/>
    <cellStyle name="20% - Accent5 2 2 3 2 2 2 3" xfId="0" builtinId="53" customBuiltin="true"/>
    <cellStyle name="20% - Accent5 2 2 3 2 2 2 3 2" xfId="0" builtinId="53" customBuiltin="true"/>
    <cellStyle name="20% - Accent5 2 2 3 2 2 2 3 2 2" xfId="0" builtinId="53" customBuiltin="true"/>
    <cellStyle name="20% - Accent5 2 2 3 2 2 2 3 3" xfId="0" builtinId="53" customBuiltin="true"/>
    <cellStyle name="20% - Accent5 2 2 3 2 2 2 4" xfId="0" builtinId="53" customBuiltin="true"/>
    <cellStyle name="20% - Accent5 2 2 3 2 2 2 4 2" xfId="0" builtinId="53" customBuiltin="true"/>
    <cellStyle name="20% - Accent5 2 2 3 2 2 2 5" xfId="0" builtinId="53" customBuiltin="true"/>
    <cellStyle name="20% - Accent5 2 2 3 2 2 3" xfId="0" builtinId="53" customBuiltin="true"/>
    <cellStyle name="20% - Accent5 2 2 3 2 2 3 2" xfId="0" builtinId="53" customBuiltin="true"/>
    <cellStyle name="20% - Accent5 2 2 3 2 2 3 2 2" xfId="0" builtinId="53" customBuiltin="true"/>
    <cellStyle name="20% - Accent5 2 2 3 2 2 3 2 2 2" xfId="0" builtinId="53" customBuiltin="true"/>
    <cellStyle name="20% - Accent5 2 2 3 2 2 3 2 3" xfId="0" builtinId="53" customBuiltin="true"/>
    <cellStyle name="20% - Accent5 2 2 3 2 2 3 3" xfId="0" builtinId="53" customBuiltin="true"/>
    <cellStyle name="20% - Accent5 2 2 3 2 2 3 3 2" xfId="0" builtinId="53" customBuiltin="true"/>
    <cellStyle name="20% - Accent5 2 2 3 2 2 3 4" xfId="0" builtinId="53" customBuiltin="true"/>
    <cellStyle name="20% - Accent5 2 2 3 2 2 4" xfId="0" builtinId="53" customBuiltin="true"/>
    <cellStyle name="20% - Accent5 2 2 3 2 2 4 2" xfId="0" builtinId="53" customBuiltin="true"/>
    <cellStyle name="20% - Accent5 2 2 3 2 2 4 2 2" xfId="0" builtinId="53" customBuiltin="true"/>
    <cellStyle name="20% - Accent5 2 2 3 2 2 4 3" xfId="0" builtinId="53" customBuiltin="true"/>
    <cellStyle name="20% - Accent5 2 2 3 2 2 5" xfId="0" builtinId="53" customBuiltin="true"/>
    <cellStyle name="20% - Accent5 2 2 3 2 2 5 2" xfId="0" builtinId="53" customBuiltin="true"/>
    <cellStyle name="20% - Accent5 2 2 3 2 2 6" xfId="0" builtinId="53" customBuiltin="true"/>
    <cellStyle name="20% - Accent5 2 2 3 2 3" xfId="0" builtinId="53" customBuiltin="true"/>
    <cellStyle name="20% - Accent5 2 2 3 2 3 2" xfId="0" builtinId="53" customBuiltin="true"/>
    <cellStyle name="20% - Accent5 2 2 3 2 3 2 2" xfId="0" builtinId="53" customBuiltin="true"/>
    <cellStyle name="20% - Accent5 2 2 3 2 3 2 2 2" xfId="0" builtinId="53" customBuiltin="true"/>
    <cellStyle name="20% - Accent5 2 2 3 2 3 2 2 2 2" xfId="0" builtinId="53" customBuiltin="true"/>
    <cellStyle name="20% - Accent5 2 2 3 2 3 2 2 3" xfId="0" builtinId="53" customBuiltin="true"/>
    <cellStyle name="20% - Accent5 2 2 3 2 3 2 3" xfId="0" builtinId="53" customBuiltin="true"/>
    <cellStyle name="20% - Accent5 2 2 3 2 3 2 3 2" xfId="0" builtinId="53" customBuiltin="true"/>
    <cellStyle name="20% - Accent5 2 2 3 2 3 2 4" xfId="0" builtinId="53" customBuiltin="true"/>
    <cellStyle name="20% - Accent5 2 2 3 2 3 3" xfId="0" builtinId="53" customBuiltin="true"/>
    <cellStyle name="20% - Accent5 2 2 3 2 3 3 2" xfId="0" builtinId="53" customBuiltin="true"/>
    <cellStyle name="20% - Accent5 2 2 3 2 3 3 2 2" xfId="0" builtinId="53" customBuiltin="true"/>
    <cellStyle name="20% - Accent5 2 2 3 2 3 3 3" xfId="0" builtinId="53" customBuiltin="true"/>
    <cellStyle name="20% - Accent5 2 2 3 2 3 4" xfId="0" builtinId="53" customBuiltin="true"/>
    <cellStyle name="20% - Accent5 2 2 3 2 3 4 2" xfId="0" builtinId="53" customBuiltin="true"/>
    <cellStyle name="20% - Accent5 2 2 3 2 3 5" xfId="0" builtinId="53" customBuiltin="true"/>
    <cellStyle name="20% - Accent5 2 2 3 2 4" xfId="0" builtinId="53" customBuiltin="true"/>
    <cellStyle name="20% - Accent5 2 2 3 2 4 2" xfId="0" builtinId="53" customBuiltin="true"/>
    <cellStyle name="20% - Accent5 2 2 3 2 4 2 2" xfId="0" builtinId="53" customBuiltin="true"/>
    <cellStyle name="20% - Accent5 2 2 3 2 4 2 2 2" xfId="0" builtinId="53" customBuiltin="true"/>
    <cellStyle name="20% - Accent5 2 2 3 2 4 2 3" xfId="0" builtinId="53" customBuiltin="true"/>
    <cellStyle name="20% - Accent5 2 2 3 2 4 3" xfId="0" builtinId="53" customBuiltin="true"/>
    <cellStyle name="20% - Accent5 2 2 3 2 4 3 2" xfId="0" builtinId="53" customBuiltin="true"/>
    <cellStyle name="20% - Accent5 2 2 3 2 4 4" xfId="0" builtinId="53" customBuiltin="true"/>
    <cellStyle name="20% - Accent5 2 2 3 2 5" xfId="0" builtinId="53" customBuiltin="true"/>
    <cellStyle name="20% - Accent5 2 2 3 2 5 2" xfId="0" builtinId="53" customBuiltin="true"/>
    <cellStyle name="20% - Accent5 2 2 3 2 5 2 2" xfId="0" builtinId="53" customBuiltin="true"/>
    <cellStyle name="20% - Accent5 2 2 3 2 5 3" xfId="0" builtinId="53" customBuiltin="true"/>
    <cellStyle name="20% - Accent5 2 2 3 2 6" xfId="0" builtinId="53" customBuiltin="true"/>
    <cellStyle name="20% - Accent5 2 2 3 2 6 2" xfId="0" builtinId="53" customBuiltin="true"/>
    <cellStyle name="20% - Accent5 2 2 3 2 7" xfId="0" builtinId="53" customBuiltin="true"/>
    <cellStyle name="20% - Accent5 2 2 3 3" xfId="0" builtinId="53" customBuiltin="true"/>
    <cellStyle name="20% - Accent5 2 2 3 3 2" xfId="0" builtinId="53" customBuiltin="true"/>
    <cellStyle name="20% - Accent5 2 2 3 3 2 2" xfId="0" builtinId="53" customBuiltin="true"/>
    <cellStyle name="20% - Accent5 2 2 3 3 2 2 2" xfId="0" builtinId="53" customBuiltin="true"/>
    <cellStyle name="20% - Accent5 2 2 3 3 2 2 2 2" xfId="0" builtinId="53" customBuiltin="true"/>
    <cellStyle name="20% - Accent5 2 2 3 3 2 2 2 2 2" xfId="0" builtinId="53" customBuiltin="true"/>
    <cellStyle name="20% - Accent5 2 2 3 3 2 2 2 3" xfId="0" builtinId="53" customBuiltin="true"/>
    <cellStyle name="20% - Accent5 2 2 3 3 2 2 3" xfId="0" builtinId="53" customBuiltin="true"/>
    <cellStyle name="20% - Accent5 2 2 3 3 2 2 3 2" xfId="0" builtinId="53" customBuiltin="true"/>
    <cellStyle name="20% - Accent5 2 2 3 3 2 2 4" xfId="0" builtinId="53" customBuiltin="true"/>
    <cellStyle name="20% - Accent5 2 2 3 3 2 3" xfId="0" builtinId="53" customBuiltin="true"/>
    <cellStyle name="20% - Accent5 2 2 3 3 2 3 2" xfId="0" builtinId="53" customBuiltin="true"/>
    <cellStyle name="20% - Accent5 2 2 3 3 2 3 2 2" xfId="0" builtinId="53" customBuiltin="true"/>
    <cellStyle name="20% - Accent5 2 2 3 3 2 3 3" xfId="0" builtinId="53" customBuiltin="true"/>
    <cellStyle name="20% - Accent5 2 2 3 3 2 4" xfId="0" builtinId="53" customBuiltin="true"/>
    <cellStyle name="20% - Accent5 2 2 3 3 2 4 2" xfId="0" builtinId="53" customBuiltin="true"/>
    <cellStyle name="20% - Accent5 2 2 3 3 2 5" xfId="0" builtinId="53" customBuiltin="true"/>
    <cellStyle name="20% - Accent5 2 2 3 3 3" xfId="0" builtinId="53" customBuiltin="true"/>
    <cellStyle name="20% - Accent5 2 2 3 3 3 2" xfId="0" builtinId="53" customBuiltin="true"/>
    <cellStyle name="20% - Accent5 2 2 3 3 3 2 2" xfId="0" builtinId="53" customBuiltin="true"/>
    <cellStyle name="20% - Accent5 2 2 3 3 3 2 2 2" xfId="0" builtinId="53" customBuiltin="true"/>
    <cellStyle name="20% - Accent5 2 2 3 3 3 2 3" xfId="0" builtinId="53" customBuiltin="true"/>
    <cellStyle name="20% - Accent5 2 2 3 3 3 3" xfId="0" builtinId="53" customBuiltin="true"/>
    <cellStyle name="20% - Accent5 2 2 3 3 3 3 2" xfId="0" builtinId="53" customBuiltin="true"/>
    <cellStyle name="20% - Accent5 2 2 3 3 3 4" xfId="0" builtinId="53" customBuiltin="true"/>
    <cellStyle name="20% - Accent5 2 2 3 3 4" xfId="0" builtinId="53" customBuiltin="true"/>
    <cellStyle name="20% - Accent5 2 2 3 3 4 2" xfId="0" builtinId="53" customBuiltin="true"/>
    <cellStyle name="20% - Accent5 2 2 3 3 4 2 2" xfId="0" builtinId="53" customBuiltin="true"/>
    <cellStyle name="20% - Accent5 2 2 3 3 4 3" xfId="0" builtinId="53" customBuiltin="true"/>
    <cellStyle name="20% - Accent5 2 2 3 3 5" xfId="0" builtinId="53" customBuiltin="true"/>
    <cellStyle name="20% - Accent5 2 2 3 3 5 2" xfId="0" builtinId="53" customBuiltin="true"/>
    <cellStyle name="20% - Accent5 2 2 3 3 6" xfId="0" builtinId="53" customBuiltin="true"/>
    <cellStyle name="20% - Accent5 2 2 3 4" xfId="0" builtinId="53" customBuiltin="true"/>
    <cellStyle name="20% - Accent5 2 2 3 4 2" xfId="0" builtinId="53" customBuiltin="true"/>
    <cellStyle name="20% - Accent5 2 2 3 4 2 2" xfId="0" builtinId="53" customBuiltin="true"/>
    <cellStyle name="20% - Accent5 2 2 3 4 2 2 2" xfId="0" builtinId="53" customBuiltin="true"/>
    <cellStyle name="20% - Accent5 2 2 3 4 2 2 2 2" xfId="0" builtinId="53" customBuiltin="true"/>
    <cellStyle name="20% - Accent5 2 2 3 4 2 2 3" xfId="0" builtinId="53" customBuiltin="true"/>
    <cellStyle name="20% - Accent5 2 2 3 4 2 3" xfId="0" builtinId="53" customBuiltin="true"/>
    <cellStyle name="20% - Accent5 2 2 3 4 2 3 2" xfId="0" builtinId="53" customBuiltin="true"/>
    <cellStyle name="20% - Accent5 2 2 3 4 2 4" xfId="0" builtinId="53" customBuiltin="true"/>
    <cellStyle name="20% - Accent5 2 2 3 4 3" xfId="0" builtinId="53" customBuiltin="true"/>
    <cellStyle name="20% - Accent5 2 2 3 4 3 2" xfId="0" builtinId="53" customBuiltin="true"/>
    <cellStyle name="20% - Accent5 2 2 3 4 3 2 2" xfId="0" builtinId="53" customBuiltin="true"/>
    <cellStyle name="20% - Accent5 2 2 3 4 3 3" xfId="0" builtinId="53" customBuiltin="true"/>
    <cellStyle name="20% - Accent5 2 2 3 4 4" xfId="0" builtinId="53" customBuiltin="true"/>
    <cellStyle name="20% - Accent5 2 2 3 4 4 2" xfId="0" builtinId="53" customBuiltin="true"/>
    <cellStyle name="20% - Accent5 2 2 3 4 5" xfId="0" builtinId="53" customBuiltin="true"/>
    <cellStyle name="20% - Accent5 2 2 3 5" xfId="0" builtinId="53" customBuiltin="true"/>
    <cellStyle name="20% - Accent5 2 2 3 5 2" xfId="0" builtinId="53" customBuiltin="true"/>
    <cellStyle name="20% - Accent5 2 2 3 5 2 2" xfId="0" builtinId="53" customBuiltin="true"/>
    <cellStyle name="20% - Accent5 2 2 3 5 2 2 2" xfId="0" builtinId="53" customBuiltin="true"/>
    <cellStyle name="20% - Accent5 2 2 3 5 2 3" xfId="0" builtinId="53" customBuiltin="true"/>
    <cellStyle name="20% - Accent5 2 2 3 5 3" xfId="0" builtinId="53" customBuiltin="true"/>
    <cellStyle name="20% - Accent5 2 2 3 5 3 2" xfId="0" builtinId="53" customBuiltin="true"/>
    <cellStyle name="20% - Accent5 2 2 3 5 4" xfId="0" builtinId="53" customBuiltin="true"/>
    <cellStyle name="20% - Accent5 2 2 3 6" xfId="0" builtinId="53" customBuiltin="true"/>
    <cellStyle name="20% - Accent5 2 2 3 6 2" xfId="0" builtinId="53" customBuiltin="true"/>
    <cellStyle name="20% - Accent5 2 2 3 6 2 2" xfId="0" builtinId="53" customBuiltin="true"/>
    <cellStyle name="20% - Accent5 2 2 3 6 3" xfId="0" builtinId="53" customBuiltin="true"/>
    <cellStyle name="20% - Accent5 2 2 3 7" xfId="0" builtinId="53" customBuiltin="true"/>
    <cellStyle name="20% - Accent5 2 2 3 7 2" xfId="0" builtinId="53" customBuiltin="true"/>
    <cellStyle name="20% - Accent5 2 2 3 8" xfId="0" builtinId="53" customBuiltin="true"/>
    <cellStyle name="20% - Accent5 2 2 4" xfId="0" builtinId="53" customBuiltin="true"/>
    <cellStyle name="20% - Accent5 2 2 4 2" xfId="0" builtinId="53" customBuiltin="true"/>
    <cellStyle name="20% - Accent5 2 2 4 2 2" xfId="0" builtinId="53" customBuiltin="true"/>
    <cellStyle name="20% - Accent5 2 2 4 2 2 2" xfId="0" builtinId="53" customBuiltin="true"/>
    <cellStyle name="20% - Accent5 2 2 4 2 2 2 2" xfId="0" builtinId="53" customBuiltin="true"/>
    <cellStyle name="20% - Accent5 2 2 4 2 2 2 2 2" xfId="0" builtinId="53" customBuiltin="true"/>
    <cellStyle name="20% - Accent5 2 2 4 2 2 2 2 2 2" xfId="0" builtinId="53" customBuiltin="true"/>
    <cellStyle name="20% - Accent5 2 2 4 2 2 2 2 3" xfId="0" builtinId="53" customBuiltin="true"/>
    <cellStyle name="20% - Accent5 2 2 4 2 2 2 3" xfId="0" builtinId="53" customBuiltin="true"/>
    <cellStyle name="20% - Accent5 2 2 4 2 2 2 3 2" xfId="0" builtinId="53" customBuiltin="true"/>
    <cellStyle name="20% - Accent5 2 2 4 2 2 2 4" xfId="0" builtinId="53" customBuiltin="true"/>
    <cellStyle name="20% - Accent5 2 2 4 2 2 3" xfId="0" builtinId="53" customBuiltin="true"/>
    <cellStyle name="20% - Accent5 2 2 4 2 2 3 2" xfId="0" builtinId="53" customBuiltin="true"/>
    <cellStyle name="20% - Accent5 2 2 4 2 2 3 2 2" xfId="0" builtinId="53" customBuiltin="true"/>
    <cellStyle name="20% - Accent5 2 2 4 2 2 3 3" xfId="0" builtinId="53" customBuiltin="true"/>
    <cellStyle name="20% - Accent5 2 2 4 2 2 4" xfId="0" builtinId="53" customBuiltin="true"/>
    <cellStyle name="20% - Accent5 2 2 4 2 2 4 2" xfId="0" builtinId="53" customBuiltin="true"/>
    <cellStyle name="20% - Accent5 2 2 4 2 2 5" xfId="0" builtinId="53" customBuiltin="true"/>
    <cellStyle name="20% - Accent5 2 2 4 2 3" xfId="0" builtinId="53" customBuiltin="true"/>
    <cellStyle name="20% - Accent5 2 2 4 2 3 2" xfId="0" builtinId="53" customBuiltin="true"/>
    <cellStyle name="20% - Accent5 2 2 4 2 3 2 2" xfId="0" builtinId="53" customBuiltin="true"/>
    <cellStyle name="20% - Accent5 2 2 4 2 3 2 2 2" xfId="0" builtinId="53" customBuiltin="true"/>
    <cellStyle name="20% - Accent5 2 2 4 2 3 2 3" xfId="0" builtinId="53" customBuiltin="true"/>
    <cellStyle name="20% - Accent5 2 2 4 2 3 3" xfId="0" builtinId="53" customBuiltin="true"/>
    <cellStyle name="20% - Accent5 2 2 4 2 3 3 2" xfId="0" builtinId="53" customBuiltin="true"/>
    <cellStyle name="20% - Accent5 2 2 4 2 3 4" xfId="0" builtinId="53" customBuiltin="true"/>
    <cellStyle name="20% - Accent5 2 2 4 2 4" xfId="0" builtinId="53" customBuiltin="true"/>
    <cellStyle name="20% - Accent5 2 2 4 2 4 2" xfId="0" builtinId="53" customBuiltin="true"/>
    <cellStyle name="20% - Accent5 2 2 4 2 4 2 2" xfId="0" builtinId="53" customBuiltin="true"/>
    <cellStyle name="20% - Accent5 2 2 4 2 4 3" xfId="0" builtinId="53" customBuiltin="true"/>
    <cellStyle name="20% - Accent5 2 2 4 2 5" xfId="0" builtinId="53" customBuiltin="true"/>
    <cellStyle name="20% - Accent5 2 2 4 2 5 2" xfId="0" builtinId="53" customBuiltin="true"/>
    <cellStyle name="20% - Accent5 2 2 4 2 6" xfId="0" builtinId="53" customBuiltin="true"/>
    <cellStyle name="20% - Accent5 2 2 4 3" xfId="0" builtinId="53" customBuiltin="true"/>
    <cellStyle name="20% - Accent5 2 2 4 3 2" xfId="0" builtinId="53" customBuiltin="true"/>
    <cellStyle name="20% - Accent5 2 2 4 3 2 2" xfId="0" builtinId="53" customBuiltin="true"/>
    <cellStyle name="20% - Accent5 2 2 4 3 2 2 2" xfId="0" builtinId="53" customBuiltin="true"/>
    <cellStyle name="20% - Accent5 2 2 4 3 2 2 2 2" xfId="0" builtinId="53" customBuiltin="true"/>
    <cellStyle name="20% - Accent5 2 2 4 3 2 2 3" xfId="0" builtinId="53" customBuiltin="true"/>
    <cellStyle name="20% - Accent5 2 2 4 3 2 3" xfId="0" builtinId="53" customBuiltin="true"/>
    <cellStyle name="20% - Accent5 2 2 4 3 2 3 2" xfId="0" builtinId="53" customBuiltin="true"/>
    <cellStyle name="20% - Accent5 2 2 4 3 2 4" xfId="0" builtinId="53" customBuiltin="true"/>
    <cellStyle name="20% - Accent5 2 2 4 3 3" xfId="0" builtinId="53" customBuiltin="true"/>
    <cellStyle name="20% - Accent5 2 2 4 3 3 2" xfId="0" builtinId="53" customBuiltin="true"/>
    <cellStyle name="20% - Accent5 2 2 4 3 3 2 2" xfId="0" builtinId="53" customBuiltin="true"/>
    <cellStyle name="20% - Accent5 2 2 4 3 3 3" xfId="0" builtinId="53" customBuiltin="true"/>
    <cellStyle name="20% - Accent5 2 2 4 3 4" xfId="0" builtinId="53" customBuiltin="true"/>
    <cellStyle name="20% - Accent5 2 2 4 3 4 2" xfId="0" builtinId="53" customBuiltin="true"/>
    <cellStyle name="20% - Accent5 2 2 4 3 5" xfId="0" builtinId="53" customBuiltin="true"/>
    <cellStyle name="20% - Accent5 2 2 4 4" xfId="0" builtinId="53" customBuiltin="true"/>
    <cellStyle name="20% - Accent5 2 2 4 4 2" xfId="0" builtinId="53" customBuiltin="true"/>
    <cellStyle name="20% - Accent5 2 2 4 4 2 2" xfId="0" builtinId="53" customBuiltin="true"/>
    <cellStyle name="20% - Accent5 2 2 4 4 2 2 2" xfId="0" builtinId="53" customBuiltin="true"/>
    <cellStyle name="20% - Accent5 2 2 4 4 2 3" xfId="0" builtinId="53" customBuiltin="true"/>
    <cellStyle name="20% - Accent5 2 2 4 4 3" xfId="0" builtinId="53" customBuiltin="true"/>
    <cellStyle name="20% - Accent5 2 2 4 4 3 2" xfId="0" builtinId="53" customBuiltin="true"/>
    <cellStyle name="20% - Accent5 2 2 4 4 4" xfId="0" builtinId="53" customBuiltin="true"/>
    <cellStyle name="20% - Accent5 2 2 4 5" xfId="0" builtinId="53" customBuiltin="true"/>
    <cellStyle name="20% - Accent5 2 2 4 5 2" xfId="0" builtinId="53" customBuiltin="true"/>
    <cellStyle name="20% - Accent5 2 2 4 5 2 2" xfId="0" builtinId="53" customBuiltin="true"/>
    <cellStyle name="20% - Accent5 2 2 4 5 3" xfId="0" builtinId="53" customBuiltin="true"/>
    <cellStyle name="20% - Accent5 2 2 4 6" xfId="0" builtinId="53" customBuiltin="true"/>
    <cellStyle name="20% - Accent5 2 2 4 6 2" xfId="0" builtinId="53" customBuiltin="true"/>
    <cellStyle name="20% - Accent5 2 2 4 7" xfId="0" builtinId="53" customBuiltin="true"/>
    <cellStyle name="20% - Accent5 2 2 5" xfId="0" builtinId="53" customBuiltin="true"/>
    <cellStyle name="20% - Accent5 2 2 5 2" xfId="0" builtinId="53" customBuiltin="true"/>
    <cellStyle name="20% - Accent5 2 2 5 2 2" xfId="0" builtinId="53" customBuiltin="true"/>
    <cellStyle name="20% - Accent5 2 2 5 2 2 2" xfId="0" builtinId="53" customBuiltin="true"/>
    <cellStyle name="20% - Accent5 2 2 5 2 2 2 2" xfId="0" builtinId="53" customBuiltin="true"/>
    <cellStyle name="20% - Accent5 2 2 5 2 2 2 2 2" xfId="0" builtinId="53" customBuiltin="true"/>
    <cellStyle name="20% - Accent5 2 2 5 2 2 2 3" xfId="0" builtinId="53" customBuiltin="true"/>
    <cellStyle name="20% - Accent5 2 2 5 2 2 3" xfId="0" builtinId="53" customBuiltin="true"/>
    <cellStyle name="20% - Accent5 2 2 5 2 2 3 2" xfId="0" builtinId="53" customBuiltin="true"/>
    <cellStyle name="20% - Accent5 2 2 5 2 2 4" xfId="0" builtinId="53" customBuiltin="true"/>
    <cellStyle name="20% - Accent5 2 2 5 2 3" xfId="0" builtinId="53" customBuiltin="true"/>
    <cellStyle name="20% - Accent5 2 2 5 2 3 2" xfId="0" builtinId="53" customBuiltin="true"/>
    <cellStyle name="20% - Accent5 2 2 5 2 3 2 2" xfId="0" builtinId="53" customBuiltin="true"/>
    <cellStyle name="20% - Accent5 2 2 5 2 3 3" xfId="0" builtinId="53" customBuiltin="true"/>
    <cellStyle name="20% - Accent5 2 2 5 2 4" xfId="0" builtinId="53" customBuiltin="true"/>
    <cellStyle name="20% - Accent5 2 2 5 2 4 2" xfId="0" builtinId="53" customBuiltin="true"/>
    <cellStyle name="20% - Accent5 2 2 5 2 5" xfId="0" builtinId="53" customBuiltin="true"/>
    <cellStyle name="20% - Accent5 2 2 5 3" xfId="0" builtinId="53" customBuiltin="true"/>
    <cellStyle name="20% - Accent5 2 2 5 3 2" xfId="0" builtinId="53" customBuiltin="true"/>
    <cellStyle name="20% - Accent5 2 2 5 3 2 2" xfId="0" builtinId="53" customBuiltin="true"/>
    <cellStyle name="20% - Accent5 2 2 5 3 2 2 2" xfId="0" builtinId="53" customBuiltin="true"/>
    <cellStyle name="20% - Accent5 2 2 5 3 2 3" xfId="0" builtinId="53" customBuiltin="true"/>
    <cellStyle name="20% - Accent5 2 2 5 3 3" xfId="0" builtinId="53" customBuiltin="true"/>
    <cellStyle name="20% - Accent5 2 2 5 3 3 2" xfId="0" builtinId="53" customBuiltin="true"/>
    <cellStyle name="20% - Accent5 2 2 5 3 4" xfId="0" builtinId="53" customBuiltin="true"/>
    <cellStyle name="20% - Accent5 2 2 5 4" xfId="0" builtinId="53" customBuiltin="true"/>
    <cellStyle name="20% - Accent5 2 2 5 4 2" xfId="0" builtinId="53" customBuiltin="true"/>
    <cellStyle name="20% - Accent5 2 2 5 4 2 2" xfId="0" builtinId="53" customBuiltin="true"/>
    <cellStyle name="20% - Accent5 2 2 5 4 3" xfId="0" builtinId="53" customBuiltin="true"/>
    <cellStyle name="20% - Accent5 2 2 5 5" xfId="0" builtinId="53" customBuiltin="true"/>
    <cellStyle name="20% - Accent5 2 2 5 5 2" xfId="0" builtinId="53" customBuiltin="true"/>
    <cellStyle name="20% - Accent5 2 2 5 6" xfId="0" builtinId="53" customBuiltin="true"/>
    <cellStyle name="20% - Accent5 2 2 6" xfId="0" builtinId="53" customBuiltin="true"/>
    <cellStyle name="20% - Accent5 2 2 6 2" xfId="0" builtinId="53" customBuiltin="true"/>
    <cellStyle name="20% - Accent5 2 2 6 2 2" xfId="0" builtinId="53" customBuiltin="true"/>
    <cellStyle name="20% - Accent5 2 2 6 2 2 2" xfId="0" builtinId="53" customBuiltin="true"/>
    <cellStyle name="20% - Accent5 2 2 6 2 2 2 2" xfId="0" builtinId="53" customBuiltin="true"/>
    <cellStyle name="20% - Accent5 2 2 6 2 2 3" xfId="0" builtinId="53" customBuiltin="true"/>
    <cellStyle name="20% - Accent5 2 2 6 2 3" xfId="0" builtinId="53" customBuiltin="true"/>
    <cellStyle name="20% - Accent5 2 2 6 2 3 2" xfId="0" builtinId="53" customBuiltin="true"/>
    <cellStyle name="20% - Accent5 2 2 6 2 4" xfId="0" builtinId="53" customBuiltin="true"/>
    <cellStyle name="20% - Accent5 2 2 6 3" xfId="0" builtinId="53" customBuiltin="true"/>
    <cellStyle name="20% - Accent5 2 2 6 3 2" xfId="0" builtinId="53" customBuiltin="true"/>
    <cellStyle name="20% - Accent5 2 2 6 3 2 2" xfId="0" builtinId="53" customBuiltin="true"/>
    <cellStyle name="20% - Accent5 2 2 6 3 3" xfId="0" builtinId="53" customBuiltin="true"/>
    <cellStyle name="20% - Accent5 2 2 6 4" xfId="0" builtinId="53" customBuiltin="true"/>
    <cellStyle name="20% - Accent5 2 2 6 4 2" xfId="0" builtinId="53" customBuiltin="true"/>
    <cellStyle name="20% - Accent5 2 2 6 5" xfId="0" builtinId="53" customBuiltin="true"/>
    <cellStyle name="20% - Accent5 2 2 7" xfId="0" builtinId="53" customBuiltin="true"/>
    <cellStyle name="20% - Accent5 2 2 7 2" xfId="0" builtinId="53" customBuiltin="true"/>
    <cellStyle name="20% - Accent5 2 2 7 2 2" xfId="0" builtinId="53" customBuiltin="true"/>
    <cellStyle name="20% - Accent5 2 2 7 2 2 2" xfId="0" builtinId="53" customBuiltin="true"/>
    <cellStyle name="20% - Accent5 2 2 7 2 3" xfId="0" builtinId="53" customBuiltin="true"/>
    <cellStyle name="20% - Accent5 2 2 7 3" xfId="0" builtinId="53" customBuiltin="true"/>
    <cellStyle name="20% - Accent5 2 2 7 3 2" xfId="0" builtinId="53" customBuiltin="true"/>
    <cellStyle name="20% - Accent5 2 2 7 4" xfId="0" builtinId="53" customBuiltin="true"/>
    <cellStyle name="20% - Accent5 2 2 8" xfId="0" builtinId="53" customBuiltin="true"/>
    <cellStyle name="20% - Accent5 2 2 8 2" xfId="0" builtinId="53" customBuiltin="true"/>
    <cellStyle name="20% - Accent5 2 2 8 2 2" xfId="0" builtinId="53" customBuiltin="true"/>
    <cellStyle name="20% - Accent5 2 2 8 3" xfId="0" builtinId="53" customBuiltin="true"/>
    <cellStyle name="20% - Accent5 2 2 9" xfId="0" builtinId="53" customBuiltin="true"/>
    <cellStyle name="20% - Accent5 2 2 9 2" xfId="0" builtinId="53" customBuiltin="true"/>
    <cellStyle name="20% - Accent5 2 3" xfId="0" builtinId="53" customBuiltin="true"/>
    <cellStyle name="20% - Accent5 2 3 10" xfId="0" builtinId="53" customBuiltin="true"/>
    <cellStyle name="20% - Accent5 2 3 2" xfId="0" builtinId="53" customBuiltin="true"/>
    <cellStyle name="20% - Accent5 2 3 2 2" xfId="0" builtinId="53" customBuiltin="true"/>
    <cellStyle name="20% - Accent5 2 3 2 2 2" xfId="0" builtinId="53" customBuiltin="true"/>
    <cellStyle name="20% - Accent5 2 3 2 2 2 2" xfId="0" builtinId="53" customBuiltin="true"/>
    <cellStyle name="20% - Accent5 2 3 2 2 2 2 2" xfId="0" builtinId="53" customBuiltin="true"/>
    <cellStyle name="20% - Accent5 2 3 2 2 2 2 2 2" xfId="0" builtinId="53" customBuiltin="true"/>
    <cellStyle name="20% - Accent5 2 3 2 2 2 2 2 2 2" xfId="0" builtinId="53" customBuiltin="true"/>
    <cellStyle name="20% - Accent5 2 3 2 2 2 2 2 2 2 2" xfId="0" builtinId="53" customBuiltin="true"/>
    <cellStyle name="20% - Accent5 2 3 2 2 2 2 2 2 3" xfId="0" builtinId="53" customBuiltin="true"/>
    <cellStyle name="20% - Accent5 2 3 2 2 2 2 2 3" xfId="0" builtinId="53" customBuiltin="true"/>
    <cellStyle name="20% - Accent5 2 3 2 2 2 2 2 3 2" xfId="0" builtinId="53" customBuiltin="true"/>
    <cellStyle name="20% - Accent5 2 3 2 2 2 2 2 4" xfId="0" builtinId="53" customBuiltin="true"/>
    <cellStyle name="20% - Accent5 2 3 2 2 2 2 3" xfId="0" builtinId="53" customBuiltin="true"/>
    <cellStyle name="20% - Accent5 2 3 2 2 2 2 3 2" xfId="0" builtinId="53" customBuiltin="true"/>
    <cellStyle name="20% - Accent5 2 3 2 2 2 2 3 2 2" xfId="0" builtinId="53" customBuiltin="true"/>
    <cellStyle name="20% - Accent5 2 3 2 2 2 2 3 3" xfId="0" builtinId="53" customBuiltin="true"/>
    <cellStyle name="20% - Accent5 2 3 2 2 2 2 4" xfId="0" builtinId="53" customBuiltin="true"/>
    <cellStyle name="20% - Accent5 2 3 2 2 2 2 4 2" xfId="0" builtinId="53" customBuiltin="true"/>
    <cellStyle name="20% - Accent5 2 3 2 2 2 2 5" xfId="0" builtinId="53" customBuiltin="true"/>
    <cellStyle name="20% - Accent5 2 3 2 2 2 3" xfId="0" builtinId="53" customBuiltin="true"/>
    <cellStyle name="20% - Accent5 2 3 2 2 2 3 2" xfId="0" builtinId="53" customBuiltin="true"/>
    <cellStyle name="20% - Accent5 2 3 2 2 2 3 2 2" xfId="0" builtinId="53" customBuiltin="true"/>
    <cellStyle name="20% - Accent5 2 3 2 2 2 3 2 2 2" xfId="0" builtinId="53" customBuiltin="true"/>
    <cellStyle name="20% - Accent5 2 3 2 2 2 3 2 3" xfId="0" builtinId="53" customBuiltin="true"/>
    <cellStyle name="20% - Accent5 2 3 2 2 2 3 3" xfId="0" builtinId="53" customBuiltin="true"/>
    <cellStyle name="20% - Accent5 2 3 2 2 2 3 3 2" xfId="0" builtinId="53" customBuiltin="true"/>
    <cellStyle name="20% - Accent5 2 3 2 2 2 3 4" xfId="0" builtinId="53" customBuiltin="true"/>
    <cellStyle name="20% - Accent5 2 3 2 2 2 4" xfId="0" builtinId="53" customBuiltin="true"/>
    <cellStyle name="20% - Accent5 2 3 2 2 2 4 2" xfId="0" builtinId="53" customBuiltin="true"/>
    <cellStyle name="20% - Accent5 2 3 2 2 2 4 2 2" xfId="0" builtinId="53" customBuiltin="true"/>
    <cellStyle name="20% - Accent5 2 3 2 2 2 4 3" xfId="0" builtinId="53" customBuiltin="true"/>
    <cellStyle name="20% - Accent5 2 3 2 2 2 5" xfId="0" builtinId="53" customBuiltin="true"/>
    <cellStyle name="20% - Accent5 2 3 2 2 2 5 2" xfId="0" builtinId="53" customBuiltin="true"/>
    <cellStyle name="20% - Accent5 2 3 2 2 2 6" xfId="0" builtinId="53" customBuiltin="true"/>
    <cellStyle name="20% - Accent5 2 3 2 2 3" xfId="0" builtinId="53" customBuiltin="true"/>
    <cellStyle name="20% - Accent5 2 3 2 2 3 2" xfId="0" builtinId="53" customBuiltin="true"/>
    <cellStyle name="20% - Accent5 2 3 2 2 3 2 2" xfId="0" builtinId="53" customBuiltin="true"/>
    <cellStyle name="20% - Accent5 2 3 2 2 3 2 2 2" xfId="0" builtinId="53" customBuiltin="true"/>
    <cellStyle name="20% - Accent5 2 3 2 2 3 2 2 2 2" xfId="0" builtinId="53" customBuiltin="true"/>
    <cellStyle name="20% - Accent5 2 3 2 2 3 2 2 3" xfId="0" builtinId="53" customBuiltin="true"/>
    <cellStyle name="20% - Accent5 2 3 2 2 3 2 3" xfId="0" builtinId="53" customBuiltin="true"/>
    <cellStyle name="20% - Accent5 2 3 2 2 3 2 3 2" xfId="0" builtinId="53" customBuiltin="true"/>
    <cellStyle name="20% - Accent5 2 3 2 2 3 2 4" xfId="0" builtinId="53" customBuiltin="true"/>
    <cellStyle name="20% - Accent5 2 3 2 2 3 3" xfId="0" builtinId="53" customBuiltin="true"/>
    <cellStyle name="20% - Accent5 2 3 2 2 3 3 2" xfId="0" builtinId="53" customBuiltin="true"/>
    <cellStyle name="20% - Accent5 2 3 2 2 3 3 2 2" xfId="0" builtinId="53" customBuiltin="true"/>
    <cellStyle name="20% - Accent5 2 3 2 2 3 3 3" xfId="0" builtinId="53" customBuiltin="true"/>
    <cellStyle name="20% - Accent5 2 3 2 2 3 4" xfId="0" builtinId="53" customBuiltin="true"/>
    <cellStyle name="20% - Accent5 2 3 2 2 3 4 2" xfId="0" builtinId="53" customBuiltin="true"/>
    <cellStyle name="20% - Accent5 2 3 2 2 3 5" xfId="0" builtinId="53" customBuiltin="true"/>
    <cellStyle name="20% - Accent5 2 3 2 2 4" xfId="0" builtinId="53" customBuiltin="true"/>
    <cellStyle name="20% - Accent5 2 3 2 2 4 2" xfId="0" builtinId="53" customBuiltin="true"/>
    <cellStyle name="20% - Accent5 2 3 2 2 4 2 2" xfId="0" builtinId="53" customBuiltin="true"/>
    <cellStyle name="20% - Accent5 2 3 2 2 4 2 2 2" xfId="0" builtinId="53" customBuiltin="true"/>
    <cellStyle name="20% - Accent5 2 3 2 2 4 2 3" xfId="0" builtinId="53" customBuiltin="true"/>
    <cellStyle name="20% - Accent5 2 3 2 2 4 3" xfId="0" builtinId="53" customBuiltin="true"/>
    <cellStyle name="20% - Accent5 2 3 2 2 4 3 2" xfId="0" builtinId="53" customBuiltin="true"/>
    <cellStyle name="20% - Accent5 2 3 2 2 4 4" xfId="0" builtinId="53" customBuiltin="true"/>
    <cellStyle name="20% - Accent5 2 3 2 2 5" xfId="0" builtinId="53" customBuiltin="true"/>
    <cellStyle name="20% - Accent5 2 3 2 2 5 2" xfId="0" builtinId="53" customBuiltin="true"/>
    <cellStyle name="20% - Accent5 2 3 2 2 5 2 2" xfId="0" builtinId="53" customBuiltin="true"/>
    <cellStyle name="20% - Accent5 2 3 2 2 5 3" xfId="0" builtinId="53" customBuiltin="true"/>
    <cellStyle name="20% - Accent5 2 3 2 2 6" xfId="0" builtinId="53" customBuiltin="true"/>
    <cellStyle name="20% - Accent5 2 3 2 2 6 2" xfId="0" builtinId="53" customBuiltin="true"/>
    <cellStyle name="20% - Accent5 2 3 2 2 7" xfId="0" builtinId="53" customBuiltin="true"/>
    <cellStyle name="20% - Accent5 2 3 2 3" xfId="0" builtinId="53" customBuiltin="true"/>
    <cellStyle name="20% - Accent5 2 3 2 3 2" xfId="0" builtinId="53" customBuiltin="true"/>
    <cellStyle name="20% - Accent5 2 3 2 3 2 2" xfId="0" builtinId="53" customBuiltin="true"/>
    <cellStyle name="20% - Accent5 2 3 2 3 2 2 2" xfId="0" builtinId="53" customBuiltin="true"/>
    <cellStyle name="20% - Accent5 2 3 2 3 2 2 2 2" xfId="0" builtinId="53" customBuiltin="true"/>
    <cellStyle name="20% - Accent5 2 3 2 3 2 2 2 2 2" xfId="0" builtinId="53" customBuiltin="true"/>
    <cellStyle name="20% - Accent5 2 3 2 3 2 2 2 3" xfId="0" builtinId="53" customBuiltin="true"/>
    <cellStyle name="20% - Accent5 2 3 2 3 2 2 3" xfId="0" builtinId="53" customBuiltin="true"/>
    <cellStyle name="20% - Accent5 2 3 2 3 2 2 3 2" xfId="0" builtinId="53" customBuiltin="true"/>
    <cellStyle name="20% - Accent5 2 3 2 3 2 2 4" xfId="0" builtinId="53" customBuiltin="true"/>
    <cellStyle name="20% - Accent5 2 3 2 3 2 3" xfId="0" builtinId="53" customBuiltin="true"/>
    <cellStyle name="20% - Accent5 2 3 2 3 2 3 2" xfId="0" builtinId="53" customBuiltin="true"/>
    <cellStyle name="20% - Accent5 2 3 2 3 2 3 2 2" xfId="0" builtinId="53" customBuiltin="true"/>
    <cellStyle name="20% - Accent5 2 3 2 3 2 3 3" xfId="0" builtinId="53" customBuiltin="true"/>
    <cellStyle name="20% - Accent5 2 3 2 3 2 4" xfId="0" builtinId="53" customBuiltin="true"/>
    <cellStyle name="20% - Accent5 2 3 2 3 2 4 2" xfId="0" builtinId="53" customBuiltin="true"/>
    <cellStyle name="20% - Accent5 2 3 2 3 2 5" xfId="0" builtinId="53" customBuiltin="true"/>
    <cellStyle name="20% - Accent5 2 3 2 3 3" xfId="0" builtinId="53" customBuiltin="true"/>
    <cellStyle name="20% - Accent5 2 3 2 3 3 2" xfId="0" builtinId="53" customBuiltin="true"/>
    <cellStyle name="20% - Accent5 2 3 2 3 3 2 2" xfId="0" builtinId="53" customBuiltin="true"/>
    <cellStyle name="20% - Accent5 2 3 2 3 3 2 2 2" xfId="0" builtinId="53" customBuiltin="true"/>
    <cellStyle name="20% - Accent5 2 3 2 3 3 2 3" xfId="0" builtinId="53" customBuiltin="true"/>
    <cellStyle name="20% - Accent5 2 3 2 3 3 3" xfId="0" builtinId="53" customBuiltin="true"/>
    <cellStyle name="20% - Accent5 2 3 2 3 3 3 2" xfId="0" builtinId="53" customBuiltin="true"/>
    <cellStyle name="20% - Accent5 2 3 2 3 3 4" xfId="0" builtinId="53" customBuiltin="true"/>
    <cellStyle name="20% - Accent5 2 3 2 3 4" xfId="0" builtinId="53" customBuiltin="true"/>
    <cellStyle name="20% - Accent5 2 3 2 3 4 2" xfId="0" builtinId="53" customBuiltin="true"/>
    <cellStyle name="20% - Accent5 2 3 2 3 4 2 2" xfId="0" builtinId="53" customBuiltin="true"/>
    <cellStyle name="20% - Accent5 2 3 2 3 4 3" xfId="0" builtinId="53" customBuiltin="true"/>
    <cellStyle name="20% - Accent5 2 3 2 3 5" xfId="0" builtinId="53" customBuiltin="true"/>
    <cellStyle name="20% - Accent5 2 3 2 3 5 2" xfId="0" builtinId="53" customBuiltin="true"/>
    <cellStyle name="20% - Accent5 2 3 2 3 6" xfId="0" builtinId="53" customBuiltin="true"/>
    <cellStyle name="20% - Accent5 2 3 2 4" xfId="0" builtinId="53" customBuiltin="true"/>
    <cellStyle name="20% - Accent5 2 3 2 4 2" xfId="0" builtinId="53" customBuiltin="true"/>
    <cellStyle name="20% - Accent5 2 3 2 4 2 2" xfId="0" builtinId="53" customBuiltin="true"/>
    <cellStyle name="20% - Accent5 2 3 2 4 2 2 2" xfId="0" builtinId="53" customBuiltin="true"/>
    <cellStyle name="20% - Accent5 2 3 2 4 2 2 2 2" xfId="0" builtinId="53" customBuiltin="true"/>
    <cellStyle name="20% - Accent5 2 3 2 4 2 2 3" xfId="0" builtinId="53" customBuiltin="true"/>
    <cellStyle name="20% - Accent5 2 3 2 4 2 3" xfId="0" builtinId="53" customBuiltin="true"/>
    <cellStyle name="20% - Accent5 2 3 2 4 2 3 2" xfId="0" builtinId="53" customBuiltin="true"/>
    <cellStyle name="20% - Accent5 2 3 2 4 2 4" xfId="0" builtinId="53" customBuiltin="true"/>
    <cellStyle name="20% - Accent5 2 3 2 4 3" xfId="0" builtinId="53" customBuiltin="true"/>
    <cellStyle name="20% - Accent5 2 3 2 4 3 2" xfId="0" builtinId="53" customBuiltin="true"/>
    <cellStyle name="20% - Accent5 2 3 2 4 3 2 2" xfId="0" builtinId="53" customBuiltin="true"/>
    <cellStyle name="20% - Accent5 2 3 2 4 3 3" xfId="0" builtinId="53" customBuiltin="true"/>
    <cellStyle name="20% - Accent5 2 3 2 4 4" xfId="0" builtinId="53" customBuiltin="true"/>
    <cellStyle name="20% - Accent5 2 3 2 4 4 2" xfId="0" builtinId="53" customBuiltin="true"/>
    <cellStyle name="20% - Accent5 2 3 2 4 5" xfId="0" builtinId="53" customBuiltin="true"/>
    <cellStyle name="20% - Accent5 2 3 2 5" xfId="0" builtinId="53" customBuiltin="true"/>
    <cellStyle name="20% - Accent5 2 3 2 5 2" xfId="0" builtinId="53" customBuiltin="true"/>
    <cellStyle name="20% - Accent5 2 3 2 5 2 2" xfId="0" builtinId="53" customBuiltin="true"/>
    <cellStyle name="20% - Accent5 2 3 2 5 2 2 2" xfId="0" builtinId="53" customBuiltin="true"/>
    <cellStyle name="20% - Accent5 2 3 2 5 2 3" xfId="0" builtinId="53" customBuiltin="true"/>
    <cellStyle name="20% - Accent5 2 3 2 5 3" xfId="0" builtinId="53" customBuiltin="true"/>
    <cellStyle name="20% - Accent5 2 3 2 5 3 2" xfId="0" builtinId="53" customBuiltin="true"/>
    <cellStyle name="20% - Accent5 2 3 2 5 4" xfId="0" builtinId="53" customBuiltin="true"/>
    <cellStyle name="20% - Accent5 2 3 2 6" xfId="0" builtinId="53" customBuiltin="true"/>
    <cellStyle name="20% - Accent5 2 3 2 6 2" xfId="0" builtinId="53" customBuiltin="true"/>
    <cellStyle name="20% - Accent5 2 3 2 6 2 2" xfId="0" builtinId="53" customBuiltin="true"/>
    <cellStyle name="20% - Accent5 2 3 2 6 3" xfId="0" builtinId="53" customBuiltin="true"/>
    <cellStyle name="20% - Accent5 2 3 2 7" xfId="0" builtinId="53" customBuiltin="true"/>
    <cellStyle name="20% - Accent5 2 3 2 7 2" xfId="0" builtinId="53" customBuiltin="true"/>
    <cellStyle name="20% - Accent5 2 3 2 8" xfId="0" builtinId="53" customBuiltin="true"/>
    <cellStyle name="20% - Accent5 2 3 3" xfId="0" builtinId="53" customBuiltin="true"/>
    <cellStyle name="20% - Accent5 2 3 3 2" xfId="0" builtinId="53" customBuiltin="true"/>
    <cellStyle name="20% - Accent5 2 3 3 2 2" xfId="0" builtinId="53" customBuiltin="true"/>
    <cellStyle name="20% - Accent5 2 3 3 2 2 2" xfId="0" builtinId="53" customBuiltin="true"/>
    <cellStyle name="20% - Accent5 2 3 3 2 2 2 2" xfId="0" builtinId="53" customBuiltin="true"/>
    <cellStyle name="20% - Accent5 2 3 3 2 2 2 2 2" xfId="0" builtinId="53" customBuiltin="true"/>
    <cellStyle name="20% - Accent5 2 3 3 2 2 2 2 2 2" xfId="0" builtinId="53" customBuiltin="true"/>
    <cellStyle name="20% - Accent5 2 3 3 2 2 2 2 2 2 2" xfId="0" builtinId="53" customBuiltin="true"/>
    <cellStyle name="20% - Accent5 2 3 3 2 2 2 2 2 3" xfId="0" builtinId="53" customBuiltin="true"/>
    <cellStyle name="20% - Accent5 2 3 3 2 2 2 2 3" xfId="0" builtinId="53" customBuiltin="true"/>
    <cellStyle name="20% - Accent5 2 3 3 2 2 2 2 3 2" xfId="0" builtinId="53" customBuiltin="true"/>
    <cellStyle name="20% - Accent5 2 3 3 2 2 2 2 4" xfId="0" builtinId="53" customBuiltin="true"/>
    <cellStyle name="20% - Accent5 2 3 3 2 2 2 3" xfId="0" builtinId="53" customBuiltin="true"/>
    <cellStyle name="20% - Accent5 2 3 3 2 2 2 3 2" xfId="0" builtinId="53" customBuiltin="true"/>
    <cellStyle name="20% - Accent5 2 3 3 2 2 2 3 2 2" xfId="0" builtinId="53" customBuiltin="true"/>
    <cellStyle name="20% - Accent5 2 3 3 2 2 2 3 3" xfId="0" builtinId="53" customBuiltin="true"/>
    <cellStyle name="20% - Accent5 2 3 3 2 2 2 4" xfId="0" builtinId="53" customBuiltin="true"/>
    <cellStyle name="20% - Accent5 2 3 3 2 2 2 4 2" xfId="0" builtinId="53" customBuiltin="true"/>
    <cellStyle name="20% - Accent5 2 3 3 2 2 2 5" xfId="0" builtinId="53" customBuiltin="true"/>
    <cellStyle name="20% - Accent5 2 3 3 2 2 3" xfId="0" builtinId="53" customBuiltin="true"/>
    <cellStyle name="20% - Accent5 2 3 3 2 2 3 2" xfId="0" builtinId="53" customBuiltin="true"/>
    <cellStyle name="20% - Accent5 2 3 3 2 2 3 2 2" xfId="0" builtinId="53" customBuiltin="true"/>
    <cellStyle name="20% - Accent5 2 3 3 2 2 3 2 2 2" xfId="0" builtinId="53" customBuiltin="true"/>
    <cellStyle name="20% - Accent5 2 3 3 2 2 3 2 3" xfId="0" builtinId="53" customBuiltin="true"/>
    <cellStyle name="20% - Accent5 2 3 3 2 2 3 3" xfId="0" builtinId="53" customBuiltin="true"/>
    <cellStyle name="20% - Accent5 2 3 3 2 2 3 3 2" xfId="0" builtinId="53" customBuiltin="true"/>
    <cellStyle name="20% - Accent5 2 3 3 2 2 3 4" xfId="0" builtinId="53" customBuiltin="true"/>
    <cellStyle name="20% - Accent5 2 3 3 2 2 4" xfId="0" builtinId="53" customBuiltin="true"/>
    <cellStyle name="20% - Accent5 2 3 3 2 2 4 2" xfId="0" builtinId="53" customBuiltin="true"/>
    <cellStyle name="20% - Accent5 2 3 3 2 2 4 2 2" xfId="0" builtinId="53" customBuiltin="true"/>
    <cellStyle name="20% - Accent5 2 3 3 2 2 4 3" xfId="0" builtinId="53" customBuiltin="true"/>
    <cellStyle name="20% - Accent5 2 3 3 2 2 5" xfId="0" builtinId="53" customBuiltin="true"/>
    <cellStyle name="20% - Accent5 2 3 3 2 2 5 2" xfId="0" builtinId="53" customBuiltin="true"/>
    <cellStyle name="20% - Accent5 2 3 3 2 2 6" xfId="0" builtinId="53" customBuiltin="true"/>
    <cellStyle name="20% - Accent5 2 3 3 2 3" xfId="0" builtinId="53" customBuiltin="true"/>
    <cellStyle name="20% - Accent5 2 3 3 2 3 2" xfId="0" builtinId="53" customBuiltin="true"/>
    <cellStyle name="20% - Accent5 2 3 3 2 3 2 2" xfId="0" builtinId="53" customBuiltin="true"/>
    <cellStyle name="20% - Accent5 2 3 3 2 3 2 2 2" xfId="0" builtinId="53" customBuiltin="true"/>
    <cellStyle name="20% - Accent5 2 3 3 2 3 2 2 2 2" xfId="0" builtinId="53" customBuiltin="true"/>
    <cellStyle name="20% - Accent5 2 3 3 2 3 2 2 3" xfId="0" builtinId="53" customBuiltin="true"/>
    <cellStyle name="20% - Accent5 2 3 3 2 3 2 3" xfId="0" builtinId="53" customBuiltin="true"/>
    <cellStyle name="20% - Accent5 2 3 3 2 3 2 3 2" xfId="0" builtinId="53" customBuiltin="true"/>
    <cellStyle name="20% - Accent5 2 3 3 2 3 2 4" xfId="0" builtinId="53" customBuiltin="true"/>
    <cellStyle name="20% - Accent5 2 3 3 2 3 3" xfId="0" builtinId="53" customBuiltin="true"/>
    <cellStyle name="20% - Accent5 2 3 3 2 3 3 2" xfId="0" builtinId="53" customBuiltin="true"/>
    <cellStyle name="20% - Accent5 2 3 3 2 3 3 2 2" xfId="0" builtinId="53" customBuiltin="true"/>
    <cellStyle name="20% - Accent5 2 3 3 2 3 3 3" xfId="0" builtinId="53" customBuiltin="true"/>
    <cellStyle name="20% - Accent5 2 3 3 2 3 4" xfId="0" builtinId="53" customBuiltin="true"/>
    <cellStyle name="20% - Accent5 2 3 3 2 3 4 2" xfId="0" builtinId="53" customBuiltin="true"/>
    <cellStyle name="20% - Accent5 2 3 3 2 3 5" xfId="0" builtinId="53" customBuiltin="true"/>
    <cellStyle name="20% - Accent5 2 3 3 2 4" xfId="0" builtinId="53" customBuiltin="true"/>
    <cellStyle name="20% - Accent5 2 3 3 2 4 2" xfId="0" builtinId="53" customBuiltin="true"/>
    <cellStyle name="20% - Accent5 2 3 3 2 4 2 2" xfId="0" builtinId="53" customBuiltin="true"/>
    <cellStyle name="20% - Accent5 2 3 3 2 4 2 2 2" xfId="0" builtinId="53" customBuiltin="true"/>
    <cellStyle name="20% - Accent5 2 3 3 2 4 2 3" xfId="0" builtinId="53" customBuiltin="true"/>
    <cellStyle name="20% - Accent5 2 3 3 2 4 3" xfId="0" builtinId="53" customBuiltin="true"/>
    <cellStyle name="20% - Accent5 2 3 3 2 4 3 2" xfId="0" builtinId="53" customBuiltin="true"/>
    <cellStyle name="20% - Accent5 2 3 3 2 4 4" xfId="0" builtinId="53" customBuiltin="true"/>
    <cellStyle name="20% - Accent5 2 3 3 2 5" xfId="0" builtinId="53" customBuiltin="true"/>
    <cellStyle name="20% - Accent5 2 3 3 2 5 2" xfId="0" builtinId="53" customBuiltin="true"/>
    <cellStyle name="20% - Accent5 2 3 3 2 5 2 2" xfId="0" builtinId="53" customBuiltin="true"/>
    <cellStyle name="20% - Accent5 2 3 3 2 5 3" xfId="0" builtinId="53" customBuiltin="true"/>
    <cellStyle name="20% - Accent5 2 3 3 2 6" xfId="0" builtinId="53" customBuiltin="true"/>
    <cellStyle name="20% - Accent5 2 3 3 2 6 2" xfId="0" builtinId="53" customBuiltin="true"/>
    <cellStyle name="20% - Accent5 2 3 3 2 7" xfId="0" builtinId="53" customBuiltin="true"/>
    <cellStyle name="20% - Accent5 2 3 3 3" xfId="0" builtinId="53" customBuiltin="true"/>
    <cellStyle name="20% - Accent5 2 3 3 3 2" xfId="0" builtinId="53" customBuiltin="true"/>
    <cellStyle name="20% - Accent5 2 3 3 3 2 2" xfId="0" builtinId="53" customBuiltin="true"/>
    <cellStyle name="20% - Accent5 2 3 3 3 2 2 2" xfId="0" builtinId="53" customBuiltin="true"/>
    <cellStyle name="20% - Accent5 2 3 3 3 2 2 2 2" xfId="0" builtinId="53" customBuiltin="true"/>
    <cellStyle name="20% - Accent5 2 3 3 3 2 2 2 2 2" xfId="0" builtinId="53" customBuiltin="true"/>
    <cellStyle name="20% - Accent5 2 3 3 3 2 2 2 3" xfId="0" builtinId="53" customBuiltin="true"/>
    <cellStyle name="20% - Accent5 2 3 3 3 2 2 3" xfId="0" builtinId="53" customBuiltin="true"/>
    <cellStyle name="20% - Accent5 2 3 3 3 2 2 3 2" xfId="0" builtinId="53" customBuiltin="true"/>
    <cellStyle name="20% - Accent5 2 3 3 3 2 2 4" xfId="0" builtinId="53" customBuiltin="true"/>
    <cellStyle name="20% - Accent5 2 3 3 3 2 3" xfId="0" builtinId="53" customBuiltin="true"/>
    <cellStyle name="20% - Accent5 2 3 3 3 2 3 2" xfId="0" builtinId="53" customBuiltin="true"/>
    <cellStyle name="20% - Accent5 2 3 3 3 2 3 2 2" xfId="0" builtinId="53" customBuiltin="true"/>
    <cellStyle name="20% - Accent5 2 3 3 3 2 3 3" xfId="0" builtinId="53" customBuiltin="true"/>
    <cellStyle name="20% - Accent5 2 3 3 3 2 4" xfId="0" builtinId="53" customBuiltin="true"/>
    <cellStyle name="20% - Accent5 2 3 3 3 2 4 2" xfId="0" builtinId="53" customBuiltin="true"/>
    <cellStyle name="20% - Accent5 2 3 3 3 2 5" xfId="0" builtinId="53" customBuiltin="true"/>
    <cellStyle name="20% - Accent5 2 3 3 3 3" xfId="0" builtinId="53" customBuiltin="true"/>
    <cellStyle name="20% - Accent5 2 3 3 3 3 2" xfId="0" builtinId="53" customBuiltin="true"/>
    <cellStyle name="20% - Accent5 2 3 3 3 3 2 2" xfId="0" builtinId="53" customBuiltin="true"/>
    <cellStyle name="20% - Accent5 2 3 3 3 3 2 2 2" xfId="0" builtinId="53" customBuiltin="true"/>
    <cellStyle name="20% - Accent5 2 3 3 3 3 2 3" xfId="0" builtinId="53" customBuiltin="true"/>
    <cellStyle name="20% - Accent5 2 3 3 3 3 3" xfId="0" builtinId="53" customBuiltin="true"/>
    <cellStyle name="20% - Accent5 2 3 3 3 3 3 2" xfId="0" builtinId="53" customBuiltin="true"/>
    <cellStyle name="20% - Accent5 2 3 3 3 3 4" xfId="0" builtinId="53" customBuiltin="true"/>
    <cellStyle name="20% - Accent5 2 3 3 3 4" xfId="0" builtinId="53" customBuiltin="true"/>
    <cellStyle name="20% - Accent5 2 3 3 3 4 2" xfId="0" builtinId="53" customBuiltin="true"/>
    <cellStyle name="20% - Accent5 2 3 3 3 4 2 2" xfId="0" builtinId="53" customBuiltin="true"/>
    <cellStyle name="20% - Accent5 2 3 3 3 4 3" xfId="0" builtinId="53" customBuiltin="true"/>
    <cellStyle name="20% - Accent5 2 3 3 3 5" xfId="0" builtinId="53" customBuiltin="true"/>
    <cellStyle name="20% - Accent5 2 3 3 3 5 2" xfId="0" builtinId="53" customBuiltin="true"/>
    <cellStyle name="20% - Accent5 2 3 3 3 6" xfId="0" builtinId="53" customBuiltin="true"/>
    <cellStyle name="20% - Accent5 2 3 3 4" xfId="0" builtinId="53" customBuiltin="true"/>
    <cellStyle name="20% - Accent5 2 3 3 4 2" xfId="0" builtinId="53" customBuiltin="true"/>
    <cellStyle name="20% - Accent5 2 3 3 4 2 2" xfId="0" builtinId="53" customBuiltin="true"/>
    <cellStyle name="20% - Accent5 2 3 3 4 2 2 2" xfId="0" builtinId="53" customBuiltin="true"/>
    <cellStyle name="20% - Accent5 2 3 3 4 2 2 2 2" xfId="0" builtinId="53" customBuiltin="true"/>
    <cellStyle name="20% - Accent5 2 3 3 4 2 2 3" xfId="0" builtinId="53" customBuiltin="true"/>
    <cellStyle name="20% - Accent5 2 3 3 4 2 3" xfId="0" builtinId="53" customBuiltin="true"/>
    <cellStyle name="20% - Accent5 2 3 3 4 2 3 2" xfId="0" builtinId="53" customBuiltin="true"/>
    <cellStyle name="20% - Accent5 2 3 3 4 2 4" xfId="0" builtinId="53" customBuiltin="true"/>
    <cellStyle name="20% - Accent5 2 3 3 4 3" xfId="0" builtinId="53" customBuiltin="true"/>
    <cellStyle name="20% - Accent5 2 3 3 4 3 2" xfId="0" builtinId="53" customBuiltin="true"/>
    <cellStyle name="20% - Accent5 2 3 3 4 3 2 2" xfId="0" builtinId="53" customBuiltin="true"/>
    <cellStyle name="20% - Accent5 2 3 3 4 3 3" xfId="0" builtinId="53" customBuiltin="true"/>
    <cellStyle name="20% - Accent5 2 3 3 4 4" xfId="0" builtinId="53" customBuiltin="true"/>
    <cellStyle name="20% - Accent5 2 3 3 4 4 2" xfId="0" builtinId="53" customBuiltin="true"/>
    <cellStyle name="20% - Accent5 2 3 3 4 5" xfId="0" builtinId="53" customBuiltin="true"/>
    <cellStyle name="20% - Accent5 2 3 3 5" xfId="0" builtinId="53" customBuiltin="true"/>
    <cellStyle name="20% - Accent5 2 3 3 5 2" xfId="0" builtinId="53" customBuiltin="true"/>
    <cellStyle name="20% - Accent5 2 3 3 5 2 2" xfId="0" builtinId="53" customBuiltin="true"/>
    <cellStyle name="20% - Accent5 2 3 3 5 2 2 2" xfId="0" builtinId="53" customBuiltin="true"/>
    <cellStyle name="20% - Accent5 2 3 3 5 2 3" xfId="0" builtinId="53" customBuiltin="true"/>
    <cellStyle name="20% - Accent5 2 3 3 5 3" xfId="0" builtinId="53" customBuiltin="true"/>
    <cellStyle name="20% - Accent5 2 3 3 5 3 2" xfId="0" builtinId="53" customBuiltin="true"/>
    <cellStyle name="20% - Accent5 2 3 3 5 4" xfId="0" builtinId="53" customBuiltin="true"/>
    <cellStyle name="20% - Accent5 2 3 3 6" xfId="0" builtinId="53" customBuiltin="true"/>
    <cellStyle name="20% - Accent5 2 3 3 6 2" xfId="0" builtinId="53" customBuiltin="true"/>
    <cellStyle name="20% - Accent5 2 3 3 6 2 2" xfId="0" builtinId="53" customBuiltin="true"/>
    <cellStyle name="20% - Accent5 2 3 3 6 3" xfId="0" builtinId="53" customBuiltin="true"/>
    <cellStyle name="20% - Accent5 2 3 3 7" xfId="0" builtinId="53" customBuiltin="true"/>
    <cellStyle name="20% - Accent5 2 3 3 7 2" xfId="0" builtinId="53" customBuiltin="true"/>
    <cellStyle name="20% - Accent5 2 3 3 8" xfId="0" builtinId="53" customBuiltin="true"/>
    <cellStyle name="20% - Accent5 2 3 4" xfId="0" builtinId="53" customBuiltin="true"/>
    <cellStyle name="20% - Accent5 2 3 4 2" xfId="0" builtinId="53" customBuiltin="true"/>
    <cellStyle name="20% - Accent5 2 3 4 2 2" xfId="0" builtinId="53" customBuiltin="true"/>
    <cellStyle name="20% - Accent5 2 3 4 2 2 2" xfId="0" builtinId="53" customBuiltin="true"/>
    <cellStyle name="20% - Accent5 2 3 4 2 2 2 2" xfId="0" builtinId="53" customBuiltin="true"/>
    <cellStyle name="20% - Accent5 2 3 4 2 2 2 2 2" xfId="0" builtinId="53" customBuiltin="true"/>
    <cellStyle name="20% - Accent5 2 3 4 2 2 2 2 2 2" xfId="0" builtinId="53" customBuiltin="true"/>
    <cellStyle name="20% - Accent5 2 3 4 2 2 2 2 3" xfId="0" builtinId="53" customBuiltin="true"/>
    <cellStyle name="20% - Accent5 2 3 4 2 2 2 3" xfId="0" builtinId="53" customBuiltin="true"/>
    <cellStyle name="20% - Accent5 2 3 4 2 2 2 3 2" xfId="0" builtinId="53" customBuiltin="true"/>
    <cellStyle name="20% - Accent5 2 3 4 2 2 2 4" xfId="0" builtinId="53" customBuiltin="true"/>
    <cellStyle name="20% - Accent5 2 3 4 2 2 3" xfId="0" builtinId="53" customBuiltin="true"/>
    <cellStyle name="20% - Accent5 2 3 4 2 2 3 2" xfId="0" builtinId="53" customBuiltin="true"/>
    <cellStyle name="20% - Accent5 2 3 4 2 2 3 2 2" xfId="0" builtinId="53" customBuiltin="true"/>
    <cellStyle name="20% - Accent5 2 3 4 2 2 3 3" xfId="0" builtinId="53" customBuiltin="true"/>
    <cellStyle name="20% - Accent5 2 3 4 2 2 4" xfId="0" builtinId="53" customBuiltin="true"/>
    <cellStyle name="20% - Accent5 2 3 4 2 2 4 2" xfId="0" builtinId="53" customBuiltin="true"/>
    <cellStyle name="20% - Accent5 2 3 4 2 2 5" xfId="0" builtinId="53" customBuiltin="true"/>
    <cellStyle name="20% - Accent5 2 3 4 2 3" xfId="0" builtinId="53" customBuiltin="true"/>
    <cellStyle name="20% - Accent5 2 3 4 2 3 2" xfId="0" builtinId="53" customBuiltin="true"/>
    <cellStyle name="20% - Accent5 2 3 4 2 3 2 2" xfId="0" builtinId="53" customBuiltin="true"/>
    <cellStyle name="20% - Accent5 2 3 4 2 3 2 2 2" xfId="0" builtinId="53" customBuiltin="true"/>
    <cellStyle name="20% - Accent5 2 3 4 2 3 2 3" xfId="0" builtinId="53" customBuiltin="true"/>
    <cellStyle name="20% - Accent5 2 3 4 2 3 3" xfId="0" builtinId="53" customBuiltin="true"/>
    <cellStyle name="20% - Accent5 2 3 4 2 3 3 2" xfId="0" builtinId="53" customBuiltin="true"/>
    <cellStyle name="20% - Accent5 2 3 4 2 3 4" xfId="0" builtinId="53" customBuiltin="true"/>
    <cellStyle name="20% - Accent5 2 3 4 2 4" xfId="0" builtinId="53" customBuiltin="true"/>
    <cellStyle name="20% - Accent5 2 3 4 2 4 2" xfId="0" builtinId="53" customBuiltin="true"/>
    <cellStyle name="20% - Accent5 2 3 4 2 4 2 2" xfId="0" builtinId="53" customBuiltin="true"/>
    <cellStyle name="20% - Accent5 2 3 4 2 4 3" xfId="0" builtinId="53" customBuiltin="true"/>
    <cellStyle name="20% - Accent5 2 3 4 2 5" xfId="0" builtinId="53" customBuiltin="true"/>
    <cellStyle name="20% - Accent5 2 3 4 2 5 2" xfId="0" builtinId="53" customBuiltin="true"/>
    <cellStyle name="20% - Accent5 2 3 4 2 6" xfId="0" builtinId="53" customBuiltin="true"/>
    <cellStyle name="20% - Accent5 2 3 4 3" xfId="0" builtinId="53" customBuiltin="true"/>
    <cellStyle name="20% - Accent5 2 3 4 3 2" xfId="0" builtinId="53" customBuiltin="true"/>
    <cellStyle name="20% - Accent5 2 3 4 3 2 2" xfId="0" builtinId="53" customBuiltin="true"/>
    <cellStyle name="20% - Accent5 2 3 4 3 2 2 2" xfId="0" builtinId="53" customBuiltin="true"/>
    <cellStyle name="20% - Accent5 2 3 4 3 2 2 2 2" xfId="0" builtinId="53" customBuiltin="true"/>
    <cellStyle name="20% - Accent5 2 3 4 3 2 2 3" xfId="0" builtinId="53" customBuiltin="true"/>
    <cellStyle name="20% - Accent5 2 3 4 3 2 3" xfId="0" builtinId="53" customBuiltin="true"/>
    <cellStyle name="20% - Accent5 2 3 4 3 2 3 2" xfId="0" builtinId="53" customBuiltin="true"/>
    <cellStyle name="20% - Accent5 2 3 4 3 2 4" xfId="0" builtinId="53" customBuiltin="true"/>
    <cellStyle name="20% - Accent5 2 3 4 3 3" xfId="0" builtinId="53" customBuiltin="true"/>
    <cellStyle name="20% - Accent5 2 3 4 3 3 2" xfId="0" builtinId="53" customBuiltin="true"/>
    <cellStyle name="20% - Accent5 2 3 4 3 3 2 2" xfId="0" builtinId="53" customBuiltin="true"/>
    <cellStyle name="20% - Accent5 2 3 4 3 3 3" xfId="0" builtinId="53" customBuiltin="true"/>
    <cellStyle name="20% - Accent5 2 3 4 3 4" xfId="0" builtinId="53" customBuiltin="true"/>
    <cellStyle name="20% - Accent5 2 3 4 3 4 2" xfId="0" builtinId="53" customBuiltin="true"/>
    <cellStyle name="20% - Accent5 2 3 4 3 5" xfId="0" builtinId="53" customBuiltin="true"/>
    <cellStyle name="20% - Accent5 2 3 4 4" xfId="0" builtinId="53" customBuiltin="true"/>
    <cellStyle name="20% - Accent5 2 3 4 4 2" xfId="0" builtinId="53" customBuiltin="true"/>
    <cellStyle name="20% - Accent5 2 3 4 4 2 2" xfId="0" builtinId="53" customBuiltin="true"/>
    <cellStyle name="20% - Accent5 2 3 4 4 2 2 2" xfId="0" builtinId="53" customBuiltin="true"/>
    <cellStyle name="20% - Accent5 2 3 4 4 2 3" xfId="0" builtinId="53" customBuiltin="true"/>
    <cellStyle name="20% - Accent5 2 3 4 4 3" xfId="0" builtinId="53" customBuiltin="true"/>
    <cellStyle name="20% - Accent5 2 3 4 4 3 2" xfId="0" builtinId="53" customBuiltin="true"/>
    <cellStyle name="20% - Accent5 2 3 4 4 4" xfId="0" builtinId="53" customBuiltin="true"/>
    <cellStyle name="20% - Accent5 2 3 4 5" xfId="0" builtinId="53" customBuiltin="true"/>
    <cellStyle name="20% - Accent5 2 3 4 5 2" xfId="0" builtinId="53" customBuiltin="true"/>
    <cellStyle name="20% - Accent5 2 3 4 5 2 2" xfId="0" builtinId="53" customBuiltin="true"/>
    <cellStyle name="20% - Accent5 2 3 4 5 3" xfId="0" builtinId="53" customBuiltin="true"/>
    <cellStyle name="20% - Accent5 2 3 4 6" xfId="0" builtinId="53" customBuiltin="true"/>
    <cellStyle name="20% - Accent5 2 3 4 6 2" xfId="0" builtinId="53" customBuiltin="true"/>
    <cellStyle name="20% - Accent5 2 3 4 7" xfId="0" builtinId="53" customBuiltin="true"/>
    <cellStyle name="20% - Accent5 2 3 5" xfId="0" builtinId="53" customBuiltin="true"/>
    <cellStyle name="20% - Accent5 2 3 5 2" xfId="0" builtinId="53" customBuiltin="true"/>
    <cellStyle name="20% - Accent5 2 3 5 2 2" xfId="0" builtinId="53" customBuiltin="true"/>
    <cellStyle name="20% - Accent5 2 3 5 2 2 2" xfId="0" builtinId="53" customBuiltin="true"/>
    <cellStyle name="20% - Accent5 2 3 5 2 2 2 2" xfId="0" builtinId="53" customBuiltin="true"/>
    <cellStyle name="20% - Accent5 2 3 5 2 2 2 2 2" xfId="0" builtinId="53" customBuiltin="true"/>
    <cellStyle name="20% - Accent5 2 3 5 2 2 2 3" xfId="0" builtinId="53" customBuiltin="true"/>
    <cellStyle name="20% - Accent5 2 3 5 2 2 3" xfId="0" builtinId="53" customBuiltin="true"/>
    <cellStyle name="20% - Accent5 2 3 5 2 2 3 2" xfId="0" builtinId="53" customBuiltin="true"/>
    <cellStyle name="20% - Accent5 2 3 5 2 2 4" xfId="0" builtinId="53" customBuiltin="true"/>
    <cellStyle name="20% - Accent5 2 3 5 2 3" xfId="0" builtinId="53" customBuiltin="true"/>
    <cellStyle name="20% - Accent5 2 3 5 2 3 2" xfId="0" builtinId="53" customBuiltin="true"/>
    <cellStyle name="20% - Accent5 2 3 5 2 3 2 2" xfId="0" builtinId="53" customBuiltin="true"/>
    <cellStyle name="20% - Accent5 2 3 5 2 3 3" xfId="0" builtinId="53" customBuiltin="true"/>
    <cellStyle name="20% - Accent5 2 3 5 2 4" xfId="0" builtinId="53" customBuiltin="true"/>
    <cellStyle name="20% - Accent5 2 3 5 2 4 2" xfId="0" builtinId="53" customBuiltin="true"/>
    <cellStyle name="20% - Accent5 2 3 5 2 5" xfId="0" builtinId="53" customBuiltin="true"/>
    <cellStyle name="20% - Accent5 2 3 5 3" xfId="0" builtinId="53" customBuiltin="true"/>
    <cellStyle name="20% - Accent5 2 3 5 3 2" xfId="0" builtinId="53" customBuiltin="true"/>
    <cellStyle name="20% - Accent5 2 3 5 3 2 2" xfId="0" builtinId="53" customBuiltin="true"/>
    <cellStyle name="20% - Accent5 2 3 5 3 2 2 2" xfId="0" builtinId="53" customBuiltin="true"/>
    <cellStyle name="20% - Accent5 2 3 5 3 2 3" xfId="0" builtinId="53" customBuiltin="true"/>
    <cellStyle name="20% - Accent5 2 3 5 3 3" xfId="0" builtinId="53" customBuiltin="true"/>
    <cellStyle name="20% - Accent5 2 3 5 3 3 2" xfId="0" builtinId="53" customBuiltin="true"/>
    <cellStyle name="20% - Accent5 2 3 5 3 4" xfId="0" builtinId="53" customBuiltin="true"/>
    <cellStyle name="20% - Accent5 2 3 5 4" xfId="0" builtinId="53" customBuiltin="true"/>
    <cellStyle name="20% - Accent5 2 3 5 4 2" xfId="0" builtinId="53" customBuiltin="true"/>
    <cellStyle name="20% - Accent5 2 3 5 4 2 2" xfId="0" builtinId="53" customBuiltin="true"/>
    <cellStyle name="20% - Accent5 2 3 5 4 3" xfId="0" builtinId="53" customBuiltin="true"/>
    <cellStyle name="20% - Accent5 2 3 5 5" xfId="0" builtinId="53" customBuiltin="true"/>
    <cellStyle name="20% - Accent5 2 3 5 5 2" xfId="0" builtinId="53" customBuiltin="true"/>
    <cellStyle name="20% - Accent5 2 3 5 6" xfId="0" builtinId="53" customBuiltin="true"/>
    <cellStyle name="20% - Accent5 2 3 6" xfId="0" builtinId="53" customBuiltin="true"/>
    <cellStyle name="20% - Accent5 2 3 6 2" xfId="0" builtinId="53" customBuiltin="true"/>
    <cellStyle name="20% - Accent5 2 3 6 2 2" xfId="0" builtinId="53" customBuiltin="true"/>
    <cellStyle name="20% - Accent5 2 3 6 2 2 2" xfId="0" builtinId="53" customBuiltin="true"/>
    <cellStyle name="20% - Accent5 2 3 6 2 2 2 2" xfId="0" builtinId="53" customBuiltin="true"/>
    <cellStyle name="20% - Accent5 2 3 6 2 2 3" xfId="0" builtinId="53" customBuiltin="true"/>
    <cellStyle name="20% - Accent5 2 3 6 2 3" xfId="0" builtinId="53" customBuiltin="true"/>
    <cellStyle name="20% - Accent5 2 3 6 2 3 2" xfId="0" builtinId="53" customBuiltin="true"/>
    <cellStyle name="20% - Accent5 2 3 6 2 4" xfId="0" builtinId="53" customBuiltin="true"/>
    <cellStyle name="20% - Accent5 2 3 6 3" xfId="0" builtinId="53" customBuiltin="true"/>
    <cellStyle name="20% - Accent5 2 3 6 3 2" xfId="0" builtinId="53" customBuiltin="true"/>
    <cellStyle name="20% - Accent5 2 3 6 3 2 2" xfId="0" builtinId="53" customBuiltin="true"/>
    <cellStyle name="20% - Accent5 2 3 6 3 3" xfId="0" builtinId="53" customBuiltin="true"/>
    <cellStyle name="20% - Accent5 2 3 6 4" xfId="0" builtinId="53" customBuiltin="true"/>
    <cellStyle name="20% - Accent5 2 3 6 4 2" xfId="0" builtinId="53" customBuiltin="true"/>
    <cellStyle name="20% - Accent5 2 3 6 5" xfId="0" builtinId="53" customBuiltin="true"/>
    <cellStyle name="20% - Accent5 2 3 7" xfId="0" builtinId="53" customBuiltin="true"/>
    <cellStyle name="20% - Accent5 2 3 7 2" xfId="0" builtinId="53" customBuiltin="true"/>
    <cellStyle name="20% - Accent5 2 3 7 2 2" xfId="0" builtinId="53" customBuiltin="true"/>
    <cellStyle name="20% - Accent5 2 3 7 2 2 2" xfId="0" builtinId="53" customBuiltin="true"/>
    <cellStyle name="20% - Accent5 2 3 7 2 3" xfId="0" builtinId="53" customBuiltin="true"/>
    <cellStyle name="20% - Accent5 2 3 7 3" xfId="0" builtinId="53" customBuiltin="true"/>
    <cellStyle name="20% - Accent5 2 3 7 3 2" xfId="0" builtinId="53" customBuiltin="true"/>
    <cellStyle name="20% - Accent5 2 3 7 4" xfId="0" builtinId="53" customBuiltin="true"/>
    <cellStyle name="20% - Accent5 2 3 8" xfId="0" builtinId="53" customBuiltin="true"/>
    <cellStyle name="20% - Accent5 2 3 8 2" xfId="0" builtinId="53" customBuiltin="true"/>
    <cellStyle name="20% - Accent5 2 3 8 2 2" xfId="0" builtinId="53" customBuiltin="true"/>
    <cellStyle name="20% - Accent5 2 3 8 3" xfId="0" builtinId="53" customBuiltin="true"/>
    <cellStyle name="20% - Accent5 2 3 9" xfId="0" builtinId="53" customBuiltin="true"/>
    <cellStyle name="20% - Accent5 2 3 9 2" xfId="0" builtinId="53" customBuiltin="true"/>
    <cellStyle name="20% - Accent5 2 4" xfId="0" builtinId="53" customBuiltin="true"/>
    <cellStyle name="20% - Accent5 2 4 2" xfId="0" builtinId="53" customBuiltin="true"/>
    <cellStyle name="20% - Accent5 2 4 2 2" xfId="0" builtinId="53" customBuiltin="true"/>
    <cellStyle name="20% - Accent5 2 4 2 2 2" xfId="0" builtinId="53" customBuiltin="true"/>
    <cellStyle name="20% - Accent5 2 4 2 2 2 2" xfId="0" builtinId="53" customBuiltin="true"/>
    <cellStyle name="20% - Accent5 2 4 2 2 2 2 2" xfId="0" builtinId="53" customBuiltin="true"/>
    <cellStyle name="20% - Accent5 2 4 2 2 2 2 2 2" xfId="0" builtinId="53" customBuiltin="true"/>
    <cellStyle name="20% - Accent5 2 4 2 2 2 2 2 2 2" xfId="0" builtinId="53" customBuiltin="true"/>
    <cellStyle name="20% - Accent5 2 4 2 2 2 2 2 3" xfId="0" builtinId="53" customBuiltin="true"/>
    <cellStyle name="20% - Accent5 2 4 2 2 2 2 3" xfId="0" builtinId="53" customBuiltin="true"/>
    <cellStyle name="20% - Accent5 2 4 2 2 2 2 3 2" xfId="0" builtinId="53" customBuiltin="true"/>
    <cellStyle name="20% - Accent5 2 4 2 2 2 2 4" xfId="0" builtinId="53" customBuiltin="true"/>
    <cellStyle name="20% - Accent5 2 4 2 2 2 3" xfId="0" builtinId="53" customBuiltin="true"/>
    <cellStyle name="20% - Accent5 2 4 2 2 2 3 2" xfId="0" builtinId="53" customBuiltin="true"/>
    <cellStyle name="20% - Accent5 2 4 2 2 2 3 2 2" xfId="0" builtinId="53" customBuiltin="true"/>
    <cellStyle name="20% - Accent5 2 4 2 2 2 3 3" xfId="0" builtinId="53" customBuiltin="true"/>
    <cellStyle name="20% - Accent5 2 4 2 2 2 4" xfId="0" builtinId="53" customBuiltin="true"/>
    <cellStyle name="20% - Accent5 2 4 2 2 2 4 2" xfId="0" builtinId="53" customBuiltin="true"/>
    <cellStyle name="20% - Accent5 2 4 2 2 2 5" xfId="0" builtinId="53" customBuiltin="true"/>
    <cellStyle name="20% - Accent5 2 4 2 2 3" xfId="0" builtinId="53" customBuiltin="true"/>
    <cellStyle name="20% - Accent5 2 4 2 2 3 2" xfId="0" builtinId="53" customBuiltin="true"/>
    <cellStyle name="20% - Accent5 2 4 2 2 3 2 2" xfId="0" builtinId="53" customBuiltin="true"/>
    <cellStyle name="20% - Accent5 2 4 2 2 3 2 2 2" xfId="0" builtinId="53" customBuiltin="true"/>
    <cellStyle name="20% - Accent5 2 4 2 2 3 2 3" xfId="0" builtinId="53" customBuiltin="true"/>
    <cellStyle name="20% - Accent5 2 4 2 2 3 3" xfId="0" builtinId="53" customBuiltin="true"/>
    <cellStyle name="20% - Accent5 2 4 2 2 3 3 2" xfId="0" builtinId="53" customBuiltin="true"/>
    <cellStyle name="20% - Accent5 2 4 2 2 3 4" xfId="0" builtinId="53" customBuiltin="true"/>
    <cellStyle name="20% - Accent5 2 4 2 2 4" xfId="0" builtinId="53" customBuiltin="true"/>
    <cellStyle name="20% - Accent5 2 4 2 2 4 2" xfId="0" builtinId="53" customBuiltin="true"/>
    <cellStyle name="20% - Accent5 2 4 2 2 4 2 2" xfId="0" builtinId="53" customBuiltin="true"/>
    <cellStyle name="20% - Accent5 2 4 2 2 4 3" xfId="0" builtinId="53" customBuiltin="true"/>
    <cellStyle name="20% - Accent5 2 4 2 2 5" xfId="0" builtinId="53" customBuiltin="true"/>
    <cellStyle name="20% - Accent5 2 4 2 2 5 2" xfId="0" builtinId="53" customBuiltin="true"/>
    <cellStyle name="20% - Accent5 2 4 2 2 6" xfId="0" builtinId="53" customBuiltin="true"/>
    <cellStyle name="20% - Accent5 2 4 2 3" xfId="0" builtinId="53" customBuiltin="true"/>
    <cellStyle name="20% - Accent5 2 4 2 3 2" xfId="0" builtinId="53" customBuiltin="true"/>
    <cellStyle name="20% - Accent5 2 4 2 3 2 2" xfId="0" builtinId="53" customBuiltin="true"/>
    <cellStyle name="20% - Accent5 2 4 2 3 2 2 2" xfId="0" builtinId="53" customBuiltin="true"/>
    <cellStyle name="20% - Accent5 2 4 2 3 2 2 2 2" xfId="0" builtinId="53" customBuiltin="true"/>
    <cellStyle name="20% - Accent5 2 4 2 3 2 2 3" xfId="0" builtinId="53" customBuiltin="true"/>
    <cellStyle name="20% - Accent5 2 4 2 3 2 3" xfId="0" builtinId="53" customBuiltin="true"/>
    <cellStyle name="20% - Accent5 2 4 2 3 2 3 2" xfId="0" builtinId="53" customBuiltin="true"/>
    <cellStyle name="20% - Accent5 2 4 2 3 2 4" xfId="0" builtinId="53" customBuiltin="true"/>
    <cellStyle name="20% - Accent5 2 4 2 3 3" xfId="0" builtinId="53" customBuiltin="true"/>
    <cellStyle name="20% - Accent5 2 4 2 3 3 2" xfId="0" builtinId="53" customBuiltin="true"/>
    <cellStyle name="20% - Accent5 2 4 2 3 3 2 2" xfId="0" builtinId="53" customBuiltin="true"/>
    <cellStyle name="20% - Accent5 2 4 2 3 3 3" xfId="0" builtinId="53" customBuiltin="true"/>
    <cellStyle name="20% - Accent5 2 4 2 3 4" xfId="0" builtinId="53" customBuiltin="true"/>
    <cellStyle name="20% - Accent5 2 4 2 3 4 2" xfId="0" builtinId="53" customBuiltin="true"/>
    <cellStyle name="20% - Accent5 2 4 2 3 5" xfId="0" builtinId="53" customBuiltin="true"/>
    <cellStyle name="20% - Accent5 2 4 2 4" xfId="0" builtinId="53" customBuiltin="true"/>
    <cellStyle name="20% - Accent5 2 4 2 4 2" xfId="0" builtinId="53" customBuiltin="true"/>
    <cellStyle name="20% - Accent5 2 4 2 4 2 2" xfId="0" builtinId="53" customBuiltin="true"/>
    <cellStyle name="20% - Accent5 2 4 2 4 2 2 2" xfId="0" builtinId="53" customBuiltin="true"/>
    <cellStyle name="20% - Accent5 2 4 2 4 2 3" xfId="0" builtinId="53" customBuiltin="true"/>
    <cellStyle name="20% - Accent5 2 4 2 4 3" xfId="0" builtinId="53" customBuiltin="true"/>
    <cellStyle name="20% - Accent5 2 4 2 4 3 2" xfId="0" builtinId="53" customBuiltin="true"/>
    <cellStyle name="20% - Accent5 2 4 2 4 4" xfId="0" builtinId="53" customBuiltin="true"/>
    <cellStyle name="20% - Accent5 2 4 2 5" xfId="0" builtinId="53" customBuiltin="true"/>
    <cellStyle name="20% - Accent5 2 4 2 5 2" xfId="0" builtinId="53" customBuiltin="true"/>
    <cellStyle name="20% - Accent5 2 4 2 5 2 2" xfId="0" builtinId="53" customBuiltin="true"/>
    <cellStyle name="20% - Accent5 2 4 2 5 3" xfId="0" builtinId="53" customBuiltin="true"/>
    <cellStyle name="20% - Accent5 2 4 2 6" xfId="0" builtinId="53" customBuiltin="true"/>
    <cellStyle name="20% - Accent5 2 4 2 6 2" xfId="0" builtinId="53" customBuiltin="true"/>
    <cellStyle name="20% - Accent5 2 4 2 7" xfId="0" builtinId="53" customBuiltin="true"/>
    <cellStyle name="20% - Accent5 2 4 3" xfId="0" builtinId="53" customBuiltin="true"/>
    <cellStyle name="20% - Accent5 2 4 3 2" xfId="0" builtinId="53" customBuiltin="true"/>
    <cellStyle name="20% - Accent5 2 4 3 2 2" xfId="0" builtinId="53" customBuiltin="true"/>
    <cellStyle name="20% - Accent5 2 4 3 2 2 2" xfId="0" builtinId="53" customBuiltin="true"/>
    <cellStyle name="20% - Accent5 2 4 3 2 2 2 2" xfId="0" builtinId="53" customBuiltin="true"/>
    <cellStyle name="20% - Accent5 2 4 3 2 2 2 2 2" xfId="0" builtinId="53" customBuiltin="true"/>
    <cellStyle name="20% - Accent5 2 4 3 2 2 2 3" xfId="0" builtinId="53" customBuiltin="true"/>
    <cellStyle name="20% - Accent5 2 4 3 2 2 3" xfId="0" builtinId="53" customBuiltin="true"/>
    <cellStyle name="20% - Accent5 2 4 3 2 2 3 2" xfId="0" builtinId="53" customBuiltin="true"/>
    <cellStyle name="20% - Accent5 2 4 3 2 2 4" xfId="0" builtinId="53" customBuiltin="true"/>
    <cellStyle name="20% - Accent5 2 4 3 2 3" xfId="0" builtinId="53" customBuiltin="true"/>
    <cellStyle name="20% - Accent5 2 4 3 2 3 2" xfId="0" builtinId="53" customBuiltin="true"/>
    <cellStyle name="20% - Accent5 2 4 3 2 3 2 2" xfId="0" builtinId="53" customBuiltin="true"/>
    <cellStyle name="20% - Accent5 2 4 3 2 3 3" xfId="0" builtinId="53" customBuiltin="true"/>
    <cellStyle name="20% - Accent5 2 4 3 2 4" xfId="0" builtinId="53" customBuiltin="true"/>
    <cellStyle name="20% - Accent5 2 4 3 2 4 2" xfId="0" builtinId="53" customBuiltin="true"/>
    <cellStyle name="20% - Accent5 2 4 3 2 5" xfId="0" builtinId="53" customBuiltin="true"/>
    <cellStyle name="20% - Accent5 2 4 3 3" xfId="0" builtinId="53" customBuiltin="true"/>
    <cellStyle name="20% - Accent5 2 4 3 3 2" xfId="0" builtinId="53" customBuiltin="true"/>
    <cellStyle name="20% - Accent5 2 4 3 3 2 2" xfId="0" builtinId="53" customBuiltin="true"/>
    <cellStyle name="20% - Accent5 2 4 3 3 2 2 2" xfId="0" builtinId="53" customBuiltin="true"/>
    <cellStyle name="20% - Accent5 2 4 3 3 2 3" xfId="0" builtinId="53" customBuiltin="true"/>
    <cellStyle name="20% - Accent5 2 4 3 3 3" xfId="0" builtinId="53" customBuiltin="true"/>
    <cellStyle name="20% - Accent5 2 4 3 3 3 2" xfId="0" builtinId="53" customBuiltin="true"/>
    <cellStyle name="20% - Accent5 2 4 3 3 4" xfId="0" builtinId="53" customBuiltin="true"/>
    <cellStyle name="20% - Accent5 2 4 3 4" xfId="0" builtinId="53" customBuiltin="true"/>
    <cellStyle name="20% - Accent5 2 4 3 4 2" xfId="0" builtinId="53" customBuiltin="true"/>
    <cellStyle name="20% - Accent5 2 4 3 4 2 2" xfId="0" builtinId="53" customBuiltin="true"/>
    <cellStyle name="20% - Accent5 2 4 3 4 3" xfId="0" builtinId="53" customBuiltin="true"/>
    <cellStyle name="20% - Accent5 2 4 3 5" xfId="0" builtinId="53" customBuiltin="true"/>
    <cellStyle name="20% - Accent5 2 4 3 5 2" xfId="0" builtinId="53" customBuiltin="true"/>
    <cellStyle name="20% - Accent5 2 4 3 6" xfId="0" builtinId="53" customBuiltin="true"/>
    <cellStyle name="20% - Accent5 2 4 4" xfId="0" builtinId="53" customBuiltin="true"/>
    <cellStyle name="20% - Accent5 2 4 4 2" xfId="0" builtinId="53" customBuiltin="true"/>
    <cellStyle name="20% - Accent5 2 4 4 2 2" xfId="0" builtinId="53" customBuiltin="true"/>
    <cellStyle name="20% - Accent5 2 4 4 2 2 2" xfId="0" builtinId="53" customBuiltin="true"/>
    <cellStyle name="20% - Accent5 2 4 4 2 2 2 2" xfId="0" builtinId="53" customBuiltin="true"/>
    <cellStyle name="20% - Accent5 2 4 4 2 2 3" xfId="0" builtinId="53" customBuiltin="true"/>
    <cellStyle name="20% - Accent5 2 4 4 2 3" xfId="0" builtinId="53" customBuiltin="true"/>
    <cellStyle name="20% - Accent5 2 4 4 2 3 2" xfId="0" builtinId="53" customBuiltin="true"/>
    <cellStyle name="20% - Accent5 2 4 4 2 4" xfId="0" builtinId="53" customBuiltin="true"/>
    <cellStyle name="20% - Accent5 2 4 4 3" xfId="0" builtinId="53" customBuiltin="true"/>
    <cellStyle name="20% - Accent5 2 4 4 3 2" xfId="0" builtinId="53" customBuiltin="true"/>
    <cellStyle name="20% - Accent5 2 4 4 3 2 2" xfId="0" builtinId="53" customBuiltin="true"/>
    <cellStyle name="20% - Accent5 2 4 4 3 3" xfId="0" builtinId="53" customBuiltin="true"/>
    <cellStyle name="20% - Accent5 2 4 4 4" xfId="0" builtinId="53" customBuiltin="true"/>
    <cellStyle name="20% - Accent5 2 4 4 4 2" xfId="0" builtinId="53" customBuiltin="true"/>
    <cellStyle name="20% - Accent5 2 4 4 5" xfId="0" builtinId="53" customBuiltin="true"/>
    <cellStyle name="20% - Accent5 2 4 5" xfId="0" builtinId="53" customBuiltin="true"/>
    <cellStyle name="20% - Accent5 2 4 5 2" xfId="0" builtinId="53" customBuiltin="true"/>
    <cellStyle name="20% - Accent5 2 4 5 2 2" xfId="0" builtinId="53" customBuiltin="true"/>
    <cellStyle name="20% - Accent5 2 4 5 2 2 2" xfId="0" builtinId="53" customBuiltin="true"/>
    <cellStyle name="20% - Accent5 2 4 5 2 3" xfId="0" builtinId="53" customBuiltin="true"/>
    <cellStyle name="20% - Accent5 2 4 5 3" xfId="0" builtinId="53" customBuiltin="true"/>
    <cellStyle name="20% - Accent5 2 4 5 3 2" xfId="0" builtinId="53" customBuiltin="true"/>
    <cellStyle name="20% - Accent5 2 4 5 4" xfId="0" builtinId="53" customBuiltin="true"/>
    <cellStyle name="20% - Accent5 2 4 6" xfId="0" builtinId="53" customBuiltin="true"/>
    <cellStyle name="20% - Accent5 2 4 6 2" xfId="0" builtinId="53" customBuiltin="true"/>
    <cellStyle name="20% - Accent5 2 4 6 2 2" xfId="0" builtinId="53" customBuiltin="true"/>
    <cellStyle name="20% - Accent5 2 4 6 3" xfId="0" builtinId="53" customBuiltin="true"/>
    <cellStyle name="20% - Accent5 2 4 7" xfId="0" builtinId="53" customBuiltin="true"/>
    <cellStyle name="20% - Accent5 2 4 7 2" xfId="0" builtinId="53" customBuiltin="true"/>
    <cellStyle name="20% - Accent5 2 4 8" xfId="0" builtinId="53" customBuiltin="true"/>
    <cellStyle name="20% - Accent5 2 5" xfId="0" builtinId="53" customBuiltin="true"/>
    <cellStyle name="20% - Accent5 2 5 2" xfId="0" builtinId="53" customBuiltin="true"/>
    <cellStyle name="20% - Accent5 2 5 2 2" xfId="0" builtinId="53" customBuiltin="true"/>
    <cellStyle name="20% - Accent5 2 5 2 2 2" xfId="0" builtinId="53" customBuiltin="true"/>
    <cellStyle name="20% - Accent5 2 5 2 2 2 2" xfId="0" builtinId="53" customBuiltin="true"/>
    <cellStyle name="20% - Accent5 2 5 2 2 2 2 2" xfId="0" builtinId="53" customBuiltin="true"/>
    <cellStyle name="20% - Accent5 2 5 2 2 2 2 2 2" xfId="0" builtinId="53" customBuiltin="true"/>
    <cellStyle name="20% - Accent5 2 5 2 2 2 2 2 2 2" xfId="0" builtinId="53" customBuiltin="true"/>
    <cellStyle name="20% - Accent5 2 5 2 2 2 2 2 3" xfId="0" builtinId="53" customBuiltin="true"/>
    <cellStyle name="20% - Accent5 2 5 2 2 2 2 3" xfId="0" builtinId="53" customBuiltin="true"/>
    <cellStyle name="20% - Accent5 2 5 2 2 2 2 3 2" xfId="0" builtinId="53" customBuiltin="true"/>
    <cellStyle name="20% - Accent5 2 5 2 2 2 2 4" xfId="0" builtinId="53" customBuiltin="true"/>
    <cellStyle name="20% - Accent5 2 5 2 2 2 3" xfId="0" builtinId="53" customBuiltin="true"/>
    <cellStyle name="20% - Accent5 2 5 2 2 2 3 2" xfId="0" builtinId="53" customBuiltin="true"/>
    <cellStyle name="20% - Accent5 2 5 2 2 2 3 2 2" xfId="0" builtinId="53" customBuiltin="true"/>
    <cellStyle name="20% - Accent5 2 5 2 2 2 3 3" xfId="0" builtinId="53" customBuiltin="true"/>
    <cellStyle name="20% - Accent5 2 5 2 2 2 4" xfId="0" builtinId="53" customBuiltin="true"/>
    <cellStyle name="20% - Accent5 2 5 2 2 2 4 2" xfId="0" builtinId="53" customBuiltin="true"/>
    <cellStyle name="20% - Accent5 2 5 2 2 2 5" xfId="0" builtinId="53" customBuiltin="true"/>
    <cellStyle name="20% - Accent5 2 5 2 2 3" xfId="0" builtinId="53" customBuiltin="true"/>
    <cellStyle name="20% - Accent5 2 5 2 2 3 2" xfId="0" builtinId="53" customBuiltin="true"/>
    <cellStyle name="20% - Accent5 2 5 2 2 3 2 2" xfId="0" builtinId="53" customBuiltin="true"/>
    <cellStyle name="20% - Accent5 2 5 2 2 3 2 2 2" xfId="0" builtinId="53" customBuiltin="true"/>
    <cellStyle name="20% - Accent5 2 5 2 2 3 2 3" xfId="0" builtinId="53" customBuiltin="true"/>
    <cellStyle name="20% - Accent5 2 5 2 2 3 3" xfId="0" builtinId="53" customBuiltin="true"/>
    <cellStyle name="20% - Accent5 2 5 2 2 3 3 2" xfId="0" builtinId="53" customBuiltin="true"/>
    <cellStyle name="20% - Accent5 2 5 2 2 3 4" xfId="0" builtinId="53" customBuiltin="true"/>
    <cellStyle name="20% - Accent5 2 5 2 2 4" xfId="0" builtinId="53" customBuiltin="true"/>
    <cellStyle name="20% - Accent5 2 5 2 2 4 2" xfId="0" builtinId="53" customBuiltin="true"/>
    <cellStyle name="20% - Accent5 2 5 2 2 4 2 2" xfId="0" builtinId="53" customBuiltin="true"/>
    <cellStyle name="20% - Accent5 2 5 2 2 4 3" xfId="0" builtinId="53" customBuiltin="true"/>
    <cellStyle name="20% - Accent5 2 5 2 2 5" xfId="0" builtinId="53" customBuiltin="true"/>
    <cellStyle name="20% - Accent5 2 5 2 2 5 2" xfId="0" builtinId="53" customBuiltin="true"/>
    <cellStyle name="20% - Accent5 2 5 2 2 6" xfId="0" builtinId="53" customBuiltin="true"/>
    <cellStyle name="20% - Accent5 2 5 2 3" xfId="0" builtinId="53" customBuiltin="true"/>
    <cellStyle name="20% - Accent5 2 5 2 3 2" xfId="0" builtinId="53" customBuiltin="true"/>
    <cellStyle name="20% - Accent5 2 5 2 3 2 2" xfId="0" builtinId="53" customBuiltin="true"/>
    <cellStyle name="20% - Accent5 2 5 2 3 2 2 2" xfId="0" builtinId="53" customBuiltin="true"/>
    <cellStyle name="20% - Accent5 2 5 2 3 2 2 2 2" xfId="0" builtinId="53" customBuiltin="true"/>
    <cellStyle name="20% - Accent5 2 5 2 3 2 2 3" xfId="0" builtinId="53" customBuiltin="true"/>
    <cellStyle name="20% - Accent5 2 5 2 3 2 3" xfId="0" builtinId="53" customBuiltin="true"/>
    <cellStyle name="20% - Accent5 2 5 2 3 2 3 2" xfId="0" builtinId="53" customBuiltin="true"/>
    <cellStyle name="20% - Accent5 2 5 2 3 2 4" xfId="0" builtinId="53" customBuiltin="true"/>
    <cellStyle name="20% - Accent5 2 5 2 3 3" xfId="0" builtinId="53" customBuiltin="true"/>
    <cellStyle name="20% - Accent5 2 5 2 3 3 2" xfId="0" builtinId="53" customBuiltin="true"/>
    <cellStyle name="20% - Accent5 2 5 2 3 3 2 2" xfId="0" builtinId="53" customBuiltin="true"/>
    <cellStyle name="20% - Accent5 2 5 2 3 3 3" xfId="0" builtinId="53" customBuiltin="true"/>
    <cellStyle name="20% - Accent5 2 5 2 3 4" xfId="0" builtinId="53" customBuiltin="true"/>
    <cellStyle name="20% - Accent5 2 5 2 3 4 2" xfId="0" builtinId="53" customBuiltin="true"/>
    <cellStyle name="20% - Accent5 2 5 2 3 5" xfId="0" builtinId="53" customBuiltin="true"/>
    <cellStyle name="20% - Accent5 2 5 2 4" xfId="0" builtinId="53" customBuiltin="true"/>
    <cellStyle name="20% - Accent5 2 5 2 4 2" xfId="0" builtinId="53" customBuiltin="true"/>
    <cellStyle name="20% - Accent5 2 5 2 4 2 2" xfId="0" builtinId="53" customBuiltin="true"/>
    <cellStyle name="20% - Accent5 2 5 2 4 2 2 2" xfId="0" builtinId="53" customBuiltin="true"/>
    <cellStyle name="20% - Accent5 2 5 2 4 2 3" xfId="0" builtinId="53" customBuiltin="true"/>
    <cellStyle name="20% - Accent5 2 5 2 4 3" xfId="0" builtinId="53" customBuiltin="true"/>
    <cellStyle name="20% - Accent5 2 5 2 4 3 2" xfId="0" builtinId="53" customBuiltin="true"/>
    <cellStyle name="20% - Accent5 2 5 2 4 4" xfId="0" builtinId="53" customBuiltin="true"/>
    <cellStyle name="20% - Accent5 2 5 2 5" xfId="0" builtinId="53" customBuiltin="true"/>
    <cellStyle name="20% - Accent5 2 5 2 5 2" xfId="0" builtinId="53" customBuiltin="true"/>
    <cellStyle name="20% - Accent5 2 5 2 5 2 2" xfId="0" builtinId="53" customBuiltin="true"/>
    <cellStyle name="20% - Accent5 2 5 2 5 3" xfId="0" builtinId="53" customBuiltin="true"/>
    <cellStyle name="20% - Accent5 2 5 2 6" xfId="0" builtinId="53" customBuiltin="true"/>
    <cellStyle name="20% - Accent5 2 5 2 6 2" xfId="0" builtinId="53" customBuiltin="true"/>
    <cellStyle name="20% - Accent5 2 5 2 7" xfId="0" builtinId="53" customBuiltin="true"/>
    <cellStyle name="20% - Accent5 2 5 3" xfId="0" builtinId="53" customBuiltin="true"/>
    <cellStyle name="20% - Accent5 2 5 3 2" xfId="0" builtinId="53" customBuiltin="true"/>
    <cellStyle name="20% - Accent5 2 5 3 2 2" xfId="0" builtinId="53" customBuiltin="true"/>
    <cellStyle name="20% - Accent5 2 5 3 2 2 2" xfId="0" builtinId="53" customBuiltin="true"/>
    <cellStyle name="20% - Accent5 2 5 3 2 2 2 2" xfId="0" builtinId="53" customBuiltin="true"/>
    <cellStyle name="20% - Accent5 2 5 3 2 2 2 2 2" xfId="0" builtinId="53" customBuiltin="true"/>
    <cellStyle name="20% - Accent5 2 5 3 2 2 2 3" xfId="0" builtinId="53" customBuiltin="true"/>
    <cellStyle name="20% - Accent5 2 5 3 2 2 3" xfId="0" builtinId="53" customBuiltin="true"/>
    <cellStyle name="20% - Accent5 2 5 3 2 2 3 2" xfId="0" builtinId="53" customBuiltin="true"/>
    <cellStyle name="20% - Accent5 2 5 3 2 2 4" xfId="0" builtinId="53" customBuiltin="true"/>
    <cellStyle name="20% - Accent5 2 5 3 2 3" xfId="0" builtinId="53" customBuiltin="true"/>
    <cellStyle name="20% - Accent5 2 5 3 2 3 2" xfId="0" builtinId="53" customBuiltin="true"/>
    <cellStyle name="20% - Accent5 2 5 3 2 3 2 2" xfId="0" builtinId="53" customBuiltin="true"/>
    <cellStyle name="20% - Accent5 2 5 3 2 3 3" xfId="0" builtinId="53" customBuiltin="true"/>
    <cellStyle name="20% - Accent5 2 5 3 2 4" xfId="0" builtinId="53" customBuiltin="true"/>
    <cellStyle name="20% - Accent5 2 5 3 2 4 2" xfId="0" builtinId="53" customBuiltin="true"/>
    <cellStyle name="20% - Accent5 2 5 3 2 5" xfId="0" builtinId="53" customBuiltin="true"/>
    <cellStyle name="20% - Accent5 2 5 3 3" xfId="0" builtinId="53" customBuiltin="true"/>
    <cellStyle name="20% - Accent5 2 5 3 3 2" xfId="0" builtinId="53" customBuiltin="true"/>
    <cellStyle name="20% - Accent5 2 5 3 3 2 2" xfId="0" builtinId="53" customBuiltin="true"/>
    <cellStyle name="20% - Accent5 2 5 3 3 2 2 2" xfId="0" builtinId="53" customBuiltin="true"/>
    <cellStyle name="20% - Accent5 2 5 3 3 2 3" xfId="0" builtinId="53" customBuiltin="true"/>
    <cellStyle name="20% - Accent5 2 5 3 3 3" xfId="0" builtinId="53" customBuiltin="true"/>
    <cellStyle name="20% - Accent5 2 5 3 3 3 2" xfId="0" builtinId="53" customBuiltin="true"/>
    <cellStyle name="20% - Accent5 2 5 3 3 4" xfId="0" builtinId="53" customBuiltin="true"/>
    <cellStyle name="20% - Accent5 2 5 3 4" xfId="0" builtinId="53" customBuiltin="true"/>
    <cellStyle name="20% - Accent5 2 5 3 4 2" xfId="0" builtinId="53" customBuiltin="true"/>
    <cellStyle name="20% - Accent5 2 5 3 4 2 2" xfId="0" builtinId="53" customBuiltin="true"/>
    <cellStyle name="20% - Accent5 2 5 3 4 3" xfId="0" builtinId="53" customBuiltin="true"/>
    <cellStyle name="20% - Accent5 2 5 3 5" xfId="0" builtinId="53" customBuiltin="true"/>
    <cellStyle name="20% - Accent5 2 5 3 5 2" xfId="0" builtinId="53" customBuiltin="true"/>
    <cellStyle name="20% - Accent5 2 5 3 6" xfId="0" builtinId="53" customBuiltin="true"/>
    <cellStyle name="20% - Accent5 2 5 4" xfId="0" builtinId="53" customBuiltin="true"/>
    <cellStyle name="20% - Accent5 2 5 4 2" xfId="0" builtinId="53" customBuiltin="true"/>
    <cellStyle name="20% - Accent5 2 5 4 2 2" xfId="0" builtinId="53" customBuiltin="true"/>
    <cellStyle name="20% - Accent5 2 5 4 2 2 2" xfId="0" builtinId="53" customBuiltin="true"/>
    <cellStyle name="20% - Accent5 2 5 4 2 2 2 2" xfId="0" builtinId="53" customBuiltin="true"/>
    <cellStyle name="20% - Accent5 2 5 4 2 2 3" xfId="0" builtinId="53" customBuiltin="true"/>
    <cellStyle name="20% - Accent5 2 5 4 2 3" xfId="0" builtinId="53" customBuiltin="true"/>
    <cellStyle name="20% - Accent5 2 5 4 2 3 2" xfId="0" builtinId="53" customBuiltin="true"/>
    <cellStyle name="20% - Accent5 2 5 4 2 4" xfId="0" builtinId="53" customBuiltin="true"/>
    <cellStyle name="20% - Accent5 2 5 4 3" xfId="0" builtinId="53" customBuiltin="true"/>
    <cellStyle name="20% - Accent5 2 5 4 3 2" xfId="0" builtinId="53" customBuiltin="true"/>
    <cellStyle name="20% - Accent5 2 5 4 3 2 2" xfId="0" builtinId="53" customBuiltin="true"/>
    <cellStyle name="20% - Accent5 2 5 4 3 3" xfId="0" builtinId="53" customBuiltin="true"/>
    <cellStyle name="20% - Accent5 2 5 4 4" xfId="0" builtinId="53" customBuiltin="true"/>
    <cellStyle name="20% - Accent5 2 5 4 4 2" xfId="0" builtinId="53" customBuiltin="true"/>
    <cellStyle name="20% - Accent5 2 5 4 5" xfId="0" builtinId="53" customBuiltin="true"/>
    <cellStyle name="20% - Accent5 2 5 5" xfId="0" builtinId="53" customBuiltin="true"/>
    <cellStyle name="20% - Accent5 2 5 5 2" xfId="0" builtinId="53" customBuiltin="true"/>
    <cellStyle name="20% - Accent5 2 5 5 2 2" xfId="0" builtinId="53" customBuiltin="true"/>
    <cellStyle name="20% - Accent5 2 5 5 2 2 2" xfId="0" builtinId="53" customBuiltin="true"/>
    <cellStyle name="20% - Accent5 2 5 5 2 3" xfId="0" builtinId="53" customBuiltin="true"/>
    <cellStyle name="20% - Accent5 2 5 5 3" xfId="0" builtinId="53" customBuiltin="true"/>
    <cellStyle name="20% - Accent5 2 5 5 3 2" xfId="0" builtinId="53" customBuiltin="true"/>
    <cellStyle name="20% - Accent5 2 5 5 4" xfId="0" builtinId="53" customBuiltin="true"/>
    <cellStyle name="20% - Accent5 2 5 6" xfId="0" builtinId="53" customBuiltin="true"/>
    <cellStyle name="20% - Accent5 2 5 6 2" xfId="0" builtinId="53" customBuiltin="true"/>
    <cellStyle name="20% - Accent5 2 5 6 2 2" xfId="0" builtinId="53" customBuiltin="true"/>
    <cellStyle name="20% - Accent5 2 5 6 3" xfId="0" builtinId="53" customBuiltin="true"/>
    <cellStyle name="20% - Accent5 2 5 7" xfId="0" builtinId="53" customBuiltin="true"/>
    <cellStyle name="20% - Accent5 2 5 7 2" xfId="0" builtinId="53" customBuiltin="true"/>
    <cellStyle name="20% - Accent5 2 5 8" xfId="0" builtinId="53" customBuiltin="true"/>
    <cellStyle name="20% - Accent5 2 6" xfId="0" builtinId="53" customBuiltin="true"/>
    <cellStyle name="20% - Accent5 2 6 2" xfId="0" builtinId="53" customBuiltin="true"/>
    <cellStyle name="20% - Accent5 2 6 2 2" xfId="0" builtinId="53" customBuiltin="true"/>
    <cellStyle name="20% - Accent5 2 6 2 2 2" xfId="0" builtinId="53" customBuiltin="true"/>
    <cellStyle name="20% - Accent5 2 6 2 2 2 2" xfId="0" builtinId="53" customBuiltin="true"/>
    <cellStyle name="20% - Accent5 2 6 2 2 2 2 2" xfId="0" builtinId="53" customBuiltin="true"/>
    <cellStyle name="20% - Accent5 2 6 2 2 2 2 2 2" xfId="0" builtinId="53" customBuiltin="true"/>
    <cellStyle name="20% - Accent5 2 6 2 2 2 2 3" xfId="0" builtinId="53" customBuiltin="true"/>
    <cellStyle name="20% - Accent5 2 6 2 2 2 3" xfId="0" builtinId="53" customBuiltin="true"/>
    <cellStyle name="20% - Accent5 2 6 2 2 2 3 2" xfId="0" builtinId="53" customBuiltin="true"/>
    <cellStyle name="20% - Accent5 2 6 2 2 2 4" xfId="0" builtinId="53" customBuiltin="true"/>
    <cellStyle name="20% - Accent5 2 6 2 2 3" xfId="0" builtinId="53" customBuiltin="true"/>
    <cellStyle name="20% - Accent5 2 6 2 2 3 2" xfId="0" builtinId="53" customBuiltin="true"/>
    <cellStyle name="20% - Accent5 2 6 2 2 3 2 2" xfId="0" builtinId="53" customBuiltin="true"/>
    <cellStyle name="20% - Accent5 2 6 2 2 3 3" xfId="0" builtinId="53" customBuiltin="true"/>
    <cellStyle name="20% - Accent5 2 6 2 2 4" xfId="0" builtinId="53" customBuiltin="true"/>
    <cellStyle name="20% - Accent5 2 6 2 2 4 2" xfId="0" builtinId="53" customBuiltin="true"/>
    <cellStyle name="20% - Accent5 2 6 2 2 5" xfId="0" builtinId="53" customBuiltin="true"/>
    <cellStyle name="20% - Accent5 2 6 2 3" xfId="0" builtinId="53" customBuiltin="true"/>
    <cellStyle name="20% - Accent5 2 6 2 3 2" xfId="0" builtinId="53" customBuiltin="true"/>
    <cellStyle name="20% - Accent5 2 6 2 3 2 2" xfId="0" builtinId="53" customBuiltin="true"/>
    <cellStyle name="20% - Accent5 2 6 2 3 2 2 2" xfId="0" builtinId="53" customBuiltin="true"/>
    <cellStyle name="20% - Accent5 2 6 2 3 2 3" xfId="0" builtinId="53" customBuiltin="true"/>
    <cellStyle name="20% - Accent5 2 6 2 3 3" xfId="0" builtinId="53" customBuiltin="true"/>
    <cellStyle name="20% - Accent5 2 6 2 3 3 2" xfId="0" builtinId="53" customBuiltin="true"/>
    <cellStyle name="20% - Accent5 2 6 2 3 4" xfId="0" builtinId="53" customBuiltin="true"/>
    <cellStyle name="20% - Accent5 2 6 2 4" xfId="0" builtinId="53" customBuiltin="true"/>
    <cellStyle name="20% - Accent5 2 6 2 4 2" xfId="0" builtinId="53" customBuiltin="true"/>
    <cellStyle name="20% - Accent5 2 6 2 4 2 2" xfId="0" builtinId="53" customBuiltin="true"/>
    <cellStyle name="20% - Accent5 2 6 2 4 3" xfId="0" builtinId="53" customBuiltin="true"/>
    <cellStyle name="20% - Accent5 2 6 2 5" xfId="0" builtinId="53" customBuiltin="true"/>
    <cellStyle name="20% - Accent5 2 6 2 5 2" xfId="0" builtinId="53" customBuiltin="true"/>
    <cellStyle name="20% - Accent5 2 6 2 6" xfId="0" builtinId="53" customBuiltin="true"/>
    <cellStyle name="20% - Accent5 2 6 3" xfId="0" builtinId="53" customBuiltin="true"/>
    <cellStyle name="20% - Accent5 2 6 3 2" xfId="0" builtinId="53" customBuiltin="true"/>
    <cellStyle name="20% - Accent5 2 6 3 2 2" xfId="0" builtinId="53" customBuiltin="true"/>
    <cellStyle name="20% - Accent5 2 6 3 2 2 2" xfId="0" builtinId="53" customBuiltin="true"/>
    <cellStyle name="20% - Accent5 2 6 3 2 2 2 2" xfId="0" builtinId="53" customBuiltin="true"/>
    <cellStyle name="20% - Accent5 2 6 3 2 2 3" xfId="0" builtinId="53" customBuiltin="true"/>
    <cellStyle name="20% - Accent5 2 6 3 2 3" xfId="0" builtinId="53" customBuiltin="true"/>
    <cellStyle name="20% - Accent5 2 6 3 2 3 2" xfId="0" builtinId="53" customBuiltin="true"/>
    <cellStyle name="20% - Accent5 2 6 3 2 4" xfId="0" builtinId="53" customBuiltin="true"/>
    <cellStyle name="20% - Accent5 2 6 3 3" xfId="0" builtinId="53" customBuiltin="true"/>
    <cellStyle name="20% - Accent5 2 6 3 3 2" xfId="0" builtinId="53" customBuiltin="true"/>
    <cellStyle name="20% - Accent5 2 6 3 3 2 2" xfId="0" builtinId="53" customBuiltin="true"/>
    <cellStyle name="20% - Accent5 2 6 3 3 3" xfId="0" builtinId="53" customBuiltin="true"/>
    <cellStyle name="20% - Accent5 2 6 3 4" xfId="0" builtinId="53" customBuiltin="true"/>
    <cellStyle name="20% - Accent5 2 6 3 4 2" xfId="0" builtinId="53" customBuiltin="true"/>
    <cellStyle name="20% - Accent5 2 6 3 5" xfId="0" builtinId="53" customBuiltin="true"/>
    <cellStyle name="20% - Accent5 2 6 4" xfId="0" builtinId="53" customBuiltin="true"/>
    <cellStyle name="20% - Accent5 2 6 4 2" xfId="0" builtinId="53" customBuiltin="true"/>
    <cellStyle name="20% - Accent5 2 6 4 2 2" xfId="0" builtinId="53" customBuiltin="true"/>
    <cellStyle name="20% - Accent5 2 6 4 2 2 2" xfId="0" builtinId="53" customBuiltin="true"/>
    <cellStyle name="20% - Accent5 2 6 4 2 3" xfId="0" builtinId="53" customBuiltin="true"/>
    <cellStyle name="20% - Accent5 2 6 4 3" xfId="0" builtinId="53" customBuiltin="true"/>
    <cellStyle name="20% - Accent5 2 6 4 3 2" xfId="0" builtinId="53" customBuiltin="true"/>
    <cellStyle name="20% - Accent5 2 6 4 4" xfId="0" builtinId="53" customBuiltin="true"/>
    <cellStyle name="20% - Accent5 2 6 5" xfId="0" builtinId="53" customBuiltin="true"/>
    <cellStyle name="20% - Accent5 2 6 5 2" xfId="0" builtinId="53" customBuiltin="true"/>
    <cellStyle name="20% - Accent5 2 6 5 2 2" xfId="0" builtinId="53" customBuiltin="true"/>
    <cellStyle name="20% - Accent5 2 6 5 3" xfId="0" builtinId="53" customBuiltin="true"/>
    <cellStyle name="20% - Accent5 2 6 6" xfId="0" builtinId="53" customBuiltin="true"/>
    <cellStyle name="20% - Accent5 2 6 6 2" xfId="0" builtinId="53" customBuiltin="true"/>
    <cellStyle name="20% - Accent5 2 6 7" xfId="0" builtinId="53" customBuiltin="true"/>
    <cellStyle name="20% - Accent5 2 7" xfId="0" builtinId="53" customBuiltin="true"/>
    <cellStyle name="20% - Accent5 2 7 2" xfId="0" builtinId="53" customBuiltin="true"/>
    <cellStyle name="20% - Accent5 2 7 2 2" xfId="0" builtinId="53" customBuiltin="true"/>
    <cellStyle name="20% - Accent5 2 7 2 2 2" xfId="0" builtinId="53" customBuiltin="true"/>
    <cellStyle name="20% - Accent5 2 7 2 2 2 2" xfId="0" builtinId="53" customBuiltin="true"/>
    <cellStyle name="20% - Accent5 2 7 2 2 2 2 2" xfId="0" builtinId="53" customBuiltin="true"/>
    <cellStyle name="20% - Accent5 2 7 2 2 2 3" xfId="0" builtinId="53" customBuiltin="true"/>
    <cellStyle name="20% - Accent5 2 7 2 2 3" xfId="0" builtinId="53" customBuiltin="true"/>
    <cellStyle name="20% - Accent5 2 7 2 2 3 2" xfId="0" builtinId="53" customBuiltin="true"/>
    <cellStyle name="20% - Accent5 2 7 2 2 4" xfId="0" builtinId="53" customBuiltin="true"/>
    <cellStyle name="20% - Accent5 2 7 2 3" xfId="0" builtinId="53" customBuiltin="true"/>
    <cellStyle name="20% - Accent5 2 7 2 3 2" xfId="0" builtinId="53" customBuiltin="true"/>
    <cellStyle name="20% - Accent5 2 7 2 3 2 2" xfId="0" builtinId="53" customBuiltin="true"/>
    <cellStyle name="20% - Accent5 2 7 2 3 3" xfId="0" builtinId="53" customBuiltin="true"/>
    <cellStyle name="20% - Accent5 2 7 2 4" xfId="0" builtinId="53" customBuiltin="true"/>
    <cellStyle name="20% - Accent5 2 7 2 4 2" xfId="0" builtinId="53" customBuiltin="true"/>
    <cellStyle name="20% - Accent5 2 7 2 5" xfId="0" builtinId="53" customBuiltin="true"/>
    <cellStyle name="20% - Accent5 2 7 3" xfId="0" builtinId="53" customBuiltin="true"/>
    <cellStyle name="20% - Accent5 2 7 3 2" xfId="0" builtinId="53" customBuiltin="true"/>
    <cellStyle name="20% - Accent5 2 7 3 2 2" xfId="0" builtinId="53" customBuiltin="true"/>
    <cellStyle name="20% - Accent5 2 7 3 2 2 2" xfId="0" builtinId="53" customBuiltin="true"/>
    <cellStyle name="20% - Accent5 2 7 3 2 3" xfId="0" builtinId="53" customBuiltin="true"/>
    <cellStyle name="20% - Accent5 2 7 3 3" xfId="0" builtinId="53" customBuiltin="true"/>
    <cellStyle name="20% - Accent5 2 7 3 3 2" xfId="0" builtinId="53" customBuiltin="true"/>
    <cellStyle name="20% - Accent5 2 7 3 4" xfId="0" builtinId="53" customBuiltin="true"/>
    <cellStyle name="20% - Accent5 2 7 4" xfId="0" builtinId="53" customBuiltin="true"/>
    <cellStyle name="20% - Accent5 2 7 4 2" xfId="0" builtinId="53" customBuiltin="true"/>
    <cellStyle name="20% - Accent5 2 7 4 2 2" xfId="0" builtinId="53" customBuiltin="true"/>
    <cellStyle name="20% - Accent5 2 7 4 3" xfId="0" builtinId="53" customBuiltin="true"/>
    <cellStyle name="20% - Accent5 2 7 5" xfId="0" builtinId="53" customBuiltin="true"/>
    <cellStyle name="20% - Accent5 2 7 5 2" xfId="0" builtinId="53" customBuiltin="true"/>
    <cellStyle name="20% - Accent5 2 7 6" xfId="0" builtinId="53" customBuiltin="true"/>
    <cellStyle name="20% - Accent5 2 8" xfId="0" builtinId="53" customBuiltin="true"/>
    <cellStyle name="20% - Accent5 2 8 2" xfId="0" builtinId="53" customBuiltin="true"/>
    <cellStyle name="20% - Accent5 2 8 2 2" xfId="0" builtinId="53" customBuiltin="true"/>
    <cellStyle name="20% - Accent5 2 8 2 2 2" xfId="0" builtinId="53" customBuiltin="true"/>
    <cellStyle name="20% - Accent5 2 8 2 2 2 2" xfId="0" builtinId="53" customBuiltin="true"/>
    <cellStyle name="20% - Accent5 2 8 2 2 3" xfId="0" builtinId="53" customBuiltin="true"/>
    <cellStyle name="20% - Accent5 2 8 2 3" xfId="0" builtinId="53" customBuiltin="true"/>
    <cellStyle name="20% - Accent5 2 8 2 3 2" xfId="0" builtinId="53" customBuiltin="true"/>
    <cellStyle name="20% - Accent5 2 8 2 4" xfId="0" builtinId="53" customBuiltin="true"/>
    <cellStyle name="20% - Accent5 2 8 3" xfId="0" builtinId="53" customBuiltin="true"/>
    <cellStyle name="20% - Accent5 2 8 3 2" xfId="0" builtinId="53" customBuiltin="true"/>
    <cellStyle name="20% - Accent5 2 8 3 2 2" xfId="0" builtinId="53" customBuiltin="true"/>
    <cellStyle name="20% - Accent5 2 8 3 3" xfId="0" builtinId="53" customBuiltin="true"/>
    <cellStyle name="20% - Accent5 2 8 4" xfId="0" builtinId="53" customBuiltin="true"/>
    <cellStyle name="20% - Accent5 2 8 4 2" xfId="0" builtinId="53" customBuiltin="true"/>
    <cellStyle name="20% - Accent5 2 8 5" xfId="0" builtinId="53" customBuiltin="true"/>
    <cellStyle name="20% - Accent5 2 9" xfId="0" builtinId="53" customBuiltin="true"/>
    <cellStyle name="20% - Accent5 2 9 2" xfId="0" builtinId="53" customBuiltin="true"/>
    <cellStyle name="20% - Accent5 2 9 2 2" xfId="0" builtinId="53" customBuiltin="true"/>
    <cellStyle name="20% - Accent5 2 9 2 2 2" xfId="0" builtinId="53" customBuiltin="true"/>
    <cellStyle name="20% - Accent5 2 9 2 3" xfId="0" builtinId="53" customBuiltin="true"/>
    <cellStyle name="20% - Accent5 2 9 3" xfId="0" builtinId="53" customBuiltin="true"/>
    <cellStyle name="20% - Accent5 2 9 3 2" xfId="0" builtinId="53" customBuiltin="true"/>
    <cellStyle name="20% - Accent5 2 9 4" xfId="0" builtinId="53" customBuiltin="true"/>
    <cellStyle name="20% - Accent5 3" xfId="0" builtinId="53" customBuiltin="true"/>
    <cellStyle name="20% - Accent5 3 2" xfId="0" builtinId="53" customBuiltin="true"/>
    <cellStyle name="20% - Accent5 3 2 2" xfId="0" builtinId="53" customBuiltin="true"/>
    <cellStyle name="20% - Accent5 3 2 2 2" xfId="0" builtinId="53" customBuiltin="true"/>
    <cellStyle name="20% - Accent5 3 2 2 2 2" xfId="0" builtinId="53" customBuiltin="true"/>
    <cellStyle name="20% - Accent5 3 2 2 2 2 2" xfId="0" builtinId="53" customBuiltin="true"/>
    <cellStyle name="20% - Accent5 3 2 2 2 3" xfId="0" builtinId="53" customBuiltin="true"/>
    <cellStyle name="20% - Accent5 3 2 2 3" xfId="0" builtinId="53" customBuiltin="true"/>
    <cellStyle name="20% - Accent5 3 2 2 3 2" xfId="0" builtinId="53" customBuiltin="true"/>
    <cellStyle name="20% - Accent5 3 2 2 4" xfId="0" builtinId="53" customBuiltin="true"/>
    <cellStyle name="20% - Accent5 3 2 3" xfId="0" builtinId="53" customBuiltin="true"/>
    <cellStyle name="20% - Accent5 3 2 3 2" xfId="0" builtinId="53" customBuiltin="true"/>
    <cellStyle name="20% - Accent5 3 2 3 2 2" xfId="0" builtinId="53" customBuiltin="true"/>
    <cellStyle name="20% - Accent5 3 2 3 3" xfId="0" builtinId="53" customBuiltin="true"/>
    <cellStyle name="20% - Accent5 3 2 4" xfId="0" builtinId="53" customBuiltin="true"/>
    <cellStyle name="20% - Accent5 3 2 4 2" xfId="0" builtinId="53" customBuiltin="true"/>
    <cellStyle name="20% - Accent5 3 2 5" xfId="0" builtinId="53" customBuiltin="true"/>
    <cellStyle name="20% - Accent5 3 3" xfId="0" builtinId="53" customBuiltin="true"/>
    <cellStyle name="20% - Accent5 3 3 2" xfId="0" builtinId="53" customBuiltin="true"/>
    <cellStyle name="20% - Accent5 3 3 2 2" xfId="0" builtinId="53" customBuiltin="true"/>
    <cellStyle name="20% - Accent5 3 3 2 2 2" xfId="0" builtinId="53" customBuiltin="true"/>
    <cellStyle name="20% - Accent5 3 3 2 3" xfId="0" builtinId="53" customBuiltin="true"/>
    <cellStyle name="20% - Accent5 3 3 3" xfId="0" builtinId="53" customBuiltin="true"/>
    <cellStyle name="20% - Accent5 3 3 3 2" xfId="0" builtinId="53" customBuiltin="true"/>
    <cellStyle name="20% - Accent5 3 3 4" xfId="0" builtinId="53" customBuiltin="true"/>
    <cellStyle name="20% - Accent5 3 4" xfId="0" builtinId="53" customBuiltin="true"/>
    <cellStyle name="20% - Accent5 3 4 2" xfId="0" builtinId="53" customBuiltin="true"/>
    <cellStyle name="20% - Accent5 3 4 2 2" xfId="0" builtinId="53" customBuiltin="true"/>
    <cellStyle name="20% - Accent5 3 4 3" xfId="0" builtinId="53" customBuiltin="true"/>
    <cellStyle name="20% - Accent5 3 5" xfId="0" builtinId="53" customBuiltin="true"/>
    <cellStyle name="20% - Accent5 3 5 2" xfId="0" builtinId="53" customBuiltin="true"/>
    <cellStyle name="20% - Accent5 3 6" xfId="0" builtinId="53" customBuiltin="true"/>
    <cellStyle name="20% - Accent5 4" xfId="0" builtinId="53" customBuiltin="true"/>
    <cellStyle name="20% - Accent5 4 2" xfId="0" builtinId="53" customBuiltin="true"/>
    <cellStyle name="20% - Accent5 4 2 2" xfId="0" builtinId="53" customBuiltin="true"/>
    <cellStyle name="20% - Accent5 4 2 2 2" xfId="0" builtinId="53" customBuiltin="true"/>
    <cellStyle name="20% - Accent5 4 2 2 2 2" xfId="0" builtinId="53" customBuiltin="true"/>
    <cellStyle name="20% - Accent5 4 2 2 3" xfId="0" builtinId="53" customBuiltin="true"/>
    <cellStyle name="20% - Accent5 4 2 3" xfId="0" builtinId="53" customBuiltin="true"/>
    <cellStyle name="20% - Accent5 4 2 3 2" xfId="0" builtinId="53" customBuiltin="true"/>
    <cellStyle name="20% - Accent5 4 2 4" xfId="0" builtinId="53" customBuiltin="true"/>
    <cellStyle name="20% - Accent5 4 3" xfId="0" builtinId="53" customBuiltin="true"/>
    <cellStyle name="20% - Accent5 4 3 2" xfId="0" builtinId="53" customBuiltin="true"/>
    <cellStyle name="20% - Accent5 4 3 2 2" xfId="0" builtinId="53" customBuiltin="true"/>
    <cellStyle name="20% - Accent5 4 3 3" xfId="0" builtinId="53" customBuiltin="true"/>
    <cellStyle name="20% - Accent5 4 4" xfId="0" builtinId="53" customBuiltin="true"/>
    <cellStyle name="20% - Accent5 4 4 2" xfId="0" builtinId="53" customBuiltin="true"/>
    <cellStyle name="20% - Accent5 4 5" xfId="0" builtinId="53" customBuiltin="true"/>
    <cellStyle name="20% - Accent5 5" xfId="0" builtinId="53" customBuiltin="true"/>
    <cellStyle name="20% - Accent5 5 2" xfId="0" builtinId="53" customBuiltin="true"/>
    <cellStyle name="20% - Accent5 5 2 2" xfId="0" builtinId="53" customBuiltin="true"/>
    <cellStyle name="20% - Accent5 5 2 2 2" xfId="0" builtinId="53" customBuiltin="true"/>
    <cellStyle name="20% - Accent5 5 2 3" xfId="0" builtinId="53" customBuiltin="true"/>
    <cellStyle name="20% - Accent5 5 3" xfId="0" builtinId="53" customBuiltin="true"/>
    <cellStyle name="20% - Accent5 5 3 2" xfId="0" builtinId="53" customBuiltin="true"/>
    <cellStyle name="20% - Accent5 5 4" xfId="0" builtinId="53" customBuiltin="true"/>
    <cellStyle name="20% - Accent5 6" xfId="0" builtinId="53" customBuiltin="true"/>
    <cellStyle name="20% - Accent5 6 2" xfId="0" builtinId="53" customBuiltin="true"/>
    <cellStyle name="20% - Accent5 6 2 2" xfId="0" builtinId="53" customBuiltin="true"/>
    <cellStyle name="20% - Accent5 6 3" xfId="0" builtinId="53" customBuiltin="true"/>
    <cellStyle name="20% - Accent5 7" xfId="0" builtinId="53" customBuiltin="true"/>
    <cellStyle name="20% - Accent5 7 2" xfId="0" builtinId="53" customBuiltin="true"/>
    <cellStyle name="20% - Accent5 7 2 2" xfId="0" builtinId="53" customBuiltin="true"/>
    <cellStyle name="20% - Accent5 7 3" xfId="0" builtinId="53" customBuiltin="true"/>
    <cellStyle name="20% - Accent5 8" xfId="0" builtinId="53" customBuiltin="true"/>
    <cellStyle name="20% - Accent5 8 2" xfId="0" builtinId="53" customBuiltin="true"/>
    <cellStyle name="20% - Accent5 9" xfId="0" builtinId="53" customBuiltin="true"/>
    <cellStyle name="20% - Accent6 2" xfId="0" builtinId="53" customBuiltin="true"/>
    <cellStyle name="20% - Accent6 2 10" xfId="0" builtinId="53" customBuiltin="true"/>
    <cellStyle name="20% - Accent6 2 10 2" xfId="0" builtinId="53" customBuiltin="true"/>
    <cellStyle name="20% - Accent6 2 10 2 2" xfId="0" builtinId="53" customBuiltin="true"/>
    <cellStyle name="20% - Accent6 2 10 3" xfId="0" builtinId="53" customBuiltin="true"/>
    <cellStyle name="20% - Accent6 2 11" xfId="0" builtinId="53" customBuiltin="true"/>
    <cellStyle name="20% - Accent6 2 11 2" xfId="0" builtinId="53" customBuiltin="true"/>
    <cellStyle name="20% - Accent6 2 12" xfId="0" builtinId="53" customBuiltin="true"/>
    <cellStyle name="20% - Accent6 2 2" xfId="0" builtinId="53" customBuiltin="true"/>
    <cellStyle name="20% - Accent6 2 2 10" xfId="0" builtinId="53" customBuiltin="true"/>
    <cellStyle name="20% - Accent6 2 2 2" xfId="0" builtinId="53" customBuiltin="true"/>
    <cellStyle name="20% - Accent6 2 2 2 2" xfId="0" builtinId="53" customBuiltin="true"/>
    <cellStyle name="20% - Accent6 2 2 2 2 2" xfId="0" builtinId="53" customBuiltin="true"/>
    <cellStyle name="20% - Accent6 2 2 2 2 2 2" xfId="0" builtinId="53" customBuiltin="true"/>
    <cellStyle name="20% - Accent6 2 2 2 2 2 2 2" xfId="0" builtinId="53" customBuiltin="true"/>
    <cellStyle name="20% - Accent6 2 2 2 2 2 2 2 2" xfId="0" builtinId="53" customBuiltin="true"/>
    <cellStyle name="20% - Accent6 2 2 2 2 2 2 2 2 2" xfId="0" builtinId="53" customBuiltin="true"/>
    <cellStyle name="20% - Accent6 2 2 2 2 2 2 2 2 2 2" xfId="0" builtinId="53" customBuiltin="true"/>
    <cellStyle name="20% - Accent6 2 2 2 2 2 2 2 2 3" xfId="0" builtinId="53" customBuiltin="true"/>
    <cellStyle name="20% - Accent6 2 2 2 2 2 2 2 3" xfId="0" builtinId="53" customBuiltin="true"/>
    <cellStyle name="20% - Accent6 2 2 2 2 2 2 2 3 2" xfId="0" builtinId="53" customBuiltin="true"/>
    <cellStyle name="20% - Accent6 2 2 2 2 2 2 2 4" xfId="0" builtinId="53" customBuiltin="true"/>
    <cellStyle name="20% - Accent6 2 2 2 2 2 2 3" xfId="0" builtinId="53" customBuiltin="true"/>
    <cellStyle name="20% - Accent6 2 2 2 2 2 2 3 2" xfId="0" builtinId="53" customBuiltin="true"/>
    <cellStyle name="20% - Accent6 2 2 2 2 2 2 3 2 2" xfId="0" builtinId="53" customBuiltin="true"/>
    <cellStyle name="20% - Accent6 2 2 2 2 2 2 3 3" xfId="0" builtinId="53" customBuiltin="true"/>
    <cellStyle name="20% - Accent6 2 2 2 2 2 2 4" xfId="0" builtinId="53" customBuiltin="true"/>
    <cellStyle name="20% - Accent6 2 2 2 2 2 2 4 2" xfId="0" builtinId="53" customBuiltin="true"/>
    <cellStyle name="20% - Accent6 2 2 2 2 2 2 5" xfId="0" builtinId="53" customBuiltin="true"/>
    <cellStyle name="20% - Accent6 2 2 2 2 2 3" xfId="0" builtinId="53" customBuiltin="true"/>
    <cellStyle name="20% - Accent6 2 2 2 2 2 3 2" xfId="0" builtinId="53" customBuiltin="true"/>
    <cellStyle name="20% - Accent6 2 2 2 2 2 3 2 2" xfId="0" builtinId="53" customBuiltin="true"/>
    <cellStyle name="20% - Accent6 2 2 2 2 2 3 2 2 2" xfId="0" builtinId="53" customBuiltin="true"/>
    <cellStyle name="20% - Accent6 2 2 2 2 2 3 2 3" xfId="0" builtinId="53" customBuiltin="true"/>
    <cellStyle name="20% - Accent6 2 2 2 2 2 3 3" xfId="0" builtinId="53" customBuiltin="true"/>
    <cellStyle name="20% - Accent6 2 2 2 2 2 3 3 2" xfId="0" builtinId="53" customBuiltin="true"/>
    <cellStyle name="20% - Accent6 2 2 2 2 2 3 4" xfId="0" builtinId="53" customBuiltin="true"/>
    <cellStyle name="20% - Accent6 2 2 2 2 2 4" xfId="0" builtinId="53" customBuiltin="true"/>
    <cellStyle name="20% - Accent6 2 2 2 2 2 4 2" xfId="0" builtinId="53" customBuiltin="true"/>
    <cellStyle name="20% - Accent6 2 2 2 2 2 4 2 2" xfId="0" builtinId="53" customBuiltin="true"/>
    <cellStyle name="20% - Accent6 2 2 2 2 2 4 3" xfId="0" builtinId="53" customBuiltin="true"/>
    <cellStyle name="20% - Accent6 2 2 2 2 2 5" xfId="0" builtinId="53" customBuiltin="true"/>
    <cellStyle name="20% - Accent6 2 2 2 2 2 5 2" xfId="0" builtinId="53" customBuiltin="true"/>
    <cellStyle name="20% - Accent6 2 2 2 2 2 6" xfId="0" builtinId="53" customBuiltin="true"/>
    <cellStyle name="20% - Accent6 2 2 2 2 3" xfId="0" builtinId="53" customBuiltin="true"/>
    <cellStyle name="20% - Accent6 2 2 2 2 3 2" xfId="0" builtinId="53" customBuiltin="true"/>
    <cellStyle name="20% - Accent6 2 2 2 2 3 2 2" xfId="0" builtinId="53" customBuiltin="true"/>
    <cellStyle name="20% - Accent6 2 2 2 2 3 2 2 2" xfId="0" builtinId="53" customBuiltin="true"/>
    <cellStyle name="20% - Accent6 2 2 2 2 3 2 2 2 2" xfId="0" builtinId="53" customBuiltin="true"/>
    <cellStyle name="20% - Accent6 2 2 2 2 3 2 2 3" xfId="0" builtinId="53" customBuiltin="true"/>
    <cellStyle name="20% - Accent6 2 2 2 2 3 2 3" xfId="0" builtinId="53" customBuiltin="true"/>
    <cellStyle name="20% - Accent6 2 2 2 2 3 2 3 2" xfId="0" builtinId="53" customBuiltin="true"/>
    <cellStyle name="20% - Accent6 2 2 2 2 3 2 4" xfId="0" builtinId="53" customBuiltin="true"/>
    <cellStyle name="20% - Accent6 2 2 2 2 3 3" xfId="0" builtinId="53" customBuiltin="true"/>
    <cellStyle name="20% - Accent6 2 2 2 2 3 3 2" xfId="0" builtinId="53" customBuiltin="true"/>
    <cellStyle name="20% - Accent6 2 2 2 2 3 3 2 2" xfId="0" builtinId="53" customBuiltin="true"/>
    <cellStyle name="20% - Accent6 2 2 2 2 3 3 3" xfId="0" builtinId="53" customBuiltin="true"/>
    <cellStyle name="20% - Accent6 2 2 2 2 3 4" xfId="0" builtinId="53" customBuiltin="true"/>
    <cellStyle name="20% - Accent6 2 2 2 2 3 4 2" xfId="0" builtinId="53" customBuiltin="true"/>
    <cellStyle name="20% - Accent6 2 2 2 2 3 5" xfId="0" builtinId="53" customBuiltin="true"/>
    <cellStyle name="20% - Accent6 2 2 2 2 4" xfId="0" builtinId="53" customBuiltin="true"/>
    <cellStyle name="20% - Accent6 2 2 2 2 4 2" xfId="0" builtinId="53" customBuiltin="true"/>
    <cellStyle name="20% - Accent6 2 2 2 2 4 2 2" xfId="0" builtinId="53" customBuiltin="true"/>
    <cellStyle name="20% - Accent6 2 2 2 2 4 2 2 2" xfId="0" builtinId="53" customBuiltin="true"/>
    <cellStyle name="20% - Accent6 2 2 2 2 4 2 3" xfId="0" builtinId="53" customBuiltin="true"/>
    <cellStyle name="20% - Accent6 2 2 2 2 4 3" xfId="0" builtinId="53" customBuiltin="true"/>
    <cellStyle name="20% - Accent6 2 2 2 2 4 3 2" xfId="0" builtinId="53" customBuiltin="true"/>
    <cellStyle name="20% - Accent6 2 2 2 2 4 4" xfId="0" builtinId="53" customBuiltin="true"/>
    <cellStyle name="20% - Accent6 2 2 2 2 5" xfId="0" builtinId="53" customBuiltin="true"/>
    <cellStyle name="20% - Accent6 2 2 2 2 5 2" xfId="0" builtinId="53" customBuiltin="true"/>
    <cellStyle name="20% - Accent6 2 2 2 2 5 2 2" xfId="0" builtinId="53" customBuiltin="true"/>
    <cellStyle name="20% - Accent6 2 2 2 2 5 3" xfId="0" builtinId="53" customBuiltin="true"/>
    <cellStyle name="20% - Accent6 2 2 2 2 6" xfId="0" builtinId="53" customBuiltin="true"/>
    <cellStyle name="20% - Accent6 2 2 2 2 6 2" xfId="0" builtinId="53" customBuiltin="true"/>
    <cellStyle name="20% - Accent6 2 2 2 2 7" xfId="0" builtinId="53" customBuiltin="true"/>
    <cellStyle name="20% - Accent6 2 2 2 3" xfId="0" builtinId="53" customBuiltin="true"/>
    <cellStyle name="20% - Accent6 2 2 2 3 2" xfId="0" builtinId="53" customBuiltin="true"/>
    <cellStyle name="20% - Accent6 2 2 2 3 2 2" xfId="0" builtinId="53" customBuiltin="true"/>
    <cellStyle name="20% - Accent6 2 2 2 3 2 2 2" xfId="0" builtinId="53" customBuiltin="true"/>
    <cellStyle name="20% - Accent6 2 2 2 3 2 2 2 2" xfId="0" builtinId="53" customBuiltin="true"/>
    <cellStyle name="20% - Accent6 2 2 2 3 2 2 2 2 2" xfId="0" builtinId="53" customBuiltin="true"/>
    <cellStyle name="20% - Accent6 2 2 2 3 2 2 2 3" xfId="0" builtinId="53" customBuiltin="true"/>
    <cellStyle name="20% - Accent6 2 2 2 3 2 2 3" xfId="0" builtinId="53" customBuiltin="true"/>
    <cellStyle name="20% - Accent6 2 2 2 3 2 2 3 2" xfId="0" builtinId="53" customBuiltin="true"/>
    <cellStyle name="20% - Accent6 2 2 2 3 2 2 4" xfId="0" builtinId="53" customBuiltin="true"/>
    <cellStyle name="20% - Accent6 2 2 2 3 2 3" xfId="0" builtinId="53" customBuiltin="true"/>
    <cellStyle name="20% - Accent6 2 2 2 3 2 3 2" xfId="0" builtinId="53" customBuiltin="true"/>
    <cellStyle name="20% - Accent6 2 2 2 3 2 3 2 2" xfId="0" builtinId="53" customBuiltin="true"/>
    <cellStyle name="20% - Accent6 2 2 2 3 2 3 3" xfId="0" builtinId="53" customBuiltin="true"/>
    <cellStyle name="20% - Accent6 2 2 2 3 2 4" xfId="0" builtinId="53" customBuiltin="true"/>
    <cellStyle name="20% - Accent6 2 2 2 3 2 4 2" xfId="0" builtinId="53" customBuiltin="true"/>
    <cellStyle name="20% - Accent6 2 2 2 3 2 5" xfId="0" builtinId="53" customBuiltin="true"/>
    <cellStyle name="20% - Accent6 2 2 2 3 3" xfId="0" builtinId="53" customBuiltin="true"/>
    <cellStyle name="20% - Accent6 2 2 2 3 3 2" xfId="0" builtinId="53" customBuiltin="true"/>
    <cellStyle name="20% - Accent6 2 2 2 3 3 2 2" xfId="0" builtinId="53" customBuiltin="true"/>
    <cellStyle name="20% - Accent6 2 2 2 3 3 2 2 2" xfId="0" builtinId="53" customBuiltin="true"/>
    <cellStyle name="20% - Accent6 2 2 2 3 3 2 3" xfId="0" builtinId="53" customBuiltin="true"/>
    <cellStyle name="20% - Accent6 2 2 2 3 3 3" xfId="0" builtinId="53" customBuiltin="true"/>
    <cellStyle name="20% - Accent6 2 2 2 3 3 3 2" xfId="0" builtinId="53" customBuiltin="true"/>
    <cellStyle name="20% - Accent6 2 2 2 3 3 4" xfId="0" builtinId="53" customBuiltin="true"/>
    <cellStyle name="20% - Accent6 2 2 2 3 4" xfId="0" builtinId="53" customBuiltin="true"/>
    <cellStyle name="20% - Accent6 2 2 2 3 4 2" xfId="0" builtinId="53" customBuiltin="true"/>
    <cellStyle name="20% - Accent6 2 2 2 3 4 2 2" xfId="0" builtinId="53" customBuiltin="true"/>
    <cellStyle name="20% - Accent6 2 2 2 3 4 3" xfId="0" builtinId="53" customBuiltin="true"/>
    <cellStyle name="20% - Accent6 2 2 2 3 5" xfId="0" builtinId="53" customBuiltin="true"/>
    <cellStyle name="20% - Accent6 2 2 2 3 5 2" xfId="0" builtinId="53" customBuiltin="true"/>
    <cellStyle name="20% - Accent6 2 2 2 3 6" xfId="0" builtinId="53" customBuiltin="true"/>
    <cellStyle name="20% - Accent6 2 2 2 4" xfId="0" builtinId="53" customBuiltin="true"/>
    <cellStyle name="20% - Accent6 2 2 2 4 2" xfId="0" builtinId="53" customBuiltin="true"/>
    <cellStyle name="20% - Accent6 2 2 2 4 2 2" xfId="0" builtinId="53" customBuiltin="true"/>
    <cellStyle name="20% - Accent6 2 2 2 4 2 2 2" xfId="0" builtinId="53" customBuiltin="true"/>
    <cellStyle name="20% - Accent6 2 2 2 4 2 2 2 2" xfId="0" builtinId="53" customBuiltin="true"/>
    <cellStyle name="20% - Accent6 2 2 2 4 2 2 3" xfId="0" builtinId="53" customBuiltin="true"/>
    <cellStyle name="20% - Accent6 2 2 2 4 2 3" xfId="0" builtinId="53" customBuiltin="true"/>
    <cellStyle name="20% - Accent6 2 2 2 4 2 3 2" xfId="0" builtinId="53" customBuiltin="true"/>
    <cellStyle name="20% - Accent6 2 2 2 4 2 4" xfId="0" builtinId="53" customBuiltin="true"/>
    <cellStyle name="20% - Accent6 2 2 2 4 3" xfId="0" builtinId="53" customBuiltin="true"/>
    <cellStyle name="20% - Accent6 2 2 2 4 3 2" xfId="0" builtinId="53" customBuiltin="true"/>
    <cellStyle name="20% - Accent6 2 2 2 4 3 2 2" xfId="0" builtinId="53" customBuiltin="true"/>
    <cellStyle name="20% - Accent6 2 2 2 4 3 3" xfId="0" builtinId="53" customBuiltin="true"/>
    <cellStyle name="20% - Accent6 2 2 2 4 4" xfId="0" builtinId="53" customBuiltin="true"/>
    <cellStyle name="20% - Accent6 2 2 2 4 4 2" xfId="0" builtinId="53" customBuiltin="true"/>
    <cellStyle name="20% - Accent6 2 2 2 4 5" xfId="0" builtinId="53" customBuiltin="true"/>
    <cellStyle name="20% - Accent6 2 2 2 5" xfId="0" builtinId="53" customBuiltin="true"/>
    <cellStyle name="20% - Accent6 2 2 2 5 2" xfId="0" builtinId="53" customBuiltin="true"/>
    <cellStyle name="20% - Accent6 2 2 2 5 2 2" xfId="0" builtinId="53" customBuiltin="true"/>
    <cellStyle name="20% - Accent6 2 2 2 5 2 2 2" xfId="0" builtinId="53" customBuiltin="true"/>
    <cellStyle name="20% - Accent6 2 2 2 5 2 3" xfId="0" builtinId="53" customBuiltin="true"/>
    <cellStyle name="20% - Accent6 2 2 2 5 3" xfId="0" builtinId="53" customBuiltin="true"/>
    <cellStyle name="20% - Accent6 2 2 2 5 3 2" xfId="0" builtinId="53" customBuiltin="true"/>
    <cellStyle name="20% - Accent6 2 2 2 5 4" xfId="0" builtinId="53" customBuiltin="true"/>
    <cellStyle name="20% - Accent6 2 2 2 6" xfId="0" builtinId="53" customBuiltin="true"/>
    <cellStyle name="20% - Accent6 2 2 2 6 2" xfId="0" builtinId="53" customBuiltin="true"/>
    <cellStyle name="20% - Accent6 2 2 2 6 2 2" xfId="0" builtinId="53" customBuiltin="true"/>
    <cellStyle name="20% - Accent6 2 2 2 6 3" xfId="0" builtinId="53" customBuiltin="true"/>
    <cellStyle name="20% - Accent6 2 2 2 7" xfId="0" builtinId="53" customBuiltin="true"/>
    <cellStyle name="20% - Accent6 2 2 2 7 2" xfId="0" builtinId="53" customBuiltin="true"/>
    <cellStyle name="20% - Accent6 2 2 2 8" xfId="0" builtinId="53" customBuiltin="true"/>
    <cellStyle name="20% - Accent6 2 2 3" xfId="0" builtinId="53" customBuiltin="true"/>
    <cellStyle name="20% - Accent6 2 2 3 2" xfId="0" builtinId="53" customBuiltin="true"/>
    <cellStyle name="20% - Accent6 2 2 3 2 2" xfId="0" builtinId="53" customBuiltin="true"/>
    <cellStyle name="20% - Accent6 2 2 3 2 2 2" xfId="0" builtinId="53" customBuiltin="true"/>
    <cellStyle name="20% - Accent6 2 2 3 2 2 2 2" xfId="0" builtinId="53" customBuiltin="true"/>
    <cellStyle name="20% - Accent6 2 2 3 2 2 2 2 2" xfId="0" builtinId="53" customBuiltin="true"/>
    <cellStyle name="20% - Accent6 2 2 3 2 2 2 2 2 2" xfId="0" builtinId="53" customBuiltin="true"/>
    <cellStyle name="20% - Accent6 2 2 3 2 2 2 2 2 2 2" xfId="0" builtinId="53" customBuiltin="true"/>
    <cellStyle name="20% - Accent6 2 2 3 2 2 2 2 2 3" xfId="0" builtinId="53" customBuiltin="true"/>
    <cellStyle name="20% - Accent6 2 2 3 2 2 2 2 3" xfId="0" builtinId="53" customBuiltin="true"/>
    <cellStyle name="20% - Accent6 2 2 3 2 2 2 2 3 2" xfId="0" builtinId="53" customBuiltin="true"/>
    <cellStyle name="20% - Accent6 2 2 3 2 2 2 2 4" xfId="0" builtinId="53" customBuiltin="true"/>
    <cellStyle name="20% - Accent6 2 2 3 2 2 2 3" xfId="0" builtinId="53" customBuiltin="true"/>
    <cellStyle name="20% - Accent6 2 2 3 2 2 2 3 2" xfId="0" builtinId="53" customBuiltin="true"/>
    <cellStyle name="20% - Accent6 2 2 3 2 2 2 3 2 2" xfId="0" builtinId="53" customBuiltin="true"/>
    <cellStyle name="20% - Accent6 2 2 3 2 2 2 3 3" xfId="0" builtinId="53" customBuiltin="true"/>
    <cellStyle name="20% - Accent6 2 2 3 2 2 2 4" xfId="0" builtinId="53" customBuiltin="true"/>
    <cellStyle name="20% - Accent6 2 2 3 2 2 2 4 2" xfId="0" builtinId="53" customBuiltin="true"/>
    <cellStyle name="20% - Accent6 2 2 3 2 2 2 5" xfId="0" builtinId="53" customBuiltin="true"/>
    <cellStyle name="20% - Accent6 2 2 3 2 2 3" xfId="0" builtinId="53" customBuiltin="true"/>
    <cellStyle name="20% - Accent6 2 2 3 2 2 3 2" xfId="0" builtinId="53" customBuiltin="true"/>
    <cellStyle name="20% - Accent6 2 2 3 2 2 3 2 2" xfId="0" builtinId="53" customBuiltin="true"/>
    <cellStyle name="20% - Accent6 2 2 3 2 2 3 2 2 2" xfId="0" builtinId="53" customBuiltin="true"/>
    <cellStyle name="20% - Accent6 2 2 3 2 2 3 2 3" xfId="0" builtinId="53" customBuiltin="true"/>
    <cellStyle name="20% - Accent6 2 2 3 2 2 3 3" xfId="0" builtinId="53" customBuiltin="true"/>
    <cellStyle name="20% - Accent6 2 2 3 2 2 3 3 2" xfId="0" builtinId="53" customBuiltin="true"/>
    <cellStyle name="20% - Accent6 2 2 3 2 2 3 4" xfId="0" builtinId="53" customBuiltin="true"/>
    <cellStyle name="20% - Accent6 2 2 3 2 2 4" xfId="0" builtinId="53" customBuiltin="true"/>
    <cellStyle name="20% - Accent6 2 2 3 2 2 4 2" xfId="0" builtinId="53" customBuiltin="true"/>
    <cellStyle name="20% - Accent6 2 2 3 2 2 4 2 2" xfId="0" builtinId="53" customBuiltin="true"/>
    <cellStyle name="20% - Accent6 2 2 3 2 2 4 3" xfId="0" builtinId="53" customBuiltin="true"/>
    <cellStyle name="20% - Accent6 2 2 3 2 2 5" xfId="0" builtinId="53" customBuiltin="true"/>
    <cellStyle name="20% - Accent6 2 2 3 2 2 5 2" xfId="0" builtinId="53" customBuiltin="true"/>
    <cellStyle name="20% - Accent6 2 2 3 2 2 6" xfId="0" builtinId="53" customBuiltin="true"/>
    <cellStyle name="20% - Accent6 2 2 3 2 3" xfId="0" builtinId="53" customBuiltin="true"/>
    <cellStyle name="20% - Accent6 2 2 3 2 3 2" xfId="0" builtinId="53" customBuiltin="true"/>
    <cellStyle name="20% - Accent6 2 2 3 2 3 2 2" xfId="0" builtinId="53" customBuiltin="true"/>
    <cellStyle name="20% - Accent6 2 2 3 2 3 2 2 2" xfId="0" builtinId="53" customBuiltin="true"/>
    <cellStyle name="20% - Accent6 2 2 3 2 3 2 2 2 2" xfId="0" builtinId="53" customBuiltin="true"/>
    <cellStyle name="20% - Accent6 2 2 3 2 3 2 2 3" xfId="0" builtinId="53" customBuiltin="true"/>
    <cellStyle name="20% - Accent6 2 2 3 2 3 2 3" xfId="0" builtinId="53" customBuiltin="true"/>
    <cellStyle name="20% - Accent6 2 2 3 2 3 2 3 2" xfId="0" builtinId="53" customBuiltin="true"/>
    <cellStyle name="20% - Accent6 2 2 3 2 3 2 4" xfId="0" builtinId="53" customBuiltin="true"/>
    <cellStyle name="20% - Accent6 2 2 3 2 3 3" xfId="0" builtinId="53" customBuiltin="true"/>
    <cellStyle name="20% - Accent6 2 2 3 2 3 3 2" xfId="0" builtinId="53" customBuiltin="true"/>
    <cellStyle name="20% - Accent6 2 2 3 2 3 3 2 2" xfId="0" builtinId="53" customBuiltin="true"/>
    <cellStyle name="20% - Accent6 2 2 3 2 3 3 3" xfId="0" builtinId="53" customBuiltin="true"/>
    <cellStyle name="20% - Accent6 2 2 3 2 3 4" xfId="0" builtinId="53" customBuiltin="true"/>
    <cellStyle name="20% - Accent6 2 2 3 2 3 4 2" xfId="0" builtinId="53" customBuiltin="true"/>
    <cellStyle name="20% - Accent6 2 2 3 2 3 5" xfId="0" builtinId="53" customBuiltin="true"/>
    <cellStyle name="20% - Accent6 2 2 3 2 4" xfId="0" builtinId="53" customBuiltin="true"/>
    <cellStyle name="20% - Accent6 2 2 3 2 4 2" xfId="0" builtinId="53" customBuiltin="true"/>
    <cellStyle name="20% - Accent6 2 2 3 2 4 2 2" xfId="0" builtinId="53" customBuiltin="true"/>
    <cellStyle name="20% - Accent6 2 2 3 2 4 2 2 2" xfId="0" builtinId="53" customBuiltin="true"/>
    <cellStyle name="20% - Accent6 2 2 3 2 4 2 3" xfId="0" builtinId="53" customBuiltin="true"/>
    <cellStyle name="20% - Accent6 2 2 3 2 4 3" xfId="0" builtinId="53" customBuiltin="true"/>
    <cellStyle name="20% - Accent6 2 2 3 2 4 3 2" xfId="0" builtinId="53" customBuiltin="true"/>
    <cellStyle name="20% - Accent6 2 2 3 2 4 4" xfId="0" builtinId="53" customBuiltin="true"/>
    <cellStyle name="20% - Accent6 2 2 3 2 5" xfId="0" builtinId="53" customBuiltin="true"/>
    <cellStyle name="20% - Accent6 2 2 3 2 5 2" xfId="0" builtinId="53" customBuiltin="true"/>
    <cellStyle name="20% - Accent6 2 2 3 2 5 2 2" xfId="0" builtinId="53" customBuiltin="true"/>
    <cellStyle name="20% - Accent6 2 2 3 2 5 3" xfId="0" builtinId="53" customBuiltin="true"/>
    <cellStyle name="20% - Accent6 2 2 3 2 6" xfId="0" builtinId="53" customBuiltin="true"/>
    <cellStyle name="20% - Accent6 2 2 3 2 6 2" xfId="0" builtinId="53" customBuiltin="true"/>
    <cellStyle name="20% - Accent6 2 2 3 2 7" xfId="0" builtinId="53" customBuiltin="true"/>
    <cellStyle name="20% - Accent6 2 2 3 3" xfId="0" builtinId="53" customBuiltin="true"/>
    <cellStyle name="20% - Accent6 2 2 3 3 2" xfId="0" builtinId="53" customBuiltin="true"/>
    <cellStyle name="20% - Accent6 2 2 3 3 2 2" xfId="0" builtinId="53" customBuiltin="true"/>
    <cellStyle name="20% - Accent6 2 2 3 3 2 2 2" xfId="0" builtinId="53" customBuiltin="true"/>
    <cellStyle name="20% - Accent6 2 2 3 3 2 2 2 2" xfId="0" builtinId="53" customBuiltin="true"/>
    <cellStyle name="20% - Accent6 2 2 3 3 2 2 2 2 2" xfId="0" builtinId="53" customBuiltin="true"/>
    <cellStyle name="20% - Accent6 2 2 3 3 2 2 2 3" xfId="0" builtinId="53" customBuiltin="true"/>
    <cellStyle name="20% - Accent6 2 2 3 3 2 2 3" xfId="0" builtinId="53" customBuiltin="true"/>
    <cellStyle name="20% - Accent6 2 2 3 3 2 2 3 2" xfId="0" builtinId="53" customBuiltin="true"/>
    <cellStyle name="20% - Accent6 2 2 3 3 2 2 4" xfId="0" builtinId="53" customBuiltin="true"/>
    <cellStyle name="20% - Accent6 2 2 3 3 2 3" xfId="0" builtinId="53" customBuiltin="true"/>
    <cellStyle name="20% - Accent6 2 2 3 3 2 3 2" xfId="0" builtinId="53" customBuiltin="true"/>
    <cellStyle name="20% - Accent6 2 2 3 3 2 3 2 2" xfId="0" builtinId="53" customBuiltin="true"/>
    <cellStyle name="20% - Accent6 2 2 3 3 2 3 3" xfId="0" builtinId="53" customBuiltin="true"/>
    <cellStyle name="20% - Accent6 2 2 3 3 2 4" xfId="0" builtinId="53" customBuiltin="true"/>
    <cellStyle name="20% - Accent6 2 2 3 3 2 4 2" xfId="0" builtinId="53" customBuiltin="true"/>
    <cellStyle name="20% - Accent6 2 2 3 3 2 5" xfId="0" builtinId="53" customBuiltin="true"/>
    <cellStyle name="20% - Accent6 2 2 3 3 3" xfId="0" builtinId="53" customBuiltin="true"/>
    <cellStyle name="20% - Accent6 2 2 3 3 3 2" xfId="0" builtinId="53" customBuiltin="true"/>
    <cellStyle name="20% - Accent6 2 2 3 3 3 2 2" xfId="0" builtinId="53" customBuiltin="true"/>
    <cellStyle name="20% - Accent6 2 2 3 3 3 2 2 2" xfId="0" builtinId="53" customBuiltin="true"/>
    <cellStyle name="20% - Accent6 2 2 3 3 3 2 3" xfId="0" builtinId="53" customBuiltin="true"/>
    <cellStyle name="20% - Accent6 2 2 3 3 3 3" xfId="0" builtinId="53" customBuiltin="true"/>
    <cellStyle name="20% - Accent6 2 2 3 3 3 3 2" xfId="0" builtinId="53" customBuiltin="true"/>
    <cellStyle name="20% - Accent6 2 2 3 3 3 4" xfId="0" builtinId="53" customBuiltin="true"/>
    <cellStyle name="20% - Accent6 2 2 3 3 4" xfId="0" builtinId="53" customBuiltin="true"/>
    <cellStyle name="20% - Accent6 2 2 3 3 4 2" xfId="0" builtinId="53" customBuiltin="true"/>
    <cellStyle name="20% - Accent6 2 2 3 3 4 2 2" xfId="0" builtinId="53" customBuiltin="true"/>
    <cellStyle name="20% - Accent6 2 2 3 3 4 3" xfId="0" builtinId="53" customBuiltin="true"/>
    <cellStyle name="20% - Accent6 2 2 3 3 5" xfId="0" builtinId="53" customBuiltin="true"/>
    <cellStyle name="20% - Accent6 2 2 3 3 5 2" xfId="0" builtinId="53" customBuiltin="true"/>
    <cellStyle name="20% - Accent6 2 2 3 3 6" xfId="0" builtinId="53" customBuiltin="true"/>
    <cellStyle name="20% - Accent6 2 2 3 4" xfId="0" builtinId="53" customBuiltin="true"/>
    <cellStyle name="20% - Accent6 2 2 3 4 2" xfId="0" builtinId="53" customBuiltin="true"/>
    <cellStyle name="20% - Accent6 2 2 3 4 2 2" xfId="0" builtinId="53" customBuiltin="true"/>
    <cellStyle name="20% - Accent6 2 2 3 4 2 2 2" xfId="0" builtinId="53" customBuiltin="true"/>
    <cellStyle name="20% - Accent6 2 2 3 4 2 2 2 2" xfId="0" builtinId="53" customBuiltin="true"/>
    <cellStyle name="20% - Accent6 2 2 3 4 2 2 3" xfId="0" builtinId="53" customBuiltin="true"/>
    <cellStyle name="20% - Accent6 2 2 3 4 2 3" xfId="0" builtinId="53" customBuiltin="true"/>
    <cellStyle name="20% - Accent6 2 2 3 4 2 3 2" xfId="0" builtinId="53" customBuiltin="true"/>
    <cellStyle name="20% - Accent6 2 2 3 4 2 4" xfId="0" builtinId="53" customBuiltin="true"/>
    <cellStyle name="20% - Accent6 2 2 3 4 3" xfId="0" builtinId="53" customBuiltin="true"/>
    <cellStyle name="20% - Accent6 2 2 3 4 3 2" xfId="0" builtinId="53" customBuiltin="true"/>
    <cellStyle name="20% - Accent6 2 2 3 4 3 2 2" xfId="0" builtinId="53" customBuiltin="true"/>
    <cellStyle name="20% - Accent6 2 2 3 4 3 3" xfId="0" builtinId="53" customBuiltin="true"/>
    <cellStyle name="20% - Accent6 2 2 3 4 4" xfId="0" builtinId="53" customBuiltin="true"/>
    <cellStyle name="20% - Accent6 2 2 3 4 4 2" xfId="0" builtinId="53" customBuiltin="true"/>
    <cellStyle name="20% - Accent6 2 2 3 4 5" xfId="0" builtinId="53" customBuiltin="true"/>
    <cellStyle name="20% - Accent6 2 2 3 5" xfId="0" builtinId="53" customBuiltin="true"/>
    <cellStyle name="20% - Accent6 2 2 3 5 2" xfId="0" builtinId="53" customBuiltin="true"/>
    <cellStyle name="20% - Accent6 2 2 3 5 2 2" xfId="0" builtinId="53" customBuiltin="true"/>
    <cellStyle name="20% - Accent6 2 2 3 5 2 2 2" xfId="0" builtinId="53" customBuiltin="true"/>
    <cellStyle name="20% - Accent6 2 2 3 5 2 3" xfId="0" builtinId="53" customBuiltin="true"/>
    <cellStyle name="20% - Accent6 2 2 3 5 3" xfId="0" builtinId="53" customBuiltin="true"/>
    <cellStyle name="20% - Accent6 2 2 3 5 3 2" xfId="0" builtinId="53" customBuiltin="true"/>
    <cellStyle name="20% - Accent6 2 2 3 5 4" xfId="0" builtinId="53" customBuiltin="true"/>
    <cellStyle name="20% - Accent6 2 2 3 6" xfId="0" builtinId="53" customBuiltin="true"/>
    <cellStyle name="20% - Accent6 2 2 3 6 2" xfId="0" builtinId="53" customBuiltin="true"/>
    <cellStyle name="20% - Accent6 2 2 3 6 2 2" xfId="0" builtinId="53" customBuiltin="true"/>
    <cellStyle name="20% - Accent6 2 2 3 6 3" xfId="0" builtinId="53" customBuiltin="true"/>
    <cellStyle name="20% - Accent6 2 2 3 7" xfId="0" builtinId="53" customBuiltin="true"/>
    <cellStyle name="20% - Accent6 2 2 3 7 2" xfId="0" builtinId="53" customBuiltin="true"/>
    <cellStyle name="20% - Accent6 2 2 3 8" xfId="0" builtinId="53" customBuiltin="true"/>
    <cellStyle name="20% - Accent6 2 2 4" xfId="0" builtinId="53" customBuiltin="true"/>
    <cellStyle name="20% - Accent6 2 2 4 2" xfId="0" builtinId="53" customBuiltin="true"/>
    <cellStyle name="20% - Accent6 2 2 4 2 2" xfId="0" builtinId="53" customBuiltin="true"/>
    <cellStyle name="20% - Accent6 2 2 4 2 2 2" xfId="0" builtinId="53" customBuiltin="true"/>
    <cellStyle name="20% - Accent6 2 2 4 2 2 2 2" xfId="0" builtinId="53" customBuiltin="true"/>
    <cellStyle name="20% - Accent6 2 2 4 2 2 2 2 2" xfId="0" builtinId="53" customBuiltin="true"/>
    <cellStyle name="20% - Accent6 2 2 4 2 2 2 2 2 2" xfId="0" builtinId="53" customBuiltin="true"/>
    <cellStyle name="20% - Accent6 2 2 4 2 2 2 2 3" xfId="0" builtinId="53" customBuiltin="true"/>
    <cellStyle name="20% - Accent6 2 2 4 2 2 2 3" xfId="0" builtinId="53" customBuiltin="true"/>
    <cellStyle name="20% - Accent6 2 2 4 2 2 2 3 2" xfId="0" builtinId="53" customBuiltin="true"/>
    <cellStyle name="20% - Accent6 2 2 4 2 2 2 4" xfId="0" builtinId="53" customBuiltin="true"/>
    <cellStyle name="20% - Accent6 2 2 4 2 2 3" xfId="0" builtinId="53" customBuiltin="true"/>
    <cellStyle name="20% - Accent6 2 2 4 2 2 3 2" xfId="0" builtinId="53" customBuiltin="true"/>
    <cellStyle name="20% - Accent6 2 2 4 2 2 3 2 2" xfId="0" builtinId="53" customBuiltin="true"/>
    <cellStyle name="20% - Accent6 2 2 4 2 2 3 3" xfId="0" builtinId="53" customBuiltin="true"/>
    <cellStyle name="20% - Accent6 2 2 4 2 2 4" xfId="0" builtinId="53" customBuiltin="true"/>
    <cellStyle name="20% - Accent6 2 2 4 2 2 4 2" xfId="0" builtinId="53" customBuiltin="true"/>
    <cellStyle name="20% - Accent6 2 2 4 2 2 5" xfId="0" builtinId="53" customBuiltin="true"/>
    <cellStyle name="20% - Accent6 2 2 4 2 3" xfId="0" builtinId="53" customBuiltin="true"/>
    <cellStyle name="20% - Accent6 2 2 4 2 3 2" xfId="0" builtinId="53" customBuiltin="true"/>
    <cellStyle name="20% - Accent6 2 2 4 2 3 2 2" xfId="0" builtinId="53" customBuiltin="true"/>
    <cellStyle name="20% - Accent6 2 2 4 2 3 2 2 2" xfId="0" builtinId="53" customBuiltin="true"/>
    <cellStyle name="20% - Accent6 2 2 4 2 3 2 3" xfId="0" builtinId="53" customBuiltin="true"/>
    <cellStyle name="20% - Accent6 2 2 4 2 3 3" xfId="0" builtinId="53" customBuiltin="true"/>
    <cellStyle name="20% - Accent6 2 2 4 2 3 3 2" xfId="0" builtinId="53" customBuiltin="true"/>
    <cellStyle name="20% - Accent6 2 2 4 2 3 4" xfId="0" builtinId="53" customBuiltin="true"/>
    <cellStyle name="20% - Accent6 2 2 4 2 4" xfId="0" builtinId="53" customBuiltin="true"/>
    <cellStyle name="20% - Accent6 2 2 4 2 4 2" xfId="0" builtinId="53" customBuiltin="true"/>
    <cellStyle name="20% - Accent6 2 2 4 2 4 2 2" xfId="0" builtinId="53" customBuiltin="true"/>
    <cellStyle name="20% - Accent6 2 2 4 2 4 3" xfId="0" builtinId="53" customBuiltin="true"/>
    <cellStyle name="20% - Accent6 2 2 4 2 5" xfId="0" builtinId="53" customBuiltin="true"/>
    <cellStyle name="20% - Accent6 2 2 4 2 5 2" xfId="0" builtinId="53" customBuiltin="true"/>
    <cellStyle name="20% - Accent6 2 2 4 2 6" xfId="0" builtinId="53" customBuiltin="true"/>
    <cellStyle name="20% - Accent6 2 2 4 3" xfId="0" builtinId="53" customBuiltin="true"/>
    <cellStyle name="20% - Accent6 2 2 4 3 2" xfId="0" builtinId="53" customBuiltin="true"/>
    <cellStyle name="20% - Accent6 2 2 4 3 2 2" xfId="0" builtinId="53" customBuiltin="true"/>
    <cellStyle name="20% - Accent6 2 2 4 3 2 2 2" xfId="0" builtinId="53" customBuiltin="true"/>
    <cellStyle name="20% - Accent6 2 2 4 3 2 2 2 2" xfId="0" builtinId="53" customBuiltin="true"/>
    <cellStyle name="20% - Accent6 2 2 4 3 2 2 3" xfId="0" builtinId="53" customBuiltin="true"/>
    <cellStyle name="20% - Accent6 2 2 4 3 2 3" xfId="0" builtinId="53" customBuiltin="true"/>
    <cellStyle name="20% - Accent6 2 2 4 3 2 3 2" xfId="0" builtinId="53" customBuiltin="true"/>
    <cellStyle name="20% - Accent6 2 2 4 3 2 4" xfId="0" builtinId="53" customBuiltin="true"/>
    <cellStyle name="20% - Accent6 2 2 4 3 3" xfId="0" builtinId="53" customBuiltin="true"/>
    <cellStyle name="20% - Accent6 2 2 4 3 3 2" xfId="0" builtinId="53" customBuiltin="true"/>
    <cellStyle name="20% - Accent6 2 2 4 3 3 2 2" xfId="0" builtinId="53" customBuiltin="true"/>
    <cellStyle name="20% - Accent6 2 2 4 3 3 3" xfId="0" builtinId="53" customBuiltin="true"/>
    <cellStyle name="20% - Accent6 2 2 4 3 4" xfId="0" builtinId="53" customBuiltin="true"/>
    <cellStyle name="20% - Accent6 2 2 4 3 4 2" xfId="0" builtinId="53" customBuiltin="true"/>
    <cellStyle name="20% - Accent6 2 2 4 3 5" xfId="0" builtinId="53" customBuiltin="true"/>
    <cellStyle name="20% - Accent6 2 2 4 4" xfId="0" builtinId="53" customBuiltin="true"/>
    <cellStyle name="20% - Accent6 2 2 4 4 2" xfId="0" builtinId="53" customBuiltin="true"/>
    <cellStyle name="20% - Accent6 2 2 4 4 2 2" xfId="0" builtinId="53" customBuiltin="true"/>
    <cellStyle name="20% - Accent6 2 2 4 4 2 2 2" xfId="0" builtinId="53" customBuiltin="true"/>
    <cellStyle name="20% - Accent6 2 2 4 4 2 3" xfId="0" builtinId="53" customBuiltin="true"/>
    <cellStyle name="20% - Accent6 2 2 4 4 3" xfId="0" builtinId="53" customBuiltin="true"/>
    <cellStyle name="20% - Accent6 2 2 4 4 3 2" xfId="0" builtinId="53" customBuiltin="true"/>
    <cellStyle name="20% - Accent6 2 2 4 4 4" xfId="0" builtinId="53" customBuiltin="true"/>
    <cellStyle name="20% - Accent6 2 2 4 5" xfId="0" builtinId="53" customBuiltin="true"/>
    <cellStyle name="20% - Accent6 2 2 4 5 2" xfId="0" builtinId="53" customBuiltin="true"/>
    <cellStyle name="20% - Accent6 2 2 4 5 2 2" xfId="0" builtinId="53" customBuiltin="true"/>
    <cellStyle name="20% - Accent6 2 2 4 5 3" xfId="0" builtinId="53" customBuiltin="true"/>
    <cellStyle name="20% - Accent6 2 2 4 6" xfId="0" builtinId="53" customBuiltin="true"/>
    <cellStyle name="20% - Accent6 2 2 4 6 2" xfId="0" builtinId="53" customBuiltin="true"/>
    <cellStyle name="20% - Accent6 2 2 4 7" xfId="0" builtinId="53" customBuiltin="true"/>
    <cellStyle name="20% - Accent6 2 2 5" xfId="0" builtinId="53" customBuiltin="true"/>
    <cellStyle name="20% - Accent6 2 2 5 2" xfId="0" builtinId="53" customBuiltin="true"/>
    <cellStyle name="20% - Accent6 2 2 5 2 2" xfId="0" builtinId="53" customBuiltin="true"/>
    <cellStyle name="20% - Accent6 2 2 5 2 2 2" xfId="0" builtinId="53" customBuiltin="true"/>
    <cellStyle name="20% - Accent6 2 2 5 2 2 2 2" xfId="0" builtinId="53" customBuiltin="true"/>
    <cellStyle name="20% - Accent6 2 2 5 2 2 2 2 2" xfId="0" builtinId="53" customBuiltin="true"/>
    <cellStyle name="20% - Accent6 2 2 5 2 2 2 3" xfId="0" builtinId="53" customBuiltin="true"/>
    <cellStyle name="20% - Accent6 2 2 5 2 2 3" xfId="0" builtinId="53" customBuiltin="true"/>
    <cellStyle name="20% - Accent6 2 2 5 2 2 3 2" xfId="0" builtinId="53" customBuiltin="true"/>
    <cellStyle name="20% - Accent6 2 2 5 2 2 4" xfId="0" builtinId="53" customBuiltin="true"/>
    <cellStyle name="20% - Accent6 2 2 5 2 3" xfId="0" builtinId="53" customBuiltin="true"/>
    <cellStyle name="20% - Accent6 2 2 5 2 3 2" xfId="0" builtinId="53" customBuiltin="true"/>
    <cellStyle name="20% - Accent6 2 2 5 2 3 2 2" xfId="0" builtinId="53" customBuiltin="true"/>
    <cellStyle name="20% - Accent6 2 2 5 2 3 3" xfId="0" builtinId="53" customBuiltin="true"/>
    <cellStyle name="20% - Accent6 2 2 5 2 4" xfId="0" builtinId="53" customBuiltin="true"/>
    <cellStyle name="20% - Accent6 2 2 5 2 4 2" xfId="0" builtinId="53" customBuiltin="true"/>
    <cellStyle name="20% - Accent6 2 2 5 2 5" xfId="0" builtinId="53" customBuiltin="true"/>
    <cellStyle name="20% - Accent6 2 2 5 3" xfId="0" builtinId="53" customBuiltin="true"/>
    <cellStyle name="20% - Accent6 2 2 5 3 2" xfId="0" builtinId="53" customBuiltin="true"/>
    <cellStyle name="20% - Accent6 2 2 5 3 2 2" xfId="0" builtinId="53" customBuiltin="true"/>
    <cellStyle name="20% - Accent6 2 2 5 3 2 2 2" xfId="0" builtinId="53" customBuiltin="true"/>
    <cellStyle name="20% - Accent6 2 2 5 3 2 3" xfId="0" builtinId="53" customBuiltin="true"/>
    <cellStyle name="20% - Accent6 2 2 5 3 3" xfId="0" builtinId="53" customBuiltin="true"/>
    <cellStyle name="20% - Accent6 2 2 5 3 3 2" xfId="0" builtinId="53" customBuiltin="true"/>
    <cellStyle name="20% - Accent6 2 2 5 3 4" xfId="0" builtinId="53" customBuiltin="true"/>
    <cellStyle name="20% - Accent6 2 2 5 4" xfId="0" builtinId="53" customBuiltin="true"/>
    <cellStyle name="20% - Accent6 2 2 5 4 2" xfId="0" builtinId="53" customBuiltin="true"/>
    <cellStyle name="20% - Accent6 2 2 5 4 2 2" xfId="0" builtinId="53" customBuiltin="true"/>
    <cellStyle name="20% - Accent6 2 2 5 4 3" xfId="0" builtinId="53" customBuiltin="true"/>
    <cellStyle name="20% - Accent6 2 2 5 5" xfId="0" builtinId="53" customBuiltin="true"/>
    <cellStyle name="20% - Accent6 2 2 5 5 2" xfId="0" builtinId="53" customBuiltin="true"/>
    <cellStyle name="20% - Accent6 2 2 5 6" xfId="0" builtinId="53" customBuiltin="true"/>
    <cellStyle name="20% - Accent6 2 2 6" xfId="0" builtinId="53" customBuiltin="true"/>
    <cellStyle name="20% - Accent6 2 2 6 2" xfId="0" builtinId="53" customBuiltin="true"/>
    <cellStyle name="20% - Accent6 2 2 6 2 2" xfId="0" builtinId="53" customBuiltin="true"/>
    <cellStyle name="20% - Accent6 2 2 6 2 2 2" xfId="0" builtinId="53" customBuiltin="true"/>
    <cellStyle name="20% - Accent6 2 2 6 2 2 2 2" xfId="0" builtinId="53" customBuiltin="true"/>
    <cellStyle name="20% - Accent6 2 2 6 2 2 3" xfId="0" builtinId="53" customBuiltin="true"/>
    <cellStyle name="20% - Accent6 2 2 6 2 3" xfId="0" builtinId="53" customBuiltin="true"/>
    <cellStyle name="20% - Accent6 2 2 6 2 3 2" xfId="0" builtinId="53" customBuiltin="true"/>
    <cellStyle name="20% - Accent6 2 2 6 2 4" xfId="0" builtinId="53" customBuiltin="true"/>
    <cellStyle name="20% - Accent6 2 2 6 3" xfId="0" builtinId="53" customBuiltin="true"/>
    <cellStyle name="20% - Accent6 2 2 6 3 2" xfId="0" builtinId="53" customBuiltin="true"/>
    <cellStyle name="20% - Accent6 2 2 6 3 2 2" xfId="0" builtinId="53" customBuiltin="true"/>
    <cellStyle name="20% - Accent6 2 2 6 3 3" xfId="0" builtinId="53" customBuiltin="true"/>
    <cellStyle name="20% - Accent6 2 2 6 4" xfId="0" builtinId="53" customBuiltin="true"/>
    <cellStyle name="20% - Accent6 2 2 6 4 2" xfId="0" builtinId="53" customBuiltin="true"/>
    <cellStyle name="20% - Accent6 2 2 6 5" xfId="0" builtinId="53" customBuiltin="true"/>
    <cellStyle name="20% - Accent6 2 2 7" xfId="0" builtinId="53" customBuiltin="true"/>
    <cellStyle name="20% - Accent6 2 2 7 2" xfId="0" builtinId="53" customBuiltin="true"/>
    <cellStyle name="20% - Accent6 2 2 7 2 2" xfId="0" builtinId="53" customBuiltin="true"/>
    <cellStyle name="20% - Accent6 2 2 7 2 2 2" xfId="0" builtinId="53" customBuiltin="true"/>
    <cellStyle name="20% - Accent6 2 2 7 2 3" xfId="0" builtinId="53" customBuiltin="true"/>
    <cellStyle name="20% - Accent6 2 2 7 3" xfId="0" builtinId="53" customBuiltin="true"/>
    <cellStyle name="20% - Accent6 2 2 7 3 2" xfId="0" builtinId="53" customBuiltin="true"/>
    <cellStyle name="20% - Accent6 2 2 7 4" xfId="0" builtinId="53" customBuiltin="true"/>
    <cellStyle name="20% - Accent6 2 2 8" xfId="0" builtinId="53" customBuiltin="true"/>
    <cellStyle name="20% - Accent6 2 2 8 2" xfId="0" builtinId="53" customBuiltin="true"/>
    <cellStyle name="20% - Accent6 2 2 8 2 2" xfId="0" builtinId="53" customBuiltin="true"/>
    <cellStyle name="20% - Accent6 2 2 8 3" xfId="0" builtinId="53" customBuiltin="true"/>
    <cellStyle name="20% - Accent6 2 2 9" xfId="0" builtinId="53" customBuiltin="true"/>
    <cellStyle name="20% - Accent6 2 2 9 2" xfId="0" builtinId="53" customBuiltin="true"/>
    <cellStyle name="20% - Accent6 2 3" xfId="0" builtinId="53" customBuiltin="true"/>
    <cellStyle name="20% - Accent6 2 3 10" xfId="0" builtinId="53" customBuiltin="true"/>
    <cellStyle name="20% - Accent6 2 3 2" xfId="0" builtinId="53" customBuiltin="true"/>
    <cellStyle name="20% - Accent6 2 3 2 2" xfId="0" builtinId="53" customBuiltin="true"/>
    <cellStyle name="20% - Accent6 2 3 2 2 2" xfId="0" builtinId="53" customBuiltin="true"/>
    <cellStyle name="20% - Accent6 2 3 2 2 2 2" xfId="0" builtinId="53" customBuiltin="true"/>
    <cellStyle name="20% - Accent6 2 3 2 2 2 2 2" xfId="0" builtinId="53" customBuiltin="true"/>
    <cellStyle name="20% - Accent6 2 3 2 2 2 2 2 2" xfId="0" builtinId="53" customBuiltin="true"/>
    <cellStyle name="20% - Accent6 2 3 2 2 2 2 2 2 2" xfId="0" builtinId="53" customBuiltin="true"/>
    <cellStyle name="20% - Accent6 2 3 2 2 2 2 2 2 2 2" xfId="0" builtinId="53" customBuiltin="true"/>
    <cellStyle name="20% - Accent6 2 3 2 2 2 2 2 2 3" xfId="0" builtinId="53" customBuiltin="true"/>
    <cellStyle name="20% - Accent6 2 3 2 2 2 2 2 3" xfId="0" builtinId="53" customBuiltin="true"/>
    <cellStyle name="20% - Accent6 2 3 2 2 2 2 2 3 2" xfId="0" builtinId="53" customBuiltin="true"/>
    <cellStyle name="20% - Accent6 2 3 2 2 2 2 2 4" xfId="0" builtinId="53" customBuiltin="true"/>
    <cellStyle name="20% - Accent6 2 3 2 2 2 2 3" xfId="0" builtinId="53" customBuiltin="true"/>
    <cellStyle name="20% - Accent6 2 3 2 2 2 2 3 2" xfId="0" builtinId="53" customBuiltin="true"/>
    <cellStyle name="20% - Accent6 2 3 2 2 2 2 3 2 2" xfId="0" builtinId="53" customBuiltin="true"/>
    <cellStyle name="20% - Accent6 2 3 2 2 2 2 3 3" xfId="0" builtinId="53" customBuiltin="true"/>
    <cellStyle name="20% - Accent6 2 3 2 2 2 2 4" xfId="0" builtinId="53" customBuiltin="true"/>
    <cellStyle name="20% - Accent6 2 3 2 2 2 2 4 2" xfId="0" builtinId="53" customBuiltin="true"/>
    <cellStyle name="20% - Accent6 2 3 2 2 2 2 5" xfId="0" builtinId="53" customBuiltin="true"/>
    <cellStyle name="20% - Accent6 2 3 2 2 2 3" xfId="0" builtinId="53" customBuiltin="true"/>
    <cellStyle name="20% - Accent6 2 3 2 2 2 3 2" xfId="0" builtinId="53" customBuiltin="true"/>
    <cellStyle name="20% - Accent6 2 3 2 2 2 3 2 2" xfId="0" builtinId="53" customBuiltin="true"/>
    <cellStyle name="20% - Accent6 2 3 2 2 2 3 2 2 2" xfId="0" builtinId="53" customBuiltin="true"/>
    <cellStyle name="20% - Accent6 2 3 2 2 2 3 2 3" xfId="0" builtinId="53" customBuiltin="true"/>
    <cellStyle name="20% - Accent6 2 3 2 2 2 3 3" xfId="0" builtinId="53" customBuiltin="true"/>
    <cellStyle name="20% - Accent6 2 3 2 2 2 3 3 2" xfId="0" builtinId="53" customBuiltin="true"/>
    <cellStyle name="20% - Accent6 2 3 2 2 2 3 4" xfId="0" builtinId="53" customBuiltin="true"/>
    <cellStyle name="20% - Accent6 2 3 2 2 2 4" xfId="0" builtinId="53" customBuiltin="true"/>
    <cellStyle name="20% - Accent6 2 3 2 2 2 4 2" xfId="0" builtinId="53" customBuiltin="true"/>
    <cellStyle name="20% - Accent6 2 3 2 2 2 4 2 2" xfId="0" builtinId="53" customBuiltin="true"/>
    <cellStyle name="20% - Accent6 2 3 2 2 2 4 3" xfId="0" builtinId="53" customBuiltin="true"/>
    <cellStyle name="20% - Accent6 2 3 2 2 2 5" xfId="0" builtinId="53" customBuiltin="true"/>
    <cellStyle name="20% - Accent6 2 3 2 2 2 5 2" xfId="0" builtinId="53" customBuiltin="true"/>
    <cellStyle name="20% - Accent6 2 3 2 2 2 6" xfId="0" builtinId="53" customBuiltin="true"/>
    <cellStyle name="20% - Accent6 2 3 2 2 3" xfId="0" builtinId="53" customBuiltin="true"/>
    <cellStyle name="20% - Accent6 2 3 2 2 3 2" xfId="0" builtinId="53" customBuiltin="true"/>
    <cellStyle name="20% - Accent6 2 3 2 2 3 2 2" xfId="0" builtinId="53" customBuiltin="true"/>
    <cellStyle name="20% - Accent6 2 3 2 2 3 2 2 2" xfId="0" builtinId="53" customBuiltin="true"/>
    <cellStyle name="20% - Accent6 2 3 2 2 3 2 2 2 2" xfId="0" builtinId="53" customBuiltin="true"/>
    <cellStyle name="20% - Accent6 2 3 2 2 3 2 2 3" xfId="0" builtinId="53" customBuiltin="true"/>
    <cellStyle name="20% - Accent6 2 3 2 2 3 2 3" xfId="0" builtinId="53" customBuiltin="true"/>
    <cellStyle name="20% - Accent6 2 3 2 2 3 2 3 2" xfId="0" builtinId="53" customBuiltin="true"/>
    <cellStyle name="20% - Accent6 2 3 2 2 3 2 4" xfId="0" builtinId="53" customBuiltin="true"/>
    <cellStyle name="20% - Accent6 2 3 2 2 3 3" xfId="0" builtinId="53" customBuiltin="true"/>
    <cellStyle name="20% - Accent6 2 3 2 2 3 3 2" xfId="0" builtinId="53" customBuiltin="true"/>
    <cellStyle name="20% - Accent6 2 3 2 2 3 3 2 2" xfId="0" builtinId="53" customBuiltin="true"/>
    <cellStyle name="20% - Accent6 2 3 2 2 3 3 3" xfId="0" builtinId="53" customBuiltin="true"/>
    <cellStyle name="20% - Accent6 2 3 2 2 3 4" xfId="0" builtinId="53" customBuiltin="true"/>
    <cellStyle name="20% - Accent6 2 3 2 2 3 4 2" xfId="0" builtinId="53" customBuiltin="true"/>
    <cellStyle name="20% - Accent6 2 3 2 2 3 5" xfId="0" builtinId="53" customBuiltin="true"/>
    <cellStyle name="20% - Accent6 2 3 2 2 4" xfId="0" builtinId="53" customBuiltin="true"/>
    <cellStyle name="20% - Accent6 2 3 2 2 4 2" xfId="0" builtinId="53" customBuiltin="true"/>
    <cellStyle name="20% - Accent6 2 3 2 2 4 2 2" xfId="0" builtinId="53" customBuiltin="true"/>
    <cellStyle name="20% - Accent6 2 3 2 2 4 2 2 2" xfId="0" builtinId="53" customBuiltin="true"/>
    <cellStyle name="20% - Accent6 2 3 2 2 4 2 3" xfId="0" builtinId="53" customBuiltin="true"/>
    <cellStyle name="20% - Accent6 2 3 2 2 4 3" xfId="0" builtinId="53" customBuiltin="true"/>
    <cellStyle name="20% - Accent6 2 3 2 2 4 3 2" xfId="0" builtinId="53" customBuiltin="true"/>
    <cellStyle name="20% - Accent6 2 3 2 2 4 4" xfId="0" builtinId="53" customBuiltin="true"/>
    <cellStyle name="20% - Accent6 2 3 2 2 5" xfId="0" builtinId="53" customBuiltin="true"/>
    <cellStyle name="20% - Accent6 2 3 2 2 5 2" xfId="0" builtinId="53" customBuiltin="true"/>
    <cellStyle name="20% - Accent6 2 3 2 2 5 2 2" xfId="0" builtinId="53" customBuiltin="true"/>
    <cellStyle name="20% - Accent6 2 3 2 2 5 3" xfId="0" builtinId="53" customBuiltin="true"/>
    <cellStyle name="20% - Accent6 2 3 2 2 6" xfId="0" builtinId="53" customBuiltin="true"/>
    <cellStyle name="20% - Accent6 2 3 2 2 6 2" xfId="0" builtinId="53" customBuiltin="true"/>
    <cellStyle name="20% - Accent6 2 3 2 2 7" xfId="0" builtinId="53" customBuiltin="true"/>
    <cellStyle name="20% - Accent6 2 3 2 3" xfId="0" builtinId="53" customBuiltin="true"/>
    <cellStyle name="20% - Accent6 2 3 2 3 2" xfId="0" builtinId="53" customBuiltin="true"/>
    <cellStyle name="20% - Accent6 2 3 2 3 2 2" xfId="0" builtinId="53" customBuiltin="true"/>
    <cellStyle name="20% - Accent6 2 3 2 3 2 2 2" xfId="0" builtinId="53" customBuiltin="true"/>
    <cellStyle name="20% - Accent6 2 3 2 3 2 2 2 2" xfId="0" builtinId="53" customBuiltin="true"/>
    <cellStyle name="20% - Accent6 2 3 2 3 2 2 2 2 2" xfId="0" builtinId="53" customBuiltin="true"/>
    <cellStyle name="20% - Accent6 2 3 2 3 2 2 2 3" xfId="0" builtinId="53" customBuiltin="true"/>
    <cellStyle name="20% - Accent6 2 3 2 3 2 2 3" xfId="0" builtinId="53" customBuiltin="true"/>
    <cellStyle name="20% - Accent6 2 3 2 3 2 2 3 2" xfId="0" builtinId="53" customBuiltin="true"/>
    <cellStyle name="20% - Accent6 2 3 2 3 2 2 4" xfId="0" builtinId="53" customBuiltin="true"/>
    <cellStyle name="20% - Accent6 2 3 2 3 2 3" xfId="0" builtinId="53" customBuiltin="true"/>
    <cellStyle name="20% - Accent6 2 3 2 3 2 3 2" xfId="0" builtinId="53" customBuiltin="true"/>
    <cellStyle name="20% - Accent6 2 3 2 3 2 3 2 2" xfId="0" builtinId="53" customBuiltin="true"/>
    <cellStyle name="20% - Accent6 2 3 2 3 2 3 3" xfId="0" builtinId="53" customBuiltin="true"/>
    <cellStyle name="20% - Accent6 2 3 2 3 2 4" xfId="0" builtinId="53" customBuiltin="true"/>
    <cellStyle name="20% - Accent6 2 3 2 3 2 4 2" xfId="0" builtinId="53" customBuiltin="true"/>
    <cellStyle name="20% - Accent6 2 3 2 3 2 5" xfId="0" builtinId="53" customBuiltin="true"/>
    <cellStyle name="20% - Accent6 2 3 2 3 3" xfId="0" builtinId="53" customBuiltin="true"/>
    <cellStyle name="20% - Accent6 2 3 2 3 3 2" xfId="0" builtinId="53" customBuiltin="true"/>
    <cellStyle name="20% - Accent6 2 3 2 3 3 2 2" xfId="0" builtinId="53" customBuiltin="true"/>
    <cellStyle name="20% - Accent6 2 3 2 3 3 2 2 2" xfId="0" builtinId="53" customBuiltin="true"/>
    <cellStyle name="20% - Accent6 2 3 2 3 3 2 3" xfId="0" builtinId="53" customBuiltin="true"/>
    <cellStyle name="20% - Accent6 2 3 2 3 3 3" xfId="0" builtinId="53" customBuiltin="true"/>
    <cellStyle name="20% - Accent6 2 3 2 3 3 3 2" xfId="0" builtinId="53" customBuiltin="true"/>
    <cellStyle name="20% - Accent6 2 3 2 3 3 4" xfId="0" builtinId="53" customBuiltin="true"/>
    <cellStyle name="20% - Accent6 2 3 2 3 4" xfId="0" builtinId="53" customBuiltin="true"/>
    <cellStyle name="20% - Accent6 2 3 2 3 4 2" xfId="0" builtinId="53" customBuiltin="true"/>
    <cellStyle name="20% - Accent6 2 3 2 3 4 2 2" xfId="0" builtinId="53" customBuiltin="true"/>
    <cellStyle name="20% - Accent6 2 3 2 3 4 3" xfId="0" builtinId="53" customBuiltin="true"/>
    <cellStyle name="20% - Accent6 2 3 2 3 5" xfId="0" builtinId="53" customBuiltin="true"/>
    <cellStyle name="20% - Accent6 2 3 2 3 5 2" xfId="0" builtinId="53" customBuiltin="true"/>
    <cellStyle name="20% - Accent6 2 3 2 3 6" xfId="0" builtinId="53" customBuiltin="true"/>
    <cellStyle name="20% - Accent6 2 3 2 4" xfId="0" builtinId="53" customBuiltin="true"/>
    <cellStyle name="20% - Accent6 2 3 2 4 2" xfId="0" builtinId="53" customBuiltin="true"/>
    <cellStyle name="20% - Accent6 2 3 2 4 2 2" xfId="0" builtinId="53" customBuiltin="true"/>
    <cellStyle name="20% - Accent6 2 3 2 4 2 2 2" xfId="0" builtinId="53" customBuiltin="true"/>
    <cellStyle name="20% - Accent6 2 3 2 4 2 2 2 2" xfId="0" builtinId="53" customBuiltin="true"/>
    <cellStyle name="20% - Accent6 2 3 2 4 2 2 3" xfId="0" builtinId="53" customBuiltin="true"/>
    <cellStyle name="20% - Accent6 2 3 2 4 2 3" xfId="0" builtinId="53" customBuiltin="true"/>
    <cellStyle name="20% - Accent6 2 3 2 4 2 3 2" xfId="0" builtinId="53" customBuiltin="true"/>
    <cellStyle name="20% - Accent6 2 3 2 4 2 4" xfId="0" builtinId="53" customBuiltin="true"/>
    <cellStyle name="20% - Accent6 2 3 2 4 3" xfId="0" builtinId="53" customBuiltin="true"/>
    <cellStyle name="20% - Accent6 2 3 2 4 3 2" xfId="0" builtinId="53" customBuiltin="true"/>
    <cellStyle name="20% - Accent6 2 3 2 4 3 2 2" xfId="0" builtinId="53" customBuiltin="true"/>
    <cellStyle name="20% - Accent6 2 3 2 4 3 3" xfId="0" builtinId="53" customBuiltin="true"/>
    <cellStyle name="20% - Accent6 2 3 2 4 4" xfId="0" builtinId="53" customBuiltin="true"/>
    <cellStyle name="20% - Accent6 2 3 2 4 4 2" xfId="0" builtinId="53" customBuiltin="true"/>
    <cellStyle name="20% - Accent6 2 3 2 4 5" xfId="0" builtinId="53" customBuiltin="true"/>
    <cellStyle name="20% - Accent6 2 3 2 5" xfId="0" builtinId="53" customBuiltin="true"/>
    <cellStyle name="20% - Accent6 2 3 2 5 2" xfId="0" builtinId="53" customBuiltin="true"/>
    <cellStyle name="20% - Accent6 2 3 2 5 2 2" xfId="0" builtinId="53" customBuiltin="true"/>
    <cellStyle name="20% - Accent6 2 3 2 5 2 2 2" xfId="0" builtinId="53" customBuiltin="true"/>
    <cellStyle name="20% - Accent6 2 3 2 5 2 3" xfId="0" builtinId="53" customBuiltin="true"/>
    <cellStyle name="20% - Accent6 2 3 2 5 3" xfId="0" builtinId="53" customBuiltin="true"/>
    <cellStyle name="20% - Accent6 2 3 2 5 3 2" xfId="0" builtinId="53" customBuiltin="true"/>
    <cellStyle name="20% - Accent6 2 3 2 5 4" xfId="0" builtinId="53" customBuiltin="true"/>
    <cellStyle name="20% - Accent6 2 3 2 6" xfId="0" builtinId="53" customBuiltin="true"/>
    <cellStyle name="20% - Accent6 2 3 2 6 2" xfId="0" builtinId="53" customBuiltin="true"/>
    <cellStyle name="20% - Accent6 2 3 2 6 2 2" xfId="0" builtinId="53" customBuiltin="true"/>
    <cellStyle name="20% - Accent6 2 3 2 6 3" xfId="0" builtinId="53" customBuiltin="true"/>
    <cellStyle name="20% - Accent6 2 3 2 7" xfId="0" builtinId="53" customBuiltin="true"/>
    <cellStyle name="20% - Accent6 2 3 2 7 2" xfId="0" builtinId="53" customBuiltin="true"/>
    <cellStyle name="20% - Accent6 2 3 2 8" xfId="0" builtinId="53" customBuiltin="true"/>
    <cellStyle name="20% - Accent6 2 3 3" xfId="0" builtinId="53" customBuiltin="true"/>
    <cellStyle name="20% - Accent6 2 3 3 2" xfId="0" builtinId="53" customBuiltin="true"/>
    <cellStyle name="20% - Accent6 2 3 3 2 2" xfId="0" builtinId="53" customBuiltin="true"/>
    <cellStyle name="20% - Accent6 2 3 3 2 2 2" xfId="0" builtinId="53" customBuiltin="true"/>
    <cellStyle name="20% - Accent6 2 3 3 2 2 2 2" xfId="0" builtinId="53" customBuiltin="true"/>
    <cellStyle name="20% - Accent6 2 3 3 2 2 2 2 2" xfId="0" builtinId="53" customBuiltin="true"/>
    <cellStyle name="20% - Accent6 2 3 3 2 2 2 2 2 2" xfId="0" builtinId="53" customBuiltin="true"/>
    <cellStyle name="20% - Accent6 2 3 3 2 2 2 2 2 2 2" xfId="0" builtinId="53" customBuiltin="true"/>
    <cellStyle name="20% - Accent6 2 3 3 2 2 2 2 2 3" xfId="0" builtinId="53" customBuiltin="true"/>
    <cellStyle name="20% - Accent6 2 3 3 2 2 2 2 3" xfId="0" builtinId="53" customBuiltin="true"/>
    <cellStyle name="20% - Accent6 2 3 3 2 2 2 2 3 2" xfId="0" builtinId="53" customBuiltin="true"/>
    <cellStyle name="20% - Accent6 2 3 3 2 2 2 2 4" xfId="0" builtinId="53" customBuiltin="true"/>
    <cellStyle name="20% - Accent6 2 3 3 2 2 2 3" xfId="0" builtinId="53" customBuiltin="true"/>
    <cellStyle name="20% - Accent6 2 3 3 2 2 2 3 2" xfId="0" builtinId="53" customBuiltin="true"/>
    <cellStyle name="20% - Accent6 2 3 3 2 2 2 3 2 2" xfId="0" builtinId="53" customBuiltin="true"/>
    <cellStyle name="20% - Accent6 2 3 3 2 2 2 3 3" xfId="0" builtinId="53" customBuiltin="true"/>
    <cellStyle name="20% - Accent6 2 3 3 2 2 2 4" xfId="0" builtinId="53" customBuiltin="true"/>
    <cellStyle name="20% - Accent6 2 3 3 2 2 2 4 2" xfId="0" builtinId="53" customBuiltin="true"/>
    <cellStyle name="20% - Accent6 2 3 3 2 2 2 5" xfId="0" builtinId="53" customBuiltin="true"/>
    <cellStyle name="20% - Accent6 2 3 3 2 2 3" xfId="0" builtinId="53" customBuiltin="true"/>
    <cellStyle name="20% - Accent6 2 3 3 2 2 3 2" xfId="0" builtinId="53" customBuiltin="true"/>
    <cellStyle name="20% - Accent6 2 3 3 2 2 3 2 2" xfId="0" builtinId="53" customBuiltin="true"/>
    <cellStyle name="20% - Accent6 2 3 3 2 2 3 2 2 2" xfId="0" builtinId="53" customBuiltin="true"/>
    <cellStyle name="20% - Accent6 2 3 3 2 2 3 2 3" xfId="0" builtinId="53" customBuiltin="true"/>
    <cellStyle name="20% - Accent6 2 3 3 2 2 3 3" xfId="0" builtinId="53" customBuiltin="true"/>
    <cellStyle name="20% - Accent6 2 3 3 2 2 3 3 2" xfId="0" builtinId="53" customBuiltin="true"/>
    <cellStyle name="20% - Accent6 2 3 3 2 2 3 4" xfId="0" builtinId="53" customBuiltin="true"/>
    <cellStyle name="20% - Accent6 2 3 3 2 2 4" xfId="0" builtinId="53" customBuiltin="true"/>
    <cellStyle name="20% - Accent6 2 3 3 2 2 4 2" xfId="0" builtinId="53" customBuiltin="true"/>
    <cellStyle name="20% - Accent6 2 3 3 2 2 4 2 2" xfId="0" builtinId="53" customBuiltin="true"/>
    <cellStyle name="20% - Accent6 2 3 3 2 2 4 3" xfId="0" builtinId="53" customBuiltin="true"/>
    <cellStyle name="20% - Accent6 2 3 3 2 2 5" xfId="0" builtinId="53" customBuiltin="true"/>
    <cellStyle name="20% - Accent6 2 3 3 2 2 5 2" xfId="0" builtinId="53" customBuiltin="true"/>
    <cellStyle name="20% - Accent6 2 3 3 2 2 6" xfId="0" builtinId="53" customBuiltin="true"/>
    <cellStyle name="20% - Accent6 2 3 3 2 3" xfId="0" builtinId="53" customBuiltin="true"/>
    <cellStyle name="20% - Accent6 2 3 3 2 3 2" xfId="0" builtinId="53" customBuiltin="true"/>
    <cellStyle name="20% - Accent6 2 3 3 2 3 2 2" xfId="0" builtinId="53" customBuiltin="true"/>
    <cellStyle name="20% - Accent6 2 3 3 2 3 2 2 2" xfId="0" builtinId="53" customBuiltin="true"/>
    <cellStyle name="20% - Accent6 2 3 3 2 3 2 2 2 2" xfId="0" builtinId="53" customBuiltin="true"/>
    <cellStyle name="20% - Accent6 2 3 3 2 3 2 2 3" xfId="0" builtinId="53" customBuiltin="true"/>
    <cellStyle name="20% - Accent6 2 3 3 2 3 2 3" xfId="0" builtinId="53" customBuiltin="true"/>
    <cellStyle name="20% - Accent6 2 3 3 2 3 2 3 2" xfId="0" builtinId="53" customBuiltin="true"/>
    <cellStyle name="20% - Accent6 2 3 3 2 3 2 4" xfId="0" builtinId="53" customBuiltin="true"/>
    <cellStyle name="20% - Accent6 2 3 3 2 3 3" xfId="0" builtinId="53" customBuiltin="true"/>
    <cellStyle name="20% - Accent6 2 3 3 2 3 3 2" xfId="0" builtinId="53" customBuiltin="true"/>
    <cellStyle name="20% - Accent6 2 3 3 2 3 3 2 2" xfId="0" builtinId="53" customBuiltin="true"/>
    <cellStyle name="20% - Accent6 2 3 3 2 3 3 3" xfId="0" builtinId="53" customBuiltin="true"/>
    <cellStyle name="20% - Accent6 2 3 3 2 3 4" xfId="0" builtinId="53" customBuiltin="true"/>
    <cellStyle name="20% - Accent6 2 3 3 2 3 4 2" xfId="0" builtinId="53" customBuiltin="true"/>
    <cellStyle name="20% - Accent6 2 3 3 2 3 5" xfId="0" builtinId="53" customBuiltin="true"/>
    <cellStyle name="20% - Accent6 2 3 3 2 4" xfId="0" builtinId="53" customBuiltin="true"/>
    <cellStyle name="20% - Accent6 2 3 3 2 4 2" xfId="0" builtinId="53" customBuiltin="true"/>
    <cellStyle name="20% - Accent6 2 3 3 2 4 2 2" xfId="0" builtinId="53" customBuiltin="true"/>
    <cellStyle name="20% - Accent6 2 3 3 2 4 2 2 2" xfId="0" builtinId="53" customBuiltin="true"/>
    <cellStyle name="20% - Accent6 2 3 3 2 4 2 3" xfId="0" builtinId="53" customBuiltin="true"/>
    <cellStyle name="20% - Accent6 2 3 3 2 4 3" xfId="0" builtinId="53" customBuiltin="true"/>
    <cellStyle name="20% - Accent6 2 3 3 2 4 3 2" xfId="0" builtinId="53" customBuiltin="true"/>
    <cellStyle name="20% - Accent6 2 3 3 2 4 4" xfId="0" builtinId="53" customBuiltin="true"/>
    <cellStyle name="20% - Accent6 2 3 3 2 5" xfId="0" builtinId="53" customBuiltin="true"/>
    <cellStyle name="20% - Accent6 2 3 3 2 5 2" xfId="0" builtinId="53" customBuiltin="true"/>
    <cellStyle name="20% - Accent6 2 3 3 2 5 2 2" xfId="0" builtinId="53" customBuiltin="true"/>
    <cellStyle name="20% - Accent6 2 3 3 2 5 3" xfId="0" builtinId="53" customBuiltin="true"/>
    <cellStyle name="20% - Accent6 2 3 3 2 6" xfId="0" builtinId="53" customBuiltin="true"/>
    <cellStyle name="20% - Accent6 2 3 3 2 6 2" xfId="0" builtinId="53" customBuiltin="true"/>
    <cellStyle name="20% - Accent6 2 3 3 2 7" xfId="0" builtinId="53" customBuiltin="true"/>
    <cellStyle name="20% - Accent6 2 3 3 3" xfId="0" builtinId="53" customBuiltin="true"/>
    <cellStyle name="20% - Accent6 2 3 3 3 2" xfId="0" builtinId="53" customBuiltin="true"/>
    <cellStyle name="20% - Accent6 2 3 3 3 2 2" xfId="0" builtinId="53" customBuiltin="true"/>
    <cellStyle name="20% - Accent6 2 3 3 3 2 2 2" xfId="0" builtinId="53" customBuiltin="true"/>
    <cellStyle name="20% - Accent6 2 3 3 3 2 2 2 2" xfId="0" builtinId="53" customBuiltin="true"/>
    <cellStyle name="20% - Accent6 2 3 3 3 2 2 2 2 2" xfId="0" builtinId="53" customBuiltin="true"/>
    <cellStyle name="20% - Accent6 2 3 3 3 2 2 2 3" xfId="0" builtinId="53" customBuiltin="true"/>
    <cellStyle name="20% - Accent6 2 3 3 3 2 2 3" xfId="0" builtinId="53" customBuiltin="true"/>
    <cellStyle name="20% - Accent6 2 3 3 3 2 2 3 2" xfId="0" builtinId="53" customBuiltin="true"/>
    <cellStyle name="20% - Accent6 2 3 3 3 2 2 4" xfId="0" builtinId="53" customBuiltin="true"/>
    <cellStyle name="20% - Accent6 2 3 3 3 2 3" xfId="0" builtinId="53" customBuiltin="true"/>
    <cellStyle name="20% - Accent6 2 3 3 3 2 3 2" xfId="0" builtinId="53" customBuiltin="true"/>
    <cellStyle name="20% - Accent6 2 3 3 3 2 3 2 2" xfId="0" builtinId="53" customBuiltin="true"/>
    <cellStyle name="20% - Accent6 2 3 3 3 2 3 3" xfId="0" builtinId="53" customBuiltin="true"/>
    <cellStyle name="20% - Accent6 2 3 3 3 2 4" xfId="0" builtinId="53" customBuiltin="true"/>
    <cellStyle name="20% - Accent6 2 3 3 3 2 4 2" xfId="0" builtinId="53" customBuiltin="true"/>
    <cellStyle name="20% - Accent6 2 3 3 3 2 5" xfId="0" builtinId="53" customBuiltin="true"/>
    <cellStyle name="20% - Accent6 2 3 3 3 3" xfId="0" builtinId="53" customBuiltin="true"/>
    <cellStyle name="20% - Accent6 2 3 3 3 3 2" xfId="0" builtinId="53" customBuiltin="true"/>
    <cellStyle name="20% - Accent6 2 3 3 3 3 2 2" xfId="0" builtinId="53" customBuiltin="true"/>
    <cellStyle name="20% - Accent6 2 3 3 3 3 2 2 2" xfId="0" builtinId="53" customBuiltin="true"/>
    <cellStyle name="20% - Accent6 2 3 3 3 3 2 3" xfId="0" builtinId="53" customBuiltin="true"/>
    <cellStyle name="20% - Accent6 2 3 3 3 3 3" xfId="0" builtinId="53" customBuiltin="true"/>
    <cellStyle name="20% - Accent6 2 3 3 3 3 3 2" xfId="0" builtinId="53" customBuiltin="true"/>
    <cellStyle name="20% - Accent6 2 3 3 3 3 4" xfId="0" builtinId="53" customBuiltin="true"/>
    <cellStyle name="20% - Accent6 2 3 3 3 4" xfId="0" builtinId="53" customBuiltin="true"/>
    <cellStyle name="20% - Accent6 2 3 3 3 4 2" xfId="0" builtinId="53" customBuiltin="true"/>
    <cellStyle name="20% - Accent6 2 3 3 3 4 2 2" xfId="0" builtinId="53" customBuiltin="true"/>
    <cellStyle name="20% - Accent6 2 3 3 3 4 3" xfId="0" builtinId="53" customBuiltin="true"/>
    <cellStyle name="20% - Accent6 2 3 3 3 5" xfId="0" builtinId="53" customBuiltin="true"/>
    <cellStyle name="20% - Accent6 2 3 3 3 5 2" xfId="0" builtinId="53" customBuiltin="true"/>
    <cellStyle name="20% - Accent6 2 3 3 3 6" xfId="0" builtinId="53" customBuiltin="true"/>
    <cellStyle name="20% - Accent6 2 3 3 4" xfId="0" builtinId="53" customBuiltin="true"/>
    <cellStyle name="20% - Accent6 2 3 3 4 2" xfId="0" builtinId="53" customBuiltin="true"/>
    <cellStyle name="20% - Accent6 2 3 3 4 2 2" xfId="0" builtinId="53" customBuiltin="true"/>
    <cellStyle name="20% - Accent6 2 3 3 4 2 2 2" xfId="0" builtinId="53" customBuiltin="true"/>
    <cellStyle name="20% - Accent6 2 3 3 4 2 2 2 2" xfId="0" builtinId="53" customBuiltin="true"/>
    <cellStyle name="20% - Accent6 2 3 3 4 2 2 3" xfId="0" builtinId="53" customBuiltin="true"/>
    <cellStyle name="20% - Accent6 2 3 3 4 2 3" xfId="0" builtinId="53" customBuiltin="true"/>
    <cellStyle name="20% - Accent6 2 3 3 4 2 3 2" xfId="0" builtinId="53" customBuiltin="true"/>
    <cellStyle name="20% - Accent6 2 3 3 4 2 4" xfId="0" builtinId="53" customBuiltin="true"/>
    <cellStyle name="20% - Accent6 2 3 3 4 3" xfId="0" builtinId="53" customBuiltin="true"/>
    <cellStyle name="20% - Accent6 2 3 3 4 3 2" xfId="0" builtinId="53" customBuiltin="true"/>
    <cellStyle name="20% - Accent6 2 3 3 4 3 2 2" xfId="0" builtinId="53" customBuiltin="true"/>
    <cellStyle name="20% - Accent6 2 3 3 4 3 3" xfId="0" builtinId="53" customBuiltin="true"/>
    <cellStyle name="20% - Accent6 2 3 3 4 4" xfId="0" builtinId="53" customBuiltin="true"/>
    <cellStyle name="20% - Accent6 2 3 3 4 4 2" xfId="0" builtinId="53" customBuiltin="true"/>
    <cellStyle name="20% - Accent6 2 3 3 4 5" xfId="0" builtinId="53" customBuiltin="true"/>
    <cellStyle name="20% - Accent6 2 3 3 5" xfId="0" builtinId="53" customBuiltin="true"/>
    <cellStyle name="20% - Accent6 2 3 3 5 2" xfId="0" builtinId="53" customBuiltin="true"/>
    <cellStyle name="20% - Accent6 2 3 3 5 2 2" xfId="0" builtinId="53" customBuiltin="true"/>
    <cellStyle name="20% - Accent6 2 3 3 5 2 2 2" xfId="0" builtinId="53" customBuiltin="true"/>
    <cellStyle name="20% - Accent6 2 3 3 5 2 3" xfId="0" builtinId="53" customBuiltin="true"/>
    <cellStyle name="20% - Accent6 2 3 3 5 3" xfId="0" builtinId="53" customBuiltin="true"/>
    <cellStyle name="20% - Accent6 2 3 3 5 3 2" xfId="0" builtinId="53" customBuiltin="true"/>
    <cellStyle name="20% - Accent6 2 3 3 5 4" xfId="0" builtinId="53" customBuiltin="true"/>
    <cellStyle name="20% - Accent6 2 3 3 6" xfId="0" builtinId="53" customBuiltin="true"/>
    <cellStyle name="20% - Accent6 2 3 3 6 2" xfId="0" builtinId="53" customBuiltin="true"/>
    <cellStyle name="20% - Accent6 2 3 3 6 2 2" xfId="0" builtinId="53" customBuiltin="true"/>
    <cellStyle name="20% - Accent6 2 3 3 6 3" xfId="0" builtinId="53" customBuiltin="true"/>
    <cellStyle name="20% - Accent6 2 3 3 7" xfId="0" builtinId="53" customBuiltin="true"/>
    <cellStyle name="20% - Accent6 2 3 3 7 2" xfId="0" builtinId="53" customBuiltin="true"/>
    <cellStyle name="20% - Accent6 2 3 3 8" xfId="0" builtinId="53" customBuiltin="true"/>
    <cellStyle name="20% - Accent6 2 3 4" xfId="0" builtinId="53" customBuiltin="true"/>
    <cellStyle name="20% - Accent6 2 3 4 2" xfId="0" builtinId="53" customBuiltin="true"/>
    <cellStyle name="20% - Accent6 2 3 4 2 2" xfId="0" builtinId="53" customBuiltin="true"/>
    <cellStyle name="20% - Accent6 2 3 4 2 2 2" xfId="0" builtinId="53" customBuiltin="true"/>
    <cellStyle name="20% - Accent6 2 3 4 2 2 2 2" xfId="0" builtinId="53" customBuiltin="true"/>
    <cellStyle name="20% - Accent6 2 3 4 2 2 2 2 2" xfId="0" builtinId="53" customBuiltin="true"/>
    <cellStyle name="20% - Accent6 2 3 4 2 2 2 2 2 2" xfId="0" builtinId="53" customBuiltin="true"/>
    <cellStyle name="20% - Accent6 2 3 4 2 2 2 2 3" xfId="0" builtinId="53" customBuiltin="true"/>
    <cellStyle name="20% - Accent6 2 3 4 2 2 2 3" xfId="0" builtinId="53" customBuiltin="true"/>
    <cellStyle name="20% - Accent6 2 3 4 2 2 2 3 2" xfId="0" builtinId="53" customBuiltin="true"/>
    <cellStyle name="20% - Accent6 2 3 4 2 2 2 4" xfId="0" builtinId="53" customBuiltin="true"/>
    <cellStyle name="20% - Accent6 2 3 4 2 2 3" xfId="0" builtinId="53" customBuiltin="true"/>
    <cellStyle name="20% - Accent6 2 3 4 2 2 3 2" xfId="0" builtinId="53" customBuiltin="true"/>
    <cellStyle name="20% - Accent6 2 3 4 2 2 3 2 2" xfId="0" builtinId="53" customBuiltin="true"/>
    <cellStyle name="20% - Accent6 2 3 4 2 2 3 3" xfId="0" builtinId="53" customBuiltin="true"/>
    <cellStyle name="20% - Accent6 2 3 4 2 2 4" xfId="0" builtinId="53" customBuiltin="true"/>
    <cellStyle name="20% - Accent6 2 3 4 2 2 4 2" xfId="0" builtinId="53" customBuiltin="true"/>
    <cellStyle name="20% - Accent6 2 3 4 2 2 5" xfId="0" builtinId="53" customBuiltin="true"/>
    <cellStyle name="20% - Accent6 2 3 4 2 3" xfId="0" builtinId="53" customBuiltin="true"/>
    <cellStyle name="20% - Accent6 2 3 4 2 3 2" xfId="0" builtinId="53" customBuiltin="true"/>
    <cellStyle name="20% - Accent6 2 3 4 2 3 2 2" xfId="0" builtinId="53" customBuiltin="true"/>
    <cellStyle name="20% - Accent6 2 3 4 2 3 2 2 2" xfId="0" builtinId="53" customBuiltin="true"/>
    <cellStyle name="20% - Accent6 2 3 4 2 3 2 3" xfId="0" builtinId="53" customBuiltin="true"/>
    <cellStyle name="20% - Accent6 2 3 4 2 3 3" xfId="0" builtinId="53" customBuiltin="true"/>
    <cellStyle name="20% - Accent6 2 3 4 2 3 3 2" xfId="0" builtinId="53" customBuiltin="true"/>
    <cellStyle name="20% - Accent6 2 3 4 2 3 4" xfId="0" builtinId="53" customBuiltin="true"/>
    <cellStyle name="20% - Accent6 2 3 4 2 4" xfId="0" builtinId="53" customBuiltin="true"/>
    <cellStyle name="20% - Accent6 2 3 4 2 4 2" xfId="0" builtinId="53" customBuiltin="true"/>
    <cellStyle name="20% - Accent6 2 3 4 2 4 2 2" xfId="0" builtinId="53" customBuiltin="true"/>
    <cellStyle name="20% - Accent6 2 3 4 2 4 3" xfId="0" builtinId="53" customBuiltin="true"/>
    <cellStyle name="20% - Accent6 2 3 4 2 5" xfId="0" builtinId="53" customBuiltin="true"/>
    <cellStyle name="20% - Accent6 2 3 4 2 5 2" xfId="0" builtinId="53" customBuiltin="true"/>
    <cellStyle name="20% - Accent6 2 3 4 2 6" xfId="0" builtinId="53" customBuiltin="true"/>
    <cellStyle name="20% - Accent6 2 3 4 3" xfId="0" builtinId="53" customBuiltin="true"/>
    <cellStyle name="20% - Accent6 2 3 4 3 2" xfId="0" builtinId="53" customBuiltin="true"/>
    <cellStyle name="20% - Accent6 2 3 4 3 2 2" xfId="0" builtinId="53" customBuiltin="true"/>
    <cellStyle name="20% - Accent6 2 3 4 3 2 2 2" xfId="0" builtinId="53" customBuiltin="true"/>
    <cellStyle name="20% - Accent6 2 3 4 3 2 2 2 2" xfId="0" builtinId="53" customBuiltin="true"/>
    <cellStyle name="20% - Accent6 2 3 4 3 2 2 3" xfId="0" builtinId="53" customBuiltin="true"/>
    <cellStyle name="20% - Accent6 2 3 4 3 2 3" xfId="0" builtinId="53" customBuiltin="true"/>
    <cellStyle name="20% - Accent6 2 3 4 3 2 3 2" xfId="0" builtinId="53" customBuiltin="true"/>
    <cellStyle name="20% - Accent6 2 3 4 3 2 4" xfId="0" builtinId="53" customBuiltin="true"/>
    <cellStyle name="20% - Accent6 2 3 4 3 3" xfId="0" builtinId="53" customBuiltin="true"/>
    <cellStyle name="20% - Accent6 2 3 4 3 3 2" xfId="0" builtinId="53" customBuiltin="true"/>
    <cellStyle name="20% - Accent6 2 3 4 3 3 2 2" xfId="0" builtinId="53" customBuiltin="true"/>
    <cellStyle name="20% - Accent6 2 3 4 3 3 3" xfId="0" builtinId="53" customBuiltin="true"/>
    <cellStyle name="20% - Accent6 2 3 4 3 4" xfId="0" builtinId="53" customBuiltin="true"/>
    <cellStyle name="20% - Accent6 2 3 4 3 4 2" xfId="0" builtinId="53" customBuiltin="true"/>
    <cellStyle name="20% - Accent6 2 3 4 3 5" xfId="0" builtinId="53" customBuiltin="true"/>
    <cellStyle name="20% - Accent6 2 3 4 4" xfId="0" builtinId="53" customBuiltin="true"/>
    <cellStyle name="20% - Accent6 2 3 4 4 2" xfId="0" builtinId="53" customBuiltin="true"/>
    <cellStyle name="20% - Accent6 2 3 4 4 2 2" xfId="0" builtinId="53" customBuiltin="true"/>
    <cellStyle name="20% - Accent6 2 3 4 4 2 2 2" xfId="0" builtinId="53" customBuiltin="true"/>
    <cellStyle name="20% - Accent6 2 3 4 4 2 3" xfId="0" builtinId="53" customBuiltin="true"/>
    <cellStyle name="20% - Accent6 2 3 4 4 3" xfId="0" builtinId="53" customBuiltin="true"/>
    <cellStyle name="20% - Accent6 2 3 4 4 3 2" xfId="0" builtinId="53" customBuiltin="true"/>
    <cellStyle name="20% - Accent6 2 3 4 4 4" xfId="0" builtinId="53" customBuiltin="true"/>
    <cellStyle name="20% - Accent6 2 3 4 5" xfId="0" builtinId="53" customBuiltin="true"/>
    <cellStyle name="20% - Accent6 2 3 4 5 2" xfId="0" builtinId="53" customBuiltin="true"/>
    <cellStyle name="20% - Accent6 2 3 4 5 2 2" xfId="0" builtinId="53" customBuiltin="true"/>
    <cellStyle name="20% - Accent6 2 3 4 5 3" xfId="0" builtinId="53" customBuiltin="true"/>
    <cellStyle name="20% - Accent6 2 3 4 6" xfId="0" builtinId="53" customBuiltin="true"/>
    <cellStyle name="20% - Accent6 2 3 4 6 2" xfId="0" builtinId="53" customBuiltin="true"/>
    <cellStyle name="20% - Accent6 2 3 4 7" xfId="0" builtinId="53" customBuiltin="true"/>
    <cellStyle name="20% - Accent6 2 3 5" xfId="0" builtinId="53" customBuiltin="true"/>
    <cellStyle name="20% - Accent6 2 3 5 2" xfId="0" builtinId="53" customBuiltin="true"/>
    <cellStyle name="20% - Accent6 2 3 5 2 2" xfId="0" builtinId="53" customBuiltin="true"/>
    <cellStyle name="20% - Accent6 2 3 5 2 2 2" xfId="0" builtinId="53" customBuiltin="true"/>
    <cellStyle name="20% - Accent6 2 3 5 2 2 2 2" xfId="0" builtinId="53" customBuiltin="true"/>
    <cellStyle name="20% - Accent6 2 3 5 2 2 2 2 2" xfId="0" builtinId="53" customBuiltin="true"/>
    <cellStyle name="20% - Accent6 2 3 5 2 2 2 3" xfId="0" builtinId="53" customBuiltin="true"/>
    <cellStyle name="20% - Accent6 2 3 5 2 2 3" xfId="0" builtinId="53" customBuiltin="true"/>
    <cellStyle name="20% - Accent6 2 3 5 2 2 3 2" xfId="0" builtinId="53" customBuiltin="true"/>
    <cellStyle name="20% - Accent6 2 3 5 2 2 4" xfId="0" builtinId="53" customBuiltin="true"/>
    <cellStyle name="20% - Accent6 2 3 5 2 3" xfId="0" builtinId="53" customBuiltin="true"/>
    <cellStyle name="20% - Accent6 2 3 5 2 3 2" xfId="0" builtinId="53" customBuiltin="true"/>
    <cellStyle name="20% - Accent6 2 3 5 2 3 2 2" xfId="0" builtinId="53" customBuiltin="true"/>
    <cellStyle name="20% - Accent6 2 3 5 2 3 3" xfId="0" builtinId="53" customBuiltin="true"/>
    <cellStyle name="20% - Accent6 2 3 5 2 4" xfId="0" builtinId="53" customBuiltin="true"/>
    <cellStyle name="20% - Accent6 2 3 5 2 4 2" xfId="0" builtinId="53" customBuiltin="true"/>
    <cellStyle name="20% - Accent6 2 3 5 2 5" xfId="0" builtinId="53" customBuiltin="true"/>
    <cellStyle name="20% - Accent6 2 3 5 3" xfId="0" builtinId="53" customBuiltin="true"/>
    <cellStyle name="20% - Accent6 2 3 5 3 2" xfId="0" builtinId="53" customBuiltin="true"/>
    <cellStyle name="20% - Accent6 2 3 5 3 2 2" xfId="0" builtinId="53" customBuiltin="true"/>
    <cellStyle name="20% - Accent6 2 3 5 3 2 2 2" xfId="0" builtinId="53" customBuiltin="true"/>
    <cellStyle name="20% - Accent6 2 3 5 3 2 3" xfId="0" builtinId="53" customBuiltin="true"/>
    <cellStyle name="20% - Accent6 2 3 5 3 3" xfId="0" builtinId="53" customBuiltin="true"/>
    <cellStyle name="20% - Accent6 2 3 5 3 3 2" xfId="0" builtinId="53" customBuiltin="true"/>
    <cellStyle name="20% - Accent6 2 3 5 3 4" xfId="0" builtinId="53" customBuiltin="true"/>
    <cellStyle name="20% - Accent6 2 3 5 4" xfId="0" builtinId="53" customBuiltin="true"/>
    <cellStyle name="20% - Accent6 2 3 5 4 2" xfId="0" builtinId="53" customBuiltin="true"/>
    <cellStyle name="20% - Accent6 2 3 5 4 2 2" xfId="0" builtinId="53" customBuiltin="true"/>
    <cellStyle name="20% - Accent6 2 3 5 4 3" xfId="0" builtinId="53" customBuiltin="true"/>
    <cellStyle name="20% - Accent6 2 3 5 5" xfId="0" builtinId="53" customBuiltin="true"/>
    <cellStyle name="20% - Accent6 2 3 5 5 2" xfId="0" builtinId="53" customBuiltin="true"/>
    <cellStyle name="20% - Accent6 2 3 5 6" xfId="0" builtinId="53" customBuiltin="true"/>
    <cellStyle name="20% - Accent6 2 3 6" xfId="0" builtinId="53" customBuiltin="true"/>
    <cellStyle name="20% - Accent6 2 3 6 2" xfId="0" builtinId="53" customBuiltin="true"/>
    <cellStyle name="20% - Accent6 2 3 6 2 2" xfId="0" builtinId="53" customBuiltin="true"/>
    <cellStyle name="20% - Accent6 2 3 6 2 2 2" xfId="0" builtinId="53" customBuiltin="true"/>
    <cellStyle name="20% - Accent6 2 3 6 2 2 2 2" xfId="0" builtinId="53" customBuiltin="true"/>
    <cellStyle name="20% - Accent6 2 3 6 2 2 3" xfId="0" builtinId="53" customBuiltin="true"/>
    <cellStyle name="20% - Accent6 2 3 6 2 3" xfId="0" builtinId="53" customBuiltin="true"/>
    <cellStyle name="20% - Accent6 2 3 6 2 3 2" xfId="0" builtinId="53" customBuiltin="true"/>
    <cellStyle name="20% - Accent6 2 3 6 2 4" xfId="0" builtinId="53" customBuiltin="true"/>
    <cellStyle name="20% - Accent6 2 3 6 3" xfId="0" builtinId="53" customBuiltin="true"/>
    <cellStyle name="20% - Accent6 2 3 6 3 2" xfId="0" builtinId="53" customBuiltin="true"/>
    <cellStyle name="20% - Accent6 2 3 6 3 2 2" xfId="0" builtinId="53" customBuiltin="true"/>
    <cellStyle name="20% - Accent6 2 3 6 3 3" xfId="0" builtinId="53" customBuiltin="true"/>
    <cellStyle name="20% - Accent6 2 3 6 4" xfId="0" builtinId="53" customBuiltin="true"/>
    <cellStyle name="20% - Accent6 2 3 6 4 2" xfId="0" builtinId="53" customBuiltin="true"/>
    <cellStyle name="20% - Accent6 2 3 6 5" xfId="0" builtinId="53" customBuiltin="true"/>
    <cellStyle name="20% - Accent6 2 3 7" xfId="0" builtinId="53" customBuiltin="true"/>
    <cellStyle name="20% - Accent6 2 3 7 2" xfId="0" builtinId="53" customBuiltin="true"/>
    <cellStyle name="20% - Accent6 2 3 7 2 2" xfId="0" builtinId="53" customBuiltin="true"/>
    <cellStyle name="20% - Accent6 2 3 7 2 2 2" xfId="0" builtinId="53" customBuiltin="true"/>
    <cellStyle name="20% - Accent6 2 3 7 2 3" xfId="0" builtinId="53" customBuiltin="true"/>
    <cellStyle name="20% - Accent6 2 3 7 3" xfId="0" builtinId="53" customBuiltin="true"/>
    <cellStyle name="20% - Accent6 2 3 7 3 2" xfId="0" builtinId="53" customBuiltin="true"/>
    <cellStyle name="20% - Accent6 2 3 7 4" xfId="0" builtinId="53" customBuiltin="true"/>
    <cellStyle name="20% - Accent6 2 3 8" xfId="0" builtinId="53" customBuiltin="true"/>
    <cellStyle name="20% - Accent6 2 3 8 2" xfId="0" builtinId="53" customBuiltin="true"/>
    <cellStyle name="20% - Accent6 2 3 8 2 2" xfId="0" builtinId="53" customBuiltin="true"/>
    <cellStyle name="20% - Accent6 2 3 8 3" xfId="0" builtinId="53" customBuiltin="true"/>
    <cellStyle name="20% - Accent6 2 3 9" xfId="0" builtinId="53" customBuiltin="true"/>
    <cellStyle name="20% - Accent6 2 3 9 2" xfId="0" builtinId="53" customBuiltin="true"/>
    <cellStyle name="20% - Accent6 2 4" xfId="0" builtinId="53" customBuiltin="true"/>
    <cellStyle name="20% - Accent6 2 4 2" xfId="0" builtinId="53" customBuiltin="true"/>
    <cellStyle name="20% - Accent6 2 4 2 2" xfId="0" builtinId="53" customBuiltin="true"/>
    <cellStyle name="20% - Accent6 2 4 2 2 2" xfId="0" builtinId="53" customBuiltin="true"/>
    <cellStyle name="20% - Accent6 2 4 2 2 2 2" xfId="0" builtinId="53" customBuiltin="true"/>
    <cellStyle name="20% - Accent6 2 4 2 2 2 2 2" xfId="0" builtinId="53" customBuiltin="true"/>
    <cellStyle name="20% - Accent6 2 4 2 2 2 2 2 2" xfId="0" builtinId="53" customBuiltin="true"/>
    <cellStyle name="20% - Accent6 2 4 2 2 2 2 2 2 2" xfId="0" builtinId="53" customBuiltin="true"/>
    <cellStyle name="20% - Accent6 2 4 2 2 2 2 2 3" xfId="0" builtinId="53" customBuiltin="true"/>
    <cellStyle name="20% - Accent6 2 4 2 2 2 2 3" xfId="0" builtinId="53" customBuiltin="true"/>
    <cellStyle name="20% - Accent6 2 4 2 2 2 2 3 2" xfId="0" builtinId="53" customBuiltin="true"/>
    <cellStyle name="20% - Accent6 2 4 2 2 2 2 4" xfId="0" builtinId="53" customBuiltin="true"/>
    <cellStyle name="20% - Accent6 2 4 2 2 2 3" xfId="0" builtinId="53" customBuiltin="true"/>
    <cellStyle name="20% - Accent6 2 4 2 2 2 3 2" xfId="0" builtinId="53" customBuiltin="true"/>
    <cellStyle name="20% - Accent6 2 4 2 2 2 3 2 2" xfId="0" builtinId="53" customBuiltin="true"/>
    <cellStyle name="20% - Accent6 2 4 2 2 2 3 3" xfId="0" builtinId="53" customBuiltin="true"/>
    <cellStyle name="20% - Accent6 2 4 2 2 2 4" xfId="0" builtinId="53" customBuiltin="true"/>
    <cellStyle name="20% - Accent6 2 4 2 2 2 4 2" xfId="0" builtinId="53" customBuiltin="true"/>
    <cellStyle name="20% - Accent6 2 4 2 2 2 5" xfId="0" builtinId="53" customBuiltin="true"/>
    <cellStyle name="20% - Accent6 2 4 2 2 3" xfId="0" builtinId="53" customBuiltin="true"/>
    <cellStyle name="20% - Accent6 2 4 2 2 3 2" xfId="0" builtinId="53" customBuiltin="true"/>
    <cellStyle name="20% - Accent6 2 4 2 2 3 2 2" xfId="0" builtinId="53" customBuiltin="true"/>
    <cellStyle name="20% - Accent6 2 4 2 2 3 2 2 2" xfId="0" builtinId="53" customBuiltin="true"/>
    <cellStyle name="20% - Accent6 2 4 2 2 3 2 3" xfId="0" builtinId="53" customBuiltin="true"/>
    <cellStyle name="20% - Accent6 2 4 2 2 3 3" xfId="0" builtinId="53" customBuiltin="true"/>
    <cellStyle name="20% - Accent6 2 4 2 2 3 3 2" xfId="0" builtinId="53" customBuiltin="true"/>
    <cellStyle name="20% - Accent6 2 4 2 2 3 4" xfId="0" builtinId="53" customBuiltin="true"/>
    <cellStyle name="20% - Accent6 2 4 2 2 4" xfId="0" builtinId="53" customBuiltin="true"/>
    <cellStyle name="20% - Accent6 2 4 2 2 4 2" xfId="0" builtinId="53" customBuiltin="true"/>
    <cellStyle name="20% - Accent6 2 4 2 2 4 2 2" xfId="0" builtinId="53" customBuiltin="true"/>
    <cellStyle name="20% - Accent6 2 4 2 2 4 3" xfId="0" builtinId="53" customBuiltin="true"/>
    <cellStyle name="20% - Accent6 2 4 2 2 5" xfId="0" builtinId="53" customBuiltin="true"/>
    <cellStyle name="20% - Accent6 2 4 2 2 5 2" xfId="0" builtinId="53" customBuiltin="true"/>
    <cellStyle name="20% - Accent6 2 4 2 2 6" xfId="0" builtinId="53" customBuiltin="true"/>
    <cellStyle name="20% - Accent6 2 4 2 3" xfId="0" builtinId="53" customBuiltin="true"/>
    <cellStyle name="20% - Accent6 2 4 2 3 2" xfId="0" builtinId="53" customBuiltin="true"/>
    <cellStyle name="20% - Accent6 2 4 2 3 2 2" xfId="0" builtinId="53" customBuiltin="true"/>
    <cellStyle name="20% - Accent6 2 4 2 3 2 2 2" xfId="0" builtinId="53" customBuiltin="true"/>
    <cellStyle name="20% - Accent6 2 4 2 3 2 2 2 2" xfId="0" builtinId="53" customBuiltin="true"/>
    <cellStyle name="20% - Accent6 2 4 2 3 2 2 3" xfId="0" builtinId="53" customBuiltin="true"/>
    <cellStyle name="20% - Accent6 2 4 2 3 2 3" xfId="0" builtinId="53" customBuiltin="true"/>
    <cellStyle name="20% - Accent6 2 4 2 3 2 3 2" xfId="0" builtinId="53" customBuiltin="true"/>
    <cellStyle name="20% - Accent6 2 4 2 3 2 4" xfId="0" builtinId="53" customBuiltin="true"/>
    <cellStyle name="20% - Accent6 2 4 2 3 3" xfId="0" builtinId="53" customBuiltin="true"/>
    <cellStyle name="20% - Accent6 2 4 2 3 3 2" xfId="0" builtinId="53" customBuiltin="true"/>
    <cellStyle name="20% - Accent6 2 4 2 3 3 2 2" xfId="0" builtinId="53" customBuiltin="true"/>
    <cellStyle name="20% - Accent6 2 4 2 3 3 3" xfId="0" builtinId="53" customBuiltin="true"/>
    <cellStyle name="20% - Accent6 2 4 2 3 4" xfId="0" builtinId="53" customBuiltin="true"/>
    <cellStyle name="20% - Accent6 2 4 2 3 4 2" xfId="0" builtinId="53" customBuiltin="true"/>
    <cellStyle name="20% - Accent6 2 4 2 3 5" xfId="0" builtinId="53" customBuiltin="true"/>
    <cellStyle name="20% - Accent6 2 4 2 4" xfId="0" builtinId="53" customBuiltin="true"/>
    <cellStyle name="20% - Accent6 2 4 2 4 2" xfId="0" builtinId="53" customBuiltin="true"/>
    <cellStyle name="20% - Accent6 2 4 2 4 2 2" xfId="0" builtinId="53" customBuiltin="true"/>
    <cellStyle name="20% - Accent6 2 4 2 4 2 2 2" xfId="0" builtinId="53" customBuiltin="true"/>
    <cellStyle name="20% - Accent6 2 4 2 4 2 3" xfId="0" builtinId="53" customBuiltin="true"/>
    <cellStyle name="20% - Accent6 2 4 2 4 3" xfId="0" builtinId="53" customBuiltin="true"/>
    <cellStyle name="20% - Accent6 2 4 2 4 3 2" xfId="0" builtinId="53" customBuiltin="true"/>
    <cellStyle name="20% - Accent6 2 4 2 4 4" xfId="0" builtinId="53" customBuiltin="true"/>
    <cellStyle name="20% - Accent6 2 4 2 5" xfId="0" builtinId="53" customBuiltin="true"/>
    <cellStyle name="20% - Accent6 2 4 2 5 2" xfId="0" builtinId="53" customBuiltin="true"/>
    <cellStyle name="20% - Accent6 2 4 2 5 2 2" xfId="0" builtinId="53" customBuiltin="true"/>
    <cellStyle name="20% - Accent6 2 4 2 5 3" xfId="0" builtinId="53" customBuiltin="true"/>
    <cellStyle name="20% - Accent6 2 4 2 6" xfId="0" builtinId="53" customBuiltin="true"/>
    <cellStyle name="20% - Accent6 2 4 2 6 2" xfId="0" builtinId="53" customBuiltin="true"/>
    <cellStyle name="20% - Accent6 2 4 2 7" xfId="0" builtinId="53" customBuiltin="true"/>
    <cellStyle name="20% - Accent6 2 4 3" xfId="0" builtinId="53" customBuiltin="true"/>
    <cellStyle name="20% - Accent6 2 4 3 2" xfId="0" builtinId="53" customBuiltin="true"/>
    <cellStyle name="20% - Accent6 2 4 3 2 2" xfId="0" builtinId="53" customBuiltin="true"/>
    <cellStyle name="20% - Accent6 2 4 3 2 2 2" xfId="0" builtinId="53" customBuiltin="true"/>
    <cellStyle name="20% - Accent6 2 4 3 2 2 2 2" xfId="0" builtinId="53" customBuiltin="true"/>
    <cellStyle name="20% - Accent6 2 4 3 2 2 2 2 2" xfId="0" builtinId="53" customBuiltin="true"/>
    <cellStyle name="20% - Accent6 2 4 3 2 2 2 3" xfId="0" builtinId="53" customBuiltin="true"/>
    <cellStyle name="20% - Accent6 2 4 3 2 2 3" xfId="0" builtinId="53" customBuiltin="true"/>
    <cellStyle name="20% - Accent6 2 4 3 2 2 3 2" xfId="0" builtinId="53" customBuiltin="true"/>
    <cellStyle name="20% - Accent6 2 4 3 2 2 4" xfId="0" builtinId="53" customBuiltin="true"/>
    <cellStyle name="20% - Accent6 2 4 3 2 3" xfId="0" builtinId="53" customBuiltin="true"/>
    <cellStyle name="20% - Accent6 2 4 3 2 3 2" xfId="0" builtinId="53" customBuiltin="true"/>
    <cellStyle name="20% - Accent6 2 4 3 2 3 2 2" xfId="0" builtinId="53" customBuiltin="true"/>
    <cellStyle name="20% - Accent6 2 4 3 2 3 3" xfId="0" builtinId="53" customBuiltin="true"/>
    <cellStyle name="20% - Accent6 2 4 3 2 4" xfId="0" builtinId="53" customBuiltin="true"/>
    <cellStyle name="20% - Accent6 2 4 3 2 4 2" xfId="0" builtinId="53" customBuiltin="true"/>
    <cellStyle name="20% - Accent6 2 4 3 2 5" xfId="0" builtinId="53" customBuiltin="true"/>
    <cellStyle name="20% - Accent6 2 4 3 3" xfId="0" builtinId="53" customBuiltin="true"/>
    <cellStyle name="20% - Accent6 2 4 3 3 2" xfId="0" builtinId="53" customBuiltin="true"/>
    <cellStyle name="20% - Accent6 2 4 3 3 2 2" xfId="0" builtinId="53" customBuiltin="true"/>
    <cellStyle name="20% - Accent6 2 4 3 3 2 2 2" xfId="0" builtinId="53" customBuiltin="true"/>
    <cellStyle name="20% - Accent6 2 4 3 3 2 3" xfId="0" builtinId="53" customBuiltin="true"/>
    <cellStyle name="20% - Accent6 2 4 3 3 3" xfId="0" builtinId="53" customBuiltin="true"/>
    <cellStyle name="20% - Accent6 2 4 3 3 3 2" xfId="0" builtinId="53" customBuiltin="true"/>
    <cellStyle name="20% - Accent6 2 4 3 3 4" xfId="0" builtinId="53" customBuiltin="true"/>
    <cellStyle name="20% - Accent6 2 4 3 4" xfId="0" builtinId="53" customBuiltin="true"/>
    <cellStyle name="20% - Accent6 2 4 3 4 2" xfId="0" builtinId="53" customBuiltin="true"/>
    <cellStyle name="20% - Accent6 2 4 3 4 2 2" xfId="0" builtinId="53" customBuiltin="true"/>
    <cellStyle name="20% - Accent6 2 4 3 4 3" xfId="0" builtinId="53" customBuiltin="true"/>
    <cellStyle name="20% - Accent6 2 4 3 5" xfId="0" builtinId="53" customBuiltin="true"/>
    <cellStyle name="20% - Accent6 2 4 3 5 2" xfId="0" builtinId="53" customBuiltin="true"/>
    <cellStyle name="20% - Accent6 2 4 3 6" xfId="0" builtinId="53" customBuiltin="true"/>
    <cellStyle name="20% - Accent6 2 4 4" xfId="0" builtinId="53" customBuiltin="true"/>
    <cellStyle name="20% - Accent6 2 4 4 2" xfId="0" builtinId="53" customBuiltin="true"/>
    <cellStyle name="20% - Accent6 2 4 4 2 2" xfId="0" builtinId="53" customBuiltin="true"/>
    <cellStyle name="20% - Accent6 2 4 4 2 2 2" xfId="0" builtinId="53" customBuiltin="true"/>
    <cellStyle name="20% - Accent6 2 4 4 2 2 2 2" xfId="0" builtinId="53" customBuiltin="true"/>
    <cellStyle name="20% - Accent6 2 4 4 2 2 3" xfId="0" builtinId="53" customBuiltin="true"/>
    <cellStyle name="20% - Accent6 2 4 4 2 3" xfId="0" builtinId="53" customBuiltin="true"/>
    <cellStyle name="20% - Accent6 2 4 4 2 3 2" xfId="0" builtinId="53" customBuiltin="true"/>
    <cellStyle name="20% - Accent6 2 4 4 2 4" xfId="0" builtinId="53" customBuiltin="true"/>
    <cellStyle name="20% - Accent6 2 4 4 3" xfId="0" builtinId="53" customBuiltin="true"/>
    <cellStyle name="20% - Accent6 2 4 4 3 2" xfId="0" builtinId="53" customBuiltin="true"/>
    <cellStyle name="20% - Accent6 2 4 4 3 2 2" xfId="0" builtinId="53" customBuiltin="true"/>
    <cellStyle name="20% - Accent6 2 4 4 3 3" xfId="0" builtinId="53" customBuiltin="true"/>
    <cellStyle name="20% - Accent6 2 4 4 4" xfId="0" builtinId="53" customBuiltin="true"/>
    <cellStyle name="20% - Accent6 2 4 4 4 2" xfId="0" builtinId="53" customBuiltin="true"/>
    <cellStyle name="20% - Accent6 2 4 4 5" xfId="0" builtinId="53" customBuiltin="true"/>
    <cellStyle name="20% - Accent6 2 4 5" xfId="0" builtinId="53" customBuiltin="true"/>
    <cellStyle name="20% - Accent6 2 4 5 2" xfId="0" builtinId="53" customBuiltin="true"/>
    <cellStyle name="20% - Accent6 2 4 5 2 2" xfId="0" builtinId="53" customBuiltin="true"/>
    <cellStyle name="20% - Accent6 2 4 5 2 2 2" xfId="0" builtinId="53" customBuiltin="true"/>
    <cellStyle name="20% - Accent6 2 4 5 2 3" xfId="0" builtinId="53" customBuiltin="true"/>
    <cellStyle name="20% - Accent6 2 4 5 3" xfId="0" builtinId="53" customBuiltin="true"/>
    <cellStyle name="20% - Accent6 2 4 5 3 2" xfId="0" builtinId="53" customBuiltin="true"/>
    <cellStyle name="20% - Accent6 2 4 5 4" xfId="0" builtinId="53" customBuiltin="true"/>
    <cellStyle name="20% - Accent6 2 4 6" xfId="0" builtinId="53" customBuiltin="true"/>
    <cellStyle name="20% - Accent6 2 4 6 2" xfId="0" builtinId="53" customBuiltin="true"/>
    <cellStyle name="20% - Accent6 2 4 6 2 2" xfId="0" builtinId="53" customBuiltin="true"/>
    <cellStyle name="20% - Accent6 2 4 6 3" xfId="0" builtinId="53" customBuiltin="true"/>
    <cellStyle name="20% - Accent6 2 4 7" xfId="0" builtinId="53" customBuiltin="true"/>
    <cellStyle name="20% - Accent6 2 4 7 2" xfId="0" builtinId="53" customBuiltin="true"/>
    <cellStyle name="20% - Accent6 2 4 8" xfId="0" builtinId="53" customBuiltin="true"/>
    <cellStyle name="20% - Accent6 2 5" xfId="0" builtinId="53" customBuiltin="true"/>
    <cellStyle name="20% - Accent6 2 5 2" xfId="0" builtinId="53" customBuiltin="true"/>
    <cellStyle name="20% - Accent6 2 5 2 2" xfId="0" builtinId="53" customBuiltin="true"/>
    <cellStyle name="20% - Accent6 2 5 2 2 2" xfId="0" builtinId="53" customBuiltin="true"/>
    <cellStyle name="20% - Accent6 2 5 2 2 2 2" xfId="0" builtinId="53" customBuiltin="true"/>
    <cellStyle name="20% - Accent6 2 5 2 2 2 2 2" xfId="0" builtinId="53" customBuiltin="true"/>
    <cellStyle name="20% - Accent6 2 5 2 2 2 2 2 2" xfId="0" builtinId="53" customBuiltin="true"/>
    <cellStyle name="20% - Accent6 2 5 2 2 2 2 2 2 2" xfId="0" builtinId="53" customBuiltin="true"/>
    <cellStyle name="20% - Accent6 2 5 2 2 2 2 2 3" xfId="0" builtinId="53" customBuiltin="true"/>
    <cellStyle name="20% - Accent6 2 5 2 2 2 2 3" xfId="0" builtinId="53" customBuiltin="true"/>
    <cellStyle name="20% - Accent6 2 5 2 2 2 2 3 2" xfId="0" builtinId="53" customBuiltin="true"/>
    <cellStyle name="20% - Accent6 2 5 2 2 2 2 4" xfId="0" builtinId="53" customBuiltin="true"/>
    <cellStyle name="20% - Accent6 2 5 2 2 2 3" xfId="0" builtinId="53" customBuiltin="true"/>
    <cellStyle name="20% - Accent6 2 5 2 2 2 3 2" xfId="0" builtinId="53" customBuiltin="true"/>
    <cellStyle name="20% - Accent6 2 5 2 2 2 3 2 2" xfId="0" builtinId="53" customBuiltin="true"/>
    <cellStyle name="20% - Accent6 2 5 2 2 2 3 3" xfId="0" builtinId="53" customBuiltin="true"/>
    <cellStyle name="20% - Accent6 2 5 2 2 2 4" xfId="0" builtinId="53" customBuiltin="true"/>
    <cellStyle name="20% - Accent6 2 5 2 2 2 4 2" xfId="0" builtinId="53" customBuiltin="true"/>
    <cellStyle name="20% - Accent6 2 5 2 2 2 5" xfId="0" builtinId="53" customBuiltin="true"/>
    <cellStyle name="20% - Accent6 2 5 2 2 3" xfId="0" builtinId="53" customBuiltin="true"/>
    <cellStyle name="20% - Accent6 2 5 2 2 3 2" xfId="0" builtinId="53" customBuiltin="true"/>
    <cellStyle name="20% - Accent6 2 5 2 2 3 2 2" xfId="0" builtinId="53" customBuiltin="true"/>
    <cellStyle name="20% - Accent6 2 5 2 2 3 2 2 2" xfId="0" builtinId="53" customBuiltin="true"/>
    <cellStyle name="20% - Accent6 2 5 2 2 3 2 3" xfId="0" builtinId="53" customBuiltin="true"/>
    <cellStyle name="20% - Accent6 2 5 2 2 3 3" xfId="0" builtinId="53" customBuiltin="true"/>
    <cellStyle name="20% - Accent6 2 5 2 2 3 3 2" xfId="0" builtinId="53" customBuiltin="true"/>
    <cellStyle name="20% - Accent6 2 5 2 2 3 4" xfId="0" builtinId="53" customBuiltin="true"/>
    <cellStyle name="20% - Accent6 2 5 2 2 4" xfId="0" builtinId="53" customBuiltin="true"/>
    <cellStyle name="20% - Accent6 2 5 2 2 4 2" xfId="0" builtinId="53" customBuiltin="true"/>
    <cellStyle name="20% - Accent6 2 5 2 2 4 2 2" xfId="0" builtinId="53" customBuiltin="true"/>
    <cellStyle name="20% - Accent6 2 5 2 2 4 3" xfId="0" builtinId="53" customBuiltin="true"/>
    <cellStyle name="20% - Accent6 2 5 2 2 5" xfId="0" builtinId="53" customBuiltin="true"/>
    <cellStyle name="20% - Accent6 2 5 2 2 5 2" xfId="0" builtinId="53" customBuiltin="true"/>
    <cellStyle name="20% - Accent6 2 5 2 2 6" xfId="0" builtinId="53" customBuiltin="true"/>
    <cellStyle name="20% - Accent6 2 5 2 3" xfId="0" builtinId="53" customBuiltin="true"/>
    <cellStyle name="20% - Accent6 2 5 2 3 2" xfId="0" builtinId="53" customBuiltin="true"/>
    <cellStyle name="20% - Accent6 2 5 2 3 2 2" xfId="0" builtinId="53" customBuiltin="true"/>
    <cellStyle name="20% - Accent6 2 5 2 3 2 2 2" xfId="0" builtinId="53" customBuiltin="true"/>
    <cellStyle name="20% - Accent6 2 5 2 3 2 2 2 2" xfId="0" builtinId="53" customBuiltin="true"/>
    <cellStyle name="20% - Accent6 2 5 2 3 2 2 3" xfId="0" builtinId="53" customBuiltin="true"/>
    <cellStyle name="20% - Accent6 2 5 2 3 2 3" xfId="0" builtinId="53" customBuiltin="true"/>
    <cellStyle name="20% - Accent6 2 5 2 3 2 3 2" xfId="0" builtinId="53" customBuiltin="true"/>
    <cellStyle name="20% - Accent6 2 5 2 3 2 4" xfId="0" builtinId="53" customBuiltin="true"/>
    <cellStyle name="20% - Accent6 2 5 2 3 3" xfId="0" builtinId="53" customBuiltin="true"/>
    <cellStyle name="20% - Accent6 2 5 2 3 3 2" xfId="0" builtinId="53" customBuiltin="true"/>
    <cellStyle name="20% - Accent6 2 5 2 3 3 2 2" xfId="0" builtinId="53" customBuiltin="true"/>
    <cellStyle name="20% - Accent6 2 5 2 3 3 3" xfId="0" builtinId="53" customBuiltin="true"/>
    <cellStyle name="20% - Accent6 2 5 2 3 4" xfId="0" builtinId="53" customBuiltin="true"/>
    <cellStyle name="20% - Accent6 2 5 2 3 4 2" xfId="0" builtinId="53" customBuiltin="true"/>
    <cellStyle name="20% - Accent6 2 5 2 3 5" xfId="0" builtinId="53" customBuiltin="true"/>
    <cellStyle name="20% - Accent6 2 5 2 4" xfId="0" builtinId="53" customBuiltin="true"/>
    <cellStyle name="20% - Accent6 2 5 2 4 2" xfId="0" builtinId="53" customBuiltin="true"/>
    <cellStyle name="20% - Accent6 2 5 2 4 2 2" xfId="0" builtinId="53" customBuiltin="true"/>
    <cellStyle name="20% - Accent6 2 5 2 4 2 2 2" xfId="0" builtinId="53" customBuiltin="true"/>
    <cellStyle name="20% - Accent6 2 5 2 4 2 3" xfId="0" builtinId="53" customBuiltin="true"/>
    <cellStyle name="20% - Accent6 2 5 2 4 3" xfId="0" builtinId="53" customBuiltin="true"/>
    <cellStyle name="20% - Accent6 2 5 2 4 3 2" xfId="0" builtinId="53" customBuiltin="true"/>
    <cellStyle name="20% - Accent6 2 5 2 4 4" xfId="0" builtinId="53" customBuiltin="true"/>
    <cellStyle name="20% - Accent6 2 5 2 5" xfId="0" builtinId="53" customBuiltin="true"/>
    <cellStyle name="20% - Accent6 2 5 2 5 2" xfId="0" builtinId="53" customBuiltin="true"/>
    <cellStyle name="20% - Accent6 2 5 2 5 2 2" xfId="0" builtinId="53" customBuiltin="true"/>
    <cellStyle name="20% - Accent6 2 5 2 5 3" xfId="0" builtinId="53" customBuiltin="true"/>
    <cellStyle name="20% - Accent6 2 5 2 6" xfId="0" builtinId="53" customBuiltin="true"/>
    <cellStyle name="20% - Accent6 2 5 2 6 2" xfId="0" builtinId="53" customBuiltin="true"/>
    <cellStyle name="20% - Accent6 2 5 2 7" xfId="0" builtinId="53" customBuiltin="true"/>
    <cellStyle name="20% - Accent6 2 5 3" xfId="0" builtinId="53" customBuiltin="true"/>
    <cellStyle name="20% - Accent6 2 5 3 2" xfId="0" builtinId="53" customBuiltin="true"/>
    <cellStyle name="20% - Accent6 2 5 3 2 2" xfId="0" builtinId="53" customBuiltin="true"/>
    <cellStyle name="20% - Accent6 2 5 3 2 2 2" xfId="0" builtinId="53" customBuiltin="true"/>
    <cellStyle name="20% - Accent6 2 5 3 2 2 2 2" xfId="0" builtinId="53" customBuiltin="true"/>
    <cellStyle name="20% - Accent6 2 5 3 2 2 2 2 2" xfId="0" builtinId="53" customBuiltin="true"/>
    <cellStyle name="20% - Accent6 2 5 3 2 2 2 3" xfId="0" builtinId="53" customBuiltin="true"/>
    <cellStyle name="20% - Accent6 2 5 3 2 2 3" xfId="0" builtinId="53" customBuiltin="true"/>
    <cellStyle name="20% - Accent6 2 5 3 2 2 3 2" xfId="0" builtinId="53" customBuiltin="true"/>
    <cellStyle name="20% - Accent6 2 5 3 2 2 4" xfId="0" builtinId="53" customBuiltin="true"/>
    <cellStyle name="20% - Accent6 2 5 3 2 3" xfId="0" builtinId="53" customBuiltin="true"/>
    <cellStyle name="20% - Accent6 2 5 3 2 3 2" xfId="0" builtinId="53" customBuiltin="true"/>
    <cellStyle name="20% - Accent6 2 5 3 2 3 2 2" xfId="0" builtinId="53" customBuiltin="true"/>
    <cellStyle name="20% - Accent6 2 5 3 2 3 3" xfId="0" builtinId="53" customBuiltin="true"/>
    <cellStyle name="20% - Accent6 2 5 3 2 4" xfId="0" builtinId="53" customBuiltin="true"/>
    <cellStyle name="20% - Accent6 2 5 3 2 4 2" xfId="0" builtinId="53" customBuiltin="true"/>
    <cellStyle name="20% - Accent6 2 5 3 2 5" xfId="0" builtinId="53" customBuiltin="true"/>
    <cellStyle name="20% - Accent6 2 5 3 3" xfId="0" builtinId="53" customBuiltin="true"/>
    <cellStyle name="20% - Accent6 2 5 3 3 2" xfId="0" builtinId="53" customBuiltin="true"/>
    <cellStyle name="20% - Accent6 2 5 3 3 2 2" xfId="0" builtinId="53" customBuiltin="true"/>
    <cellStyle name="20% - Accent6 2 5 3 3 2 2 2" xfId="0" builtinId="53" customBuiltin="true"/>
    <cellStyle name="20% - Accent6 2 5 3 3 2 3" xfId="0" builtinId="53" customBuiltin="true"/>
    <cellStyle name="20% - Accent6 2 5 3 3 3" xfId="0" builtinId="53" customBuiltin="true"/>
    <cellStyle name="20% - Accent6 2 5 3 3 3 2" xfId="0" builtinId="53" customBuiltin="true"/>
    <cellStyle name="20% - Accent6 2 5 3 3 4" xfId="0" builtinId="53" customBuiltin="true"/>
    <cellStyle name="20% - Accent6 2 5 3 4" xfId="0" builtinId="53" customBuiltin="true"/>
    <cellStyle name="20% - Accent6 2 5 3 4 2" xfId="0" builtinId="53" customBuiltin="true"/>
    <cellStyle name="20% - Accent6 2 5 3 4 2 2" xfId="0" builtinId="53" customBuiltin="true"/>
    <cellStyle name="20% - Accent6 2 5 3 4 3" xfId="0" builtinId="53" customBuiltin="true"/>
    <cellStyle name="20% - Accent6 2 5 3 5" xfId="0" builtinId="53" customBuiltin="true"/>
    <cellStyle name="20% - Accent6 2 5 3 5 2" xfId="0" builtinId="53" customBuiltin="true"/>
    <cellStyle name="20% - Accent6 2 5 3 6" xfId="0" builtinId="53" customBuiltin="true"/>
    <cellStyle name="20% - Accent6 2 5 4" xfId="0" builtinId="53" customBuiltin="true"/>
    <cellStyle name="20% - Accent6 2 5 4 2" xfId="0" builtinId="53" customBuiltin="true"/>
    <cellStyle name="20% - Accent6 2 5 4 2 2" xfId="0" builtinId="53" customBuiltin="true"/>
    <cellStyle name="20% - Accent6 2 5 4 2 2 2" xfId="0" builtinId="53" customBuiltin="true"/>
    <cellStyle name="20% - Accent6 2 5 4 2 2 2 2" xfId="0" builtinId="53" customBuiltin="true"/>
    <cellStyle name="20% - Accent6 2 5 4 2 2 3" xfId="0" builtinId="53" customBuiltin="true"/>
    <cellStyle name="20% - Accent6 2 5 4 2 3" xfId="0" builtinId="53" customBuiltin="true"/>
    <cellStyle name="20% - Accent6 2 5 4 2 3 2" xfId="0" builtinId="53" customBuiltin="true"/>
    <cellStyle name="20% - Accent6 2 5 4 2 4" xfId="0" builtinId="53" customBuiltin="true"/>
    <cellStyle name="20% - Accent6 2 5 4 3" xfId="0" builtinId="53" customBuiltin="true"/>
    <cellStyle name="20% - Accent6 2 5 4 3 2" xfId="0" builtinId="53" customBuiltin="true"/>
    <cellStyle name="20% - Accent6 2 5 4 3 2 2" xfId="0" builtinId="53" customBuiltin="true"/>
    <cellStyle name="20% - Accent6 2 5 4 3 3" xfId="0" builtinId="53" customBuiltin="true"/>
    <cellStyle name="20% - Accent6 2 5 4 4" xfId="0" builtinId="53" customBuiltin="true"/>
    <cellStyle name="20% - Accent6 2 5 4 4 2" xfId="0" builtinId="53" customBuiltin="true"/>
    <cellStyle name="20% - Accent6 2 5 4 5" xfId="0" builtinId="53" customBuiltin="true"/>
    <cellStyle name="20% - Accent6 2 5 5" xfId="0" builtinId="53" customBuiltin="true"/>
    <cellStyle name="20% - Accent6 2 5 5 2" xfId="0" builtinId="53" customBuiltin="true"/>
    <cellStyle name="20% - Accent6 2 5 5 2 2" xfId="0" builtinId="53" customBuiltin="true"/>
    <cellStyle name="20% - Accent6 2 5 5 2 2 2" xfId="0" builtinId="53" customBuiltin="true"/>
    <cellStyle name="20% - Accent6 2 5 5 2 3" xfId="0" builtinId="53" customBuiltin="true"/>
    <cellStyle name="20% - Accent6 2 5 5 3" xfId="0" builtinId="53" customBuiltin="true"/>
    <cellStyle name="20% - Accent6 2 5 5 3 2" xfId="0" builtinId="53" customBuiltin="true"/>
    <cellStyle name="20% - Accent6 2 5 5 4" xfId="0" builtinId="53" customBuiltin="true"/>
    <cellStyle name="20% - Accent6 2 5 6" xfId="0" builtinId="53" customBuiltin="true"/>
    <cellStyle name="20% - Accent6 2 5 6 2" xfId="0" builtinId="53" customBuiltin="true"/>
    <cellStyle name="20% - Accent6 2 5 6 2 2" xfId="0" builtinId="53" customBuiltin="true"/>
    <cellStyle name="20% - Accent6 2 5 6 3" xfId="0" builtinId="53" customBuiltin="true"/>
    <cellStyle name="20% - Accent6 2 5 7" xfId="0" builtinId="53" customBuiltin="true"/>
    <cellStyle name="20% - Accent6 2 5 7 2" xfId="0" builtinId="53" customBuiltin="true"/>
    <cellStyle name="20% - Accent6 2 5 8" xfId="0" builtinId="53" customBuiltin="true"/>
    <cellStyle name="20% - Accent6 2 6" xfId="0" builtinId="53" customBuiltin="true"/>
    <cellStyle name="20% - Accent6 2 6 2" xfId="0" builtinId="53" customBuiltin="true"/>
    <cellStyle name="20% - Accent6 2 6 2 2" xfId="0" builtinId="53" customBuiltin="true"/>
    <cellStyle name="20% - Accent6 2 6 2 2 2" xfId="0" builtinId="53" customBuiltin="true"/>
    <cellStyle name="20% - Accent6 2 6 2 2 2 2" xfId="0" builtinId="53" customBuiltin="true"/>
    <cellStyle name="20% - Accent6 2 6 2 2 2 2 2" xfId="0" builtinId="53" customBuiltin="true"/>
    <cellStyle name="20% - Accent6 2 6 2 2 2 2 2 2" xfId="0" builtinId="53" customBuiltin="true"/>
    <cellStyle name="20% - Accent6 2 6 2 2 2 2 3" xfId="0" builtinId="53" customBuiltin="true"/>
    <cellStyle name="20% - Accent6 2 6 2 2 2 3" xfId="0" builtinId="53" customBuiltin="true"/>
    <cellStyle name="20% - Accent6 2 6 2 2 2 3 2" xfId="0" builtinId="53" customBuiltin="true"/>
    <cellStyle name="20% - Accent6 2 6 2 2 2 4" xfId="0" builtinId="53" customBuiltin="true"/>
    <cellStyle name="20% - Accent6 2 6 2 2 3" xfId="0" builtinId="53" customBuiltin="true"/>
    <cellStyle name="20% - Accent6 2 6 2 2 3 2" xfId="0" builtinId="53" customBuiltin="true"/>
    <cellStyle name="20% - Accent6 2 6 2 2 3 2 2" xfId="0" builtinId="53" customBuiltin="true"/>
    <cellStyle name="20% - Accent6 2 6 2 2 3 3" xfId="0" builtinId="53" customBuiltin="true"/>
    <cellStyle name="20% - Accent6 2 6 2 2 4" xfId="0" builtinId="53" customBuiltin="true"/>
    <cellStyle name="20% - Accent6 2 6 2 2 4 2" xfId="0" builtinId="53" customBuiltin="true"/>
    <cellStyle name="20% - Accent6 2 6 2 2 5" xfId="0" builtinId="53" customBuiltin="true"/>
    <cellStyle name="20% - Accent6 2 6 2 3" xfId="0" builtinId="53" customBuiltin="true"/>
    <cellStyle name="20% - Accent6 2 6 2 3 2" xfId="0" builtinId="53" customBuiltin="true"/>
    <cellStyle name="20% - Accent6 2 6 2 3 2 2" xfId="0" builtinId="53" customBuiltin="true"/>
    <cellStyle name="20% - Accent6 2 6 2 3 2 2 2" xfId="0" builtinId="53" customBuiltin="true"/>
    <cellStyle name="20% - Accent6 2 6 2 3 2 3" xfId="0" builtinId="53" customBuiltin="true"/>
    <cellStyle name="20% - Accent6 2 6 2 3 3" xfId="0" builtinId="53" customBuiltin="true"/>
    <cellStyle name="20% - Accent6 2 6 2 3 3 2" xfId="0" builtinId="53" customBuiltin="true"/>
    <cellStyle name="20% - Accent6 2 6 2 3 4" xfId="0" builtinId="53" customBuiltin="true"/>
    <cellStyle name="20% - Accent6 2 6 2 4" xfId="0" builtinId="53" customBuiltin="true"/>
    <cellStyle name="20% - Accent6 2 6 2 4 2" xfId="0" builtinId="53" customBuiltin="true"/>
    <cellStyle name="20% - Accent6 2 6 2 4 2 2" xfId="0" builtinId="53" customBuiltin="true"/>
    <cellStyle name="20% - Accent6 2 6 2 4 3" xfId="0" builtinId="53" customBuiltin="true"/>
    <cellStyle name="20% - Accent6 2 6 2 5" xfId="0" builtinId="53" customBuiltin="true"/>
    <cellStyle name="20% - Accent6 2 6 2 5 2" xfId="0" builtinId="53" customBuiltin="true"/>
    <cellStyle name="20% - Accent6 2 6 2 6" xfId="0" builtinId="53" customBuiltin="true"/>
    <cellStyle name="20% - Accent6 2 6 3" xfId="0" builtinId="53" customBuiltin="true"/>
    <cellStyle name="20% - Accent6 2 6 3 2" xfId="0" builtinId="53" customBuiltin="true"/>
    <cellStyle name="20% - Accent6 2 6 3 2 2" xfId="0" builtinId="53" customBuiltin="true"/>
    <cellStyle name="20% - Accent6 2 6 3 2 2 2" xfId="0" builtinId="53" customBuiltin="true"/>
    <cellStyle name="20% - Accent6 2 6 3 2 2 2 2" xfId="0" builtinId="53" customBuiltin="true"/>
    <cellStyle name="20% - Accent6 2 6 3 2 2 3" xfId="0" builtinId="53" customBuiltin="true"/>
    <cellStyle name="20% - Accent6 2 6 3 2 3" xfId="0" builtinId="53" customBuiltin="true"/>
    <cellStyle name="20% - Accent6 2 6 3 2 3 2" xfId="0" builtinId="53" customBuiltin="true"/>
    <cellStyle name="20% - Accent6 2 6 3 2 4" xfId="0" builtinId="53" customBuiltin="true"/>
    <cellStyle name="20% - Accent6 2 6 3 3" xfId="0" builtinId="53" customBuiltin="true"/>
    <cellStyle name="20% - Accent6 2 6 3 3 2" xfId="0" builtinId="53" customBuiltin="true"/>
    <cellStyle name="20% - Accent6 2 6 3 3 2 2" xfId="0" builtinId="53" customBuiltin="true"/>
    <cellStyle name="20% - Accent6 2 6 3 3 3" xfId="0" builtinId="53" customBuiltin="true"/>
    <cellStyle name="20% - Accent6 2 6 3 4" xfId="0" builtinId="53" customBuiltin="true"/>
    <cellStyle name="20% - Accent6 2 6 3 4 2" xfId="0" builtinId="53" customBuiltin="true"/>
    <cellStyle name="20% - Accent6 2 6 3 5" xfId="0" builtinId="53" customBuiltin="true"/>
    <cellStyle name="20% - Accent6 2 6 4" xfId="0" builtinId="53" customBuiltin="true"/>
    <cellStyle name="20% - Accent6 2 6 4 2" xfId="0" builtinId="53" customBuiltin="true"/>
    <cellStyle name="20% - Accent6 2 6 4 2 2" xfId="0" builtinId="53" customBuiltin="true"/>
    <cellStyle name="20% - Accent6 2 6 4 2 2 2" xfId="0" builtinId="53" customBuiltin="true"/>
    <cellStyle name="20% - Accent6 2 6 4 2 3" xfId="0" builtinId="53" customBuiltin="true"/>
    <cellStyle name="20% - Accent6 2 6 4 3" xfId="0" builtinId="53" customBuiltin="true"/>
    <cellStyle name="20% - Accent6 2 6 4 3 2" xfId="0" builtinId="53" customBuiltin="true"/>
    <cellStyle name="20% - Accent6 2 6 4 4" xfId="0" builtinId="53" customBuiltin="true"/>
    <cellStyle name="20% - Accent6 2 6 5" xfId="0" builtinId="53" customBuiltin="true"/>
    <cellStyle name="20% - Accent6 2 6 5 2" xfId="0" builtinId="53" customBuiltin="true"/>
    <cellStyle name="20% - Accent6 2 6 5 2 2" xfId="0" builtinId="53" customBuiltin="true"/>
    <cellStyle name="20% - Accent6 2 6 5 3" xfId="0" builtinId="53" customBuiltin="true"/>
    <cellStyle name="20% - Accent6 2 6 6" xfId="0" builtinId="53" customBuiltin="true"/>
    <cellStyle name="20% - Accent6 2 6 6 2" xfId="0" builtinId="53" customBuiltin="true"/>
    <cellStyle name="20% - Accent6 2 6 7" xfId="0" builtinId="53" customBuiltin="true"/>
    <cellStyle name="20% - Accent6 2 7" xfId="0" builtinId="53" customBuiltin="true"/>
    <cellStyle name="20% - Accent6 2 7 2" xfId="0" builtinId="53" customBuiltin="true"/>
    <cellStyle name="20% - Accent6 2 7 2 2" xfId="0" builtinId="53" customBuiltin="true"/>
    <cellStyle name="20% - Accent6 2 7 2 2 2" xfId="0" builtinId="53" customBuiltin="true"/>
    <cellStyle name="20% - Accent6 2 7 2 2 2 2" xfId="0" builtinId="53" customBuiltin="true"/>
    <cellStyle name="20% - Accent6 2 7 2 2 2 2 2" xfId="0" builtinId="53" customBuiltin="true"/>
    <cellStyle name="20% - Accent6 2 7 2 2 2 3" xfId="0" builtinId="53" customBuiltin="true"/>
    <cellStyle name="20% - Accent6 2 7 2 2 3" xfId="0" builtinId="53" customBuiltin="true"/>
    <cellStyle name="20% - Accent6 2 7 2 2 3 2" xfId="0" builtinId="53" customBuiltin="true"/>
    <cellStyle name="20% - Accent6 2 7 2 2 4" xfId="0" builtinId="53" customBuiltin="true"/>
    <cellStyle name="20% - Accent6 2 7 2 3" xfId="0" builtinId="53" customBuiltin="true"/>
    <cellStyle name="20% - Accent6 2 7 2 3 2" xfId="0" builtinId="53" customBuiltin="true"/>
    <cellStyle name="20% - Accent6 2 7 2 3 2 2" xfId="0" builtinId="53" customBuiltin="true"/>
    <cellStyle name="20% - Accent6 2 7 2 3 3" xfId="0" builtinId="53" customBuiltin="true"/>
    <cellStyle name="20% - Accent6 2 7 2 4" xfId="0" builtinId="53" customBuiltin="true"/>
    <cellStyle name="20% - Accent6 2 7 2 4 2" xfId="0" builtinId="53" customBuiltin="true"/>
    <cellStyle name="20% - Accent6 2 7 2 5" xfId="0" builtinId="53" customBuiltin="true"/>
    <cellStyle name="20% - Accent6 2 7 3" xfId="0" builtinId="53" customBuiltin="true"/>
    <cellStyle name="20% - Accent6 2 7 3 2" xfId="0" builtinId="53" customBuiltin="true"/>
    <cellStyle name="20% - Accent6 2 7 3 2 2" xfId="0" builtinId="53" customBuiltin="true"/>
    <cellStyle name="20% - Accent6 2 7 3 2 2 2" xfId="0" builtinId="53" customBuiltin="true"/>
    <cellStyle name="20% - Accent6 2 7 3 2 3" xfId="0" builtinId="53" customBuiltin="true"/>
    <cellStyle name="20% - Accent6 2 7 3 3" xfId="0" builtinId="53" customBuiltin="true"/>
    <cellStyle name="20% - Accent6 2 7 3 3 2" xfId="0" builtinId="53" customBuiltin="true"/>
    <cellStyle name="20% - Accent6 2 7 3 4" xfId="0" builtinId="53" customBuiltin="true"/>
    <cellStyle name="20% - Accent6 2 7 4" xfId="0" builtinId="53" customBuiltin="true"/>
    <cellStyle name="20% - Accent6 2 7 4 2" xfId="0" builtinId="53" customBuiltin="true"/>
    <cellStyle name="20% - Accent6 2 7 4 2 2" xfId="0" builtinId="53" customBuiltin="true"/>
    <cellStyle name="20% - Accent6 2 7 4 3" xfId="0" builtinId="53" customBuiltin="true"/>
    <cellStyle name="20% - Accent6 2 7 5" xfId="0" builtinId="53" customBuiltin="true"/>
    <cellStyle name="20% - Accent6 2 7 5 2" xfId="0" builtinId="53" customBuiltin="true"/>
    <cellStyle name="20% - Accent6 2 7 6" xfId="0" builtinId="53" customBuiltin="true"/>
    <cellStyle name="20% - Accent6 2 8" xfId="0" builtinId="53" customBuiltin="true"/>
    <cellStyle name="20% - Accent6 2 8 2" xfId="0" builtinId="53" customBuiltin="true"/>
    <cellStyle name="20% - Accent6 2 8 2 2" xfId="0" builtinId="53" customBuiltin="true"/>
    <cellStyle name="20% - Accent6 2 8 2 2 2" xfId="0" builtinId="53" customBuiltin="true"/>
    <cellStyle name="20% - Accent6 2 8 2 2 2 2" xfId="0" builtinId="53" customBuiltin="true"/>
    <cellStyle name="20% - Accent6 2 8 2 2 3" xfId="0" builtinId="53" customBuiltin="true"/>
    <cellStyle name="20% - Accent6 2 8 2 3" xfId="0" builtinId="53" customBuiltin="true"/>
    <cellStyle name="20% - Accent6 2 8 2 3 2" xfId="0" builtinId="53" customBuiltin="true"/>
    <cellStyle name="20% - Accent6 2 8 2 4" xfId="0" builtinId="53" customBuiltin="true"/>
    <cellStyle name="20% - Accent6 2 8 3" xfId="0" builtinId="53" customBuiltin="true"/>
    <cellStyle name="20% - Accent6 2 8 3 2" xfId="0" builtinId="53" customBuiltin="true"/>
    <cellStyle name="20% - Accent6 2 8 3 2 2" xfId="0" builtinId="53" customBuiltin="true"/>
    <cellStyle name="20% - Accent6 2 8 3 3" xfId="0" builtinId="53" customBuiltin="true"/>
    <cellStyle name="20% - Accent6 2 8 4" xfId="0" builtinId="53" customBuiltin="true"/>
    <cellStyle name="20% - Accent6 2 8 4 2" xfId="0" builtinId="53" customBuiltin="true"/>
    <cellStyle name="20% - Accent6 2 8 5" xfId="0" builtinId="53" customBuiltin="true"/>
    <cellStyle name="20% - Accent6 2 9" xfId="0" builtinId="53" customBuiltin="true"/>
    <cellStyle name="20% - Accent6 2 9 2" xfId="0" builtinId="53" customBuiltin="true"/>
    <cellStyle name="20% - Accent6 2 9 2 2" xfId="0" builtinId="53" customBuiltin="true"/>
    <cellStyle name="20% - Accent6 2 9 2 2 2" xfId="0" builtinId="53" customBuiltin="true"/>
    <cellStyle name="20% - Accent6 2 9 2 3" xfId="0" builtinId="53" customBuiltin="true"/>
    <cellStyle name="20% - Accent6 2 9 3" xfId="0" builtinId="53" customBuiltin="true"/>
    <cellStyle name="20% - Accent6 2 9 3 2" xfId="0" builtinId="53" customBuiltin="true"/>
    <cellStyle name="20% - Accent6 2 9 4" xfId="0" builtinId="53" customBuiltin="true"/>
    <cellStyle name="20% - Accent6 3" xfId="0" builtinId="53" customBuiltin="true"/>
    <cellStyle name="20% - Accent6 3 2" xfId="0" builtinId="53" customBuiltin="true"/>
    <cellStyle name="20% - Accent6 3 2 2" xfId="0" builtinId="53" customBuiltin="true"/>
    <cellStyle name="20% - Accent6 3 2 2 2" xfId="0" builtinId="53" customBuiltin="true"/>
    <cellStyle name="20% - Accent6 3 2 2 2 2" xfId="0" builtinId="53" customBuiltin="true"/>
    <cellStyle name="20% - Accent6 3 2 2 2 2 2" xfId="0" builtinId="53" customBuiltin="true"/>
    <cellStyle name="20% - Accent6 3 2 2 2 3" xfId="0" builtinId="53" customBuiltin="true"/>
    <cellStyle name="20% - Accent6 3 2 2 3" xfId="0" builtinId="53" customBuiltin="true"/>
    <cellStyle name="20% - Accent6 3 2 2 3 2" xfId="0" builtinId="53" customBuiltin="true"/>
    <cellStyle name="20% - Accent6 3 2 2 4" xfId="0" builtinId="53" customBuiltin="true"/>
    <cellStyle name="20% - Accent6 3 2 3" xfId="0" builtinId="53" customBuiltin="true"/>
    <cellStyle name="20% - Accent6 3 2 3 2" xfId="0" builtinId="53" customBuiltin="true"/>
    <cellStyle name="20% - Accent6 3 2 3 2 2" xfId="0" builtinId="53" customBuiltin="true"/>
    <cellStyle name="20% - Accent6 3 2 3 3" xfId="0" builtinId="53" customBuiltin="true"/>
    <cellStyle name="20% - Accent6 3 2 4" xfId="0" builtinId="53" customBuiltin="true"/>
    <cellStyle name="20% - Accent6 3 2 4 2" xfId="0" builtinId="53" customBuiltin="true"/>
    <cellStyle name="20% - Accent6 3 2 5" xfId="0" builtinId="53" customBuiltin="true"/>
    <cellStyle name="20% - Accent6 3 3" xfId="0" builtinId="53" customBuiltin="true"/>
    <cellStyle name="20% - Accent6 3 3 2" xfId="0" builtinId="53" customBuiltin="true"/>
    <cellStyle name="20% - Accent6 3 3 2 2" xfId="0" builtinId="53" customBuiltin="true"/>
    <cellStyle name="20% - Accent6 3 3 2 2 2" xfId="0" builtinId="53" customBuiltin="true"/>
    <cellStyle name="20% - Accent6 3 3 2 3" xfId="0" builtinId="53" customBuiltin="true"/>
    <cellStyle name="20% - Accent6 3 3 3" xfId="0" builtinId="53" customBuiltin="true"/>
    <cellStyle name="20% - Accent6 3 3 3 2" xfId="0" builtinId="53" customBuiltin="true"/>
    <cellStyle name="20% - Accent6 3 3 4" xfId="0" builtinId="53" customBuiltin="true"/>
    <cellStyle name="20% - Accent6 3 4" xfId="0" builtinId="53" customBuiltin="true"/>
    <cellStyle name="20% - Accent6 3 4 2" xfId="0" builtinId="53" customBuiltin="true"/>
    <cellStyle name="20% - Accent6 3 4 2 2" xfId="0" builtinId="53" customBuiltin="true"/>
    <cellStyle name="20% - Accent6 3 4 3" xfId="0" builtinId="53" customBuiltin="true"/>
    <cellStyle name="20% - Accent6 3 5" xfId="0" builtinId="53" customBuiltin="true"/>
    <cellStyle name="20% - Accent6 3 5 2" xfId="0" builtinId="53" customBuiltin="true"/>
    <cellStyle name="20% - Accent6 3 6" xfId="0" builtinId="53" customBuiltin="true"/>
    <cellStyle name="20% - Accent6 4" xfId="0" builtinId="53" customBuiltin="true"/>
    <cellStyle name="20% - Accent6 4 2" xfId="0" builtinId="53" customBuiltin="true"/>
    <cellStyle name="20% - Accent6 4 2 2" xfId="0" builtinId="53" customBuiltin="true"/>
    <cellStyle name="20% - Accent6 4 2 2 2" xfId="0" builtinId="53" customBuiltin="true"/>
    <cellStyle name="20% - Accent6 4 2 2 2 2" xfId="0" builtinId="53" customBuiltin="true"/>
    <cellStyle name="20% - Accent6 4 2 2 3" xfId="0" builtinId="53" customBuiltin="true"/>
    <cellStyle name="20% - Accent6 4 2 3" xfId="0" builtinId="53" customBuiltin="true"/>
    <cellStyle name="20% - Accent6 4 2 3 2" xfId="0" builtinId="53" customBuiltin="true"/>
    <cellStyle name="20% - Accent6 4 2 4" xfId="0" builtinId="53" customBuiltin="true"/>
    <cellStyle name="20% - Accent6 4 3" xfId="0" builtinId="53" customBuiltin="true"/>
    <cellStyle name="20% - Accent6 4 3 2" xfId="0" builtinId="53" customBuiltin="true"/>
    <cellStyle name="20% - Accent6 4 3 2 2" xfId="0" builtinId="53" customBuiltin="true"/>
    <cellStyle name="20% - Accent6 4 3 3" xfId="0" builtinId="53" customBuiltin="true"/>
    <cellStyle name="20% - Accent6 4 4" xfId="0" builtinId="53" customBuiltin="true"/>
    <cellStyle name="20% - Accent6 4 4 2" xfId="0" builtinId="53" customBuiltin="true"/>
    <cellStyle name="20% - Accent6 4 5" xfId="0" builtinId="53" customBuiltin="true"/>
    <cellStyle name="20% - Accent6 5" xfId="0" builtinId="53" customBuiltin="true"/>
    <cellStyle name="20% - Accent6 5 2" xfId="0" builtinId="53" customBuiltin="true"/>
    <cellStyle name="20% - Accent6 5 2 2" xfId="0" builtinId="53" customBuiltin="true"/>
    <cellStyle name="20% - Accent6 5 2 2 2" xfId="0" builtinId="53" customBuiltin="true"/>
    <cellStyle name="20% - Accent6 5 2 3" xfId="0" builtinId="53" customBuiltin="true"/>
    <cellStyle name="20% - Accent6 5 3" xfId="0" builtinId="53" customBuiltin="true"/>
    <cellStyle name="20% - Accent6 5 3 2" xfId="0" builtinId="53" customBuiltin="true"/>
    <cellStyle name="20% - Accent6 5 4" xfId="0" builtinId="53" customBuiltin="true"/>
    <cellStyle name="20% - Accent6 6" xfId="0" builtinId="53" customBuiltin="true"/>
    <cellStyle name="20% - Accent6 6 2" xfId="0" builtinId="53" customBuiltin="true"/>
    <cellStyle name="20% - Accent6 6 2 2" xfId="0" builtinId="53" customBuiltin="true"/>
    <cellStyle name="20% - Accent6 6 3" xfId="0" builtinId="53" customBuiltin="true"/>
    <cellStyle name="20% - Accent6 7" xfId="0" builtinId="53" customBuiltin="true"/>
    <cellStyle name="20% - Accent6 7 2" xfId="0" builtinId="53" customBuiltin="true"/>
    <cellStyle name="20% - Accent6 7 2 2" xfId="0" builtinId="53" customBuiltin="true"/>
    <cellStyle name="20% - Accent6 7 3" xfId="0" builtinId="53" customBuiltin="true"/>
    <cellStyle name="20% - Accent6 8" xfId="0" builtinId="53" customBuiltin="true"/>
    <cellStyle name="20% - Accent6 8 2" xfId="0" builtinId="53" customBuiltin="true"/>
    <cellStyle name="20% - Accent6 9" xfId="0" builtinId="53" customBuiltin="true"/>
    <cellStyle name="40% - Accent1 2" xfId="0" builtinId="53" customBuiltin="true"/>
    <cellStyle name="40% - Accent1 2 10" xfId="0" builtinId="53" customBuiltin="true"/>
    <cellStyle name="40% - Accent1 2 10 2" xfId="0" builtinId="53" customBuiltin="true"/>
    <cellStyle name="40% - Accent1 2 10 2 2" xfId="0" builtinId="53" customBuiltin="true"/>
    <cellStyle name="40% - Accent1 2 10 3" xfId="0" builtinId="53" customBuiltin="true"/>
    <cellStyle name="40% - Accent1 2 11" xfId="0" builtinId="53" customBuiltin="true"/>
    <cellStyle name="40% - Accent1 2 11 2" xfId="0" builtinId="53" customBuiltin="true"/>
    <cellStyle name="40% - Accent1 2 12" xfId="0" builtinId="53" customBuiltin="true"/>
    <cellStyle name="40% - Accent1 2 2" xfId="0" builtinId="53" customBuiltin="true"/>
    <cellStyle name="40% - Accent1 2 2 10" xfId="0" builtinId="53" customBuiltin="true"/>
    <cellStyle name="40% - Accent1 2 2 2" xfId="0" builtinId="53" customBuiltin="true"/>
    <cellStyle name="40% - Accent1 2 2 2 2" xfId="0" builtinId="53" customBuiltin="true"/>
    <cellStyle name="40% - Accent1 2 2 2 2 2" xfId="0" builtinId="53" customBuiltin="true"/>
    <cellStyle name="40% - Accent1 2 2 2 2 2 2" xfId="0" builtinId="53" customBuiltin="true"/>
    <cellStyle name="40% - Accent1 2 2 2 2 2 2 2" xfId="0" builtinId="53" customBuiltin="true"/>
    <cellStyle name="40% - Accent1 2 2 2 2 2 2 2 2" xfId="0" builtinId="53" customBuiltin="true"/>
    <cellStyle name="40% - Accent1 2 2 2 2 2 2 2 2 2" xfId="0" builtinId="53" customBuiltin="true"/>
    <cellStyle name="40% - Accent1 2 2 2 2 2 2 2 2 2 2" xfId="0" builtinId="53" customBuiltin="true"/>
    <cellStyle name="40% - Accent1 2 2 2 2 2 2 2 2 3" xfId="0" builtinId="53" customBuiltin="true"/>
    <cellStyle name="40% - Accent1 2 2 2 2 2 2 2 3" xfId="0" builtinId="53" customBuiltin="true"/>
    <cellStyle name="40% - Accent1 2 2 2 2 2 2 2 3 2" xfId="0" builtinId="53" customBuiltin="true"/>
    <cellStyle name="40% - Accent1 2 2 2 2 2 2 2 4" xfId="0" builtinId="53" customBuiltin="true"/>
    <cellStyle name="40% - Accent1 2 2 2 2 2 2 3" xfId="0" builtinId="53" customBuiltin="true"/>
    <cellStyle name="40% - Accent1 2 2 2 2 2 2 3 2" xfId="0" builtinId="53" customBuiltin="true"/>
    <cellStyle name="40% - Accent1 2 2 2 2 2 2 3 2 2" xfId="0" builtinId="53" customBuiltin="true"/>
    <cellStyle name="40% - Accent1 2 2 2 2 2 2 3 3" xfId="0" builtinId="53" customBuiltin="true"/>
    <cellStyle name="40% - Accent1 2 2 2 2 2 2 4" xfId="0" builtinId="53" customBuiltin="true"/>
    <cellStyle name="40% - Accent1 2 2 2 2 2 2 4 2" xfId="0" builtinId="53" customBuiltin="true"/>
    <cellStyle name="40% - Accent1 2 2 2 2 2 2 5" xfId="0" builtinId="53" customBuiltin="true"/>
    <cellStyle name="40% - Accent1 2 2 2 2 2 3" xfId="0" builtinId="53" customBuiltin="true"/>
    <cellStyle name="40% - Accent1 2 2 2 2 2 3 2" xfId="0" builtinId="53" customBuiltin="true"/>
    <cellStyle name="40% - Accent1 2 2 2 2 2 3 2 2" xfId="0" builtinId="53" customBuiltin="true"/>
    <cellStyle name="40% - Accent1 2 2 2 2 2 3 2 2 2" xfId="0" builtinId="53" customBuiltin="true"/>
    <cellStyle name="40% - Accent1 2 2 2 2 2 3 2 3" xfId="0" builtinId="53" customBuiltin="true"/>
    <cellStyle name="40% - Accent1 2 2 2 2 2 3 3" xfId="0" builtinId="53" customBuiltin="true"/>
    <cellStyle name="40% - Accent1 2 2 2 2 2 3 3 2" xfId="0" builtinId="53" customBuiltin="true"/>
    <cellStyle name="40% - Accent1 2 2 2 2 2 3 4" xfId="0" builtinId="53" customBuiltin="true"/>
    <cellStyle name="40% - Accent1 2 2 2 2 2 4" xfId="0" builtinId="53" customBuiltin="true"/>
    <cellStyle name="40% - Accent1 2 2 2 2 2 4 2" xfId="0" builtinId="53" customBuiltin="true"/>
    <cellStyle name="40% - Accent1 2 2 2 2 2 4 2 2" xfId="0" builtinId="53" customBuiltin="true"/>
    <cellStyle name="40% - Accent1 2 2 2 2 2 4 3" xfId="0" builtinId="53" customBuiltin="true"/>
    <cellStyle name="40% - Accent1 2 2 2 2 2 5" xfId="0" builtinId="53" customBuiltin="true"/>
    <cellStyle name="40% - Accent1 2 2 2 2 2 5 2" xfId="0" builtinId="53" customBuiltin="true"/>
    <cellStyle name="40% - Accent1 2 2 2 2 2 6" xfId="0" builtinId="53" customBuiltin="true"/>
    <cellStyle name="40% - Accent1 2 2 2 2 3" xfId="0" builtinId="53" customBuiltin="true"/>
    <cellStyle name="40% - Accent1 2 2 2 2 3 2" xfId="0" builtinId="53" customBuiltin="true"/>
    <cellStyle name="40% - Accent1 2 2 2 2 3 2 2" xfId="0" builtinId="53" customBuiltin="true"/>
    <cellStyle name="40% - Accent1 2 2 2 2 3 2 2 2" xfId="0" builtinId="53" customBuiltin="true"/>
    <cellStyle name="40% - Accent1 2 2 2 2 3 2 2 2 2" xfId="0" builtinId="53" customBuiltin="true"/>
    <cellStyle name="40% - Accent1 2 2 2 2 3 2 2 3" xfId="0" builtinId="53" customBuiltin="true"/>
    <cellStyle name="40% - Accent1 2 2 2 2 3 2 3" xfId="0" builtinId="53" customBuiltin="true"/>
    <cellStyle name="40% - Accent1 2 2 2 2 3 2 3 2" xfId="0" builtinId="53" customBuiltin="true"/>
    <cellStyle name="40% - Accent1 2 2 2 2 3 2 4" xfId="0" builtinId="53" customBuiltin="true"/>
    <cellStyle name="40% - Accent1 2 2 2 2 3 3" xfId="0" builtinId="53" customBuiltin="true"/>
    <cellStyle name="40% - Accent1 2 2 2 2 3 3 2" xfId="0" builtinId="53" customBuiltin="true"/>
    <cellStyle name="40% - Accent1 2 2 2 2 3 3 2 2" xfId="0" builtinId="53" customBuiltin="true"/>
    <cellStyle name="40% - Accent1 2 2 2 2 3 3 3" xfId="0" builtinId="53" customBuiltin="true"/>
    <cellStyle name="40% - Accent1 2 2 2 2 3 4" xfId="0" builtinId="53" customBuiltin="true"/>
    <cellStyle name="40% - Accent1 2 2 2 2 3 4 2" xfId="0" builtinId="53" customBuiltin="true"/>
    <cellStyle name="40% - Accent1 2 2 2 2 3 5" xfId="0" builtinId="53" customBuiltin="true"/>
    <cellStyle name="40% - Accent1 2 2 2 2 4" xfId="0" builtinId="53" customBuiltin="true"/>
    <cellStyle name="40% - Accent1 2 2 2 2 4 2" xfId="0" builtinId="53" customBuiltin="true"/>
    <cellStyle name="40% - Accent1 2 2 2 2 4 2 2" xfId="0" builtinId="53" customBuiltin="true"/>
    <cellStyle name="40% - Accent1 2 2 2 2 4 2 2 2" xfId="0" builtinId="53" customBuiltin="true"/>
    <cellStyle name="40% - Accent1 2 2 2 2 4 2 3" xfId="0" builtinId="53" customBuiltin="true"/>
    <cellStyle name="40% - Accent1 2 2 2 2 4 3" xfId="0" builtinId="53" customBuiltin="true"/>
    <cellStyle name="40% - Accent1 2 2 2 2 4 3 2" xfId="0" builtinId="53" customBuiltin="true"/>
    <cellStyle name="40% - Accent1 2 2 2 2 4 4" xfId="0" builtinId="53" customBuiltin="true"/>
    <cellStyle name="40% - Accent1 2 2 2 2 5" xfId="0" builtinId="53" customBuiltin="true"/>
    <cellStyle name="40% - Accent1 2 2 2 2 5 2" xfId="0" builtinId="53" customBuiltin="true"/>
    <cellStyle name="40% - Accent1 2 2 2 2 5 2 2" xfId="0" builtinId="53" customBuiltin="true"/>
    <cellStyle name="40% - Accent1 2 2 2 2 5 3" xfId="0" builtinId="53" customBuiltin="true"/>
    <cellStyle name="40% - Accent1 2 2 2 2 6" xfId="0" builtinId="53" customBuiltin="true"/>
    <cellStyle name="40% - Accent1 2 2 2 2 6 2" xfId="0" builtinId="53" customBuiltin="true"/>
    <cellStyle name="40% - Accent1 2 2 2 2 7" xfId="0" builtinId="53" customBuiltin="true"/>
    <cellStyle name="40% - Accent1 2 2 2 3" xfId="0" builtinId="53" customBuiltin="true"/>
    <cellStyle name="40% - Accent1 2 2 2 3 2" xfId="0" builtinId="53" customBuiltin="true"/>
    <cellStyle name="40% - Accent1 2 2 2 3 2 2" xfId="0" builtinId="53" customBuiltin="true"/>
    <cellStyle name="40% - Accent1 2 2 2 3 2 2 2" xfId="0" builtinId="53" customBuiltin="true"/>
    <cellStyle name="40% - Accent1 2 2 2 3 2 2 2 2" xfId="0" builtinId="53" customBuiltin="true"/>
    <cellStyle name="40% - Accent1 2 2 2 3 2 2 2 2 2" xfId="0" builtinId="53" customBuiltin="true"/>
    <cellStyle name="40% - Accent1 2 2 2 3 2 2 2 3" xfId="0" builtinId="53" customBuiltin="true"/>
    <cellStyle name="40% - Accent1 2 2 2 3 2 2 3" xfId="0" builtinId="53" customBuiltin="true"/>
    <cellStyle name="40% - Accent1 2 2 2 3 2 2 3 2" xfId="0" builtinId="53" customBuiltin="true"/>
    <cellStyle name="40% - Accent1 2 2 2 3 2 2 4" xfId="0" builtinId="53" customBuiltin="true"/>
    <cellStyle name="40% - Accent1 2 2 2 3 2 3" xfId="0" builtinId="53" customBuiltin="true"/>
    <cellStyle name="40% - Accent1 2 2 2 3 2 3 2" xfId="0" builtinId="53" customBuiltin="true"/>
    <cellStyle name="40% - Accent1 2 2 2 3 2 3 2 2" xfId="0" builtinId="53" customBuiltin="true"/>
    <cellStyle name="40% - Accent1 2 2 2 3 2 3 3" xfId="0" builtinId="53" customBuiltin="true"/>
    <cellStyle name="40% - Accent1 2 2 2 3 2 4" xfId="0" builtinId="53" customBuiltin="true"/>
    <cellStyle name="40% - Accent1 2 2 2 3 2 4 2" xfId="0" builtinId="53" customBuiltin="true"/>
    <cellStyle name="40% - Accent1 2 2 2 3 2 5" xfId="0" builtinId="53" customBuiltin="true"/>
    <cellStyle name="40% - Accent1 2 2 2 3 3" xfId="0" builtinId="53" customBuiltin="true"/>
    <cellStyle name="40% - Accent1 2 2 2 3 3 2" xfId="0" builtinId="53" customBuiltin="true"/>
    <cellStyle name="40% - Accent1 2 2 2 3 3 2 2" xfId="0" builtinId="53" customBuiltin="true"/>
    <cellStyle name="40% - Accent1 2 2 2 3 3 2 2 2" xfId="0" builtinId="53" customBuiltin="true"/>
    <cellStyle name="40% - Accent1 2 2 2 3 3 2 3" xfId="0" builtinId="53" customBuiltin="true"/>
    <cellStyle name="40% - Accent1 2 2 2 3 3 3" xfId="0" builtinId="53" customBuiltin="true"/>
    <cellStyle name="40% - Accent1 2 2 2 3 3 3 2" xfId="0" builtinId="53" customBuiltin="true"/>
    <cellStyle name="40% - Accent1 2 2 2 3 3 4" xfId="0" builtinId="53" customBuiltin="true"/>
    <cellStyle name="40% - Accent1 2 2 2 3 4" xfId="0" builtinId="53" customBuiltin="true"/>
    <cellStyle name="40% - Accent1 2 2 2 3 4 2" xfId="0" builtinId="53" customBuiltin="true"/>
    <cellStyle name="40% - Accent1 2 2 2 3 4 2 2" xfId="0" builtinId="53" customBuiltin="true"/>
    <cellStyle name="40% - Accent1 2 2 2 3 4 3" xfId="0" builtinId="53" customBuiltin="true"/>
    <cellStyle name="40% - Accent1 2 2 2 3 5" xfId="0" builtinId="53" customBuiltin="true"/>
    <cellStyle name="40% - Accent1 2 2 2 3 5 2" xfId="0" builtinId="53" customBuiltin="true"/>
    <cellStyle name="40% - Accent1 2 2 2 3 6" xfId="0" builtinId="53" customBuiltin="true"/>
    <cellStyle name="40% - Accent1 2 2 2 4" xfId="0" builtinId="53" customBuiltin="true"/>
    <cellStyle name="40% - Accent1 2 2 2 4 2" xfId="0" builtinId="53" customBuiltin="true"/>
    <cellStyle name="40% - Accent1 2 2 2 4 2 2" xfId="0" builtinId="53" customBuiltin="true"/>
    <cellStyle name="40% - Accent1 2 2 2 4 2 2 2" xfId="0" builtinId="53" customBuiltin="true"/>
    <cellStyle name="40% - Accent1 2 2 2 4 2 2 2 2" xfId="0" builtinId="53" customBuiltin="true"/>
    <cellStyle name="40% - Accent1 2 2 2 4 2 2 3" xfId="0" builtinId="53" customBuiltin="true"/>
    <cellStyle name="40% - Accent1 2 2 2 4 2 3" xfId="0" builtinId="53" customBuiltin="true"/>
    <cellStyle name="40% - Accent1 2 2 2 4 2 3 2" xfId="0" builtinId="53" customBuiltin="true"/>
    <cellStyle name="40% - Accent1 2 2 2 4 2 4" xfId="0" builtinId="53" customBuiltin="true"/>
    <cellStyle name="40% - Accent1 2 2 2 4 3" xfId="0" builtinId="53" customBuiltin="true"/>
    <cellStyle name="40% - Accent1 2 2 2 4 3 2" xfId="0" builtinId="53" customBuiltin="true"/>
    <cellStyle name="40% - Accent1 2 2 2 4 3 2 2" xfId="0" builtinId="53" customBuiltin="true"/>
    <cellStyle name="40% - Accent1 2 2 2 4 3 3" xfId="0" builtinId="53" customBuiltin="true"/>
    <cellStyle name="40% - Accent1 2 2 2 4 4" xfId="0" builtinId="53" customBuiltin="true"/>
    <cellStyle name="40% - Accent1 2 2 2 4 4 2" xfId="0" builtinId="53" customBuiltin="true"/>
    <cellStyle name="40% - Accent1 2 2 2 4 5" xfId="0" builtinId="53" customBuiltin="true"/>
    <cellStyle name="40% - Accent1 2 2 2 5" xfId="0" builtinId="53" customBuiltin="true"/>
    <cellStyle name="40% - Accent1 2 2 2 5 2" xfId="0" builtinId="53" customBuiltin="true"/>
    <cellStyle name="40% - Accent1 2 2 2 5 2 2" xfId="0" builtinId="53" customBuiltin="true"/>
    <cellStyle name="40% - Accent1 2 2 2 5 2 2 2" xfId="0" builtinId="53" customBuiltin="true"/>
    <cellStyle name="40% - Accent1 2 2 2 5 2 3" xfId="0" builtinId="53" customBuiltin="true"/>
    <cellStyle name="40% - Accent1 2 2 2 5 3" xfId="0" builtinId="53" customBuiltin="true"/>
    <cellStyle name="40% - Accent1 2 2 2 5 3 2" xfId="0" builtinId="53" customBuiltin="true"/>
    <cellStyle name="40% - Accent1 2 2 2 5 4" xfId="0" builtinId="53" customBuiltin="true"/>
    <cellStyle name="40% - Accent1 2 2 2 6" xfId="0" builtinId="53" customBuiltin="true"/>
    <cellStyle name="40% - Accent1 2 2 2 6 2" xfId="0" builtinId="53" customBuiltin="true"/>
    <cellStyle name="40% - Accent1 2 2 2 6 2 2" xfId="0" builtinId="53" customBuiltin="true"/>
    <cellStyle name="40% - Accent1 2 2 2 6 3" xfId="0" builtinId="53" customBuiltin="true"/>
    <cellStyle name="40% - Accent1 2 2 2 7" xfId="0" builtinId="53" customBuiltin="true"/>
    <cellStyle name="40% - Accent1 2 2 2 7 2" xfId="0" builtinId="53" customBuiltin="true"/>
    <cellStyle name="40% - Accent1 2 2 2 8" xfId="0" builtinId="53" customBuiltin="true"/>
    <cellStyle name="40% - Accent1 2 2 3" xfId="0" builtinId="53" customBuiltin="true"/>
    <cellStyle name="40% - Accent1 2 2 3 2" xfId="0" builtinId="53" customBuiltin="true"/>
    <cellStyle name="40% - Accent1 2 2 3 2 2" xfId="0" builtinId="53" customBuiltin="true"/>
    <cellStyle name="40% - Accent1 2 2 3 2 2 2" xfId="0" builtinId="53" customBuiltin="true"/>
    <cellStyle name="40% - Accent1 2 2 3 2 2 2 2" xfId="0" builtinId="53" customBuiltin="true"/>
    <cellStyle name="40% - Accent1 2 2 3 2 2 2 2 2" xfId="0" builtinId="53" customBuiltin="true"/>
    <cellStyle name="40% - Accent1 2 2 3 2 2 2 2 2 2" xfId="0" builtinId="53" customBuiltin="true"/>
    <cellStyle name="40% - Accent1 2 2 3 2 2 2 2 2 2 2" xfId="0" builtinId="53" customBuiltin="true"/>
    <cellStyle name="40% - Accent1 2 2 3 2 2 2 2 2 3" xfId="0" builtinId="53" customBuiltin="true"/>
    <cellStyle name="40% - Accent1 2 2 3 2 2 2 2 3" xfId="0" builtinId="53" customBuiltin="true"/>
    <cellStyle name="40% - Accent1 2 2 3 2 2 2 2 3 2" xfId="0" builtinId="53" customBuiltin="true"/>
    <cellStyle name="40% - Accent1 2 2 3 2 2 2 2 4" xfId="0" builtinId="53" customBuiltin="true"/>
    <cellStyle name="40% - Accent1 2 2 3 2 2 2 3" xfId="0" builtinId="53" customBuiltin="true"/>
    <cellStyle name="40% - Accent1 2 2 3 2 2 2 3 2" xfId="0" builtinId="53" customBuiltin="true"/>
    <cellStyle name="40% - Accent1 2 2 3 2 2 2 3 2 2" xfId="0" builtinId="53" customBuiltin="true"/>
    <cellStyle name="40% - Accent1 2 2 3 2 2 2 3 3" xfId="0" builtinId="53" customBuiltin="true"/>
    <cellStyle name="40% - Accent1 2 2 3 2 2 2 4" xfId="0" builtinId="53" customBuiltin="true"/>
    <cellStyle name="40% - Accent1 2 2 3 2 2 2 4 2" xfId="0" builtinId="53" customBuiltin="true"/>
    <cellStyle name="40% - Accent1 2 2 3 2 2 2 5" xfId="0" builtinId="53" customBuiltin="true"/>
    <cellStyle name="40% - Accent1 2 2 3 2 2 3" xfId="0" builtinId="53" customBuiltin="true"/>
    <cellStyle name="40% - Accent1 2 2 3 2 2 3 2" xfId="0" builtinId="53" customBuiltin="true"/>
    <cellStyle name="40% - Accent1 2 2 3 2 2 3 2 2" xfId="0" builtinId="53" customBuiltin="true"/>
    <cellStyle name="40% - Accent1 2 2 3 2 2 3 2 2 2" xfId="0" builtinId="53" customBuiltin="true"/>
    <cellStyle name="40% - Accent1 2 2 3 2 2 3 2 3" xfId="0" builtinId="53" customBuiltin="true"/>
    <cellStyle name="40% - Accent1 2 2 3 2 2 3 3" xfId="0" builtinId="53" customBuiltin="true"/>
    <cellStyle name="40% - Accent1 2 2 3 2 2 3 3 2" xfId="0" builtinId="53" customBuiltin="true"/>
    <cellStyle name="40% - Accent1 2 2 3 2 2 3 4" xfId="0" builtinId="53" customBuiltin="true"/>
    <cellStyle name="40% - Accent1 2 2 3 2 2 4" xfId="0" builtinId="53" customBuiltin="true"/>
    <cellStyle name="40% - Accent1 2 2 3 2 2 4 2" xfId="0" builtinId="53" customBuiltin="true"/>
    <cellStyle name="40% - Accent1 2 2 3 2 2 4 2 2" xfId="0" builtinId="53" customBuiltin="true"/>
    <cellStyle name="40% - Accent1 2 2 3 2 2 4 3" xfId="0" builtinId="53" customBuiltin="true"/>
    <cellStyle name="40% - Accent1 2 2 3 2 2 5" xfId="0" builtinId="53" customBuiltin="true"/>
    <cellStyle name="40% - Accent1 2 2 3 2 2 5 2" xfId="0" builtinId="53" customBuiltin="true"/>
    <cellStyle name="40% - Accent1 2 2 3 2 2 6" xfId="0" builtinId="53" customBuiltin="true"/>
    <cellStyle name="40% - Accent1 2 2 3 2 3" xfId="0" builtinId="53" customBuiltin="true"/>
    <cellStyle name="40% - Accent1 2 2 3 2 3 2" xfId="0" builtinId="53" customBuiltin="true"/>
    <cellStyle name="40% - Accent1 2 2 3 2 3 2 2" xfId="0" builtinId="53" customBuiltin="true"/>
    <cellStyle name="40% - Accent1 2 2 3 2 3 2 2 2" xfId="0" builtinId="53" customBuiltin="true"/>
    <cellStyle name="40% - Accent1 2 2 3 2 3 2 2 2 2" xfId="0" builtinId="53" customBuiltin="true"/>
    <cellStyle name="40% - Accent1 2 2 3 2 3 2 2 3" xfId="0" builtinId="53" customBuiltin="true"/>
    <cellStyle name="40% - Accent1 2 2 3 2 3 2 3" xfId="0" builtinId="53" customBuiltin="true"/>
    <cellStyle name="40% - Accent1 2 2 3 2 3 2 3 2" xfId="0" builtinId="53" customBuiltin="true"/>
    <cellStyle name="40% - Accent1 2 2 3 2 3 2 4" xfId="0" builtinId="53" customBuiltin="true"/>
    <cellStyle name="40% - Accent1 2 2 3 2 3 3" xfId="0" builtinId="53" customBuiltin="true"/>
    <cellStyle name="40% - Accent1 2 2 3 2 3 3 2" xfId="0" builtinId="53" customBuiltin="true"/>
    <cellStyle name="40% - Accent1 2 2 3 2 3 3 2 2" xfId="0" builtinId="53" customBuiltin="true"/>
    <cellStyle name="40% - Accent1 2 2 3 2 3 3 3" xfId="0" builtinId="53" customBuiltin="true"/>
    <cellStyle name="40% - Accent1 2 2 3 2 3 4" xfId="0" builtinId="53" customBuiltin="true"/>
    <cellStyle name="40% - Accent1 2 2 3 2 3 4 2" xfId="0" builtinId="53" customBuiltin="true"/>
    <cellStyle name="40% - Accent1 2 2 3 2 3 5" xfId="0" builtinId="53" customBuiltin="true"/>
    <cellStyle name="40% - Accent1 2 2 3 2 4" xfId="0" builtinId="53" customBuiltin="true"/>
    <cellStyle name="40% - Accent1 2 2 3 2 4 2" xfId="0" builtinId="53" customBuiltin="true"/>
    <cellStyle name="40% - Accent1 2 2 3 2 4 2 2" xfId="0" builtinId="53" customBuiltin="true"/>
    <cellStyle name="40% - Accent1 2 2 3 2 4 2 2 2" xfId="0" builtinId="53" customBuiltin="true"/>
    <cellStyle name="40% - Accent1 2 2 3 2 4 2 3" xfId="0" builtinId="53" customBuiltin="true"/>
    <cellStyle name="40% - Accent1 2 2 3 2 4 3" xfId="0" builtinId="53" customBuiltin="true"/>
    <cellStyle name="40% - Accent1 2 2 3 2 4 3 2" xfId="0" builtinId="53" customBuiltin="true"/>
    <cellStyle name="40% - Accent1 2 2 3 2 4 4" xfId="0" builtinId="53" customBuiltin="true"/>
    <cellStyle name="40% - Accent1 2 2 3 2 5" xfId="0" builtinId="53" customBuiltin="true"/>
    <cellStyle name="40% - Accent1 2 2 3 2 5 2" xfId="0" builtinId="53" customBuiltin="true"/>
    <cellStyle name="40% - Accent1 2 2 3 2 5 2 2" xfId="0" builtinId="53" customBuiltin="true"/>
    <cellStyle name="40% - Accent1 2 2 3 2 5 3" xfId="0" builtinId="53" customBuiltin="true"/>
    <cellStyle name="40% - Accent1 2 2 3 2 6" xfId="0" builtinId="53" customBuiltin="true"/>
    <cellStyle name="40% - Accent1 2 2 3 2 6 2" xfId="0" builtinId="53" customBuiltin="true"/>
    <cellStyle name="40% - Accent1 2 2 3 2 7" xfId="0" builtinId="53" customBuiltin="true"/>
    <cellStyle name="40% - Accent1 2 2 3 3" xfId="0" builtinId="53" customBuiltin="true"/>
    <cellStyle name="40% - Accent1 2 2 3 3 2" xfId="0" builtinId="53" customBuiltin="true"/>
    <cellStyle name="40% - Accent1 2 2 3 3 2 2" xfId="0" builtinId="53" customBuiltin="true"/>
    <cellStyle name="40% - Accent1 2 2 3 3 2 2 2" xfId="0" builtinId="53" customBuiltin="true"/>
    <cellStyle name="40% - Accent1 2 2 3 3 2 2 2 2" xfId="0" builtinId="53" customBuiltin="true"/>
    <cellStyle name="40% - Accent1 2 2 3 3 2 2 2 2 2" xfId="0" builtinId="53" customBuiltin="true"/>
    <cellStyle name="40% - Accent1 2 2 3 3 2 2 2 3" xfId="0" builtinId="53" customBuiltin="true"/>
    <cellStyle name="40% - Accent1 2 2 3 3 2 2 3" xfId="0" builtinId="53" customBuiltin="true"/>
    <cellStyle name="40% - Accent1 2 2 3 3 2 2 3 2" xfId="0" builtinId="53" customBuiltin="true"/>
    <cellStyle name="40% - Accent1 2 2 3 3 2 2 4" xfId="0" builtinId="53" customBuiltin="true"/>
    <cellStyle name="40% - Accent1 2 2 3 3 2 3" xfId="0" builtinId="53" customBuiltin="true"/>
    <cellStyle name="40% - Accent1 2 2 3 3 2 3 2" xfId="0" builtinId="53" customBuiltin="true"/>
    <cellStyle name="40% - Accent1 2 2 3 3 2 3 2 2" xfId="0" builtinId="53" customBuiltin="true"/>
    <cellStyle name="40% - Accent1 2 2 3 3 2 3 3" xfId="0" builtinId="53" customBuiltin="true"/>
    <cellStyle name="40% - Accent1 2 2 3 3 2 4" xfId="0" builtinId="53" customBuiltin="true"/>
    <cellStyle name="40% - Accent1 2 2 3 3 2 4 2" xfId="0" builtinId="53" customBuiltin="true"/>
    <cellStyle name="40% - Accent1 2 2 3 3 2 5" xfId="0" builtinId="53" customBuiltin="true"/>
    <cellStyle name="40% - Accent1 2 2 3 3 3" xfId="0" builtinId="53" customBuiltin="true"/>
    <cellStyle name="40% - Accent1 2 2 3 3 3 2" xfId="0" builtinId="53" customBuiltin="true"/>
    <cellStyle name="40% - Accent1 2 2 3 3 3 2 2" xfId="0" builtinId="53" customBuiltin="true"/>
    <cellStyle name="40% - Accent1 2 2 3 3 3 2 2 2" xfId="0" builtinId="53" customBuiltin="true"/>
    <cellStyle name="40% - Accent1 2 2 3 3 3 2 3" xfId="0" builtinId="53" customBuiltin="true"/>
    <cellStyle name="40% - Accent1 2 2 3 3 3 3" xfId="0" builtinId="53" customBuiltin="true"/>
    <cellStyle name="40% - Accent1 2 2 3 3 3 3 2" xfId="0" builtinId="53" customBuiltin="true"/>
    <cellStyle name="40% - Accent1 2 2 3 3 3 4" xfId="0" builtinId="53" customBuiltin="true"/>
    <cellStyle name="40% - Accent1 2 2 3 3 4" xfId="0" builtinId="53" customBuiltin="true"/>
    <cellStyle name="40% - Accent1 2 2 3 3 4 2" xfId="0" builtinId="53" customBuiltin="true"/>
    <cellStyle name="40% - Accent1 2 2 3 3 4 2 2" xfId="0" builtinId="53" customBuiltin="true"/>
    <cellStyle name="40% - Accent1 2 2 3 3 4 3" xfId="0" builtinId="53" customBuiltin="true"/>
    <cellStyle name="40% - Accent1 2 2 3 3 5" xfId="0" builtinId="53" customBuiltin="true"/>
    <cellStyle name="40% - Accent1 2 2 3 3 5 2" xfId="0" builtinId="53" customBuiltin="true"/>
    <cellStyle name="40% - Accent1 2 2 3 3 6" xfId="0" builtinId="53" customBuiltin="true"/>
    <cellStyle name="40% - Accent1 2 2 3 4" xfId="0" builtinId="53" customBuiltin="true"/>
    <cellStyle name="40% - Accent1 2 2 3 4 2" xfId="0" builtinId="53" customBuiltin="true"/>
    <cellStyle name="40% - Accent1 2 2 3 4 2 2" xfId="0" builtinId="53" customBuiltin="true"/>
    <cellStyle name="40% - Accent1 2 2 3 4 2 2 2" xfId="0" builtinId="53" customBuiltin="true"/>
    <cellStyle name="40% - Accent1 2 2 3 4 2 2 2 2" xfId="0" builtinId="53" customBuiltin="true"/>
    <cellStyle name="40% - Accent1 2 2 3 4 2 2 3" xfId="0" builtinId="53" customBuiltin="true"/>
    <cellStyle name="40% - Accent1 2 2 3 4 2 3" xfId="0" builtinId="53" customBuiltin="true"/>
    <cellStyle name="40% - Accent1 2 2 3 4 2 3 2" xfId="0" builtinId="53" customBuiltin="true"/>
    <cellStyle name="40% - Accent1 2 2 3 4 2 4" xfId="0" builtinId="53" customBuiltin="true"/>
    <cellStyle name="40% - Accent1 2 2 3 4 3" xfId="0" builtinId="53" customBuiltin="true"/>
    <cellStyle name="40% - Accent1 2 2 3 4 3 2" xfId="0" builtinId="53" customBuiltin="true"/>
    <cellStyle name="40% - Accent1 2 2 3 4 3 2 2" xfId="0" builtinId="53" customBuiltin="true"/>
    <cellStyle name="40% - Accent1 2 2 3 4 3 3" xfId="0" builtinId="53" customBuiltin="true"/>
    <cellStyle name="40% - Accent1 2 2 3 4 4" xfId="0" builtinId="53" customBuiltin="true"/>
    <cellStyle name="40% - Accent1 2 2 3 4 4 2" xfId="0" builtinId="53" customBuiltin="true"/>
    <cellStyle name="40% - Accent1 2 2 3 4 5" xfId="0" builtinId="53" customBuiltin="true"/>
    <cellStyle name="40% - Accent1 2 2 3 5" xfId="0" builtinId="53" customBuiltin="true"/>
    <cellStyle name="40% - Accent1 2 2 3 5 2" xfId="0" builtinId="53" customBuiltin="true"/>
    <cellStyle name="40% - Accent1 2 2 3 5 2 2" xfId="0" builtinId="53" customBuiltin="true"/>
    <cellStyle name="40% - Accent1 2 2 3 5 2 2 2" xfId="0" builtinId="53" customBuiltin="true"/>
    <cellStyle name="40% - Accent1 2 2 3 5 2 3" xfId="0" builtinId="53" customBuiltin="true"/>
    <cellStyle name="40% - Accent1 2 2 3 5 3" xfId="0" builtinId="53" customBuiltin="true"/>
    <cellStyle name="40% - Accent1 2 2 3 5 3 2" xfId="0" builtinId="53" customBuiltin="true"/>
    <cellStyle name="40% - Accent1 2 2 3 5 4" xfId="0" builtinId="53" customBuiltin="true"/>
    <cellStyle name="40% - Accent1 2 2 3 6" xfId="0" builtinId="53" customBuiltin="true"/>
    <cellStyle name="40% - Accent1 2 2 3 6 2" xfId="0" builtinId="53" customBuiltin="true"/>
    <cellStyle name="40% - Accent1 2 2 3 6 2 2" xfId="0" builtinId="53" customBuiltin="true"/>
    <cellStyle name="40% - Accent1 2 2 3 6 3" xfId="0" builtinId="53" customBuiltin="true"/>
    <cellStyle name="40% - Accent1 2 2 3 7" xfId="0" builtinId="53" customBuiltin="true"/>
    <cellStyle name="40% - Accent1 2 2 3 7 2" xfId="0" builtinId="53" customBuiltin="true"/>
    <cellStyle name="40% - Accent1 2 2 3 8" xfId="0" builtinId="53" customBuiltin="true"/>
    <cellStyle name="40% - Accent1 2 2 4" xfId="0" builtinId="53" customBuiltin="true"/>
    <cellStyle name="40% - Accent1 2 2 4 2" xfId="0" builtinId="53" customBuiltin="true"/>
    <cellStyle name="40% - Accent1 2 2 4 2 2" xfId="0" builtinId="53" customBuiltin="true"/>
    <cellStyle name="40% - Accent1 2 2 4 2 2 2" xfId="0" builtinId="53" customBuiltin="true"/>
    <cellStyle name="40% - Accent1 2 2 4 2 2 2 2" xfId="0" builtinId="53" customBuiltin="true"/>
    <cellStyle name="40% - Accent1 2 2 4 2 2 2 2 2" xfId="0" builtinId="53" customBuiltin="true"/>
    <cellStyle name="40% - Accent1 2 2 4 2 2 2 2 2 2" xfId="0" builtinId="53" customBuiltin="true"/>
    <cellStyle name="40% - Accent1 2 2 4 2 2 2 2 3" xfId="0" builtinId="53" customBuiltin="true"/>
    <cellStyle name="40% - Accent1 2 2 4 2 2 2 3" xfId="0" builtinId="53" customBuiltin="true"/>
    <cellStyle name="40% - Accent1 2 2 4 2 2 2 3 2" xfId="0" builtinId="53" customBuiltin="true"/>
    <cellStyle name="40% - Accent1 2 2 4 2 2 2 4" xfId="0" builtinId="53" customBuiltin="true"/>
    <cellStyle name="40% - Accent1 2 2 4 2 2 3" xfId="0" builtinId="53" customBuiltin="true"/>
    <cellStyle name="40% - Accent1 2 2 4 2 2 3 2" xfId="0" builtinId="53" customBuiltin="true"/>
    <cellStyle name="40% - Accent1 2 2 4 2 2 3 2 2" xfId="0" builtinId="53" customBuiltin="true"/>
    <cellStyle name="40% - Accent1 2 2 4 2 2 3 3" xfId="0" builtinId="53" customBuiltin="true"/>
    <cellStyle name="40% - Accent1 2 2 4 2 2 4" xfId="0" builtinId="53" customBuiltin="true"/>
    <cellStyle name="40% - Accent1 2 2 4 2 2 4 2" xfId="0" builtinId="53" customBuiltin="true"/>
    <cellStyle name="40% - Accent1 2 2 4 2 2 5" xfId="0" builtinId="53" customBuiltin="true"/>
    <cellStyle name="40% - Accent1 2 2 4 2 3" xfId="0" builtinId="53" customBuiltin="true"/>
    <cellStyle name="40% - Accent1 2 2 4 2 3 2" xfId="0" builtinId="53" customBuiltin="true"/>
    <cellStyle name="40% - Accent1 2 2 4 2 3 2 2" xfId="0" builtinId="53" customBuiltin="true"/>
    <cellStyle name="40% - Accent1 2 2 4 2 3 2 2 2" xfId="0" builtinId="53" customBuiltin="true"/>
    <cellStyle name="40% - Accent1 2 2 4 2 3 2 3" xfId="0" builtinId="53" customBuiltin="true"/>
    <cellStyle name="40% - Accent1 2 2 4 2 3 3" xfId="0" builtinId="53" customBuiltin="true"/>
    <cellStyle name="40% - Accent1 2 2 4 2 3 3 2" xfId="0" builtinId="53" customBuiltin="true"/>
    <cellStyle name="40% - Accent1 2 2 4 2 3 4" xfId="0" builtinId="53" customBuiltin="true"/>
    <cellStyle name="40% - Accent1 2 2 4 2 4" xfId="0" builtinId="53" customBuiltin="true"/>
    <cellStyle name="40% - Accent1 2 2 4 2 4 2" xfId="0" builtinId="53" customBuiltin="true"/>
    <cellStyle name="40% - Accent1 2 2 4 2 4 2 2" xfId="0" builtinId="53" customBuiltin="true"/>
    <cellStyle name="40% - Accent1 2 2 4 2 4 3" xfId="0" builtinId="53" customBuiltin="true"/>
    <cellStyle name="40% - Accent1 2 2 4 2 5" xfId="0" builtinId="53" customBuiltin="true"/>
    <cellStyle name="40% - Accent1 2 2 4 2 5 2" xfId="0" builtinId="53" customBuiltin="true"/>
    <cellStyle name="40% - Accent1 2 2 4 2 6" xfId="0" builtinId="53" customBuiltin="true"/>
    <cellStyle name="40% - Accent1 2 2 4 3" xfId="0" builtinId="53" customBuiltin="true"/>
    <cellStyle name="40% - Accent1 2 2 4 3 2" xfId="0" builtinId="53" customBuiltin="true"/>
    <cellStyle name="40% - Accent1 2 2 4 3 2 2" xfId="0" builtinId="53" customBuiltin="true"/>
    <cellStyle name="40% - Accent1 2 2 4 3 2 2 2" xfId="0" builtinId="53" customBuiltin="true"/>
    <cellStyle name="40% - Accent1 2 2 4 3 2 2 2 2" xfId="0" builtinId="53" customBuiltin="true"/>
    <cellStyle name="40% - Accent1 2 2 4 3 2 2 3" xfId="0" builtinId="53" customBuiltin="true"/>
    <cellStyle name="40% - Accent1 2 2 4 3 2 3" xfId="0" builtinId="53" customBuiltin="true"/>
    <cellStyle name="40% - Accent1 2 2 4 3 2 3 2" xfId="0" builtinId="53" customBuiltin="true"/>
    <cellStyle name="40% - Accent1 2 2 4 3 2 4" xfId="0" builtinId="53" customBuiltin="true"/>
    <cellStyle name="40% - Accent1 2 2 4 3 3" xfId="0" builtinId="53" customBuiltin="true"/>
    <cellStyle name="40% - Accent1 2 2 4 3 3 2" xfId="0" builtinId="53" customBuiltin="true"/>
    <cellStyle name="40% - Accent1 2 2 4 3 3 2 2" xfId="0" builtinId="53" customBuiltin="true"/>
    <cellStyle name="40% - Accent1 2 2 4 3 3 3" xfId="0" builtinId="53" customBuiltin="true"/>
    <cellStyle name="40% - Accent1 2 2 4 3 4" xfId="0" builtinId="53" customBuiltin="true"/>
    <cellStyle name="40% - Accent1 2 2 4 3 4 2" xfId="0" builtinId="53" customBuiltin="true"/>
    <cellStyle name="40% - Accent1 2 2 4 3 5" xfId="0" builtinId="53" customBuiltin="true"/>
    <cellStyle name="40% - Accent1 2 2 4 4" xfId="0" builtinId="53" customBuiltin="true"/>
    <cellStyle name="40% - Accent1 2 2 4 4 2" xfId="0" builtinId="53" customBuiltin="true"/>
    <cellStyle name="40% - Accent1 2 2 4 4 2 2" xfId="0" builtinId="53" customBuiltin="true"/>
    <cellStyle name="40% - Accent1 2 2 4 4 2 2 2" xfId="0" builtinId="53" customBuiltin="true"/>
    <cellStyle name="40% - Accent1 2 2 4 4 2 3" xfId="0" builtinId="53" customBuiltin="true"/>
    <cellStyle name="40% - Accent1 2 2 4 4 3" xfId="0" builtinId="53" customBuiltin="true"/>
    <cellStyle name="40% - Accent1 2 2 4 4 3 2" xfId="0" builtinId="53" customBuiltin="true"/>
    <cellStyle name="40% - Accent1 2 2 4 4 4" xfId="0" builtinId="53" customBuiltin="true"/>
    <cellStyle name="40% - Accent1 2 2 4 5" xfId="0" builtinId="53" customBuiltin="true"/>
    <cellStyle name="40% - Accent1 2 2 4 5 2" xfId="0" builtinId="53" customBuiltin="true"/>
    <cellStyle name="40% - Accent1 2 2 4 5 2 2" xfId="0" builtinId="53" customBuiltin="true"/>
    <cellStyle name="40% - Accent1 2 2 4 5 3" xfId="0" builtinId="53" customBuiltin="true"/>
    <cellStyle name="40% - Accent1 2 2 4 6" xfId="0" builtinId="53" customBuiltin="true"/>
    <cellStyle name="40% - Accent1 2 2 4 6 2" xfId="0" builtinId="53" customBuiltin="true"/>
    <cellStyle name="40% - Accent1 2 2 4 7" xfId="0" builtinId="53" customBuiltin="true"/>
    <cellStyle name="40% - Accent1 2 2 5" xfId="0" builtinId="53" customBuiltin="true"/>
    <cellStyle name="40% - Accent1 2 2 5 2" xfId="0" builtinId="53" customBuiltin="true"/>
    <cellStyle name="40% - Accent1 2 2 5 2 2" xfId="0" builtinId="53" customBuiltin="true"/>
    <cellStyle name="40% - Accent1 2 2 5 2 2 2" xfId="0" builtinId="53" customBuiltin="true"/>
    <cellStyle name="40% - Accent1 2 2 5 2 2 2 2" xfId="0" builtinId="53" customBuiltin="true"/>
    <cellStyle name="40% - Accent1 2 2 5 2 2 2 2 2" xfId="0" builtinId="53" customBuiltin="true"/>
    <cellStyle name="40% - Accent1 2 2 5 2 2 2 3" xfId="0" builtinId="53" customBuiltin="true"/>
    <cellStyle name="40% - Accent1 2 2 5 2 2 3" xfId="0" builtinId="53" customBuiltin="true"/>
    <cellStyle name="40% - Accent1 2 2 5 2 2 3 2" xfId="0" builtinId="53" customBuiltin="true"/>
    <cellStyle name="40% - Accent1 2 2 5 2 2 4" xfId="0" builtinId="53" customBuiltin="true"/>
    <cellStyle name="40% - Accent1 2 2 5 2 3" xfId="0" builtinId="53" customBuiltin="true"/>
    <cellStyle name="40% - Accent1 2 2 5 2 3 2" xfId="0" builtinId="53" customBuiltin="true"/>
    <cellStyle name="40% - Accent1 2 2 5 2 3 2 2" xfId="0" builtinId="53" customBuiltin="true"/>
    <cellStyle name="40% - Accent1 2 2 5 2 3 3" xfId="0" builtinId="53" customBuiltin="true"/>
    <cellStyle name="40% - Accent1 2 2 5 2 4" xfId="0" builtinId="53" customBuiltin="true"/>
    <cellStyle name="40% - Accent1 2 2 5 2 4 2" xfId="0" builtinId="53" customBuiltin="true"/>
    <cellStyle name="40% - Accent1 2 2 5 2 5" xfId="0" builtinId="53" customBuiltin="true"/>
    <cellStyle name="40% - Accent1 2 2 5 3" xfId="0" builtinId="53" customBuiltin="true"/>
    <cellStyle name="40% - Accent1 2 2 5 3 2" xfId="0" builtinId="53" customBuiltin="true"/>
    <cellStyle name="40% - Accent1 2 2 5 3 2 2" xfId="0" builtinId="53" customBuiltin="true"/>
    <cellStyle name="40% - Accent1 2 2 5 3 2 2 2" xfId="0" builtinId="53" customBuiltin="true"/>
    <cellStyle name="40% - Accent1 2 2 5 3 2 3" xfId="0" builtinId="53" customBuiltin="true"/>
    <cellStyle name="40% - Accent1 2 2 5 3 3" xfId="0" builtinId="53" customBuiltin="true"/>
    <cellStyle name="40% - Accent1 2 2 5 3 3 2" xfId="0" builtinId="53" customBuiltin="true"/>
    <cellStyle name="40% - Accent1 2 2 5 3 4" xfId="0" builtinId="53" customBuiltin="true"/>
    <cellStyle name="40% - Accent1 2 2 5 4" xfId="0" builtinId="53" customBuiltin="true"/>
    <cellStyle name="40% - Accent1 2 2 5 4 2" xfId="0" builtinId="53" customBuiltin="true"/>
    <cellStyle name="40% - Accent1 2 2 5 4 2 2" xfId="0" builtinId="53" customBuiltin="true"/>
    <cellStyle name="40% - Accent1 2 2 5 4 3" xfId="0" builtinId="53" customBuiltin="true"/>
    <cellStyle name="40% - Accent1 2 2 5 5" xfId="0" builtinId="53" customBuiltin="true"/>
    <cellStyle name="40% - Accent1 2 2 5 5 2" xfId="0" builtinId="53" customBuiltin="true"/>
    <cellStyle name="40% - Accent1 2 2 5 6" xfId="0" builtinId="53" customBuiltin="true"/>
    <cellStyle name="40% - Accent1 2 2 6" xfId="0" builtinId="53" customBuiltin="true"/>
    <cellStyle name="40% - Accent1 2 2 6 2" xfId="0" builtinId="53" customBuiltin="true"/>
    <cellStyle name="40% - Accent1 2 2 6 2 2" xfId="0" builtinId="53" customBuiltin="true"/>
    <cellStyle name="40% - Accent1 2 2 6 2 2 2" xfId="0" builtinId="53" customBuiltin="true"/>
    <cellStyle name="40% - Accent1 2 2 6 2 2 2 2" xfId="0" builtinId="53" customBuiltin="true"/>
    <cellStyle name="40% - Accent1 2 2 6 2 2 3" xfId="0" builtinId="53" customBuiltin="true"/>
    <cellStyle name="40% - Accent1 2 2 6 2 3" xfId="0" builtinId="53" customBuiltin="true"/>
    <cellStyle name="40% - Accent1 2 2 6 2 3 2" xfId="0" builtinId="53" customBuiltin="true"/>
    <cellStyle name="40% - Accent1 2 2 6 2 4" xfId="0" builtinId="53" customBuiltin="true"/>
    <cellStyle name="40% - Accent1 2 2 6 3" xfId="0" builtinId="53" customBuiltin="true"/>
    <cellStyle name="40% - Accent1 2 2 6 3 2" xfId="0" builtinId="53" customBuiltin="true"/>
    <cellStyle name="40% - Accent1 2 2 6 3 2 2" xfId="0" builtinId="53" customBuiltin="true"/>
    <cellStyle name="40% - Accent1 2 2 6 3 3" xfId="0" builtinId="53" customBuiltin="true"/>
    <cellStyle name="40% - Accent1 2 2 6 4" xfId="0" builtinId="53" customBuiltin="true"/>
    <cellStyle name="40% - Accent1 2 2 6 4 2" xfId="0" builtinId="53" customBuiltin="true"/>
    <cellStyle name="40% - Accent1 2 2 6 5" xfId="0" builtinId="53" customBuiltin="true"/>
    <cellStyle name="40% - Accent1 2 2 7" xfId="0" builtinId="53" customBuiltin="true"/>
    <cellStyle name="40% - Accent1 2 2 7 2" xfId="0" builtinId="53" customBuiltin="true"/>
    <cellStyle name="40% - Accent1 2 2 7 2 2" xfId="0" builtinId="53" customBuiltin="true"/>
    <cellStyle name="40% - Accent1 2 2 7 2 2 2" xfId="0" builtinId="53" customBuiltin="true"/>
    <cellStyle name="40% - Accent1 2 2 7 2 3" xfId="0" builtinId="53" customBuiltin="true"/>
    <cellStyle name="40% - Accent1 2 2 7 3" xfId="0" builtinId="53" customBuiltin="true"/>
    <cellStyle name="40% - Accent1 2 2 7 3 2" xfId="0" builtinId="53" customBuiltin="true"/>
    <cellStyle name="40% - Accent1 2 2 7 4" xfId="0" builtinId="53" customBuiltin="true"/>
    <cellStyle name="40% - Accent1 2 2 8" xfId="0" builtinId="53" customBuiltin="true"/>
    <cellStyle name="40% - Accent1 2 2 8 2" xfId="0" builtinId="53" customBuiltin="true"/>
    <cellStyle name="40% - Accent1 2 2 8 2 2" xfId="0" builtinId="53" customBuiltin="true"/>
    <cellStyle name="40% - Accent1 2 2 8 3" xfId="0" builtinId="53" customBuiltin="true"/>
    <cellStyle name="40% - Accent1 2 2 9" xfId="0" builtinId="53" customBuiltin="true"/>
    <cellStyle name="40% - Accent1 2 2 9 2" xfId="0" builtinId="53" customBuiltin="true"/>
    <cellStyle name="40% - Accent1 2 3" xfId="0" builtinId="53" customBuiltin="true"/>
    <cellStyle name="40% - Accent1 2 3 10" xfId="0" builtinId="53" customBuiltin="true"/>
    <cellStyle name="40% - Accent1 2 3 2" xfId="0" builtinId="53" customBuiltin="true"/>
    <cellStyle name="40% - Accent1 2 3 2 2" xfId="0" builtinId="53" customBuiltin="true"/>
    <cellStyle name="40% - Accent1 2 3 2 2 2" xfId="0" builtinId="53" customBuiltin="true"/>
    <cellStyle name="40% - Accent1 2 3 2 2 2 2" xfId="0" builtinId="53" customBuiltin="true"/>
    <cellStyle name="40% - Accent1 2 3 2 2 2 2 2" xfId="0" builtinId="53" customBuiltin="true"/>
    <cellStyle name="40% - Accent1 2 3 2 2 2 2 2 2" xfId="0" builtinId="53" customBuiltin="true"/>
    <cellStyle name="40% - Accent1 2 3 2 2 2 2 2 2 2" xfId="0" builtinId="53" customBuiltin="true"/>
    <cellStyle name="40% - Accent1 2 3 2 2 2 2 2 2 2 2" xfId="0" builtinId="53" customBuiltin="true"/>
    <cellStyle name="40% - Accent1 2 3 2 2 2 2 2 2 3" xfId="0" builtinId="53" customBuiltin="true"/>
    <cellStyle name="40% - Accent1 2 3 2 2 2 2 2 3" xfId="0" builtinId="53" customBuiltin="true"/>
    <cellStyle name="40% - Accent1 2 3 2 2 2 2 2 3 2" xfId="0" builtinId="53" customBuiltin="true"/>
    <cellStyle name="40% - Accent1 2 3 2 2 2 2 2 4" xfId="0" builtinId="53" customBuiltin="true"/>
    <cellStyle name="40% - Accent1 2 3 2 2 2 2 3" xfId="0" builtinId="53" customBuiltin="true"/>
    <cellStyle name="40% - Accent1 2 3 2 2 2 2 3 2" xfId="0" builtinId="53" customBuiltin="true"/>
    <cellStyle name="40% - Accent1 2 3 2 2 2 2 3 2 2" xfId="0" builtinId="53" customBuiltin="true"/>
    <cellStyle name="40% - Accent1 2 3 2 2 2 2 3 3" xfId="0" builtinId="53" customBuiltin="true"/>
    <cellStyle name="40% - Accent1 2 3 2 2 2 2 4" xfId="0" builtinId="53" customBuiltin="true"/>
    <cellStyle name="40% - Accent1 2 3 2 2 2 2 4 2" xfId="0" builtinId="53" customBuiltin="true"/>
    <cellStyle name="40% - Accent1 2 3 2 2 2 2 5" xfId="0" builtinId="53" customBuiltin="true"/>
    <cellStyle name="40% - Accent1 2 3 2 2 2 3" xfId="0" builtinId="53" customBuiltin="true"/>
    <cellStyle name="40% - Accent1 2 3 2 2 2 3 2" xfId="0" builtinId="53" customBuiltin="true"/>
    <cellStyle name="40% - Accent1 2 3 2 2 2 3 2 2" xfId="0" builtinId="53" customBuiltin="true"/>
    <cellStyle name="40% - Accent1 2 3 2 2 2 3 2 2 2" xfId="0" builtinId="53" customBuiltin="true"/>
    <cellStyle name="40% - Accent1 2 3 2 2 2 3 2 3" xfId="0" builtinId="53" customBuiltin="true"/>
    <cellStyle name="40% - Accent1 2 3 2 2 2 3 3" xfId="0" builtinId="53" customBuiltin="true"/>
    <cellStyle name="40% - Accent1 2 3 2 2 2 3 3 2" xfId="0" builtinId="53" customBuiltin="true"/>
    <cellStyle name="40% - Accent1 2 3 2 2 2 3 4" xfId="0" builtinId="53" customBuiltin="true"/>
    <cellStyle name="40% - Accent1 2 3 2 2 2 4" xfId="0" builtinId="53" customBuiltin="true"/>
    <cellStyle name="40% - Accent1 2 3 2 2 2 4 2" xfId="0" builtinId="53" customBuiltin="true"/>
    <cellStyle name="40% - Accent1 2 3 2 2 2 4 2 2" xfId="0" builtinId="53" customBuiltin="true"/>
    <cellStyle name="40% - Accent1 2 3 2 2 2 4 3" xfId="0" builtinId="53" customBuiltin="true"/>
    <cellStyle name="40% - Accent1 2 3 2 2 2 5" xfId="0" builtinId="53" customBuiltin="true"/>
    <cellStyle name="40% - Accent1 2 3 2 2 2 5 2" xfId="0" builtinId="53" customBuiltin="true"/>
    <cellStyle name="40% - Accent1 2 3 2 2 2 6" xfId="0" builtinId="53" customBuiltin="true"/>
    <cellStyle name="40% - Accent1 2 3 2 2 3" xfId="0" builtinId="53" customBuiltin="true"/>
    <cellStyle name="40% - Accent1 2 3 2 2 3 2" xfId="0" builtinId="53" customBuiltin="true"/>
    <cellStyle name="40% - Accent1 2 3 2 2 3 2 2" xfId="0" builtinId="53" customBuiltin="true"/>
    <cellStyle name="40% - Accent1 2 3 2 2 3 2 2 2" xfId="0" builtinId="53" customBuiltin="true"/>
    <cellStyle name="40% - Accent1 2 3 2 2 3 2 2 2 2" xfId="0" builtinId="53" customBuiltin="true"/>
    <cellStyle name="40% - Accent1 2 3 2 2 3 2 2 3" xfId="0" builtinId="53" customBuiltin="true"/>
    <cellStyle name="40% - Accent1 2 3 2 2 3 2 3" xfId="0" builtinId="53" customBuiltin="true"/>
    <cellStyle name="40% - Accent1 2 3 2 2 3 2 3 2" xfId="0" builtinId="53" customBuiltin="true"/>
    <cellStyle name="40% - Accent1 2 3 2 2 3 2 4" xfId="0" builtinId="53" customBuiltin="true"/>
    <cellStyle name="40% - Accent1 2 3 2 2 3 3" xfId="0" builtinId="53" customBuiltin="true"/>
    <cellStyle name="40% - Accent1 2 3 2 2 3 3 2" xfId="0" builtinId="53" customBuiltin="true"/>
    <cellStyle name="40% - Accent1 2 3 2 2 3 3 2 2" xfId="0" builtinId="53" customBuiltin="true"/>
    <cellStyle name="40% - Accent1 2 3 2 2 3 3 3" xfId="0" builtinId="53" customBuiltin="true"/>
    <cellStyle name="40% - Accent1 2 3 2 2 3 4" xfId="0" builtinId="53" customBuiltin="true"/>
    <cellStyle name="40% - Accent1 2 3 2 2 3 4 2" xfId="0" builtinId="53" customBuiltin="true"/>
    <cellStyle name="40% - Accent1 2 3 2 2 3 5" xfId="0" builtinId="53" customBuiltin="true"/>
    <cellStyle name="40% - Accent1 2 3 2 2 4" xfId="0" builtinId="53" customBuiltin="true"/>
    <cellStyle name="40% - Accent1 2 3 2 2 4 2" xfId="0" builtinId="53" customBuiltin="true"/>
    <cellStyle name="40% - Accent1 2 3 2 2 4 2 2" xfId="0" builtinId="53" customBuiltin="true"/>
    <cellStyle name="40% - Accent1 2 3 2 2 4 2 2 2" xfId="0" builtinId="53" customBuiltin="true"/>
    <cellStyle name="40% - Accent1 2 3 2 2 4 2 3" xfId="0" builtinId="53" customBuiltin="true"/>
    <cellStyle name="40% - Accent1 2 3 2 2 4 3" xfId="0" builtinId="53" customBuiltin="true"/>
    <cellStyle name="40% - Accent1 2 3 2 2 4 3 2" xfId="0" builtinId="53" customBuiltin="true"/>
    <cellStyle name="40% - Accent1 2 3 2 2 4 4" xfId="0" builtinId="53" customBuiltin="true"/>
    <cellStyle name="40% - Accent1 2 3 2 2 5" xfId="0" builtinId="53" customBuiltin="true"/>
    <cellStyle name="40% - Accent1 2 3 2 2 5 2" xfId="0" builtinId="53" customBuiltin="true"/>
    <cellStyle name="40% - Accent1 2 3 2 2 5 2 2" xfId="0" builtinId="53" customBuiltin="true"/>
    <cellStyle name="40% - Accent1 2 3 2 2 5 3" xfId="0" builtinId="53" customBuiltin="true"/>
    <cellStyle name="40% - Accent1 2 3 2 2 6" xfId="0" builtinId="53" customBuiltin="true"/>
    <cellStyle name="40% - Accent1 2 3 2 2 6 2" xfId="0" builtinId="53" customBuiltin="true"/>
    <cellStyle name="40% - Accent1 2 3 2 2 7" xfId="0" builtinId="53" customBuiltin="true"/>
    <cellStyle name="40% - Accent1 2 3 2 3" xfId="0" builtinId="53" customBuiltin="true"/>
    <cellStyle name="40% - Accent1 2 3 2 3 2" xfId="0" builtinId="53" customBuiltin="true"/>
    <cellStyle name="40% - Accent1 2 3 2 3 2 2" xfId="0" builtinId="53" customBuiltin="true"/>
    <cellStyle name="40% - Accent1 2 3 2 3 2 2 2" xfId="0" builtinId="53" customBuiltin="true"/>
    <cellStyle name="40% - Accent1 2 3 2 3 2 2 2 2" xfId="0" builtinId="53" customBuiltin="true"/>
    <cellStyle name="40% - Accent1 2 3 2 3 2 2 2 2 2" xfId="0" builtinId="53" customBuiltin="true"/>
    <cellStyle name="40% - Accent1 2 3 2 3 2 2 2 3" xfId="0" builtinId="53" customBuiltin="true"/>
    <cellStyle name="40% - Accent1 2 3 2 3 2 2 3" xfId="0" builtinId="53" customBuiltin="true"/>
    <cellStyle name="40% - Accent1 2 3 2 3 2 2 3 2" xfId="0" builtinId="53" customBuiltin="true"/>
    <cellStyle name="40% - Accent1 2 3 2 3 2 2 4" xfId="0" builtinId="53" customBuiltin="true"/>
    <cellStyle name="40% - Accent1 2 3 2 3 2 3" xfId="0" builtinId="53" customBuiltin="true"/>
    <cellStyle name="40% - Accent1 2 3 2 3 2 3 2" xfId="0" builtinId="53" customBuiltin="true"/>
    <cellStyle name="40% - Accent1 2 3 2 3 2 3 2 2" xfId="0" builtinId="53" customBuiltin="true"/>
    <cellStyle name="40% - Accent1 2 3 2 3 2 3 3" xfId="0" builtinId="53" customBuiltin="true"/>
    <cellStyle name="40% - Accent1 2 3 2 3 2 4" xfId="0" builtinId="53" customBuiltin="true"/>
    <cellStyle name="40% - Accent1 2 3 2 3 2 4 2" xfId="0" builtinId="53" customBuiltin="true"/>
    <cellStyle name="40% - Accent1 2 3 2 3 2 5" xfId="0" builtinId="53" customBuiltin="true"/>
    <cellStyle name="40% - Accent1 2 3 2 3 3" xfId="0" builtinId="53" customBuiltin="true"/>
    <cellStyle name="40% - Accent1 2 3 2 3 3 2" xfId="0" builtinId="53" customBuiltin="true"/>
    <cellStyle name="40% - Accent1 2 3 2 3 3 2 2" xfId="0" builtinId="53" customBuiltin="true"/>
    <cellStyle name="40% - Accent1 2 3 2 3 3 2 2 2" xfId="0" builtinId="53" customBuiltin="true"/>
    <cellStyle name="40% - Accent1 2 3 2 3 3 2 3" xfId="0" builtinId="53" customBuiltin="true"/>
    <cellStyle name="40% - Accent1 2 3 2 3 3 3" xfId="0" builtinId="53" customBuiltin="true"/>
    <cellStyle name="40% - Accent1 2 3 2 3 3 3 2" xfId="0" builtinId="53" customBuiltin="true"/>
    <cellStyle name="40% - Accent1 2 3 2 3 3 4" xfId="0" builtinId="53" customBuiltin="true"/>
    <cellStyle name="40% - Accent1 2 3 2 3 4" xfId="0" builtinId="53" customBuiltin="true"/>
    <cellStyle name="40% - Accent1 2 3 2 3 4 2" xfId="0" builtinId="53" customBuiltin="true"/>
    <cellStyle name="40% - Accent1 2 3 2 3 4 2 2" xfId="0" builtinId="53" customBuiltin="true"/>
    <cellStyle name="40% - Accent1 2 3 2 3 4 3" xfId="0" builtinId="53" customBuiltin="true"/>
    <cellStyle name="40% - Accent1 2 3 2 3 5" xfId="0" builtinId="53" customBuiltin="true"/>
    <cellStyle name="40% - Accent1 2 3 2 3 5 2" xfId="0" builtinId="53" customBuiltin="true"/>
    <cellStyle name="40% - Accent1 2 3 2 3 6" xfId="0" builtinId="53" customBuiltin="true"/>
    <cellStyle name="40% - Accent1 2 3 2 4" xfId="0" builtinId="53" customBuiltin="true"/>
    <cellStyle name="40% - Accent1 2 3 2 4 2" xfId="0" builtinId="53" customBuiltin="true"/>
    <cellStyle name="40% - Accent1 2 3 2 4 2 2" xfId="0" builtinId="53" customBuiltin="true"/>
    <cellStyle name="40% - Accent1 2 3 2 4 2 2 2" xfId="0" builtinId="53" customBuiltin="true"/>
    <cellStyle name="40% - Accent1 2 3 2 4 2 2 2 2" xfId="0" builtinId="53" customBuiltin="true"/>
    <cellStyle name="40% - Accent1 2 3 2 4 2 2 3" xfId="0" builtinId="53" customBuiltin="true"/>
    <cellStyle name="40% - Accent1 2 3 2 4 2 3" xfId="0" builtinId="53" customBuiltin="true"/>
    <cellStyle name="40% - Accent1 2 3 2 4 2 3 2" xfId="0" builtinId="53" customBuiltin="true"/>
    <cellStyle name="40% - Accent1 2 3 2 4 2 4" xfId="0" builtinId="53" customBuiltin="true"/>
    <cellStyle name="40% - Accent1 2 3 2 4 3" xfId="0" builtinId="53" customBuiltin="true"/>
    <cellStyle name="40% - Accent1 2 3 2 4 3 2" xfId="0" builtinId="53" customBuiltin="true"/>
    <cellStyle name="40% - Accent1 2 3 2 4 3 2 2" xfId="0" builtinId="53" customBuiltin="true"/>
    <cellStyle name="40% - Accent1 2 3 2 4 3 3" xfId="0" builtinId="53" customBuiltin="true"/>
    <cellStyle name="40% - Accent1 2 3 2 4 4" xfId="0" builtinId="53" customBuiltin="true"/>
    <cellStyle name="40% - Accent1 2 3 2 4 4 2" xfId="0" builtinId="53" customBuiltin="true"/>
    <cellStyle name="40% - Accent1 2 3 2 4 5" xfId="0" builtinId="53" customBuiltin="true"/>
    <cellStyle name="40% - Accent1 2 3 2 5" xfId="0" builtinId="53" customBuiltin="true"/>
    <cellStyle name="40% - Accent1 2 3 2 5 2" xfId="0" builtinId="53" customBuiltin="true"/>
    <cellStyle name="40% - Accent1 2 3 2 5 2 2" xfId="0" builtinId="53" customBuiltin="true"/>
    <cellStyle name="40% - Accent1 2 3 2 5 2 2 2" xfId="0" builtinId="53" customBuiltin="true"/>
    <cellStyle name="40% - Accent1 2 3 2 5 2 3" xfId="0" builtinId="53" customBuiltin="true"/>
    <cellStyle name="40% - Accent1 2 3 2 5 3" xfId="0" builtinId="53" customBuiltin="true"/>
    <cellStyle name="40% - Accent1 2 3 2 5 3 2" xfId="0" builtinId="53" customBuiltin="true"/>
    <cellStyle name="40% - Accent1 2 3 2 5 4" xfId="0" builtinId="53" customBuiltin="true"/>
    <cellStyle name="40% - Accent1 2 3 2 6" xfId="0" builtinId="53" customBuiltin="true"/>
    <cellStyle name="40% - Accent1 2 3 2 6 2" xfId="0" builtinId="53" customBuiltin="true"/>
    <cellStyle name="40% - Accent1 2 3 2 6 2 2" xfId="0" builtinId="53" customBuiltin="true"/>
    <cellStyle name="40% - Accent1 2 3 2 6 3" xfId="0" builtinId="53" customBuiltin="true"/>
    <cellStyle name="40% - Accent1 2 3 2 7" xfId="0" builtinId="53" customBuiltin="true"/>
    <cellStyle name="40% - Accent1 2 3 2 7 2" xfId="0" builtinId="53" customBuiltin="true"/>
    <cellStyle name="40% - Accent1 2 3 2 8" xfId="0" builtinId="53" customBuiltin="true"/>
    <cellStyle name="40% - Accent1 2 3 3" xfId="0" builtinId="53" customBuiltin="true"/>
    <cellStyle name="40% - Accent1 2 3 3 2" xfId="0" builtinId="53" customBuiltin="true"/>
    <cellStyle name="40% - Accent1 2 3 3 2 2" xfId="0" builtinId="53" customBuiltin="true"/>
    <cellStyle name="40% - Accent1 2 3 3 2 2 2" xfId="0" builtinId="53" customBuiltin="true"/>
    <cellStyle name="40% - Accent1 2 3 3 2 2 2 2" xfId="0" builtinId="53" customBuiltin="true"/>
    <cellStyle name="40% - Accent1 2 3 3 2 2 2 2 2" xfId="0" builtinId="53" customBuiltin="true"/>
    <cellStyle name="40% - Accent1 2 3 3 2 2 2 2 2 2" xfId="0" builtinId="53" customBuiltin="true"/>
    <cellStyle name="40% - Accent1 2 3 3 2 2 2 2 2 2 2" xfId="0" builtinId="53" customBuiltin="true"/>
    <cellStyle name="40% - Accent1 2 3 3 2 2 2 2 2 3" xfId="0" builtinId="53" customBuiltin="true"/>
    <cellStyle name="40% - Accent1 2 3 3 2 2 2 2 3" xfId="0" builtinId="53" customBuiltin="true"/>
    <cellStyle name="40% - Accent1 2 3 3 2 2 2 2 3 2" xfId="0" builtinId="53" customBuiltin="true"/>
    <cellStyle name="40% - Accent1 2 3 3 2 2 2 2 4" xfId="0" builtinId="53" customBuiltin="true"/>
    <cellStyle name="40% - Accent1 2 3 3 2 2 2 3" xfId="0" builtinId="53" customBuiltin="true"/>
    <cellStyle name="40% - Accent1 2 3 3 2 2 2 3 2" xfId="0" builtinId="53" customBuiltin="true"/>
    <cellStyle name="40% - Accent1 2 3 3 2 2 2 3 2 2" xfId="0" builtinId="53" customBuiltin="true"/>
    <cellStyle name="40% - Accent1 2 3 3 2 2 2 3 3" xfId="0" builtinId="53" customBuiltin="true"/>
    <cellStyle name="40% - Accent1 2 3 3 2 2 2 4" xfId="0" builtinId="53" customBuiltin="true"/>
    <cellStyle name="40% - Accent1 2 3 3 2 2 2 4 2" xfId="0" builtinId="53" customBuiltin="true"/>
    <cellStyle name="40% - Accent1 2 3 3 2 2 2 5" xfId="0" builtinId="53" customBuiltin="true"/>
    <cellStyle name="40% - Accent1 2 3 3 2 2 3" xfId="0" builtinId="53" customBuiltin="true"/>
    <cellStyle name="40% - Accent1 2 3 3 2 2 3 2" xfId="0" builtinId="53" customBuiltin="true"/>
    <cellStyle name="40% - Accent1 2 3 3 2 2 3 2 2" xfId="0" builtinId="53" customBuiltin="true"/>
    <cellStyle name="40% - Accent1 2 3 3 2 2 3 2 2 2" xfId="0" builtinId="53" customBuiltin="true"/>
    <cellStyle name="40% - Accent1 2 3 3 2 2 3 2 3" xfId="0" builtinId="53" customBuiltin="true"/>
    <cellStyle name="40% - Accent1 2 3 3 2 2 3 3" xfId="0" builtinId="53" customBuiltin="true"/>
    <cellStyle name="40% - Accent1 2 3 3 2 2 3 3 2" xfId="0" builtinId="53" customBuiltin="true"/>
    <cellStyle name="40% - Accent1 2 3 3 2 2 3 4" xfId="0" builtinId="53" customBuiltin="true"/>
    <cellStyle name="40% - Accent1 2 3 3 2 2 4" xfId="0" builtinId="53" customBuiltin="true"/>
    <cellStyle name="40% - Accent1 2 3 3 2 2 4 2" xfId="0" builtinId="53" customBuiltin="true"/>
    <cellStyle name="40% - Accent1 2 3 3 2 2 4 2 2" xfId="0" builtinId="53" customBuiltin="true"/>
    <cellStyle name="40% - Accent1 2 3 3 2 2 4 3" xfId="0" builtinId="53" customBuiltin="true"/>
    <cellStyle name="40% - Accent1 2 3 3 2 2 5" xfId="0" builtinId="53" customBuiltin="true"/>
    <cellStyle name="40% - Accent1 2 3 3 2 2 5 2" xfId="0" builtinId="53" customBuiltin="true"/>
    <cellStyle name="40% - Accent1 2 3 3 2 2 6" xfId="0" builtinId="53" customBuiltin="true"/>
    <cellStyle name="40% - Accent1 2 3 3 2 3" xfId="0" builtinId="53" customBuiltin="true"/>
    <cellStyle name="40% - Accent1 2 3 3 2 3 2" xfId="0" builtinId="53" customBuiltin="true"/>
    <cellStyle name="40% - Accent1 2 3 3 2 3 2 2" xfId="0" builtinId="53" customBuiltin="true"/>
    <cellStyle name="40% - Accent1 2 3 3 2 3 2 2 2" xfId="0" builtinId="53" customBuiltin="true"/>
    <cellStyle name="40% - Accent1 2 3 3 2 3 2 2 2 2" xfId="0" builtinId="53" customBuiltin="true"/>
    <cellStyle name="40% - Accent1 2 3 3 2 3 2 2 3" xfId="0" builtinId="53" customBuiltin="true"/>
    <cellStyle name="40% - Accent1 2 3 3 2 3 2 3" xfId="0" builtinId="53" customBuiltin="true"/>
    <cellStyle name="40% - Accent1 2 3 3 2 3 2 3 2" xfId="0" builtinId="53" customBuiltin="true"/>
    <cellStyle name="40% - Accent1 2 3 3 2 3 2 4" xfId="0" builtinId="53" customBuiltin="true"/>
    <cellStyle name="40% - Accent1 2 3 3 2 3 3" xfId="0" builtinId="53" customBuiltin="true"/>
    <cellStyle name="40% - Accent1 2 3 3 2 3 3 2" xfId="0" builtinId="53" customBuiltin="true"/>
    <cellStyle name="40% - Accent1 2 3 3 2 3 3 2 2" xfId="0" builtinId="53" customBuiltin="true"/>
    <cellStyle name="40% - Accent1 2 3 3 2 3 3 3" xfId="0" builtinId="53" customBuiltin="true"/>
    <cellStyle name="40% - Accent1 2 3 3 2 3 4" xfId="0" builtinId="53" customBuiltin="true"/>
    <cellStyle name="40% - Accent1 2 3 3 2 3 4 2" xfId="0" builtinId="53" customBuiltin="true"/>
    <cellStyle name="40% - Accent1 2 3 3 2 3 5" xfId="0" builtinId="53" customBuiltin="true"/>
    <cellStyle name="40% - Accent1 2 3 3 2 4" xfId="0" builtinId="53" customBuiltin="true"/>
    <cellStyle name="40% - Accent1 2 3 3 2 4 2" xfId="0" builtinId="53" customBuiltin="true"/>
    <cellStyle name="40% - Accent1 2 3 3 2 4 2 2" xfId="0" builtinId="53" customBuiltin="true"/>
    <cellStyle name="40% - Accent1 2 3 3 2 4 2 2 2" xfId="0" builtinId="53" customBuiltin="true"/>
    <cellStyle name="40% - Accent1 2 3 3 2 4 2 3" xfId="0" builtinId="53" customBuiltin="true"/>
    <cellStyle name="40% - Accent1 2 3 3 2 4 3" xfId="0" builtinId="53" customBuiltin="true"/>
    <cellStyle name="40% - Accent1 2 3 3 2 4 3 2" xfId="0" builtinId="53" customBuiltin="true"/>
    <cellStyle name="40% - Accent1 2 3 3 2 4 4" xfId="0" builtinId="53" customBuiltin="true"/>
    <cellStyle name="40% - Accent1 2 3 3 2 5" xfId="0" builtinId="53" customBuiltin="true"/>
    <cellStyle name="40% - Accent1 2 3 3 2 5 2" xfId="0" builtinId="53" customBuiltin="true"/>
    <cellStyle name="40% - Accent1 2 3 3 2 5 2 2" xfId="0" builtinId="53" customBuiltin="true"/>
    <cellStyle name="40% - Accent1 2 3 3 2 5 3" xfId="0" builtinId="53" customBuiltin="true"/>
    <cellStyle name="40% - Accent1 2 3 3 2 6" xfId="0" builtinId="53" customBuiltin="true"/>
    <cellStyle name="40% - Accent1 2 3 3 2 6 2" xfId="0" builtinId="53" customBuiltin="true"/>
    <cellStyle name="40% - Accent1 2 3 3 2 7" xfId="0" builtinId="53" customBuiltin="true"/>
    <cellStyle name="40% - Accent1 2 3 3 3" xfId="0" builtinId="53" customBuiltin="true"/>
    <cellStyle name="40% - Accent1 2 3 3 3 2" xfId="0" builtinId="53" customBuiltin="true"/>
    <cellStyle name="40% - Accent1 2 3 3 3 2 2" xfId="0" builtinId="53" customBuiltin="true"/>
    <cellStyle name="40% - Accent1 2 3 3 3 2 2 2" xfId="0" builtinId="53" customBuiltin="true"/>
    <cellStyle name="40% - Accent1 2 3 3 3 2 2 2 2" xfId="0" builtinId="53" customBuiltin="true"/>
    <cellStyle name="40% - Accent1 2 3 3 3 2 2 2 2 2" xfId="0" builtinId="53" customBuiltin="true"/>
    <cellStyle name="40% - Accent1 2 3 3 3 2 2 2 3" xfId="0" builtinId="53" customBuiltin="true"/>
    <cellStyle name="40% - Accent1 2 3 3 3 2 2 3" xfId="0" builtinId="53" customBuiltin="true"/>
    <cellStyle name="40% - Accent1 2 3 3 3 2 2 3 2" xfId="0" builtinId="53" customBuiltin="true"/>
    <cellStyle name="40% - Accent1 2 3 3 3 2 2 4" xfId="0" builtinId="53" customBuiltin="true"/>
    <cellStyle name="40% - Accent1 2 3 3 3 2 3" xfId="0" builtinId="53" customBuiltin="true"/>
    <cellStyle name="40% - Accent1 2 3 3 3 2 3 2" xfId="0" builtinId="53" customBuiltin="true"/>
    <cellStyle name="40% - Accent1 2 3 3 3 2 3 2 2" xfId="0" builtinId="53" customBuiltin="true"/>
    <cellStyle name="40% - Accent1 2 3 3 3 2 3 3" xfId="0" builtinId="53" customBuiltin="true"/>
    <cellStyle name="40% - Accent1 2 3 3 3 2 4" xfId="0" builtinId="53" customBuiltin="true"/>
    <cellStyle name="40% - Accent1 2 3 3 3 2 4 2" xfId="0" builtinId="53" customBuiltin="true"/>
    <cellStyle name="40% - Accent1 2 3 3 3 2 5" xfId="0" builtinId="53" customBuiltin="true"/>
    <cellStyle name="40% - Accent1 2 3 3 3 3" xfId="0" builtinId="53" customBuiltin="true"/>
    <cellStyle name="40% - Accent1 2 3 3 3 3 2" xfId="0" builtinId="53" customBuiltin="true"/>
    <cellStyle name="40% - Accent1 2 3 3 3 3 2 2" xfId="0" builtinId="53" customBuiltin="true"/>
    <cellStyle name="40% - Accent1 2 3 3 3 3 2 2 2" xfId="0" builtinId="53" customBuiltin="true"/>
    <cellStyle name="40% - Accent1 2 3 3 3 3 2 3" xfId="0" builtinId="53" customBuiltin="true"/>
    <cellStyle name="40% - Accent1 2 3 3 3 3 3" xfId="0" builtinId="53" customBuiltin="true"/>
    <cellStyle name="40% - Accent1 2 3 3 3 3 3 2" xfId="0" builtinId="53" customBuiltin="true"/>
    <cellStyle name="40% - Accent1 2 3 3 3 3 4" xfId="0" builtinId="53" customBuiltin="true"/>
    <cellStyle name="40% - Accent1 2 3 3 3 4" xfId="0" builtinId="53" customBuiltin="true"/>
    <cellStyle name="40% - Accent1 2 3 3 3 4 2" xfId="0" builtinId="53" customBuiltin="true"/>
    <cellStyle name="40% - Accent1 2 3 3 3 4 2 2" xfId="0" builtinId="53" customBuiltin="true"/>
    <cellStyle name="40% - Accent1 2 3 3 3 4 3" xfId="0" builtinId="53" customBuiltin="true"/>
    <cellStyle name="40% - Accent1 2 3 3 3 5" xfId="0" builtinId="53" customBuiltin="true"/>
    <cellStyle name="40% - Accent1 2 3 3 3 5 2" xfId="0" builtinId="53" customBuiltin="true"/>
    <cellStyle name="40% - Accent1 2 3 3 3 6" xfId="0" builtinId="53" customBuiltin="true"/>
    <cellStyle name="40% - Accent1 2 3 3 4" xfId="0" builtinId="53" customBuiltin="true"/>
    <cellStyle name="40% - Accent1 2 3 3 4 2" xfId="0" builtinId="53" customBuiltin="true"/>
    <cellStyle name="40% - Accent1 2 3 3 4 2 2" xfId="0" builtinId="53" customBuiltin="true"/>
    <cellStyle name="40% - Accent1 2 3 3 4 2 2 2" xfId="0" builtinId="53" customBuiltin="true"/>
    <cellStyle name="40% - Accent1 2 3 3 4 2 2 2 2" xfId="0" builtinId="53" customBuiltin="true"/>
    <cellStyle name="40% - Accent1 2 3 3 4 2 2 3" xfId="0" builtinId="53" customBuiltin="true"/>
    <cellStyle name="40% - Accent1 2 3 3 4 2 3" xfId="0" builtinId="53" customBuiltin="true"/>
    <cellStyle name="40% - Accent1 2 3 3 4 2 3 2" xfId="0" builtinId="53" customBuiltin="true"/>
    <cellStyle name="40% - Accent1 2 3 3 4 2 4" xfId="0" builtinId="53" customBuiltin="true"/>
    <cellStyle name="40% - Accent1 2 3 3 4 3" xfId="0" builtinId="53" customBuiltin="true"/>
    <cellStyle name="40% - Accent1 2 3 3 4 3 2" xfId="0" builtinId="53" customBuiltin="true"/>
    <cellStyle name="40% - Accent1 2 3 3 4 3 2 2" xfId="0" builtinId="53" customBuiltin="true"/>
    <cellStyle name="40% - Accent1 2 3 3 4 3 3" xfId="0" builtinId="53" customBuiltin="true"/>
    <cellStyle name="40% - Accent1 2 3 3 4 4" xfId="0" builtinId="53" customBuiltin="true"/>
    <cellStyle name="40% - Accent1 2 3 3 4 4 2" xfId="0" builtinId="53" customBuiltin="true"/>
    <cellStyle name="40% - Accent1 2 3 3 4 5" xfId="0" builtinId="53" customBuiltin="true"/>
    <cellStyle name="40% - Accent1 2 3 3 5" xfId="0" builtinId="53" customBuiltin="true"/>
    <cellStyle name="40% - Accent1 2 3 3 5 2" xfId="0" builtinId="53" customBuiltin="true"/>
    <cellStyle name="40% - Accent1 2 3 3 5 2 2" xfId="0" builtinId="53" customBuiltin="true"/>
    <cellStyle name="40% - Accent1 2 3 3 5 2 2 2" xfId="0" builtinId="53" customBuiltin="true"/>
    <cellStyle name="40% - Accent1 2 3 3 5 2 3" xfId="0" builtinId="53" customBuiltin="true"/>
    <cellStyle name="40% - Accent1 2 3 3 5 3" xfId="0" builtinId="53" customBuiltin="true"/>
    <cellStyle name="40% - Accent1 2 3 3 5 3 2" xfId="0" builtinId="53" customBuiltin="true"/>
    <cellStyle name="40% - Accent1 2 3 3 5 4" xfId="0" builtinId="53" customBuiltin="true"/>
    <cellStyle name="40% - Accent1 2 3 3 6" xfId="0" builtinId="53" customBuiltin="true"/>
    <cellStyle name="40% - Accent1 2 3 3 6 2" xfId="0" builtinId="53" customBuiltin="true"/>
    <cellStyle name="40% - Accent1 2 3 3 6 2 2" xfId="0" builtinId="53" customBuiltin="true"/>
    <cellStyle name="40% - Accent1 2 3 3 6 3" xfId="0" builtinId="53" customBuiltin="true"/>
    <cellStyle name="40% - Accent1 2 3 3 7" xfId="0" builtinId="53" customBuiltin="true"/>
    <cellStyle name="40% - Accent1 2 3 3 7 2" xfId="0" builtinId="53" customBuiltin="true"/>
    <cellStyle name="40% - Accent1 2 3 3 8" xfId="0" builtinId="53" customBuiltin="true"/>
    <cellStyle name="40% - Accent1 2 3 4" xfId="0" builtinId="53" customBuiltin="true"/>
    <cellStyle name="40% - Accent1 2 3 4 2" xfId="0" builtinId="53" customBuiltin="true"/>
    <cellStyle name="40% - Accent1 2 3 4 2 2" xfId="0" builtinId="53" customBuiltin="true"/>
    <cellStyle name="40% - Accent1 2 3 4 2 2 2" xfId="0" builtinId="53" customBuiltin="true"/>
    <cellStyle name="40% - Accent1 2 3 4 2 2 2 2" xfId="0" builtinId="53" customBuiltin="true"/>
    <cellStyle name="40% - Accent1 2 3 4 2 2 2 2 2" xfId="0" builtinId="53" customBuiltin="true"/>
    <cellStyle name="40% - Accent1 2 3 4 2 2 2 2 2 2" xfId="0" builtinId="53" customBuiltin="true"/>
    <cellStyle name="40% - Accent1 2 3 4 2 2 2 2 3" xfId="0" builtinId="53" customBuiltin="true"/>
    <cellStyle name="40% - Accent1 2 3 4 2 2 2 3" xfId="0" builtinId="53" customBuiltin="true"/>
    <cellStyle name="40% - Accent1 2 3 4 2 2 2 3 2" xfId="0" builtinId="53" customBuiltin="true"/>
    <cellStyle name="40% - Accent1 2 3 4 2 2 2 4" xfId="0" builtinId="53" customBuiltin="true"/>
    <cellStyle name="40% - Accent1 2 3 4 2 2 3" xfId="0" builtinId="53" customBuiltin="true"/>
    <cellStyle name="40% - Accent1 2 3 4 2 2 3 2" xfId="0" builtinId="53" customBuiltin="true"/>
    <cellStyle name="40% - Accent1 2 3 4 2 2 3 2 2" xfId="0" builtinId="53" customBuiltin="true"/>
    <cellStyle name="40% - Accent1 2 3 4 2 2 3 3" xfId="0" builtinId="53" customBuiltin="true"/>
    <cellStyle name="40% - Accent1 2 3 4 2 2 4" xfId="0" builtinId="53" customBuiltin="true"/>
    <cellStyle name="40% - Accent1 2 3 4 2 2 4 2" xfId="0" builtinId="53" customBuiltin="true"/>
    <cellStyle name="40% - Accent1 2 3 4 2 2 5" xfId="0" builtinId="53" customBuiltin="true"/>
    <cellStyle name="40% - Accent1 2 3 4 2 3" xfId="0" builtinId="53" customBuiltin="true"/>
    <cellStyle name="40% - Accent1 2 3 4 2 3 2" xfId="0" builtinId="53" customBuiltin="true"/>
    <cellStyle name="40% - Accent1 2 3 4 2 3 2 2" xfId="0" builtinId="53" customBuiltin="true"/>
    <cellStyle name="40% - Accent1 2 3 4 2 3 2 2 2" xfId="0" builtinId="53" customBuiltin="true"/>
    <cellStyle name="40% - Accent1 2 3 4 2 3 2 3" xfId="0" builtinId="53" customBuiltin="true"/>
    <cellStyle name="40% - Accent1 2 3 4 2 3 3" xfId="0" builtinId="53" customBuiltin="true"/>
    <cellStyle name="40% - Accent1 2 3 4 2 3 3 2" xfId="0" builtinId="53" customBuiltin="true"/>
    <cellStyle name="40% - Accent1 2 3 4 2 3 4" xfId="0" builtinId="53" customBuiltin="true"/>
    <cellStyle name="40% - Accent1 2 3 4 2 4" xfId="0" builtinId="53" customBuiltin="true"/>
    <cellStyle name="40% - Accent1 2 3 4 2 4 2" xfId="0" builtinId="53" customBuiltin="true"/>
    <cellStyle name="40% - Accent1 2 3 4 2 4 2 2" xfId="0" builtinId="53" customBuiltin="true"/>
    <cellStyle name="40% - Accent1 2 3 4 2 4 3" xfId="0" builtinId="53" customBuiltin="true"/>
    <cellStyle name="40% - Accent1 2 3 4 2 5" xfId="0" builtinId="53" customBuiltin="true"/>
    <cellStyle name="40% - Accent1 2 3 4 2 5 2" xfId="0" builtinId="53" customBuiltin="true"/>
    <cellStyle name="40% - Accent1 2 3 4 2 6" xfId="0" builtinId="53" customBuiltin="true"/>
    <cellStyle name="40% - Accent1 2 3 4 3" xfId="0" builtinId="53" customBuiltin="true"/>
    <cellStyle name="40% - Accent1 2 3 4 3 2" xfId="0" builtinId="53" customBuiltin="true"/>
    <cellStyle name="40% - Accent1 2 3 4 3 2 2" xfId="0" builtinId="53" customBuiltin="true"/>
    <cellStyle name="40% - Accent1 2 3 4 3 2 2 2" xfId="0" builtinId="53" customBuiltin="true"/>
    <cellStyle name="40% - Accent1 2 3 4 3 2 2 2 2" xfId="0" builtinId="53" customBuiltin="true"/>
    <cellStyle name="40% - Accent1 2 3 4 3 2 2 3" xfId="0" builtinId="53" customBuiltin="true"/>
    <cellStyle name="40% - Accent1 2 3 4 3 2 3" xfId="0" builtinId="53" customBuiltin="true"/>
    <cellStyle name="40% - Accent1 2 3 4 3 2 3 2" xfId="0" builtinId="53" customBuiltin="true"/>
    <cellStyle name="40% - Accent1 2 3 4 3 2 4" xfId="0" builtinId="53" customBuiltin="true"/>
    <cellStyle name="40% - Accent1 2 3 4 3 3" xfId="0" builtinId="53" customBuiltin="true"/>
    <cellStyle name="40% - Accent1 2 3 4 3 3 2" xfId="0" builtinId="53" customBuiltin="true"/>
    <cellStyle name="40% - Accent1 2 3 4 3 3 2 2" xfId="0" builtinId="53" customBuiltin="true"/>
    <cellStyle name="40% - Accent1 2 3 4 3 3 3" xfId="0" builtinId="53" customBuiltin="true"/>
    <cellStyle name="40% - Accent1 2 3 4 3 4" xfId="0" builtinId="53" customBuiltin="true"/>
    <cellStyle name="40% - Accent1 2 3 4 3 4 2" xfId="0" builtinId="53" customBuiltin="true"/>
    <cellStyle name="40% - Accent1 2 3 4 3 5" xfId="0" builtinId="53" customBuiltin="true"/>
    <cellStyle name="40% - Accent1 2 3 4 4" xfId="0" builtinId="53" customBuiltin="true"/>
    <cellStyle name="40% - Accent1 2 3 4 4 2" xfId="0" builtinId="53" customBuiltin="true"/>
    <cellStyle name="40% - Accent1 2 3 4 4 2 2" xfId="0" builtinId="53" customBuiltin="true"/>
    <cellStyle name="40% - Accent1 2 3 4 4 2 2 2" xfId="0" builtinId="53" customBuiltin="true"/>
    <cellStyle name="40% - Accent1 2 3 4 4 2 3" xfId="0" builtinId="53" customBuiltin="true"/>
    <cellStyle name="40% - Accent1 2 3 4 4 3" xfId="0" builtinId="53" customBuiltin="true"/>
    <cellStyle name="40% - Accent1 2 3 4 4 3 2" xfId="0" builtinId="53" customBuiltin="true"/>
    <cellStyle name="40% - Accent1 2 3 4 4 4" xfId="0" builtinId="53" customBuiltin="true"/>
    <cellStyle name="40% - Accent1 2 3 4 5" xfId="0" builtinId="53" customBuiltin="true"/>
    <cellStyle name="40% - Accent1 2 3 4 5 2" xfId="0" builtinId="53" customBuiltin="true"/>
    <cellStyle name="40% - Accent1 2 3 4 5 2 2" xfId="0" builtinId="53" customBuiltin="true"/>
    <cellStyle name="40% - Accent1 2 3 4 5 3" xfId="0" builtinId="53" customBuiltin="true"/>
    <cellStyle name="40% - Accent1 2 3 4 6" xfId="0" builtinId="53" customBuiltin="true"/>
    <cellStyle name="40% - Accent1 2 3 4 6 2" xfId="0" builtinId="53" customBuiltin="true"/>
    <cellStyle name="40% - Accent1 2 3 4 7" xfId="0" builtinId="53" customBuiltin="true"/>
    <cellStyle name="40% - Accent1 2 3 5" xfId="0" builtinId="53" customBuiltin="true"/>
    <cellStyle name="40% - Accent1 2 3 5 2" xfId="0" builtinId="53" customBuiltin="true"/>
    <cellStyle name="40% - Accent1 2 3 5 2 2" xfId="0" builtinId="53" customBuiltin="true"/>
    <cellStyle name="40% - Accent1 2 3 5 2 2 2" xfId="0" builtinId="53" customBuiltin="true"/>
    <cellStyle name="40% - Accent1 2 3 5 2 2 2 2" xfId="0" builtinId="53" customBuiltin="true"/>
    <cellStyle name="40% - Accent1 2 3 5 2 2 2 2 2" xfId="0" builtinId="53" customBuiltin="true"/>
    <cellStyle name="40% - Accent1 2 3 5 2 2 2 3" xfId="0" builtinId="53" customBuiltin="true"/>
    <cellStyle name="40% - Accent1 2 3 5 2 2 3" xfId="0" builtinId="53" customBuiltin="true"/>
    <cellStyle name="40% - Accent1 2 3 5 2 2 3 2" xfId="0" builtinId="53" customBuiltin="true"/>
    <cellStyle name="40% - Accent1 2 3 5 2 2 4" xfId="0" builtinId="53" customBuiltin="true"/>
    <cellStyle name="40% - Accent1 2 3 5 2 3" xfId="0" builtinId="53" customBuiltin="true"/>
    <cellStyle name="40% - Accent1 2 3 5 2 3 2" xfId="0" builtinId="53" customBuiltin="true"/>
    <cellStyle name="40% - Accent1 2 3 5 2 3 2 2" xfId="0" builtinId="53" customBuiltin="true"/>
    <cellStyle name="40% - Accent1 2 3 5 2 3 3" xfId="0" builtinId="53" customBuiltin="true"/>
    <cellStyle name="40% - Accent1 2 3 5 2 4" xfId="0" builtinId="53" customBuiltin="true"/>
    <cellStyle name="40% - Accent1 2 3 5 2 4 2" xfId="0" builtinId="53" customBuiltin="true"/>
    <cellStyle name="40% - Accent1 2 3 5 2 5" xfId="0" builtinId="53" customBuiltin="true"/>
    <cellStyle name="40% - Accent1 2 3 5 3" xfId="0" builtinId="53" customBuiltin="true"/>
    <cellStyle name="40% - Accent1 2 3 5 3 2" xfId="0" builtinId="53" customBuiltin="true"/>
    <cellStyle name="40% - Accent1 2 3 5 3 2 2" xfId="0" builtinId="53" customBuiltin="true"/>
    <cellStyle name="40% - Accent1 2 3 5 3 2 2 2" xfId="0" builtinId="53" customBuiltin="true"/>
    <cellStyle name="40% - Accent1 2 3 5 3 2 3" xfId="0" builtinId="53" customBuiltin="true"/>
    <cellStyle name="40% - Accent1 2 3 5 3 3" xfId="0" builtinId="53" customBuiltin="true"/>
    <cellStyle name="40% - Accent1 2 3 5 3 3 2" xfId="0" builtinId="53" customBuiltin="true"/>
    <cellStyle name="40% - Accent1 2 3 5 3 4" xfId="0" builtinId="53" customBuiltin="true"/>
    <cellStyle name="40% - Accent1 2 3 5 4" xfId="0" builtinId="53" customBuiltin="true"/>
    <cellStyle name="40% - Accent1 2 3 5 4 2" xfId="0" builtinId="53" customBuiltin="true"/>
    <cellStyle name="40% - Accent1 2 3 5 4 2 2" xfId="0" builtinId="53" customBuiltin="true"/>
    <cellStyle name="40% - Accent1 2 3 5 4 3" xfId="0" builtinId="53" customBuiltin="true"/>
    <cellStyle name="40% - Accent1 2 3 5 5" xfId="0" builtinId="53" customBuiltin="true"/>
    <cellStyle name="40% - Accent1 2 3 5 5 2" xfId="0" builtinId="53" customBuiltin="true"/>
    <cellStyle name="40% - Accent1 2 3 5 6" xfId="0" builtinId="53" customBuiltin="true"/>
    <cellStyle name="40% - Accent1 2 3 6" xfId="0" builtinId="53" customBuiltin="true"/>
    <cellStyle name="40% - Accent1 2 3 6 2" xfId="0" builtinId="53" customBuiltin="true"/>
    <cellStyle name="40% - Accent1 2 3 6 2 2" xfId="0" builtinId="53" customBuiltin="true"/>
    <cellStyle name="40% - Accent1 2 3 6 2 2 2" xfId="0" builtinId="53" customBuiltin="true"/>
    <cellStyle name="40% - Accent1 2 3 6 2 2 2 2" xfId="0" builtinId="53" customBuiltin="true"/>
    <cellStyle name="40% - Accent1 2 3 6 2 2 3" xfId="0" builtinId="53" customBuiltin="true"/>
    <cellStyle name="40% - Accent1 2 3 6 2 3" xfId="0" builtinId="53" customBuiltin="true"/>
    <cellStyle name="40% - Accent1 2 3 6 2 3 2" xfId="0" builtinId="53" customBuiltin="true"/>
    <cellStyle name="40% - Accent1 2 3 6 2 4" xfId="0" builtinId="53" customBuiltin="true"/>
    <cellStyle name="40% - Accent1 2 3 6 3" xfId="0" builtinId="53" customBuiltin="true"/>
    <cellStyle name="40% - Accent1 2 3 6 3 2" xfId="0" builtinId="53" customBuiltin="true"/>
    <cellStyle name="40% - Accent1 2 3 6 3 2 2" xfId="0" builtinId="53" customBuiltin="true"/>
    <cellStyle name="40% - Accent1 2 3 6 3 3" xfId="0" builtinId="53" customBuiltin="true"/>
    <cellStyle name="40% - Accent1 2 3 6 4" xfId="0" builtinId="53" customBuiltin="true"/>
    <cellStyle name="40% - Accent1 2 3 6 4 2" xfId="0" builtinId="53" customBuiltin="true"/>
    <cellStyle name="40% - Accent1 2 3 6 5" xfId="0" builtinId="53" customBuiltin="true"/>
    <cellStyle name="40% - Accent1 2 3 7" xfId="0" builtinId="53" customBuiltin="true"/>
    <cellStyle name="40% - Accent1 2 3 7 2" xfId="0" builtinId="53" customBuiltin="true"/>
    <cellStyle name="40% - Accent1 2 3 7 2 2" xfId="0" builtinId="53" customBuiltin="true"/>
    <cellStyle name="40% - Accent1 2 3 7 2 2 2" xfId="0" builtinId="53" customBuiltin="true"/>
    <cellStyle name="40% - Accent1 2 3 7 2 3" xfId="0" builtinId="53" customBuiltin="true"/>
    <cellStyle name="40% - Accent1 2 3 7 3" xfId="0" builtinId="53" customBuiltin="true"/>
    <cellStyle name="40% - Accent1 2 3 7 3 2" xfId="0" builtinId="53" customBuiltin="true"/>
    <cellStyle name="40% - Accent1 2 3 7 4" xfId="0" builtinId="53" customBuiltin="true"/>
    <cellStyle name="40% - Accent1 2 3 8" xfId="0" builtinId="53" customBuiltin="true"/>
    <cellStyle name="40% - Accent1 2 3 8 2" xfId="0" builtinId="53" customBuiltin="true"/>
    <cellStyle name="40% - Accent1 2 3 8 2 2" xfId="0" builtinId="53" customBuiltin="true"/>
    <cellStyle name="40% - Accent1 2 3 8 3" xfId="0" builtinId="53" customBuiltin="true"/>
    <cellStyle name="40% - Accent1 2 3 9" xfId="0" builtinId="53" customBuiltin="true"/>
    <cellStyle name="40% - Accent1 2 3 9 2" xfId="0" builtinId="53" customBuiltin="true"/>
    <cellStyle name="40% - Accent1 2 4" xfId="0" builtinId="53" customBuiltin="true"/>
    <cellStyle name="40% - Accent1 2 4 2" xfId="0" builtinId="53" customBuiltin="true"/>
    <cellStyle name="40% - Accent1 2 4 2 2" xfId="0" builtinId="53" customBuiltin="true"/>
    <cellStyle name="40% - Accent1 2 4 2 2 2" xfId="0" builtinId="53" customBuiltin="true"/>
    <cellStyle name="40% - Accent1 2 4 2 2 2 2" xfId="0" builtinId="53" customBuiltin="true"/>
    <cellStyle name="40% - Accent1 2 4 2 2 2 2 2" xfId="0" builtinId="53" customBuiltin="true"/>
    <cellStyle name="40% - Accent1 2 4 2 2 2 2 2 2" xfId="0" builtinId="53" customBuiltin="true"/>
    <cellStyle name="40% - Accent1 2 4 2 2 2 2 2 2 2" xfId="0" builtinId="53" customBuiltin="true"/>
    <cellStyle name="40% - Accent1 2 4 2 2 2 2 2 3" xfId="0" builtinId="53" customBuiltin="true"/>
    <cellStyle name="40% - Accent1 2 4 2 2 2 2 3" xfId="0" builtinId="53" customBuiltin="true"/>
    <cellStyle name="40% - Accent1 2 4 2 2 2 2 3 2" xfId="0" builtinId="53" customBuiltin="true"/>
    <cellStyle name="40% - Accent1 2 4 2 2 2 2 4" xfId="0" builtinId="53" customBuiltin="true"/>
    <cellStyle name="40% - Accent1 2 4 2 2 2 3" xfId="0" builtinId="53" customBuiltin="true"/>
    <cellStyle name="40% - Accent1 2 4 2 2 2 3 2" xfId="0" builtinId="53" customBuiltin="true"/>
    <cellStyle name="40% - Accent1 2 4 2 2 2 3 2 2" xfId="0" builtinId="53" customBuiltin="true"/>
    <cellStyle name="40% - Accent1 2 4 2 2 2 3 3" xfId="0" builtinId="53" customBuiltin="true"/>
    <cellStyle name="40% - Accent1 2 4 2 2 2 4" xfId="0" builtinId="53" customBuiltin="true"/>
    <cellStyle name="40% - Accent1 2 4 2 2 2 4 2" xfId="0" builtinId="53" customBuiltin="true"/>
    <cellStyle name="40% - Accent1 2 4 2 2 2 5" xfId="0" builtinId="53" customBuiltin="true"/>
    <cellStyle name="40% - Accent1 2 4 2 2 3" xfId="0" builtinId="53" customBuiltin="true"/>
    <cellStyle name="40% - Accent1 2 4 2 2 3 2" xfId="0" builtinId="53" customBuiltin="true"/>
    <cellStyle name="40% - Accent1 2 4 2 2 3 2 2" xfId="0" builtinId="53" customBuiltin="true"/>
    <cellStyle name="40% - Accent1 2 4 2 2 3 2 2 2" xfId="0" builtinId="53" customBuiltin="true"/>
    <cellStyle name="40% - Accent1 2 4 2 2 3 2 3" xfId="0" builtinId="53" customBuiltin="true"/>
    <cellStyle name="40% - Accent1 2 4 2 2 3 3" xfId="0" builtinId="53" customBuiltin="true"/>
    <cellStyle name="40% - Accent1 2 4 2 2 3 3 2" xfId="0" builtinId="53" customBuiltin="true"/>
    <cellStyle name="40% - Accent1 2 4 2 2 3 4" xfId="0" builtinId="53" customBuiltin="true"/>
    <cellStyle name="40% - Accent1 2 4 2 2 4" xfId="0" builtinId="53" customBuiltin="true"/>
    <cellStyle name="40% - Accent1 2 4 2 2 4 2" xfId="0" builtinId="53" customBuiltin="true"/>
    <cellStyle name="40% - Accent1 2 4 2 2 4 2 2" xfId="0" builtinId="53" customBuiltin="true"/>
    <cellStyle name="40% - Accent1 2 4 2 2 4 3" xfId="0" builtinId="53" customBuiltin="true"/>
    <cellStyle name="40% - Accent1 2 4 2 2 5" xfId="0" builtinId="53" customBuiltin="true"/>
    <cellStyle name="40% - Accent1 2 4 2 2 5 2" xfId="0" builtinId="53" customBuiltin="true"/>
    <cellStyle name="40% - Accent1 2 4 2 2 6" xfId="0" builtinId="53" customBuiltin="true"/>
    <cellStyle name="40% - Accent1 2 4 2 3" xfId="0" builtinId="53" customBuiltin="true"/>
    <cellStyle name="40% - Accent1 2 4 2 3 2" xfId="0" builtinId="53" customBuiltin="true"/>
    <cellStyle name="40% - Accent1 2 4 2 3 2 2" xfId="0" builtinId="53" customBuiltin="true"/>
    <cellStyle name="40% - Accent1 2 4 2 3 2 2 2" xfId="0" builtinId="53" customBuiltin="true"/>
    <cellStyle name="40% - Accent1 2 4 2 3 2 2 2 2" xfId="0" builtinId="53" customBuiltin="true"/>
    <cellStyle name="40% - Accent1 2 4 2 3 2 2 3" xfId="0" builtinId="53" customBuiltin="true"/>
    <cellStyle name="40% - Accent1 2 4 2 3 2 3" xfId="0" builtinId="53" customBuiltin="true"/>
    <cellStyle name="40% - Accent1 2 4 2 3 2 3 2" xfId="0" builtinId="53" customBuiltin="true"/>
    <cellStyle name="40% - Accent1 2 4 2 3 2 4" xfId="0" builtinId="53" customBuiltin="true"/>
    <cellStyle name="40% - Accent1 2 4 2 3 3" xfId="0" builtinId="53" customBuiltin="true"/>
    <cellStyle name="40% - Accent1 2 4 2 3 3 2" xfId="0" builtinId="53" customBuiltin="true"/>
    <cellStyle name="40% - Accent1 2 4 2 3 3 2 2" xfId="0" builtinId="53" customBuiltin="true"/>
    <cellStyle name="40% - Accent1 2 4 2 3 3 3" xfId="0" builtinId="53" customBuiltin="true"/>
    <cellStyle name="40% - Accent1 2 4 2 3 4" xfId="0" builtinId="53" customBuiltin="true"/>
    <cellStyle name="40% - Accent1 2 4 2 3 4 2" xfId="0" builtinId="53" customBuiltin="true"/>
    <cellStyle name="40% - Accent1 2 4 2 3 5" xfId="0" builtinId="53" customBuiltin="true"/>
    <cellStyle name="40% - Accent1 2 4 2 4" xfId="0" builtinId="53" customBuiltin="true"/>
    <cellStyle name="40% - Accent1 2 4 2 4 2" xfId="0" builtinId="53" customBuiltin="true"/>
    <cellStyle name="40% - Accent1 2 4 2 4 2 2" xfId="0" builtinId="53" customBuiltin="true"/>
    <cellStyle name="40% - Accent1 2 4 2 4 2 2 2" xfId="0" builtinId="53" customBuiltin="true"/>
    <cellStyle name="40% - Accent1 2 4 2 4 2 3" xfId="0" builtinId="53" customBuiltin="true"/>
    <cellStyle name="40% - Accent1 2 4 2 4 3" xfId="0" builtinId="53" customBuiltin="true"/>
    <cellStyle name="40% - Accent1 2 4 2 4 3 2" xfId="0" builtinId="53" customBuiltin="true"/>
    <cellStyle name="40% - Accent1 2 4 2 4 4" xfId="0" builtinId="53" customBuiltin="true"/>
    <cellStyle name="40% - Accent1 2 4 2 5" xfId="0" builtinId="53" customBuiltin="true"/>
    <cellStyle name="40% - Accent1 2 4 2 5 2" xfId="0" builtinId="53" customBuiltin="true"/>
    <cellStyle name="40% - Accent1 2 4 2 5 2 2" xfId="0" builtinId="53" customBuiltin="true"/>
    <cellStyle name="40% - Accent1 2 4 2 5 3" xfId="0" builtinId="53" customBuiltin="true"/>
    <cellStyle name="40% - Accent1 2 4 2 6" xfId="0" builtinId="53" customBuiltin="true"/>
    <cellStyle name="40% - Accent1 2 4 2 6 2" xfId="0" builtinId="53" customBuiltin="true"/>
    <cellStyle name="40% - Accent1 2 4 2 7" xfId="0" builtinId="53" customBuiltin="true"/>
    <cellStyle name="40% - Accent1 2 4 3" xfId="0" builtinId="53" customBuiltin="true"/>
    <cellStyle name="40% - Accent1 2 4 3 2" xfId="0" builtinId="53" customBuiltin="true"/>
    <cellStyle name="40% - Accent1 2 4 3 2 2" xfId="0" builtinId="53" customBuiltin="true"/>
    <cellStyle name="40% - Accent1 2 4 3 2 2 2" xfId="0" builtinId="53" customBuiltin="true"/>
    <cellStyle name="40% - Accent1 2 4 3 2 2 2 2" xfId="0" builtinId="53" customBuiltin="true"/>
    <cellStyle name="40% - Accent1 2 4 3 2 2 2 2 2" xfId="0" builtinId="53" customBuiltin="true"/>
    <cellStyle name="40% - Accent1 2 4 3 2 2 2 3" xfId="0" builtinId="53" customBuiltin="true"/>
    <cellStyle name="40% - Accent1 2 4 3 2 2 3" xfId="0" builtinId="53" customBuiltin="true"/>
    <cellStyle name="40% - Accent1 2 4 3 2 2 3 2" xfId="0" builtinId="53" customBuiltin="true"/>
    <cellStyle name="40% - Accent1 2 4 3 2 2 4" xfId="0" builtinId="53" customBuiltin="true"/>
    <cellStyle name="40% - Accent1 2 4 3 2 3" xfId="0" builtinId="53" customBuiltin="true"/>
    <cellStyle name="40% - Accent1 2 4 3 2 3 2" xfId="0" builtinId="53" customBuiltin="true"/>
    <cellStyle name="40% - Accent1 2 4 3 2 3 2 2" xfId="0" builtinId="53" customBuiltin="true"/>
    <cellStyle name="40% - Accent1 2 4 3 2 3 3" xfId="0" builtinId="53" customBuiltin="true"/>
    <cellStyle name="40% - Accent1 2 4 3 2 4" xfId="0" builtinId="53" customBuiltin="true"/>
    <cellStyle name="40% - Accent1 2 4 3 2 4 2" xfId="0" builtinId="53" customBuiltin="true"/>
    <cellStyle name="40% - Accent1 2 4 3 2 5" xfId="0" builtinId="53" customBuiltin="true"/>
    <cellStyle name="40% - Accent1 2 4 3 3" xfId="0" builtinId="53" customBuiltin="true"/>
    <cellStyle name="40% - Accent1 2 4 3 3 2" xfId="0" builtinId="53" customBuiltin="true"/>
    <cellStyle name="40% - Accent1 2 4 3 3 2 2" xfId="0" builtinId="53" customBuiltin="true"/>
    <cellStyle name="40% - Accent1 2 4 3 3 2 2 2" xfId="0" builtinId="53" customBuiltin="true"/>
    <cellStyle name="40% - Accent1 2 4 3 3 2 3" xfId="0" builtinId="53" customBuiltin="true"/>
    <cellStyle name="40% - Accent1 2 4 3 3 3" xfId="0" builtinId="53" customBuiltin="true"/>
    <cellStyle name="40% - Accent1 2 4 3 3 3 2" xfId="0" builtinId="53" customBuiltin="true"/>
    <cellStyle name="40% - Accent1 2 4 3 3 4" xfId="0" builtinId="53" customBuiltin="true"/>
    <cellStyle name="40% - Accent1 2 4 3 4" xfId="0" builtinId="53" customBuiltin="true"/>
    <cellStyle name="40% - Accent1 2 4 3 4 2" xfId="0" builtinId="53" customBuiltin="true"/>
    <cellStyle name="40% - Accent1 2 4 3 4 2 2" xfId="0" builtinId="53" customBuiltin="true"/>
    <cellStyle name="40% - Accent1 2 4 3 4 3" xfId="0" builtinId="53" customBuiltin="true"/>
    <cellStyle name="40% - Accent1 2 4 3 5" xfId="0" builtinId="53" customBuiltin="true"/>
    <cellStyle name="40% - Accent1 2 4 3 5 2" xfId="0" builtinId="53" customBuiltin="true"/>
    <cellStyle name="40% - Accent1 2 4 3 6" xfId="0" builtinId="53" customBuiltin="true"/>
    <cellStyle name="40% - Accent1 2 4 4" xfId="0" builtinId="53" customBuiltin="true"/>
    <cellStyle name="40% - Accent1 2 4 4 2" xfId="0" builtinId="53" customBuiltin="true"/>
    <cellStyle name="40% - Accent1 2 4 4 2 2" xfId="0" builtinId="53" customBuiltin="true"/>
    <cellStyle name="40% - Accent1 2 4 4 2 2 2" xfId="0" builtinId="53" customBuiltin="true"/>
    <cellStyle name="40% - Accent1 2 4 4 2 2 2 2" xfId="0" builtinId="53" customBuiltin="true"/>
    <cellStyle name="40% - Accent1 2 4 4 2 2 3" xfId="0" builtinId="53" customBuiltin="true"/>
    <cellStyle name="40% - Accent1 2 4 4 2 3" xfId="0" builtinId="53" customBuiltin="true"/>
    <cellStyle name="40% - Accent1 2 4 4 2 3 2" xfId="0" builtinId="53" customBuiltin="true"/>
    <cellStyle name="40% - Accent1 2 4 4 2 4" xfId="0" builtinId="53" customBuiltin="true"/>
    <cellStyle name="40% - Accent1 2 4 4 3" xfId="0" builtinId="53" customBuiltin="true"/>
    <cellStyle name="40% - Accent1 2 4 4 3 2" xfId="0" builtinId="53" customBuiltin="true"/>
    <cellStyle name="40% - Accent1 2 4 4 3 2 2" xfId="0" builtinId="53" customBuiltin="true"/>
    <cellStyle name="40% - Accent1 2 4 4 3 3" xfId="0" builtinId="53" customBuiltin="true"/>
    <cellStyle name="40% - Accent1 2 4 4 4" xfId="0" builtinId="53" customBuiltin="true"/>
    <cellStyle name="40% - Accent1 2 4 4 4 2" xfId="0" builtinId="53" customBuiltin="true"/>
    <cellStyle name="40% - Accent1 2 4 4 5" xfId="0" builtinId="53" customBuiltin="true"/>
    <cellStyle name="40% - Accent1 2 4 5" xfId="0" builtinId="53" customBuiltin="true"/>
    <cellStyle name="40% - Accent1 2 4 5 2" xfId="0" builtinId="53" customBuiltin="true"/>
    <cellStyle name="40% - Accent1 2 4 5 2 2" xfId="0" builtinId="53" customBuiltin="true"/>
    <cellStyle name="40% - Accent1 2 4 5 2 2 2" xfId="0" builtinId="53" customBuiltin="true"/>
    <cellStyle name="40% - Accent1 2 4 5 2 3" xfId="0" builtinId="53" customBuiltin="true"/>
    <cellStyle name="40% - Accent1 2 4 5 3" xfId="0" builtinId="53" customBuiltin="true"/>
    <cellStyle name="40% - Accent1 2 4 5 3 2" xfId="0" builtinId="53" customBuiltin="true"/>
    <cellStyle name="40% - Accent1 2 4 5 4" xfId="0" builtinId="53" customBuiltin="true"/>
    <cellStyle name="40% - Accent1 2 4 6" xfId="0" builtinId="53" customBuiltin="true"/>
    <cellStyle name="40% - Accent1 2 4 6 2" xfId="0" builtinId="53" customBuiltin="true"/>
    <cellStyle name="40% - Accent1 2 4 6 2 2" xfId="0" builtinId="53" customBuiltin="true"/>
    <cellStyle name="40% - Accent1 2 4 6 3" xfId="0" builtinId="53" customBuiltin="true"/>
    <cellStyle name="40% - Accent1 2 4 7" xfId="0" builtinId="53" customBuiltin="true"/>
    <cellStyle name="40% - Accent1 2 4 7 2" xfId="0" builtinId="53" customBuiltin="true"/>
    <cellStyle name="40% - Accent1 2 4 8" xfId="0" builtinId="53" customBuiltin="true"/>
    <cellStyle name="40% - Accent1 2 5" xfId="0" builtinId="53" customBuiltin="true"/>
    <cellStyle name="40% - Accent1 2 5 2" xfId="0" builtinId="53" customBuiltin="true"/>
    <cellStyle name="40% - Accent1 2 5 2 2" xfId="0" builtinId="53" customBuiltin="true"/>
    <cellStyle name="40% - Accent1 2 5 2 2 2" xfId="0" builtinId="53" customBuiltin="true"/>
    <cellStyle name="40% - Accent1 2 5 2 2 2 2" xfId="0" builtinId="53" customBuiltin="true"/>
    <cellStyle name="40% - Accent1 2 5 2 2 2 2 2" xfId="0" builtinId="53" customBuiltin="true"/>
    <cellStyle name="40% - Accent1 2 5 2 2 2 2 2 2" xfId="0" builtinId="53" customBuiltin="true"/>
    <cellStyle name="40% - Accent1 2 5 2 2 2 2 2 2 2" xfId="0" builtinId="53" customBuiltin="true"/>
    <cellStyle name="40% - Accent1 2 5 2 2 2 2 2 3" xfId="0" builtinId="53" customBuiltin="true"/>
    <cellStyle name="40% - Accent1 2 5 2 2 2 2 3" xfId="0" builtinId="53" customBuiltin="true"/>
    <cellStyle name="40% - Accent1 2 5 2 2 2 2 3 2" xfId="0" builtinId="53" customBuiltin="true"/>
    <cellStyle name="40% - Accent1 2 5 2 2 2 2 4" xfId="0" builtinId="53" customBuiltin="true"/>
    <cellStyle name="40% - Accent1 2 5 2 2 2 3" xfId="0" builtinId="53" customBuiltin="true"/>
    <cellStyle name="40% - Accent1 2 5 2 2 2 3 2" xfId="0" builtinId="53" customBuiltin="true"/>
    <cellStyle name="40% - Accent1 2 5 2 2 2 3 2 2" xfId="0" builtinId="53" customBuiltin="true"/>
    <cellStyle name="40% - Accent1 2 5 2 2 2 3 3" xfId="0" builtinId="53" customBuiltin="true"/>
    <cellStyle name="40% - Accent1 2 5 2 2 2 4" xfId="0" builtinId="53" customBuiltin="true"/>
    <cellStyle name="40% - Accent1 2 5 2 2 2 4 2" xfId="0" builtinId="53" customBuiltin="true"/>
    <cellStyle name="40% - Accent1 2 5 2 2 2 5" xfId="0" builtinId="53" customBuiltin="true"/>
    <cellStyle name="40% - Accent1 2 5 2 2 3" xfId="0" builtinId="53" customBuiltin="true"/>
    <cellStyle name="40% - Accent1 2 5 2 2 3 2" xfId="0" builtinId="53" customBuiltin="true"/>
    <cellStyle name="40% - Accent1 2 5 2 2 3 2 2" xfId="0" builtinId="53" customBuiltin="true"/>
    <cellStyle name="40% - Accent1 2 5 2 2 3 2 2 2" xfId="0" builtinId="53" customBuiltin="true"/>
    <cellStyle name="40% - Accent1 2 5 2 2 3 2 3" xfId="0" builtinId="53" customBuiltin="true"/>
    <cellStyle name="40% - Accent1 2 5 2 2 3 3" xfId="0" builtinId="53" customBuiltin="true"/>
    <cellStyle name="40% - Accent1 2 5 2 2 3 3 2" xfId="0" builtinId="53" customBuiltin="true"/>
    <cellStyle name="40% - Accent1 2 5 2 2 3 4" xfId="0" builtinId="53" customBuiltin="true"/>
    <cellStyle name="40% - Accent1 2 5 2 2 4" xfId="0" builtinId="53" customBuiltin="true"/>
    <cellStyle name="40% - Accent1 2 5 2 2 4 2" xfId="0" builtinId="53" customBuiltin="true"/>
    <cellStyle name="40% - Accent1 2 5 2 2 4 2 2" xfId="0" builtinId="53" customBuiltin="true"/>
    <cellStyle name="40% - Accent1 2 5 2 2 4 3" xfId="0" builtinId="53" customBuiltin="true"/>
    <cellStyle name="40% - Accent1 2 5 2 2 5" xfId="0" builtinId="53" customBuiltin="true"/>
    <cellStyle name="40% - Accent1 2 5 2 2 5 2" xfId="0" builtinId="53" customBuiltin="true"/>
    <cellStyle name="40% - Accent1 2 5 2 2 6" xfId="0" builtinId="53" customBuiltin="true"/>
    <cellStyle name="40% - Accent1 2 5 2 3" xfId="0" builtinId="53" customBuiltin="true"/>
    <cellStyle name="40% - Accent1 2 5 2 3 2" xfId="0" builtinId="53" customBuiltin="true"/>
    <cellStyle name="40% - Accent1 2 5 2 3 2 2" xfId="0" builtinId="53" customBuiltin="true"/>
    <cellStyle name="40% - Accent1 2 5 2 3 2 2 2" xfId="0" builtinId="53" customBuiltin="true"/>
    <cellStyle name="40% - Accent1 2 5 2 3 2 2 2 2" xfId="0" builtinId="53" customBuiltin="true"/>
    <cellStyle name="40% - Accent1 2 5 2 3 2 2 3" xfId="0" builtinId="53" customBuiltin="true"/>
    <cellStyle name="40% - Accent1 2 5 2 3 2 3" xfId="0" builtinId="53" customBuiltin="true"/>
    <cellStyle name="40% - Accent1 2 5 2 3 2 3 2" xfId="0" builtinId="53" customBuiltin="true"/>
    <cellStyle name="40% - Accent1 2 5 2 3 2 4" xfId="0" builtinId="53" customBuiltin="true"/>
    <cellStyle name="40% - Accent1 2 5 2 3 3" xfId="0" builtinId="53" customBuiltin="true"/>
    <cellStyle name="40% - Accent1 2 5 2 3 3 2" xfId="0" builtinId="53" customBuiltin="true"/>
    <cellStyle name="40% - Accent1 2 5 2 3 3 2 2" xfId="0" builtinId="53" customBuiltin="true"/>
    <cellStyle name="40% - Accent1 2 5 2 3 3 3" xfId="0" builtinId="53" customBuiltin="true"/>
    <cellStyle name="40% - Accent1 2 5 2 3 4" xfId="0" builtinId="53" customBuiltin="true"/>
    <cellStyle name="40% - Accent1 2 5 2 3 4 2" xfId="0" builtinId="53" customBuiltin="true"/>
    <cellStyle name="40% - Accent1 2 5 2 3 5" xfId="0" builtinId="53" customBuiltin="true"/>
    <cellStyle name="40% - Accent1 2 5 2 4" xfId="0" builtinId="53" customBuiltin="true"/>
    <cellStyle name="40% - Accent1 2 5 2 4 2" xfId="0" builtinId="53" customBuiltin="true"/>
    <cellStyle name="40% - Accent1 2 5 2 4 2 2" xfId="0" builtinId="53" customBuiltin="true"/>
    <cellStyle name="40% - Accent1 2 5 2 4 2 2 2" xfId="0" builtinId="53" customBuiltin="true"/>
    <cellStyle name="40% - Accent1 2 5 2 4 2 3" xfId="0" builtinId="53" customBuiltin="true"/>
    <cellStyle name="40% - Accent1 2 5 2 4 3" xfId="0" builtinId="53" customBuiltin="true"/>
    <cellStyle name="40% - Accent1 2 5 2 4 3 2" xfId="0" builtinId="53" customBuiltin="true"/>
    <cellStyle name="40% - Accent1 2 5 2 4 4" xfId="0" builtinId="53" customBuiltin="true"/>
    <cellStyle name="40% - Accent1 2 5 2 5" xfId="0" builtinId="53" customBuiltin="true"/>
    <cellStyle name="40% - Accent1 2 5 2 5 2" xfId="0" builtinId="53" customBuiltin="true"/>
    <cellStyle name="40% - Accent1 2 5 2 5 2 2" xfId="0" builtinId="53" customBuiltin="true"/>
    <cellStyle name="40% - Accent1 2 5 2 5 3" xfId="0" builtinId="53" customBuiltin="true"/>
    <cellStyle name="40% - Accent1 2 5 2 6" xfId="0" builtinId="53" customBuiltin="true"/>
    <cellStyle name="40% - Accent1 2 5 2 6 2" xfId="0" builtinId="53" customBuiltin="true"/>
    <cellStyle name="40% - Accent1 2 5 2 7" xfId="0" builtinId="53" customBuiltin="true"/>
    <cellStyle name="40% - Accent1 2 5 3" xfId="0" builtinId="53" customBuiltin="true"/>
    <cellStyle name="40% - Accent1 2 5 3 2" xfId="0" builtinId="53" customBuiltin="true"/>
    <cellStyle name="40% - Accent1 2 5 3 2 2" xfId="0" builtinId="53" customBuiltin="true"/>
    <cellStyle name="40% - Accent1 2 5 3 2 2 2" xfId="0" builtinId="53" customBuiltin="true"/>
    <cellStyle name="40% - Accent1 2 5 3 2 2 2 2" xfId="0" builtinId="53" customBuiltin="true"/>
    <cellStyle name="40% - Accent1 2 5 3 2 2 2 2 2" xfId="0" builtinId="53" customBuiltin="true"/>
    <cellStyle name="40% - Accent1 2 5 3 2 2 2 3" xfId="0" builtinId="53" customBuiltin="true"/>
    <cellStyle name="40% - Accent1 2 5 3 2 2 3" xfId="0" builtinId="53" customBuiltin="true"/>
    <cellStyle name="40% - Accent1 2 5 3 2 2 3 2" xfId="0" builtinId="53" customBuiltin="true"/>
    <cellStyle name="40% - Accent1 2 5 3 2 2 4" xfId="0" builtinId="53" customBuiltin="true"/>
    <cellStyle name="40% - Accent1 2 5 3 2 3" xfId="0" builtinId="53" customBuiltin="true"/>
    <cellStyle name="40% - Accent1 2 5 3 2 3 2" xfId="0" builtinId="53" customBuiltin="true"/>
    <cellStyle name="40% - Accent1 2 5 3 2 3 2 2" xfId="0" builtinId="53" customBuiltin="true"/>
    <cellStyle name="40% - Accent1 2 5 3 2 3 3" xfId="0" builtinId="53" customBuiltin="true"/>
    <cellStyle name="40% - Accent1 2 5 3 2 4" xfId="0" builtinId="53" customBuiltin="true"/>
    <cellStyle name="40% - Accent1 2 5 3 2 4 2" xfId="0" builtinId="53" customBuiltin="true"/>
    <cellStyle name="40% - Accent1 2 5 3 2 5" xfId="0" builtinId="53" customBuiltin="true"/>
    <cellStyle name="40% - Accent1 2 5 3 3" xfId="0" builtinId="53" customBuiltin="true"/>
    <cellStyle name="40% - Accent1 2 5 3 3 2" xfId="0" builtinId="53" customBuiltin="true"/>
    <cellStyle name="40% - Accent1 2 5 3 3 2 2" xfId="0" builtinId="53" customBuiltin="true"/>
    <cellStyle name="40% - Accent1 2 5 3 3 2 2 2" xfId="0" builtinId="53" customBuiltin="true"/>
    <cellStyle name="40% - Accent1 2 5 3 3 2 3" xfId="0" builtinId="53" customBuiltin="true"/>
    <cellStyle name="40% - Accent1 2 5 3 3 3" xfId="0" builtinId="53" customBuiltin="true"/>
    <cellStyle name="40% - Accent1 2 5 3 3 3 2" xfId="0" builtinId="53" customBuiltin="true"/>
    <cellStyle name="40% - Accent1 2 5 3 3 4" xfId="0" builtinId="53" customBuiltin="true"/>
    <cellStyle name="40% - Accent1 2 5 3 4" xfId="0" builtinId="53" customBuiltin="true"/>
    <cellStyle name="40% - Accent1 2 5 3 4 2" xfId="0" builtinId="53" customBuiltin="true"/>
    <cellStyle name="40% - Accent1 2 5 3 4 2 2" xfId="0" builtinId="53" customBuiltin="true"/>
    <cellStyle name="40% - Accent1 2 5 3 4 3" xfId="0" builtinId="53" customBuiltin="true"/>
    <cellStyle name="40% - Accent1 2 5 3 5" xfId="0" builtinId="53" customBuiltin="true"/>
    <cellStyle name="40% - Accent1 2 5 3 5 2" xfId="0" builtinId="53" customBuiltin="true"/>
    <cellStyle name="40% - Accent1 2 5 3 6" xfId="0" builtinId="53" customBuiltin="true"/>
    <cellStyle name="40% - Accent1 2 5 4" xfId="0" builtinId="53" customBuiltin="true"/>
    <cellStyle name="40% - Accent1 2 5 4 2" xfId="0" builtinId="53" customBuiltin="true"/>
    <cellStyle name="40% - Accent1 2 5 4 2 2" xfId="0" builtinId="53" customBuiltin="true"/>
    <cellStyle name="40% - Accent1 2 5 4 2 2 2" xfId="0" builtinId="53" customBuiltin="true"/>
    <cellStyle name="40% - Accent1 2 5 4 2 2 2 2" xfId="0" builtinId="53" customBuiltin="true"/>
    <cellStyle name="40% - Accent1 2 5 4 2 2 3" xfId="0" builtinId="53" customBuiltin="true"/>
    <cellStyle name="40% - Accent1 2 5 4 2 3" xfId="0" builtinId="53" customBuiltin="true"/>
    <cellStyle name="40% - Accent1 2 5 4 2 3 2" xfId="0" builtinId="53" customBuiltin="true"/>
    <cellStyle name="40% - Accent1 2 5 4 2 4" xfId="0" builtinId="53" customBuiltin="true"/>
    <cellStyle name="40% - Accent1 2 5 4 3" xfId="0" builtinId="53" customBuiltin="true"/>
    <cellStyle name="40% - Accent1 2 5 4 3 2" xfId="0" builtinId="53" customBuiltin="true"/>
    <cellStyle name="40% - Accent1 2 5 4 3 2 2" xfId="0" builtinId="53" customBuiltin="true"/>
    <cellStyle name="40% - Accent1 2 5 4 3 3" xfId="0" builtinId="53" customBuiltin="true"/>
    <cellStyle name="40% - Accent1 2 5 4 4" xfId="0" builtinId="53" customBuiltin="true"/>
    <cellStyle name="40% - Accent1 2 5 4 4 2" xfId="0" builtinId="53" customBuiltin="true"/>
    <cellStyle name="40% - Accent1 2 5 4 5" xfId="0" builtinId="53" customBuiltin="true"/>
    <cellStyle name="40% - Accent1 2 5 5" xfId="0" builtinId="53" customBuiltin="true"/>
    <cellStyle name="40% - Accent1 2 5 5 2" xfId="0" builtinId="53" customBuiltin="true"/>
    <cellStyle name="40% - Accent1 2 5 5 2 2" xfId="0" builtinId="53" customBuiltin="true"/>
    <cellStyle name="40% - Accent1 2 5 5 2 2 2" xfId="0" builtinId="53" customBuiltin="true"/>
    <cellStyle name="40% - Accent1 2 5 5 2 3" xfId="0" builtinId="53" customBuiltin="true"/>
    <cellStyle name="40% - Accent1 2 5 5 3" xfId="0" builtinId="53" customBuiltin="true"/>
    <cellStyle name="40% - Accent1 2 5 5 3 2" xfId="0" builtinId="53" customBuiltin="true"/>
    <cellStyle name="40% - Accent1 2 5 5 4" xfId="0" builtinId="53" customBuiltin="true"/>
    <cellStyle name="40% - Accent1 2 5 6" xfId="0" builtinId="53" customBuiltin="true"/>
    <cellStyle name="40% - Accent1 2 5 6 2" xfId="0" builtinId="53" customBuiltin="true"/>
    <cellStyle name="40% - Accent1 2 5 6 2 2" xfId="0" builtinId="53" customBuiltin="true"/>
    <cellStyle name="40% - Accent1 2 5 6 3" xfId="0" builtinId="53" customBuiltin="true"/>
    <cellStyle name="40% - Accent1 2 5 7" xfId="0" builtinId="53" customBuiltin="true"/>
    <cellStyle name="40% - Accent1 2 5 7 2" xfId="0" builtinId="53" customBuiltin="true"/>
    <cellStyle name="40% - Accent1 2 5 8" xfId="0" builtinId="53" customBuiltin="true"/>
    <cellStyle name="40% - Accent1 2 6" xfId="0" builtinId="53" customBuiltin="true"/>
    <cellStyle name="40% - Accent1 2 6 2" xfId="0" builtinId="53" customBuiltin="true"/>
    <cellStyle name="40% - Accent1 2 6 2 2" xfId="0" builtinId="53" customBuiltin="true"/>
    <cellStyle name="40% - Accent1 2 6 2 2 2" xfId="0" builtinId="53" customBuiltin="true"/>
    <cellStyle name="40% - Accent1 2 6 2 2 2 2" xfId="0" builtinId="53" customBuiltin="true"/>
    <cellStyle name="40% - Accent1 2 6 2 2 2 2 2" xfId="0" builtinId="53" customBuiltin="true"/>
    <cellStyle name="40% - Accent1 2 6 2 2 2 2 2 2" xfId="0" builtinId="53" customBuiltin="true"/>
    <cellStyle name="40% - Accent1 2 6 2 2 2 2 3" xfId="0" builtinId="53" customBuiltin="true"/>
    <cellStyle name="40% - Accent1 2 6 2 2 2 3" xfId="0" builtinId="53" customBuiltin="true"/>
    <cellStyle name="40% - Accent1 2 6 2 2 2 3 2" xfId="0" builtinId="53" customBuiltin="true"/>
    <cellStyle name="40% - Accent1 2 6 2 2 2 4" xfId="0" builtinId="53" customBuiltin="true"/>
    <cellStyle name="40% - Accent1 2 6 2 2 3" xfId="0" builtinId="53" customBuiltin="true"/>
    <cellStyle name="40% - Accent1 2 6 2 2 3 2" xfId="0" builtinId="53" customBuiltin="true"/>
    <cellStyle name="40% - Accent1 2 6 2 2 3 2 2" xfId="0" builtinId="53" customBuiltin="true"/>
    <cellStyle name="40% - Accent1 2 6 2 2 3 3" xfId="0" builtinId="53" customBuiltin="true"/>
    <cellStyle name="40% - Accent1 2 6 2 2 4" xfId="0" builtinId="53" customBuiltin="true"/>
    <cellStyle name="40% - Accent1 2 6 2 2 4 2" xfId="0" builtinId="53" customBuiltin="true"/>
    <cellStyle name="40% - Accent1 2 6 2 2 5" xfId="0" builtinId="53" customBuiltin="true"/>
    <cellStyle name="40% - Accent1 2 6 2 3" xfId="0" builtinId="53" customBuiltin="true"/>
    <cellStyle name="40% - Accent1 2 6 2 3 2" xfId="0" builtinId="53" customBuiltin="true"/>
    <cellStyle name="40% - Accent1 2 6 2 3 2 2" xfId="0" builtinId="53" customBuiltin="true"/>
    <cellStyle name="40% - Accent1 2 6 2 3 2 2 2" xfId="0" builtinId="53" customBuiltin="true"/>
    <cellStyle name="40% - Accent1 2 6 2 3 2 3" xfId="0" builtinId="53" customBuiltin="true"/>
    <cellStyle name="40% - Accent1 2 6 2 3 3" xfId="0" builtinId="53" customBuiltin="true"/>
    <cellStyle name="40% - Accent1 2 6 2 3 3 2" xfId="0" builtinId="53" customBuiltin="true"/>
    <cellStyle name="40% - Accent1 2 6 2 3 4" xfId="0" builtinId="53" customBuiltin="true"/>
    <cellStyle name="40% - Accent1 2 6 2 4" xfId="0" builtinId="53" customBuiltin="true"/>
    <cellStyle name="40% - Accent1 2 6 2 4 2" xfId="0" builtinId="53" customBuiltin="true"/>
    <cellStyle name="40% - Accent1 2 6 2 4 2 2" xfId="0" builtinId="53" customBuiltin="true"/>
    <cellStyle name="40% - Accent1 2 6 2 4 3" xfId="0" builtinId="53" customBuiltin="true"/>
    <cellStyle name="40% - Accent1 2 6 2 5" xfId="0" builtinId="53" customBuiltin="true"/>
    <cellStyle name="40% - Accent1 2 6 2 5 2" xfId="0" builtinId="53" customBuiltin="true"/>
    <cellStyle name="40% - Accent1 2 6 2 6" xfId="0" builtinId="53" customBuiltin="true"/>
    <cellStyle name="40% - Accent1 2 6 3" xfId="0" builtinId="53" customBuiltin="true"/>
    <cellStyle name="40% - Accent1 2 6 3 2" xfId="0" builtinId="53" customBuiltin="true"/>
    <cellStyle name="40% - Accent1 2 6 3 2 2" xfId="0" builtinId="53" customBuiltin="true"/>
    <cellStyle name="40% - Accent1 2 6 3 2 2 2" xfId="0" builtinId="53" customBuiltin="true"/>
    <cellStyle name="40% - Accent1 2 6 3 2 2 2 2" xfId="0" builtinId="53" customBuiltin="true"/>
    <cellStyle name="40% - Accent1 2 6 3 2 2 3" xfId="0" builtinId="53" customBuiltin="true"/>
    <cellStyle name="40% - Accent1 2 6 3 2 3" xfId="0" builtinId="53" customBuiltin="true"/>
    <cellStyle name="40% - Accent1 2 6 3 2 3 2" xfId="0" builtinId="53" customBuiltin="true"/>
    <cellStyle name="40% - Accent1 2 6 3 2 4" xfId="0" builtinId="53" customBuiltin="true"/>
    <cellStyle name="40% - Accent1 2 6 3 3" xfId="0" builtinId="53" customBuiltin="true"/>
    <cellStyle name="40% - Accent1 2 6 3 3 2" xfId="0" builtinId="53" customBuiltin="true"/>
    <cellStyle name="40% - Accent1 2 6 3 3 2 2" xfId="0" builtinId="53" customBuiltin="true"/>
    <cellStyle name="40% - Accent1 2 6 3 3 3" xfId="0" builtinId="53" customBuiltin="true"/>
    <cellStyle name="40% - Accent1 2 6 3 4" xfId="0" builtinId="53" customBuiltin="true"/>
    <cellStyle name="40% - Accent1 2 6 3 4 2" xfId="0" builtinId="53" customBuiltin="true"/>
    <cellStyle name="40% - Accent1 2 6 3 5" xfId="0" builtinId="53" customBuiltin="true"/>
    <cellStyle name="40% - Accent1 2 6 4" xfId="0" builtinId="53" customBuiltin="true"/>
    <cellStyle name="40% - Accent1 2 6 4 2" xfId="0" builtinId="53" customBuiltin="true"/>
    <cellStyle name="40% - Accent1 2 6 4 2 2" xfId="0" builtinId="53" customBuiltin="true"/>
    <cellStyle name="40% - Accent1 2 6 4 2 2 2" xfId="0" builtinId="53" customBuiltin="true"/>
    <cellStyle name="40% - Accent1 2 6 4 2 3" xfId="0" builtinId="53" customBuiltin="true"/>
    <cellStyle name="40% - Accent1 2 6 4 3" xfId="0" builtinId="53" customBuiltin="true"/>
    <cellStyle name="40% - Accent1 2 6 4 3 2" xfId="0" builtinId="53" customBuiltin="true"/>
    <cellStyle name="40% - Accent1 2 6 4 4" xfId="0" builtinId="53" customBuiltin="true"/>
    <cellStyle name="40% - Accent1 2 6 5" xfId="0" builtinId="53" customBuiltin="true"/>
    <cellStyle name="40% - Accent1 2 6 5 2" xfId="0" builtinId="53" customBuiltin="true"/>
    <cellStyle name="40% - Accent1 2 6 5 2 2" xfId="0" builtinId="53" customBuiltin="true"/>
    <cellStyle name="40% - Accent1 2 6 5 3" xfId="0" builtinId="53" customBuiltin="true"/>
    <cellStyle name="40% - Accent1 2 6 6" xfId="0" builtinId="53" customBuiltin="true"/>
    <cellStyle name="40% - Accent1 2 6 6 2" xfId="0" builtinId="53" customBuiltin="true"/>
    <cellStyle name="40% - Accent1 2 6 7" xfId="0" builtinId="53" customBuiltin="true"/>
    <cellStyle name="40% - Accent1 2 7" xfId="0" builtinId="53" customBuiltin="true"/>
    <cellStyle name="40% - Accent1 2 7 2" xfId="0" builtinId="53" customBuiltin="true"/>
    <cellStyle name="40% - Accent1 2 7 2 2" xfId="0" builtinId="53" customBuiltin="true"/>
    <cellStyle name="40% - Accent1 2 7 2 2 2" xfId="0" builtinId="53" customBuiltin="true"/>
    <cellStyle name="40% - Accent1 2 7 2 2 2 2" xfId="0" builtinId="53" customBuiltin="true"/>
    <cellStyle name="40% - Accent1 2 7 2 2 2 2 2" xfId="0" builtinId="53" customBuiltin="true"/>
    <cellStyle name="40% - Accent1 2 7 2 2 2 3" xfId="0" builtinId="53" customBuiltin="true"/>
    <cellStyle name="40% - Accent1 2 7 2 2 3" xfId="0" builtinId="53" customBuiltin="true"/>
    <cellStyle name="40% - Accent1 2 7 2 2 3 2" xfId="0" builtinId="53" customBuiltin="true"/>
    <cellStyle name="40% - Accent1 2 7 2 2 4" xfId="0" builtinId="53" customBuiltin="true"/>
    <cellStyle name="40% - Accent1 2 7 2 3" xfId="0" builtinId="53" customBuiltin="true"/>
    <cellStyle name="40% - Accent1 2 7 2 3 2" xfId="0" builtinId="53" customBuiltin="true"/>
    <cellStyle name="40% - Accent1 2 7 2 3 2 2" xfId="0" builtinId="53" customBuiltin="true"/>
    <cellStyle name="40% - Accent1 2 7 2 3 3" xfId="0" builtinId="53" customBuiltin="true"/>
    <cellStyle name="40% - Accent1 2 7 2 4" xfId="0" builtinId="53" customBuiltin="true"/>
    <cellStyle name="40% - Accent1 2 7 2 4 2" xfId="0" builtinId="53" customBuiltin="true"/>
    <cellStyle name="40% - Accent1 2 7 2 5" xfId="0" builtinId="53" customBuiltin="true"/>
    <cellStyle name="40% - Accent1 2 7 3" xfId="0" builtinId="53" customBuiltin="true"/>
    <cellStyle name="40% - Accent1 2 7 3 2" xfId="0" builtinId="53" customBuiltin="true"/>
    <cellStyle name="40% - Accent1 2 7 3 2 2" xfId="0" builtinId="53" customBuiltin="true"/>
    <cellStyle name="40% - Accent1 2 7 3 2 2 2" xfId="0" builtinId="53" customBuiltin="true"/>
    <cellStyle name="40% - Accent1 2 7 3 2 3" xfId="0" builtinId="53" customBuiltin="true"/>
    <cellStyle name="40% - Accent1 2 7 3 3" xfId="0" builtinId="53" customBuiltin="true"/>
    <cellStyle name="40% - Accent1 2 7 3 3 2" xfId="0" builtinId="53" customBuiltin="true"/>
    <cellStyle name="40% - Accent1 2 7 3 4" xfId="0" builtinId="53" customBuiltin="true"/>
    <cellStyle name="40% - Accent1 2 7 4" xfId="0" builtinId="53" customBuiltin="true"/>
    <cellStyle name="40% - Accent1 2 7 4 2" xfId="0" builtinId="53" customBuiltin="true"/>
    <cellStyle name="40% - Accent1 2 7 4 2 2" xfId="0" builtinId="53" customBuiltin="true"/>
    <cellStyle name="40% - Accent1 2 7 4 3" xfId="0" builtinId="53" customBuiltin="true"/>
    <cellStyle name="40% - Accent1 2 7 5" xfId="0" builtinId="53" customBuiltin="true"/>
    <cellStyle name="40% - Accent1 2 7 5 2" xfId="0" builtinId="53" customBuiltin="true"/>
    <cellStyle name="40% - Accent1 2 7 6" xfId="0" builtinId="53" customBuiltin="true"/>
    <cellStyle name="40% - Accent1 2 8" xfId="0" builtinId="53" customBuiltin="true"/>
    <cellStyle name="40% - Accent1 2 8 2" xfId="0" builtinId="53" customBuiltin="true"/>
    <cellStyle name="40% - Accent1 2 8 2 2" xfId="0" builtinId="53" customBuiltin="true"/>
    <cellStyle name="40% - Accent1 2 8 2 2 2" xfId="0" builtinId="53" customBuiltin="true"/>
    <cellStyle name="40% - Accent1 2 8 2 2 2 2" xfId="0" builtinId="53" customBuiltin="true"/>
    <cellStyle name="40% - Accent1 2 8 2 2 3" xfId="0" builtinId="53" customBuiltin="true"/>
    <cellStyle name="40% - Accent1 2 8 2 3" xfId="0" builtinId="53" customBuiltin="true"/>
    <cellStyle name="40% - Accent1 2 8 2 3 2" xfId="0" builtinId="53" customBuiltin="true"/>
    <cellStyle name="40% - Accent1 2 8 2 4" xfId="0" builtinId="53" customBuiltin="true"/>
    <cellStyle name="40% - Accent1 2 8 3" xfId="0" builtinId="53" customBuiltin="true"/>
    <cellStyle name="40% - Accent1 2 8 3 2" xfId="0" builtinId="53" customBuiltin="true"/>
    <cellStyle name="40% - Accent1 2 8 3 2 2" xfId="0" builtinId="53" customBuiltin="true"/>
    <cellStyle name="40% - Accent1 2 8 3 3" xfId="0" builtinId="53" customBuiltin="true"/>
    <cellStyle name="40% - Accent1 2 8 4" xfId="0" builtinId="53" customBuiltin="true"/>
    <cellStyle name="40% - Accent1 2 8 4 2" xfId="0" builtinId="53" customBuiltin="true"/>
    <cellStyle name="40% - Accent1 2 8 5" xfId="0" builtinId="53" customBuiltin="true"/>
    <cellStyle name="40% - Accent1 2 9" xfId="0" builtinId="53" customBuiltin="true"/>
    <cellStyle name="40% - Accent1 2 9 2" xfId="0" builtinId="53" customBuiltin="true"/>
    <cellStyle name="40% - Accent1 2 9 2 2" xfId="0" builtinId="53" customBuiltin="true"/>
    <cellStyle name="40% - Accent1 2 9 2 2 2" xfId="0" builtinId="53" customBuiltin="true"/>
    <cellStyle name="40% - Accent1 2 9 2 3" xfId="0" builtinId="53" customBuiltin="true"/>
    <cellStyle name="40% - Accent1 2 9 3" xfId="0" builtinId="53" customBuiltin="true"/>
    <cellStyle name="40% - Accent1 2 9 3 2" xfId="0" builtinId="53" customBuiltin="true"/>
    <cellStyle name="40% - Accent1 2 9 4" xfId="0" builtinId="53" customBuiltin="true"/>
    <cellStyle name="40% - Accent1 3" xfId="0" builtinId="53" customBuiltin="true"/>
    <cellStyle name="40% - Accent1 3 2" xfId="0" builtinId="53" customBuiltin="true"/>
    <cellStyle name="40% - Accent1 3 2 2" xfId="0" builtinId="53" customBuiltin="true"/>
    <cellStyle name="40% - Accent1 3 2 2 2" xfId="0" builtinId="53" customBuiltin="true"/>
    <cellStyle name="40% - Accent1 3 2 2 2 2" xfId="0" builtinId="53" customBuiltin="true"/>
    <cellStyle name="40% - Accent1 3 2 2 2 2 2" xfId="0" builtinId="53" customBuiltin="true"/>
    <cellStyle name="40% - Accent1 3 2 2 2 3" xfId="0" builtinId="53" customBuiltin="true"/>
    <cellStyle name="40% - Accent1 3 2 2 3" xfId="0" builtinId="53" customBuiltin="true"/>
    <cellStyle name="40% - Accent1 3 2 2 3 2" xfId="0" builtinId="53" customBuiltin="true"/>
    <cellStyle name="40% - Accent1 3 2 2 4" xfId="0" builtinId="53" customBuiltin="true"/>
    <cellStyle name="40% - Accent1 3 2 3" xfId="0" builtinId="53" customBuiltin="true"/>
    <cellStyle name="40% - Accent1 3 2 3 2" xfId="0" builtinId="53" customBuiltin="true"/>
    <cellStyle name="40% - Accent1 3 2 3 2 2" xfId="0" builtinId="53" customBuiltin="true"/>
    <cellStyle name="40% - Accent1 3 2 3 3" xfId="0" builtinId="53" customBuiltin="true"/>
    <cellStyle name="40% - Accent1 3 2 4" xfId="0" builtinId="53" customBuiltin="true"/>
    <cellStyle name="40% - Accent1 3 2 4 2" xfId="0" builtinId="53" customBuiltin="true"/>
    <cellStyle name="40% - Accent1 3 2 5" xfId="0" builtinId="53" customBuiltin="true"/>
    <cellStyle name="40% - Accent1 3 3" xfId="0" builtinId="53" customBuiltin="true"/>
    <cellStyle name="40% - Accent1 3 3 2" xfId="0" builtinId="53" customBuiltin="true"/>
    <cellStyle name="40% - Accent1 3 3 2 2" xfId="0" builtinId="53" customBuiltin="true"/>
    <cellStyle name="40% - Accent1 3 3 2 2 2" xfId="0" builtinId="53" customBuiltin="true"/>
    <cellStyle name="40% - Accent1 3 3 2 3" xfId="0" builtinId="53" customBuiltin="true"/>
    <cellStyle name="40% - Accent1 3 3 3" xfId="0" builtinId="53" customBuiltin="true"/>
    <cellStyle name="40% - Accent1 3 3 3 2" xfId="0" builtinId="53" customBuiltin="true"/>
    <cellStyle name="40% - Accent1 3 3 4" xfId="0" builtinId="53" customBuiltin="true"/>
    <cellStyle name="40% - Accent1 3 4" xfId="0" builtinId="53" customBuiltin="true"/>
    <cellStyle name="40% - Accent1 3 4 2" xfId="0" builtinId="53" customBuiltin="true"/>
    <cellStyle name="40% - Accent1 3 4 2 2" xfId="0" builtinId="53" customBuiltin="true"/>
    <cellStyle name="40% - Accent1 3 4 3" xfId="0" builtinId="53" customBuiltin="true"/>
    <cellStyle name="40% - Accent1 3 5" xfId="0" builtinId="53" customBuiltin="true"/>
    <cellStyle name="40% - Accent1 3 5 2" xfId="0" builtinId="53" customBuiltin="true"/>
    <cellStyle name="40% - Accent1 3 6" xfId="0" builtinId="53" customBuiltin="true"/>
    <cellStyle name="40% - Accent1 4" xfId="0" builtinId="53" customBuiltin="true"/>
    <cellStyle name="40% - Accent1 4 2" xfId="0" builtinId="53" customBuiltin="true"/>
    <cellStyle name="40% - Accent1 4 2 2" xfId="0" builtinId="53" customBuiltin="true"/>
    <cellStyle name="40% - Accent1 4 2 2 2" xfId="0" builtinId="53" customBuiltin="true"/>
    <cellStyle name="40% - Accent1 4 2 2 2 2" xfId="0" builtinId="53" customBuiltin="true"/>
    <cellStyle name="40% - Accent1 4 2 2 3" xfId="0" builtinId="53" customBuiltin="true"/>
    <cellStyle name="40% - Accent1 4 2 3" xfId="0" builtinId="53" customBuiltin="true"/>
    <cellStyle name="40% - Accent1 4 2 3 2" xfId="0" builtinId="53" customBuiltin="true"/>
    <cellStyle name="40% - Accent1 4 2 4" xfId="0" builtinId="53" customBuiltin="true"/>
    <cellStyle name="40% - Accent1 4 3" xfId="0" builtinId="53" customBuiltin="true"/>
    <cellStyle name="40% - Accent1 4 3 2" xfId="0" builtinId="53" customBuiltin="true"/>
    <cellStyle name="40% - Accent1 4 3 2 2" xfId="0" builtinId="53" customBuiltin="true"/>
    <cellStyle name="40% - Accent1 4 3 3" xfId="0" builtinId="53" customBuiltin="true"/>
    <cellStyle name="40% - Accent1 4 4" xfId="0" builtinId="53" customBuiltin="true"/>
    <cellStyle name="40% - Accent1 4 4 2" xfId="0" builtinId="53" customBuiltin="true"/>
    <cellStyle name="40% - Accent1 4 5" xfId="0" builtinId="53" customBuiltin="true"/>
    <cellStyle name="40% - Accent1 5" xfId="0" builtinId="53" customBuiltin="true"/>
    <cellStyle name="40% - Accent1 5 2" xfId="0" builtinId="53" customBuiltin="true"/>
    <cellStyle name="40% - Accent1 5 2 2" xfId="0" builtinId="53" customBuiltin="true"/>
    <cellStyle name="40% - Accent1 5 2 2 2" xfId="0" builtinId="53" customBuiltin="true"/>
    <cellStyle name="40% - Accent1 5 2 3" xfId="0" builtinId="53" customBuiltin="true"/>
    <cellStyle name="40% - Accent1 5 3" xfId="0" builtinId="53" customBuiltin="true"/>
    <cellStyle name="40% - Accent1 5 3 2" xfId="0" builtinId="53" customBuiltin="true"/>
    <cellStyle name="40% - Accent1 5 4" xfId="0" builtinId="53" customBuiltin="true"/>
    <cellStyle name="40% - Accent1 6" xfId="0" builtinId="53" customBuiltin="true"/>
    <cellStyle name="40% - Accent1 6 2" xfId="0" builtinId="53" customBuiltin="true"/>
    <cellStyle name="40% - Accent1 6 2 2" xfId="0" builtinId="53" customBuiltin="true"/>
    <cellStyle name="40% - Accent1 6 3" xfId="0" builtinId="53" customBuiltin="true"/>
    <cellStyle name="40% - Accent1 7" xfId="0" builtinId="53" customBuiltin="true"/>
    <cellStyle name="40% - Accent1 7 2" xfId="0" builtinId="53" customBuiltin="true"/>
    <cellStyle name="40% - Accent1 7 2 2" xfId="0" builtinId="53" customBuiltin="true"/>
    <cellStyle name="40% - Accent1 7 3" xfId="0" builtinId="53" customBuiltin="true"/>
    <cellStyle name="40% - Accent1 8" xfId="0" builtinId="53" customBuiltin="true"/>
    <cellStyle name="40% - Accent1 8 2" xfId="0" builtinId="53" customBuiltin="true"/>
    <cellStyle name="40% - Accent1 9" xfId="0" builtinId="53" customBuiltin="true"/>
    <cellStyle name="40% - Accent2 2" xfId="0" builtinId="53" customBuiltin="true"/>
    <cellStyle name="40% - Accent2 2 10" xfId="0" builtinId="53" customBuiltin="true"/>
    <cellStyle name="40% - Accent2 2 10 2" xfId="0" builtinId="53" customBuiltin="true"/>
    <cellStyle name="40% - Accent2 2 10 2 2" xfId="0" builtinId="53" customBuiltin="true"/>
    <cellStyle name="40% - Accent2 2 10 3" xfId="0" builtinId="53" customBuiltin="true"/>
    <cellStyle name="40% - Accent2 2 11" xfId="0" builtinId="53" customBuiltin="true"/>
    <cellStyle name="40% - Accent2 2 11 2" xfId="0" builtinId="53" customBuiltin="true"/>
    <cellStyle name="40% - Accent2 2 12" xfId="0" builtinId="53" customBuiltin="true"/>
    <cellStyle name="40% - Accent2 2 2" xfId="0" builtinId="53" customBuiltin="true"/>
    <cellStyle name="40% - Accent2 2 2 10" xfId="0" builtinId="53" customBuiltin="true"/>
    <cellStyle name="40% - Accent2 2 2 2" xfId="0" builtinId="53" customBuiltin="true"/>
    <cellStyle name="40% - Accent2 2 2 2 2" xfId="0" builtinId="53" customBuiltin="true"/>
    <cellStyle name="40% - Accent2 2 2 2 2 2" xfId="0" builtinId="53" customBuiltin="true"/>
    <cellStyle name="40% - Accent2 2 2 2 2 2 2" xfId="0" builtinId="53" customBuiltin="true"/>
    <cellStyle name="40% - Accent2 2 2 2 2 2 2 2" xfId="0" builtinId="53" customBuiltin="true"/>
    <cellStyle name="40% - Accent2 2 2 2 2 2 2 2 2" xfId="0" builtinId="53" customBuiltin="true"/>
    <cellStyle name="40% - Accent2 2 2 2 2 2 2 2 2 2" xfId="0" builtinId="53" customBuiltin="true"/>
    <cellStyle name="40% - Accent2 2 2 2 2 2 2 2 2 2 2" xfId="0" builtinId="53" customBuiltin="true"/>
    <cellStyle name="40% - Accent2 2 2 2 2 2 2 2 2 3" xfId="0" builtinId="53" customBuiltin="true"/>
    <cellStyle name="40% - Accent2 2 2 2 2 2 2 2 3" xfId="0" builtinId="53" customBuiltin="true"/>
    <cellStyle name="40% - Accent2 2 2 2 2 2 2 2 3 2" xfId="0" builtinId="53" customBuiltin="true"/>
    <cellStyle name="40% - Accent2 2 2 2 2 2 2 2 4" xfId="0" builtinId="53" customBuiltin="true"/>
    <cellStyle name="40% - Accent2 2 2 2 2 2 2 3" xfId="0" builtinId="53" customBuiltin="true"/>
    <cellStyle name="40% - Accent2 2 2 2 2 2 2 3 2" xfId="0" builtinId="53" customBuiltin="true"/>
    <cellStyle name="40% - Accent2 2 2 2 2 2 2 3 2 2" xfId="0" builtinId="53" customBuiltin="true"/>
    <cellStyle name="40% - Accent2 2 2 2 2 2 2 3 3" xfId="0" builtinId="53" customBuiltin="true"/>
    <cellStyle name="40% - Accent2 2 2 2 2 2 2 4" xfId="0" builtinId="53" customBuiltin="true"/>
    <cellStyle name="40% - Accent2 2 2 2 2 2 2 4 2" xfId="0" builtinId="53" customBuiltin="true"/>
    <cellStyle name="40% - Accent2 2 2 2 2 2 2 5" xfId="0" builtinId="53" customBuiltin="true"/>
    <cellStyle name="40% - Accent2 2 2 2 2 2 3" xfId="0" builtinId="53" customBuiltin="true"/>
    <cellStyle name="40% - Accent2 2 2 2 2 2 3 2" xfId="0" builtinId="53" customBuiltin="true"/>
    <cellStyle name="40% - Accent2 2 2 2 2 2 3 2 2" xfId="0" builtinId="53" customBuiltin="true"/>
    <cellStyle name="40% - Accent2 2 2 2 2 2 3 2 2 2" xfId="0" builtinId="53" customBuiltin="true"/>
    <cellStyle name="40% - Accent2 2 2 2 2 2 3 2 3" xfId="0" builtinId="53" customBuiltin="true"/>
    <cellStyle name="40% - Accent2 2 2 2 2 2 3 3" xfId="0" builtinId="53" customBuiltin="true"/>
    <cellStyle name="40% - Accent2 2 2 2 2 2 3 3 2" xfId="0" builtinId="53" customBuiltin="true"/>
    <cellStyle name="40% - Accent2 2 2 2 2 2 3 4" xfId="0" builtinId="53" customBuiltin="true"/>
    <cellStyle name="40% - Accent2 2 2 2 2 2 4" xfId="0" builtinId="53" customBuiltin="true"/>
    <cellStyle name="40% - Accent2 2 2 2 2 2 4 2" xfId="0" builtinId="53" customBuiltin="true"/>
    <cellStyle name="40% - Accent2 2 2 2 2 2 4 2 2" xfId="0" builtinId="53" customBuiltin="true"/>
    <cellStyle name="40% - Accent2 2 2 2 2 2 4 3" xfId="0" builtinId="53" customBuiltin="true"/>
    <cellStyle name="40% - Accent2 2 2 2 2 2 5" xfId="0" builtinId="53" customBuiltin="true"/>
    <cellStyle name="40% - Accent2 2 2 2 2 2 5 2" xfId="0" builtinId="53" customBuiltin="true"/>
    <cellStyle name="40% - Accent2 2 2 2 2 2 6" xfId="0" builtinId="53" customBuiltin="true"/>
    <cellStyle name="40% - Accent2 2 2 2 2 3" xfId="0" builtinId="53" customBuiltin="true"/>
    <cellStyle name="40% - Accent2 2 2 2 2 3 2" xfId="0" builtinId="53" customBuiltin="true"/>
    <cellStyle name="40% - Accent2 2 2 2 2 3 2 2" xfId="0" builtinId="53" customBuiltin="true"/>
    <cellStyle name="40% - Accent2 2 2 2 2 3 2 2 2" xfId="0" builtinId="53" customBuiltin="true"/>
    <cellStyle name="40% - Accent2 2 2 2 2 3 2 2 2 2" xfId="0" builtinId="53" customBuiltin="true"/>
    <cellStyle name="40% - Accent2 2 2 2 2 3 2 2 3" xfId="0" builtinId="53" customBuiltin="true"/>
    <cellStyle name="40% - Accent2 2 2 2 2 3 2 3" xfId="0" builtinId="53" customBuiltin="true"/>
    <cellStyle name="40% - Accent2 2 2 2 2 3 2 3 2" xfId="0" builtinId="53" customBuiltin="true"/>
    <cellStyle name="40% - Accent2 2 2 2 2 3 2 4" xfId="0" builtinId="53" customBuiltin="true"/>
    <cellStyle name="40% - Accent2 2 2 2 2 3 3" xfId="0" builtinId="53" customBuiltin="true"/>
    <cellStyle name="40% - Accent2 2 2 2 2 3 3 2" xfId="0" builtinId="53" customBuiltin="true"/>
    <cellStyle name="40% - Accent2 2 2 2 2 3 3 2 2" xfId="0" builtinId="53" customBuiltin="true"/>
    <cellStyle name="40% - Accent2 2 2 2 2 3 3 3" xfId="0" builtinId="53" customBuiltin="true"/>
    <cellStyle name="40% - Accent2 2 2 2 2 3 4" xfId="0" builtinId="53" customBuiltin="true"/>
    <cellStyle name="40% - Accent2 2 2 2 2 3 4 2" xfId="0" builtinId="53" customBuiltin="true"/>
    <cellStyle name="40% - Accent2 2 2 2 2 3 5" xfId="0" builtinId="53" customBuiltin="true"/>
    <cellStyle name="40% - Accent2 2 2 2 2 4" xfId="0" builtinId="53" customBuiltin="true"/>
    <cellStyle name="40% - Accent2 2 2 2 2 4 2" xfId="0" builtinId="53" customBuiltin="true"/>
    <cellStyle name="40% - Accent2 2 2 2 2 4 2 2" xfId="0" builtinId="53" customBuiltin="true"/>
    <cellStyle name="40% - Accent2 2 2 2 2 4 2 2 2" xfId="0" builtinId="53" customBuiltin="true"/>
    <cellStyle name="40% - Accent2 2 2 2 2 4 2 3" xfId="0" builtinId="53" customBuiltin="true"/>
    <cellStyle name="40% - Accent2 2 2 2 2 4 3" xfId="0" builtinId="53" customBuiltin="true"/>
    <cellStyle name="40% - Accent2 2 2 2 2 4 3 2" xfId="0" builtinId="53" customBuiltin="true"/>
    <cellStyle name="40% - Accent2 2 2 2 2 4 4" xfId="0" builtinId="53" customBuiltin="true"/>
    <cellStyle name="40% - Accent2 2 2 2 2 5" xfId="0" builtinId="53" customBuiltin="true"/>
    <cellStyle name="40% - Accent2 2 2 2 2 5 2" xfId="0" builtinId="53" customBuiltin="true"/>
    <cellStyle name="40% - Accent2 2 2 2 2 5 2 2" xfId="0" builtinId="53" customBuiltin="true"/>
    <cellStyle name="40% - Accent2 2 2 2 2 5 3" xfId="0" builtinId="53" customBuiltin="true"/>
    <cellStyle name="40% - Accent2 2 2 2 2 6" xfId="0" builtinId="53" customBuiltin="true"/>
    <cellStyle name="40% - Accent2 2 2 2 2 6 2" xfId="0" builtinId="53" customBuiltin="true"/>
    <cellStyle name="40% - Accent2 2 2 2 2 7" xfId="0" builtinId="53" customBuiltin="true"/>
    <cellStyle name="40% - Accent2 2 2 2 3" xfId="0" builtinId="53" customBuiltin="true"/>
    <cellStyle name="40% - Accent2 2 2 2 3 2" xfId="0" builtinId="53" customBuiltin="true"/>
    <cellStyle name="40% - Accent2 2 2 2 3 2 2" xfId="0" builtinId="53" customBuiltin="true"/>
    <cellStyle name="40% - Accent2 2 2 2 3 2 2 2" xfId="0" builtinId="53" customBuiltin="true"/>
    <cellStyle name="40% - Accent2 2 2 2 3 2 2 2 2" xfId="0" builtinId="53" customBuiltin="true"/>
    <cellStyle name="40% - Accent2 2 2 2 3 2 2 2 2 2" xfId="0" builtinId="53" customBuiltin="true"/>
    <cellStyle name="40% - Accent2 2 2 2 3 2 2 2 3" xfId="0" builtinId="53" customBuiltin="true"/>
    <cellStyle name="40% - Accent2 2 2 2 3 2 2 3" xfId="0" builtinId="53" customBuiltin="true"/>
    <cellStyle name="40% - Accent2 2 2 2 3 2 2 3 2" xfId="0" builtinId="53" customBuiltin="true"/>
    <cellStyle name="40% - Accent2 2 2 2 3 2 2 4" xfId="0" builtinId="53" customBuiltin="true"/>
    <cellStyle name="40% - Accent2 2 2 2 3 2 3" xfId="0" builtinId="53" customBuiltin="true"/>
    <cellStyle name="40% - Accent2 2 2 2 3 2 3 2" xfId="0" builtinId="53" customBuiltin="true"/>
    <cellStyle name="40% - Accent2 2 2 2 3 2 3 2 2" xfId="0" builtinId="53" customBuiltin="true"/>
    <cellStyle name="40% - Accent2 2 2 2 3 2 3 3" xfId="0" builtinId="53" customBuiltin="true"/>
    <cellStyle name="40% - Accent2 2 2 2 3 2 4" xfId="0" builtinId="53" customBuiltin="true"/>
    <cellStyle name="40% - Accent2 2 2 2 3 2 4 2" xfId="0" builtinId="53" customBuiltin="true"/>
    <cellStyle name="40% - Accent2 2 2 2 3 2 5" xfId="0" builtinId="53" customBuiltin="true"/>
    <cellStyle name="40% - Accent2 2 2 2 3 3" xfId="0" builtinId="53" customBuiltin="true"/>
    <cellStyle name="40% - Accent2 2 2 2 3 3 2" xfId="0" builtinId="53" customBuiltin="true"/>
    <cellStyle name="40% - Accent2 2 2 2 3 3 2 2" xfId="0" builtinId="53" customBuiltin="true"/>
    <cellStyle name="40% - Accent2 2 2 2 3 3 2 2 2" xfId="0" builtinId="53" customBuiltin="true"/>
    <cellStyle name="40% - Accent2 2 2 2 3 3 2 3" xfId="0" builtinId="53" customBuiltin="true"/>
    <cellStyle name="40% - Accent2 2 2 2 3 3 3" xfId="0" builtinId="53" customBuiltin="true"/>
    <cellStyle name="40% - Accent2 2 2 2 3 3 3 2" xfId="0" builtinId="53" customBuiltin="true"/>
    <cellStyle name="40% - Accent2 2 2 2 3 3 4" xfId="0" builtinId="53" customBuiltin="true"/>
    <cellStyle name="40% - Accent2 2 2 2 3 4" xfId="0" builtinId="53" customBuiltin="true"/>
    <cellStyle name="40% - Accent2 2 2 2 3 4 2" xfId="0" builtinId="53" customBuiltin="true"/>
    <cellStyle name="40% - Accent2 2 2 2 3 4 2 2" xfId="0" builtinId="53" customBuiltin="true"/>
    <cellStyle name="40% - Accent2 2 2 2 3 4 3" xfId="0" builtinId="53" customBuiltin="true"/>
    <cellStyle name="40% - Accent2 2 2 2 3 5" xfId="0" builtinId="53" customBuiltin="true"/>
    <cellStyle name="40% - Accent2 2 2 2 3 5 2" xfId="0" builtinId="53" customBuiltin="true"/>
    <cellStyle name="40% - Accent2 2 2 2 3 6" xfId="0" builtinId="53" customBuiltin="true"/>
    <cellStyle name="40% - Accent2 2 2 2 4" xfId="0" builtinId="53" customBuiltin="true"/>
    <cellStyle name="40% - Accent2 2 2 2 4 2" xfId="0" builtinId="53" customBuiltin="true"/>
    <cellStyle name="40% - Accent2 2 2 2 4 2 2" xfId="0" builtinId="53" customBuiltin="true"/>
    <cellStyle name="40% - Accent2 2 2 2 4 2 2 2" xfId="0" builtinId="53" customBuiltin="true"/>
    <cellStyle name="40% - Accent2 2 2 2 4 2 2 2 2" xfId="0" builtinId="53" customBuiltin="true"/>
    <cellStyle name="40% - Accent2 2 2 2 4 2 2 3" xfId="0" builtinId="53" customBuiltin="true"/>
    <cellStyle name="40% - Accent2 2 2 2 4 2 3" xfId="0" builtinId="53" customBuiltin="true"/>
    <cellStyle name="40% - Accent2 2 2 2 4 2 3 2" xfId="0" builtinId="53" customBuiltin="true"/>
    <cellStyle name="40% - Accent2 2 2 2 4 2 4" xfId="0" builtinId="53" customBuiltin="true"/>
    <cellStyle name="40% - Accent2 2 2 2 4 3" xfId="0" builtinId="53" customBuiltin="true"/>
    <cellStyle name="40% - Accent2 2 2 2 4 3 2" xfId="0" builtinId="53" customBuiltin="true"/>
    <cellStyle name="40% - Accent2 2 2 2 4 3 2 2" xfId="0" builtinId="53" customBuiltin="true"/>
    <cellStyle name="40% - Accent2 2 2 2 4 3 3" xfId="0" builtinId="53" customBuiltin="true"/>
    <cellStyle name="40% - Accent2 2 2 2 4 4" xfId="0" builtinId="53" customBuiltin="true"/>
    <cellStyle name="40% - Accent2 2 2 2 4 4 2" xfId="0" builtinId="53" customBuiltin="true"/>
    <cellStyle name="40% - Accent2 2 2 2 4 5" xfId="0" builtinId="53" customBuiltin="true"/>
    <cellStyle name="40% - Accent2 2 2 2 5" xfId="0" builtinId="53" customBuiltin="true"/>
    <cellStyle name="40% - Accent2 2 2 2 5 2" xfId="0" builtinId="53" customBuiltin="true"/>
    <cellStyle name="40% - Accent2 2 2 2 5 2 2" xfId="0" builtinId="53" customBuiltin="true"/>
    <cellStyle name="40% - Accent2 2 2 2 5 2 2 2" xfId="0" builtinId="53" customBuiltin="true"/>
    <cellStyle name="40% - Accent2 2 2 2 5 2 3" xfId="0" builtinId="53" customBuiltin="true"/>
    <cellStyle name="40% - Accent2 2 2 2 5 3" xfId="0" builtinId="53" customBuiltin="true"/>
    <cellStyle name="40% - Accent2 2 2 2 5 3 2" xfId="0" builtinId="53" customBuiltin="true"/>
    <cellStyle name="40% - Accent2 2 2 2 5 4" xfId="0" builtinId="53" customBuiltin="true"/>
    <cellStyle name="40% - Accent2 2 2 2 6" xfId="0" builtinId="53" customBuiltin="true"/>
    <cellStyle name="40% - Accent2 2 2 2 6 2" xfId="0" builtinId="53" customBuiltin="true"/>
    <cellStyle name="40% - Accent2 2 2 2 6 2 2" xfId="0" builtinId="53" customBuiltin="true"/>
    <cellStyle name="40% - Accent2 2 2 2 6 3" xfId="0" builtinId="53" customBuiltin="true"/>
    <cellStyle name="40% - Accent2 2 2 2 7" xfId="0" builtinId="53" customBuiltin="true"/>
    <cellStyle name="40% - Accent2 2 2 2 7 2" xfId="0" builtinId="53" customBuiltin="true"/>
    <cellStyle name="40% - Accent2 2 2 2 8" xfId="0" builtinId="53" customBuiltin="true"/>
    <cellStyle name="40% - Accent2 2 2 3" xfId="0" builtinId="53" customBuiltin="true"/>
    <cellStyle name="40% - Accent2 2 2 3 2" xfId="0" builtinId="53" customBuiltin="true"/>
    <cellStyle name="40% - Accent2 2 2 3 2 2" xfId="0" builtinId="53" customBuiltin="true"/>
    <cellStyle name="40% - Accent2 2 2 3 2 2 2" xfId="0" builtinId="53" customBuiltin="true"/>
    <cellStyle name="40% - Accent2 2 2 3 2 2 2 2" xfId="0" builtinId="53" customBuiltin="true"/>
    <cellStyle name="40% - Accent2 2 2 3 2 2 2 2 2" xfId="0" builtinId="53" customBuiltin="true"/>
    <cellStyle name="40% - Accent2 2 2 3 2 2 2 2 2 2" xfId="0" builtinId="53" customBuiltin="true"/>
    <cellStyle name="40% - Accent2 2 2 3 2 2 2 2 2 2 2" xfId="0" builtinId="53" customBuiltin="true"/>
    <cellStyle name="40% - Accent2 2 2 3 2 2 2 2 2 3" xfId="0" builtinId="53" customBuiltin="true"/>
    <cellStyle name="40% - Accent2 2 2 3 2 2 2 2 3" xfId="0" builtinId="53" customBuiltin="true"/>
    <cellStyle name="40% - Accent2 2 2 3 2 2 2 2 3 2" xfId="0" builtinId="53" customBuiltin="true"/>
    <cellStyle name="40% - Accent2 2 2 3 2 2 2 2 4" xfId="0" builtinId="53" customBuiltin="true"/>
    <cellStyle name="40% - Accent2 2 2 3 2 2 2 3" xfId="0" builtinId="53" customBuiltin="true"/>
    <cellStyle name="40% - Accent2 2 2 3 2 2 2 3 2" xfId="0" builtinId="53" customBuiltin="true"/>
    <cellStyle name="40% - Accent2 2 2 3 2 2 2 3 2 2" xfId="0" builtinId="53" customBuiltin="true"/>
    <cellStyle name="40% - Accent2 2 2 3 2 2 2 3 3" xfId="0" builtinId="53" customBuiltin="true"/>
    <cellStyle name="40% - Accent2 2 2 3 2 2 2 4" xfId="0" builtinId="53" customBuiltin="true"/>
    <cellStyle name="40% - Accent2 2 2 3 2 2 2 4 2" xfId="0" builtinId="53" customBuiltin="true"/>
    <cellStyle name="40% - Accent2 2 2 3 2 2 2 5" xfId="0" builtinId="53" customBuiltin="true"/>
    <cellStyle name="40% - Accent2 2 2 3 2 2 3" xfId="0" builtinId="53" customBuiltin="true"/>
    <cellStyle name="40% - Accent2 2 2 3 2 2 3 2" xfId="0" builtinId="53" customBuiltin="true"/>
    <cellStyle name="40% - Accent2 2 2 3 2 2 3 2 2" xfId="0" builtinId="53" customBuiltin="true"/>
    <cellStyle name="40% - Accent2 2 2 3 2 2 3 2 2 2" xfId="0" builtinId="53" customBuiltin="true"/>
    <cellStyle name="40% - Accent2 2 2 3 2 2 3 2 3" xfId="0" builtinId="53" customBuiltin="true"/>
    <cellStyle name="40% - Accent2 2 2 3 2 2 3 3" xfId="0" builtinId="53" customBuiltin="true"/>
    <cellStyle name="40% - Accent2 2 2 3 2 2 3 3 2" xfId="0" builtinId="53" customBuiltin="true"/>
    <cellStyle name="40% - Accent2 2 2 3 2 2 3 4" xfId="0" builtinId="53" customBuiltin="true"/>
    <cellStyle name="40% - Accent2 2 2 3 2 2 4" xfId="0" builtinId="53" customBuiltin="true"/>
    <cellStyle name="40% - Accent2 2 2 3 2 2 4 2" xfId="0" builtinId="53" customBuiltin="true"/>
    <cellStyle name="40% - Accent2 2 2 3 2 2 4 2 2" xfId="0" builtinId="53" customBuiltin="true"/>
    <cellStyle name="40% - Accent2 2 2 3 2 2 4 3" xfId="0" builtinId="53" customBuiltin="true"/>
    <cellStyle name="40% - Accent2 2 2 3 2 2 5" xfId="0" builtinId="53" customBuiltin="true"/>
    <cellStyle name="40% - Accent2 2 2 3 2 2 5 2" xfId="0" builtinId="53" customBuiltin="true"/>
    <cellStyle name="40% - Accent2 2 2 3 2 2 6" xfId="0" builtinId="53" customBuiltin="true"/>
    <cellStyle name="40% - Accent2 2 2 3 2 3" xfId="0" builtinId="53" customBuiltin="true"/>
    <cellStyle name="40% - Accent2 2 2 3 2 3 2" xfId="0" builtinId="53" customBuiltin="true"/>
    <cellStyle name="40% - Accent2 2 2 3 2 3 2 2" xfId="0" builtinId="53" customBuiltin="true"/>
    <cellStyle name="40% - Accent2 2 2 3 2 3 2 2 2" xfId="0" builtinId="53" customBuiltin="true"/>
    <cellStyle name="40% - Accent2 2 2 3 2 3 2 2 2 2" xfId="0" builtinId="53" customBuiltin="true"/>
    <cellStyle name="40% - Accent2 2 2 3 2 3 2 2 3" xfId="0" builtinId="53" customBuiltin="true"/>
    <cellStyle name="40% - Accent2 2 2 3 2 3 2 3" xfId="0" builtinId="53" customBuiltin="true"/>
    <cellStyle name="40% - Accent2 2 2 3 2 3 2 3 2" xfId="0" builtinId="53" customBuiltin="true"/>
    <cellStyle name="40% - Accent2 2 2 3 2 3 2 4" xfId="0" builtinId="53" customBuiltin="true"/>
    <cellStyle name="40% - Accent2 2 2 3 2 3 3" xfId="0" builtinId="53" customBuiltin="true"/>
    <cellStyle name="40% - Accent2 2 2 3 2 3 3 2" xfId="0" builtinId="53" customBuiltin="true"/>
    <cellStyle name="40% - Accent2 2 2 3 2 3 3 2 2" xfId="0" builtinId="53" customBuiltin="true"/>
    <cellStyle name="40% - Accent2 2 2 3 2 3 3 3" xfId="0" builtinId="53" customBuiltin="true"/>
    <cellStyle name="40% - Accent2 2 2 3 2 3 4" xfId="0" builtinId="53" customBuiltin="true"/>
    <cellStyle name="40% - Accent2 2 2 3 2 3 4 2" xfId="0" builtinId="53" customBuiltin="true"/>
    <cellStyle name="40% - Accent2 2 2 3 2 3 5" xfId="0" builtinId="53" customBuiltin="true"/>
    <cellStyle name="40% - Accent2 2 2 3 2 4" xfId="0" builtinId="53" customBuiltin="true"/>
    <cellStyle name="40% - Accent2 2 2 3 2 4 2" xfId="0" builtinId="53" customBuiltin="true"/>
    <cellStyle name="40% - Accent2 2 2 3 2 4 2 2" xfId="0" builtinId="53" customBuiltin="true"/>
    <cellStyle name="40% - Accent2 2 2 3 2 4 2 2 2" xfId="0" builtinId="53" customBuiltin="true"/>
    <cellStyle name="40% - Accent2 2 2 3 2 4 2 3" xfId="0" builtinId="53" customBuiltin="true"/>
    <cellStyle name="40% - Accent2 2 2 3 2 4 3" xfId="0" builtinId="53" customBuiltin="true"/>
    <cellStyle name="40% - Accent2 2 2 3 2 4 3 2" xfId="0" builtinId="53" customBuiltin="true"/>
    <cellStyle name="40% - Accent2 2 2 3 2 4 4" xfId="0" builtinId="53" customBuiltin="true"/>
    <cellStyle name="40% - Accent2 2 2 3 2 5" xfId="0" builtinId="53" customBuiltin="true"/>
    <cellStyle name="40% - Accent2 2 2 3 2 5 2" xfId="0" builtinId="53" customBuiltin="true"/>
    <cellStyle name="40% - Accent2 2 2 3 2 5 2 2" xfId="0" builtinId="53" customBuiltin="true"/>
    <cellStyle name="40% - Accent2 2 2 3 2 5 3" xfId="0" builtinId="53" customBuiltin="true"/>
    <cellStyle name="40% - Accent2 2 2 3 2 6" xfId="0" builtinId="53" customBuiltin="true"/>
    <cellStyle name="40% - Accent2 2 2 3 2 6 2" xfId="0" builtinId="53" customBuiltin="true"/>
    <cellStyle name="40% - Accent2 2 2 3 2 7" xfId="0" builtinId="53" customBuiltin="true"/>
    <cellStyle name="40% - Accent2 2 2 3 3" xfId="0" builtinId="53" customBuiltin="true"/>
    <cellStyle name="40% - Accent2 2 2 3 3 2" xfId="0" builtinId="53" customBuiltin="true"/>
    <cellStyle name="40% - Accent2 2 2 3 3 2 2" xfId="0" builtinId="53" customBuiltin="true"/>
    <cellStyle name="40% - Accent2 2 2 3 3 2 2 2" xfId="0" builtinId="53" customBuiltin="true"/>
    <cellStyle name="40% - Accent2 2 2 3 3 2 2 2 2" xfId="0" builtinId="53" customBuiltin="true"/>
    <cellStyle name="40% - Accent2 2 2 3 3 2 2 2 2 2" xfId="0" builtinId="53" customBuiltin="true"/>
    <cellStyle name="40% - Accent2 2 2 3 3 2 2 2 3" xfId="0" builtinId="53" customBuiltin="true"/>
    <cellStyle name="40% - Accent2 2 2 3 3 2 2 3" xfId="0" builtinId="53" customBuiltin="true"/>
    <cellStyle name="40% - Accent2 2 2 3 3 2 2 3 2" xfId="0" builtinId="53" customBuiltin="true"/>
    <cellStyle name="40% - Accent2 2 2 3 3 2 2 4" xfId="0" builtinId="53" customBuiltin="true"/>
    <cellStyle name="40% - Accent2 2 2 3 3 2 3" xfId="0" builtinId="53" customBuiltin="true"/>
    <cellStyle name="40% - Accent2 2 2 3 3 2 3 2" xfId="0" builtinId="53" customBuiltin="true"/>
    <cellStyle name="40% - Accent2 2 2 3 3 2 3 2 2" xfId="0" builtinId="53" customBuiltin="true"/>
    <cellStyle name="40% - Accent2 2 2 3 3 2 3 3" xfId="0" builtinId="53" customBuiltin="true"/>
    <cellStyle name="40% - Accent2 2 2 3 3 2 4" xfId="0" builtinId="53" customBuiltin="true"/>
    <cellStyle name="40% - Accent2 2 2 3 3 2 4 2" xfId="0" builtinId="53" customBuiltin="true"/>
    <cellStyle name="40% - Accent2 2 2 3 3 2 5" xfId="0" builtinId="53" customBuiltin="true"/>
    <cellStyle name="40% - Accent2 2 2 3 3 3" xfId="0" builtinId="53" customBuiltin="true"/>
    <cellStyle name="40% - Accent2 2 2 3 3 3 2" xfId="0" builtinId="53" customBuiltin="true"/>
    <cellStyle name="40% - Accent2 2 2 3 3 3 2 2" xfId="0" builtinId="53" customBuiltin="true"/>
    <cellStyle name="40% - Accent2 2 2 3 3 3 2 2 2" xfId="0" builtinId="53" customBuiltin="true"/>
    <cellStyle name="40% - Accent2 2 2 3 3 3 2 3" xfId="0" builtinId="53" customBuiltin="true"/>
    <cellStyle name="40% - Accent2 2 2 3 3 3 3" xfId="0" builtinId="53" customBuiltin="true"/>
    <cellStyle name="40% - Accent2 2 2 3 3 3 3 2" xfId="0" builtinId="53" customBuiltin="true"/>
    <cellStyle name="40% - Accent2 2 2 3 3 3 4" xfId="0" builtinId="53" customBuiltin="true"/>
    <cellStyle name="40% - Accent2 2 2 3 3 4" xfId="0" builtinId="53" customBuiltin="true"/>
    <cellStyle name="40% - Accent2 2 2 3 3 4 2" xfId="0" builtinId="53" customBuiltin="true"/>
    <cellStyle name="40% - Accent2 2 2 3 3 4 2 2" xfId="0" builtinId="53" customBuiltin="true"/>
    <cellStyle name="40% - Accent2 2 2 3 3 4 3" xfId="0" builtinId="53" customBuiltin="true"/>
    <cellStyle name="40% - Accent2 2 2 3 3 5" xfId="0" builtinId="53" customBuiltin="true"/>
    <cellStyle name="40% - Accent2 2 2 3 3 5 2" xfId="0" builtinId="53" customBuiltin="true"/>
    <cellStyle name="40% - Accent2 2 2 3 3 6" xfId="0" builtinId="53" customBuiltin="true"/>
    <cellStyle name="40% - Accent2 2 2 3 4" xfId="0" builtinId="53" customBuiltin="true"/>
    <cellStyle name="40% - Accent2 2 2 3 4 2" xfId="0" builtinId="53" customBuiltin="true"/>
    <cellStyle name="40% - Accent2 2 2 3 4 2 2" xfId="0" builtinId="53" customBuiltin="true"/>
    <cellStyle name="40% - Accent2 2 2 3 4 2 2 2" xfId="0" builtinId="53" customBuiltin="true"/>
    <cellStyle name="40% - Accent2 2 2 3 4 2 2 2 2" xfId="0" builtinId="53" customBuiltin="true"/>
    <cellStyle name="40% - Accent2 2 2 3 4 2 2 3" xfId="0" builtinId="53" customBuiltin="true"/>
    <cellStyle name="40% - Accent2 2 2 3 4 2 3" xfId="0" builtinId="53" customBuiltin="true"/>
    <cellStyle name="40% - Accent2 2 2 3 4 2 3 2" xfId="0" builtinId="53" customBuiltin="true"/>
    <cellStyle name="40% - Accent2 2 2 3 4 2 4" xfId="0" builtinId="53" customBuiltin="true"/>
    <cellStyle name="40% - Accent2 2 2 3 4 3" xfId="0" builtinId="53" customBuiltin="true"/>
    <cellStyle name="40% - Accent2 2 2 3 4 3 2" xfId="0" builtinId="53" customBuiltin="true"/>
    <cellStyle name="40% - Accent2 2 2 3 4 3 2 2" xfId="0" builtinId="53" customBuiltin="true"/>
    <cellStyle name="40% - Accent2 2 2 3 4 3 3" xfId="0" builtinId="53" customBuiltin="true"/>
    <cellStyle name="40% - Accent2 2 2 3 4 4" xfId="0" builtinId="53" customBuiltin="true"/>
    <cellStyle name="40% - Accent2 2 2 3 4 4 2" xfId="0" builtinId="53" customBuiltin="true"/>
    <cellStyle name="40% - Accent2 2 2 3 4 5" xfId="0" builtinId="53" customBuiltin="true"/>
    <cellStyle name="40% - Accent2 2 2 3 5" xfId="0" builtinId="53" customBuiltin="true"/>
    <cellStyle name="40% - Accent2 2 2 3 5 2" xfId="0" builtinId="53" customBuiltin="true"/>
    <cellStyle name="40% - Accent2 2 2 3 5 2 2" xfId="0" builtinId="53" customBuiltin="true"/>
    <cellStyle name="40% - Accent2 2 2 3 5 2 2 2" xfId="0" builtinId="53" customBuiltin="true"/>
    <cellStyle name="40% - Accent2 2 2 3 5 2 3" xfId="0" builtinId="53" customBuiltin="true"/>
    <cellStyle name="40% - Accent2 2 2 3 5 3" xfId="0" builtinId="53" customBuiltin="true"/>
    <cellStyle name="40% - Accent2 2 2 3 5 3 2" xfId="0" builtinId="53" customBuiltin="true"/>
    <cellStyle name="40% - Accent2 2 2 3 5 4" xfId="0" builtinId="53" customBuiltin="true"/>
    <cellStyle name="40% - Accent2 2 2 3 6" xfId="0" builtinId="53" customBuiltin="true"/>
    <cellStyle name="40% - Accent2 2 2 3 6 2" xfId="0" builtinId="53" customBuiltin="true"/>
    <cellStyle name="40% - Accent2 2 2 3 6 2 2" xfId="0" builtinId="53" customBuiltin="true"/>
    <cellStyle name="40% - Accent2 2 2 3 6 3" xfId="0" builtinId="53" customBuiltin="true"/>
    <cellStyle name="40% - Accent2 2 2 3 7" xfId="0" builtinId="53" customBuiltin="true"/>
    <cellStyle name="40% - Accent2 2 2 3 7 2" xfId="0" builtinId="53" customBuiltin="true"/>
    <cellStyle name="40% - Accent2 2 2 3 8" xfId="0" builtinId="53" customBuiltin="true"/>
    <cellStyle name="40% - Accent2 2 2 4" xfId="0" builtinId="53" customBuiltin="true"/>
    <cellStyle name="40% - Accent2 2 2 4 2" xfId="0" builtinId="53" customBuiltin="true"/>
    <cellStyle name="40% - Accent2 2 2 4 2 2" xfId="0" builtinId="53" customBuiltin="true"/>
    <cellStyle name="40% - Accent2 2 2 4 2 2 2" xfId="0" builtinId="53" customBuiltin="true"/>
    <cellStyle name="40% - Accent2 2 2 4 2 2 2 2" xfId="0" builtinId="53" customBuiltin="true"/>
    <cellStyle name="40% - Accent2 2 2 4 2 2 2 2 2" xfId="0" builtinId="53" customBuiltin="true"/>
    <cellStyle name="40% - Accent2 2 2 4 2 2 2 2 2 2" xfId="0" builtinId="53" customBuiltin="true"/>
    <cellStyle name="40% - Accent2 2 2 4 2 2 2 2 3" xfId="0" builtinId="53" customBuiltin="true"/>
    <cellStyle name="40% - Accent2 2 2 4 2 2 2 3" xfId="0" builtinId="53" customBuiltin="true"/>
    <cellStyle name="40% - Accent2 2 2 4 2 2 2 3 2" xfId="0" builtinId="53" customBuiltin="true"/>
    <cellStyle name="40% - Accent2 2 2 4 2 2 2 4" xfId="0" builtinId="53" customBuiltin="true"/>
    <cellStyle name="40% - Accent2 2 2 4 2 2 3" xfId="0" builtinId="53" customBuiltin="true"/>
    <cellStyle name="40% - Accent2 2 2 4 2 2 3 2" xfId="0" builtinId="53" customBuiltin="true"/>
    <cellStyle name="40% - Accent2 2 2 4 2 2 3 2 2" xfId="0" builtinId="53" customBuiltin="true"/>
    <cellStyle name="40% - Accent2 2 2 4 2 2 3 3" xfId="0" builtinId="53" customBuiltin="true"/>
    <cellStyle name="40% - Accent2 2 2 4 2 2 4" xfId="0" builtinId="53" customBuiltin="true"/>
    <cellStyle name="40% - Accent2 2 2 4 2 2 4 2" xfId="0" builtinId="53" customBuiltin="true"/>
    <cellStyle name="40% - Accent2 2 2 4 2 2 5" xfId="0" builtinId="53" customBuiltin="true"/>
    <cellStyle name="40% - Accent2 2 2 4 2 3" xfId="0" builtinId="53" customBuiltin="true"/>
    <cellStyle name="40% - Accent2 2 2 4 2 3 2" xfId="0" builtinId="53" customBuiltin="true"/>
    <cellStyle name="40% - Accent2 2 2 4 2 3 2 2" xfId="0" builtinId="53" customBuiltin="true"/>
    <cellStyle name="40% - Accent2 2 2 4 2 3 2 2 2" xfId="0" builtinId="53" customBuiltin="true"/>
    <cellStyle name="40% - Accent2 2 2 4 2 3 2 3" xfId="0" builtinId="53" customBuiltin="true"/>
    <cellStyle name="40% - Accent2 2 2 4 2 3 3" xfId="0" builtinId="53" customBuiltin="true"/>
    <cellStyle name="40% - Accent2 2 2 4 2 3 3 2" xfId="0" builtinId="53" customBuiltin="true"/>
    <cellStyle name="40% - Accent2 2 2 4 2 3 4" xfId="0" builtinId="53" customBuiltin="true"/>
    <cellStyle name="40% - Accent2 2 2 4 2 4" xfId="0" builtinId="53" customBuiltin="true"/>
    <cellStyle name="40% - Accent2 2 2 4 2 4 2" xfId="0" builtinId="53" customBuiltin="true"/>
    <cellStyle name="40% - Accent2 2 2 4 2 4 2 2" xfId="0" builtinId="53" customBuiltin="true"/>
    <cellStyle name="40% - Accent2 2 2 4 2 4 3" xfId="0" builtinId="53" customBuiltin="true"/>
    <cellStyle name="40% - Accent2 2 2 4 2 5" xfId="0" builtinId="53" customBuiltin="true"/>
    <cellStyle name="40% - Accent2 2 2 4 2 5 2" xfId="0" builtinId="53" customBuiltin="true"/>
    <cellStyle name="40% - Accent2 2 2 4 2 6" xfId="0" builtinId="53" customBuiltin="true"/>
    <cellStyle name="40% - Accent2 2 2 4 3" xfId="0" builtinId="53" customBuiltin="true"/>
    <cellStyle name="40% - Accent2 2 2 4 3 2" xfId="0" builtinId="53" customBuiltin="true"/>
    <cellStyle name="40% - Accent2 2 2 4 3 2 2" xfId="0" builtinId="53" customBuiltin="true"/>
    <cellStyle name="40% - Accent2 2 2 4 3 2 2 2" xfId="0" builtinId="53" customBuiltin="true"/>
    <cellStyle name="40% - Accent2 2 2 4 3 2 2 2 2" xfId="0" builtinId="53" customBuiltin="true"/>
    <cellStyle name="40% - Accent2 2 2 4 3 2 2 3" xfId="0" builtinId="53" customBuiltin="true"/>
    <cellStyle name="40% - Accent2 2 2 4 3 2 3" xfId="0" builtinId="53" customBuiltin="true"/>
    <cellStyle name="40% - Accent2 2 2 4 3 2 3 2" xfId="0" builtinId="53" customBuiltin="true"/>
    <cellStyle name="40% - Accent2 2 2 4 3 2 4" xfId="0" builtinId="53" customBuiltin="true"/>
    <cellStyle name="40% - Accent2 2 2 4 3 3" xfId="0" builtinId="53" customBuiltin="true"/>
    <cellStyle name="40% - Accent2 2 2 4 3 3 2" xfId="0" builtinId="53" customBuiltin="true"/>
    <cellStyle name="40% - Accent2 2 2 4 3 3 2 2" xfId="0" builtinId="53" customBuiltin="true"/>
    <cellStyle name="40% - Accent2 2 2 4 3 3 3" xfId="0" builtinId="53" customBuiltin="true"/>
    <cellStyle name="40% - Accent2 2 2 4 3 4" xfId="0" builtinId="53" customBuiltin="true"/>
    <cellStyle name="40% - Accent2 2 2 4 3 4 2" xfId="0" builtinId="53" customBuiltin="true"/>
    <cellStyle name="40% - Accent2 2 2 4 3 5" xfId="0" builtinId="53" customBuiltin="true"/>
    <cellStyle name="40% - Accent2 2 2 4 4" xfId="0" builtinId="53" customBuiltin="true"/>
    <cellStyle name="40% - Accent2 2 2 4 4 2" xfId="0" builtinId="53" customBuiltin="true"/>
    <cellStyle name="40% - Accent2 2 2 4 4 2 2" xfId="0" builtinId="53" customBuiltin="true"/>
    <cellStyle name="40% - Accent2 2 2 4 4 2 2 2" xfId="0" builtinId="53" customBuiltin="true"/>
    <cellStyle name="40% - Accent2 2 2 4 4 2 3" xfId="0" builtinId="53" customBuiltin="true"/>
    <cellStyle name="40% - Accent2 2 2 4 4 3" xfId="0" builtinId="53" customBuiltin="true"/>
    <cellStyle name="40% - Accent2 2 2 4 4 3 2" xfId="0" builtinId="53" customBuiltin="true"/>
    <cellStyle name="40% - Accent2 2 2 4 4 4" xfId="0" builtinId="53" customBuiltin="true"/>
    <cellStyle name="40% - Accent2 2 2 4 5" xfId="0" builtinId="53" customBuiltin="true"/>
    <cellStyle name="40% - Accent2 2 2 4 5 2" xfId="0" builtinId="53" customBuiltin="true"/>
    <cellStyle name="40% - Accent2 2 2 4 5 2 2" xfId="0" builtinId="53" customBuiltin="true"/>
    <cellStyle name="40% - Accent2 2 2 4 5 3" xfId="0" builtinId="53" customBuiltin="true"/>
    <cellStyle name="40% - Accent2 2 2 4 6" xfId="0" builtinId="53" customBuiltin="true"/>
    <cellStyle name="40% - Accent2 2 2 4 6 2" xfId="0" builtinId="53" customBuiltin="true"/>
    <cellStyle name="40% - Accent2 2 2 4 7" xfId="0" builtinId="53" customBuiltin="true"/>
    <cellStyle name="40% - Accent2 2 2 5" xfId="0" builtinId="53" customBuiltin="true"/>
    <cellStyle name="40% - Accent2 2 2 5 2" xfId="0" builtinId="53" customBuiltin="true"/>
    <cellStyle name="40% - Accent2 2 2 5 2 2" xfId="0" builtinId="53" customBuiltin="true"/>
    <cellStyle name="40% - Accent2 2 2 5 2 2 2" xfId="0" builtinId="53" customBuiltin="true"/>
    <cellStyle name="40% - Accent2 2 2 5 2 2 2 2" xfId="0" builtinId="53" customBuiltin="true"/>
    <cellStyle name="40% - Accent2 2 2 5 2 2 2 2 2" xfId="0" builtinId="53" customBuiltin="true"/>
    <cellStyle name="40% - Accent2 2 2 5 2 2 2 3" xfId="0" builtinId="53" customBuiltin="true"/>
    <cellStyle name="40% - Accent2 2 2 5 2 2 3" xfId="0" builtinId="53" customBuiltin="true"/>
    <cellStyle name="40% - Accent2 2 2 5 2 2 3 2" xfId="0" builtinId="53" customBuiltin="true"/>
    <cellStyle name="40% - Accent2 2 2 5 2 2 4" xfId="0" builtinId="53" customBuiltin="true"/>
    <cellStyle name="40% - Accent2 2 2 5 2 3" xfId="0" builtinId="53" customBuiltin="true"/>
    <cellStyle name="40% - Accent2 2 2 5 2 3 2" xfId="0" builtinId="53" customBuiltin="true"/>
    <cellStyle name="40% - Accent2 2 2 5 2 3 2 2" xfId="0" builtinId="53" customBuiltin="true"/>
    <cellStyle name="40% - Accent2 2 2 5 2 3 3" xfId="0" builtinId="53" customBuiltin="true"/>
    <cellStyle name="40% - Accent2 2 2 5 2 4" xfId="0" builtinId="53" customBuiltin="true"/>
    <cellStyle name="40% - Accent2 2 2 5 2 4 2" xfId="0" builtinId="53" customBuiltin="true"/>
    <cellStyle name="40% - Accent2 2 2 5 2 5" xfId="0" builtinId="53" customBuiltin="true"/>
    <cellStyle name="40% - Accent2 2 2 5 3" xfId="0" builtinId="53" customBuiltin="true"/>
    <cellStyle name="40% - Accent2 2 2 5 3 2" xfId="0" builtinId="53" customBuiltin="true"/>
    <cellStyle name="40% - Accent2 2 2 5 3 2 2" xfId="0" builtinId="53" customBuiltin="true"/>
    <cellStyle name="40% - Accent2 2 2 5 3 2 2 2" xfId="0" builtinId="53" customBuiltin="true"/>
    <cellStyle name="40% - Accent2 2 2 5 3 2 3" xfId="0" builtinId="53" customBuiltin="true"/>
    <cellStyle name="40% - Accent2 2 2 5 3 3" xfId="0" builtinId="53" customBuiltin="true"/>
    <cellStyle name="40% - Accent2 2 2 5 3 3 2" xfId="0" builtinId="53" customBuiltin="true"/>
    <cellStyle name="40% - Accent2 2 2 5 3 4" xfId="0" builtinId="53" customBuiltin="true"/>
    <cellStyle name="40% - Accent2 2 2 5 4" xfId="0" builtinId="53" customBuiltin="true"/>
    <cellStyle name="40% - Accent2 2 2 5 4 2" xfId="0" builtinId="53" customBuiltin="true"/>
    <cellStyle name="40% - Accent2 2 2 5 4 2 2" xfId="0" builtinId="53" customBuiltin="true"/>
    <cellStyle name="40% - Accent2 2 2 5 4 3" xfId="0" builtinId="53" customBuiltin="true"/>
    <cellStyle name="40% - Accent2 2 2 5 5" xfId="0" builtinId="53" customBuiltin="true"/>
    <cellStyle name="40% - Accent2 2 2 5 5 2" xfId="0" builtinId="53" customBuiltin="true"/>
    <cellStyle name="40% - Accent2 2 2 5 6" xfId="0" builtinId="53" customBuiltin="true"/>
    <cellStyle name="40% - Accent2 2 2 6" xfId="0" builtinId="53" customBuiltin="true"/>
    <cellStyle name="40% - Accent2 2 2 6 2" xfId="0" builtinId="53" customBuiltin="true"/>
    <cellStyle name="40% - Accent2 2 2 6 2 2" xfId="0" builtinId="53" customBuiltin="true"/>
    <cellStyle name="40% - Accent2 2 2 6 2 2 2" xfId="0" builtinId="53" customBuiltin="true"/>
    <cellStyle name="40% - Accent2 2 2 6 2 2 2 2" xfId="0" builtinId="53" customBuiltin="true"/>
    <cellStyle name="40% - Accent2 2 2 6 2 2 3" xfId="0" builtinId="53" customBuiltin="true"/>
    <cellStyle name="40% - Accent2 2 2 6 2 3" xfId="0" builtinId="53" customBuiltin="true"/>
    <cellStyle name="40% - Accent2 2 2 6 2 3 2" xfId="0" builtinId="53" customBuiltin="true"/>
    <cellStyle name="40% - Accent2 2 2 6 2 4" xfId="0" builtinId="53" customBuiltin="true"/>
    <cellStyle name="40% - Accent2 2 2 6 3" xfId="0" builtinId="53" customBuiltin="true"/>
    <cellStyle name="40% - Accent2 2 2 6 3 2" xfId="0" builtinId="53" customBuiltin="true"/>
    <cellStyle name="40% - Accent2 2 2 6 3 2 2" xfId="0" builtinId="53" customBuiltin="true"/>
    <cellStyle name="40% - Accent2 2 2 6 3 3" xfId="0" builtinId="53" customBuiltin="true"/>
    <cellStyle name="40% - Accent2 2 2 6 4" xfId="0" builtinId="53" customBuiltin="true"/>
    <cellStyle name="40% - Accent2 2 2 6 4 2" xfId="0" builtinId="53" customBuiltin="true"/>
    <cellStyle name="40% - Accent2 2 2 6 5" xfId="0" builtinId="53" customBuiltin="true"/>
    <cellStyle name="40% - Accent2 2 2 7" xfId="0" builtinId="53" customBuiltin="true"/>
    <cellStyle name="40% - Accent2 2 2 7 2" xfId="0" builtinId="53" customBuiltin="true"/>
    <cellStyle name="40% - Accent2 2 2 7 2 2" xfId="0" builtinId="53" customBuiltin="true"/>
    <cellStyle name="40% - Accent2 2 2 7 2 2 2" xfId="0" builtinId="53" customBuiltin="true"/>
    <cellStyle name="40% - Accent2 2 2 7 2 3" xfId="0" builtinId="53" customBuiltin="true"/>
    <cellStyle name="40% - Accent2 2 2 7 3" xfId="0" builtinId="53" customBuiltin="true"/>
    <cellStyle name="40% - Accent2 2 2 7 3 2" xfId="0" builtinId="53" customBuiltin="true"/>
    <cellStyle name="40% - Accent2 2 2 7 4" xfId="0" builtinId="53" customBuiltin="true"/>
    <cellStyle name="40% - Accent2 2 2 8" xfId="0" builtinId="53" customBuiltin="true"/>
    <cellStyle name="40% - Accent2 2 2 8 2" xfId="0" builtinId="53" customBuiltin="true"/>
    <cellStyle name="40% - Accent2 2 2 8 2 2" xfId="0" builtinId="53" customBuiltin="true"/>
    <cellStyle name="40% - Accent2 2 2 8 3" xfId="0" builtinId="53" customBuiltin="true"/>
    <cellStyle name="40% - Accent2 2 2 9" xfId="0" builtinId="53" customBuiltin="true"/>
    <cellStyle name="40% - Accent2 2 2 9 2" xfId="0" builtinId="53" customBuiltin="true"/>
    <cellStyle name="40% - Accent2 2 3" xfId="0" builtinId="53" customBuiltin="true"/>
    <cellStyle name="40% - Accent2 2 3 10" xfId="0" builtinId="53" customBuiltin="true"/>
    <cellStyle name="40% - Accent2 2 3 2" xfId="0" builtinId="53" customBuiltin="true"/>
    <cellStyle name="40% - Accent2 2 3 2 2" xfId="0" builtinId="53" customBuiltin="true"/>
    <cellStyle name="40% - Accent2 2 3 2 2 2" xfId="0" builtinId="53" customBuiltin="true"/>
    <cellStyle name="40% - Accent2 2 3 2 2 2 2" xfId="0" builtinId="53" customBuiltin="true"/>
    <cellStyle name="40% - Accent2 2 3 2 2 2 2 2" xfId="0" builtinId="53" customBuiltin="true"/>
    <cellStyle name="40% - Accent2 2 3 2 2 2 2 2 2" xfId="0" builtinId="53" customBuiltin="true"/>
    <cellStyle name="40% - Accent2 2 3 2 2 2 2 2 2 2" xfId="0" builtinId="53" customBuiltin="true"/>
    <cellStyle name="40% - Accent2 2 3 2 2 2 2 2 2 2 2" xfId="0" builtinId="53" customBuiltin="true"/>
    <cellStyle name="40% - Accent2 2 3 2 2 2 2 2 2 3" xfId="0" builtinId="53" customBuiltin="true"/>
    <cellStyle name="40% - Accent2 2 3 2 2 2 2 2 3" xfId="0" builtinId="53" customBuiltin="true"/>
    <cellStyle name="40% - Accent2 2 3 2 2 2 2 2 3 2" xfId="0" builtinId="53" customBuiltin="true"/>
    <cellStyle name="40% - Accent2 2 3 2 2 2 2 2 4" xfId="0" builtinId="53" customBuiltin="true"/>
    <cellStyle name="40% - Accent2 2 3 2 2 2 2 3" xfId="0" builtinId="53" customBuiltin="true"/>
    <cellStyle name="40% - Accent2 2 3 2 2 2 2 3 2" xfId="0" builtinId="53" customBuiltin="true"/>
    <cellStyle name="40% - Accent2 2 3 2 2 2 2 3 2 2" xfId="0" builtinId="53" customBuiltin="true"/>
    <cellStyle name="40% - Accent2 2 3 2 2 2 2 3 3" xfId="0" builtinId="53" customBuiltin="true"/>
    <cellStyle name="40% - Accent2 2 3 2 2 2 2 4" xfId="0" builtinId="53" customBuiltin="true"/>
    <cellStyle name="40% - Accent2 2 3 2 2 2 2 4 2" xfId="0" builtinId="53" customBuiltin="true"/>
    <cellStyle name="40% - Accent2 2 3 2 2 2 2 5" xfId="0" builtinId="53" customBuiltin="true"/>
    <cellStyle name="40% - Accent2 2 3 2 2 2 3" xfId="0" builtinId="53" customBuiltin="true"/>
    <cellStyle name="40% - Accent2 2 3 2 2 2 3 2" xfId="0" builtinId="53" customBuiltin="true"/>
    <cellStyle name="40% - Accent2 2 3 2 2 2 3 2 2" xfId="0" builtinId="53" customBuiltin="true"/>
    <cellStyle name="40% - Accent2 2 3 2 2 2 3 2 2 2" xfId="0" builtinId="53" customBuiltin="true"/>
    <cellStyle name="40% - Accent2 2 3 2 2 2 3 2 3" xfId="0" builtinId="53" customBuiltin="true"/>
    <cellStyle name="40% - Accent2 2 3 2 2 2 3 3" xfId="0" builtinId="53" customBuiltin="true"/>
    <cellStyle name="40% - Accent2 2 3 2 2 2 3 3 2" xfId="0" builtinId="53" customBuiltin="true"/>
    <cellStyle name="40% - Accent2 2 3 2 2 2 3 4" xfId="0" builtinId="53" customBuiltin="true"/>
    <cellStyle name="40% - Accent2 2 3 2 2 2 4" xfId="0" builtinId="53" customBuiltin="true"/>
    <cellStyle name="40% - Accent2 2 3 2 2 2 4 2" xfId="0" builtinId="53" customBuiltin="true"/>
    <cellStyle name="40% - Accent2 2 3 2 2 2 4 2 2" xfId="0" builtinId="53" customBuiltin="true"/>
    <cellStyle name="40% - Accent2 2 3 2 2 2 4 3" xfId="0" builtinId="53" customBuiltin="true"/>
    <cellStyle name="40% - Accent2 2 3 2 2 2 5" xfId="0" builtinId="53" customBuiltin="true"/>
    <cellStyle name="40% - Accent2 2 3 2 2 2 5 2" xfId="0" builtinId="53" customBuiltin="true"/>
    <cellStyle name="40% - Accent2 2 3 2 2 2 6" xfId="0" builtinId="53" customBuiltin="true"/>
    <cellStyle name="40% - Accent2 2 3 2 2 3" xfId="0" builtinId="53" customBuiltin="true"/>
    <cellStyle name="40% - Accent2 2 3 2 2 3 2" xfId="0" builtinId="53" customBuiltin="true"/>
    <cellStyle name="40% - Accent2 2 3 2 2 3 2 2" xfId="0" builtinId="53" customBuiltin="true"/>
    <cellStyle name="40% - Accent2 2 3 2 2 3 2 2 2" xfId="0" builtinId="53" customBuiltin="true"/>
    <cellStyle name="40% - Accent2 2 3 2 2 3 2 2 2 2" xfId="0" builtinId="53" customBuiltin="true"/>
    <cellStyle name="40% - Accent2 2 3 2 2 3 2 2 3" xfId="0" builtinId="53" customBuiltin="true"/>
    <cellStyle name="40% - Accent2 2 3 2 2 3 2 3" xfId="0" builtinId="53" customBuiltin="true"/>
    <cellStyle name="40% - Accent2 2 3 2 2 3 2 3 2" xfId="0" builtinId="53" customBuiltin="true"/>
    <cellStyle name="40% - Accent2 2 3 2 2 3 2 4" xfId="0" builtinId="53" customBuiltin="true"/>
    <cellStyle name="40% - Accent2 2 3 2 2 3 3" xfId="0" builtinId="53" customBuiltin="true"/>
    <cellStyle name="40% - Accent2 2 3 2 2 3 3 2" xfId="0" builtinId="53" customBuiltin="true"/>
    <cellStyle name="40% - Accent2 2 3 2 2 3 3 2 2" xfId="0" builtinId="53" customBuiltin="true"/>
    <cellStyle name="40% - Accent2 2 3 2 2 3 3 3" xfId="0" builtinId="53" customBuiltin="true"/>
    <cellStyle name="40% - Accent2 2 3 2 2 3 4" xfId="0" builtinId="53" customBuiltin="true"/>
    <cellStyle name="40% - Accent2 2 3 2 2 3 4 2" xfId="0" builtinId="53" customBuiltin="true"/>
    <cellStyle name="40% - Accent2 2 3 2 2 3 5" xfId="0" builtinId="53" customBuiltin="true"/>
    <cellStyle name="40% - Accent2 2 3 2 2 4" xfId="0" builtinId="53" customBuiltin="true"/>
    <cellStyle name="40% - Accent2 2 3 2 2 4 2" xfId="0" builtinId="53" customBuiltin="true"/>
    <cellStyle name="40% - Accent2 2 3 2 2 4 2 2" xfId="0" builtinId="53" customBuiltin="true"/>
    <cellStyle name="40% - Accent2 2 3 2 2 4 2 2 2" xfId="0" builtinId="53" customBuiltin="true"/>
    <cellStyle name="40% - Accent2 2 3 2 2 4 2 3" xfId="0" builtinId="53" customBuiltin="true"/>
    <cellStyle name="40% - Accent2 2 3 2 2 4 3" xfId="0" builtinId="53" customBuiltin="true"/>
    <cellStyle name="40% - Accent2 2 3 2 2 4 3 2" xfId="0" builtinId="53" customBuiltin="true"/>
    <cellStyle name="40% - Accent2 2 3 2 2 4 4" xfId="0" builtinId="53" customBuiltin="true"/>
    <cellStyle name="40% - Accent2 2 3 2 2 5" xfId="0" builtinId="53" customBuiltin="true"/>
    <cellStyle name="40% - Accent2 2 3 2 2 5 2" xfId="0" builtinId="53" customBuiltin="true"/>
    <cellStyle name="40% - Accent2 2 3 2 2 5 2 2" xfId="0" builtinId="53" customBuiltin="true"/>
    <cellStyle name="40% - Accent2 2 3 2 2 5 3" xfId="0" builtinId="53" customBuiltin="true"/>
    <cellStyle name="40% - Accent2 2 3 2 2 6" xfId="0" builtinId="53" customBuiltin="true"/>
    <cellStyle name="40% - Accent2 2 3 2 2 6 2" xfId="0" builtinId="53" customBuiltin="true"/>
    <cellStyle name="40% - Accent2 2 3 2 2 7" xfId="0" builtinId="53" customBuiltin="true"/>
    <cellStyle name="40% - Accent2 2 3 2 3" xfId="0" builtinId="53" customBuiltin="true"/>
    <cellStyle name="40% - Accent2 2 3 2 3 2" xfId="0" builtinId="53" customBuiltin="true"/>
    <cellStyle name="40% - Accent2 2 3 2 3 2 2" xfId="0" builtinId="53" customBuiltin="true"/>
    <cellStyle name="40% - Accent2 2 3 2 3 2 2 2" xfId="0" builtinId="53" customBuiltin="true"/>
    <cellStyle name="40% - Accent2 2 3 2 3 2 2 2 2" xfId="0" builtinId="53" customBuiltin="true"/>
    <cellStyle name="40% - Accent2 2 3 2 3 2 2 2 2 2" xfId="0" builtinId="53" customBuiltin="true"/>
    <cellStyle name="40% - Accent2 2 3 2 3 2 2 2 3" xfId="0" builtinId="53" customBuiltin="true"/>
    <cellStyle name="40% - Accent2 2 3 2 3 2 2 3" xfId="0" builtinId="53" customBuiltin="true"/>
    <cellStyle name="40% - Accent2 2 3 2 3 2 2 3 2" xfId="0" builtinId="53" customBuiltin="true"/>
    <cellStyle name="40% - Accent2 2 3 2 3 2 2 4" xfId="0" builtinId="53" customBuiltin="true"/>
    <cellStyle name="40% - Accent2 2 3 2 3 2 3" xfId="0" builtinId="53" customBuiltin="true"/>
    <cellStyle name="40% - Accent2 2 3 2 3 2 3 2" xfId="0" builtinId="53" customBuiltin="true"/>
    <cellStyle name="40% - Accent2 2 3 2 3 2 3 2 2" xfId="0" builtinId="53" customBuiltin="true"/>
    <cellStyle name="40% - Accent2 2 3 2 3 2 3 3" xfId="0" builtinId="53" customBuiltin="true"/>
    <cellStyle name="40% - Accent2 2 3 2 3 2 4" xfId="0" builtinId="53" customBuiltin="true"/>
    <cellStyle name="40% - Accent2 2 3 2 3 2 4 2" xfId="0" builtinId="53" customBuiltin="true"/>
    <cellStyle name="40% - Accent2 2 3 2 3 2 5" xfId="0" builtinId="53" customBuiltin="true"/>
    <cellStyle name="40% - Accent2 2 3 2 3 3" xfId="0" builtinId="53" customBuiltin="true"/>
    <cellStyle name="40% - Accent2 2 3 2 3 3 2" xfId="0" builtinId="53" customBuiltin="true"/>
    <cellStyle name="40% - Accent2 2 3 2 3 3 2 2" xfId="0" builtinId="53" customBuiltin="true"/>
    <cellStyle name="40% - Accent2 2 3 2 3 3 2 2 2" xfId="0" builtinId="53" customBuiltin="true"/>
    <cellStyle name="40% - Accent2 2 3 2 3 3 2 3" xfId="0" builtinId="53" customBuiltin="true"/>
    <cellStyle name="40% - Accent2 2 3 2 3 3 3" xfId="0" builtinId="53" customBuiltin="true"/>
    <cellStyle name="40% - Accent2 2 3 2 3 3 3 2" xfId="0" builtinId="53" customBuiltin="true"/>
    <cellStyle name="40% - Accent2 2 3 2 3 3 4" xfId="0" builtinId="53" customBuiltin="true"/>
    <cellStyle name="40% - Accent2 2 3 2 3 4" xfId="0" builtinId="53" customBuiltin="true"/>
    <cellStyle name="40% - Accent2 2 3 2 3 4 2" xfId="0" builtinId="53" customBuiltin="true"/>
    <cellStyle name="40% - Accent2 2 3 2 3 4 2 2" xfId="0" builtinId="53" customBuiltin="true"/>
    <cellStyle name="40% - Accent2 2 3 2 3 4 3" xfId="0" builtinId="53" customBuiltin="true"/>
    <cellStyle name="40% - Accent2 2 3 2 3 5" xfId="0" builtinId="53" customBuiltin="true"/>
    <cellStyle name="40% - Accent2 2 3 2 3 5 2" xfId="0" builtinId="53" customBuiltin="true"/>
    <cellStyle name="40% - Accent2 2 3 2 3 6" xfId="0" builtinId="53" customBuiltin="true"/>
    <cellStyle name="40% - Accent2 2 3 2 4" xfId="0" builtinId="53" customBuiltin="true"/>
    <cellStyle name="40% - Accent2 2 3 2 4 2" xfId="0" builtinId="53" customBuiltin="true"/>
    <cellStyle name="40% - Accent2 2 3 2 4 2 2" xfId="0" builtinId="53" customBuiltin="true"/>
    <cellStyle name="40% - Accent2 2 3 2 4 2 2 2" xfId="0" builtinId="53" customBuiltin="true"/>
    <cellStyle name="40% - Accent2 2 3 2 4 2 2 2 2" xfId="0" builtinId="53" customBuiltin="true"/>
    <cellStyle name="40% - Accent2 2 3 2 4 2 2 3" xfId="0" builtinId="53" customBuiltin="true"/>
    <cellStyle name="40% - Accent2 2 3 2 4 2 3" xfId="0" builtinId="53" customBuiltin="true"/>
    <cellStyle name="40% - Accent2 2 3 2 4 2 3 2" xfId="0" builtinId="53" customBuiltin="true"/>
    <cellStyle name="40% - Accent2 2 3 2 4 2 4" xfId="0" builtinId="53" customBuiltin="true"/>
    <cellStyle name="40% - Accent2 2 3 2 4 3" xfId="0" builtinId="53" customBuiltin="true"/>
    <cellStyle name="40% - Accent2 2 3 2 4 3 2" xfId="0" builtinId="53" customBuiltin="true"/>
    <cellStyle name="40% - Accent2 2 3 2 4 3 2 2" xfId="0" builtinId="53" customBuiltin="true"/>
    <cellStyle name="40% - Accent2 2 3 2 4 3 3" xfId="0" builtinId="53" customBuiltin="true"/>
    <cellStyle name="40% - Accent2 2 3 2 4 4" xfId="0" builtinId="53" customBuiltin="true"/>
    <cellStyle name="40% - Accent2 2 3 2 4 4 2" xfId="0" builtinId="53" customBuiltin="true"/>
    <cellStyle name="40% - Accent2 2 3 2 4 5" xfId="0" builtinId="53" customBuiltin="true"/>
    <cellStyle name="40% - Accent2 2 3 2 5" xfId="0" builtinId="53" customBuiltin="true"/>
    <cellStyle name="40% - Accent2 2 3 2 5 2" xfId="0" builtinId="53" customBuiltin="true"/>
    <cellStyle name="40% - Accent2 2 3 2 5 2 2" xfId="0" builtinId="53" customBuiltin="true"/>
    <cellStyle name="40% - Accent2 2 3 2 5 2 2 2" xfId="0" builtinId="53" customBuiltin="true"/>
    <cellStyle name="40% - Accent2 2 3 2 5 2 3" xfId="0" builtinId="53" customBuiltin="true"/>
    <cellStyle name="40% - Accent2 2 3 2 5 3" xfId="0" builtinId="53" customBuiltin="true"/>
    <cellStyle name="40% - Accent2 2 3 2 5 3 2" xfId="0" builtinId="53" customBuiltin="true"/>
    <cellStyle name="40% - Accent2 2 3 2 5 4" xfId="0" builtinId="53" customBuiltin="true"/>
    <cellStyle name="40% - Accent2 2 3 2 6" xfId="0" builtinId="53" customBuiltin="true"/>
    <cellStyle name="40% - Accent2 2 3 2 6 2" xfId="0" builtinId="53" customBuiltin="true"/>
    <cellStyle name="40% - Accent2 2 3 2 6 2 2" xfId="0" builtinId="53" customBuiltin="true"/>
    <cellStyle name="40% - Accent2 2 3 2 6 3" xfId="0" builtinId="53" customBuiltin="true"/>
    <cellStyle name="40% - Accent2 2 3 2 7" xfId="0" builtinId="53" customBuiltin="true"/>
    <cellStyle name="40% - Accent2 2 3 2 7 2" xfId="0" builtinId="53" customBuiltin="true"/>
    <cellStyle name="40% - Accent2 2 3 2 8" xfId="0" builtinId="53" customBuiltin="true"/>
    <cellStyle name="40% - Accent2 2 3 3" xfId="0" builtinId="53" customBuiltin="true"/>
    <cellStyle name="40% - Accent2 2 3 3 2" xfId="0" builtinId="53" customBuiltin="true"/>
    <cellStyle name="40% - Accent2 2 3 3 2 2" xfId="0" builtinId="53" customBuiltin="true"/>
    <cellStyle name="40% - Accent2 2 3 3 2 2 2" xfId="0" builtinId="53" customBuiltin="true"/>
    <cellStyle name="40% - Accent2 2 3 3 2 2 2 2" xfId="0" builtinId="53" customBuiltin="true"/>
    <cellStyle name="40% - Accent2 2 3 3 2 2 2 2 2" xfId="0" builtinId="53" customBuiltin="true"/>
    <cellStyle name="40% - Accent2 2 3 3 2 2 2 2 2 2" xfId="0" builtinId="53" customBuiltin="true"/>
    <cellStyle name="40% - Accent2 2 3 3 2 2 2 2 2 2 2" xfId="0" builtinId="53" customBuiltin="true"/>
    <cellStyle name="40% - Accent2 2 3 3 2 2 2 2 2 3" xfId="0" builtinId="53" customBuiltin="true"/>
    <cellStyle name="40% - Accent2 2 3 3 2 2 2 2 3" xfId="0" builtinId="53" customBuiltin="true"/>
    <cellStyle name="40% - Accent2 2 3 3 2 2 2 2 3 2" xfId="0" builtinId="53" customBuiltin="true"/>
    <cellStyle name="40% - Accent2 2 3 3 2 2 2 2 4" xfId="0" builtinId="53" customBuiltin="true"/>
    <cellStyle name="40% - Accent2 2 3 3 2 2 2 3" xfId="0" builtinId="53" customBuiltin="true"/>
    <cellStyle name="40% - Accent2 2 3 3 2 2 2 3 2" xfId="0" builtinId="53" customBuiltin="true"/>
    <cellStyle name="40% - Accent2 2 3 3 2 2 2 3 2 2" xfId="0" builtinId="53" customBuiltin="true"/>
    <cellStyle name="40% - Accent2 2 3 3 2 2 2 3 3" xfId="0" builtinId="53" customBuiltin="true"/>
    <cellStyle name="40% - Accent2 2 3 3 2 2 2 4" xfId="0" builtinId="53" customBuiltin="true"/>
    <cellStyle name="40% - Accent2 2 3 3 2 2 2 4 2" xfId="0" builtinId="53" customBuiltin="true"/>
    <cellStyle name="40% - Accent2 2 3 3 2 2 2 5" xfId="0" builtinId="53" customBuiltin="true"/>
    <cellStyle name="40% - Accent2 2 3 3 2 2 3" xfId="0" builtinId="53" customBuiltin="true"/>
    <cellStyle name="40% - Accent2 2 3 3 2 2 3 2" xfId="0" builtinId="53" customBuiltin="true"/>
    <cellStyle name="40% - Accent2 2 3 3 2 2 3 2 2" xfId="0" builtinId="53" customBuiltin="true"/>
    <cellStyle name="40% - Accent2 2 3 3 2 2 3 2 2 2" xfId="0" builtinId="53" customBuiltin="true"/>
    <cellStyle name="40% - Accent2 2 3 3 2 2 3 2 3" xfId="0" builtinId="53" customBuiltin="true"/>
    <cellStyle name="40% - Accent2 2 3 3 2 2 3 3" xfId="0" builtinId="53" customBuiltin="true"/>
    <cellStyle name="40% - Accent2 2 3 3 2 2 3 3 2" xfId="0" builtinId="53" customBuiltin="true"/>
    <cellStyle name="40% - Accent2 2 3 3 2 2 3 4" xfId="0" builtinId="53" customBuiltin="true"/>
    <cellStyle name="40% - Accent2 2 3 3 2 2 4" xfId="0" builtinId="53" customBuiltin="true"/>
    <cellStyle name="40% - Accent2 2 3 3 2 2 4 2" xfId="0" builtinId="53" customBuiltin="true"/>
    <cellStyle name="40% - Accent2 2 3 3 2 2 4 2 2" xfId="0" builtinId="53" customBuiltin="true"/>
    <cellStyle name="40% - Accent2 2 3 3 2 2 4 3" xfId="0" builtinId="53" customBuiltin="true"/>
    <cellStyle name="40% - Accent2 2 3 3 2 2 5" xfId="0" builtinId="53" customBuiltin="true"/>
    <cellStyle name="40% - Accent2 2 3 3 2 2 5 2" xfId="0" builtinId="53" customBuiltin="true"/>
    <cellStyle name="40% - Accent2 2 3 3 2 2 6" xfId="0" builtinId="53" customBuiltin="true"/>
    <cellStyle name="40% - Accent2 2 3 3 2 3" xfId="0" builtinId="53" customBuiltin="true"/>
    <cellStyle name="40% - Accent2 2 3 3 2 3 2" xfId="0" builtinId="53" customBuiltin="true"/>
    <cellStyle name="40% - Accent2 2 3 3 2 3 2 2" xfId="0" builtinId="53" customBuiltin="true"/>
    <cellStyle name="40% - Accent2 2 3 3 2 3 2 2 2" xfId="0" builtinId="53" customBuiltin="true"/>
    <cellStyle name="40% - Accent2 2 3 3 2 3 2 2 2 2" xfId="0" builtinId="53" customBuiltin="true"/>
    <cellStyle name="40% - Accent2 2 3 3 2 3 2 2 3" xfId="0" builtinId="53" customBuiltin="true"/>
    <cellStyle name="40% - Accent2 2 3 3 2 3 2 3" xfId="0" builtinId="53" customBuiltin="true"/>
    <cellStyle name="40% - Accent2 2 3 3 2 3 2 3 2" xfId="0" builtinId="53" customBuiltin="true"/>
    <cellStyle name="40% - Accent2 2 3 3 2 3 2 4" xfId="0" builtinId="53" customBuiltin="true"/>
    <cellStyle name="40% - Accent2 2 3 3 2 3 3" xfId="0" builtinId="53" customBuiltin="true"/>
    <cellStyle name="40% - Accent2 2 3 3 2 3 3 2" xfId="0" builtinId="53" customBuiltin="true"/>
    <cellStyle name="40% - Accent2 2 3 3 2 3 3 2 2" xfId="0" builtinId="53" customBuiltin="true"/>
    <cellStyle name="40% - Accent2 2 3 3 2 3 3 3" xfId="0" builtinId="53" customBuiltin="true"/>
    <cellStyle name="40% - Accent2 2 3 3 2 3 4" xfId="0" builtinId="53" customBuiltin="true"/>
    <cellStyle name="40% - Accent2 2 3 3 2 3 4 2" xfId="0" builtinId="53" customBuiltin="true"/>
    <cellStyle name="40% - Accent2 2 3 3 2 3 5" xfId="0" builtinId="53" customBuiltin="true"/>
    <cellStyle name="40% - Accent2 2 3 3 2 4" xfId="0" builtinId="53" customBuiltin="true"/>
    <cellStyle name="40% - Accent2 2 3 3 2 4 2" xfId="0" builtinId="53" customBuiltin="true"/>
    <cellStyle name="40% - Accent2 2 3 3 2 4 2 2" xfId="0" builtinId="53" customBuiltin="true"/>
    <cellStyle name="40% - Accent2 2 3 3 2 4 2 2 2" xfId="0" builtinId="53" customBuiltin="true"/>
    <cellStyle name="40% - Accent2 2 3 3 2 4 2 3" xfId="0" builtinId="53" customBuiltin="true"/>
    <cellStyle name="40% - Accent2 2 3 3 2 4 3" xfId="0" builtinId="53" customBuiltin="true"/>
    <cellStyle name="40% - Accent2 2 3 3 2 4 3 2" xfId="0" builtinId="53" customBuiltin="true"/>
    <cellStyle name="40% - Accent2 2 3 3 2 4 4" xfId="0" builtinId="53" customBuiltin="true"/>
    <cellStyle name="40% - Accent2 2 3 3 2 5" xfId="0" builtinId="53" customBuiltin="true"/>
    <cellStyle name="40% - Accent2 2 3 3 2 5 2" xfId="0" builtinId="53" customBuiltin="true"/>
    <cellStyle name="40% - Accent2 2 3 3 2 5 2 2" xfId="0" builtinId="53" customBuiltin="true"/>
    <cellStyle name="40% - Accent2 2 3 3 2 5 3" xfId="0" builtinId="53" customBuiltin="true"/>
    <cellStyle name="40% - Accent2 2 3 3 2 6" xfId="0" builtinId="53" customBuiltin="true"/>
    <cellStyle name="40% - Accent2 2 3 3 2 6 2" xfId="0" builtinId="53" customBuiltin="true"/>
    <cellStyle name="40% - Accent2 2 3 3 2 7" xfId="0" builtinId="53" customBuiltin="true"/>
    <cellStyle name="40% - Accent2 2 3 3 3" xfId="0" builtinId="53" customBuiltin="true"/>
    <cellStyle name="40% - Accent2 2 3 3 3 2" xfId="0" builtinId="53" customBuiltin="true"/>
    <cellStyle name="40% - Accent2 2 3 3 3 2 2" xfId="0" builtinId="53" customBuiltin="true"/>
    <cellStyle name="40% - Accent2 2 3 3 3 2 2 2" xfId="0" builtinId="53" customBuiltin="true"/>
    <cellStyle name="40% - Accent2 2 3 3 3 2 2 2 2" xfId="0" builtinId="53" customBuiltin="true"/>
    <cellStyle name="40% - Accent2 2 3 3 3 2 2 2 2 2" xfId="0" builtinId="53" customBuiltin="true"/>
    <cellStyle name="40% - Accent2 2 3 3 3 2 2 2 3" xfId="0" builtinId="53" customBuiltin="true"/>
    <cellStyle name="40% - Accent2 2 3 3 3 2 2 3" xfId="0" builtinId="53" customBuiltin="true"/>
    <cellStyle name="40% - Accent2 2 3 3 3 2 2 3 2" xfId="0" builtinId="53" customBuiltin="true"/>
    <cellStyle name="40% - Accent2 2 3 3 3 2 2 4" xfId="0" builtinId="53" customBuiltin="true"/>
    <cellStyle name="40% - Accent2 2 3 3 3 2 3" xfId="0" builtinId="53" customBuiltin="true"/>
    <cellStyle name="40% - Accent2 2 3 3 3 2 3 2" xfId="0" builtinId="53" customBuiltin="true"/>
    <cellStyle name="40% - Accent2 2 3 3 3 2 3 2 2" xfId="0" builtinId="53" customBuiltin="true"/>
    <cellStyle name="40% - Accent2 2 3 3 3 2 3 3" xfId="0" builtinId="53" customBuiltin="true"/>
    <cellStyle name="40% - Accent2 2 3 3 3 2 4" xfId="0" builtinId="53" customBuiltin="true"/>
    <cellStyle name="40% - Accent2 2 3 3 3 2 4 2" xfId="0" builtinId="53" customBuiltin="true"/>
    <cellStyle name="40% - Accent2 2 3 3 3 2 5" xfId="0" builtinId="53" customBuiltin="true"/>
    <cellStyle name="40% - Accent2 2 3 3 3 3" xfId="0" builtinId="53" customBuiltin="true"/>
    <cellStyle name="40% - Accent2 2 3 3 3 3 2" xfId="0" builtinId="53" customBuiltin="true"/>
    <cellStyle name="40% - Accent2 2 3 3 3 3 2 2" xfId="0" builtinId="53" customBuiltin="true"/>
    <cellStyle name="40% - Accent2 2 3 3 3 3 2 2 2" xfId="0" builtinId="53" customBuiltin="true"/>
    <cellStyle name="40% - Accent2 2 3 3 3 3 2 3" xfId="0" builtinId="53" customBuiltin="true"/>
    <cellStyle name="40% - Accent2 2 3 3 3 3 3" xfId="0" builtinId="53" customBuiltin="true"/>
    <cellStyle name="40% - Accent2 2 3 3 3 3 3 2" xfId="0" builtinId="53" customBuiltin="true"/>
    <cellStyle name="40% - Accent2 2 3 3 3 3 4" xfId="0" builtinId="53" customBuiltin="true"/>
    <cellStyle name="40% - Accent2 2 3 3 3 4" xfId="0" builtinId="53" customBuiltin="true"/>
    <cellStyle name="40% - Accent2 2 3 3 3 4 2" xfId="0" builtinId="53" customBuiltin="true"/>
    <cellStyle name="40% - Accent2 2 3 3 3 4 2 2" xfId="0" builtinId="53" customBuiltin="true"/>
    <cellStyle name="40% - Accent2 2 3 3 3 4 3" xfId="0" builtinId="53" customBuiltin="true"/>
    <cellStyle name="40% - Accent2 2 3 3 3 5" xfId="0" builtinId="53" customBuiltin="true"/>
    <cellStyle name="40% - Accent2 2 3 3 3 5 2" xfId="0" builtinId="53" customBuiltin="true"/>
    <cellStyle name="40% - Accent2 2 3 3 3 6" xfId="0" builtinId="53" customBuiltin="true"/>
    <cellStyle name="40% - Accent2 2 3 3 4" xfId="0" builtinId="53" customBuiltin="true"/>
    <cellStyle name="40% - Accent2 2 3 3 4 2" xfId="0" builtinId="53" customBuiltin="true"/>
    <cellStyle name="40% - Accent2 2 3 3 4 2 2" xfId="0" builtinId="53" customBuiltin="true"/>
    <cellStyle name="40% - Accent2 2 3 3 4 2 2 2" xfId="0" builtinId="53" customBuiltin="true"/>
    <cellStyle name="40% - Accent2 2 3 3 4 2 2 2 2" xfId="0" builtinId="53" customBuiltin="true"/>
    <cellStyle name="40% - Accent2 2 3 3 4 2 2 3" xfId="0" builtinId="53" customBuiltin="true"/>
    <cellStyle name="40% - Accent2 2 3 3 4 2 3" xfId="0" builtinId="53" customBuiltin="true"/>
    <cellStyle name="40% - Accent2 2 3 3 4 2 3 2" xfId="0" builtinId="53" customBuiltin="true"/>
    <cellStyle name="40% - Accent2 2 3 3 4 2 4" xfId="0" builtinId="53" customBuiltin="true"/>
    <cellStyle name="40% - Accent2 2 3 3 4 3" xfId="0" builtinId="53" customBuiltin="true"/>
    <cellStyle name="40% - Accent2 2 3 3 4 3 2" xfId="0" builtinId="53" customBuiltin="true"/>
    <cellStyle name="40% - Accent2 2 3 3 4 3 2 2" xfId="0" builtinId="53" customBuiltin="true"/>
    <cellStyle name="40% - Accent2 2 3 3 4 3 3" xfId="0" builtinId="53" customBuiltin="true"/>
    <cellStyle name="40% - Accent2 2 3 3 4 4" xfId="0" builtinId="53" customBuiltin="true"/>
    <cellStyle name="40% - Accent2 2 3 3 4 4 2" xfId="0" builtinId="53" customBuiltin="true"/>
    <cellStyle name="40% - Accent2 2 3 3 4 5" xfId="0" builtinId="53" customBuiltin="true"/>
    <cellStyle name="40% - Accent2 2 3 3 5" xfId="0" builtinId="53" customBuiltin="true"/>
    <cellStyle name="40% - Accent2 2 3 3 5 2" xfId="0" builtinId="53" customBuiltin="true"/>
    <cellStyle name="40% - Accent2 2 3 3 5 2 2" xfId="0" builtinId="53" customBuiltin="true"/>
    <cellStyle name="40% - Accent2 2 3 3 5 2 2 2" xfId="0" builtinId="53" customBuiltin="true"/>
    <cellStyle name="40% - Accent2 2 3 3 5 2 3" xfId="0" builtinId="53" customBuiltin="true"/>
    <cellStyle name="40% - Accent2 2 3 3 5 3" xfId="0" builtinId="53" customBuiltin="true"/>
    <cellStyle name="40% - Accent2 2 3 3 5 3 2" xfId="0" builtinId="53" customBuiltin="true"/>
    <cellStyle name="40% - Accent2 2 3 3 5 4" xfId="0" builtinId="53" customBuiltin="true"/>
    <cellStyle name="40% - Accent2 2 3 3 6" xfId="0" builtinId="53" customBuiltin="true"/>
    <cellStyle name="40% - Accent2 2 3 3 6 2" xfId="0" builtinId="53" customBuiltin="true"/>
    <cellStyle name="40% - Accent2 2 3 3 6 2 2" xfId="0" builtinId="53" customBuiltin="true"/>
    <cellStyle name="40% - Accent2 2 3 3 6 3" xfId="0" builtinId="53" customBuiltin="true"/>
    <cellStyle name="40% - Accent2 2 3 3 7" xfId="0" builtinId="53" customBuiltin="true"/>
    <cellStyle name="40% - Accent2 2 3 3 7 2" xfId="0" builtinId="53" customBuiltin="true"/>
    <cellStyle name="40% - Accent2 2 3 3 8" xfId="0" builtinId="53" customBuiltin="true"/>
    <cellStyle name="40% - Accent2 2 3 4" xfId="0" builtinId="53" customBuiltin="true"/>
    <cellStyle name="40% - Accent2 2 3 4 2" xfId="0" builtinId="53" customBuiltin="true"/>
    <cellStyle name="40% - Accent2 2 3 4 2 2" xfId="0" builtinId="53" customBuiltin="true"/>
    <cellStyle name="40% - Accent2 2 3 4 2 2 2" xfId="0" builtinId="53" customBuiltin="true"/>
    <cellStyle name="40% - Accent2 2 3 4 2 2 2 2" xfId="0" builtinId="53" customBuiltin="true"/>
    <cellStyle name="40% - Accent2 2 3 4 2 2 2 2 2" xfId="0" builtinId="53" customBuiltin="true"/>
    <cellStyle name="40% - Accent2 2 3 4 2 2 2 2 2 2" xfId="0" builtinId="53" customBuiltin="true"/>
    <cellStyle name="40% - Accent2 2 3 4 2 2 2 2 3" xfId="0" builtinId="53" customBuiltin="true"/>
    <cellStyle name="40% - Accent2 2 3 4 2 2 2 3" xfId="0" builtinId="53" customBuiltin="true"/>
    <cellStyle name="40% - Accent2 2 3 4 2 2 2 3 2" xfId="0" builtinId="53" customBuiltin="true"/>
    <cellStyle name="40% - Accent2 2 3 4 2 2 2 4" xfId="0" builtinId="53" customBuiltin="true"/>
    <cellStyle name="40% - Accent2 2 3 4 2 2 3" xfId="0" builtinId="53" customBuiltin="true"/>
    <cellStyle name="40% - Accent2 2 3 4 2 2 3 2" xfId="0" builtinId="53" customBuiltin="true"/>
    <cellStyle name="40% - Accent2 2 3 4 2 2 3 2 2" xfId="0" builtinId="53" customBuiltin="true"/>
    <cellStyle name="40% - Accent2 2 3 4 2 2 3 3" xfId="0" builtinId="53" customBuiltin="true"/>
    <cellStyle name="40% - Accent2 2 3 4 2 2 4" xfId="0" builtinId="53" customBuiltin="true"/>
    <cellStyle name="40% - Accent2 2 3 4 2 2 4 2" xfId="0" builtinId="53" customBuiltin="true"/>
    <cellStyle name="40% - Accent2 2 3 4 2 2 5" xfId="0" builtinId="53" customBuiltin="true"/>
    <cellStyle name="40% - Accent2 2 3 4 2 3" xfId="0" builtinId="53" customBuiltin="true"/>
    <cellStyle name="40% - Accent2 2 3 4 2 3 2" xfId="0" builtinId="53" customBuiltin="true"/>
    <cellStyle name="40% - Accent2 2 3 4 2 3 2 2" xfId="0" builtinId="53" customBuiltin="true"/>
    <cellStyle name="40% - Accent2 2 3 4 2 3 2 2 2" xfId="0" builtinId="53" customBuiltin="true"/>
    <cellStyle name="40% - Accent2 2 3 4 2 3 2 3" xfId="0" builtinId="53" customBuiltin="true"/>
    <cellStyle name="40% - Accent2 2 3 4 2 3 3" xfId="0" builtinId="53" customBuiltin="true"/>
    <cellStyle name="40% - Accent2 2 3 4 2 3 3 2" xfId="0" builtinId="53" customBuiltin="true"/>
    <cellStyle name="40% - Accent2 2 3 4 2 3 4" xfId="0" builtinId="53" customBuiltin="true"/>
    <cellStyle name="40% - Accent2 2 3 4 2 4" xfId="0" builtinId="53" customBuiltin="true"/>
    <cellStyle name="40% - Accent2 2 3 4 2 4 2" xfId="0" builtinId="53" customBuiltin="true"/>
    <cellStyle name="40% - Accent2 2 3 4 2 4 2 2" xfId="0" builtinId="53" customBuiltin="true"/>
    <cellStyle name="40% - Accent2 2 3 4 2 4 3" xfId="0" builtinId="53" customBuiltin="true"/>
    <cellStyle name="40% - Accent2 2 3 4 2 5" xfId="0" builtinId="53" customBuiltin="true"/>
    <cellStyle name="40% - Accent2 2 3 4 2 5 2" xfId="0" builtinId="53" customBuiltin="true"/>
    <cellStyle name="40% - Accent2 2 3 4 2 6" xfId="0" builtinId="53" customBuiltin="true"/>
    <cellStyle name="40% - Accent2 2 3 4 3" xfId="0" builtinId="53" customBuiltin="true"/>
    <cellStyle name="40% - Accent2 2 3 4 3 2" xfId="0" builtinId="53" customBuiltin="true"/>
    <cellStyle name="40% - Accent2 2 3 4 3 2 2" xfId="0" builtinId="53" customBuiltin="true"/>
    <cellStyle name="40% - Accent2 2 3 4 3 2 2 2" xfId="0" builtinId="53" customBuiltin="true"/>
    <cellStyle name="40% - Accent2 2 3 4 3 2 2 2 2" xfId="0" builtinId="53" customBuiltin="true"/>
    <cellStyle name="40% - Accent2 2 3 4 3 2 2 3" xfId="0" builtinId="53" customBuiltin="true"/>
    <cellStyle name="40% - Accent2 2 3 4 3 2 3" xfId="0" builtinId="53" customBuiltin="true"/>
    <cellStyle name="40% - Accent2 2 3 4 3 2 3 2" xfId="0" builtinId="53" customBuiltin="true"/>
    <cellStyle name="40% - Accent2 2 3 4 3 2 4" xfId="0" builtinId="53" customBuiltin="true"/>
    <cellStyle name="40% - Accent2 2 3 4 3 3" xfId="0" builtinId="53" customBuiltin="true"/>
    <cellStyle name="40% - Accent2 2 3 4 3 3 2" xfId="0" builtinId="53" customBuiltin="true"/>
    <cellStyle name="40% - Accent2 2 3 4 3 3 2 2" xfId="0" builtinId="53" customBuiltin="true"/>
    <cellStyle name="40% - Accent2 2 3 4 3 3 3" xfId="0" builtinId="53" customBuiltin="true"/>
    <cellStyle name="40% - Accent2 2 3 4 3 4" xfId="0" builtinId="53" customBuiltin="true"/>
    <cellStyle name="40% - Accent2 2 3 4 3 4 2" xfId="0" builtinId="53" customBuiltin="true"/>
    <cellStyle name="40% - Accent2 2 3 4 3 5" xfId="0" builtinId="53" customBuiltin="true"/>
    <cellStyle name="40% - Accent2 2 3 4 4" xfId="0" builtinId="53" customBuiltin="true"/>
    <cellStyle name="40% - Accent2 2 3 4 4 2" xfId="0" builtinId="53" customBuiltin="true"/>
    <cellStyle name="40% - Accent2 2 3 4 4 2 2" xfId="0" builtinId="53" customBuiltin="true"/>
    <cellStyle name="40% - Accent2 2 3 4 4 2 2 2" xfId="0" builtinId="53" customBuiltin="true"/>
    <cellStyle name="40% - Accent2 2 3 4 4 2 3" xfId="0" builtinId="53" customBuiltin="true"/>
    <cellStyle name="40% - Accent2 2 3 4 4 3" xfId="0" builtinId="53" customBuiltin="true"/>
    <cellStyle name="40% - Accent2 2 3 4 4 3 2" xfId="0" builtinId="53" customBuiltin="true"/>
    <cellStyle name="40% - Accent2 2 3 4 4 4" xfId="0" builtinId="53" customBuiltin="true"/>
    <cellStyle name="40% - Accent2 2 3 4 5" xfId="0" builtinId="53" customBuiltin="true"/>
    <cellStyle name="40% - Accent2 2 3 4 5 2" xfId="0" builtinId="53" customBuiltin="true"/>
    <cellStyle name="40% - Accent2 2 3 4 5 2 2" xfId="0" builtinId="53" customBuiltin="true"/>
    <cellStyle name="40% - Accent2 2 3 4 5 3" xfId="0" builtinId="53" customBuiltin="true"/>
    <cellStyle name="40% - Accent2 2 3 4 6" xfId="0" builtinId="53" customBuiltin="true"/>
    <cellStyle name="40% - Accent2 2 3 4 6 2" xfId="0" builtinId="53" customBuiltin="true"/>
    <cellStyle name="40% - Accent2 2 3 4 7" xfId="0" builtinId="53" customBuiltin="true"/>
    <cellStyle name="40% - Accent2 2 3 5" xfId="0" builtinId="53" customBuiltin="true"/>
    <cellStyle name="40% - Accent2 2 3 5 2" xfId="0" builtinId="53" customBuiltin="true"/>
    <cellStyle name="40% - Accent2 2 3 5 2 2" xfId="0" builtinId="53" customBuiltin="true"/>
    <cellStyle name="40% - Accent2 2 3 5 2 2 2" xfId="0" builtinId="53" customBuiltin="true"/>
    <cellStyle name="40% - Accent2 2 3 5 2 2 2 2" xfId="0" builtinId="53" customBuiltin="true"/>
    <cellStyle name="40% - Accent2 2 3 5 2 2 2 2 2" xfId="0" builtinId="53" customBuiltin="true"/>
    <cellStyle name="40% - Accent2 2 3 5 2 2 2 3" xfId="0" builtinId="53" customBuiltin="true"/>
    <cellStyle name="40% - Accent2 2 3 5 2 2 3" xfId="0" builtinId="53" customBuiltin="true"/>
    <cellStyle name="40% - Accent2 2 3 5 2 2 3 2" xfId="0" builtinId="53" customBuiltin="true"/>
    <cellStyle name="40% - Accent2 2 3 5 2 2 4" xfId="0" builtinId="53" customBuiltin="true"/>
    <cellStyle name="40% - Accent2 2 3 5 2 3" xfId="0" builtinId="53" customBuiltin="true"/>
    <cellStyle name="40% - Accent2 2 3 5 2 3 2" xfId="0" builtinId="53" customBuiltin="true"/>
    <cellStyle name="40% - Accent2 2 3 5 2 3 2 2" xfId="0" builtinId="53" customBuiltin="true"/>
    <cellStyle name="40% - Accent2 2 3 5 2 3 3" xfId="0" builtinId="53" customBuiltin="true"/>
    <cellStyle name="40% - Accent2 2 3 5 2 4" xfId="0" builtinId="53" customBuiltin="true"/>
    <cellStyle name="40% - Accent2 2 3 5 2 4 2" xfId="0" builtinId="53" customBuiltin="true"/>
    <cellStyle name="40% - Accent2 2 3 5 2 5" xfId="0" builtinId="53" customBuiltin="true"/>
    <cellStyle name="40% - Accent2 2 3 5 3" xfId="0" builtinId="53" customBuiltin="true"/>
    <cellStyle name="40% - Accent2 2 3 5 3 2" xfId="0" builtinId="53" customBuiltin="true"/>
    <cellStyle name="40% - Accent2 2 3 5 3 2 2" xfId="0" builtinId="53" customBuiltin="true"/>
    <cellStyle name="40% - Accent2 2 3 5 3 2 2 2" xfId="0" builtinId="53" customBuiltin="true"/>
    <cellStyle name="40% - Accent2 2 3 5 3 2 3" xfId="0" builtinId="53" customBuiltin="true"/>
    <cellStyle name="40% - Accent2 2 3 5 3 3" xfId="0" builtinId="53" customBuiltin="true"/>
    <cellStyle name="40% - Accent2 2 3 5 3 3 2" xfId="0" builtinId="53" customBuiltin="true"/>
    <cellStyle name="40% - Accent2 2 3 5 3 4" xfId="0" builtinId="53" customBuiltin="true"/>
    <cellStyle name="40% - Accent2 2 3 5 4" xfId="0" builtinId="53" customBuiltin="true"/>
    <cellStyle name="40% - Accent2 2 3 5 4 2" xfId="0" builtinId="53" customBuiltin="true"/>
    <cellStyle name="40% - Accent2 2 3 5 4 2 2" xfId="0" builtinId="53" customBuiltin="true"/>
    <cellStyle name="40% - Accent2 2 3 5 4 3" xfId="0" builtinId="53" customBuiltin="true"/>
    <cellStyle name="40% - Accent2 2 3 5 5" xfId="0" builtinId="53" customBuiltin="true"/>
    <cellStyle name="40% - Accent2 2 3 5 5 2" xfId="0" builtinId="53" customBuiltin="true"/>
    <cellStyle name="40% - Accent2 2 3 5 6" xfId="0" builtinId="53" customBuiltin="true"/>
    <cellStyle name="40% - Accent2 2 3 6" xfId="0" builtinId="53" customBuiltin="true"/>
    <cellStyle name="40% - Accent2 2 3 6 2" xfId="0" builtinId="53" customBuiltin="true"/>
    <cellStyle name="40% - Accent2 2 3 6 2 2" xfId="0" builtinId="53" customBuiltin="true"/>
    <cellStyle name="40% - Accent2 2 3 6 2 2 2" xfId="0" builtinId="53" customBuiltin="true"/>
    <cellStyle name="40% - Accent2 2 3 6 2 2 2 2" xfId="0" builtinId="53" customBuiltin="true"/>
    <cellStyle name="40% - Accent2 2 3 6 2 2 3" xfId="0" builtinId="53" customBuiltin="true"/>
    <cellStyle name="40% - Accent2 2 3 6 2 3" xfId="0" builtinId="53" customBuiltin="true"/>
    <cellStyle name="40% - Accent2 2 3 6 2 3 2" xfId="0" builtinId="53" customBuiltin="true"/>
    <cellStyle name="40% - Accent2 2 3 6 2 4" xfId="0" builtinId="53" customBuiltin="true"/>
    <cellStyle name="40% - Accent2 2 3 6 3" xfId="0" builtinId="53" customBuiltin="true"/>
    <cellStyle name="40% - Accent2 2 3 6 3 2" xfId="0" builtinId="53" customBuiltin="true"/>
    <cellStyle name="40% - Accent2 2 3 6 3 2 2" xfId="0" builtinId="53" customBuiltin="true"/>
    <cellStyle name="40% - Accent2 2 3 6 3 3" xfId="0" builtinId="53" customBuiltin="true"/>
    <cellStyle name="40% - Accent2 2 3 6 4" xfId="0" builtinId="53" customBuiltin="true"/>
    <cellStyle name="40% - Accent2 2 3 6 4 2" xfId="0" builtinId="53" customBuiltin="true"/>
    <cellStyle name="40% - Accent2 2 3 6 5" xfId="0" builtinId="53" customBuiltin="true"/>
    <cellStyle name="40% - Accent2 2 3 7" xfId="0" builtinId="53" customBuiltin="true"/>
    <cellStyle name="40% - Accent2 2 3 7 2" xfId="0" builtinId="53" customBuiltin="true"/>
    <cellStyle name="40% - Accent2 2 3 7 2 2" xfId="0" builtinId="53" customBuiltin="true"/>
    <cellStyle name="40% - Accent2 2 3 7 2 2 2" xfId="0" builtinId="53" customBuiltin="true"/>
    <cellStyle name="40% - Accent2 2 3 7 2 3" xfId="0" builtinId="53" customBuiltin="true"/>
    <cellStyle name="40% - Accent2 2 3 7 3" xfId="0" builtinId="53" customBuiltin="true"/>
    <cellStyle name="40% - Accent2 2 3 7 3 2" xfId="0" builtinId="53" customBuiltin="true"/>
    <cellStyle name="40% - Accent2 2 3 7 4" xfId="0" builtinId="53" customBuiltin="true"/>
    <cellStyle name="40% - Accent2 2 3 8" xfId="0" builtinId="53" customBuiltin="true"/>
    <cellStyle name="40% - Accent2 2 3 8 2" xfId="0" builtinId="53" customBuiltin="true"/>
    <cellStyle name="40% - Accent2 2 3 8 2 2" xfId="0" builtinId="53" customBuiltin="true"/>
    <cellStyle name="40% - Accent2 2 3 8 3" xfId="0" builtinId="53" customBuiltin="true"/>
    <cellStyle name="40% - Accent2 2 3 9" xfId="0" builtinId="53" customBuiltin="true"/>
    <cellStyle name="40% - Accent2 2 3 9 2" xfId="0" builtinId="53" customBuiltin="true"/>
    <cellStyle name="40% - Accent2 2 4" xfId="0" builtinId="53" customBuiltin="true"/>
    <cellStyle name="40% - Accent2 2 4 2" xfId="0" builtinId="53" customBuiltin="true"/>
    <cellStyle name="40% - Accent2 2 4 2 2" xfId="0" builtinId="53" customBuiltin="true"/>
    <cellStyle name="40% - Accent2 2 4 2 2 2" xfId="0" builtinId="53" customBuiltin="true"/>
    <cellStyle name="40% - Accent2 2 4 2 2 2 2" xfId="0" builtinId="53" customBuiltin="true"/>
    <cellStyle name="40% - Accent2 2 4 2 2 2 2 2" xfId="0" builtinId="53" customBuiltin="true"/>
    <cellStyle name="40% - Accent2 2 4 2 2 2 2 2 2" xfId="0" builtinId="53" customBuiltin="true"/>
    <cellStyle name="40% - Accent2 2 4 2 2 2 2 2 2 2" xfId="0" builtinId="53" customBuiltin="true"/>
    <cellStyle name="40% - Accent2 2 4 2 2 2 2 2 3" xfId="0" builtinId="53" customBuiltin="true"/>
    <cellStyle name="40% - Accent2 2 4 2 2 2 2 3" xfId="0" builtinId="53" customBuiltin="true"/>
    <cellStyle name="40% - Accent2 2 4 2 2 2 2 3 2" xfId="0" builtinId="53" customBuiltin="true"/>
    <cellStyle name="40% - Accent2 2 4 2 2 2 2 4" xfId="0" builtinId="53" customBuiltin="true"/>
    <cellStyle name="40% - Accent2 2 4 2 2 2 3" xfId="0" builtinId="53" customBuiltin="true"/>
    <cellStyle name="40% - Accent2 2 4 2 2 2 3 2" xfId="0" builtinId="53" customBuiltin="true"/>
    <cellStyle name="40% - Accent2 2 4 2 2 2 3 2 2" xfId="0" builtinId="53" customBuiltin="true"/>
    <cellStyle name="40% - Accent2 2 4 2 2 2 3 3" xfId="0" builtinId="53" customBuiltin="true"/>
    <cellStyle name="40% - Accent2 2 4 2 2 2 4" xfId="0" builtinId="53" customBuiltin="true"/>
    <cellStyle name="40% - Accent2 2 4 2 2 2 4 2" xfId="0" builtinId="53" customBuiltin="true"/>
    <cellStyle name="40% - Accent2 2 4 2 2 2 5" xfId="0" builtinId="53" customBuiltin="true"/>
    <cellStyle name="40% - Accent2 2 4 2 2 3" xfId="0" builtinId="53" customBuiltin="true"/>
    <cellStyle name="40% - Accent2 2 4 2 2 3 2" xfId="0" builtinId="53" customBuiltin="true"/>
    <cellStyle name="40% - Accent2 2 4 2 2 3 2 2" xfId="0" builtinId="53" customBuiltin="true"/>
    <cellStyle name="40% - Accent2 2 4 2 2 3 2 2 2" xfId="0" builtinId="53" customBuiltin="true"/>
    <cellStyle name="40% - Accent2 2 4 2 2 3 2 3" xfId="0" builtinId="53" customBuiltin="true"/>
    <cellStyle name="40% - Accent2 2 4 2 2 3 3" xfId="0" builtinId="53" customBuiltin="true"/>
    <cellStyle name="40% - Accent2 2 4 2 2 3 3 2" xfId="0" builtinId="53" customBuiltin="true"/>
    <cellStyle name="40% - Accent2 2 4 2 2 3 4" xfId="0" builtinId="53" customBuiltin="true"/>
    <cellStyle name="40% - Accent2 2 4 2 2 4" xfId="0" builtinId="53" customBuiltin="true"/>
    <cellStyle name="40% - Accent2 2 4 2 2 4 2" xfId="0" builtinId="53" customBuiltin="true"/>
    <cellStyle name="40% - Accent2 2 4 2 2 4 2 2" xfId="0" builtinId="53" customBuiltin="true"/>
    <cellStyle name="40% - Accent2 2 4 2 2 4 3" xfId="0" builtinId="53" customBuiltin="true"/>
    <cellStyle name="40% - Accent2 2 4 2 2 5" xfId="0" builtinId="53" customBuiltin="true"/>
    <cellStyle name="40% - Accent2 2 4 2 2 5 2" xfId="0" builtinId="53" customBuiltin="true"/>
    <cellStyle name="40% - Accent2 2 4 2 2 6" xfId="0" builtinId="53" customBuiltin="true"/>
    <cellStyle name="40% - Accent2 2 4 2 3" xfId="0" builtinId="53" customBuiltin="true"/>
    <cellStyle name="40% - Accent2 2 4 2 3 2" xfId="0" builtinId="53" customBuiltin="true"/>
    <cellStyle name="40% - Accent2 2 4 2 3 2 2" xfId="0" builtinId="53" customBuiltin="true"/>
    <cellStyle name="40% - Accent2 2 4 2 3 2 2 2" xfId="0" builtinId="53" customBuiltin="true"/>
    <cellStyle name="40% - Accent2 2 4 2 3 2 2 2 2" xfId="0" builtinId="53" customBuiltin="true"/>
    <cellStyle name="40% - Accent2 2 4 2 3 2 2 3" xfId="0" builtinId="53" customBuiltin="true"/>
    <cellStyle name="40% - Accent2 2 4 2 3 2 3" xfId="0" builtinId="53" customBuiltin="true"/>
    <cellStyle name="40% - Accent2 2 4 2 3 2 3 2" xfId="0" builtinId="53" customBuiltin="true"/>
    <cellStyle name="40% - Accent2 2 4 2 3 2 4" xfId="0" builtinId="53" customBuiltin="true"/>
    <cellStyle name="40% - Accent2 2 4 2 3 3" xfId="0" builtinId="53" customBuiltin="true"/>
    <cellStyle name="40% - Accent2 2 4 2 3 3 2" xfId="0" builtinId="53" customBuiltin="true"/>
    <cellStyle name="40% - Accent2 2 4 2 3 3 2 2" xfId="0" builtinId="53" customBuiltin="true"/>
    <cellStyle name="40% - Accent2 2 4 2 3 3 3" xfId="0" builtinId="53" customBuiltin="true"/>
    <cellStyle name="40% - Accent2 2 4 2 3 4" xfId="0" builtinId="53" customBuiltin="true"/>
    <cellStyle name="40% - Accent2 2 4 2 3 4 2" xfId="0" builtinId="53" customBuiltin="true"/>
    <cellStyle name="40% - Accent2 2 4 2 3 5" xfId="0" builtinId="53" customBuiltin="true"/>
    <cellStyle name="40% - Accent2 2 4 2 4" xfId="0" builtinId="53" customBuiltin="true"/>
    <cellStyle name="40% - Accent2 2 4 2 4 2" xfId="0" builtinId="53" customBuiltin="true"/>
    <cellStyle name="40% - Accent2 2 4 2 4 2 2" xfId="0" builtinId="53" customBuiltin="true"/>
    <cellStyle name="40% - Accent2 2 4 2 4 2 2 2" xfId="0" builtinId="53" customBuiltin="true"/>
    <cellStyle name="40% - Accent2 2 4 2 4 2 3" xfId="0" builtinId="53" customBuiltin="true"/>
    <cellStyle name="40% - Accent2 2 4 2 4 3" xfId="0" builtinId="53" customBuiltin="true"/>
    <cellStyle name="40% - Accent2 2 4 2 4 3 2" xfId="0" builtinId="53" customBuiltin="true"/>
    <cellStyle name="40% - Accent2 2 4 2 4 4" xfId="0" builtinId="53" customBuiltin="true"/>
    <cellStyle name="40% - Accent2 2 4 2 5" xfId="0" builtinId="53" customBuiltin="true"/>
    <cellStyle name="40% - Accent2 2 4 2 5 2" xfId="0" builtinId="53" customBuiltin="true"/>
    <cellStyle name="40% - Accent2 2 4 2 5 2 2" xfId="0" builtinId="53" customBuiltin="true"/>
    <cellStyle name="40% - Accent2 2 4 2 5 3" xfId="0" builtinId="53" customBuiltin="true"/>
    <cellStyle name="40% - Accent2 2 4 2 6" xfId="0" builtinId="53" customBuiltin="true"/>
    <cellStyle name="40% - Accent2 2 4 2 6 2" xfId="0" builtinId="53" customBuiltin="true"/>
    <cellStyle name="40% - Accent2 2 4 2 7" xfId="0" builtinId="53" customBuiltin="true"/>
    <cellStyle name="40% - Accent2 2 4 3" xfId="0" builtinId="53" customBuiltin="true"/>
    <cellStyle name="40% - Accent2 2 4 3 2" xfId="0" builtinId="53" customBuiltin="true"/>
    <cellStyle name="40% - Accent2 2 4 3 2 2" xfId="0" builtinId="53" customBuiltin="true"/>
    <cellStyle name="40% - Accent2 2 4 3 2 2 2" xfId="0" builtinId="53" customBuiltin="true"/>
    <cellStyle name="40% - Accent2 2 4 3 2 2 2 2" xfId="0" builtinId="53" customBuiltin="true"/>
    <cellStyle name="40% - Accent2 2 4 3 2 2 2 2 2" xfId="0" builtinId="53" customBuiltin="true"/>
    <cellStyle name="40% - Accent2 2 4 3 2 2 2 3" xfId="0" builtinId="53" customBuiltin="true"/>
    <cellStyle name="40% - Accent2 2 4 3 2 2 3" xfId="0" builtinId="53" customBuiltin="true"/>
    <cellStyle name="40% - Accent2 2 4 3 2 2 3 2" xfId="0" builtinId="53" customBuiltin="true"/>
    <cellStyle name="40% - Accent2 2 4 3 2 2 4" xfId="0" builtinId="53" customBuiltin="true"/>
    <cellStyle name="40% - Accent2 2 4 3 2 3" xfId="0" builtinId="53" customBuiltin="true"/>
    <cellStyle name="40% - Accent2 2 4 3 2 3 2" xfId="0" builtinId="53" customBuiltin="true"/>
    <cellStyle name="40% - Accent2 2 4 3 2 3 2 2" xfId="0" builtinId="53" customBuiltin="true"/>
    <cellStyle name="40% - Accent2 2 4 3 2 3 3" xfId="0" builtinId="53" customBuiltin="true"/>
    <cellStyle name="40% - Accent2 2 4 3 2 4" xfId="0" builtinId="53" customBuiltin="true"/>
    <cellStyle name="40% - Accent2 2 4 3 2 4 2" xfId="0" builtinId="53" customBuiltin="true"/>
    <cellStyle name="40% - Accent2 2 4 3 2 5" xfId="0" builtinId="53" customBuiltin="true"/>
    <cellStyle name="40% - Accent2 2 4 3 3" xfId="0" builtinId="53" customBuiltin="true"/>
    <cellStyle name="40% - Accent2 2 4 3 3 2" xfId="0" builtinId="53" customBuiltin="true"/>
    <cellStyle name="40% - Accent2 2 4 3 3 2 2" xfId="0" builtinId="53" customBuiltin="true"/>
    <cellStyle name="40% - Accent2 2 4 3 3 2 2 2" xfId="0" builtinId="53" customBuiltin="true"/>
    <cellStyle name="40% - Accent2 2 4 3 3 2 3" xfId="0" builtinId="53" customBuiltin="true"/>
    <cellStyle name="40% - Accent2 2 4 3 3 3" xfId="0" builtinId="53" customBuiltin="true"/>
    <cellStyle name="40% - Accent2 2 4 3 3 3 2" xfId="0" builtinId="53" customBuiltin="true"/>
    <cellStyle name="40% - Accent2 2 4 3 3 4" xfId="0" builtinId="53" customBuiltin="true"/>
    <cellStyle name="40% - Accent2 2 4 3 4" xfId="0" builtinId="53" customBuiltin="true"/>
    <cellStyle name="40% - Accent2 2 4 3 4 2" xfId="0" builtinId="53" customBuiltin="true"/>
    <cellStyle name="40% - Accent2 2 4 3 4 2 2" xfId="0" builtinId="53" customBuiltin="true"/>
    <cellStyle name="40% - Accent2 2 4 3 4 3" xfId="0" builtinId="53" customBuiltin="true"/>
    <cellStyle name="40% - Accent2 2 4 3 5" xfId="0" builtinId="53" customBuiltin="true"/>
    <cellStyle name="40% - Accent2 2 4 3 5 2" xfId="0" builtinId="53" customBuiltin="true"/>
    <cellStyle name="40% - Accent2 2 4 3 6" xfId="0" builtinId="53" customBuiltin="true"/>
    <cellStyle name="40% - Accent2 2 4 4" xfId="0" builtinId="53" customBuiltin="true"/>
    <cellStyle name="40% - Accent2 2 4 4 2" xfId="0" builtinId="53" customBuiltin="true"/>
    <cellStyle name="40% - Accent2 2 4 4 2 2" xfId="0" builtinId="53" customBuiltin="true"/>
    <cellStyle name="40% - Accent2 2 4 4 2 2 2" xfId="0" builtinId="53" customBuiltin="true"/>
    <cellStyle name="40% - Accent2 2 4 4 2 2 2 2" xfId="0" builtinId="53" customBuiltin="true"/>
    <cellStyle name="40% - Accent2 2 4 4 2 2 3" xfId="0" builtinId="53" customBuiltin="true"/>
    <cellStyle name="40% - Accent2 2 4 4 2 3" xfId="0" builtinId="53" customBuiltin="true"/>
    <cellStyle name="40% - Accent2 2 4 4 2 3 2" xfId="0" builtinId="53" customBuiltin="true"/>
    <cellStyle name="40% - Accent2 2 4 4 2 4" xfId="0" builtinId="53" customBuiltin="true"/>
    <cellStyle name="40% - Accent2 2 4 4 3" xfId="0" builtinId="53" customBuiltin="true"/>
    <cellStyle name="40% - Accent2 2 4 4 3 2" xfId="0" builtinId="53" customBuiltin="true"/>
    <cellStyle name="40% - Accent2 2 4 4 3 2 2" xfId="0" builtinId="53" customBuiltin="true"/>
    <cellStyle name="40% - Accent2 2 4 4 3 3" xfId="0" builtinId="53" customBuiltin="true"/>
    <cellStyle name="40% - Accent2 2 4 4 4" xfId="0" builtinId="53" customBuiltin="true"/>
    <cellStyle name="40% - Accent2 2 4 4 4 2" xfId="0" builtinId="53" customBuiltin="true"/>
    <cellStyle name="40% - Accent2 2 4 4 5" xfId="0" builtinId="53" customBuiltin="true"/>
    <cellStyle name="40% - Accent2 2 4 5" xfId="0" builtinId="53" customBuiltin="true"/>
    <cellStyle name="40% - Accent2 2 4 5 2" xfId="0" builtinId="53" customBuiltin="true"/>
    <cellStyle name="40% - Accent2 2 4 5 2 2" xfId="0" builtinId="53" customBuiltin="true"/>
    <cellStyle name="40% - Accent2 2 4 5 2 2 2" xfId="0" builtinId="53" customBuiltin="true"/>
    <cellStyle name="40% - Accent2 2 4 5 2 3" xfId="0" builtinId="53" customBuiltin="true"/>
    <cellStyle name="40% - Accent2 2 4 5 3" xfId="0" builtinId="53" customBuiltin="true"/>
    <cellStyle name="40% - Accent2 2 4 5 3 2" xfId="0" builtinId="53" customBuiltin="true"/>
    <cellStyle name="40% - Accent2 2 4 5 4" xfId="0" builtinId="53" customBuiltin="true"/>
    <cellStyle name="40% - Accent2 2 4 6" xfId="0" builtinId="53" customBuiltin="true"/>
    <cellStyle name="40% - Accent2 2 4 6 2" xfId="0" builtinId="53" customBuiltin="true"/>
    <cellStyle name="40% - Accent2 2 4 6 2 2" xfId="0" builtinId="53" customBuiltin="true"/>
    <cellStyle name="40% - Accent2 2 4 6 3" xfId="0" builtinId="53" customBuiltin="true"/>
    <cellStyle name="40% - Accent2 2 4 7" xfId="0" builtinId="53" customBuiltin="true"/>
    <cellStyle name="40% - Accent2 2 4 7 2" xfId="0" builtinId="53" customBuiltin="true"/>
    <cellStyle name="40% - Accent2 2 4 8" xfId="0" builtinId="53" customBuiltin="true"/>
    <cellStyle name="40% - Accent2 2 5" xfId="0" builtinId="53" customBuiltin="true"/>
    <cellStyle name="40% - Accent2 2 5 2" xfId="0" builtinId="53" customBuiltin="true"/>
    <cellStyle name="40% - Accent2 2 5 2 2" xfId="0" builtinId="53" customBuiltin="true"/>
    <cellStyle name="40% - Accent2 2 5 2 2 2" xfId="0" builtinId="53" customBuiltin="true"/>
    <cellStyle name="40% - Accent2 2 5 2 2 2 2" xfId="0" builtinId="53" customBuiltin="true"/>
    <cellStyle name="40% - Accent2 2 5 2 2 2 2 2" xfId="0" builtinId="53" customBuiltin="true"/>
    <cellStyle name="40% - Accent2 2 5 2 2 2 2 2 2" xfId="0" builtinId="53" customBuiltin="true"/>
    <cellStyle name="40% - Accent2 2 5 2 2 2 2 2 2 2" xfId="0" builtinId="53" customBuiltin="true"/>
    <cellStyle name="40% - Accent2 2 5 2 2 2 2 2 3" xfId="0" builtinId="53" customBuiltin="true"/>
    <cellStyle name="40% - Accent2 2 5 2 2 2 2 3" xfId="0" builtinId="53" customBuiltin="true"/>
    <cellStyle name="40% - Accent2 2 5 2 2 2 2 3 2" xfId="0" builtinId="53" customBuiltin="true"/>
    <cellStyle name="40% - Accent2 2 5 2 2 2 2 4" xfId="0" builtinId="53" customBuiltin="true"/>
    <cellStyle name="40% - Accent2 2 5 2 2 2 3" xfId="0" builtinId="53" customBuiltin="true"/>
    <cellStyle name="40% - Accent2 2 5 2 2 2 3 2" xfId="0" builtinId="53" customBuiltin="true"/>
    <cellStyle name="40% - Accent2 2 5 2 2 2 3 2 2" xfId="0" builtinId="53" customBuiltin="true"/>
    <cellStyle name="40% - Accent2 2 5 2 2 2 3 3" xfId="0" builtinId="53" customBuiltin="true"/>
    <cellStyle name="40% - Accent2 2 5 2 2 2 4" xfId="0" builtinId="53" customBuiltin="true"/>
    <cellStyle name="40% - Accent2 2 5 2 2 2 4 2" xfId="0" builtinId="53" customBuiltin="true"/>
    <cellStyle name="40% - Accent2 2 5 2 2 2 5" xfId="0" builtinId="53" customBuiltin="true"/>
    <cellStyle name="40% - Accent2 2 5 2 2 3" xfId="0" builtinId="53" customBuiltin="true"/>
    <cellStyle name="40% - Accent2 2 5 2 2 3 2" xfId="0" builtinId="53" customBuiltin="true"/>
    <cellStyle name="40% - Accent2 2 5 2 2 3 2 2" xfId="0" builtinId="53" customBuiltin="true"/>
    <cellStyle name="40% - Accent2 2 5 2 2 3 2 2 2" xfId="0" builtinId="53" customBuiltin="true"/>
    <cellStyle name="40% - Accent2 2 5 2 2 3 2 3" xfId="0" builtinId="53" customBuiltin="true"/>
    <cellStyle name="40% - Accent2 2 5 2 2 3 3" xfId="0" builtinId="53" customBuiltin="true"/>
    <cellStyle name="40% - Accent2 2 5 2 2 3 3 2" xfId="0" builtinId="53" customBuiltin="true"/>
    <cellStyle name="40% - Accent2 2 5 2 2 3 4" xfId="0" builtinId="53" customBuiltin="true"/>
    <cellStyle name="40% - Accent2 2 5 2 2 4" xfId="0" builtinId="53" customBuiltin="true"/>
    <cellStyle name="40% - Accent2 2 5 2 2 4 2" xfId="0" builtinId="53" customBuiltin="true"/>
    <cellStyle name="40% - Accent2 2 5 2 2 4 2 2" xfId="0" builtinId="53" customBuiltin="true"/>
    <cellStyle name="40% - Accent2 2 5 2 2 4 3" xfId="0" builtinId="53" customBuiltin="true"/>
    <cellStyle name="40% - Accent2 2 5 2 2 5" xfId="0" builtinId="53" customBuiltin="true"/>
    <cellStyle name="40% - Accent2 2 5 2 2 5 2" xfId="0" builtinId="53" customBuiltin="true"/>
    <cellStyle name="40% - Accent2 2 5 2 2 6" xfId="0" builtinId="53" customBuiltin="true"/>
    <cellStyle name="40% - Accent2 2 5 2 3" xfId="0" builtinId="53" customBuiltin="true"/>
    <cellStyle name="40% - Accent2 2 5 2 3 2" xfId="0" builtinId="53" customBuiltin="true"/>
    <cellStyle name="40% - Accent2 2 5 2 3 2 2" xfId="0" builtinId="53" customBuiltin="true"/>
    <cellStyle name="40% - Accent2 2 5 2 3 2 2 2" xfId="0" builtinId="53" customBuiltin="true"/>
    <cellStyle name="40% - Accent2 2 5 2 3 2 2 2 2" xfId="0" builtinId="53" customBuiltin="true"/>
    <cellStyle name="40% - Accent2 2 5 2 3 2 2 3" xfId="0" builtinId="53" customBuiltin="true"/>
    <cellStyle name="40% - Accent2 2 5 2 3 2 3" xfId="0" builtinId="53" customBuiltin="true"/>
    <cellStyle name="40% - Accent2 2 5 2 3 2 3 2" xfId="0" builtinId="53" customBuiltin="true"/>
    <cellStyle name="40% - Accent2 2 5 2 3 2 4" xfId="0" builtinId="53" customBuiltin="true"/>
    <cellStyle name="40% - Accent2 2 5 2 3 3" xfId="0" builtinId="53" customBuiltin="true"/>
    <cellStyle name="40% - Accent2 2 5 2 3 3 2" xfId="0" builtinId="53" customBuiltin="true"/>
    <cellStyle name="40% - Accent2 2 5 2 3 3 2 2" xfId="0" builtinId="53" customBuiltin="true"/>
    <cellStyle name="40% - Accent2 2 5 2 3 3 3" xfId="0" builtinId="53" customBuiltin="true"/>
    <cellStyle name="40% - Accent2 2 5 2 3 4" xfId="0" builtinId="53" customBuiltin="true"/>
    <cellStyle name="40% - Accent2 2 5 2 3 4 2" xfId="0" builtinId="53" customBuiltin="true"/>
    <cellStyle name="40% - Accent2 2 5 2 3 5" xfId="0" builtinId="53" customBuiltin="true"/>
    <cellStyle name="40% - Accent2 2 5 2 4" xfId="0" builtinId="53" customBuiltin="true"/>
    <cellStyle name="40% - Accent2 2 5 2 4 2" xfId="0" builtinId="53" customBuiltin="true"/>
    <cellStyle name="40% - Accent2 2 5 2 4 2 2" xfId="0" builtinId="53" customBuiltin="true"/>
    <cellStyle name="40% - Accent2 2 5 2 4 2 2 2" xfId="0" builtinId="53" customBuiltin="true"/>
    <cellStyle name="40% - Accent2 2 5 2 4 2 3" xfId="0" builtinId="53" customBuiltin="true"/>
    <cellStyle name="40% - Accent2 2 5 2 4 3" xfId="0" builtinId="53" customBuiltin="true"/>
    <cellStyle name="40% - Accent2 2 5 2 4 3 2" xfId="0" builtinId="53" customBuiltin="true"/>
    <cellStyle name="40% - Accent2 2 5 2 4 4" xfId="0" builtinId="53" customBuiltin="true"/>
    <cellStyle name="40% - Accent2 2 5 2 5" xfId="0" builtinId="53" customBuiltin="true"/>
    <cellStyle name="40% - Accent2 2 5 2 5 2" xfId="0" builtinId="53" customBuiltin="true"/>
    <cellStyle name="40% - Accent2 2 5 2 5 2 2" xfId="0" builtinId="53" customBuiltin="true"/>
    <cellStyle name="40% - Accent2 2 5 2 5 3" xfId="0" builtinId="53" customBuiltin="true"/>
    <cellStyle name="40% - Accent2 2 5 2 6" xfId="0" builtinId="53" customBuiltin="true"/>
    <cellStyle name="40% - Accent2 2 5 2 6 2" xfId="0" builtinId="53" customBuiltin="true"/>
    <cellStyle name="40% - Accent2 2 5 2 7" xfId="0" builtinId="53" customBuiltin="true"/>
    <cellStyle name="40% - Accent2 2 5 3" xfId="0" builtinId="53" customBuiltin="true"/>
    <cellStyle name="40% - Accent2 2 5 3 2" xfId="0" builtinId="53" customBuiltin="true"/>
    <cellStyle name="40% - Accent2 2 5 3 2 2" xfId="0" builtinId="53" customBuiltin="true"/>
    <cellStyle name="40% - Accent2 2 5 3 2 2 2" xfId="0" builtinId="53" customBuiltin="true"/>
    <cellStyle name="40% - Accent2 2 5 3 2 2 2 2" xfId="0" builtinId="53" customBuiltin="true"/>
    <cellStyle name="40% - Accent2 2 5 3 2 2 2 2 2" xfId="0" builtinId="53" customBuiltin="true"/>
    <cellStyle name="40% - Accent2 2 5 3 2 2 2 3" xfId="0" builtinId="53" customBuiltin="true"/>
    <cellStyle name="40% - Accent2 2 5 3 2 2 3" xfId="0" builtinId="53" customBuiltin="true"/>
    <cellStyle name="40% - Accent2 2 5 3 2 2 3 2" xfId="0" builtinId="53" customBuiltin="true"/>
    <cellStyle name="40% - Accent2 2 5 3 2 2 4" xfId="0" builtinId="53" customBuiltin="true"/>
    <cellStyle name="40% - Accent2 2 5 3 2 3" xfId="0" builtinId="53" customBuiltin="true"/>
    <cellStyle name="40% - Accent2 2 5 3 2 3 2" xfId="0" builtinId="53" customBuiltin="true"/>
    <cellStyle name="40% - Accent2 2 5 3 2 3 2 2" xfId="0" builtinId="53" customBuiltin="true"/>
    <cellStyle name="40% - Accent2 2 5 3 2 3 3" xfId="0" builtinId="53" customBuiltin="true"/>
    <cellStyle name="40% - Accent2 2 5 3 2 4" xfId="0" builtinId="53" customBuiltin="true"/>
    <cellStyle name="40% - Accent2 2 5 3 2 4 2" xfId="0" builtinId="53" customBuiltin="true"/>
    <cellStyle name="40% - Accent2 2 5 3 2 5" xfId="0" builtinId="53" customBuiltin="true"/>
    <cellStyle name="40% - Accent2 2 5 3 3" xfId="0" builtinId="53" customBuiltin="true"/>
    <cellStyle name="40% - Accent2 2 5 3 3 2" xfId="0" builtinId="53" customBuiltin="true"/>
    <cellStyle name="40% - Accent2 2 5 3 3 2 2" xfId="0" builtinId="53" customBuiltin="true"/>
    <cellStyle name="40% - Accent2 2 5 3 3 2 2 2" xfId="0" builtinId="53" customBuiltin="true"/>
    <cellStyle name="40% - Accent2 2 5 3 3 2 3" xfId="0" builtinId="53" customBuiltin="true"/>
    <cellStyle name="40% - Accent2 2 5 3 3 3" xfId="0" builtinId="53" customBuiltin="true"/>
    <cellStyle name="40% - Accent2 2 5 3 3 3 2" xfId="0" builtinId="53" customBuiltin="true"/>
    <cellStyle name="40% - Accent2 2 5 3 3 4" xfId="0" builtinId="53" customBuiltin="true"/>
    <cellStyle name="40% - Accent2 2 5 3 4" xfId="0" builtinId="53" customBuiltin="true"/>
    <cellStyle name="40% - Accent2 2 5 3 4 2" xfId="0" builtinId="53" customBuiltin="true"/>
    <cellStyle name="40% - Accent2 2 5 3 4 2 2" xfId="0" builtinId="53" customBuiltin="true"/>
    <cellStyle name="40% - Accent2 2 5 3 4 3" xfId="0" builtinId="53" customBuiltin="true"/>
    <cellStyle name="40% - Accent2 2 5 3 5" xfId="0" builtinId="53" customBuiltin="true"/>
    <cellStyle name="40% - Accent2 2 5 3 5 2" xfId="0" builtinId="53" customBuiltin="true"/>
    <cellStyle name="40% - Accent2 2 5 3 6" xfId="0" builtinId="53" customBuiltin="true"/>
    <cellStyle name="40% - Accent2 2 5 4" xfId="0" builtinId="53" customBuiltin="true"/>
    <cellStyle name="40% - Accent2 2 5 4 2" xfId="0" builtinId="53" customBuiltin="true"/>
    <cellStyle name="40% - Accent2 2 5 4 2 2" xfId="0" builtinId="53" customBuiltin="true"/>
    <cellStyle name="40% - Accent2 2 5 4 2 2 2" xfId="0" builtinId="53" customBuiltin="true"/>
    <cellStyle name="40% - Accent2 2 5 4 2 2 2 2" xfId="0" builtinId="53" customBuiltin="true"/>
    <cellStyle name="40% - Accent2 2 5 4 2 2 3" xfId="0" builtinId="53" customBuiltin="true"/>
    <cellStyle name="40% - Accent2 2 5 4 2 3" xfId="0" builtinId="53" customBuiltin="true"/>
    <cellStyle name="40% - Accent2 2 5 4 2 3 2" xfId="0" builtinId="53" customBuiltin="true"/>
    <cellStyle name="40% - Accent2 2 5 4 2 4" xfId="0" builtinId="53" customBuiltin="true"/>
    <cellStyle name="40% - Accent2 2 5 4 3" xfId="0" builtinId="53" customBuiltin="true"/>
    <cellStyle name="40% - Accent2 2 5 4 3 2" xfId="0" builtinId="53" customBuiltin="true"/>
    <cellStyle name="40% - Accent2 2 5 4 3 2 2" xfId="0" builtinId="53" customBuiltin="true"/>
    <cellStyle name="40% - Accent2 2 5 4 3 3" xfId="0" builtinId="53" customBuiltin="true"/>
    <cellStyle name="40% - Accent2 2 5 4 4" xfId="0" builtinId="53" customBuiltin="true"/>
    <cellStyle name="40% - Accent2 2 5 4 4 2" xfId="0" builtinId="53" customBuiltin="true"/>
    <cellStyle name="40% - Accent2 2 5 4 5" xfId="0" builtinId="53" customBuiltin="true"/>
    <cellStyle name="40% - Accent2 2 5 5" xfId="0" builtinId="53" customBuiltin="true"/>
    <cellStyle name="40% - Accent2 2 5 5 2" xfId="0" builtinId="53" customBuiltin="true"/>
    <cellStyle name="40% - Accent2 2 5 5 2 2" xfId="0" builtinId="53" customBuiltin="true"/>
    <cellStyle name="40% - Accent2 2 5 5 2 2 2" xfId="0" builtinId="53" customBuiltin="true"/>
    <cellStyle name="40% - Accent2 2 5 5 2 3" xfId="0" builtinId="53" customBuiltin="true"/>
    <cellStyle name="40% - Accent2 2 5 5 3" xfId="0" builtinId="53" customBuiltin="true"/>
    <cellStyle name="40% - Accent2 2 5 5 3 2" xfId="0" builtinId="53" customBuiltin="true"/>
    <cellStyle name="40% - Accent2 2 5 5 4" xfId="0" builtinId="53" customBuiltin="true"/>
    <cellStyle name="40% - Accent2 2 5 6" xfId="0" builtinId="53" customBuiltin="true"/>
    <cellStyle name="40% - Accent2 2 5 6 2" xfId="0" builtinId="53" customBuiltin="true"/>
    <cellStyle name="40% - Accent2 2 5 6 2 2" xfId="0" builtinId="53" customBuiltin="true"/>
    <cellStyle name="40% - Accent2 2 5 6 3" xfId="0" builtinId="53" customBuiltin="true"/>
    <cellStyle name="40% - Accent2 2 5 7" xfId="0" builtinId="53" customBuiltin="true"/>
    <cellStyle name="40% - Accent2 2 5 7 2" xfId="0" builtinId="53" customBuiltin="true"/>
    <cellStyle name="40% - Accent2 2 5 8" xfId="0" builtinId="53" customBuiltin="true"/>
    <cellStyle name="40% - Accent2 2 6" xfId="0" builtinId="53" customBuiltin="true"/>
    <cellStyle name="40% - Accent2 2 6 2" xfId="0" builtinId="53" customBuiltin="true"/>
    <cellStyle name="40% - Accent2 2 6 2 2" xfId="0" builtinId="53" customBuiltin="true"/>
    <cellStyle name="40% - Accent2 2 6 2 2 2" xfId="0" builtinId="53" customBuiltin="true"/>
    <cellStyle name="40% - Accent2 2 6 2 2 2 2" xfId="0" builtinId="53" customBuiltin="true"/>
    <cellStyle name="40% - Accent2 2 6 2 2 2 2 2" xfId="0" builtinId="53" customBuiltin="true"/>
    <cellStyle name="40% - Accent2 2 6 2 2 2 2 2 2" xfId="0" builtinId="53" customBuiltin="true"/>
    <cellStyle name="40% - Accent2 2 6 2 2 2 2 3" xfId="0" builtinId="53" customBuiltin="true"/>
    <cellStyle name="40% - Accent2 2 6 2 2 2 3" xfId="0" builtinId="53" customBuiltin="true"/>
    <cellStyle name="40% - Accent2 2 6 2 2 2 3 2" xfId="0" builtinId="53" customBuiltin="true"/>
    <cellStyle name="40% - Accent2 2 6 2 2 2 4" xfId="0" builtinId="53" customBuiltin="true"/>
    <cellStyle name="40% - Accent2 2 6 2 2 3" xfId="0" builtinId="53" customBuiltin="true"/>
    <cellStyle name="40% - Accent2 2 6 2 2 3 2" xfId="0" builtinId="53" customBuiltin="true"/>
    <cellStyle name="40% - Accent2 2 6 2 2 3 2 2" xfId="0" builtinId="53" customBuiltin="true"/>
    <cellStyle name="40% - Accent2 2 6 2 2 3 3" xfId="0" builtinId="53" customBuiltin="true"/>
    <cellStyle name="40% - Accent2 2 6 2 2 4" xfId="0" builtinId="53" customBuiltin="true"/>
    <cellStyle name="40% - Accent2 2 6 2 2 4 2" xfId="0" builtinId="53" customBuiltin="true"/>
    <cellStyle name="40% - Accent2 2 6 2 2 5" xfId="0" builtinId="53" customBuiltin="true"/>
    <cellStyle name="40% - Accent2 2 6 2 3" xfId="0" builtinId="53" customBuiltin="true"/>
    <cellStyle name="40% - Accent2 2 6 2 3 2" xfId="0" builtinId="53" customBuiltin="true"/>
    <cellStyle name="40% - Accent2 2 6 2 3 2 2" xfId="0" builtinId="53" customBuiltin="true"/>
    <cellStyle name="40% - Accent2 2 6 2 3 2 2 2" xfId="0" builtinId="53" customBuiltin="true"/>
    <cellStyle name="40% - Accent2 2 6 2 3 2 3" xfId="0" builtinId="53" customBuiltin="true"/>
    <cellStyle name="40% - Accent2 2 6 2 3 3" xfId="0" builtinId="53" customBuiltin="true"/>
    <cellStyle name="40% - Accent2 2 6 2 3 3 2" xfId="0" builtinId="53" customBuiltin="true"/>
    <cellStyle name="40% - Accent2 2 6 2 3 4" xfId="0" builtinId="53" customBuiltin="true"/>
    <cellStyle name="40% - Accent2 2 6 2 4" xfId="0" builtinId="53" customBuiltin="true"/>
    <cellStyle name="40% - Accent2 2 6 2 4 2" xfId="0" builtinId="53" customBuiltin="true"/>
    <cellStyle name="40% - Accent2 2 6 2 4 2 2" xfId="0" builtinId="53" customBuiltin="true"/>
    <cellStyle name="40% - Accent2 2 6 2 4 3" xfId="0" builtinId="53" customBuiltin="true"/>
    <cellStyle name="40% - Accent2 2 6 2 5" xfId="0" builtinId="53" customBuiltin="true"/>
    <cellStyle name="40% - Accent2 2 6 2 5 2" xfId="0" builtinId="53" customBuiltin="true"/>
    <cellStyle name="40% - Accent2 2 6 2 6" xfId="0" builtinId="53" customBuiltin="true"/>
    <cellStyle name="40% - Accent2 2 6 3" xfId="0" builtinId="53" customBuiltin="true"/>
    <cellStyle name="40% - Accent2 2 6 3 2" xfId="0" builtinId="53" customBuiltin="true"/>
    <cellStyle name="40% - Accent2 2 6 3 2 2" xfId="0" builtinId="53" customBuiltin="true"/>
    <cellStyle name="40% - Accent2 2 6 3 2 2 2" xfId="0" builtinId="53" customBuiltin="true"/>
    <cellStyle name="40% - Accent2 2 6 3 2 2 2 2" xfId="0" builtinId="53" customBuiltin="true"/>
    <cellStyle name="40% - Accent2 2 6 3 2 2 3" xfId="0" builtinId="53" customBuiltin="true"/>
    <cellStyle name="40% - Accent2 2 6 3 2 3" xfId="0" builtinId="53" customBuiltin="true"/>
    <cellStyle name="40% - Accent2 2 6 3 2 3 2" xfId="0" builtinId="53" customBuiltin="true"/>
    <cellStyle name="40% - Accent2 2 6 3 2 4" xfId="0" builtinId="53" customBuiltin="true"/>
    <cellStyle name="40% - Accent2 2 6 3 3" xfId="0" builtinId="53" customBuiltin="true"/>
    <cellStyle name="40% - Accent2 2 6 3 3 2" xfId="0" builtinId="53" customBuiltin="true"/>
    <cellStyle name="40% - Accent2 2 6 3 3 2 2" xfId="0" builtinId="53" customBuiltin="true"/>
    <cellStyle name="40% - Accent2 2 6 3 3 3" xfId="0" builtinId="53" customBuiltin="true"/>
    <cellStyle name="40% - Accent2 2 6 3 4" xfId="0" builtinId="53" customBuiltin="true"/>
    <cellStyle name="40% - Accent2 2 6 3 4 2" xfId="0" builtinId="53" customBuiltin="true"/>
    <cellStyle name="40% - Accent2 2 6 3 5" xfId="0" builtinId="53" customBuiltin="true"/>
    <cellStyle name="40% - Accent2 2 6 4" xfId="0" builtinId="53" customBuiltin="true"/>
    <cellStyle name="40% - Accent2 2 6 4 2" xfId="0" builtinId="53" customBuiltin="true"/>
    <cellStyle name="40% - Accent2 2 6 4 2 2" xfId="0" builtinId="53" customBuiltin="true"/>
    <cellStyle name="40% - Accent2 2 6 4 2 2 2" xfId="0" builtinId="53" customBuiltin="true"/>
    <cellStyle name="40% - Accent2 2 6 4 2 3" xfId="0" builtinId="53" customBuiltin="true"/>
    <cellStyle name="40% - Accent2 2 6 4 3" xfId="0" builtinId="53" customBuiltin="true"/>
    <cellStyle name="40% - Accent2 2 6 4 3 2" xfId="0" builtinId="53" customBuiltin="true"/>
    <cellStyle name="40% - Accent2 2 6 4 4" xfId="0" builtinId="53" customBuiltin="true"/>
    <cellStyle name="40% - Accent2 2 6 5" xfId="0" builtinId="53" customBuiltin="true"/>
    <cellStyle name="40% - Accent2 2 6 5 2" xfId="0" builtinId="53" customBuiltin="true"/>
    <cellStyle name="40% - Accent2 2 6 5 2 2" xfId="0" builtinId="53" customBuiltin="true"/>
    <cellStyle name="40% - Accent2 2 6 5 3" xfId="0" builtinId="53" customBuiltin="true"/>
    <cellStyle name="40% - Accent2 2 6 6" xfId="0" builtinId="53" customBuiltin="true"/>
    <cellStyle name="40% - Accent2 2 6 6 2" xfId="0" builtinId="53" customBuiltin="true"/>
    <cellStyle name="40% - Accent2 2 6 7" xfId="0" builtinId="53" customBuiltin="true"/>
    <cellStyle name="40% - Accent2 2 7" xfId="0" builtinId="53" customBuiltin="true"/>
    <cellStyle name="40% - Accent2 2 7 2" xfId="0" builtinId="53" customBuiltin="true"/>
    <cellStyle name="40% - Accent2 2 7 2 2" xfId="0" builtinId="53" customBuiltin="true"/>
    <cellStyle name="40% - Accent2 2 7 2 2 2" xfId="0" builtinId="53" customBuiltin="true"/>
    <cellStyle name="40% - Accent2 2 7 2 2 2 2" xfId="0" builtinId="53" customBuiltin="true"/>
    <cellStyle name="40% - Accent2 2 7 2 2 2 2 2" xfId="0" builtinId="53" customBuiltin="true"/>
    <cellStyle name="40% - Accent2 2 7 2 2 2 3" xfId="0" builtinId="53" customBuiltin="true"/>
    <cellStyle name="40% - Accent2 2 7 2 2 3" xfId="0" builtinId="53" customBuiltin="true"/>
    <cellStyle name="40% - Accent2 2 7 2 2 3 2" xfId="0" builtinId="53" customBuiltin="true"/>
    <cellStyle name="40% - Accent2 2 7 2 2 4" xfId="0" builtinId="53" customBuiltin="true"/>
    <cellStyle name="40% - Accent2 2 7 2 3" xfId="0" builtinId="53" customBuiltin="true"/>
    <cellStyle name="40% - Accent2 2 7 2 3 2" xfId="0" builtinId="53" customBuiltin="true"/>
    <cellStyle name="40% - Accent2 2 7 2 3 2 2" xfId="0" builtinId="53" customBuiltin="true"/>
    <cellStyle name="40% - Accent2 2 7 2 3 3" xfId="0" builtinId="53" customBuiltin="true"/>
    <cellStyle name="40% - Accent2 2 7 2 4" xfId="0" builtinId="53" customBuiltin="true"/>
    <cellStyle name="40% - Accent2 2 7 2 4 2" xfId="0" builtinId="53" customBuiltin="true"/>
    <cellStyle name="40% - Accent2 2 7 2 5" xfId="0" builtinId="53" customBuiltin="true"/>
    <cellStyle name="40% - Accent2 2 7 3" xfId="0" builtinId="53" customBuiltin="true"/>
    <cellStyle name="40% - Accent2 2 7 3 2" xfId="0" builtinId="53" customBuiltin="true"/>
    <cellStyle name="40% - Accent2 2 7 3 2 2" xfId="0" builtinId="53" customBuiltin="true"/>
    <cellStyle name="40% - Accent2 2 7 3 2 2 2" xfId="0" builtinId="53" customBuiltin="true"/>
    <cellStyle name="40% - Accent2 2 7 3 2 3" xfId="0" builtinId="53" customBuiltin="true"/>
    <cellStyle name="40% - Accent2 2 7 3 3" xfId="0" builtinId="53" customBuiltin="true"/>
    <cellStyle name="40% - Accent2 2 7 3 3 2" xfId="0" builtinId="53" customBuiltin="true"/>
    <cellStyle name="40% - Accent2 2 7 3 4" xfId="0" builtinId="53" customBuiltin="true"/>
    <cellStyle name="40% - Accent2 2 7 4" xfId="0" builtinId="53" customBuiltin="true"/>
    <cellStyle name="40% - Accent2 2 7 4 2" xfId="0" builtinId="53" customBuiltin="true"/>
    <cellStyle name="40% - Accent2 2 7 4 2 2" xfId="0" builtinId="53" customBuiltin="true"/>
    <cellStyle name="40% - Accent2 2 7 4 3" xfId="0" builtinId="53" customBuiltin="true"/>
    <cellStyle name="40% - Accent2 2 7 5" xfId="0" builtinId="53" customBuiltin="true"/>
    <cellStyle name="40% - Accent2 2 7 5 2" xfId="0" builtinId="53" customBuiltin="true"/>
    <cellStyle name="40% - Accent2 2 7 6" xfId="0" builtinId="53" customBuiltin="true"/>
    <cellStyle name="40% - Accent2 2 8" xfId="0" builtinId="53" customBuiltin="true"/>
    <cellStyle name="40% - Accent2 2 8 2" xfId="0" builtinId="53" customBuiltin="true"/>
    <cellStyle name="40% - Accent2 2 8 2 2" xfId="0" builtinId="53" customBuiltin="true"/>
    <cellStyle name="40% - Accent2 2 8 2 2 2" xfId="0" builtinId="53" customBuiltin="true"/>
    <cellStyle name="40% - Accent2 2 8 2 2 2 2" xfId="0" builtinId="53" customBuiltin="true"/>
    <cellStyle name="40% - Accent2 2 8 2 2 3" xfId="0" builtinId="53" customBuiltin="true"/>
    <cellStyle name="40% - Accent2 2 8 2 3" xfId="0" builtinId="53" customBuiltin="true"/>
    <cellStyle name="40% - Accent2 2 8 2 3 2" xfId="0" builtinId="53" customBuiltin="true"/>
    <cellStyle name="40% - Accent2 2 8 2 4" xfId="0" builtinId="53" customBuiltin="true"/>
    <cellStyle name="40% - Accent2 2 8 3" xfId="0" builtinId="53" customBuiltin="true"/>
    <cellStyle name="40% - Accent2 2 8 3 2" xfId="0" builtinId="53" customBuiltin="true"/>
    <cellStyle name="40% - Accent2 2 8 3 2 2" xfId="0" builtinId="53" customBuiltin="true"/>
    <cellStyle name="40% - Accent2 2 8 3 3" xfId="0" builtinId="53" customBuiltin="true"/>
    <cellStyle name="40% - Accent2 2 8 4" xfId="0" builtinId="53" customBuiltin="true"/>
    <cellStyle name="40% - Accent2 2 8 4 2" xfId="0" builtinId="53" customBuiltin="true"/>
    <cellStyle name="40% - Accent2 2 8 5" xfId="0" builtinId="53" customBuiltin="true"/>
    <cellStyle name="40% - Accent2 2 9" xfId="0" builtinId="53" customBuiltin="true"/>
    <cellStyle name="40% - Accent2 2 9 2" xfId="0" builtinId="53" customBuiltin="true"/>
    <cellStyle name="40% - Accent2 2 9 2 2" xfId="0" builtinId="53" customBuiltin="true"/>
    <cellStyle name="40% - Accent2 2 9 2 2 2" xfId="0" builtinId="53" customBuiltin="true"/>
    <cellStyle name="40% - Accent2 2 9 2 3" xfId="0" builtinId="53" customBuiltin="true"/>
    <cellStyle name="40% - Accent2 2 9 3" xfId="0" builtinId="53" customBuiltin="true"/>
    <cellStyle name="40% - Accent2 2 9 3 2" xfId="0" builtinId="53" customBuiltin="true"/>
    <cellStyle name="40% - Accent2 2 9 4" xfId="0" builtinId="53" customBuiltin="true"/>
    <cellStyle name="40% - Accent2 3" xfId="0" builtinId="53" customBuiltin="true"/>
    <cellStyle name="40% - Accent2 3 2" xfId="0" builtinId="53" customBuiltin="true"/>
    <cellStyle name="40% - Accent2 3 2 2" xfId="0" builtinId="53" customBuiltin="true"/>
    <cellStyle name="40% - Accent2 3 2 2 2" xfId="0" builtinId="53" customBuiltin="true"/>
    <cellStyle name="40% - Accent2 3 2 2 2 2" xfId="0" builtinId="53" customBuiltin="true"/>
    <cellStyle name="40% - Accent2 3 2 2 2 2 2" xfId="0" builtinId="53" customBuiltin="true"/>
    <cellStyle name="40% - Accent2 3 2 2 2 3" xfId="0" builtinId="53" customBuiltin="true"/>
    <cellStyle name="40% - Accent2 3 2 2 3" xfId="0" builtinId="53" customBuiltin="true"/>
    <cellStyle name="40% - Accent2 3 2 2 3 2" xfId="0" builtinId="53" customBuiltin="true"/>
    <cellStyle name="40% - Accent2 3 2 2 4" xfId="0" builtinId="53" customBuiltin="true"/>
    <cellStyle name="40% - Accent2 3 2 3" xfId="0" builtinId="53" customBuiltin="true"/>
    <cellStyle name="40% - Accent2 3 2 3 2" xfId="0" builtinId="53" customBuiltin="true"/>
    <cellStyle name="40% - Accent2 3 2 3 2 2" xfId="0" builtinId="53" customBuiltin="true"/>
    <cellStyle name="40% - Accent2 3 2 3 3" xfId="0" builtinId="53" customBuiltin="true"/>
    <cellStyle name="40% - Accent2 3 2 4" xfId="0" builtinId="53" customBuiltin="true"/>
    <cellStyle name="40% - Accent2 3 2 4 2" xfId="0" builtinId="53" customBuiltin="true"/>
    <cellStyle name="40% - Accent2 3 2 5" xfId="0" builtinId="53" customBuiltin="true"/>
    <cellStyle name="40% - Accent2 3 3" xfId="0" builtinId="53" customBuiltin="true"/>
    <cellStyle name="40% - Accent2 3 3 2" xfId="0" builtinId="53" customBuiltin="true"/>
    <cellStyle name="40% - Accent2 3 3 2 2" xfId="0" builtinId="53" customBuiltin="true"/>
    <cellStyle name="40% - Accent2 3 3 2 2 2" xfId="0" builtinId="53" customBuiltin="true"/>
    <cellStyle name="40% - Accent2 3 3 2 3" xfId="0" builtinId="53" customBuiltin="true"/>
    <cellStyle name="40% - Accent2 3 3 3" xfId="0" builtinId="53" customBuiltin="true"/>
    <cellStyle name="40% - Accent2 3 3 3 2" xfId="0" builtinId="53" customBuiltin="true"/>
    <cellStyle name="40% - Accent2 3 3 4" xfId="0" builtinId="53" customBuiltin="true"/>
    <cellStyle name="40% - Accent2 3 4" xfId="0" builtinId="53" customBuiltin="true"/>
    <cellStyle name="40% - Accent2 3 4 2" xfId="0" builtinId="53" customBuiltin="true"/>
    <cellStyle name="40% - Accent2 3 4 2 2" xfId="0" builtinId="53" customBuiltin="true"/>
    <cellStyle name="40% - Accent2 3 4 3" xfId="0" builtinId="53" customBuiltin="true"/>
    <cellStyle name="40% - Accent2 3 5" xfId="0" builtinId="53" customBuiltin="true"/>
    <cellStyle name="40% - Accent2 3 5 2" xfId="0" builtinId="53" customBuiltin="true"/>
    <cellStyle name="40% - Accent2 3 6" xfId="0" builtinId="53" customBuiltin="true"/>
    <cellStyle name="40% - Accent2 4" xfId="0" builtinId="53" customBuiltin="true"/>
    <cellStyle name="40% - Accent2 4 2" xfId="0" builtinId="53" customBuiltin="true"/>
    <cellStyle name="40% - Accent2 4 2 2" xfId="0" builtinId="53" customBuiltin="true"/>
    <cellStyle name="40% - Accent2 4 2 2 2" xfId="0" builtinId="53" customBuiltin="true"/>
    <cellStyle name="40% - Accent2 4 2 2 2 2" xfId="0" builtinId="53" customBuiltin="true"/>
    <cellStyle name="40% - Accent2 4 2 2 3" xfId="0" builtinId="53" customBuiltin="true"/>
    <cellStyle name="40% - Accent2 4 2 3" xfId="0" builtinId="53" customBuiltin="true"/>
    <cellStyle name="40% - Accent2 4 2 3 2" xfId="0" builtinId="53" customBuiltin="true"/>
    <cellStyle name="40% - Accent2 4 2 4" xfId="0" builtinId="53" customBuiltin="true"/>
    <cellStyle name="40% - Accent2 4 3" xfId="0" builtinId="53" customBuiltin="true"/>
    <cellStyle name="40% - Accent2 4 3 2" xfId="0" builtinId="53" customBuiltin="true"/>
    <cellStyle name="40% - Accent2 4 3 2 2" xfId="0" builtinId="53" customBuiltin="true"/>
    <cellStyle name="40% - Accent2 4 3 3" xfId="0" builtinId="53" customBuiltin="true"/>
    <cellStyle name="40% - Accent2 4 4" xfId="0" builtinId="53" customBuiltin="true"/>
    <cellStyle name="40% - Accent2 4 4 2" xfId="0" builtinId="53" customBuiltin="true"/>
    <cellStyle name="40% - Accent2 4 5" xfId="0" builtinId="53" customBuiltin="true"/>
    <cellStyle name="40% - Accent2 5" xfId="0" builtinId="53" customBuiltin="true"/>
    <cellStyle name="40% - Accent2 5 2" xfId="0" builtinId="53" customBuiltin="true"/>
    <cellStyle name="40% - Accent2 5 2 2" xfId="0" builtinId="53" customBuiltin="true"/>
    <cellStyle name="40% - Accent2 5 2 2 2" xfId="0" builtinId="53" customBuiltin="true"/>
    <cellStyle name="40% - Accent2 5 2 3" xfId="0" builtinId="53" customBuiltin="true"/>
    <cellStyle name="40% - Accent2 5 3" xfId="0" builtinId="53" customBuiltin="true"/>
    <cellStyle name="40% - Accent2 5 3 2" xfId="0" builtinId="53" customBuiltin="true"/>
    <cellStyle name="40% - Accent2 5 4" xfId="0" builtinId="53" customBuiltin="true"/>
    <cellStyle name="40% - Accent2 6" xfId="0" builtinId="53" customBuiltin="true"/>
    <cellStyle name="40% - Accent2 6 2" xfId="0" builtinId="53" customBuiltin="true"/>
    <cellStyle name="40% - Accent2 6 2 2" xfId="0" builtinId="53" customBuiltin="true"/>
    <cellStyle name="40% - Accent2 6 3" xfId="0" builtinId="53" customBuiltin="true"/>
    <cellStyle name="40% - Accent2 7" xfId="0" builtinId="53" customBuiltin="true"/>
    <cellStyle name="40% - Accent2 7 2" xfId="0" builtinId="53" customBuiltin="true"/>
    <cellStyle name="40% - Accent2 7 2 2" xfId="0" builtinId="53" customBuiltin="true"/>
    <cellStyle name="40% - Accent2 7 3" xfId="0" builtinId="53" customBuiltin="true"/>
    <cellStyle name="40% - Accent2 8" xfId="0" builtinId="53" customBuiltin="true"/>
    <cellStyle name="40% - Accent2 8 2" xfId="0" builtinId="53" customBuiltin="true"/>
    <cellStyle name="40% - Accent2 9" xfId="0" builtinId="53" customBuiltin="true"/>
    <cellStyle name="40% - Accent3 2" xfId="0" builtinId="53" customBuiltin="true"/>
    <cellStyle name="40% - Accent3 2 10" xfId="0" builtinId="53" customBuiltin="true"/>
    <cellStyle name="40% - Accent3 2 10 2" xfId="0" builtinId="53" customBuiltin="true"/>
    <cellStyle name="40% - Accent3 2 10 2 2" xfId="0" builtinId="53" customBuiltin="true"/>
    <cellStyle name="40% - Accent3 2 10 3" xfId="0" builtinId="53" customBuiltin="true"/>
    <cellStyle name="40% - Accent3 2 11" xfId="0" builtinId="53" customBuiltin="true"/>
    <cellStyle name="40% - Accent3 2 11 2" xfId="0" builtinId="53" customBuiltin="true"/>
    <cellStyle name="40% - Accent3 2 12" xfId="0" builtinId="53" customBuiltin="true"/>
    <cellStyle name="40% - Accent3 2 2" xfId="0" builtinId="53" customBuiltin="true"/>
    <cellStyle name="40% - Accent3 2 2 10" xfId="0" builtinId="53" customBuiltin="true"/>
    <cellStyle name="40% - Accent3 2 2 2" xfId="0" builtinId="53" customBuiltin="true"/>
    <cellStyle name="40% - Accent3 2 2 2 2" xfId="0" builtinId="53" customBuiltin="true"/>
    <cellStyle name="40% - Accent3 2 2 2 2 2" xfId="0" builtinId="53" customBuiltin="true"/>
    <cellStyle name="40% - Accent3 2 2 2 2 2 2" xfId="0" builtinId="53" customBuiltin="true"/>
    <cellStyle name="40% - Accent3 2 2 2 2 2 2 2" xfId="0" builtinId="53" customBuiltin="true"/>
    <cellStyle name="40% - Accent3 2 2 2 2 2 2 2 2" xfId="0" builtinId="53" customBuiltin="true"/>
    <cellStyle name="40% - Accent3 2 2 2 2 2 2 2 2 2" xfId="0" builtinId="53" customBuiltin="true"/>
    <cellStyle name="40% - Accent3 2 2 2 2 2 2 2 2 2 2" xfId="0" builtinId="53" customBuiltin="true"/>
    <cellStyle name="40% - Accent3 2 2 2 2 2 2 2 2 3" xfId="0" builtinId="53" customBuiltin="true"/>
    <cellStyle name="40% - Accent3 2 2 2 2 2 2 2 3" xfId="0" builtinId="53" customBuiltin="true"/>
    <cellStyle name="40% - Accent3 2 2 2 2 2 2 2 3 2" xfId="0" builtinId="53" customBuiltin="true"/>
    <cellStyle name="40% - Accent3 2 2 2 2 2 2 2 4" xfId="0" builtinId="53" customBuiltin="true"/>
    <cellStyle name="40% - Accent3 2 2 2 2 2 2 3" xfId="0" builtinId="53" customBuiltin="true"/>
    <cellStyle name="40% - Accent3 2 2 2 2 2 2 3 2" xfId="0" builtinId="53" customBuiltin="true"/>
    <cellStyle name="40% - Accent3 2 2 2 2 2 2 3 2 2" xfId="0" builtinId="53" customBuiltin="true"/>
    <cellStyle name="40% - Accent3 2 2 2 2 2 2 3 3" xfId="0" builtinId="53" customBuiltin="true"/>
    <cellStyle name="40% - Accent3 2 2 2 2 2 2 4" xfId="0" builtinId="53" customBuiltin="true"/>
    <cellStyle name="40% - Accent3 2 2 2 2 2 2 4 2" xfId="0" builtinId="53" customBuiltin="true"/>
    <cellStyle name="40% - Accent3 2 2 2 2 2 2 5" xfId="0" builtinId="53" customBuiltin="true"/>
    <cellStyle name="40% - Accent3 2 2 2 2 2 3" xfId="0" builtinId="53" customBuiltin="true"/>
    <cellStyle name="40% - Accent3 2 2 2 2 2 3 2" xfId="0" builtinId="53" customBuiltin="true"/>
    <cellStyle name="40% - Accent3 2 2 2 2 2 3 2 2" xfId="0" builtinId="53" customBuiltin="true"/>
    <cellStyle name="40% - Accent3 2 2 2 2 2 3 2 2 2" xfId="0" builtinId="53" customBuiltin="true"/>
    <cellStyle name="40% - Accent3 2 2 2 2 2 3 2 3" xfId="0" builtinId="53" customBuiltin="true"/>
    <cellStyle name="40% - Accent3 2 2 2 2 2 3 3" xfId="0" builtinId="53" customBuiltin="true"/>
    <cellStyle name="40% - Accent3 2 2 2 2 2 3 3 2" xfId="0" builtinId="53" customBuiltin="true"/>
    <cellStyle name="40% - Accent3 2 2 2 2 2 3 4" xfId="0" builtinId="53" customBuiltin="true"/>
    <cellStyle name="40% - Accent3 2 2 2 2 2 4" xfId="0" builtinId="53" customBuiltin="true"/>
    <cellStyle name="40% - Accent3 2 2 2 2 2 4 2" xfId="0" builtinId="53" customBuiltin="true"/>
    <cellStyle name="40% - Accent3 2 2 2 2 2 4 2 2" xfId="0" builtinId="53" customBuiltin="true"/>
    <cellStyle name="40% - Accent3 2 2 2 2 2 4 3" xfId="0" builtinId="53" customBuiltin="true"/>
    <cellStyle name="40% - Accent3 2 2 2 2 2 5" xfId="0" builtinId="53" customBuiltin="true"/>
    <cellStyle name="40% - Accent3 2 2 2 2 2 5 2" xfId="0" builtinId="53" customBuiltin="true"/>
    <cellStyle name="40% - Accent3 2 2 2 2 2 6" xfId="0" builtinId="53" customBuiltin="true"/>
    <cellStyle name="40% - Accent3 2 2 2 2 3" xfId="0" builtinId="53" customBuiltin="true"/>
    <cellStyle name="40% - Accent3 2 2 2 2 3 2" xfId="0" builtinId="53" customBuiltin="true"/>
    <cellStyle name="40% - Accent3 2 2 2 2 3 2 2" xfId="0" builtinId="53" customBuiltin="true"/>
    <cellStyle name="40% - Accent3 2 2 2 2 3 2 2 2" xfId="0" builtinId="53" customBuiltin="true"/>
    <cellStyle name="40% - Accent3 2 2 2 2 3 2 2 2 2" xfId="0" builtinId="53" customBuiltin="true"/>
    <cellStyle name="40% - Accent3 2 2 2 2 3 2 2 3" xfId="0" builtinId="53" customBuiltin="true"/>
    <cellStyle name="40% - Accent3 2 2 2 2 3 2 3" xfId="0" builtinId="53" customBuiltin="true"/>
    <cellStyle name="40% - Accent3 2 2 2 2 3 2 3 2" xfId="0" builtinId="53" customBuiltin="true"/>
    <cellStyle name="40% - Accent3 2 2 2 2 3 2 4" xfId="0" builtinId="53" customBuiltin="true"/>
    <cellStyle name="40% - Accent3 2 2 2 2 3 3" xfId="0" builtinId="53" customBuiltin="true"/>
    <cellStyle name="40% - Accent3 2 2 2 2 3 3 2" xfId="0" builtinId="53" customBuiltin="true"/>
    <cellStyle name="40% - Accent3 2 2 2 2 3 3 2 2" xfId="0" builtinId="53" customBuiltin="true"/>
    <cellStyle name="40% - Accent3 2 2 2 2 3 3 3" xfId="0" builtinId="53" customBuiltin="true"/>
    <cellStyle name="40% - Accent3 2 2 2 2 3 4" xfId="0" builtinId="53" customBuiltin="true"/>
    <cellStyle name="40% - Accent3 2 2 2 2 3 4 2" xfId="0" builtinId="53" customBuiltin="true"/>
    <cellStyle name="40% - Accent3 2 2 2 2 3 5" xfId="0" builtinId="53" customBuiltin="true"/>
    <cellStyle name="40% - Accent3 2 2 2 2 4" xfId="0" builtinId="53" customBuiltin="true"/>
    <cellStyle name="40% - Accent3 2 2 2 2 4 2" xfId="0" builtinId="53" customBuiltin="true"/>
    <cellStyle name="40% - Accent3 2 2 2 2 4 2 2" xfId="0" builtinId="53" customBuiltin="true"/>
    <cellStyle name="40% - Accent3 2 2 2 2 4 2 2 2" xfId="0" builtinId="53" customBuiltin="true"/>
    <cellStyle name="40% - Accent3 2 2 2 2 4 2 3" xfId="0" builtinId="53" customBuiltin="true"/>
    <cellStyle name="40% - Accent3 2 2 2 2 4 3" xfId="0" builtinId="53" customBuiltin="true"/>
    <cellStyle name="40% - Accent3 2 2 2 2 4 3 2" xfId="0" builtinId="53" customBuiltin="true"/>
    <cellStyle name="40% - Accent3 2 2 2 2 4 4" xfId="0" builtinId="53" customBuiltin="true"/>
    <cellStyle name="40% - Accent3 2 2 2 2 5" xfId="0" builtinId="53" customBuiltin="true"/>
    <cellStyle name="40% - Accent3 2 2 2 2 5 2" xfId="0" builtinId="53" customBuiltin="true"/>
    <cellStyle name="40% - Accent3 2 2 2 2 5 2 2" xfId="0" builtinId="53" customBuiltin="true"/>
    <cellStyle name="40% - Accent3 2 2 2 2 5 3" xfId="0" builtinId="53" customBuiltin="true"/>
    <cellStyle name="40% - Accent3 2 2 2 2 6" xfId="0" builtinId="53" customBuiltin="true"/>
    <cellStyle name="40% - Accent3 2 2 2 2 6 2" xfId="0" builtinId="53" customBuiltin="true"/>
    <cellStyle name="40% - Accent3 2 2 2 2 7" xfId="0" builtinId="53" customBuiltin="true"/>
    <cellStyle name="40% - Accent3 2 2 2 3" xfId="0" builtinId="53" customBuiltin="true"/>
    <cellStyle name="40% - Accent3 2 2 2 3 2" xfId="0" builtinId="53" customBuiltin="true"/>
    <cellStyle name="40% - Accent3 2 2 2 3 2 2" xfId="0" builtinId="53" customBuiltin="true"/>
    <cellStyle name="40% - Accent3 2 2 2 3 2 2 2" xfId="0" builtinId="53" customBuiltin="true"/>
    <cellStyle name="40% - Accent3 2 2 2 3 2 2 2 2" xfId="0" builtinId="53" customBuiltin="true"/>
    <cellStyle name="40% - Accent3 2 2 2 3 2 2 2 2 2" xfId="0" builtinId="53" customBuiltin="true"/>
    <cellStyle name="40% - Accent3 2 2 2 3 2 2 2 3" xfId="0" builtinId="53" customBuiltin="true"/>
    <cellStyle name="40% - Accent3 2 2 2 3 2 2 3" xfId="0" builtinId="53" customBuiltin="true"/>
    <cellStyle name="40% - Accent3 2 2 2 3 2 2 3 2" xfId="0" builtinId="53" customBuiltin="true"/>
    <cellStyle name="40% - Accent3 2 2 2 3 2 2 4" xfId="0" builtinId="53" customBuiltin="true"/>
    <cellStyle name="40% - Accent3 2 2 2 3 2 3" xfId="0" builtinId="53" customBuiltin="true"/>
    <cellStyle name="40% - Accent3 2 2 2 3 2 3 2" xfId="0" builtinId="53" customBuiltin="true"/>
    <cellStyle name="40% - Accent3 2 2 2 3 2 3 2 2" xfId="0" builtinId="53" customBuiltin="true"/>
    <cellStyle name="40% - Accent3 2 2 2 3 2 3 3" xfId="0" builtinId="53" customBuiltin="true"/>
    <cellStyle name="40% - Accent3 2 2 2 3 2 4" xfId="0" builtinId="53" customBuiltin="true"/>
    <cellStyle name="40% - Accent3 2 2 2 3 2 4 2" xfId="0" builtinId="53" customBuiltin="true"/>
    <cellStyle name="40% - Accent3 2 2 2 3 2 5" xfId="0" builtinId="53" customBuiltin="true"/>
    <cellStyle name="40% - Accent3 2 2 2 3 3" xfId="0" builtinId="53" customBuiltin="true"/>
    <cellStyle name="40% - Accent3 2 2 2 3 3 2" xfId="0" builtinId="53" customBuiltin="true"/>
    <cellStyle name="40% - Accent3 2 2 2 3 3 2 2" xfId="0" builtinId="53" customBuiltin="true"/>
    <cellStyle name="40% - Accent3 2 2 2 3 3 2 2 2" xfId="0" builtinId="53" customBuiltin="true"/>
    <cellStyle name="40% - Accent3 2 2 2 3 3 2 3" xfId="0" builtinId="53" customBuiltin="true"/>
    <cellStyle name="40% - Accent3 2 2 2 3 3 3" xfId="0" builtinId="53" customBuiltin="true"/>
    <cellStyle name="40% - Accent3 2 2 2 3 3 3 2" xfId="0" builtinId="53" customBuiltin="true"/>
    <cellStyle name="40% - Accent3 2 2 2 3 3 4" xfId="0" builtinId="53" customBuiltin="true"/>
    <cellStyle name="40% - Accent3 2 2 2 3 4" xfId="0" builtinId="53" customBuiltin="true"/>
    <cellStyle name="40% - Accent3 2 2 2 3 4 2" xfId="0" builtinId="53" customBuiltin="true"/>
    <cellStyle name="40% - Accent3 2 2 2 3 4 2 2" xfId="0" builtinId="53" customBuiltin="true"/>
    <cellStyle name="40% - Accent3 2 2 2 3 4 3" xfId="0" builtinId="53" customBuiltin="true"/>
    <cellStyle name="40% - Accent3 2 2 2 3 5" xfId="0" builtinId="53" customBuiltin="true"/>
    <cellStyle name="40% - Accent3 2 2 2 3 5 2" xfId="0" builtinId="53" customBuiltin="true"/>
    <cellStyle name="40% - Accent3 2 2 2 3 6" xfId="0" builtinId="53" customBuiltin="true"/>
    <cellStyle name="40% - Accent3 2 2 2 4" xfId="0" builtinId="53" customBuiltin="true"/>
    <cellStyle name="40% - Accent3 2 2 2 4 2" xfId="0" builtinId="53" customBuiltin="true"/>
    <cellStyle name="40% - Accent3 2 2 2 4 2 2" xfId="0" builtinId="53" customBuiltin="true"/>
    <cellStyle name="40% - Accent3 2 2 2 4 2 2 2" xfId="0" builtinId="53" customBuiltin="true"/>
    <cellStyle name="40% - Accent3 2 2 2 4 2 2 2 2" xfId="0" builtinId="53" customBuiltin="true"/>
    <cellStyle name="40% - Accent3 2 2 2 4 2 2 3" xfId="0" builtinId="53" customBuiltin="true"/>
    <cellStyle name="40% - Accent3 2 2 2 4 2 3" xfId="0" builtinId="53" customBuiltin="true"/>
    <cellStyle name="40% - Accent3 2 2 2 4 2 3 2" xfId="0" builtinId="53" customBuiltin="true"/>
    <cellStyle name="40% - Accent3 2 2 2 4 2 4" xfId="0" builtinId="53" customBuiltin="true"/>
    <cellStyle name="40% - Accent3 2 2 2 4 3" xfId="0" builtinId="53" customBuiltin="true"/>
    <cellStyle name="40% - Accent3 2 2 2 4 3 2" xfId="0" builtinId="53" customBuiltin="true"/>
    <cellStyle name="40% - Accent3 2 2 2 4 3 2 2" xfId="0" builtinId="53" customBuiltin="true"/>
    <cellStyle name="40% - Accent3 2 2 2 4 3 3" xfId="0" builtinId="53" customBuiltin="true"/>
    <cellStyle name="40% - Accent3 2 2 2 4 4" xfId="0" builtinId="53" customBuiltin="true"/>
    <cellStyle name="40% - Accent3 2 2 2 4 4 2" xfId="0" builtinId="53" customBuiltin="true"/>
    <cellStyle name="40% - Accent3 2 2 2 4 5" xfId="0" builtinId="53" customBuiltin="true"/>
    <cellStyle name="40% - Accent3 2 2 2 5" xfId="0" builtinId="53" customBuiltin="true"/>
    <cellStyle name="40% - Accent3 2 2 2 5 2" xfId="0" builtinId="53" customBuiltin="true"/>
    <cellStyle name="40% - Accent3 2 2 2 5 2 2" xfId="0" builtinId="53" customBuiltin="true"/>
    <cellStyle name="40% - Accent3 2 2 2 5 2 2 2" xfId="0" builtinId="53" customBuiltin="true"/>
    <cellStyle name="40% - Accent3 2 2 2 5 2 3" xfId="0" builtinId="53" customBuiltin="true"/>
    <cellStyle name="40% - Accent3 2 2 2 5 3" xfId="0" builtinId="53" customBuiltin="true"/>
    <cellStyle name="40% - Accent3 2 2 2 5 3 2" xfId="0" builtinId="53" customBuiltin="true"/>
    <cellStyle name="40% - Accent3 2 2 2 5 4" xfId="0" builtinId="53" customBuiltin="true"/>
    <cellStyle name="40% - Accent3 2 2 2 6" xfId="0" builtinId="53" customBuiltin="true"/>
    <cellStyle name="40% - Accent3 2 2 2 6 2" xfId="0" builtinId="53" customBuiltin="true"/>
    <cellStyle name="40% - Accent3 2 2 2 6 2 2" xfId="0" builtinId="53" customBuiltin="true"/>
    <cellStyle name="40% - Accent3 2 2 2 6 3" xfId="0" builtinId="53" customBuiltin="true"/>
    <cellStyle name="40% - Accent3 2 2 2 7" xfId="0" builtinId="53" customBuiltin="true"/>
    <cellStyle name="40% - Accent3 2 2 2 7 2" xfId="0" builtinId="53" customBuiltin="true"/>
    <cellStyle name="40% - Accent3 2 2 2 8" xfId="0" builtinId="53" customBuiltin="true"/>
    <cellStyle name="40% - Accent3 2 2 3" xfId="0" builtinId="53" customBuiltin="true"/>
    <cellStyle name="40% - Accent3 2 2 3 2" xfId="0" builtinId="53" customBuiltin="true"/>
    <cellStyle name="40% - Accent3 2 2 3 2 2" xfId="0" builtinId="53" customBuiltin="true"/>
    <cellStyle name="40% - Accent3 2 2 3 2 2 2" xfId="0" builtinId="53" customBuiltin="true"/>
    <cellStyle name="40% - Accent3 2 2 3 2 2 2 2" xfId="0" builtinId="53" customBuiltin="true"/>
    <cellStyle name="40% - Accent3 2 2 3 2 2 2 2 2" xfId="0" builtinId="53" customBuiltin="true"/>
    <cellStyle name="40% - Accent3 2 2 3 2 2 2 2 2 2" xfId="0" builtinId="53" customBuiltin="true"/>
    <cellStyle name="40% - Accent3 2 2 3 2 2 2 2 2 2 2" xfId="0" builtinId="53" customBuiltin="true"/>
    <cellStyle name="40% - Accent3 2 2 3 2 2 2 2 2 3" xfId="0" builtinId="53" customBuiltin="true"/>
    <cellStyle name="40% - Accent3 2 2 3 2 2 2 2 3" xfId="0" builtinId="53" customBuiltin="true"/>
    <cellStyle name="40% - Accent3 2 2 3 2 2 2 2 3 2" xfId="0" builtinId="53" customBuiltin="true"/>
    <cellStyle name="40% - Accent3 2 2 3 2 2 2 2 4" xfId="0" builtinId="53" customBuiltin="true"/>
    <cellStyle name="40% - Accent3 2 2 3 2 2 2 3" xfId="0" builtinId="53" customBuiltin="true"/>
    <cellStyle name="40% - Accent3 2 2 3 2 2 2 3 2" xfId="0" builtinId="53" customBuiltin="true"/>
    <cellStyle name="40% - Accent3 2 2 3 2 2 2 3 2 2" xfId="0" builtinId="53" customBuiltin="true"/>
    <cellStyle name="40% - Accent3 2 2 3 2 2 2 3 3" xfId="0" builtinId="53" customBuiltin="true"/>
    <cellStyle name="40% - Accent3 2 2 3 2 2 2 4" xfId="0" builtinId="53" customBuiltin="true"/>
    <cellStyle name="40% - Accent3 2 2 3 2 2 2 4 2" xfId="0" builtinId="53" customBuiltin="true"/>
    <cellStyle name="40% - Accent3 2 2 3 2 2 2 5" xfId="0" builtinId="53" customBuiltin="true"/>
    <cellStyle name="40% - Accent3 2 2 3 2 2 3" xfId="0" builtinId="53" customBuiltin="true"/>
    <cellStyle name="40% - Accent3 2 2 3 2 2 3 2" xfId="0" builtinId="53" customBuiltin="true"/>
    <cellStyle name="40% - Accent3 2 2 3 2 2 3 2 2" xfId="0" builtinId="53" customBuiltin="true"/>
    <cellStyle name="40% - Accent3 2 2 3 2 2 3 2 2 2" xfId="0" builtinId="53" customBuiltin="true"/>
    <cellStyle name="40% - Accent3 2 2 3 2 2 3 2 3" xfId="0" builtinId="53" customBuiltin="true"/>
    <cellStyle name="40% - Accent3 2 2 3 2 2 3 3" xfId="0" builtinId="53" customBuiltin="true"/>
    <cellStyle name="40% - Accent3 2 2 3 2 2 3 3 2" xfId="0" builtinId="53" customBuiltin="true"/>
    <cellStyle name="40% - Accent3 2 2 3 2 2 3 4" xfId="0" builtinId="53" customBuiltin="true"/>
    <cellStyle name="40% - Accent3 2 2 3 2 2 4" xfId="0" builtinId="53" customBuiltin="true"/>
    <cellStyle name="40% - Accent3 2 2 3 2 2 4 2" xfId="0" builtinId="53" customBuiltin="true"/>
    <cellStyle name="40% - Accent3 2 2 3 2 2 4 2 2" xfId="0" builtinId="53" customBuiltin="true"/>
    <cellStyle name="40% - Accent3 2 2 3 2 2 4 3" xfId="0" builtinId="53" customBuiltin="true"/>
    <cellStyle name="40% - Accent3 2 2 3 2 2 5" xfId="0" builtinId="53" customBuiltin="true"/>
    <cellStyle name="40% - Accent3 2 2 3 2 2 5 2" xfId="0" builtinId="53" customBuiltin="true"/>
    <cellStyle name="40% - Accent3 2 2 3 2 2 6" xfId="0" builtinId="53" customBuiltin="true"/>
    <cellStyle name="40% - Accent3 2 2 3 2 3" xfId="0" builtinId="53" customBuiltin="true"/>
    <cellStyle name="40% - Accent3 2 2 3 2 3 2" xfId="0" builtinId="53" customBuiltin="true"/>
    <cellStyle name="40% - Accent3 2 2 3 2 3 2 2" xfId="0" builtinId="53" customBuiltin="true"/>
    <cellStyle name="40% - Accent3 2 2 3 2 3 2 2 2" xfId="0" builtinId="53" customBuiltin="true"/>
    <cellStyle name="40% - Accent3 2 2 3 2 3 2 2 2 2" xfId="0" builtinId="53" customBuiltin="true"/>
    <cellStyle name="40% - Accent3 2 2 3 2 3 2 2 3" xfId="0" builtinId="53" customBuiltin="true"/>
    <cellStyle name="40% - Accent3 2 2 3 2 3 2 3" xfId="0" builtinId="53" customBuiltin="true"/>
    <cellStyle name="40% - Accent3 2 2 3 2 3 2 3 2" xfId="0" builtinId="53" customBuiltin="true"/>
    <cellStyle name="40% - Accent3 2 2 3 2 3 2 4" xfId="0" builtinId="53" customBuiltin="true"/>
    <cellStyle name="40% - Accent3 2 2 3 2 3 3" xfId="0" builtinId="53" customBuiltin="true"/>
    <cellStyle name="40% - Accent3 2 2 3 2 3 3 2" xfId="0" builtinId="53" customBuiltin="true"/>
    <cellStyle name="40% - Accent3 2 2 3 2 3 3 2 2" xfId="0" builtinId="53" customBuiltin="true"/>
    <cellStyle name="40% - Accent3 2 2 3 2 3 3 3" xfId="0" builtinId="53" customBuiltin="true"/>
    <cellStyle name="40% - Accent3 2 2 3 2 3 4" xfId="0" builtinId="53" customBuiltin="true"/>
    <cellStyle name="40% - Accent3 2 2 3 2 3 4 2" xfId="0" builtinId="53" customBuiltin="true"/>
    <cellStyle name="40% - Accent3 2 2 3 2 3 5" xfId="0" builtinId="53" customBuiltin="true"/>
    <cellStyle name="40% - Accent3 2 2 3 2 4" xfId="0" builtinId="53" customBuiltin="true"/>
    <cellStyle name="40% - Accent3 2 2 3 2 4 2" xfId="0" builtinId="53" customBuiltin="true"/>
    <cellStyle name="40% - Accent3 2 2 3 2 4 2 2" xfId="0" builtinId="53" customBuiltin="true"/>
    <cellStyle name="40% - Accent3 2 2 3 2 4 2 2 2" xfId="0" builtinId="53" customBuiltin="true"/>
    <cellStyle name="40% - Accent3 2 2 3 2 4 2 3" xfId="0" builtinId="53" customBuiltin="true"/>
    <cellStyle name="40% - Accent3 2 2 3 2 4 3" xfId="0" builtinId="53" customBuiltin="true"/>
    <cellStyle name="40% - Accent3 2 2 3 2 4 3 2" xfId="0" builtinId="53" customBuiltin="true"/>
    <cellStyle name="40% - Accent3 2 2 3 2 4 4" xfId="0" builtinId="53" customBuiltin="true"/>
    <cellStyle name="40% - Accent3 2 2 3 2 5" xfId="0" builtinId="53" customBuiltin="true"/>
    <cellStyle name="40% - Accent3 2 2 3 2 5 2" xfId="0" builtinId="53" customBuiltin="true"/>
    <cellStyle name="40% - Accent3 2 2 3 2 5 2 2" xfId="0" builtinId="53" customBuiltin="true"/>
    <cellStyle name="40% - Accent3 2 2 3 2 5 3" xfId="0" builtinId="53" customBuiltin="true"/>
    <cellStyle name="40% - Accent3 2 2 3 2 6" xfId="0" builtinId="53" customBuiltin="true"/>
    <cellStyle name="40% - Accent3 2 2 3 2 6 2" xfId="0" builtinId="53" customBuiltin="true"/>
    <cellStyle name="40% - Accent3 2 2 3 2 7" xfId="0" builtinId="53" customBuiltin="true"/>
    <cellStyle name="40% - Accent3 2 2 3 3" xfId="0" builtinId="53" customBuiltin="true"/>
    <cellStyle name="40% - Accent3 2 2 3 3 2" xfId="0" builtinId="53" customBuiltin="true"/>
    <cellStyle name="40% - Accent3 2 2 3 3 2 2" xfId="0" builtinId="53" customBuiltin="true"/>
    <cellStyle name="40% - Accent3 2 2 3 3 2 2 2" xfId="0" builtinId="53" customBuiltin="true"/>
    <cellStyle name="40% - Accent3 2 2 3 3 2 2 2 2" xfId="0" builtinId="53" customBuiltin="true"/>
    <cellStyle name="40% - Accent3 2 2 3 3 2 2 2 2 2" xfId="0" builtinId="53" customBuiltin="true"/>
    <cellStyle name="40% - Accent3 2 2 3 3 2 2 2 3" xfId="0" builtinId="53" customBuiltin="true"/>
    <cellStyle name="40% - Accent3 2 2 3 3 2 2 3" xfId="0" builtinId="53" customBuiltin="true"/>
    <cellStyle name="40% - Accent3 2 2 3 3 2 2 3 2" xfId="0" builtinId="53" customBuiltin="true"/>
    <cellStyle name="40% - Accent3 2 2 3 3 2 2 4" xfId="0" builtinId="53" customBuiltin="true"/>
    <cellStyle name="40% - Accent3 2 2 3 3 2 3" xfId="0" builtinId="53" customBuiltin="true"/>
    <cellStyle name="40% - Accent3 2 2 3 3 2 3 2" xfId="0" builtinId="53" customBuiltin="true"/>
    <cellStyle name="40% - Accent3 2 2 3 3 2 3 2 2" xfId="0" builtinId="53" customBuiltin="true"/>
    <cellStyle name="40% - Accent3 2 2 3 3 2 3 3" xfId="0" builtinId="53" customBuiltin="true"/>
    <cellStyle name="40% - Accent3 2 2 3 3 2 4" xfId="0" builtinId="53" customBuiltin="true"/>
    <cellStyle name="40% - Accent3 2 2 3 3 2 4 2" xfId="0" builtinId="53" customBuiltin="true"/>
    <cellStyle name="40% - Accent3 2 2 3 3 2 5" xfId="0" builtinId="53" customBuiltin="true"/>
    <cellStyle name="40% - Accent3 2 2 3 3 3" xfId="0" builtinId="53" customBuiltin="true"/>
    <cellStyle name="40% - Accent3 2 2 3 3 3 2" xfId="0" builtinId="53" customBuiltin="true"/>
    <cellStyle name="40% - Accent3 2 2 3 3 3 2 2" xfId="0" builtinId="53" customBuiltin="true"/>
    <cellStyle name="40% - Accent3 2 2 3 3 3 2 2 2" xfId="0" builtinId="53" customBuiltin="true"/>
    <cellStyle name="40% - Accent3 2 2 3 3 3 2 3" xfId="0" builtinId="53" customBuiltin="true"/>
    <cellStyle name="40% - Accent3 2 2 3 3 3 3" xfId="0" builtinId="53" customBuiltin="true"/>
    <cellStyle name="40% - Accent3 2 2 3 3 3 3 2" xfId="0" builtinId="53" customBuiltin="true"/>
    <cellStyle name="40% - Accent3 2 2 3 3 3 4" xfId="0" builtinId="53" customBuiltin="true"/>
    <cellStyle name="40% - Accent3 2 2 3 3 4" xfId="0" builtinId="53" customBuiltin="true"/>
    <cellStyle name="40% - Accent3 2 2 3 3 4 2" xfId="0" builtinId="53" customBuiltin="true"/>
    <cellStyle name="40% - Accent3 2 2 3 3 4 2 2" xfId="0" builtinId="53" customBuiltin="true"/>
    <cellStyle name="40% - Accent3 2 2 3 3 4 3" xfId="0" builtinId="53" customBuiltin="true"/>
    <cellStyle name="40% - Accent3 2 2 3 3 5" xfId="0" builtinId="53" customBuiltin="true"/>
    <cellStyle name="40% - Accent3 2 2 3 3 5 2" xfId="0" builtinId="53" customBuiltin="true"/>
    <cellStyle name="40% - Accent3 2 2 3 3 6" xfId="0" builtinId="53" customBuiltin="true"/>
    <cellStyle name="40% - Accent3 2 2 3 4" xfId="0" builtinId="53" customBuiltin="true"/>
    <cellStyle name="40% - Accent3 2 2 3 4 2" xfId="0" builtinId="53" customBuiltin="true"/>
    <cellStyle name="40% - Accent3 2 2 3 4 2 2" xfId="0" builtinId="53" customBuiltin="true"/>
    <cellStyle name="40% - Accent3 2 2 3 4 2 2 2" xfId="0" builtinId="53" customBuiltin="true"/>
    <cellStyle name="40% - Accent3 2 2 3 4 2 2 2 2" xfId="0" builtinId="53" customBuiltin="true"/>
    <cellStyle name="40% - Accent3 2 2 3 4 2 2 3" xfId="0" builtinId="53" customBuiltin="true"/>
    <cellStyle name="40% - Accent3 2 2 3 4 2 3" xfId="0" builtinId="53" customBuiltin="true"/>
    <cellStyle name="40% - Accent3 2 2 3 4 2 3 2" xfId="0" builtinId="53" customBuiltin="true"/>
    <cellStyle name="40% - Accent3 2 2 3 4 2 4" xfId="0" builtinId="53" customBuiltin="true"/>
    <cellStyle name="40% - Accent3 2 2 3 4 3" xfId="0" builtinId="53" customBuiltin="true"/>
    <cellStyle name="40% - Accent3 2 2 3 4 3 2" xfId="0" builtinId="53" customBuiltin="true"/>
    <cellStyle name="40% - Accent3 2 2 3 4 3 2 2" xfId="0" builtinId="53" customBuiltin="true"/>
    <cellStyle name="40% - Accent3 2 2 3 4 3 3" xfId="0" builtinId="53" customBuiltin="true"/>
    <cellStyle name="40% - Accent3 2 2 3 4 4" xfId="0" builtinId="53" customBuiltin="true"/>
    <cellStyle name="40% - Accent3 2 2 3 4 4 2" xfId="0" builtinId="53" customBuiltin="true"/>
    <cellStyle name="40% - Accent3 2 2 3 4 5" xfId="0" builtinId="53" customBuiltin="true"/>
    <cellStyle name="40% - Accent3 2 2 3 5" xfId="0" builtinId="53" customBuiltin="true"/>
    <cellStyle name="40% - Accent3 2 2 3 5 2" xfId="0" builtinId="53" customBuiltin="true"/>
    <cellStyle name="40% - Accent3 2 2 3 5 2 2" xfId="0" builtinId="53" customBuiltin="true"/>
    <cellStyle name="40% - Accent3 2 2 3 5 2 2 2" xfId="0" builtinId="53" customBuiltin="true"/>
    <cellStyle name="40% - Accent3 2 2 3 5 2 3" xfId="0" builtinId="53" customBuiltin="true"/>
    <cellStyle name="40% - Accent3 2 2 3 5 3" xfId="0" builtinId="53" customBuiltin="true"/>
    <cellStyle name="40% - Accent3 2 2 3 5 3 2" xfId="0" builtinId="53" customBuiltin="true"/>
    <cellStyle name="40% - Accent3 2 2 3 5 4" xfId="0" builtinId="53" customBuiltin="true"/>
    <cellStyle name="40% - Accent3 2 2 3 6" xfId="0" builtinId="53" customBuiltin="true"/>
    <cellStyle name="40% - Accent3 2 2 3 6 2" xfId="0" builtinId="53" customBuiltin="true"/>
    <cellStyle name="40% - Accent3 2 2 3 6 2 2" xfId="0" builtinId="53" customBuiltin="true"/>
    <cellStyle name="40% - Accent3 2 2 3 6 3" xfId="0" builtinId="53" customBuiltin="true"/>
    <cellStyle name="40% - Accent3 2 2 3 7" xfId="0" builtinId="53" customBuiltin="true"/>
    <cellStyle name="40% - Accent3 2 2 3 7 2" xfId="0" builtinId="53" customBuiltin="true"/>
    <cellStyle name="40% - Accent3 2 2 3 8" xfId="0" builtinId="53" customBuiltin="true"/>
    <cellStyle name="40% - Accent3 2 2 4" xfId="0" builtinId="53" customBuiltin="true"/>
    <cellStyle name="40% - Accent3 2 2 4 2" xfId="0" builtinId="53" customBuiltin="true"/>
    <cellStyle name="40% - Accent3 2 2 4 2 2" xfId="0" builtinId="53" customBuiltin="true"/>
    <cellStyle name="40% - Accent3 2 2 4 2 2 2" xfId="0" builtinId="53" customBuiltin="true"/>
    <cellStyle name="40% - Accent3 2 2 4 2 2 2 2" xfId="0" builtinId="53" customBuiltin="true"/>
    <cellStyle name="40% - Accent3 2 2 4 2 2 2 2 2" xfId="0" builtinId="53" customBuiltin="true"/>
    <cellStyle name="40% - Accent3 2 2 4 2 2 2 2 2 2" xfId="0" builtinId="53" customBuiltin="true"/>
    <cellStyle name="40% - Accent3 2 2 4 2 2 2 2 3" xfId="0" builtinId="53" customBuiltin="true"/>
    <cellStyle name="40% - Accent3 2 2 4 2 2 2 3" xfId="0" builtinId="53" customBuiltin="true"/>
    <cellStyle name="40% - Accent3 2 2 4 2 2 2 3 2" xfId="0" builtinId="53" customBuiltin="true"/>
    <cellStyle name="40% - Accent3 2 2 4 2 2 2 4" xfId="0" builtinId="53" customBuiltin="true"/>
    <cellStyle name="40% - Accent3 2 2 4 2 2 3" xfId="0" builtinId="53" customBuiltin="true"/>
    <cellStyle name="40% - Accent3 2 2 4 2 2 3 2" xfId="0" builtinId="53" customBuiltin="true"/>
    <cellStyle name="40% - Accent3 2 2 4 2 2 3 2 2" xfId="0" builtinId="53" customBuiltin="true"/>
    <cellStyle name="40% - Accent3 2 2 4 2 2 3 3" xfId="0" builtinId="53" customBuiltin="true"/>
    <cellStyle name="40% - Accent3 2 2 4 2 2 4" xfId="0" builtinId="53" customBuiltin="true"/>
    <cellStyle name="40% - Accent3 2 2 4 2 2 4 2" xfId="0" builtinId="53" customBuiltin="true"/>
    <cellStyle name="40% - Accent3 2 2 4 2 2 5" xfId="0" builtinId="53" customBuiltin="true"/>
    <cellStyle name="40% - Accent3 2 2 4 2 3" xfId="0" builtinId="53" customBuiltin="true"/>
    <cellStyle name="40% - Accent3 2 2 4 2 3 2" xfId="0" builtinId="53" customBuiltin="true"/>
    <cellStyle name="40% - Accent3 2 2 4 2 3 2 2" xfId="0" builtinId="53" customBuiltin="true"/>
    <cellStyle name="40% - Accent3 2 2 4 2 3 2 2 2" xfId="0" builtinId="53" customBuiltin="true"/>
    <cellStyle name="40% - Accent3 2 2 4 2 3 2 3" xfId="0" builtinId="53" customBuiltin="true"/>
    <cellStyle name="40% - Accent3 2 2 4 2 3 3" xfId="0" builtinId="53" customBuiltin="true"/>
    <cellStyle name="40% - Accent3 2 2 4 2 3 3 2" xfId="0" builtinId="53" customBuiltin="true"/>
    <cellStyle name="40% - Accent3 2 2 4 2 3 4" xfId="0" builtinId="53" customBuiltin="true"/>
    <cellStyle name="40% - Accent3 2 2 4 2 4" xfId="0" builtinId="53" customBuiltin="true"/>
    <cellStyle name="40% - Accent3 2 2 4 2 4 2" xfId="0" builtinId="53" customBuiltin="true"/>
    <cellStyle name="40% - Accent3 2 2 4 2 4 2 2" xfId="0" builtinId="53" customBuiltin="true"/>
    <cellStyle name="40% - Accent3 2 2 4 2 4 3" xfId="0" builtinId="53" customBuiltin="true"/>
    <cellStyle name="40% - Accent3 2 2 4 2 5" xfId="0" builtinId="53" customBuiltin="true"/>
    <cellStyle name="40% - Accent3 2 2 4 2 5 2" xfId="0" builtinId="53" customBuiltin="true"/>
    <cellStyle name="40% - Accent3 2 2 4 2 6" xfId="0" builtinId="53" customBuiltin="true"/>
    <cellStyle name="40% - Accent3 2 2 4 3" xfId="0" builtinId="53" customBuiltin="true"/>
    <cellStyle name="40% - Accent3 2 2 4 3 2" xfId="0" builtinId="53" customBuiltin="true"/>
    <cellStyle name="40% - Accent3 2 2 4 3 2 2" xfId="0" builtinId="53" customBuiltin="true"/>
    <cellStyle name="40% - Accent3 2 2 4 3 2 2 2" xfId="0" builtinId="53" customBuiltin="true"/>
    <cellStyle name="40% - Accent3 2 2 4 3 2 2 2 2" xfId="0" builtinId="53" customBuiltin="true"/>
    <cellStyle name="40% - Accent3 2 2 4 3 2 2 3" xfId="0" builtinId="53" customBuiltin="true"/>
    <cellStyle name="40% - Accent3 2 2 4 3 2 3" xfId="0" builtinId="53" customBuiltin="true"/>
    <cellStyle name="40% - Accent3 2 2 4 3 2 3 2" xfId="0" builtinId="53" customBuiltin="true"/>
    <cellStyle name="40% - Accent3 2 2 4 3 2 4" xfId="0" builtinId="53" customBuiltin="true"/>
    <cellStyle name="40% - Accent3 2 2 4 3 3" xfId="0" builtinId="53" customBuiltin="true"/>
    <cellStyle name="40% - Accent3 2 2 4 3 3 2" xfId="0" builtinId="53" customBuiltin="true"/>
    <cellStyle name="40% - Accent3 2 2 4 3 3 2 2" xfId="0" builtinId="53" customBuiltin="true"/>
    <cellStyle name="40% - Accent3 2 2 4 3 3 3" xfId="0" builtinId="53" customBuiltin="true"/>
    <cellStyle name="40% - Accent3 2 2 4 3 4" xfId="0" builtinId="53" customBuiltin="true"/>
    <cellStyle name="40% - Accent3 2 2 4 3 4 2" xfId="0" builtinId="53" customBuiltin="true"/>
    <cellStyle name="40% - Accent3 2 2 4 3 5" xfId="0" builtinId="53" customBuiltin="true"/>
    <cellStyle name="40% - Accent3 2 2 4 4" xfId="0" builtinId="53" customBuiltin="true"/>
    <cellStyle name="40% - Accent3 2 2 4 4 2" xfId="0" builtinId="53" customBuiltin="true"/>
    <cellStyle name="40% - Accent3 2 2 4 4 2 2" xfId="0" builtinId="53" customBuiltin="true"/>
    <cellStyle name="40% - Accent3 2 2 4 4 2 2 2" xfId="0" builtinId="53" customBuiltin="true"/>
    <cellStyle name="40% - Accent3 2 2 4 4 2 3" xfId="0" builtinId="53" customBuiltin="true"/>
    <cellStyle name="40% - Accent3 2 2 4 4 3" xfId="0" builtinId="53" customBuiltin="true"/>
    <cellStyle name="40% - Accent3 2 2 4 4 3 2" xfId="0" builtinId="53" customBuiltin="true"/>
    <cellStyle name="40% - Accent3 2 2 4 4 4" xfId="0" builtinId="53" customBuiltin="true"/>
    <cellStyle name="40% - Accent3 2 2 4 5" xfId="0" builtinId="53" customBuiltin="true"/>
    <cellStyle name="40% - Accent3 2 2 4 5 2" xfId="0" builtinId="53" customBuiltin="true"/>
    <cellStyle name="40% - Accent3 2 2 4 5 2 2" xfId="0" builtinId="53" customBuiltin="true"/>
    <cellStyle name="40% - Accent3 2 2 4 5 3" xfId="0" builtinId="53" customBuiltin="true"/>
    <cellStyle name="40% - Accent3 2 2 4 6" xfId="0" builtinId="53" customBuiltin="true"/>
    <cellStyle name="40% - Accent3 2 2 4 6 2" xfId="0" builtinId="53" customBuiltin="true"/>
    <cellStyle name="40% - Accent3 2 2 4 7" xfId="0" builtinId="53" customBuiltin="true"/>
    <cellStyle name="40% - Accent3 2 2 5" xfId="0" builtinId="53" customBuiltin="true"/>
    <cellStyle name="40% - Accent3 2 2 5 2" xfId="0" builtinId="53" customBuiltin="true"/>
    <cellStyle name="40% - Accent3 2 2 5 2 2" xfId="0" builtinId="53" customBuiltin="true"/>
    <cellStyle name="40% - Accent3 2 2 5 2 2 2" xfId="0" builtinId="53" customBuiltin="true"/>
    <cellStyle name="40% - Accent3 2 2 5 2 2 2 2" xfId="0" builtinId="53" customBuiltin="true"/>
    <cellStyle name="40% - Accent3 2 2 5 2 2 2 2 2" xfId="0" builtinId="53" customBuiltin="true"/>
    <cellStyle name="40% - Accent3 2 2 5 2 2 2 3" xfId="0" builtinId="53" customBuiltin="true"/>
    <cellStyle name="40% - Accent3 2 2 5 2 2 3" xfId="0" builtinId="53" customBuiltin="true"/>
    <cellStyle name="40% - Accent3 2 2 5 2 2 3 2" xfId="0" builtinId="53" customBuiltin="true"/>
    <cellStyle name="40% - Accent3 2 2 5 2 2 4" xfId="0" builtinId="53" customBuiltin="true"/>
    <cellStyle name="40% - Accent3 2 2 5 2 3" xfId="0" builtinId="53" customBuiltin="true"/>
    <cellStyle name="40% - Accent3 2 2 5 2 3 2" xfId="0" builtinId="53" customBuiltin="true"/>
    <cellStyle name="40% - Accent3 2 2 5 2 3 2 2" xfId="0" builtinId="53" customBuiltin="true"/>
    <cellStyle name="40% - Accent3 2 2 5 2 3 3" xfId="0" builtinId="53" customBuiltin="true"/>
    <cellStyle name="40% - Accent3 2 2 5 2 4" xfId="0" builtinId="53" customBuiltin="true"/>
    <cellStyle name="40% - Accent3 2 2 5 2 4 2" xfId="0" builtinId="53" customBuiltin="true"/>
    <cellStyle name="40% - Accent3 2 2 5 2 5" xfId="0" builtinId="53" customBuiltin="true"/>
    <cellStyle name="40% - Accent3 2 2 5 3" xfId="0" builtinId="53" customBuiltin="true"/>
    <cellStyle name="40% - Accent3 2 2 5 3 2" xfId="0" builtinId="53" customBuiltin="true"/>
    <cellStyle name="40% - Accent3 2 2 5 3 2 2" xfId="0" builtinId="53" customBuiltin="true"/>
    <cellStyle name="40% - Accent3 2 2 5 3 2 2 2" xfId="0" builtinId="53" customBuiltin="true"/>
    <cellStyle name="40% - Accent3 2 2 5 3 2 3" xfId="0" builtinId="53" customBuiltin="true"/>
    <cellStyle name="40% - Accent3 2 2 5 3 3" xfId="0" builtinId="53" customBuiltin="true"/>
    <cellStyle name="40% - Accent3 2 2 5 3 3 2" xfId="0" builtinId="53" customBuiltin="true"/>
    <cellStyle name="40% - Accent3 2 2 5 3 4" xfId="0" builtinId="53" customBuiltin="true"/>
    <cellStyle name="40% - Accent3 2 2 5 4" xfId="0" builtinId="53" customBuiltin="true"/>
    <cellStyle name="40% - Accent3 2 2 5 4 2" xfId="0" builtinId="53" customBuiltin="true"/>
    <cellStyle name="40% - Accent3 2 2 5 4 2 2" xfId="0" builtinId="53" customBuiltin="true"/>
    <cellStyle name="40% - Accent3 2 2 5 4 3" xfId="0" builtinId="53" customBuiltin="true"/>
    <cellStyle name="40% - Accent3 2 2 5 5" xfId="0" builtinId="53" customBuiltin="true"/>
    <cellStyle name="40% - Accent3 2 2 5 5 2" xfId="0" builtinId="53" customBuiltin="true"/>
    <cellStyle name="40% - Accent3 2 2 5 6" xfId="0" builtinId="53" customBuiltin="true"/>
    <cellStyle name="40% - Accent3 2 2 6" xfId="0" builtinId="53" customBuiltin="true"/>
    <cellStyle name="40% - Accent3 2 2 6 2" xfId="0" builtinId="53" customBuiltin="true"/>
    <cellStyle name="40% - Accent3 2 2 6 2 2" xfId="0" builtinId="53" customBuiltin="true"/>
    <cellStyle name="40% - Accent3 2 2 6 2 2 2" xfId="0" builtinId="53" customBuiltin="true"/>
    <cellStyle name="40% - Accent3 2 2 6 2 2 2 2" xfId="0" builtinId="53" customBuiltin="true"/>
    <cellStyle name="40% - Accent3 2 2 6 2 2 3" xfId="0" builtinId="53" customBuiltin="true"/>
    <cellStyle name="40% - Accent3 2 2 6 2 3" xfId="0" builtinId="53" customBuiltin="true"/>
    <cellStyle name="40% - Accent3 2 2 6 2 3 2" xfId="0" builtinId="53" customBuiltin="true"/>
    <cellStyle name="40% - Accent3 2 2 6 2 4" xfId="0" builtinId="53" customBuiltin="true"/>
    <cellStyle name="40% - Accent3 2 2 6 3" xfId="0" builtinId="53" customBuiltin="true"/>
    <cellStyle name="40% - Accent3 2 2 6 3 2" xfId="0" builtinId="53" customBuiltin="true"/>
    <cellStyle name="40% - Accent3 2 2 6 3 2 2" xfId="0" builtinId="53" customBuiltin="true"/>
    <cellStyle name="40% - Accent3 2 2 6 3 3" xfId="0" builtinId="53" customBuiltin="true"/>
    <cellStyle name="40% - Accent3 2 2 6 4" xfId="0" builtinId="53" customBuiltin="true"/>
    <cellStyle name="40% - Accent3 2 2 6 4 2" xfId="0" builtinId="53" customBuiltin="true"/>
    <cellStyle name="40% - Accent3 2 2 6 5" xfId="0" builtinId="53" customBuiltin="true"/>
    <cellStyle name="40% - Accent3 2 2 7" xfId="0" builtinId="53" customBuiltin="true"/>
    <cellStyle name="40% - Accent3 2 2 7 2" xfId="0" builtinId="53" customBuiltin="true"/>
    <cellStyle name="40% - Accent3 2 2 7 2 2" xfId="0" builtinId="53" customBuiltin="true"/>
    <cellStyle name="40% - Accent3 2 2 7 2 2 2" xfId="0" builtinId="53" customBuiltin="true"/>
    <cellStyle name="40% - Accent3 2 2 7 2 3" xfId="0" builtinId="53" customBuiltin="true"/>
    <cellStyle name="40% - Accent3 2 2 7 3" xfId="0" builtinId="53" customBuiltin="true"/>
    <cellStyle name="40% - Accent3 2 2 7 3 2" xfId="0" builtinId="53" customBuiltin="true"/>
    <cellStyle name="40% - Accent3 2 2 7 4" xfId="0" builtinId="53" customBuiltin="true"/>
    <cellStyle name="40% - Accent3 2 2 8" xfId="0" builtinId="53" customBuiltin="true"/>
    <cellStyle name="40% - Accent3 2 2 8 2" xfId="0" builtinId="53" customBuiltin="true"/>
    <cellStyle name="40% - Accent3 2 2 8 2 2" xfId="0" builtinId="53" customBuiltin="true"/>
    <cellStyle name="40% - Accent3 2 2 8 3" xfId="0" builtinId="53" customBuiltin="true"/>
    <cellStyle name="40% - Accent3 2 2 9" xfId="0" builtinId="53" customBuiltin="true"/>
    <cellStyle name="40% - Accent3 2 2 9 2" xfId="0" builtinId="53" customBuiltin="true"/>
    <cellStyle name="40% - Accent3 2 3" xfId="0" builtinId="53" customBuiltin="true"/>
    <cellStyle name="40% - Accent3 2 3 10" xfId="0" builtinId="53" customBuiltin="true"/>
    <cellStyle name="40% - Accent3 2 3 2" xfId="0" builtinId="53" customBuiltin="true"/>
    <cellStyle name="40% - Accent3 2 3 2 2" xfId="0" builtinId="53" customBuiltin="true"/>
    <cellStyle name="40% - Accent3 2 3 2 2 2" xfId="0" builtinId="53" customBuiltin="true"/>
    <cellStyle name="40% - Accent3 2 3 2 2 2 2" xfId="0" builtinId="53" customBuiltin="true"/>
    <cellStyle name="40% - Accent3 2 3 2 2 2 2 2" xfId="0" builtinId="53" customBuiltin="true"/>
    <cellStyle name="40% - Accent3 2 3 2 2 2 2 2 2" xfId="0" builtinId="53" customBuiltin="true"/>
    <cellStyle name="40% - Accent3 2 3 2 2 2 2 2 2 2" xfId="0" builtinId="53" customBuiltin="true"/>
    <cellStyle name="40% - Accent3 2 3 2 2 2 2 2 2 2 2" xfId="0" builtinId="53" customBuiltin="true"/>
    <cellStyle name="40% - Accent3 2 3 2 2 2 2 2 2 3" xfId="0" builtinId="53" customBuiltin="true"/>
    <cellStyle name="40% - Accent3 2 3 2 2 2 2 2 3" xfId="0" builtinId="53" customBuiltin="true"/>
    <cellStyle name="40% - Accent3 2 3 2 2 2 2 2 3 2" xfId="0" builtinId="53" customBuiltin="true"/>
    <cellStyle name="40% - Accent3 2 3 2 2 2 2 2 4" xfId="0" builtinId="53" customBuiltin="true"/>
    <cellStyle name="40% - Accent3 2 3 2 2 2 2 3" xfId="0" builtinId="53" customBuiltin="true"/>
    <cellStyle name="40% - Accent3 2 3 2 2 2 2 3 2" xfId="0" builtinId="53" customBuiltin="true"/>
    <cellStyle name="40% - Accent3 2 3 2 2 2 2 3 2 2" xfId="0" builtinId="53" customBuiltin="true"/>
    <cellStyle name="40% - Accent3 2 3 2 2 2 2 3 3" xfId="0" builtinId="53" customBuiltin="true"/>
    <cellStyle name="40% - Accent3 2 3 2 2 2 2 4" xfId="0" builtinId="53" customBuiltin="true"/>
    <cellStyle name="40% - Accent3 2 3 2 2 2 2 4 2" xfId="0" builtinId="53" customBuiltin="true"/>
    <cellStyle name="40% - Accent3 2 3 2 2 2 2 5" xfId="0" builtinId="53" customBuiltin="true"/>
    <cellStyle name="40% - Accent3 2 3 2 2 2 3" xfId="0" builtinId="53" customBuiltin="true"/>
    <cellStyle name="40% - Accent3 2 3 2 2 2 3 2" xfId="0" builtinId="53" customBuiltin="true"/>
    <cellStyle name="40% - Accent3 2 3 2 2 2 3 2 2" xfId="0" builtinId="53" customBuiltin="true"/>
    <cellStyle name="40% - Accent3 2 3 2 2 2 3 2 2 2" xfId="0" builtinId="53" customBuiltin="true"/>
    <cellStyle name="40% - Accent3 2 3 2 2 2 3 2 3" xfId="0" builtinId="53" customBuiltin="true"/>
    <cellStyle name="40% - Accent3 2 3 2 2 2 3 3" xfId="0" builtinId="53" customBuiltin="true"/>
    <cellStyle name="40% - Accent3 2 3 2 2 2 3 3 2" xfId="0" builtinId="53" customBuiltin="true"/>
    <cellStyle name="40% - Accent3 2 3 2 2 2 3 4" xfId="0" builtinId="53" customBuiltin="true"/>
    <cellStyle name="40% - Accent3 2 3 2 2 2 4" xfId="0" builtinId="53" customBuiltin="true"/>
    <cellStyle name="40% - Accent3 2 3 2 2 2 4 2" xfId="0" builtinId="53" customBuiltin="true"/>
    <cellStyle name="40% - Accent3 2 3 2 2 2 4 2 2" xfId="0" builtinId="53" customBuiltin="true"/>
    <cellStyle name="40% - Accent3 2 3 2 2 2 4 3" xfId="0" builtinId="53" customBuiltin="true"/>
    <cellStyle name="40% - Accent3 2 3 2 2 2 5" xfId="0" builtinId="53" customBuiltin="true"/>
    <cellStyle name="40% - Accent3 2 3 2 2 2 5 2" xfId="0" builtinId="53" customBuiltin="true"/>
    <cellStyle name="40% - Accent3 2 3 2 2 2 6" xfId="0" builtinId="53" customBuiltin="true"/>
    <cellStyle name="40% - Accent3 2 3 2 2 3" xfId="0" builtinId="53" customBuiltin="true"/>
    <cellStyle name="40% - Accent3 2 3 2 2 3 2" xfId="0" builtinId="53" customBuiltin="true"/>
    <cellStyle name="40% - Accent3 2 3 2 2 3 2 2" xfId="0" builtinId="53" customBuiltin="true"/>
    <cellStyle name="40% - Accent3 2 3 2 2 3 2 2 2" xfId="0" builtinId="53" customBuiltin="true"/>
    <cellStyle name="40% - Accent3 2 3 2 2 3 2 2 2 2" xfId="0" builtinId="53" customBuiltin="true"/>
    <cellStyle name="40% - Accent3 2 3 2 2 3 2 2 3" xfId="0" builtinId="53" customBuiltin="true"/>
    <cellStyle name="40% - Accent3 2 3 2 2 3 2 3" xfId="0" builtinId="53" customBuiltin="true"/>
    <cellStyle name="40% - Accent3 2 3 2 2 3 2 3 2" xfId="0" builtinId="53" customBuiltin="true"/>
    <cellStyle name="40% - Accent3 2 3 2 2 3 2 4" xfId="0" builtinId="53" customBuiltin="true"/>
    <cellStyle name="40% - Accent3 2 3 2 2 3 3" xfId="0" builtinId="53" customBuiltin="true"/>
    <cellStyle name="40% - Accent3 2 3 2 2 3 3 2" xfId="0" builtinId="53" customBuiltin="true"/>
    <cellStyle name="40% - Accent3 2 3 2 2 3 3 2 2" xfId="0" builtinId="53" customBuiltin="true"/>
    <cellStyle name="40% - Accent3 2 3 2 2 3 3 3" xfId="0" builtinId="53" customBuiltin="true"/>
    <cellStyle name="40% - Accent3 2 3 2 2 3 4" xfId="0" builtinId="53" customBuiltin="true"/>
    <cellStyle name="40% - Accent3 2 3 2 2 3 4 2" xfId="0" builtinId="53" customBuiltin="true"/>
    <cellStyle name="40% - Accent3 2 3 2 2 3 5" xfId="0" builtinId="53" customBuiltin="true"/>
    <cellStyle name="40% - Accent3 2 3 2 2 4" xfId="0" builtinId="53" customBuiltin="true"/>
    <cellStyle name="40% - Accent3 2 3 2 2 4 2" xfId="0" builtinId="53" customBuiltin="true"/>
    <cellStyle name="40% - Accent3 2 3 2 2 4 2 2" xfId="0" builtinId="53" customBuiltin="true"/>
    <cellStyle name="40% - Accent3 2 3 2 2 4 2 2 2" xfId="0" builtinId="53" customBuiltin="true"/>
    <cellStyle name="40% - Accent3 2 3 2 2 4 2 3" xfId="0" builtinId="53" customBuiltin="true"/>
    <cellStyle name="40% - Accent3 2 3 2 2 4 3" xfId="0" builtinId="53" customBuiltin="true"/>
    <cellStyle name="40% - Accent3 2 3 2 2 4 3 2" xfId="0" builtinId="53" customBuiltin="true"/>
    <cellStyle name="40% - Accent3 2 3 2 2 4 4" xfId="0" builtinId="53" customBuiltin="true"/>
    <cellStyle name="40% - Accent3 2 3 2 2 5" xfId="0" builtinId="53" customBuiltin="true"/>
    <cellStyle name="40% - Accent3 2 3 2 2 5 2" xfId="0" builtinId="53" customBuiltin="true"/>
    <cellStyle name="40% - Accent3 2 3 2 2 5 2 2" xfId="0" builtinId="53" customBuiltin="true"/>
    <cellStyle name="40% - Accent3 2 3 2 2 5 3" xfId="0" builtinId="53" customBuiltin="true"/>
    <cellStyle name="40% - Accent3 2 3 2 2 6" xfId="0" builtinId="53" customBuiltin="true"/>
    <cellStyle name="40% - Accent3 2 3 2 2 6 2" xfId="0" builtinId="53" customBuiltin="true"/>
    <cellStyle name="40% - Accent3 2 3 2 2 7" xfId="0" builtinId="53" customBuiltin="true"/>
    <cellStyle name="40% - Accent3 2 3 2 3" xfId="0" builtinId="53" customBuiltin="true"/>
    <cellStyle name="40% - Accent3 2 3 2 3 2" xfId="0" builtinId="53" customBuiltin="true"/>
    <cellStyle name="40% - Accent3 2 3 2 3 2 2" xfId="0" builtinId="53" customBuiltin="true"/>
    <cellStyle name="40% - Accent3 2 3 2 3 2 2 2" xfId="0" builtinId="53" customBuiltin="true"/>
    <cellStyle name="40% - Accent3 2 3 2 3 2 2 2 2" xfId="0" builtinId="53" customBuiltin="true"/>
    <cellStyle name="40% - Accent3 2 3 2 3 2 2 2 2 2" xfId="0" builtinId="53" customBuiltin="true"/>
    <cellStyle name="40% - Accent3 2 3 2 3 2 2 2 3" xfId="0" builtinId="53" customBuiltin="true"/>
    <cellStyle name="40% - Accent3 2 3 2 3 2 2 3" xfId="0" builtinId="53" customBuiltin="true"/>
    <cellStyle name="40% - Accent3 2 3 2 3 2 2 3 2" xfId="0" builtinId="53" customBuiltin="true"/>
    <cellStyle name="40% - Accent3 2 3 2 3 2 2 4" xfId="0" builtinId="53" customBuiltin="true"/>
    <cellStyle name="40% - Accent3 2 3 2 3 2 3" xfId="0" builtinId="53" customBuiltin="true"/>
    <cellStyle name="40% - Accent3 2 3 2 3 2 3 2" xfId="0" builtinId="53" customBuiltin="true"/>
    <cellStyle name="40% - Accent3 2 3 2 3 2 3 2 2" xfId="0" builtinId="53" customBuiltin="true"/>
    <cellStyle name="40% - Accent3 2 3 2 3 2 3 3" xfId="0" builtinId="53" customBuiltin="true"/>
    <cellStyle name="40% - Accent3 2 3 2 3 2 4" xfId="0" builtinId="53" customBuiltin="true"/>
    <cellStyle name="40% - Accent3 2 3 2 3 2 4 2" xfId="0" builtinId="53" customBuiltin="true"/>
    <cellStyle name="40% - Accent3 2 3 2 3 2 5" xfId="0" builtinId="53" customBuiltin="true"/>
    <cellStyle name="40% - Accent3 2 3 2 3 3" xfId="0" builtinId="53" customBuiltin="true"/>
    <cellStyle name="40% - Accent3 2 3 2 3 3 2" xfId="0" builtinId="53" customBuiltin="true"/>
    <cellStyle name="40% - Accent3 2 3 2 3 3 2 2" xfId="0" builtinId="53" customBuiltin="true"/>
    <cellStyle name="40% - Accent3 2 3 2 3 3 2 2 2" xfId="0" builtinId="53" customBuiltin="true"/>
    <cellStyle name="40% - Accent3 2 3 2 3 3 2 3" xfId="0" builtinId="53" customBuiltin="true"/>
    <cellStyle name="40% - Accent3 2 3 2 3 3 3" xfId="0" builtinId="53" customBuiltin="true"/>
    <cellStyle name="40% - Accent3 2 3 2 3 3 3 2" xfId="0" builtinId="53" customBuiltin="true"/>
    <cellStyle name="40% - Accent3 2 3 2 3 3 4" xfId="0" builtinId="53" customBuiltin="true"/>
    <cellStyle name="40% - Accent3 2 3 2 3 4" xfId="0" builtinId="53" customBuiltin="true"/>
    <cellStyle name="40% - Accent3 2 3 2 3 4 2" xfId="0" builtinId="53" customBuiltin="true"/>
    <cellStyle name="40% - Accent3 2 3 2 3 4 2 2" xfId="0" builtinId="53" customBuiltin="true"/>
    <cellStyle name="40% - Accent3 2 3 2 3 4 3" xfId="0" builtinId="53" customBuiltin="true"/>
    <cellStyle name="40% - Accent3 2 3 2 3 5" xfId="0" builtinId="53" customBuiltin="true"/>
    <cellStyle name="40% - Accent3 2 3 2 3 5 2" xfId="0" builtinId="53" customBuiltin="true"/>
    <cellStyle name="40% - Accent3 2 3 2 3 6" xfId="0" builtinId="53" customBuiltin="true"/>
    <cellStyle name="40% - Accent3 2 3 2 4" xfId="0" builtinId="53" customBuiltin="true"/>
    <cellStyle name="40% - Accent3 2 3 2 4 2" xfId="0" builtinId="53" customBuiltin="true"/>
    <cellStyle name="40% - Accent3 2 3 2 4 2 2" xfId="0" builtinId="53" customBuiltin="true"/>
    <cellStyle name="40% - Accent3 2 3 2 4 2 2 2" xfId="0" builtinId="53" customBuiltin="true"/>
    <cellStyle name="40% - Accent3 2 3 2 4 2 2 2 2" xfId="0" builtinId="53" customBuiltin="true"/>
    <cellStyle name="40% - Accent3 2 3 2 4 2 2 3" xfId="0" builtinId="53" customBuiltin="true"/>
    <cellStyle name="40% - Accent3 2 3 2 4 2 3" xfId="0" builtinId="53" customBuiltin="true"/>
    <cellStyle name="40% - Accent3 2 3 2 4 2 3 2" xfId="0" builtinId="53" customBuiltin="true"/>
    <cellStyle name="40% - Accent3 2 3 2 4 2 4" xfId="0" builtinId="53" customBuiltin="true"/>
    <cellStyle name="40% - Accent3 2 3 2 4 3" xfId="0" builtinId="53" customBuiltin="true"/>
    <cellStyle name="40% - Accent3 2 3 2 4 3 2" xfId="0" builtinId="53" customBuiltin="true"/>
    <cellStyle name="40% - Accent3 2 3 2 4 3 2 2" xfId="0" builtinId="53" customBuiltin="true"/>
    <cellStyle name="40% - Accent3 2 3 2 4 3 3" xfId="0" builtinId="53" customBuiltin="true"/>
    <cellStyle name="40% - Accent3 2 3 2 4 4" xfId="0" builtinId="53" customBuiltin="true"/>
    <cellStyle name="40% - Accent3 2 3 2 4 4 2" xfId="0" builtinId="53" customBuiltin="true"/>
    <cellStyle name="40% - Accent3 2 3 2 4 5" xfId="0" builtinId="53" customBuiltin="true"/>
    <cellStyle name="40% - Accent3 2 3 2 5" xfId="0" builtinId="53" customBuiltin="true"/>
    <cellStyle name="40% - Accent3 2 3 2 5 2" xfId="0" builtinId="53" customBuiltin="true"/>
    <cellStyle name="40% - Accent3 2 3 2 5 2 2" xfId="0" builtinId="53" customBuiltin="true"/>
    <cellStyle name="40% - Accent3 2 3 2 5 2 2 2" xfId="0" builtinId="53" customBuiltin="true"/>
    <cellStyle name="40% - Accent3 2 3 2 5 2 3" xfId="0" builtinId="53" customBuiltin="true"/>
    <cellStyle name="40% - Accent3 2 3 2 5 3" xfId="0" builtinId="53" customBuiltin="true"/>
    <cellStyle name="40% - Accent3 2 3 2 5 3 2" xfId="0" builtinId="53" customBuiltin="true"/>
    <cellStyle name="40% - Accent3 2 3 2 5 4" xfId="0" builtinId="53" customBuiltin="true"/>
    <cellStyle name="40% - Accent3 2 3 2 6" xfId="0" builtinId="53" customBuiltin="true"/>
    <cellStyle name="40% - Accent3 2 3 2 6 2" xfId="0" builtinId="53" customBuiltin="true"/>
    <cellStyle name="40% - Accent3 2 3 2 6 2 2" xfId="0" builtinId="53" customBuiltin="true"/>
    <cellStyle name="40% - Accent3 2 3 2 6 3" xfId="0" builtinId="53" customBuiltin="true"/>
    <cellStyle name="40% - Accent3 2 3 2 7" xfId="0" builtinId="53" customBuiltin="true"/>
    <cellStyle name="40% - Accent3 2 3 2 7 2" xfId="0" builtinId="53" customBuiltin="true"/>
    <cellStyle name="40% - Accent3 2 3 2 8" xfId="0" builtinId="53" customBuiltin="true"/>
    <cellStyle name="40% - Accent3 2 3 3" xfId="0" builtinId="53" customBuiltin="true"/>
    <cellStyle name="40% - Accent3 2 3 3 2" xfId="0" builtinId="53" customBuiltin="true"/>
    <cellStyle name="40% - Accent3 2 3 3 2 2" xfId="0" builtinId="53" customBuiltin="true"/>
    <cellStyle name="40% - Accent3 2 3 3 2 2 2" xfId="0" builtinId="53" customBuiltin="true"/>
    <cellStyle name="40% - Accent3 2 3 3 2 2 2 2" xfId="0" builtinId="53" customBuiltin="true"/>
    <cellStyle name="40% - Accent3 2 3 3 2 2 2 2 2" xfId="0" builtinId="53" customBuiltin="true"/>
    <cellStyle name="40% - Accent3 2 3 3 2 2 2 2 2 2" xfId="0" builtinId="53" customBuiltin="true"/>
    <cellStyle name="40% - Accent3 2 3 3 2 2 2 2 2 2 2" xfId="0" builtinId="53" customBuiltin="true"/>
    <cellStyle name="40% - Accent3 2 3 3 2 2 2 2 2 3" xfId="0" builtinId="53" customBuiltin="true"/>
    <cellStyle name="40% - Accent3 2 3 3 2 2 2 2 3" xfId="0" builtinId="53" customBuiltin="true"/>
    <cellStyle name="40% - Accent3 2 3 3 2 2 2 2 3 2" xfId="0" builtinId="53" customBuiltin="true"/>
    <cellStyle name="40% - Accent3 2 3 3 2 2 2 2 4" xfId="0" builtinId="53" customBuiltin="true"/>
    <cellStyle name="40% - Accent3 2 3 3 2 2 2 3" xfId="0" builtinId="53" customBuiltin="true"/>
    <cellStyle name="40% - Accent3 2 3 3 2 2 2 3 2" xfId="0" builtinId="53" customBuiltin="true"/>
    <cellStyle name="40% - Accent3 2 3 3 2 2 2 3 2 2" xfId="0" builtinId="53" customBuiltin="true"/>
    <cellStyle name="40% - Accent3 2 3 3 2 2 2 3 3" xfId="0" builtinId="53" customBuiltin="true"/>
    <cellStyle name="40% - Accent3 2 3 3 2 2 2 4" xfId="0" builtinId="53" customBuiltin="true"/>
    <cellStyle name="40% - Accent3 2 3 3 2 2 2 4 2" xfId="0" builtinId="53" customBuiltin="true"/>
    <cellStyle name="40% - Accent3 2 3 3 2 2 2 5" xfId="0" builtinId="53" customBuiltin="true"/>
    <cellStyle name="40% - Accent3 2 3 3 2 2 3" xfId="0" builtinId="53" customBuiltin="true"/>
    <cellStyle name="40% - Accent3 2 3 3 2 2 3 2" xfId="0" builtinId="53" customBuiltin="true"/>
    <cellStyle name="40% - Accent3 2 3 3 2 2 3 2 2" xfId="0" builtinId="53" customBuiltin="true"/>
    <cellStyle name="40% - Accent3 2 3 3 2 2 3 2 2 2" xfId="0" builtinId="53" customBuiltin="true"/>
    <cellStyle name="40% - Accent3 2 3 3 2 2 3 2 3" xfId="0" builtinId="53" customBuiltin="true"/>
    <cellStyle name="40% - Accent3 2 3 3 2 2 3 3" xfId="0" builtinId="53" customBuiltin="true"/>
    <cellStyle name="40% - Accent3 2 3 3 2 2 3 3 2" xfId="0" builtinId="53" customBuiltin="true"/>
    <cellStyle name="40% - Accent3 2 3 3 2 2 3 4" xfId="0" builtinId="53" customBuiltin="true"/>
    <cellStyle name="40% - Accent3 2 3 3 2 2 4" xfId="0" builtinId="53" customBuiltin="true"/>
    <cellStyle name="40% - Accent3 2 3 3 2 2 4 2" xfId="0" builtinId="53" customBuiltin="true"/>
    <cellStyle name="40% - Accent3 2 3 3 2 2 4 2 2" xfId="0" builtinId="53" customBuiltin="true"/>
    <cellStyle name="40% - Accent3 2 3 3 2 2 4 3" xfId="0" builtinId="53" customBuiltin="true"/>
    <cellStyle name="40% - Accent3 2 3 3 2 2 5" xfId="0" builtinId="53" customBuiltin="true"/>
    <cellStyle name="40% - Accent3 2 3 3 2 2 5 2" xfId="0" builtinId="53" customBuiltin="true"/>
    <cellStyle name="40% - Accent3 2 3 3 2 2 6" xfId="0" builtinId="53" customBuiltin="true"/>
    <cellStyle name="40% - Accent3 2 3 3 2 3" xfId="0" builtinId="53" customBuiltin="true"/>
    <cellStyle name="40% - Accent3 2 3 3 2 3 2" xfId="0" builtinId="53" customBuiltin="true"/>
    <cellStyle name="40% - Accent3 2 3 3 2 3 2 2" xfId="0" builtinId="53" customBuiltin="true"/>
    <cellStyle name="40% - Accent3 2 3 3 2 3 2 2 2" xfId="0" builtinId="53" customBuiltin="true"/>
    <cellStyle name="40% - Accent3 2 3 3 2 3 2 2 2 2" xfId="0" builtinId="53" customBuiltin="true"/>
    <cellStyle name="40% - Accent3 2 3 3 2 3 2 2 3" xfId="0" builtinId="53" customBuiltin="true"/>
    <cellStyle name="40% - Accent3 2 3 3 2 3 2 3" xfId="0" builtinId="53" customBuiltin="true"/>
    <cellStyle name="40% - Accent3 2 3 3 2 3 2 3 2" xfId="0" builtinId="53" customBuiltin="true"/>
    <cellStyle name="40% - Accent3 2 3 3 2 3 2 4" xfId="0" builtinId="53" customBuiltin="true"/>
    <cellStyle name="40% - Accent3 2 3 3 2 3 3" xfId="0" builtinId="53" customBuiltin="true"/>
    <cellStyle name="40% - Accent3 2 3 3 2 3 3 2" xfId="0" builtinId="53" customBuiltin="true"/>
    <cellStyle name="40% - Accent3 2 3 3 2 3 3 2 2" xfId="0" builtinId="53" customBuiltin="true"/>
    <cellStyle name="40% - Accent3 2 3 3 2 3 3 3" xfId="0" builtinId="53" customBuiltin="true"/>
    <cellStyle name="40% - Accent3 2 3 3 2 3 4" xfId="0" builtinId="53" customBuiltin="true"/>
    <cellStyle name="40% - Accent3 2 3 3 2 3 4 2" xfId="0" builtinId="53" customBuiltin="true"/>
    <cellStyle name="40% - Accent3 2 3 3 2 3 5" xfId="0" builtinId="53" customBuiltin="true"/>
    <cellStyle name="40% - Accent3 2 3 3 2 4" xfId="0" builtinId="53" customBuiltin="true"/>
    <cellStyle name="40% - Accent3 2 3 3 2 4 2" xfId="0" builtinId="53" customBuiltin="true"/>
    <cellStyle name="40% - Accent3 2 3 3 2 4 2 2" xfId="0" builtinId="53" customBuiltin="true"/>
    <cellStyle name="40% - Accent3 2 3 3 2 4 2 2 2" xfId="0" builtinId="53" customBuiltin="true"/>
    <cellStyle name="40% - Accent3 2 3 3 2 4 2 3" xfId="0" builtinId="53" customBuiltin="true"/>
    <cellStyle name="40% - Accent3 2 3 3 2 4 3" xfId="0" builtinId="53" customBuiltin="true"/>
    <cellStyle name="40% - Accent3 2 3 3 2 4 3 2" xfId="0" builtinId="53" customBuiltin="true"/>
    <cellStyle name="40% - Accent3 2 3 3 2 4 4" xfId="0" builtinId="53" customBuiltin="true"/>
    <cellStyle name="40% - Accent3 2 3 3 2 5" xfId="0" builtinId="53" customBuiltin="true"/>
    <cellStyle name="40% - Accent3 2 3 3 2 5 2" xfId="0" builtinId="53" customBuiltin="true"/>
    <cellStyle name="40% - Accent3 2 3 3 2 5 2 2" xfId="0" builtinId="53" customBuiltin="true"/>
    <cellStyle name="40% - Accent3 2 3 3 2 5 3" xfId="0" builtinId="53" customBuiltin="true"/>
    <cellStyle name="40% - Accent3 2 3 3 2 6" xfId="0" builtinId="53" customBuiltin="true"/>
    <cellStyle name="40% - Accent3 2 3 3 2 6 2" xfId="0" builtinId="53" customBuiltin="true"/>
    <cellStyle name="40% - Accent3 2 3 3 2 7" xfId="0" builtinId="53" customBuiltin="true"/>
    <cellStyle name="40% - Accent3 2 3 3 3" xfId="0" builtinId="53" customBuiltin="true"/>
    <cellStyle name="40% - Accent3 2 3 3 3 2" xfId="0" builtinId="53" customBuiltin="true"/>
    <cellStyle name="40% - Accent3 2 3 3 3 2 2" xfId="0" builtinId="53" customBuiltin="true"/>
    <cellStyle name="40% - Accent3 2 3 3 3 2 2 2" xfId="0" builtinId="53" customBuiltin="true"/>
    <cellStyle name="40% - Accent3 2 3 3 3 2 2 2 2" xfId="0" builtinId="53" customBuiltin="true"/>
    <cellStyle name="40% - Accent3 2 3 3 3 2 2 2 2 2" xfId="0" builtinId="53" customBuiltin="true"/>
    <cellStyle name="40% - Accent3 2 3 3 3 2 2 2 3" xfId="0" builtinId="53" customBuiltin="true"/>
    <cellStyle name="40% - Accent3 2 3 3 3 2 2 3" xfId="0" builtinId="53" customBuiltin="true"/>
    <cellStyle name="40% - Accent3 2 3 3 3 2 2 3 2" xfId="0" builtinId="53" customBuiltin="true"/>
    <cellStyle name="40% - Accent3 2 3 3 3 2 2 4" xfId="0" builtinId="53" customBuiltin="true"/>
    <cellStyle name="40% - Accent3 2 3 3 3 2 3" xfId="0" builtinId="53" customBuiltin="true"/>
    <cellStyle name="40% - Accent3 2 3 3 3 2 3 2" xfId="0" builtinId="53" customBuiltin="true"/>
    <cellStyle name="40% - Accent3 2 3 3 3 2 3 2 2" xfId="0" builtinId="53" customBuiltin="true"/>
    <cellStyle name="40% - Accent3 2 3 3 3 2 3 3" xfId="0" builtinId="53" customBuiltin="true"/>
    <cellStyle name="40% - Accent3 2 3 3 3 2 4" xfId="0" builtinId="53" customBuiltin="true"/>
    <cellStyle name="40% - Accent3 2 3 3 3 2 4 2" xfId="0" builtinId="53" customBuiltin="true"/>
    <cellStyle name="40% - Accent3 2 3 3 3 2 5" xfId="0" builtinId="53" customBuiltin="true"/>
    <cellStyle name="40% - Accent3 2 3 3 3 3" xfId="0" builtinId="53" customBuiltin="true"/>
    <cellStyle name="40% - Accent3 2 3 3 3 3 2" xfId="0" builtinId="53" customBuiltin="true"/>
    <cellStyle name="40% - Accent3 2 3 3 3 3 2 2" xfId="0" builtinId="53" customBuiltin="true"/>
    <cellStyle name="40% - Accent3 2 3 3 3 3 2 2 2" xfId="0" builtinId="53" customBuiltin="true"/>
    <cellStyle name="40% - Accent3 2 3 3 3 3 2 3" xfId="0" builtinId="53" customBuiltin="true"/>
    <cellStyle name="40% - Accent3 2 3 3 3 3 3" xfId="0" builtinId="53" customBuiltin="true"/>
    <cellStyle name="40% - Accent3 2 3 3 3 3 3 2" xfId="0" builtinId="53" customBuiltin="true"/>
    <cellStyle name="40% - Accent3 2 3 3 3 3 4" xfId="0" builtinId="53" customBuiltin="true"/>
    <cellStyle name="40% - Accent3 2 3 3 3 4" xfId="0" builtinId="53" customBuiltin="true"/>
    <cellStyle name="40% - Accent3 2 3 3 3 4 2" xfId="0" builtinId="53" customBuiltin="true"/>
    <cellStyle name="40% - Accent3 2 3 3 3 4 2 2" xfId="0" builtinId="53" customBuiltin="true"/>
    <cellStyle name="40% - Accent3 2 3 3 3 4 3" xfId="0" builtinId="53" customBuiltin="true"/>
    <cellStyle name="40% - Accent3 2 3 3 3 5" xfId="0" builtinId="53" customBuiltin="true"/>
    <cellStyle name="40% - Accent3 2 3 3 3 5 2" xfId="0" builtinId="53" customBuiltin="true"/>
    <cellStyle name="40% - Accent3 2 3 3 3 6" xfId="0" builtinId="53" customBuiltin="true"/>
    <cellStyle name="40% - Accent3 2 3 3 4" xfId="0" builtinId="53" customBuiltin="true"/>
    <cellStyle name="40% - Accent3 2 3 3 4 2" xfId="0" builtinId="53" customBuiltin="true"/>
    <cellStyle name="40% - Accent3 2 3 3 4 2 2" xfId="0" builtinId="53" customBuiltin="true"/>
    <cellStyle name="40% - Accent3 2 3 3 4 2 2 2" xfId="0" builtinId="53" customBuiltin="true"/>
    <cellStyle name="40% - Accent3 2 3 3 4 2 2 2 2" xfId="0" builtinId="53" customBuiltin="true"/>
    <cellStyle name="40% - Accent3 2 3 3 4 2 2 3" xfId="0" builtinId="53" customBuiltin="true"/>
    <cellStyle name="40% - Accent3 2 3 3 4 2 3" xfId="0" builtinId="53" customBuiltin="true"/>
    <cellStyle name="40% - Accent3 2 3 3 4 2 3 2" xfId="0" builtinId="53" customBuiltin="true"/>
    <cellStyle name="40% - Accent3 2 3 3 4 2 4" xfId="0" builtinId="53" customBuiltin="true"/>
    <cellStyle name="40% - Accent3 2 3 3 4 3" xfId="0" builtinId="53" customBuiltin="true"/>
    <cellStyle name="40% - Accent3 2 3 3 4 3 2" xfId="0" builtinId="53" customBuiltin="true"/>
    <cellStyle name="40% - Accent3 2 3 3 4 3 2 2" xfId="0" builtinId="53" customBuiltin="true"/>
    <cellStyle name="40% - Accent3 2 3 3 4 3 3" xfId="0" builtinId="53" customBuiltin="true"/>
    <cellStyle name="40% - Accent3 2 3 3 4 4" xfId="0" builtinId="53" customBuiltin="true"/>
    <cellStyle name="40% - Accent3 2 3 3 4 4 2" xfId="0" builtinId="53" customBuiltin="true"/>
    <cellStyle name="40% - Accent3 2 3 3 4 5" xfId="0" builtinId="53" customBuiltin="true"/>
    <cellStyle name="40% - Accent3 2 3 3 5" xfId="0" builtinId="53" customBuiltin="true"/>
    <cellStyle name="40% - Accent3 2 3 3 5 2" xfId="0" builtinId="53" customBuiltin="true"/>
    <cellStyle name="40% - Accent3 2 3 3 5 2 2" xfId="0" builtinId="53" customBuiltin="true"/>
    <cellStyle name="40% - Accent3 2 3 3 5 2 2 2" xfId="0" builtinId="53" customBuiltin="true"/>
    <cellStyle name="40% - Accent3 2 3 3 5 2 3" xfId="0" builtinId="53" customBuiltin="true"/>
    <cellStyle name="40% - Accent3 2 3 3 5 3" xfId="0" builtinId="53" customBuiltin="true"/>
    <cellStyle name="40% - Accent3 2 3 3 5 3 2" xfId="0" builtinId="53" customBuiltin="true"/>
    <cellStyle name="40% - Accent3 2 3 3 5 4" xfId="0" builtinId="53" customBuiltin="true"/>
    <cellStyle name="40% - Accent3 2 3 3 6" xfId="0" builtinId="53" customBuiltin="true"/>
    <cellStyle name="40% - Accent3 2 3 3 6 2" xfId="0" builtinId="53" customBuiltin="true"/>
    <cellStyle name="40% - Accent3 2 3 3 6 2 2" xfId="0" builtinId="53" customBuiltin="true"/>
    <cellStyle name="40% - Accent3 2 3 3 6 3" xfId="0" builtinId="53" customBuiltin="true"/>
    <cellStyle name="40% - Accent3 2 3 3 7" xfId="0" builtinId="53" customBuiltin="true"/>
    <cellStyle name="40% - Accent3 2 3 3 7 2" xfId="0" builtinId="53" customBuiltin="true"/>
    <cellStyle name="40% - Accent3 2 3 3 8" xfId="0" builtinId="53" customBuiltin="true"/>
    <cellStyle name="40% - Accent3 2 3 4" xfId="0" builtinId="53" customBuiltin="true"/>
    <cellStyle name="40% - Accent3 2 3 4 2" xfId="0" builtinId="53" customBuiltin="true"/>
    <cellStyle name="40% - Accent3 2 3 4 2 2" xfId="0" builtinId="53" customBuiltin="true"/>
    <cellStyle name="40% - Accent3 2 3 4 2 2 2" xfId="0" builtinId="53" customBuiltin="true"/>
    <cellStyle name="40% - Accent3 2 3 4 2 2 2 2" xfId="0" builtinId="53" customBuiltin="true"/>
    <cellStyle name="40% - Accent3 2 3 4 2 2 2 2 2" xfId="0" builtinId="53" customBuiltin="true"/>
    <cellStyle name="40% - Accent3 2 3 4 2 2 2 2 2 2" xfId="0" builtinId="53" customBuiltin="true"/>
    <cellStyle name="40% - Accent3 2 3 4 2 2 2 2 3" xfId="0" builtinId="53" customBuiltin="true"/>
    <cellStyle name="40% - Accent3 2 3 4 2 2 2 3" xfId="0" builtinId="53" customBuiltin="true"/>
    <cellStyle name="40% - Accent3 2 3 4 2 2 2 3 2" xfId="0" builtinId="53" customBuiltin="true"/>
    <cellStyle name="40% - Accent3 2 3 4 2 2 2 4" xfId="0" builtinId="53" customBuiltin="true"/>
    <cellStyle name="40% - Accent3 2 3 4 2 2 3" xfId="0" builtinId="53" customBuiltin="true"/>
    <cellStyle name="40% - Accent3 2 3 4 2 2 3 2" xfId="0" builtinId="53" customBuiltin="true"/>
    <cellStyle name="40% - Accent3 2 3 4 2 2 3 2 2" xfId="0" builtinId="53" customBuiltin="true"/>
    <cellStyle name="40% - Accent3 2 3 4 2 2 3 3" xfId="0" builtinId="53" customBuiltin="true"/>
    <cellStyle name="40% - Accent3 2 3 4 2 2 4" xfId="0" builtinId="53" customBuiltin="true"/>
    <cellStyle name="40% - Accent3 2 3 4 2 2 4 2" xfId="0" builtinId="53" customBuiltin="true"/>
    <cellStyle name="40% - Accent3 2 3 4 2 2 5" xfId="0" builtinId="53" customBuiltin="true"/>
    <cellStyle name="40% - Accent3 2 3 4 2 3" xfId="0" builtinId="53" customBuiltin="true"/>
    <cellStyle name="40% - Accent3 2 3 4 2 3 2" xfId="0" builtinId="53" customBuiltin="true"/>
    <cellStyle name="40% - Accent3 2 3 4 2 3 2 2" xfId="0" builtinId="53" customBuiltin="true"/>
    <cellStyle name="40% - Accent3 2 3 4 2 3 2 2 2" xfId="0" builtinId="53" customBuiltin="true"/>
    <cellStyle name="40% - Accent3 2 3 4 2 3 2 3" xfId="0" builtinId="53" customBuiltin="true"/>
    <cellStyle name="40% - Accent3 2 3 4 2 3 3" xfId="0" builtinId="53" customBuiltin="true"/>
    <cellStyle name="40% - Accent3 2 3 4 2 3 3 2" xfId="0" builtinId="53" customBuiltin="true"/>
    <cellStyle name="40% - Accent3 2 3 4 2 3 4" xfId="0" builtinId="53" customBuiltin="true"/>
    <cellStyle name="40% - Accent3 2 3 4 2 4" xfId="0" builtinId="53" customBuiltin="true"/>
    <cellStyle name="40% - Accent3 2 3 4 2 4 2" xfId="0" builtinId="53" customBuiltin="true"/>
    <cellStyle name="40% - Accent3 2 3 4 2 4 2 2" xfId="0" builtinId="53" customBuiltin="true"/>
    <cellStyle name="40% - Accent3 2 3 4 2 4 3" xfId="0" builtinId="53" customBuiltin="true"/>
    <cellStyle name="40% - Accent3 2 3 4 2 5" xfId="0" builtinId="53" customBuiltin="true"/>
    <cellStyle name="40% - Accent3 2 3 4 2 5 2" xfId="0" builtinId="53" customBuiltin="true"/>
    <cellStyle name="40% - Accent3 2 3 4 2 6" xfId="0" builtinId="53" customBuiltin="true"/>
    <cellStyle name="40% - Accent3 2 3 4 3" xfId="0" builtinId="53" customBuiltin="true"/>
    <cellStyle name="40% - Accent3 2 3 4 3 2" xfId="0" builtinId="53" customBuiltin="true"/>
    <cellStyle name="40% - Accent3 2 3 4 3 2 2" xfId="0" builtinId="53" customBuiltin="true"/>
    <cellStyle name="40% - Accent3 2 3 4 3 2 2 2" xfId="0" builtinId="53" customBuiltin="true"/>
    <cellStyle name="40% - Accent3 2 3 4 3 2 2 2 2" xfId="0" builtinId="53" customBuiltin="true"/>
    <cellStyle name="40% - Accent3 2 3 4 3 2 2 3" xfId="0" builtinId="53" customBuiltin="true"/>
    <cellStyle name="40% - Accent3 2 3 4 3 2 3" xfId="0" builtinId="53" customBuiltin="true"/>
    <cellStyle name="40% - Accent3 2 3 4 3 2 3 2" xfId="0" builtinId="53" customBuiltin="true"/>
    <cellStyle name="40% - Accent3 2 3 4 3 2 4" xfId="0" builtinId="53" customBuiltin="true"/>
    <cellStyle name="40% - Accent3 2 3 4 3 3" xfId="0" builtinId="53" customBuiltin="true"/>
    <cellStyle name="40% - Accent3 2 3 4 3 3 2" xfId="0" builtinId="53" customBuiltin="true"/>
    <cellStyle name="40% - Accent3 2 3 4 3 3 2 2" xfId="0" builtinId="53" customBuiltin="true"/>
    <cellStyle name="40% - Accent3 2 3 4 3 3 3" xfId="0" builtinId="53" customBuiltin="true"/>
    <cellStyle name="40% - Accent3 2 3 4 3 4" xfId="0" builtinId="53" customBuiltin="true"/>
    <cellStyle name="40% - Accent3 2 3 4 3 4 2" xfId="0" builtinId="53" customBuiltin="true"/>
    <cellStyle name="40% - Accent3 2 3 4 3 5" xfId="0" builtinId="53" customBuiltin="true"/>
    <cellStyle name="40% - Accent3 2 3 4 4" xfId="0" builtinId="53" customBuiltin="true"/>
    <cellStyle name="40% - Accent3 2 3 4 4 2" xfId="0" builtinId="53" customBuiltin="true"/>
    <cellStyle name="40% - Accent3 2 3 4 4 2 2" xfId="0" builtinId="53" customBuiltin="true"/>
    <cellStyle name="40% - Accent3 2 3 4 4 2 2 2" xfId="0" builtinId="53" customBuiltin="true"/>
    <cellStyle name="40% - Accent3 2 3 4 4 2 3" xfId="0" builtinId="53" customBuiltin="true"/>
    <cellStyle name="40% - Accent3 2 3 4 4 3" xfId="0" builtinId="53" customBuiltin="true"/>
    <cellStyle name="40% - Accent3 2 3 4 4 3 2" xfId="0" builtinId="53" customBuiltin="true"/>
    <cellStyle name="40% - Accent3 2 3 4 4 4" xfId="0" builtinId="53" customBuiltin="true"/>
    <cellStyle name="40% - Accent3 2 3 4 5" xfId="0" builtinId="53" customBuiltin="true"/>
    <cellStyle name="40% - Accent3 2 3 4 5 2" xfId="0" builtinId="53" customBuiltin="true"/>
    <cellStyle name="40% - Accent3 2 3 4 5 2 2" xfId="0" builtinId="53" customBuiltin="true"/>
    <cellStyle name="40% - Accent3 2 3 4 5 3" xfId="0" builtinId="53" customBuiltin="true"/>
    <cellStyle name="40% - Accent3 2 3 4 6" xfId="0" builtinId="53" customBuiltin="true"/>
    <cellStyle name="40% - Accent3 2 3 4 6 2" xfId="0" builtinId="53" customBuiltin="true"/>
    <cellStyle name="40% - Accent3 2 3 4 7" xfId="0" builtinId="53" customBuiltin="true"/>
    <cellStyle name="40% - Accent3 2 3 5" xfId="0" builtinId="53" customBuiltin="true"/>
    <cellStyle name="40% - Accent3 2 3 5 2" xfId="0" builtinId="53" customBuiltin="true"/>
    <cellStyle name="40% - Accent3 2 3 5 2 2" xfId="0" builtinId="53" customBuiltin="true"/>
    <cellStyle name="40% - Accent3 2 3 5 2 2 2" xfId="0" builtinId="53" customBuiltin="true"/>
    <cellStyle name="40% - Accent3 2 3 5 2 2 2 2" xfId="0" builtinId="53" customBuiltin="true"/>
    <cellStyle name="40% - Accent3 2 3 5 2 2 2 2 2" xfId="0" builtinId="53" customBuiltin="true"/>
    <cellStyle name="40% - Accent3 2 3 5 2 2 2 3" xfId="0" builtinId="53" customBuiltin="true"/>
    <cellStyle name="40% - Accent3 2 3 5 2 2 3" xfId="0" builtinId="53" customBuiltin="true"/>
    <cellStyle name="40% - Accent3 2 3 5 2 2 3 2" xfId="0" builtinId="53" customBuiltin="true"/>
    <cellStyle name="40% - Accent3 2 3 5 2 2 4" xfId="0" builtinId="53" customBuiltin="true"/>
    <cellStyle name="40% - Accent3 2 3 5 2 3" xfId="0" builtinId="53" customBuiltin="true"/>
    <cellStyle name="40% - Accent3 2 3 5 2 3 2" xfId="0" builtinId="53" customBuiltin="true"/>
    <cellStyle name="40% - Accent3 2 3 5 2 3 2 2" xfId="0" builtinId="53" customBuiltin="true"/>
    <cellStyle name="40% - Accent3 2 3 5 2 3 3" xfId="0" builtinId="53" customBuiltin="true"/>
    <cellStyle name="40% - Accent3 2 3 5 2 4" xfId="0" builtinId="53" customBuiltin="true"/>
    <cellStyle name="40% - Accent3 2 3 5 2 4 2" xfId="0" builtinId="53" customBuiltin="true"/>
    <cellStyle name="40% - Accent3 2 3 5 2 5" xfId="0" builtinId="53" customBuiltin="true"/>
    <cellStyle name="40% - Accent3 2 3 5 3" xfId="0" builtinId="53" customBuiltin="true"/>
    <cellStyle name="40% - Accent3 2 3 5 3 2" xfId="0" builtinId="53" customBuiltin="true"/>
    <cellStyle name="40% - Accent3 2 3 5 3 2 2" xfId="0" builtinId="53" customBuiltin="true"/>
    <cellStyle name="40% - Accent3 2 3 5 3 2 2 2" xfId="0" builtinId="53" customBuiltin="true"/>
    <cellStyle name="40% - Accent3 2 3 5 3 2 3" xfId="0" builtinId="53" customBuiltin="true"/>
    <cellStyle name="40% - Accent3 2 3 5 3 3" xfId="0" builtinId="53" customBuiltin="true"/>
    <cellStyle name="40% - Accent3 2 3 5 3 3 2" xfId="0" builtinId="53" customBuiltin="true"/>
    <cellStyle name="40% - Accent3 2 3 5 3 4" xfId="0" builtinId="53" customBuiltin="true"/>
    <cellStyle name="40% - Accent3 2 3 5 4" xfId="0" builtinId="53" customBuiltin="true"/>
    <cellStyle name="40% - Accent3 2 3 5 4 2" xfId="0" builtinId="53" customBuiltin="true"/>
    <cellStyle name="40% - Accent3 2 3 5 4 2 2" xfId="0" builtinId="53" customBuiltin="true"/>
    <cellStyle name="40% - Accent3 2 3 5 4 3" xfId="0" builtinId="53" customBuiltin="true"/>
    <cellStyle name="40% - Accent3 2 3 5 5" xfId="0" builtinId="53" customBuiltin="true"/>
    <cellStyle name="40% - Accent3 2 3 5 5 2" xfId="0" builtinId="53" customBuiltin="true"/>
    <cellStyle name="40% - Accent3 2 3 5 6" xfId="0" builtinId="53" customBuiltin="true"/>
    <cellStyle name="40% - Accent3 2 3 6" xfId="0" builtinId="53" customBuiltin="true"/>
    <cellStyle name="40% - Accent3 2 3 6 2" xfId="0" builtinId="53" customBuiltin="true"/>
    <cellStyle name="40% - Accent3 2 3 6 2 2" xfId="0" builtinId="53" customBuiltin="true"/>
    <cellStyle name="40% - Accent3 2 3 6 2 2 2" xfId="0" builtinId="53" customBuiltin="true"/>
    <cellStyle name="40% - Accent3 2 3 6 2 2 2 2" xfId="0" builtinId="53" customBuiltin="true"/>
    <cellStyle name="40% - Accent3 2 3 6 2 2 3" xfId="0" builtinId="53" customBuiltin="true"/>
    <cellStyle name="40% - Accent3 2 3 6 2 3" xfId="0" builtinId="53" customBuiltin="true"/>
    <cellStyle name="40% - Accent3 2 3 6 2 3 2" xfId="0" builtinId="53" customBuiltin="true"/>
    <cellStyle name="40% - Accent3 2 3 6 2 4" xfId="0" builtinId="53" customBuiltin="true"/>
    <cellStyle name="40% - Accent3 2 3 6 3" xfId="0" builtinId="53" customBuiltin="true"/>
    <cellStyle name="40% - Accent3 2 3 6 3 2" xfId="0" builtinId="53" customBuiltin="true"/>
    <cellStyle name="40% - Accent3 2 3 6 3 2 2" xfId="0" builtinId="53" customBuiltin="true"/>
    <cellStyle name="40% - Accent3 2 3 6 3 3" xfId="0" builtinId="53" customBuiltin="true"/>
    <cellStyle name="40% - Accent3 2 3 6 4" xfId="0" builtinId="53" customBuiltin="true"/>
    <cellStyle name="40% - Accent3 2 3 6 4 2" xfId="0" builtinId="53" customBuiltin="true"/>
    <cellStyle name="40% - Accent3 2 3 6 5" xfId="0" builtinId="53" customBuiltin="true"/>
    <cellStyle name="40% - Accent3 2 3 7" xfId="0" builtinId="53" customBuiltin="true"/>
    <cellStyle name="40% - Accent3 2 3 7 2" xfId="0" builtinId="53" customBuiltin="true"/>
    <cellStyle name="40% - Accent3 2 3 7 2 2" xfId="0" builtinId="53" customBuiltin="true"/>
    <cellStyle name="40% - Accent3 2 3 7 2 2 2" xfId="0" builtinId="53" customBuiltin="true"/>
    <cellStyle name="40% - Accent3 2 3 7 2 3" xfId="0" builtinId="53" customBuiltin="true"/>
    <cellStyle name="40% - Accent3 2 3 7 3" xfId="0" builtinId="53" customBuiltin="true"/>
    <cellStyle name="40% - Accent3 2 3 7 3 2" xfId="0" builtinId="53" customBuiltin="true"/>
    <cellStyle name="40% - Accent3 2 3 7 4" xfId="0" builtinId="53" customBuiltin="true"/>
    <cellStyle name="40% - Accent3 2 3 8" xfId="0" builtinId="53" customBuiltin="true"/>
    <cellStyle name="40% - Accent3 2 3 8 2" xfId="0" builtinId="53" customBuiltin="true"/>
    <cellStyle name="40% - Accent3 2 3 8 2 2" xfId="0" builtinId="53" customBuiltin="true"/>
    <cellStyle name="40% - Accent3 2 3 8 3" xfId="0" builtinId="53" customBuiltin="true"/>
    <cellStyle name="40% - Accent3 2 3 9" xfId="0" builtinId="53" customBuiltin="true"/>
    <cellStyle name="40% - Accent3 2 3 9 2" xfId="0" builtinId="53" customBuiltin="true"/>
    <cellStyle name="40% - Accent3 2 4" xfId="0" builtinId="53" customBuiltin="true"/>
    <cellStyle name="40% - Accent3 2 4 2" xfId="0" builtinId="53" customBuiltin="true"/>
    <cellStyle name="40% - Accent3 2 4 2 2" xfId="0" builtinId="53" customBuiltin="true"/>
    <cellStyle name="40% - Accent3 2 4 2 2 2" xfId="0" builtinId="53" customBuiltin="true"/>
    <cellStyle name="40% - Accent3 2 4 2 2 2 2" xfId="0" builtinId="53" customBuiltin="true"/>
    <cellStyle name="40% - Accent3 2 4 2 2 2 2 2" xfId="0" builtinId="53" customBuiltin="true"/>
    <cellStyle name="40% - Accent3 2 4 2 2 2 2 2 2" xfId="0" builtinId="53" customBuiltin="true"/>
    <cellStyle name="40% - Accent3 2 4 2 2 2 2 2 2 2" xfId="0" builtinId="53" customBuiltin="true"/>
    <cellStyle name="40% - Accent3 2 4 2 2 2 2 2 3" xfId="0" builtinId="53" customBuiltin="true"/>
    <cellStyle name="40% - Accent3 2 4 2 2 2 2 3" xfId="0" builtinId="53" customBuiltin="true"/>
    <cellStyle name="40% - Accent3 2 4 2 2 2 2 3 2" xfId="0" builtinId="53" customBuiltin="true"/>
    <cellStyle name="40% - Accent3 2 4 2 2 2 2 4" xfId="0" builtinId="53" customBuiltin="true"/>
    <cellStyle name="40% - Accent3 2 4 2 2 2 3" xfId="0" builtinId="53" customBuiltin="true"/>
    <cellStyle name="40% - Accent3 2 4 2 2 2 3 2" xfId="0" builtinId="53" customBuiltin="true"/>
    <cellStyle name="40% - Accent3 2 4 2 2 2 3 2 2" xfId="0" builtinId="53" customBuiltin="true"/>
    <cellStyle name="40% - Accent3 2 4 2 2 2 3 3" xfId="0" builtinId="53" customBuiltin="true"/>
    <cellStyle name="40% - Accent3 2 4 2 2 2 4" xfId="0" builtinId="53" customBuiltin="true"/>
    <cellStyle name="40% - Accent3 2 4 2 2 2 4 2" xfId="0" builtinId="53" customBuiltin="true"/>
    <cellStyle name="40% - Accent3 2 4 2 2 2 5" xfId="0" builtinId="53" customBuiltin="true"/>
    <cellStyle name="40% - Accent3 2 4 2 2 3" xfId="0" builtinId="53" customBuiltin="true"/>
    <cellStyle name="40% - Accent3 2 4 2 2 3 2" xfId="0" builtinId="53" customBuiltin="true"/>
    <cellStyle name="40% - Accent3 2 4 2 2 3 2 2" xfId="0" builtinId="53" customBuiltin="true"/>
    <cellStyle name="40% - Accent3 2 4 2 2 3 2 2 2" xfId="0" builtinId="53" customBuiltin="true"/>
    <cellStyle name="40% - Accent3 2 4 2 2 3 2 3" xfId="0" builtinId="53" customBuiltin="true"/>
    <cellStyle name="40% - Accent3 2 4 2 2 3 3" xfId="0" builtinId="53" customBuiltin="true"/>
    <cellStyle name="40% - Accent3 2 4 2 2 3 3 2" xfId="0" builtinId="53" customBuiltin="true"/>
    <cellStyle name="40% - Accent3 2 4 2 2 3 4" xfId="0" builtinId="53" customBuiltin="true"/>
    <cellStyle name="40% - Accent3 2 4 2 2 4" xfId="0" builtinId="53" customBuiltin="true"/>
    <cellStyle name="40% - Accent3 2 4 2 2 4 2" xfId="0" builtinId="53" customBuiltin="true"/>
    <cellStyle name="40% - Accent3 2 4 2 2 4 2 2" xfId="0" builtinId="53" customBuiltin="true"/>
    <cellStyle name="40% - Accent3 2 4 2 2 4 3" xfId="0" builtinId="53" customBuiltin="true"/>
    <cellStyle name="40% - Accent3 2 4 2 2 5" xfId="0" builtinId="53" customBuiltin="true"/>
    <cellStyle name="40% - Accent3 2 4 2 2 5 2" xfId="0" builtinId="53" customBuiltin="true"/>
    <cellStyle name="40% - Accent3 2 4 2 2 6" xfId="0" builtinId="53" customBuiltin="true"/>
    <cellStyle name="40% - Accent3 2 4 2 3" xfId="0" builtinId="53" customBuiltin="true"/>
    <cellStyle name="40% - Accent3 2 4 2 3 2" xfId="0" builtinId="53" customBuiltin="true"/>
    <cellStyle name="40% - Accent3 2 4 2 3 2 2" xfId="0" builtinId="53" customBuiltin="true"/>
    <cellStyle name="40% - Accent3 2 4 2 3 2 2 2" xfId="0" builtinId="53" customBuiltin="true"/>
    <cellStyle name="40% - Accent3 2 4 2 3 2 2 2 2" xfId="0" builtinId="53" customBuiltin="true"/>
    <cellStyle name="40% - Accent3 2 4 2 3 2 2 3" xfId="0" builtinId="53" customBuiltin="true"/>
    <cellStyle name="40% - Accent3 2 4 2 3 2 3" xfId="0" builtinId="53" customBuiltin="true"/>
    <cellStyle name="40% - Accent3 2 4 2 3 2 3 2" xfId="0" builtinId="53" customBuiltin="true"/>
    <cellStyle name="40% - Accent3 2 4 2 3 2 4" xfId="0" builtinId="53" customBuiltin="true"/>
    <cellStyle name="40% - Accent3 2 4 2 3 3" xfId="0" builtinId="53" customBuiltin="true"/>
    <cellStyle name="40% - Accent3 2 4 2 3 3 2" xfId="0" builtinId="53" customBuiltin="true"/>
    <cellStyle name="40% - Accent3 2 4 2 3 3 2 2" xfId="0" builtinId="53" customBuiltin="true"/>
    <cellStyle name="40% - Accent3 2 4 2 3 3 3" xfId="0" builtinId="53" customBuiltin="true"/>
    <cellStyle name="40% - Accent3 2 4 2 3 4" xfId="0" builtinId="53" customBuiltin="true"/>
    <cellStyle name="40% - Accent3 2 4 2 3 4 2" xfId="0" builtinId="53" customBuiltin="true"/>
    <cellStyle name="40% - Accent3 2 4 2 3 5" xfId="0" builtinId="53" customBuiltin="true"/>
    <cellStyle name="40% - Accent3 2 4 2 4" xfId="0" builtinId="53" customBuiltin="true"/>
    <cellStyle name="40% - Accent3 2 4 2 4 2" xfId="0" builtinId="53" customBuiltin="true"/>
    <cellStyle name="40% - Accent3 2 4 2 4 2 2" xfId="0" builtinId="53" customBuiltin="true"/>
    <cellStyle name="40% - Accent3 2 4 2 4 2 2 2" xfId="0" builtinId="53" customBuiltin="true"/>
    <cellStyle name="40% - Accent3 2 4 2 4 2 3" xfId="0" builtinId="53" customBuiltin="true"/>
    <cellStyle name="40% - Accent3 2 4 2 4 3" xfId="0" builtinId="53" customBuiltin="true"/>
    <cellStyle name="40% - Accent3 2 4 2 4 3 2" xfId="0" builtinId="53" customBuiltin="true"/>
    <cellStyle name="40% - Accent3 2 4 2 4 4" xfId="0" builtinId="53" customBuiltin="true"/>
    <cellStyle name="40% - Accent3 2 4 2 5" xfId="0" builtinId="53" customBuiltin="true"/>
    <cellStyle name="40% - Accent3 2 4 2 5 2" xfId="0" builtinId="53" customBuiltin="true"/>
    <cellStyle name="40% - Accent3 2 4 2 5 2 2" xfId="0" builtinId="53" customBuiltin="true"/>
    <cellStyle name="40% - Accent3 2 4 2 5 3" xfId="0" builtinId="53" customBuiltin="true"/>
    <cellStyle name="40% - Accent3 2 4 2 6" xfId="0" builtinId="53" customBuiltin="true"/>
    <cellStyle name="40% - Accent3 2 4 2 6 2" xfId="0" builtinId="53" customBuiltin="true"/>
    <cellStyle name="40% - Accent3 2 4 2 7" xfId="0" builtinId="53" customBuiltin="true"/>
    <cellStyle name="40% - Accent3 2 4 3" xfId="0" builtinId="53" customBuiltin="true"/>
    <cellStyle name="40% - Accent3 2 4 3 2" xfId="0" builtinId="53" customBuiltin="true"/>
    <cellStyle name="40% - Accent3 2 4 3 2 2" xfId="0" builtinId="53" customBuiltin="true"/>
    <cellStyle name="40% - Accent3 2 4 3 2 2 2" xfId="0" builtinId="53" customBuiltin="true"/>
    <cellStyle name="40% - Accent3 2 4 3 2 2 2 2" xfId="0" builtinId="53" customBuiltin="true"/>
    <cellStyle name="40% - Accent3 2 4 3 2 2 2 2 2" xfId="0" builtinId="53" customBuiltin="true"/>
    <cellStyle name="40% - Accent3 2 4 3 2 2 2 3" xfId="0" builtinId="53" customBuiltin="true"/>
    <cellStyle name="40% - Accent3 2 4 3 2 2 3" xfId="0" builtinId="53" customBuiltin="true"/>
    <cellStyle name="40% - Accent3 2 4 3 2 2 3 2" xfId="0" builtinId="53" customBuiltin="true"/>
    <cellStyle name="40% - Accent3 2 4 3 2 2 4" xfId="0" builtinId="53" customBuiltin="true"/>
    <cellStyle name="40% - Accent3 2 4 3 2 3" xfId="0" builtinId="53" customBuiltin="true"/>
    <cellStyle name="40% - Accent3 2 4 3 2 3 2" xfId="0" builtinId="53" customBuiltin="true"/>
    <cellStyle name="40% - Accent3 2 4 3 2 3 2 2" xfId="0" builtinId="53" customBuiltin="true"/>
    <cellStyle name="40% - Accent3 2 4 3 2 3 3" xfId="0" builtinId="53" customBuiltin="true"/>
    <cellStyle name="40% - Accent3 2 4 3 2 4" xfId="0" builtinId="53" customBuiltin="true"/>
    <cellStyle name="40% - Accent3 2 4 3 2 4 2" xfId="0" builtinId="53" customBuiltin="true"/>
    <cellStyle name="40% - Accent3 2 4 3 2 5" xfId="0" builtinId="53" customBuiltin="true"/>
    <cellStyle name="40% - Accent3 2 4 3 3" xfId="0" builtinId="53" customBuiltin="true"/>
    <cellStyle name="40% - Accent3 2 4 3 3 2" xfId="0" builtinId="53" customBuiltin="true"/>
    <cellStyle name="40% - Accent3 2 4 3 3 2 2" xfId="0" builtinId="53" customBuiltin="true"/>
    <cellStyle name="40% - Accent3 2 4 3 3 2 2 2" xfId="0" builtinId="53" customBuiltin="true"/>
    <cellStyle name="40% - Accent3 2 4 3 3 2 3" xfId="0" builtinId="53" customBuiltin="true"/>
    <cellStyle name="40% - Accent3 2 4 3 3 3" xfId="0" builtinId="53" customBuiltin="true"/>
    <cellStyle name="40% - Accent3 2 4 3 3 3 2" xfId="0" builtinId="53" customBuiltin="true"/>
    <cellStyle name="40% - Accent3 2 4 3 3 4" xfId="0" builtinId="53" customBuiltin="true"/>
    <cellStyle name="40% - Accent3 2 4 3 4" xfId="0" builtinId="53" customBuiltin="true"/>
    <cellStyle name="40% - Accent3 2 4 3 4 2" xfId="0" builtinId="53" customBuiltin="true"/>
    <cellStyle name="40% - Accent3 2 4 3 4 2 2" xfId="0" builtinId="53" customBuiltin="true"/>
    <cellStyle name="40% - Accent3 2 4 3 4 3" xfId="0" builtinId="53" customBuiltin="true"/>
    <cellStyle name="40% - Accent3 2 4 3 5" xfId="0" builtinId="53" customBuiltin="true"/>
    <cellStyle name="40% - Accent3 2 4 3 5 2" xfId="0" builtinId="53" customBuiltin="true"/>
    <cellStyle name="40% - Accent3 2 4 3 6" xfId="0" builtinId="53" customBuiltin="true"/>
    <cellStyle name="40% - Accent3 2 4 4" xfId="0" builtinId="53" customBuiltin="true"/>
    <cellStyle name="40% - Accent3 2 4 4 2" xfId="0" builtinId="53" customBuiltin="true"/>
    <cellStyle name="40% - Accent3 2 4 4 2 2" xfId="0" builtinId="53" customBuiltin="true"/>
    <cellStyle name="40% - Accent3 2 4 4 2 2 2" xfId="0" builtinId="53" customBuiltin="true"/>
    <cellStyle name="40% - Accent3 2 4 4 2 2 2 2" xfId="0" builtinId="53" customBuiltin="true"/>
    <cellStyle name="40% - Accent3 2 4 4 2 2 3" xfId="0" builtinId="53" customBuiltin="true"/>
    <cellStyle name="40% - Accent3 2 4 4 2 3" xfId="0" builtinId="53" customBuiltin="true"/>
    <cellStyle name="40% - Accent3 2 4 4 2 3 2" xfId="0" builtinId="53" customBuiltin="true"/>
    <cellStyle name="40% - Accent3 2 4 4 2 4" xfId="0" builtinId="53" customBuiltin="true"/>
    <cellStyle name="40% - Accent3 2 4 4 3" xfId="0" builtinId="53" customBuiltin="true"/>
    <cellStyle name="40% - Accent3 2 4 4 3 2" xfId="0" builtinId="53" customBuiltin="true"/>
    <cellStyle name="40% - Accent3 2 4 4 3 2 2" xfId="0" builtinId="53" customBuiltin="true"/>
    <cellStyle name="40% - Accent3 2 4 4 3 3" xfId="0" builtinId="53" customBuiltin="true"/>
    <cellStyle name="40% - Accent3 2 4 4 4" xfId="0" builtinId="53" customBuiltin="true"/>
    <cellStyle name="40% - Accent3 2 4 4 4 2" xfId="0" builtinId="53" customBuiltin="true"/>
    <cellStyle name="40% - Accent3 2 4 4 5" xfId="0" builtinId="53" customBuiltin="true"/>
    <cellStyle name="40% - Accent3 2 4 5" xfId="0" builtinId="53" customBuiltin="true"/>
    <cellStyle name="40% - Accent3 2 4 5 2" xfId="0" builtinId="53" customBuiltin="true"/>
    <cellStyle name="40% - Accent3 2 4 5 2 2" xfId="0" builtinId="53" customBuiltin="true"/>
    <cellStyle name="40% - Accent3 2 4 5 2 2 2" xfId="0" builtinId="53" customBuiltin="true"/>
    <cellStyle name="40% - Accent3 2 4 5 2 3" xfId="0" builtinId="53" customBuiltin="true"/>
    <cellStyle name="40% - Accent3 2 4 5 3" xfId="0" builtinId="53" customBuiltin="true"/>
    <cellStyle name="40% - Accent3 2 4 5 3 2" xfId="0" builtinId="53" customBuiltin="true"/>
    <cellStyle name="40% - Accent3 2 4 5 4" xfId="0" builtinId="53" customBuiltin="true"/>
    <cellStyle name="40% - Accent3 2 4 6" xfId="0" builtinId="53" customBuiltin="true"/>
    <cellStyle name="40% - Accent3 2 4 6 2" xfId="0" builtinId="53" customBuiltin="true"/>
    <cellStyle name="40% - Accent3 2 4 6 2 2" xfId="0" builtinId="53" customBuiltin="true"/>
    <cellStyle name="40% - Accent3 2 4 6 3" xfId="0" builtinId="53" customBuiltin="true"/>
    <cellStyle name="40% - Accent3 2 4 7" xfId="0" builtinId="53" customBuiltin="true"/>
    <cellStyle name="40% - Accent3 2 4 7 2" xfId="0" builtinId="53" customBuiltin="true"/>
    <cellStyle name="40% - Accent3 2 4 8" xfId="0" builtinId="53" customBuiltin="true"/>
    <cellStyle name="40% - Accent3 2 5" xfId="0" builtinId="53" customBuiltin="true"/>
    <cellStyle name="40% - Accent3 2 5 2" xfId="0" builtinId="53" customBuiltin="true"/>
    <cellStyle name="40% - Accent3 2 5 2 2" xfId="0" builtinId="53" customBuiltin="true"/>
    <cellStyle name="40% - Accent3 2 5 2 2 2" xfId="0" builtinId="53" customBuiltin="true"/>
    <cellStyle name="40% - Accent3 2 5 2 2 2 2" xfId="0" builtinId="53" customBuiltin="true"/>
    <cellStyle name="40% - Accent3 2 5 2 2 2 2 2" xfId="0" builtinId="53" customBuiltin="true"/>
    <cellStyle name="40% - Accent3 2 5 2 2 2 2 2 2" xfId="0" builtinId="53" customBuiltin="true"/>
    <cellStyle name="40% - Accent3 2 5 2 2 2 2 2 2 2" xfId="0" builtinId="53" customBuiltin="true"/>
    <cellStyle name="40% - Accent3 2 5 2 2 2 2 2 3" xfId="0" builtinId="53" customBuiltin="true"/>
    <cellStyle name="40% - Accent3 2 5 2 2 2 2 3" xfId="0" builtinId="53" customBuiltin="true"/>
    <cellStyle name="40% - Accent3 2 5 2 2 2 2 3 2" xfId="0" builtinId="53" customBuiltin="true"/>
    <cellStyle name="40% - Accent3 2 5 2 2 2 2 4" xfId="0" builtinId="53" customBuiltin="true"/>
    <cellStyle name="40% - Accent3 2 5 2 2 2 3" xfId="0" builtinId="53" customBuiltin="true"/>
    <cellStyle name="40% - Accent3 2 5 2 2 2 3 2" xfId="0" builtinId="53" customBuiltin="true"/>
    <cellStyle name="40% - Accent3 2 5 2 2 2 3 2 2" xfId="0" builtinId="53" customBuiltin="true"/>
    <cellStyle name="40% - Accent3 2 5 2 2 2 3 3" xfId="0" builtinId="53" customBuiltin="true"/>
    <cellStyle name="40% - Accent3 2 5 2 2 2 4" xfId="0" builtinId="53" customBuiltin="true"/>
    <cellStyle name="40% - Accent3 2 5 2 2 2 4 2" xfId="0" builtinId="53" customBuiltin="true"/>
    <cellStyle name="40% - Accent3 2 5 2 2 2 5" xfId="0" builtinId="53" customBuiltin="true"/>
    <cellStyle name="40% - Accent3 2 5 2 2 3" xfId="0" builtinId="53" customBuiltin="true"/>
    <cellStyle name="40% - Accent3 2 5 2 2 3 2" xfId="0" builtinId="53" customBuiltin="true"/>
    <cellStyle name="40% - Accent3 2 5 2 2 3 2 2" xfId="0" builtinId="53" customBuiltin="true"/>
    <cellStyle name="40% - Accent3 2 5 2 2 3 2 2 2" xfId="0" builtinId="53" customBuiltin="true"/>
    <cellStyle name="40% - Accent3 2 5 2 2 3 2 3" xfId="0" builtinId="53" customBuiltin="true"/>
    <cellStyle name="40% - Accent3 2 5 2 2 3 3" xfId="0" builtinId="53" customBuiltin="true"/>
    <cellStyle name="40% - Accent3 2 5 2 2 3 3 2" xfId="0" builtinId="53" customBuiltin="true"/>
    <cellStyle name="40% - Accent3 2 5 2 2 3 4" xfId="0" builtinId="53" customBuiltin="true"/>
    <cellStyle name="40% - Accent3 2 5 2 2 4" xfId="0" builtinId="53" customBuiltin="true"/>
    <cellStyle name="40% - Accent3 2 5 2 2 4 2" xfId="0" builtinId="53" customBuiltin="true"/>
    <cellStyle name="40% - Accent3 2 5 2 2 4 2 2" xfId="0" builtinId="53" customBuiltin="true"/>
    <cellStyle name="40% - Accent3 2 5 2 2 4 3" xfId="0" builtinId="53" customBuiltin="true"/>
    <cellStyle name="40% - Accent3 2 5 2 2 5" xfId="0" builtinId="53" customBuiltin="true"/>
    <cellStyle name="40% - Accent3 2 5 2 2 5 2" xfId="0" builtinId="53" customBuiltin="true"/>
    <cellStyle name="40% - Accent3 2 5 2 2 6" xfId="0" builtinId="53" customBuiltin="true"/>
    <cellStyle name="40% - Accent3 2 5 2 3" xfId="0" builtinId="53" customBuiltin="true"/>
    <cellStyle name="40% - Accent3 2 5 2 3 2" xfId="0" builtinId="53" customBuiltin="true"/>
    <cellStyle name="40% - Accent3 2 5 2 3 2 2" xfId="0" builtinId="53" customBuiltin="true"/>
    <cellStyle name="40% - Accent3 2 5 2 3 2 2 2" xfId="0" builtinId="53" customBuiltin="true"/>
    <cellStyle name="40% - Accent3 2 5 2 3 2 2 2 2" xfId="0" builtinId="53" customBuiltin="true"/>
    <cellStyle name="40% - Accent3 2 5 2 3 2 2 3" xfId="0" builtinId="53" customBuiltin="true"/>
    <cellStyle name="40% - Accent3 2 5 2 3 2 3" xfId="0" builtinId="53" customBuiltin="true"/>
    <cellStyle name="40% - Accent3 2 5 2 3 2 3 2" xfId="0" builtinId="53" customBuiltin="true"/>
    <cellStyle name="40% - Accent3 2 5 2 3 2 4" xfId="0" builtinId="53" customBuiltin="true"/>
    <cellStyle name="40% - Accent3 2 5 2 3 3" xfId="0" builtinId="53" customBuiltin="true"/>
    <cellStyle name="40% - Accent3 2 5 2 3 3 2" xfId="0" builtinId="53" customBuiltin="true"/>
    <cellStyle name="40% - Accent3 2 5 2 3 3 2 2" xfId="0" builtinId="53" customBuiltin="true"/>
    <cellStyle name="40% - Accent3 2 5 2 3 3 3" xfId="0" builtinId="53" customBuiltin="true"/>
    <cellStyle name="40% - Accent3 2 5 2 3 4" xfId="0" builtinId="53" customBuiltin="true"/>
    <cellStyle name="40% - Accent3 2 5 2 3 4 2" xfId="0" builtinId="53" customBuiltin="true"/>
    <cellStyle name="40% - Accent3 2 5 2 3 5" xfId="0" builtinId="53" customBuiltin="true"/>
    <cellStyle name="40% - Accent3 2 5 2 4" xfId="0" builtinId="53" customBuiltin="true"/>
    <cellStyle name="40% - Accent3 2 5 2 4 2" xfId="0" builtinId="53" customBuiltin="true"/>
    <cellStyle name="40% - Accent3 2 5 2 4 2 2" xfId="0" builtinId="53" customBuiltin="true"/>
    <cellStyle name="40% - Accent3 2 5 2 4 2 2 2" xfId="0" builtinId="53" customBuiltin="true"/>
    <cellStyle name="40% - Accent3 2 5 2 4 2 3" xfId="0" builtinId="53" customBuiltin="true"/>
    <cellStyle name="40% - Accent3 2 5 2 4 3" xfId="0" builtinId="53" customBuiltin="true"/>
    <cellStyle name="40% - Accent3 2 5 2 4 3 2" xfId="0" builtinId="53" customBuiltin="true"/>
    <cellStyle name="40% - Accent3 2 5 2 4 4" xfId="0" builtinId="53" customBuiltin="true"/>
    <cellStyle name="40% - Accent3 2 5 2 5" xfId="0" builtinId="53" customBuiltin="true"/>
    <cellStyle name="40% - Accent3 2 5 2 5 2" xfId="0" builtinId="53" customBuiltin="true"/>
    <cellStyle name="40% - Accent3 2 5 2 5 2 2" xfId="0" builtinId="53" customBuiltin="true"/>
    <cellStyle name="40% - Accent3 2 5 2 5 3" xfId="0" builtinId="53" customBuiltin="true"/>
    <cellStyle name="40% - Accent3 2 5 2 6" xfId="0" builtinId="53" customBuiltin="true"/>
    <cellStyle name="40% - Accent3 2 5 2 6 2" xfId="0" builtinId="53" customBuiltin="true"/>
    <cellStyle name="40% - Accent3 2 5 2 7" xfId="0" builtinId="53" customBuiltin="true"/>
    <cellStyle name="40% - Accent3 2 5 3" xfId="0" builtinId="53" customBuiltin="true"/>
    <cellStyle name="40% - Accent3 2 5 3 2" xfId="0" builtinId="53" customBuiltin="true"/>
    <cellStyle name="40% - Accent3 2 5 3 2 2" xfId="0" builtinId="53" customBuiltin="true"/>
    <cellStyle name="40% - Accent3 2 5 3 2 2 2" xfId="0" builtinId="53" customBuiltin="true"/>
    <cellStyle name="40% - Accent3 2 5 3 2 2 2 2" xfId="0" builtinId="53" customBuiltin="true"/>
    <cellStyle name="40% - Accent3 2 5 3 2 2 2 2 2" xfId="0" builtinId="53" customBuiltin="true"/>
    <cellStyle name="40% - Accent3 2 5 3 2 2 2 3" xfId="0" builtinId="53" customBuiltin="true"/>
    <cellStyle name="40% - Accent3 2 5 3 2 2 3" xfId="0" builtinId="53" customBuiltin="true"/>
    <cellStyle name="40% - Accent3 2 5 3 2 2 3 2" xfId="0" builtinId="53" customBuiltin="true"/>
    <cellStyle name="40% - Accent3 2 5 3 2 2 4" xfId="0" builtinId="53" customBuiltin="true"/>
    <cellStyle name="40% - Accent3 2 5 3 2 3" xfId="0" builtinId="53" customBuiltin="true"/>
    <cellStyle name="40% - Accent3 2 5 3 2 3 2" xfId="0" builtinId="53" customBuiltin="true"/>
    <cellStyle name="40% - Accent3 2 5 3 2 3 2 2" xfId="0" builtinId="53" customBuiltin="true"/>
    <cellStyle name="40% - Accent3 2 5 3 2 3 3" xfId="0" builtinId="53" customBuiltin="true"/>
    <cellStyle name="40% - Accent3 2 5 3 2 4" xfId="0" builtinId="53" customBuiltin="true"/>
    <cellStyle name="40% - Accent3 2 5 3 2 4 2" xfId="0" builtinId="53" customBuiltin="true"/>
    <cellStyle name="40% - Accent3 2 5 3 2 5" xfId="0" builtinId="53" customBuiltin="true"/>
    <cellStyle name="40% - Accent3 2 5 3 3" xfId="0" builtinId="53" customBuiltin="true"/>
    <cellStyle name="40% - Accent3 2 5 3 3 2" xfId="0" builtinId="53" customBuiltin="true"/>
    <cellStyle name="40% - Accent3 2 5 3 3 2 2" xfId="0" builtinId="53" customBuiltin="true"/>
    <cellStyle name="40% - Accent3 2 5 3 3 2 2 2" xfId="0" builtinId="53" customBuiltin="true"/>
    <cellStyle name="40% - Accent3 2 5 3 3 2 3" xfId="0" builtinId="53" customBuiltin="true"/>
    <cellStyle name="40% - Accent3 2 5 3 3 3" xfId="0" builtinId="53" customBuiltin="true"/>
    <cellStyle name="40% - Accent3 2 5 3 3 3 2" xfId="0" builtinId="53" customBuiltin="true"/>
    <cellStyle name="40% - Accent3 2 5 3 3 4" xfId="0" builtinId="53" customBuiltin="true"/>
    <cellStyle name="40% - Accent3 2 5 3 4" xfId="0" builtinId="53" customBuiltin="true"/>
    <cellStyle name="40% - Accent3 2 5 3 4 2" xfId="0" builtinId="53" customBuiltin="true"/>
    <cellStyle name="40% - Accent3 2 5 3 4 2 2" xfId="0" builtinId="53" customBuiltin="true"/>
    <cellStyle name="40% - Accent3 2 5 3 4 3" xfId="0" builtinId="53" customBuiltin="true"/>
    <cellStyle name="40% - Accent3 2 5 3 5" xfId="0" builtinId="53" customBuiltin="true"/>
    <cellStyle name="40% - Accent3 2 5 3 5 2" xfId="0" builtinId="53" customBuiltin="true"/>
    <cellStyle name="40% - Accent3 2 5 3 6" xfId="0" builtinId="53" customBuiltin="true"/>
    <cellStyle name="40% - Accent3 2 5 4" xfId="0" builtinId="53" customBuiltin="true"/>
    <cellStyle name="40% - Accent3 2 5 4 2" xfId="0" builtinId="53" customBuiltin="true"/>
    <cellStyle name="40% - Accent3 2 5 4 2 2" xfId="0" builtinId="53" customBuiltin="true"/>
    <cellStyle name="40% - Accent3 2 5 4 2 2 2" xfId="0" builtinId="53" customBuiltin="true"/>
    <cellStyle name="40% - Accent3 2 5 4 2 2 2 2" xfId="0" builtinId="53" customBuiltin="true"/>
    <cellStyle name="40% - Accent3 2 5 4 2 2 3" xfId="0" builtinId="53" customBuiltin="true"/>
    <cellStyle name="40% - Accent3 2 5 4 2 3" xfId="0" builtinId="53" customBuiltin="true"/>
    <cellStyle name="40% - Accent3 2 5 4 2 3 2" xfId="0" builtinId="53" customBuiltin="true"/>
    <cellStyle name="40% - Accent3 2 5 4 2 4" xfId="0" builtinId="53" customBuiltin="true"/>
    <cellStyle name="40% - Accent3 2 5 4 3" xfId="0" builtinId="53" customBuiltin="true"/>
    <cellStyle name="40% - Accent3 2 5 4 3 2" xfId="0" builtinId="53" customBuiltin="true"/>
    <cellStyle name="40% - Accent3 2 5 4 3 2 2" xfId="0" builtinId="53" customBuiltin="true"/>
    <cellStyle name="40% - Accent3 2 5 4 3 3" xfId="0" builtinId="53" customBuiltin="true"/>
    <cellStyle name="40% - Accent3 2 5 4 4" xfId="0" builtinId="53" customBuiltin="true"/>
    <cellStyle name="40% - Accent3 2 5 4 4 2" xfId="0" builtinId="53" customBuiltin="true"/>
    <cellStyle name="40% - Accent3 2 5 4 5" xfId="0" builtinId="53" customBuiltin="true"/>
    <cellStyle name="40% - Accent3 2 5 5" xfId="0" builtinId="53" customBuiltin="true"/>
    <cellStyle name="40% - Accent3 2 5 5 2" xfId="0" builtinId="53" customBuiltin="true"/>
    <cellStyle name="40% - Accent3 2 5 5 2 2" xfId="0" builtinId="53" customBuiltin="true"/>
    <cellStyle name="40% - Accent3 2 5 5 2 2 2" xfId="0" builtinId="53" customBuiltin="true"/>
    <cellStyle name="40% - Accent3 2 5 5 2 3" xfId="0" builtinId="53" customBuiltin="true"/>
    <cellStyle name="40% - Accent3 2 5 5 3" xfId="0" builtinId="53" customBuiltin="true"/>
    <cellStyle name="40% - Accent3 2 5 5 3 2" xfId="0" builtinId="53" customBuiltin="true"/>
    <cellStyle name="40% - Accent3 2 5 5 4" xfId="0" builtinId="53" customBuiltin="true"/>
    <cellStyle name="40% - Accent3 2 5 6" xfId="0" builtinId="53" customBuiltin="true"/>
    <cellStyle name="40% - Accent3 2 5 6 2" xfId="0" builtinId="53" customBuiltin="true"/>
    <cellStyle name="40% - Accent3 2 5 6 2 2" xfId="0" builtinId="53" customBuiltin="true"/>
    <cellStyle name="40% - Accent3 2 5 6 3" xfId="0" builtinId="53" customBuiltin="true"/>
    <cellStyle name="40% - Accent3 2 5 7" xfId="0" builtinId="53" customBuiltin="true"/>
    <cellStyle name="40% - Accent3 2 5 7 2" xfId="0" builtinId="53" customBuiltin="true"/>
    <cellStyle name="40% - Accent3 2 5 8" xfId="0" builtinId="53" customBuiltin="true"/>
    <cellStyle name="40% - Accent3 2 6" xfId="0" builtinId="53" customBuiltin="true"/>
    <cellStyle name="40% - Accent3 2 6 2" xfId="0" builtinId="53" customBuiltin="true"/>
    <cellStyle name="40% - Accent3 2 6 2 2" xfId="0" builtinId="53" customBuiltin="true"/>
    <cellStyle name="40% - Accent3 2 6 2 2 2" xfId="0" builtinId="53" customBuiltin="true"/>
    <cellStyle name="40% - Accent3 2 6 2 2 2 2" xfId="0" builtinId="53" customBuiltin="true"/>
    <cellStyle name="40% - Accent3 2 6 2 2 2 2 2" xfId="0" builtinId="53" customBuiltin="true"/>
    <cellStyle name="40% - Accent3 2 6 2 2 2 2 2 2" xfId="0" builtinId="53" customBuiltin="true"/>
    <cellStyle name="40% - Accent3 2 6 2 2 2 2 3" xfId="0" builtinId="53" customBuiltin="true"/>
    <cellStyle name="40% - Accent3 2 6 2 2 2 3" xfId="0" builtinId="53" customBuiltin="true"/>
    <cellStyle name="40% - Accent3 2 6 2 2 2 3 2" xfId="0" builtinId="53" customBuiltin="true"/>
    <cellStyle name="40% - Accent3 2 6 2 2 2 4" xfId="0" builtinId="53" customBuiltin="true"/>
    <cellStyle name="40% - Accent3 2 6 2 2 3" xfId="0" builtinId="53" customBuiltin="true"/>
    <cellStyle name="40% - Accent3 2 6 2 2 3 2" xfId="0" builtinId="53" customBuiltin="true"/>
    <cellStyle name="40% - Accent3 2 6 2 2 3 2 2" xfId="0" builtinId="53" customBuiltin="true"/>
    <cellStyle name="40% - Accent3 2 6 2 2 3 3" xfId="0" builtinId="53" customBuiltin="true"/>
    <cellStyle name="40% - Accent3 2 6 2 2 4" xfId="0" builtinId="53" customBuiltin="true"/>
    <cellStyle name="40% - Accent3 2 6 2 2 4 2" xfId="0" builtinId="53" customBuiltin="true"/>
    <cellStyle name="40% - Accent3 2 6 2 2 5" xfId="0" builtinId="53" customBuiltin="true"/>
    <cellStyle name="40% - Accent3 2 6 2 3" xfId="0" builtinId="53" customBuiltin="true"/>
    <cellStyle name="40% - Accent3 2 6 2 3 2" xfId="0" builtinId="53" customBuiltin="true"/>
    <cellStyle name="40% - Accent3 2 6 2 3 2 2" xfId="0" builtinId="53" customBuiltin="true"/>
    <cellStyle name="40% - Accent3 2 6 2 3 2 2 2" xfId="0" builtinId="53" customBuiltin="true"/>
    <cellStyle name="40% - Accent3 2 6 2 3 2 3" xfId="0" builtinId="53" customBuiltin="true"/>
    <cellStyle name="40% - Accent3 2 6 2 3 3" xfId="0" builtinId="53" customBuiltin="true"/>
    <cellStyle name="40% - Accent3 2 6 2 3 3 2" xfId="0" builtinId="53" customBuiltin="true"/>
    <cellStyle name="40% - Accent3 2 6 2 3 4" xfId="0" builtinId="53" customBuiltin="true"/>
    <cellStyle name="40% - Accent3 2 6 2 4" xfId="0" builtinId="53" customBuiltin="true"/>
    <cellStyle name="40% - Accent3 2 6 2 4 2" xfId="0" builtinId="53" customBuiltin="true"/>
    <cellStyle name="40% - Accent3 2 6 2 4 2 2" xfId="0" builtinId="53" customBuiltin="true"/>
    <cellStyle name="40% - Accent3 2 6 2 4 3" xfId="0" builtinId="53" customBuiltin="true"/>
    <cellStyle name="40% - Accent3 2 6 2 5" xfId="0" builtinId="53" customBuiltin="true"/>
    <cellStyle name="40% - Accent3 2 6 2 5 2" xfId="0" builtinId="53" customBuiltin="true"/>
    <cellStyle name="40% - Accent3 2 6 2 6" xfId="0" builtinId="53" customBuiltin="true"/>
    <cellStyle name="40% - Accent3 2 6 3" xfId="0" builtinId="53" customBuiltin="true"/>
    <cellStyle name="40% - Accent3 2 6 3 2" xfId="0" builtinId="53" customBuiltin="true"/>
    <cellStyle name="40% - Accent3 2 6 3 2 2" xfId="0" builtinId="53" customBuiltin="true"/>
    <cellStyle name="40% - Accent3 2 6 3 2 2 2" xfId="0" builtinId="53" customBuiltin="true"/>
    <cellStyle name="40% - Accent3 2 6 3 2 2 2 2" xfId="0" builtinId="53" customBuiltin="true"/>
    <cellStyle name="40% - Accent3 2 6 3 2 2 3" xfId="0" builtinId="53" customBuiltin="true"/>
    <cellStyle name="40% - Accent3 2 6 3 2 3" xfId="0" builtinId="53" customBuiltin="true"/>
    <cellStyle name="40% - Accent3 2 6 3 2 3 2" xfId="0" builtinId="53" customBuiltin="true"/>
    <cellStyle name="40% - Accent3 2 6 3 2 4" xfId="0" builtinId="53" customBuiltin="true"/>
    <cellStyle name="40% - Accent3 2 6 3 3" xfId="0" builtinId="53" customBuiltin="true"/>
    <cellStyle name="40% - Accent3 2 6 3 3 2" xfId="0" builtinId="53" customBuiltin="true"/>
    <cellStyle name="40% - Accent3 2 6 3 3 2 2" xfId="0" builtinId="53" customBuiltin="true"/>
    <cellStyle name="40% - Accent3 2 6 3 3 3" xfId="0" builtinId="53" customBuiltin="true"/>
    <cellStyle name="40% - Accent3 2 6 3 4" xfId="0" builtinId="53" customBuiltin="true"/>
    <cellStyle name="40% - Accent3 2 6 3 4 2" xfId="0" builtinId="53" customBuiltin="true"/>
    <cellStyle name="40% - Accent3 2 6 3 5" xfId="0" builtinId="53" customBuiltin="true"/>
    <cellStyle name="40% - Accent3 2 6 4" xfId="0" builtinId="53" customBuiltin="true"/>
    <cellStyle name="40% - Accent3 2 6 4 2" xfId="0" builtinId="53" customBuiltin="true"/>
    <cellStyle name="40% - Accent3 2 6 4 2 2" xfId="0" builtinId="53" customBuiltin="true"/>
    <cellStyle name="40% - Accent3 2 6 4 2 2 2" xfId="0" builtinId="53" customBuiltin="true"/>
    <cellStyle name="40% - Accent3 2 6 4 2 3" xfId="0" builtinId="53" customBuiltin="true"/>
    <cellStyle name="40% - Accent3 2 6 4 3" xfId="0" builtinId="53" customBuiltin="true"/>
    <cellStyle name="40% - Accent3 2 6 4 3 2" xfId="0" builtinId="53" customBuiltin="true"/>
    <cellStyle name="40% - Accent3 2 6 4 4" xfId="0" builtinId="53" customBuiltin="true"/>
    <cellStyle name="40% - Accent3 2 6 5" xfId="0" builtinId="53" customBuiltin="true"/>
    <cellStyle name="40% - Accent3 2 6 5 2" xfId="0" builtinId="53" customBuiltin="true"/>
    <cellStyle name="40% - Accent3 2 6 5 2 2" xfId="0" builtinId="53" customBuiltin="true"/>
    <cellStyle name="40% - Accent3 2 6 5 3" xfId="0" builtinId="53" customBuiltin="true"/>
    <cellStyle name="40% - Accent3 2 6 6" xfId="0" builtinId="53" customBuiltin="true"/>
    <cellStyle name="40% - Accent3 2 6 6 2" xfId="0" builtinId="53" customBuiltin="true"/>
    <cellStyle name="40% - Accent3 2 6 7" xfId="0" builtinId="53" customBuiltin="true"/>
    <cellStyle name="40% - Accent3 2 7" xfId="0" builtinId="53" customBuiltin="true"/>
    <cellStyle name="40% - Accent3 2 7 2" xfId="0" builtinId="53" customBuiltin="true"/>
    <cellStyle name="40% - Accent3 2 7 2 2" xfId="0" builtinId="53" customBuiltin="true"/>
    <cellStyle name="40% - Accent3 2 7 2 2 2" xfId="0" builtinId="53" customBuiltin="true"/>
    <cellStyle name="40% - Accent3 2 7 2 2 2 2" xfId="0" builtinId="53" customBuiltin="true"/>
    <cellStyle name="40% - Accent3 2 7 2 2 2 2 2" xfId="0" builtinId="53" customBuiltin="true"/>
    <cellStyle name="40% - Accent3 2 7 2 2 2 3" xfId="0" builtinId="53" customBuiltin="true"/>
    <cellStyle name="40% - Accent3 2 7 2 2 3" xfId="0" builtinId="53" customBuiltin="true"/>
    <cellStyle name="40% - Accent3 2 7 2 2 3 2" xfId="0" builtinId="53" customBuiltin="true"/>
    <cellStyle name="40% - Accent3 2 7 2 2 4" xfId="0" builtinId="53" customBuiltin="true"/>
    <cellStyle name="40% - Accent3 2 7 2 3" xfId="0" builtinId="53" customBuiltin="true"/>
    <cellStyle name="40% - Accent3 2 7 2 3 2" xfId="0" builtinId="53" customBuiltin="true"/>
    <cellStyle name="40% - Accent3 2 7 2 3 2 2" xfId="0" builtinId="53" customBuiltin="true"/>
    <cellStyle name="40% - Accent3 2 7 2 3 3" xfId="0" builtinId="53" customBuiltin="true"/>
    <cellStyle name="40% - Accent3 2 7 2 4" xfId="0" builtinId="53" customBuiltin="true"/>
    <cellStyle name="40% - Accent3 2 7 2 4 2" xfId="0" builtinId="53" customBuiltin="true"/>
    <cellStyle name="40% - Accent3 2 7 2 5" xfId="0" builtinId="53" customBuiltin="true"/>
    <cellStyle name="40% - Accent3 2 7 3" xfId="0" builtinId="53" customBuiltin="true"/>
    <cellStyle name="40% - Accent3 2 7 3 2" xfId="0" builtinId="53" customBuiltin="true"/>
    <cellStyle name="40% - Accent3 2 7 3 2 2" xfId="0" builtinId="53" customBuiltin="true"/>
    <cellStyle name="40% - Accent3 2 7 3 2 2 2" xfId="0" builtinId="53" customBuiltin="true"/>
    <cellStyle name="40% - Accent3 2 7 3 2 3" xfId="0" builtinId="53" customBuiltin="true"/>
    <cellStyle name="40% - Accent3 2 7 3 3" xfId="0" builtinId="53" customBuiltin="true"/>
    <cellStyle name="40% - Accent3 2 7 3 3 2" xfId="0" builtinId="53" customBuiltin="true"/>
    <cellStyle name="40% - Accent3 2 7 3 4" xfId="0" builtinId="53" customBuiltin="true"/>
    <cellStyle name="40% - Accent3 2 7 4" xfId="0" builtinId="53" customBuiltin="true"/>
    <cellStyle name="40% - Accent3 2 7 4 2" xfId="0" builtinId="53" customBuiltin="true"/>
    <cellStyle name="40% - Accent3 2 7 4 2 2" xfId="0" builtinId="53" customBuiltin="true"/>
    <cellStyle name="40% - Accent3 2 7 4 3" xfId="0" builtinId="53" customBuiltin="true"/>
    <cellStyle name="40% - Accent3 2 7 5" xfId="0" builtinId="53" customBuiltin="true"/>
    <cellStyle name="40% - Accent3 2 7 5 2" xfId="0" builtinId="53" customBuiltin="true"/>
    <cellStyle name="40% - Accent3 2 7 6" xfId="0" builtinId="53" customBuiltin="true"/>
    <cellStyle name="40% - Accent3 2 8" xfId="0" builtinId="53" customBuiltin="true"/>
    <cellStyle name="40% - Accent3 2 8 2" xfId="0" builtinId="53" customBuiltin="true"/>
    <cellStyle name="40% - Accent3 2 8 2 2" xfId="0" builtinId="53" customBuiltin="true"/>
    <cellStyle name="40% - Accent3 2 8 2 2 2" xfId="0" builtinId="53" customBuiltin="true"/>
    <cellStyle name="40% - Accent3 2 8 2 2 2 2" xfId="0" builtinId="53" customBuiltin="true"/>
    <cellStyle name="40% - Accent3 2 8 2 2 3" xfId="0" builtinId="53" customBuiltin="true"/>
    <cellStyle name="40% - Accent3 2 8 2 3" xfId="0" builtinId="53" customBuiltin="true"/>
    <cellStyle name="40% - Accent3 2 8 2 3 2" xfId="0" builtinId="53" customBuiltin="true"/>
    <cellStyle name="40% - Accent3 2 8 2 4" xfId="0" builtinId="53" customBuiltin="true"/>
    <cellStyle name="40% - Accent3 2 8 3" xfId="0" builtinId="53" customBuiltin="true"/>
    <cellStyle name="40% - Accent3 2 8 3 2" xfId="0" builtinId="53" customBuiltin="true"/>
    <cellStyle name="40% - Accent3 2 8 3 2 2" xfId="0" builtinId="53" customBuiltin="true"/>
    <cellStyle name="40% - Accent3 2 8 3 3" xfId="0" builtinId="53" customBuiltin="true"/>
    <cellStyle name="40% - Accent3 2 8 4" xfId="0" builtinId="53" customBuiltin="true"/>
    <cellStyle name="40% - Accent3 2 8 4 2" xfId="0" builtinId="53" customBuiltin="true"/>
    <cellStyle name="40% - Accent3 2 8 5" xfId="0" builtinId="53" customBuiltin="true"/>
    <cellStyle name="40% - Accent3 2 9" xfId="0" builtinId="53" customBuiltin="true"/>
    <cellStyle name="40% - Accent3 2 9 2" xfId="0" builtinId="53" customBuiltin="true"/>
    <cellStyle name="40% - Accent3 2 9 2 2" xfId="0" builtinId="53" customBuiltin="true"/>
    <cellStyle name="40% - Accent3 2 9 2 2 2" xfId="0" builtinId="53" customBuiltin="true"/>
    <cellStyle name="40% - Accent3 2 9 2 3" xfId="0" builtinId="53" customBuiltin="true"/>
    <cellStyle name="40% - Accent3 2 9 3" xfId="0" builtinId="53" customBuiltin="true"/>
    <cellStyle name="40% - Accent3 2 9 3 2" xfId="0" builtinId="53" customBuiltin="true"/>
    <cellStyle name="40% - Accent3 2 9 4" xfId="0" builtinId="53" customBuiltin="true"/>
    <cellStyle name="40% - Accent3 3" xfId="0" builtinId="53" customBuiltin="true"/>
    <cellStyle name="40% - Accent3 3 2" xfId="0" builtinId="53" customBuiltin="true"/>
    <cellStyle name="40% - Accent3 3 2 2" xfId="0" builtinId="53" customBuiltin="true"/>
    <cellStyle name="40% - Accent3 3 2 2 2" xfId="0" builtinId="53" customBuiltin="true"/>
    <cellStyle name="40% - Accent3 3 2 2 2 2" xfId="0" builtinId="53" customBuiltin="true"/>
    <cellStyle name="40% - Accent3 3 2 2 2 2 2" xfId="0" builtinId="53" customBuiltin="true"/>
    <cellStyle name="40% - Accent3 3 2 2 2 3" xfId="0" builtinId="53" customBuiltin="true"/>
    <cellStyle name="40% - Accent3 3 2 2 3" xfId="0" builtinId="53" customBuiltin="true"/>
    <cellStyle name="40% - Accent3 3 2 2 3 2" xfId="0" builtinId="53" customBuiltin="true"/>
    <cellStyle name="40% - Accent3 3 2 2 4" xfId="0" builtinId="53" customBuiltin="true"/>
    <cellStyle name="40% - Accent3 3 2 3" xfId="0" builtinId="53" customBuiltin="true"/>
    <cellStyle name="40% - Accent3 3 2 3 2" xfId="0" builtinId="53" customBuiltin="true"/>
    <cellStyle name="40% - Accent3 3 2 3 2 2" xfId="0" builtinId="53" customBuiltin="true"/>
    <cellStyle name="40% - Accent3 3 2 3 3" xfId="0" builtinId="53" customBuiltin="true"/>
    <cellStyle name="40% - Accent3 3 2 4" xfId="0" builtinId="53" customBuiltin="true"/>
    <cellStyle name="40% - Accent3 3 2 4 2" xfId="0" builtinId="53" customBuiltin="true"/>
    <cellStyle name="40% - Accent3 3 2 5" xfId="0" builtinId="53" customBuiltin="true"/>
    <cellStyle name="40% - Accent3 3 3" xfId="0" builtinId="53" customBuiltin="true"/>
    <cellStyle name="40% - Accent3 3 3 2" xfId="0" builtinId="53" customBuiltin="true"/>
    <cellStyle name="40% - Accent3 3 3 2 2" xfId="0" builtinId="53" customBuiltin="true"/>
    <cellStyle name="40% - Accent3 3 3 2 2 2" xfId="0" builtinId="53" customBuiltin="true"/>
    <cellStyle name="40% - Accent3 3 3 2 3" xfId="0" builtinId="53" customBuiltin="true"/>
    <cellStyle name="40% - Accent3 3 3 3" xfId="0" builtinId="53" customBuiltin="true"/>
    <cellStyle name="40% - Accent3 3 3 3 2" xfId="0" builtinId="53" customBuiltin="true"/>
    <cellStyle name="40% - Accent3 3 3 4" xfId="0" builtinId="53" customBuiltin="true"/>
    <cellStyle name="40% - Accent3 3 4" xfId="0" builtinId="53" customBuiltin="true"/>
    <cellStyle name="40% - Accent3 3 4 2" xfId="0" builtinId="53" customBuiltin="true"/>
    <cellStyle name="40% - Accent3 3 4 2 2" xfId="0" builtinId="53" customBuiltin="true"/>
    <cellStyle name="40% - Accent3 3 4 3" xfId="0" builtinId="53" customBuiltin="true"/>
    <cellStyle name="40% - Accent3 3 5" xfId="0" builtinId="53" customBuiltin="true"/>
    <cellStyle name="40% - Accent3 3 5 2" xfId="0" builtinId="53" customBuiltin="true"/>
    <cellStyle name="40% - Accent3 3 6" xfId="0" builtinId="53" customBuiltin="true"/>
    <cellStyle name="40% - Accent3 4" xfId="0" builtinId="53" customBuiltin="true"/>
    <cellStyle name="40% - Accent3 4 2" xfId="0" builtinId="53" customBuiltin="true"/>
    <cellStyle name="40% - Accent3 4 2 2" xfId="0" builtinId="53" customBuiltin="true"/>
    <cellStyle name="40% - Accent3 4 2 2 2" xfId="0" builtinId="53" customBuiltin="true"/>
    <cellStyle name="40% - Accent3 4 2 2 2 2" xfId="0" builtinId="53" customBuiltin="true"/>
    <cellStyle name="40% - Accent3 4 2 2 3" xfId="0" builtinId="53" customBuiltin="true"/>
    <cellStyle name="40% - Accent3 4 2 3" xfId="0" builtinId="53" customBuiltin="true"/>
    <cellStyle name="40% - Accent3 4 2 3 2" xfId="0" builtinId="53" customBuiltin="true"/>
    <cellStyle name="40% - Accent3 4 2 4" xfId="0" builtinId="53" customBuiltin="true"/>
    <cellStyle name="40% - Accent3 4 3" xfId="0" builtinId="53" customBuiltin="true"/>
    <cellStyle name="40% - Accent3 4 3 2" xfId="0" builtinId="53" customBuiltin="true"/>
    <cellStyle name="40% - Accent3 4 3 2 2" xfId="0" builtinId="53" customBuiltin="true"/>
    <cellStyle name="40% - Accent3 4 3 3" xfId="0" builtinId="53" customBuiltin="true"/>
    <cellStyle name="40% - Accent3 4 4" xfId="0" builtinId="53" customBuiltin="true"/>
    <cellStyle name="40% - Accent3 4 4 2" xfId="0" builtinId="53" customBuiltin="true"/>
    <cellStyle name="40% - Accent3 4 5" xfId="0" builtinId="53" customBuiltin="true"/>
    <cellStyle name="40% - Accent3 5" xfId="0" builtinId="53" customBuiltin="true"/>
    <cellStyle name="40% - Accent3 5 2" xfId="0" builtinId="53" customBuiltin="true"/>
    <cellStyle name="40% - Accent3 5 2 2" xfId="0" builtinId="53" customBuiltin="true"/>
    <cellStyle name="40% - Accent3 5 2 2 2" xfId="0" builtinId="53" customBuiltin="true"/>
    <cellStyle name="40% - Accent3 5 2 3" xfId="0" builtinId="53" customBuiltin="true"/>
    <cellStyle name="40% - Accent3 5 3" xfId="0" builtinId="53" customBuiltin="true"/>
    <cellStyle name="40% - Accent3 5 3 2" xfId="0" builtinId="53" customBuiltin="true"/>
    <cellStyle name="40% - Accent3 5 4" xfId="0" builtinId="53" customBuiltin="true"/>
    <cellStyle name="40% - Accent3 6" xfId="0" builtinId="53" customBuiltin="true"/>
    <cellStyle name="40% - Accent3 6 2" xfId="0" builtinId="53" customBuiltin="true"/>
    <cellStyle name="40% - Accent3 6 2 2" xfId="0" builtinId="53" customBuiltin="true"/>
    <cellStyle name="40% - Accent3 6 3" xfId="0" builtinId="53" customBuiltin="true"/>
    <cellStyle name="40% - Accent3 7" xfId="0" builtinId="53" customBuiltin="true"/>
    <cellStyle name="40% - Accent3 7 2" xfId="0" builtinId="53" customBuiltin="true"/>
    <cellStyle name="40% - Accent3 7 2 2" xfId="0" builtinId="53" customBuiltin="true"/>
    <cellStyle name="40% - Accent3 7 3" xfId="0" builtinId="53" customBuiltin="true"/>
    <cellStyle name="40% - Accent3 8" xfId="0" builtinId="53" customBuiltin="true"/>
    <cellStyle name="40% - Accent3 8 2" xfId="0" builtinId="53" customBuiltin="true"/>
    <cellStyle name="40% - Accent3 9" xfId="0" builtinId="53" customBuiltin="true"/>
    <cellStyle name="40% - Accent4 2" xfId="0" builtinId="53" customBuiltin="true"/>
    <cellStyle name="40% - Accent4 2 10" xfId="0" builtinId="53" customBuiltin="true"/>
    <cellStyle name="40% - Accent4 2 10 2" xfId="0" builtinId="53" customBuiltin="true"/>
    <cellStyle name="40% - Accent4 2 10 2 2" xfId="0" builtinId="53" customBuiltin="true"/>
    <cellStyle name="40% - Accent4 2 10 3" xfId="0" builtinId="53" customBuiltin="true"/>
    <cellStyle name="40% - Accent4 2 11" xfId="0" builtinId="53" customBuiltin="true"/>
    <cellStyle name="40% - Accent4 2 11 2" xfId="0" builtinId="53" customBuiltin="true"/>
    <cellStyle name="40% - Accent4 2 12" xfId="0" builtinId="53" customBuiltin="true"/>
    <cellStyle name="40% - Accent4 2 2" xfId="0" builtinId="53" customBuiltin="true"/>
    <cellStyle name="40% - Accent4 2 2 10" xfId="0" builtinId="53" customBuiltin="true"/>
    <cellStyle name="40% - Accent4 2 2 2" xfId="0" builtinId="53" customBuiltin="true"/>
    <cellStyle name="40% - Accent4 2 2 2 2" xfId="0" builtinId="53" customBuiltin="true"/>
    <cellStyle name="40% - Accent4 2 2 2 2 2" xfId="0" builtinId="53" customBuiltin="true"/>
    <cellStyle name="40% - Accent4 2 2 2 2 2 2" xfId="0" builtinId="53" customBuiltin="true"/>
    <cellStyle name="40% - Accent4 2 2 2 2 2 2 2" xfId="0" builtinId="53" customBuiltin="true"/>
    <cellStyle name="40% - Accent4 2 2 2 2 2 2 2 2" xfId="0" builtinId="53" customBuiltin="true"/>
    <cellStyle name="40% - Accent4 2 2 2 2 2 2 2 2 2" xfId="0" builtinId="53" customBuiltin="true"/>
    <cellStyle name="40% - Accent4 2 2 2 2 2 2 2 2 2 2" xfId="0" builtinId="53" customBuiltin="true"/>
    <cellStyle name="40% - Accent4 2 2 2 2 2 2 2 2 3" xfId="0" builtinId="53" customBuiltin="true"/>
    <cellStyle name="40% - Accent4 2 2 2 2 2 2 2 3" xfId="0" builtinId="53" customBuiltin="true"/>
    <cellStyle name="40% - Accent4 2 2 2 2 2 2 2 3 2" xfId="0" builtinId="53" customBuiltin="true"/>
    <cellStyle name="40% - Accent4 2 2 2 2 2 2 2 4" xfId="0" builtinId="53" customBuiltin="true"/>
    <cellStyle name="40% - Accent4 2 2 2 2 2 2 3" xfId="0" builtinId="53" customBuiltin="true"/>
    <cellStyle name="40% - Accent4 2 2 2 2 2 2 3 2" xfId="0" builtinId="53" customBuiltin="true"/>
    <cellStyle name="40% - Accent4 2 2 2 2 2 2 3 2 2" xfId="0" builtinId="53" customBuiltin="true"/>
    <cellStyle name="40% - Accent4 2 2 2 2 2 2 3 3" xfId="0" builtinId="53" customBuiltin="true"/>
    <cellStyle name="40% - Accent4 2 2 2 2 2 2 4" xfId="0" builtinId="53" customBuiltin="true"/>
    <cellStyle name="40% - Accent4 2 2 2 2 2 2 4 2" xfId="0" builtinId="53" customBuiltin="true"/>
    <cellStyle name="40% - Accent4 2 2 2 2 2 2 5" xfId="0" builtinId="53" customBuiltin="true"/>
    <cellStyle name="40% - Accent4 2 2 2 2 2 3" xfId="0" builtinId="53" customBuiltin="true"/>
    <cellStyle name="40% - Accent4 2 2 2 2 2 3 2" xfId="0" builtinId="53" customBuiltin="true"/>
    <cellStyle name="40% - Accent4 2 2 2 2 2 3 2 2" xfId="0" builtinId="53" customBuiltin="true"/>
    <cellStyle name="40% - Accent4 2 2 2 2 2 3 2 2 2" xfId="0" builtinId="53" customBuiltin="true"/>
    <cellStyle name="40% - Accent4 2 2 2 2 2 3 2 3" xfId="0" builtinId="53" customBuiltin="true"/>
    <cellStyle name="40% - Accent4 2 2 2 2 2 3 3" xfId="0" builtinId="53" customBuiltin="true"/>
    <cellStyle name="40% - Accent4 2 2 2 2 2 3 3 2" xfId="0" builtinId="53" customBuiltin="true"/>
    <cellStyle name="40% - Accent4 2 2 2 2 2 3 4" xfId="0" builtinId="53" customBuiltin="true"/>
    <cellStyle name="40% - Accent4 2 2 2 2 2 4" xfId="0" builtinId="53" customBuiltin="true"/>
    <cellStyle name="40% - Accent4 2 2 2 2 2 4 2" xfId="0" builtinId="53" customBuiltin="true"/>
    <cellStyle name="40% - Accent4 2 2 2 2 2 4 2 2" xfId="0" builtinId="53" customBuiltin="true"/>
    <cellStyle name="40% - Accent4 2 2 2 2 2 4 3" xfId="0" builtinId="53" customBuiltin="true"/>
    <cellStyle name="40% - Accent4 2 2 2 2 2 5" xfId="0" builtinId="53" customBuiltin="true"/>
    <cellStyle name="40% - Accent4 2 2 2 2 2 5 2" xfId="0" builtinId="53" customBuiltin="true"/>
    <cellStyle name="40% - Accent4 2 2 2 2 2 6" xfId="0" builtinId="53" customBuiltin="true"/>
    <cellStyle name="40% - Accent4 2 2 2 2 3" xfId="0" builtinId="53" customBuiltin="true"/>
    <cellStyle name="40% - Accent4 2 2 2 2 3 2" xfId="0" builtinId="53" customBuiltin="true"/>
    <cellStyle name="40% - Accent4 2 2 2 2 3 2 2" xfId="0" builtinId="53" customBuiltin="true"/>
    <cellStyle name="40% - Accent4 2 2 2 2 3 2 2 2" xfId="0" builtinId="53" customBuiltin="true"/>
    <cellStyle name="40% - Accent4 2 2 2 2 3 2 2 2 2" xfId="0" builtinId="53" customBuiltin="true"/>
    <cellStyle name="40% - Accent4 2 2 2 2 3 2 2 3" xfId="0" builtinId="53" customBuiltin="true"/>
    <cellStyle name="40% - Accent4 2 2 2 2 3 2 3" xfId="0" builtinId="53" customBuiltin="true"/>
    <cellStyle name="40% - Accent4 2 2 2 2 3 2 3 2" xfId="0" builtinId="53" customBuiltin="true"/>
    <cellStyle name="40% - Accent4 2 2 2 2 3 2 4" xfId="0" builtinId="53" customBuiltin="true"/>
    <cellStyle name="40% - Accent4 2 2 2 2 3 3" xfId="0" builtinId="53" customBuiltin="true"/>
    <cellStyle name="40% - Accent4 2 2 2 2 3 3 2" xfId="0" builtinId="53" customBuiltin="true"/>
    <cellStyle name="40% - Accent4 2 2 2 2 3 3 2 2" xfId="0" builtinId="53" customBuiltin="true"/>
    <cellStyle name="40% - Accent4 2 2 2 2 3 3 3" xfId="0" builtinId="53" customBuiltin="true"/>
    <cellStyle name="40% - Accent4 2 2 2 2 3 4" xfId="0" builtinId="53" customBuiltin="true"/>
    <cellStyle name="40% - Accent4 2 2 2 2 3 4 2" xfId="0" builtinId="53" customBuiltin="true"/>
    <cellStyle name="40% - Accent4 2 2 2 2 3 5" xfId="0" builtinId="53" customBuiltin="true"/>
    <cellStyle name="40% - Accent4 2 2 2 2 4" xfId="0" builtinId="53" customBuiltin="true"/>
    <cellStyle name="40% - Accent4 2 2 2 2 4 2" xfId="0" builtinId="53" customBuiltin="true"/>
    <cellStyle name="40% - Accent4 2 2 2 2 4 2 2" xfId="0" builtinId="53" customBuiltin="true"/>
    <cellStyle name="40% - Accent4 2 2 2 2 4 2 2 2" xfId="0" builtinId="53" customBuiltin="true"/>
    <cellStyle name="40% - Accent4 2 2 2 2 4 2 3" xfId="0" builtinId="53" customBuiltin="true"/>
    <cellStyle name="40% - Accent4 2 2 2 2 4 3" xfId="0" builtinId="53" customBuiltin="true"/>
    <cellStyle name="40% - Accent4 2 2 2 2 4 3 2" xfId="0" builtinId="53" customBuiltin="true"/>
    <cellStyle name="40% - Accent4 2 2 2 2 4 4" xfId="0" builtinId="53" customBuiltin="true"/>
    <cellStyle name="40% - Accent4 2 2 2 2 5" xfId="0" builtinId="53" customBuiltin="true"/>
    <cellStyle name="40% - Accent4 2 2 2 2 5 2" xfId="0" builtinId="53" customBuiltin="true"/>
    <cellStyle name="40% - Accent4 2 2 2 2 5 2 2" xfId="0" builtinId="53" customBuiltin="true"/>
    <cellStyle name="40% - Accent4 2 2 2 2 5 3" xfId="0" builtinId="53" customBuiltin="true"/>
    <cellStyle name="40% - Accent4 2 2 2 2 6" xfId="0" builtinId="53" customBuiltin="true"/>
    <cellStyle name="40% - Accent4 2 2 2 2 6 2" xfId="0" builtinId="53" customBuiltin="true"/>
    <cellStyle name="40% - Accent4 2 2 2 2 7" xfId="0" builtinId="53" customBuiltin="true"/>
    <cellStyle name="40% - Accent4 2 2 2 3" xfId="0" builtinId="53" customBuiltin="true"/>
    <cellStyle name="40% - Accent4 2 2 2 3 2" xfId="0" builtinId="53" customBuiltin="true"/>
    <cellStyle name="40% - Accent4 2 2 2 3 2 2" xfId="0" builtinId="53" customBuiltin="true"/>
    <cellStyle name="40% - Accent4 2 2 2 3 2 2 2" xfId="0" builtinId="53" customBuiltin="true"/>
    <cellStyle name="40% - Accent4 2 2 2 3 2 2 2 2" xfId="0" builtinId="53" customBuiltin="true"/>
    <cellStyle name="40% - Accent4 2 2 2 3 2 2 2 2 2" xfId="0" builtinId="53" customBuiltin="true"/>
    <cellStyle name="40% - Accent4 2 2 2 3 2 2 2 3" xfId="0" builtinId="53" customBuiltin="true"/>
    <cellStyle name="40% - Accent4 2 2 2 3 2 2 3" xfId="0" builtinId="53" customBuiltin="true"/>
    <cellStyle name="40% - Accent4 2 2 2 3 2 2 3 2" xfId="0" builtinId="53" customBuiltin="true"/>
    <cellStyle name="40% - Accent4 2 2 2 3 2 2 4" xfId="0" builtinId="53" customBuiltin="true"/>
    <cellStyle name="40% - Accent4 2 2 2 3 2 3" xfId="0" builtinId="53" customBuiltin="true"/>
    <cellStyle name="40% - Accent4 2 2 2 3 2 3 2" xfId="0" builtinId="53" customBuiltin="true"/>
    <cellStyle name="40% - Accent4 2 2 2 3 2 3 2 2" xfId="0" builtinId="53" customBuiltin="true"/>
    <cellStyle name="40% - Accent4 2 2 2 3 2 3 3" xfId="0" builtinId="53" customBuiltin="true"/>
    <cellStyle name="40% - Accent4 2 2 2 3 2 4" xfId="0" builtinId="53" customBuiltin="true"/>
    <cellStyle name="40% - Accent4 2 2 2 3 2 4 2" xfId="0" builtinId="53" customBuiltin="true"/>
    <cellStyle name="40% - Accent4 2 2 2 3 2 5" xfId="0" builtinId="53" customBuiltin="true"/>
    <cellStyle name="40% - Accent4 2 2 2 3 3" xfId="0" builtinId="53" customBuiltin="true"/>
    <cellStyle name="40% - Accent4 2 2 2 3 3 2" xfId="0" builtinId="53" customBuiltin="true"/>
    <cellStyle name="40% - Accent4 2 2 2 3 3 2 2" xfId="0" builtinId="53" customBuiltin="true"/>
    <cellStyle name="40% - Accent4 2 2 2 3 3 2 2 2" xfId="0" builtinId="53" customBuiltin="true"/>
    <cellStyle name="40% - Accent4 2 2 2 3 3 2 3" xfId="0" builtinId="53" customBuiltin="true"/>
    <cellStyle name="40% - Accent4 2 2 2 3 3 3" xfId="0" builtinId="53" customBuiltin="true"/>
    <cellStyle name="40% - Accent4 2 2 2 3 3 3 2" xfId="0" builtinId="53" customBuiltin="true"/>
    <cellStyle name="40% - Accent4 2 2 2 3 3 4" xfId="0" builtinId="53" customBuiltin="true"/>
    <cellStyle name="40% - Accent4 2 2 2 3 4" xfId="0" builtinId="53" customBuiltin="true"/>
    <cellStyle name="40% - Accent4 2 2 2 3 4 2" xfId="0" builtinId="53" customBuiltin="true"/>
    <cellStyle name="40% - Accent4 2 2 2 3 4 2 2" xfId="0" builtinId="53" customBuiltin="true"/>
    <cellStyle name="40% - Accent4 2 2 2 3 4 3" xfId="0" builtinId="53" customBuiltin="true"/>
    <cellStyle name="40% - Accent4 2 2 2 3 5" xfId="0" builtinId="53" customBuiltin="true"/>
    <cellStyle name="40% - Accent4 2 2 2 3 5 2" xfId="0" builtinId="53" customBuiltin="true"/>
    <cellStyle name="40% - Accent4 2 2 2 3 6" xfId="0" builtinId="53" customBuiltin="true"/>
    <cellStyle name="40% - Accent4 2 2 2 4" xfId="0" builtinId="53" customBuiltin="true"/>
    <cellStyle name="40% - Accent4 2 2 2 4 2" xfId="0" builtinId="53" customBuiltin="true"/>
    <cellStyle name="40% - Accent4 2 2 2 4 2 2" xfId="0" builtinId="53" customBuiltin="true"/>
    <cellStyle name="40% - Accent4 2 2 2 4 2 2 2" xfId="0" builtinId="53" customBuiltin="true"/>
    <cellStyle name="40% - Accent4 2 2 2 4 2 2 2 2" xfId="0" builtinId="53" customBuiltin="true"/>
    <cellStyle name="40% - Accent4 2 2 2 4 2 2 3" xfId="0" builtinId="53" customBuiltin="true"/>
    <cellStyle name="40% - Accent4 2 2 2 4 2 3" xfId="0" builtinId="53" customBuiltin="true"/>
    <cellStyle name="40% - Accent4 2 2 2 4 2 3 2" xfId="0" builtinId="53" customBuiltin="true"/>
    <cellStyle name="40% - Accent4 2 2 2 4 2 4" xfId="0" builtinId="53" customBuiltin="true"/>
    <cellStyle name="40% - Accent4 2 2 2 4 3" xfId="0" builtinId="53" customBuiltin="true"/>
    <cellStyle name="40% - Accent4 2 2 2 4 3 2" xfId="0" builtinId="53" customBuiltin="true"/>
    <cellStyle name="40% - Accent4 2 2 2 4 3 2 2" xfId="0" builtinId="53" customBuiltin="true"/>
    <cellStyle name="40% - Accent4 2 2 2 4 3 3" xfId="0" builtinId="53" customBuiltin="true"/>
    <cellStyle name="40% - Accent4 2 2 2 4 4" xfId="0" builtinId="53" customBuiltin="true"/>
    <cellStyle name="40% - Accent4 2 2 2 4 4 2" xfId="0" builtinId="53" customBuiltin="true"/>
    <cellStyle name="40% - Accent4 2 2 2 4 5" xfId="0" builtinId="53" customBuiltin="true"/>
    <cellStyle name="40% - Accent4 2 2 2 5" xfId="0" builtinId="53" customBuiltin="true"/>
    <cellStyle name="40% - Accent4 2 2 2 5 2" xfId="0" builtinId="53" customBuiltin="true"/>
    <cellStyle name="40% - Accent4 2 2 2 5 2 2" xfId="0" builtinId="53" customBuiltin="true"/>
    <cellStyle name="40% - Accent4 2 2 2 5 2 2 2" xfId="0" builtinId="53" customBuiltin="true"/>
    <cellStyle name="40% - Accent4 2 2 2 5 2 3" xfId="0" builtinId="53" customBuiltin="true"/>
    <cellStyle name="40% - Accent4 2 2 2 5 3" xfId="0" builtinId="53" customBuiltin="true"/>
    <cellStyle name="40% - Accent4 2 2 2 5 3 2" xfId="0" builtinId="53" customBuiltin="true"/>
    <cellStyle name="40% - Accent4 2 2 2 5 4" xfId="0" builtinId="53" customBuiltin="true"/>
    <cellStyle name="40% - Accent4 2 2 2 6" xfId="0" builtinId="53" customBuiltin="true"/>
    <cellStyle name="40% - Accent4 2 2 2 6 2" xfId="0" builtinId="53" customBuiltin="true"/>
    <cellStyle name="40% - Accent4 2 2 2 6 2 2" xfId="0" builtinId="53" customBuiltin="true"/>
    <cellStyle name="40% - Accent4 2 2 2 6 3" xfId="0" builtinId="53" customBuiltin="true"/>
    <cellStyle name="40% - Accent4 2 2 2 7" xfId="0" builtinId="53" customBuiltin="true"/>
    <cellStyle name="40% - Accent4 2 2 2 7 2" xfId="0" builtinId="53" customBuiltin="true"/>
    <cellStyle name="40% - Accent4 2 2 2 8" xfId="0" builtinId="53" customBuiltin="true"/>
    <cellStyle name="40% - Accent4 2 2 3" xfId="0" builtinId="53" customBuiltin="true"/>
    <cellStyle name="40% - Accent4 2 2 3 2" xfId="0" builtinId="53" customBuiltin="true"/>
    <cellStyle name="40% - Accent4 2 2 3 2 2" xfId="0" builtinId="53" customBuiltin="true"/>
    <cellStyle name="40% - Accent4 2 2 3 2 2 2" xfId="0" builtinId="53" customBuiltin="true"/>
    <cellStyle name="40% - Accent4 2 2 3 2 2 2 2" xfId="0" builtinId="53" customBuiltin="true"/>
    <cellStyle name="40% - Accent4 2 2 3 2 2 2 2 2" xfId="0" builtinId="53" customBuiltin="true"/>
    <cellStyle name="40% - Accent4 2 2 3 2 2 2 2 2 2" xfId="0" builtinId="53" customBuiltin="true"/>
    <cellStyle name="40% - Accent4 2 2 3 2 2 2 2 2 2 2" xfId="0" builtinId="53" customBuiltin="true"/>
    <cellStyle name="40% - Accent4 2 2 3 2 2 2 2 2 3" xfId="0" builtinId="53" customBuiltin="true"/>
    <cellStyle name="40% - Accent4 2 2 3 2 2 2 2 3" xfId="0" builtinId="53" customBuiltin="true"/>
    <cellStyle name="40% - Accent4 2 2 3 2 2 2 2 3 2" xfId="0" builtinId="53" customBuiltin="true"/>
    <cellStyle name="40% - Accent4 2 2 3 2 2 2 2 4" xfId="0" builtinId="53" customBuiltin="true"/>
    <cellStyle name="40% - Accent4 2 2 3 2 2 2 3" xfId="0" builtinId="53" customBuiltin="true"/>
    <cellStyle name="40% - Accent4 2 2 3 2 2 2 3 2" xfId="0" builtinId="53" customBuiltin="true"/>
    <cellStyle name="40% - Accent4 2 2 3 2 2 2 3 2 2" xfId="0" builtinId="53" customBuiltin="true"/>
    <cellStyle name="40% - Accent4 2 2 3 2 2 2 3 3" xfId="0" builtinId="53" customBuiltin="true"/>
    <cellStyle name="40% - Accent4 2 2 3 2 2 2 4" xfId="0" builtinId="53" customBuiltin="true"/>
    <cellStyle name="40% - Accent4 2 2 3 2 2 2 4 2" xfId="0" builtinId="53" customBuiltin="true"/>
    <cellStyle name="40% - Accent4 2 2 3 2 2 2 5" xfId="0" builtinId="53" customBuiltin="true"/>
    <cellStyle name="40% - Accent4 2 2 3 2 2 3" xfId="0" builtinId="53" customBuiltin="true"/>
    <cellStyle name="40% - Accent4 2 2 3 2 2 3 2" xfId="0" builtinId="53" customBuiltin="true"/>
    <cellStyle name="40% - Accent4 2 2 3 2 2 3 2 2" xfId="0" builtinId="53" customBuiltin="true"/>
    <cellStyle name="40% - Accent4 2 2 3 2 2 3 2 2 2" xfId="0" builtinId="53" customBuiltin="true"/>
    <cellStyle name="40% - Accent4 2 2 3 2 2 3 2 3" xfId="0" builtinId="53" customBuiltin="true"/>
    <cellStyle name="40% - Accent4 2 2 3 2 2 3 3" xfId="0" builtinId="53" customBuiltin="true"/>
    <cellStyle name="40% - Accent4 2 2 3 2 2 3 3 2" xfId="0" builtinId="53" customBuiltin="true"/>
    <cellStyle name="40% - Accent4 2 2 3 2 2 3 4" xfId="0" builtinId="53" customBuiltin="true"/>
    <cellStyle name="40% - Accent4 2 2 3 2 2 4" xfId="0" builtinId="53" customBuiltin="true"/>
    <cellStyle name="40% - Accent4 2 2 3 2 2 4 2" xfId="0" builtinId="53" customBuiltin="true"/>
    <cellStyle name="40% - Accent4 2 2 3 2 2 4 2 2" xfId="0" builtinId="53" customBuiltin="true"/>
    <cellStyle name="40% - Accent4 2 2 3 2 2 4 3" xfId="0" builtinId="53" customBuiltin="true"/>
    <cellStyle name="40% - Accent4 2 2 3 2 2 5" xfId="0" builtinId="53" customBuiltin="true"/>
    <cellStyle name="40% - Accent4 2 2 3 2 2 5 2" xfId="0" builtinId="53" customBuiltin="true"/>
    <cellStyle name="40% - Accent4 2 2 3 2 2 6" xfId="0" builtinId="53" customBuiltin="true"/>
    <cellStyle name="40% - Accent4 2 2 3 2 3" xfId="0" builtinId="53" customBuiltin="true"/>
    <cellStyle name="40% - Accent4 2 2 3 2 3 2" xfId="0" builtinId="53" customBuiltin="true"/>
    <cellStyle name="40% - Accent4 2 2 3 2 3 2 2" xfId="0" builtinId="53" customBuiltin="true"/>
    <cellStyle name="40% - Accent4 2 2 3 2 3 2 2 2" xfId="0" builtinId="53" customBuiltin="true"/>
    <cellStyle name="40% - Accent4 2 2 3 2 3 2 2 2 2" xfId="0" builtinId="53" customBuiltin="true"/>
    <cellStyle name="40% - Accent4 2 2 3 2 3 2 2 3" xfId="0" builtinId="53" customBuiltin="true"/>
    <cellStyle name="40% - Accent4 2 2 3 2 3 2 3" xfId="0" builtinId="53" customBuiltin="true"/>
    <cellStyle name="40% - Accent4 2 2 3 2 3 2 3 2" xfId="0" builtinId="53" customBuiltin="true"/>
    <cellStyle name="40% - Accent4 2 2 3 2 3 2 4" xfId="0" builtinId="53" customBuiltin="true"/>
    <cellStyle name="40% - Accent4 2 2 3 2 3 3" xfId="0" builtinId="53" customBuiltin="true"/>
    <cellStyle name="40% - Accent4 2 2 3 2 3 3 2" xfId="0" builtinId="53" customBuiltin="true"/>
    <cellStyle name="40% - Accent4 2 2 3 2 3 3 2 2" xfId="0" builtinId="53" customBuiltin="true"/>
    <cellStyle name="40% - Accent4 2 2 3 2 3 3 3" xfId="0" builtinId="53" customBuiltin="true"/>
    <cellStyle name="40% - Accent4 2 2 3 2 3 4" xfId="0" builtinId="53" customBuiltin="true"/>
    <cellStyle name="40% - Accent4 2 2 3 2 3 4 2" xfId="0" builtinId="53" customBuiltin="true"/>
    <cellStyle name="40% - Accent4 2 2 3 2 3 5" xfId="0" builtinId="53" customBuiltin="true"/>
    <cellStyle name="40% - Accent4 2 2 3 2 4" xfId="0" builtinId="53" customBuiltin="true"/>
    <cellStyle name="40% - Accent4 2 2 3 2 4 2" xfId="0" builtinId="53" customBuiltin="true"/>
    <cellStyle name="40% - Accent4 2 2 3 2 4 2 2" xfId="0" builtinId="53" customBuiltin="true"/>
    <cellStyle name="40% - Accent4 2 2 3 2 4 2 2 2" xfId="0" builtinId="53" customBuiltin="true"/>
    <cellStyle name="40% - Accent4 2 2 3 2 4 2 3" xfId="0" builtinId="53" customBuiltin="true"/>
    <cellStyle name="40% - Accent4 2 2 3 2 4 3" xfId="0" builtinId="53" customBuiltin="true"/>
    <cellStyle name="40% - Accent4 2 2 3 2 4 3 2" xfId="0" builtinId="53" customBuiltin="true"/>
    <cellStyle name="40% - Accent4 2 2 3 2 4 4" xfId="0" builtinId="53" customBuiltin="true"/>
    <cellStyle name="40% - Accent4 2 2 3 2 5" xfId="0" builtinId="53" customBuiltin="true"/>
    <cellStyle name="40% - Accent4 2 2 3 2 5 2" xfId="0" builtinId="53" customBuiltin="true"/>
    <cellStyle name="40% - Accent4 2 2 3 2 5 2 2" xfId="0" builtinId="53" customBuiltin="true"/>
    <cellStyle name="40% - Accent4 2 2 3 2 5 3" xfId="0" builtinId="53" customBuiltin="true"/>
    <cellStyle name="40% - Accent4 2 2 3 2 6" xfId="0" builtinId="53" customBuiltin="true"/>
    <cellStyle name="40% - Accent4 2 2 3 2 6 2" xfId="0" builtinId="53" customBuiltin="true"/>
    <cellStyle name="40% - Accent4 2 2 3 2 7" xfId="0" builtinId="53" customBuiltin="true"/>
    <cellStyle name="40% - Accent4 2 2 3 3" xfId="0" builtinId="53" customBuiltin="true"/>
    <cellStyle name="40% - Accent4 2 2 3 3 2" xfId="0" builtinId="53" customBuiltin="true"/>
    <cellStyle name="40% - Accent4 2 2 3 3 2 2" xfId="0" builtinId="53" customBuiltin="true"/>
    <cellStyle name="40% - Accent4 2 2 3 3 2 2 2" xfId="0" builtinId="53" customBuiltin="true"/>
    <cellStyle name="40% - Accent4 2 2 3 3 2 2 2 2" xfId="0" builtinId="53" customBuiltin="true"/>
    <cellStyle name="40% - Accent4 2 2 3 3 2 2 2 2 2" xfId="0" builtinId="53" customBuiltin="true"/>
    <cellStyle name="40% - Accent4 2 2 3 3 2 2 2 3" xfId="0" builtinId="53" customBuiltin="true"/>
    <cellStyle name="40% - Accent4 2 2 3 3 2 2 3" xfId="0" builtinId="53" customBuiltin="true"/>
    <cellStyle name="40% - Accent4 2 2 3 3 2 2 3 2" xfId="0" builtinId="53" customBuiltin="true"/>
    <cellStyle name="40% - Accent4 2 2 3 3 2 2 4" xfId="0" builtinId="53" customBuiltin="true"/>
    <cellStyle name="40% - Accent4 2 2 3 3 2 3" xfId="0" builtinId="53" customBuiltin="true"/>
    <cellStyle name="40% - Accent4 2 2 3 3 2 3 2" xfId="0" builtinId="53" customBuiltin="true"/>
    <cellStyle name="40% - Accent4 2 2 3 3 2 3 2 2" xfId="0" builtinId="53" customBuiltin="true"/>
    <cellStyle name="40% - Accent4 2 2 3 3 2 3 3" xfId="0" builtinId="53" customBuiltin="true"/>
    <cellStyle name="40% - Accent4 2 2 3 3 2 4" xfId="0" builtinId="53" customBuiltin="true"/>
    <cellStyle name="40% - Accent4 2 2 3 3 2 4 2" xfId="0" builtinId="53" customBuiltin="true"/>
    <cellStyle name="40% - Accent4 2 2 3 3 2 5" xfId="0" builtinId="53" customBuiltin="true"/>
    <cellStyle name="40% - Accent4 2 2 3 3 3" xfId="0" builtinId="53" customBuiltin="true"/>
    <cellStyle name="40% - Accent4 2 2 3 3 3 2" xfId="0" builtinId="53" customBuiltin="true"/>
    <cellStyle name="40% - Accent4 2 2 3 3 3 2 2" xfId="0" builtinId="53" customBuiltin="true"/>
    <cellStyle name="40% - Accent4 2 2 3 3 3 2 2 2" xfId="0" builtinId="53" customBuiltin="true"/>
    <cellStyle name="40% - Accent4 2 2 3 3 3 2 3" xfId="0" builtinId="53" customBuiltin="true"/>
    <cellStyle name="40% - Accent4 2 2 3 3 3 3" xfId="0" builtinId="53" customBuiltin="true"/>
    <cellStyle name="40% - Accent4 2 2 3 3 3 3 2" xfId="0" builtinId="53" customBuiltin="true"/>
    <cellStyle name="40% - Accent4 2 2 3 3 3 4" xfId="0" builtinId="53" customBuiltin="true"/>
    <cellStyle name="40% - Accent4 2 2 3 3 4" xfId="0" builtinId="53" customBuiltin="true"/>
    <cellStyle name="40% - Accent4 2 2 3 3 4 2" xfId="0" builtinId="53" customBuiltin="true"/>
    <cellStyle name="40% - Accent4 2 2 3 3 4 2 2" xfId="0" builtinId="53" customBuiltin="true"/>
    <cellStyle name="40% - Accent4 2 2 3 3 4 3" xfId="0" builtinId="53" customBuiltin="true"/>
    <cellStyle name="40% - Accent4 2 2 3 3 5" xfId="0" builtinId="53" customBuiltin="true"/>
    <cellStyle name="40% - Accent4 2 2 3 3 5 2" xfId="0" builtinId="53" customBuiltin="true"/>
    <cellStyle name="40% - Accent4 2 2 3 3 6" xfId="0" builtinId="53" customBuiltin="true"/>
    <cellStyle name="40% - Accent4 2 2 3 4" xfId="0" builtinId="53" customBuiltin="true"/>
    <cellStyle name="40% - Accent4 2 2 3 4 2" xfId="0" builtinId="53" customBuiltin="true"/>
    <cellStyle name="40% - Accent4 2 2 3 4 2 2" xfId="0" builtinId="53" customBuiltin="true"/>
    <cellStyle name="40% - Accent4 2 2 3 4 2 2 2" xfId="0" builtinId="53" customBuiltin="true"/>
    <cellStyle name="40% - Accent4 2 2 3 4 2 2 2 2" xfId="0" builtinId="53" customBuiltin="true"/>
    <cellStyle name="40% - Accent4 2 2 3 4 2 2 3" xfId="0" builtinId="53" customBuiltin="true"/>
    <cellStyle name="40% - Accent4 2 2 3 4 2 3" xfId="0" builtinId="53" customBuiltin="true"/>
    <cellStyle name="40% - Accent4 2 2 3 4 2 3 2" xfId="0" builtinId="53" customBuiltin="true"/>
    <cellStyle name="40% - Accent4 2 2 3 4 2 4" xfId="0" builtinId="53" customBuiltin="true"/>
    <cellStyle name="40% - Accent4 2 2 3 4 3" xfId="0" builtinId="53" customBuiltin="true"/>
    <cellStyle name="40% - Accent4 2 2 3 4 3 2" xfId="0" builtinId="53" customBuiltin="true"/>
    <cellStyle name="40% - Accent4 2 2 3 4 3 2 2" xfId="0" builtinId="53" customBuiltin="true"/>
    <cellStyle name="40% - Accent4 2 2 3 4 3 3" xfId="0" builtinId="53" customBuiltin="true"/>
    <cellStyle name="40% - Accent4 2 2 3 4 4" xfId="0" builtinId="53" customBuiltin="true"/>
    <cellStyle name="40% - Accent4 2 2 3 4 4 2" xfId="0" builtinId="53" customBuiltin="true"/>
    <cellStyle name="40% - Accent4 2 2 3 4 5" xfId="0" builtinId="53" customBuiltin="true"/>
    <cellStyle name="40% - Accent4 2 2 3 5" xfId="0" builtinId="53" customBuiltin="true"/>
    <cellStyle name="40% - Accent4 2 2 3 5 2" xfId="0" builtinId="53" customBuiltin="true"/>
    <cellStyle name="40% - Accent4 2 2 3 5 2 2" xfId="0" builtinId="53" customBuiltin="true"/>
    <cellStyle name="40% - Accent4 2 2 3 5 2 2 2" xfId="0" builtinId="53" customBuiltin="true"/>
    <cellStyle name="40% - Accent4 2 2 3 5 2 3" xfId="0" builtinId="53" customBuiltin="true"/>
    <cellStyle name="40% - Accent4 2 2 3 5 3" xfId="0" builtinId="53" customBuiltin="true"/>
    <cellStyle name="40% - Accent4 2 2 3 5 3 2" xfId="0" builtinId="53" customBuiltin="true"/>
    <cellStyle name="40% - Accent4 2 2 3 5 4" xfId="0" builtinId="53" customBuiltin="true"/>
    <cellStyle name="40% - Accent4 2 2 3 6" xfId="0" builtinId="53" customBuiltin="true"/>
    <cellStyle name="40% - Accent4 2 2 3 6 2" xfId="0" builtinId="53" customBuiltin="true"/>
    <cellStyle name="40% - Accent4 2 2 3 6 2 2" xfId="0" builtinId="53" customBuiltin="true"/>
    <cellStyle name="40% - Accent4 2 2 3 6 3" xfId="0" builtinId="53" customBuiltin="true"/>
    <cellStyle name="40% - Accent4 2 2 3 7" xfId="0" builtinId="53" customBuiltin="true"/>
    <cellStyle name="40% - Accent4 2 2 3 7 2" xfId="0" builtinId="53" customBuiltin="true"/>
    <cellStyle name="40% - Accent4 2 2 3 8" xfId="0" builtinId="53" customBuiltin="true"/>
    <cellStyle name="40% - Accent4 2 2 4" xfId="0" builtinId="53" customBuiltin="true"/>
    <cellStyle name="40% - Accent4 2 2 4 2" xfId="0" builtinId="53" customBuiltin="true"/>
    <cellStyle name="40% - Accent4 2 2 4 2 2" xfId="0" builtinId="53" customBuiltin="true"/>
    <cellStyle name="40% - Accent4 2 2 4 2 2 2" xfId="0" builtinId="53" customBuiltin="true"/>
    <cellStyle name="40% - Accent4 2 2 4 2 2 2 2" xfId="0" builtinId="53" customBuiltin="true"/>
    <cellStyle name="40% - Accent4 2 2 4 2 2 2 2 2" xfId="0" builtinId="53" customBuiltin="true"/>
    <cellStyle name="40% - Accent4 2 2 4 2 2 2 2 2 2" xfId="0" builtinId="53" customBuiltin="true"/>
    <cellStyle name="40% - Accent4 2 2 4 2 2 2 2 3" xfId="0" builtinId="53" customBuiltin="true"/>
    <cellStyle name="40% - Accent4 2 2 4 2 2 2 3" xfId="0" builtinId="53" customBuiltin="true"/>
    <cellStyle name="40% - Accent4 2 2 4 2 2 2 3 2" xfId="0" builtinId="53" customBuiltin="true"/>
    <cellStyle name="40% - Accent4 2 2 4 2 2 2 4" xfId="0" builtinId="53" customBuiltin="true"/>
    <cellStyle name="40% - Accent4 2 2 4 2 2 3" xfId="0" builtinId="53" customBuiltin="true"/>
    <cellStyle name="40% - Accent4 2 2 4 2 2 3 2" xfId="0" builtinId="53" customBuiltin="true"/>
    <cellStyle name="40% - Accent4 2 2 4 2 2 3 2 2" xfId="0" builtinId="53" customBuiltin="true"/>
    <cellStyle name="40% - Accent4 2 2 4 2 2 3 3" xfId="0" builtinId="53" customBuiltin="true"/>
    <cellStyle name="40% - Accent4 2 2 4 2 2 4" xfId="0" builtinId="53" customBuiltin="true"/>
    <cellStyle name="40% - Accent4 2 2 4 2 2 4 2" xfId="0" builtinId="53" customBuiltin="true"/>
    <cellStyle name="40% - Accent4 2 2 4 2 2 5" xfId="0" builtinId="53" customBuiltin="true"/>
    <cellStyle name="40% - Accent4 2 2 4 2 3" xfId="0" builtinId="53" customBuiltin="true"/>
    <cellStyle name="40% - Accent4 2 2 4 2 3 2" xfId="0" builtinId="53" customBuiltin="true"/>
    <cellStyle name="40% - Accent4 2 2 4 2 3 2 2" xfId="0" builtinId="53" customBuiltin="true"/>
    <cellStyle name="40% - Accent4 2 2 4 2 3 2 2 2" xfId="0" builtinId="53" customBuiltin="true"/>
    <cellStyle name="40% - Accent4 2 2 4 2 3 2 3" xfId="0" builtinId="53" customBuiltin="true"/>
    <cellStyle name="40% - Accent4 2 2 4 2 3 3" xfId="0" builtinId="53" customBuiltin="true"/>
    <cellStyle name="40% - Accent4 2 2 4 2 3 3 2" xfId="0" builtinId="53" customBuiltin="true"/>
    <cellStyle name="40% - Accent4 2 2 4 2 3 4" xfId="0" builtinId="53" customBuiltin="true"/>
    <cellStyle name="40% - Accent4 2 2 4 2 4" xfId="0" builtinId="53" customBuiltin="true"/>
    <cellStyle name="40% - Accent4 2 2 4 2 4 2" xfId="0" builtinId="53" customBuiltin="true"/>
    <cellStyle name="40% - Accent4 2 2 4 2 4 2 2" xfId="0" builtinId="53" customBuiltin="true"/>
    <cellStyle name="40% - Accent4 2 2 4 2 4 3" xfId="0" builtinId="53" customBuiltin="true"/>
    <cellStyle name="40% - Accent4 2 2 4 2 5" xfId="0" builtinId="53" customBuiltin="true"/>
    <cellStyle name="40% - Accent4 2 2 4 2 5 2" xfId="0" builtinId="53" customBuiltin="true"/>
    <cellStyle name="40% - Accent4 2 2 4 2 6" xfId="0" builtinId="53" customBuiltin="true"/>
    <cellStyle name="40% - Accent4 2 2 4 3" xfId="0" builtinId="53" customBuiltin="true"/>
    <cellStyle name="40% - Accent4 2 2 4 3 2" xfId="0" builtinId="53" customBuiltin="true"/>
    <cellStyle name="40% - Accent4 2 2 4 3 2 2" xfId="0" builtinId="53" customBuiltin="true"/>
    <cellStyle name="40% - Accent4 2 2 4 3 2 2 2" xfId="0" builtinId="53" customBuiltin="true"/>
    <cellStyle name="40% - Accent4 2 2 4 3 2 2 2 2" xfId="0" builtinId="53" customBuiltin="true"/>
    <cellStyle name="40% - Accent4 2 2 4 3 2 2 3" xfId="0" builtinId="53" customBuiltin="true"/>
    <cellStyle name="40% - Accent4 2 2 4 3 2 3" xfId="0" builtinId="53" customBuiltin="true"/>
    <cellStyle name="40% - Accent4 2 2 4 3 2 3 2" xfId="0" builtinId="53" customBuiltin="true"/>
    <cellStyle name="40% - Accent4 2 2 4 3 2 4" xfId="0" builtinId="53" customBuiltin="true"/>
    <cellStyle name="40% - Accent4 2 2 4 3 3" xfId="0" builtinId="53" customBuiltin="true"/>
    <cellStyle name="40% - Accent4 2 2 4 3 3 2" xfId="0" builtinId="53" customBuiltin="true"/>
    <cellStyle name="40% - Accent4 2 2 4 3 3 2 2" xfId="0" builtinId="53" customBuiltin="true"/>
    <cellStyle name="40% - Accent4 2 2 4 3 3 3" xfId="0" builtinId="53" customBuiltin="true"/>
    <cellStyle name="40% - Accent4 2 2 4 3 4" xfId="0" builtinId="53" customBuiltin="true"/>
    <cellStyle name="40% - Accent4 2 2 4 3 4 2" xfId="0" builtinId="53" customBuiltin="true"/>
    <cellStyle name="40% - Accent4 2 2 4 3 5" xfId="0" builtinId="53" customBuiltin="true"/>
    <cellStyle name="40% - Accent4 2 2 4 4" xfId="0" builtinId="53" customBuiltin="true"/>
    <cellStyle name="40% - Accent4 2 2 4 4 2" xfId="0" builtinId="53" customBuiltin="true"/>
    <cellStyle name="40% - Accent4 2 2 4 4 2 2" xfId="0" builtinId="53" customBuiltin="true"/>
    <cellStyle name="40% - Accent4 2 2 4 4 2 2 2" xfId="0" builtinId="53" customBuiltin="true"/>
    <cellStyle name="40% - Accent4 2 2 4 4 2 3" xfId="0" builtinId="53" customBuiltin="true"/>
    <cellStyle name="40% - Accent4 2 2 4 4 3" xfId="0" builtinId="53" customBuiltin="true"/>
    <cellStyle name="40% - Accent4 2 2 4 4 3 2" xfId="0" builtinId="53" customBuiltin="true"/>
    <cellStyle name="40% - Accent4 2 2 4 4 4" xfId="0" builtinId="53" customBuiltin="true"/>
    <cellStyle name="40% - Accent4 2 2 4 5" xfId="0" builtinId="53" customBuiltin="true"/>
    <cellStyle name="40% - Accent4 2 2 4 5 2" xfId="0" builtinId="53" customBuiltin="true"/>
    <cellStyle name="40% - Accent4 2 2 4 5 2 2" xfId="0" builtinId="53" customBuiltin="true"/>
    <cellStyle name="40% - Accent4 2 2 4 5 3" xfId="0" builtinId="53" customBuiltin="true"/>
    <cellStyle name="40% - Accent4 2 2 4 6" xfId="0" builtinId="53" customBuiltin="true"/>
    <cellStyle name="40% - Accent4 2 2 4 6 2" xfId="0" builtinId="53" customBuiltin="true"/>
    <cellStyle name="40% - Accent4 2 2 4 7" xfId="0" builtinId="53" customBuiltin="true"/>
    <cellStyle name="40% - Accent4 2 2 5" xfId="0" builtinId="53" customBuiltin="true"/>
    <cellStyle name="40% - Accent4 2 2 5 2" xfId="0" builtinId="53" customBuiltin="true"/>
    <cellStyle name="40% - Accent4 2 2 5 2 2" xfId="0" builtinId="53" customBuiltin="true"/>
    <cellStyle name="40% - Accent4 2 2 5 2 2 2" xfId="0" builtinId="53" customBuiltin="true"/>
    <cellStyle name="40% - Accent4 2 2 5 2 2 2 2" xfId="0" builtinId="53" customBuiltin="true"/>
    <cellStyle name="40% - Accent4 2 2 5 2 2 2 2 2" xfId="0" builtinId="53" customBuiltin="true"/>
    <cellStyle name="40% - Accent4 2 2 5 2 2 2 3" xfId="0" builtinId="53" customBuiltin="true"/>
    <cellStyle name="40% - Accent4 2 2 5 2 2 3" xfId="0" builtinId="53" customBuiltin="true"/>
    <cellStyle name="40% - Accent4 2 2 5 2 2 3 2" xfId="0" builtinId="53" customBuiltin="true"/>
    <cellStyle name="40% - Accent4 2 2 5 2 2 4" xfId="0" builtinId="53" customBuiltin="true"/>
    <cellStyle name="40% - Accent4 2 2 5 2 3" xfId="0" builtinId="53" customBuiltin="true"/>
    <cellStyle name="40% - Accent4 2 2 5 2 3 2" xfId="0" builtinId="53" customBuiltin="true"/>
    <cellStyle name="40% - Accent4 2 2 5 2 3 2 2" xfId="0" builtinId="53" customBuiltin="true"/>
    <cellStyle name="40% - Accent4 2 2 5 2 3 3" xfId="0" builtinId="53" customBuiltin="true"/>
    <cellStyle name="40% - Accent4 2 2 5 2 4" xfId="0" builtinId="53" customBuiltin="true"/>
    <cellStyle name="40% - Accent4 2 2 5 2 4 2" xfId="0" builtinId="53" customBuiltin="true"/>
    <cellStyle name="40% - Accent4 2 2 5 2 5" xfId="0" builtinId="53" customBuiltin="true"/>
    <cellStyle name="40% - Accent4 2 2 5 3" xfId="0" builtinId="53" customBuiltin="true"/>
    <cellStyle name="40% - Accent4 2 2 5 3 2" xfId="0" builtinId="53" customBuiltin="true"/>
    <cellStyle name="40% - Accent4 2 2 5 3 2 2" xfId="0" builtinId="53" customBuiltin="true"/>
    <cellStyle name="40% - Accent4 2 2 5 3 2 2 2" xfId="0" builtinId="53" customBuiltin="true"/>
    <cellStyle name="40% - Accent4 2 2 5 3 2 3" xfId="0" builtinId="53" customBuiltin="true"/>
    <cellStyle name="40% - Accent4 2 2 5 3 3" xfId="0" builtinId="53" customBuiltin="true"/>
    <cellStyle name="40% - Accent4 2 2 5 3 3 2" xfId="0" builtinId="53" customBuiltin="true"/>
    <cellStyle name="40% - Accent4 2 2 5 3 4" xfId="0" builtinId="53" customBuiltin="true"/>
    <cellStyle name="40% - Accent4 2 2 5 4" xfId="0" builtinId="53" customBuiltin="true"/>
    <cellStyle name="40% - Accent4 2 2 5 4 2" xfId="0" builtinId="53" customBuiltin="true"/>
    <cellStyle name="40% - Accent4 2 2 5 4 2 2" xfId="0" builtinId="53" customBuiltin="true"/>
    <cellStyle name="40% - Accent4 2 2 5 4 3" xfId="0" builtinId="53" customBuiltin="true"/>
    <cellStyle name="40% - Accent4 2 2 5 5" xfId="0" builtinId="53" customBuiltin="true"/>
    <cellStyle name="40% - Accent4 2 2 5 5 2" xfId="0" builtinId="53" customBuiltin="true"/>
    <cellStyle name="40% - Accent4 2 2 5 6" xfId="0" builtinId="53" customBuiltin="true"/>
    <cellStyle name="40% - Accent4 2 2 6" xfId="0" builtinId="53" customBuiltin="true"/>
    <cellStyle name="40% - Accent4 2 2 6 2" xfId="0" builtinId="53" customBuiltin="true"/>
    <cellStyle name="40% - Accent4 2 2 6 2 2" xfId="0" builtinId="53" customBuiltin="true"/>
    <cellStyle name="40% - Accent4 2 2 6 2 2 2" xfId="0" builtinId="53" customBuiltin="true"/>
    <cellStyle name="40% - Accent4 2 2 6 2 2 2 2" xfId="0" builtinId="53" customBuiltin="true"/>
    <cellStyle name="40% - Accent4 2 2 6 2 2 3" xfId="0" builtinId="53" customBuiltin="true"/>
    <cellStyle name="40% - Accent4 2 2 6 2 3" xfId="0" builtinId="53" customBuiltin="true"/>
    <cellStyle name="40% - Accent4 2 2 6 2 3 2" xfId="0" builtinId="53" customBuiltin="true"/>
    <cellStyle name="40% - Accent4 2 2 6 2 4" xfId="0" builtinId="53" customBuiltin="true"/>
    <cellStyle name="40% - Accent4 2 2 6 3" xfId="0" builtinId="53" customBuiltin="true"/>
    <cellStyle name="40% - Accent4 2 2 6 3 2" xfId="0" builtinId="53" customBuiltin="true"/>
    <cellStyle name="40% - Accent4 2 2 6 3 2 2" xfId="0" builtinId="53" customBuiltin="true"/>
    <cellStyle name="40% - Accent4 2 2 6 3 3" xfId="0" builtinId="53" customBuiltin="true"/>
    <cellStyle name="40% - Accent4 2 2 6 4" xfId="0" builtinId="53" customBuiltin="true"/>
    <cellStyle name="40% - Accent4 2 2 6 4 2" xfId="0" builtinId="53" customBuiltin="true"/>
    <cellStyle name="40% - Accent4 2 2 6 5" xfId="0" builtinId="53" customBuiltin="true"/>
    <cellStyle name="40% - Accent4 2 2 7" xfId="0" builtinId="53" customBuiltin="true"/>
    <cellStyle name="40% - Accent4 2 2 7 2" xfId="0" builtinId="53" customBuiltin="true"/>
    <cellStyle name="40% - Accent4 2 2 7 2 2" xfId="0" builtinId="53" customBuiltin="true"/>
    <cellStyle name="40% - Accent4 2 2 7 2 2 2" xfId="0" builtinId="53" customBuiltin="true"/>
    <cellStyle name="40% - Accent4 2 2 7 2 3" xfId="0" builtinId="53" customBuiltin="true"/>
    <cellStyle name="40% - Accent4 2 2 7 3" xfId="0" builtinId="53" customBuiltin="true"/>
    <cellStyle name="40% - Accent4 2 2 7 3 2" xfId="0" builtinId="53" customBuiltin="true"/>
    <cellStyle name="40% - Accent4 2 2 7 4" xfId="0" builtinId="53" customBuiltin="true"/>
    <cellStyle name="40% - Accent4 2 2 8" xfId="0" builtinId="53" customBuiltin="true"/>
    <cellStyle name="40% - Accent4 2 2 8 2" xfId="0" builtinId="53" customBuiltin="true"/>
    <cellStyle name="40% - Accent4 2 2 8 2 2" xfId="0" builtinId="53" customBuiltin="true"/>
    <cellStyle name="40% - Accent4 2 2 8 3" xfId="0" builtinId="53" customBuiltin="true"/>
    <cellStyle name="40% - Accent4 2 2 9" xfId="0" builtinId="53" customBuiltin="true"/>
    <cellStyle name="40% - Accent4 2 2 9 2" xfId="0" builtinId="53" customBuiltin="true"/>
    <cellStyle name="40% - Accent4 2 3" xfId="0" builtinId="53" customBuiltin="true"/>
    <cellStyle name="40% - Accent4 2 3 10" xfId="0" builtinId="53" customBuiltin="true"/>
    <cellStyle name="40% - Accent4 2 3 2" xfId="0" builtinId="53" customBuiltin="true"/>
    <cellStyle name="40% - Accent4 2 3 2 2" xfId="0" builtinId="53" customBuiltin="true"/>
    <cellStyle name="40% - Accent4 2 3 2 2 2" xfId="0" builtinId="53" customBuiltin="true"/>
    <cellStyle name="40% - Accent4 2 3 2 2 2 2" xfId="0" builtinId="53" customBuiltin="true"/>
    <cellStyle name="40% - Accent4 2 3 2 2 2 2 2" xfId="0" builtinId="53" customBuiltin="true"/>
    <cellStyle name="40% - Accent4 2 3 2 2 2 2 2 2" xfId="0" builtinId="53" customBuiltin="true"/>
    <cellStyle name="40% - Accent4 2 3 2 2 2 2 2 2 2" xfId="0" builtinId="53" customBuiltin="true"/>
    <cellStyle name="40% - Accent4 2 3 2 2 2 2 2 2 2 2" xfId="0" builtinId="53" customBuiltin="true"/>
    <cellStyle name="40% - Accent4 2 3 2 2 2 2 2 2 3" xfId="0" builtinId="53" customBuiltin="true"/>
    <cellStyle name="40% - Accent4 2 3 2 2 2 2 2 3" xfId="0" builtinId="53" customBuiltin="true"/>
    <cellStyle name="40% - Accent4 2 3 2 2 2 2 2 3 2" xfId="0" builtinId="53" customBuiltin="true"/>
    <cellStyle name="40% - Accent4 2 3 2 2 2 2 2 4" xfId="0" builtinId="53" customBuiltin="true"/>
    <cellStyle name="40% - Accent4 2 3 2 2 2 2 3" xfId="0" builtinId="53" customBuiltin="true"/>
    <cellStyle name="40% - Accent4 2 3 2 2 2 2 3 2" xfId="0" builtinId="53" customBuiltin="true"/>
    <cellStyle name="40% - Accent4 2 3 2 2 2 2 3 2 2" xfId="0" builtinId="53" customBuiltin="true"/>
    <cellStyle name="40% - Accent4 2 3 2 2 2 2 3 3" xfId="0" builtinId="53" customBuiltin="true"/>
    <cellStyle name="40% - Accent4 2 3 2 2 2 2 4" xfId="0" builtinId="53" customBuiltin="true"/>
    <cellStyle name="40% - Accent4 2 3 2 2 2 2 4 2" xfId="0" builtinId="53" customBuiltin="true"/>
    <cellStyle name="40% - Accent4 2 3 2 2 2 2 5" xfId="0" builtinId="53" customBuiltin="true"/>
    <cellStyle name="40% - Accent4 2 3 2 2 2 3" xfId="0" builtinId="53" customBuiltin="true"/>
    <cellStyle name="40% - Accent4 2 3 2 2 2 3 2" xfId="0" builtinId="53" customBuiltin="true"/>
    <cellStyle name="40% - Accent4 2 3 2 2 2 3 2 2" xfId="0" builtinId="53" customBuiltin="true"/>
    <cellStyle name="40% - Accent4 2 3 2 2 2 3 2 2 2" xfId="0" builtinId="53" customBuiltin="true"/>
    <cellStyle name="40% - Accent4 2 3 2 2 2 3 2 3" xfId="0" builtinId="53" customBuiltin="true"/>
    <cellStyle name="40% - Accent4 2 3 2 2 2 3 3" xfId="0" builtinId="53" customBuiltin="true"/>
    <cellStyle name="40% - Accent4 2 3 2 2 2 3 3 2" xfId="0" builtinId="53" customBuiltin="true"/>
    <cellStyle name="40% - Accent4 2 3 2 2 2 3 4" xfId="0" builtinId="53" customBuiltin="true"/>
    <cellStyle name="40% - Accent4 2 3 2 2 2 4" xfId="0" builtinId="53" customBuiltin="true"/>
    <cellStyle name="40% - Accent4 2 3 2 2 2 4 2" xfId="0" builtinId="53" customBuiltin="true"/>
    <cellStyle name="40% - Accent4 2 3 2 2 2 4 2 2" xfId="0" builtinId="53" customBuiltin="true"/>
    <cellStyle name="40% - Accent4 2 3 2 2 2 4 3" xfId="0" builtinId="53" customBuiltin="true"/>
    <cellStyle name="40% - Accent4 2 3 2 2 2 5" xfId="0" builtinId="53" customBuiltin="true"/>
    <cellStyle name="40% - Accent4 2 3 2 2 2 5 2" xfId="0" builtinId="53" customBuiltin="true"/>
    <cellStyle name="40% - Accent4 2 3 2 2 2 6" xfId="0" builtinId="53" customBuiltin="true"/>
    <cellStyle name="40% - Accent4 2 3 2 2 3" xfId="0" builtinId="53" customBuiltin="true"/>
    <cellStyle name="40% - Accent4 2 3 2 2 3 2" xfId="0" builtinId="53" customBuiltin="true"/>
    <cellStyle name="40% - Accent4 2 3 2 2 3 2 2" xfId="0" builtinId="53" customBuiltin="true"/>
    <cellStyle name="40% - Accent4 2 3 2 2 3 2 2 2" xfId="0" builtinId="53" customBuiltin="true"/>
    <cellStyle name="40% - Accent4 2 3 2 2 3 2 2 2 2" xfId="0" builtinId="53" customBuiltin="true"/>
    <cellStyle name="40% - Accent4 2 3 2 2 3 2 2 3" xfId="0" builtinId="53" customBuiltin="true"/>
    <cellStyle name="40% - Accent4 2 3 2 2 3 2 3" xfId="0" builtinId="53" customBuiltin="true"/>
    <cellStyle name="40% - Accent4 2 3 2 2 3 2 3 2" xfId="0" builtinId="53" customBuiltin="true"/>
    <cellStyle name="40% - Accent4 2 3 2 2 3 2 4" xfId="0" builtinId="53" customBuiltin="true"/>
    <cellStyle name="40% - Accent4 2 3 2 2 3 3" xfId="0" builtinId="53" customBuiltin="true"/>
    <cellStyle name="40% - Accent4 2 3 2 2 3 3 2" xfId="0" builtinId="53" customBuiltin="true"/>
    <cellStyle name="40% - Accent4 2 3 2 2 3 3 2 2" xfId="0" builtinId="53" customBuiltin="true"/>
    <cellStyle name="40% - Accent4 2 3 2 2 3 3 3" xfId="0" builtinId="53" customBuiltin="true"/>
    <cellStyle name="40% - Accent4 2 3 2 2 3 4" xfId="0" builtinId="53" customBuiltin="true"/>
    <cellStyle name="40% - Accent4 2 3 2 2 3 4 2" xfId="0" builtinId="53" customBuiltin="true"/>
    <cellStyle name="40% - Accent4 2 3 2 2 3 5" xfId="0" builtinId="53" customBuiltin="true"/>
    <cellStyle name="40% - Accent4 2 3 2 2 4" xfId="0" builtinId="53" customBuiltin="true"/>
    <cellStyle name="40% - Accent4 2 3 2 2 4 2" xfId="0" builtinId="53" customBuiltin="true"/>
    <cellStyle name="40% - Accent4 2 3 2 2 4 2 2" xfId="0" builtinId="53" customBuiltin="true"/>
    <cellStyle name="40% - Accent4 2 3 2 2 4 2 2 2" xfId="0" builtinId="53" customBuiltin="true"/>
    <cellStyle name="40% - Accent4 2 3 2 2 4 2 3" xfId="0" builtinId="53" customBuiltin="true"/>
    <cellStyle name="40% - Accent4 2 3 2 2 4 3" xfId="0" builtinId="53" customBuiltin="true"/>
    <cellStyle name="40% - Accent4 2 3 2 2 4 3 2" xfId="0" builtinId="53" customBuiltin="true"/>
    <cellStyle name="40% - Accent4 2 3 2 2 4 4" xfId="0" builtinId="53" customBuiltin="true"/>
    <cellStyle name="40% - Accent4 2 3 2 2 5" xfId="0" builtinId="53" customBuiltin="true"/>
    <cellStyle name="40% - Accent4 2 3 2 2 5 2" xfId="0" builtinId="53" customBuiltin="true"/>
    <cellStyle name="40% - Accent4 2 3 2 2 5 2 2" xfId="0" builtinId="53" customBuiltin="true"/>
    <cellStyle name="40% - Accent4 2 3 2 2 5 3" xfId="0" builtinId="53" customBuiltin="true"/>
    <cellStyle name="40% - Accent4 2 3 2 2 6" xfId="0" builtinId="53" customBuiltin="true"/>
    <cellStyle name="40% - Accent4 2 3 2 2 6 2" xfId="0" builtinId="53" customBuiltin="true"/>
    <cellStyle name="40% - Accent4 2 3 2 2 7" xfId="0" builtinId="53" customBuiltin="true"/>
    <cellStyle name="40% - Accent4 2 3 2 3" xfId="0" builtinId="53" customBuiltin="true"/>
    <cellStyle name="40% - Accent4 2 3 2 3 2" xfId="0" builtinId="53" customBuiltin="true"/>
    <cellStyle name="40% - Accent4 2 3 2 3 2 2" xfId="0" builtinId="53" customBuiltin="true"/>
    <cellStyle name="40% - Accent4 2 3 2 3 2 2 2" xfId="0" builtinId="53" customBuiltin="true"/>
    <cellStyle name="40% - Accent4 2 3 2 3 2 2 2 2" xfId="0" builtinId="53" customBuiltin="true"/>
    <cellStyle name="40% - Accent4 2 3 2 3 2 2 2 2 2" xfId="0" builtinId="53" customBuiltin="true"/>
    <cellStyle name="40% - Accent4 2 3 2 3 2 2 2 3" xfId="0" builtinId="53" customBuiltin="true"/>
    <cellStyle name="40% - Accent4 2 3 2 3 2 2 3" xfId="0" builtinId="53" customBuiltin="true"/>
    <cellStyle name="40% - Accent4 2 3 2 3 2 2 3 2" xfId="0" builtinId="53" customBuiltin="true"/>
    <cellStyle name="40% - Accent4 2 3 2 3 2 2 4" xfId="0" builtinId="53" customBuiltin="true"/>
    <cellStyle name="40% - Accent4 2 3 2 3 2 3" xfId="0" builtinId="53" customBuiltin="true"/>
    <cellStyle name="40% - Accent4 2 3 2 3 2 3 2" xfId="0" builtinId="53" customBuiltin="true"/>
    <cellStyle name="40% - Accent4 2 3 2 3 2 3 2 2" xfId="0" builtinId="53" customBuiltin="true"/>
    <cellStyle name="40% - Accent4 2 3 2 3 2 3 3" xfId="0" builtinId="53" customBuiltin="true"/>
    <cellStyle name="40% - Accent4 2 3 2 3 2 4" xfId="0" builtinId="53" customBuiltin="true"/>
    <cellStyle name="40% - Accent4 2 3 2 3 2 4 2" xfId="0" builtinId="53" customBuiltin="true"/>
    <cellStyle name="40% - Accent4 2 3 2 3 2 5" xfId="0" builtinId="53" customBuiltin="true"/>
    <cellStyle name="40% - Accent4 2 3 2 3 3" xfId="0" builtinId="53" customBuiltin="true"/>
    <cellStyle name="40% - Accent4 2 3 2 3 3 2" xfId="0" builtinId="53" customBuiltin="true"/>
    <cellStyle name="40% - Accent4 2 3 2 3 3 2 2" xfId="0" builtinId="53" customBuiltin="true"/>
    <cellStyle name="40% - Accent4 2 3 2 3 3 2 2 2" xfId="0" builtinId="53" customBuiltin="true"/>
    <cellStyle name="40% - Accent4 2 3 2 3 3 2 3" xfId="0" builtinId="53" customBuiltin="true"/>
    <cellStyle name="40% - Accent4 2 3 2 3 3 3" xfId="0" builtinId="53" customBuiltin="true"/>
    <cellStyle name="40% - Accent4 2 3 2 3 3 3 2" xfId="0" builtinId="53" customBuiltin="true"/>
    <cellStyle name="40% - Accent4 2 3 2 3 3 4" xfId="0" builtinId="53" customBuiltin="true"/>
    <cellStyle name="40% - Accent4 2 3 2 3 4" xfId="0" builtinId="53" customBuiltin="true"/>
    <cellStyle name="40% - Accent4 2 3 2 3 4 2" xfId="0" builtinId="53" customBuiltin="true"/>
    <cellStyle name="40% - Accent4 2 3 2 3 4 2 2" xfId="0" builtinId="53" customBuiltin="true"/>
    <cellStyle name="40% - Accent4 2 3 2 3 4 3" xfId="0" builtinId="53" customBuiltin="true"/>
    <cellStyle name="40% - Accent4 2 3 2 3 5" xfId="0" builtinId="53" customBuiltin="true"/>
    <cellStyle name="40% - Accent4 2 3 2 3 5 2" xfId="0" builtinId="53" customBuiltin="true"/>
    <cellStyle name="40% - Accent4 2 3 2 3 6" xfId="0" builtinId="53" customBuiltin="true"/>
    <cellStyle name="40% - Accent4 2 3 2 4" xfId="0" builtinId="53" customBuiltin="true"/>
    <cellStyle name="40% - Accent4 2 3 2 4 2" xfId="0" builtinId="53" customBuiltin="true"/>
    <cellStyle name="40% - Accent4 2 3 2 4 2 2" xfId="0" builtinId="53" customBuiltin="true"/>
    <cellStyle name="40% - Accent4 2 3 2 4 2 2 2" xfId="0" builtinId="53" customBuiltin="true"/>
    <cellStyle name="40% - Accent4 2 3 2 4 2 2 2 2" xfId="0" builtinId="53" customBuiltin="true"/>
    <cellStyle name="40% - Accent4 2 3 2 4 2 2 3" xfId="0" builtinId="53" customBuiltin="true"/>
    <cellStyle name="40% - Accent4 2 3 2 4 2 3" xfId="0" builtinId="53" customBuiltin="true"/>
    <cellStyle name="40% - Accent4 2 3 2 4 2 3 2" xfId="0" builtinId="53" customBuiltin="true"/>
    <cellStyle name="40% - Accent4 2 3 2 4 2 4" xfId="0" builtinId="53" customBuiltin="true"/>
    <cellStyle name="40% - Accent4 2 3 2 4 3" xfId="0" builtinId="53" customBuiltin="true"/>
    <cellStyle name="40% - Accent4 2 3 2 4 3 2" xfId="0" builtinId="53" customBuiltin="true"/>
    <cellStyle name="40% - Accent4 2 3 2 4 3 2 2" xfId="0" builtinId="53" customBuiltin="true"/>
    <cellStyle name="40% - Accent4 2 3 2 4 3 3" xfId="0" builtinId="53" customBuiltin="true"/>
    <cellStyle name="40% - Accent4 2 3 2 4 4" xfId="0" builtinId="53" customBuiltin="true"/>
    <cellStyle name="40% - Accent4 2 3 2 4 4 2" xfId="0" builtinId="53" customBuiltin="true"/>
    <cellStyle name="40% - Accent4 2 3 2 4 5" xfId="0" builtinId="53" customBuiltin="true"/>
    <cellStyle name="40% - Accent4 2 3 2 5" xfId="0" builtinId="53" customBuiltin="true"/>
    <cellStyle name="40% - Accent4 2 3 2 5 2" xfId="0" builtinId="53" customBuiltin="true"/>
    <cellStyle name="40% - Accent4 2 3 2 5 2 2" xfId="0" builtinId="53" customBuiltin="true"/>
    <cellStyle name="40% - Accent4 2 3 2 5 2 2 2" xfId="0" builtinId="53" customBuiltin="true"/>
    <cellStyle name="40% - Accent4 2 3 2 5 2 3" xfId="0" builtinId="53" customBuiltin="true"/>
    <cellStyle name="40% - Accent4 2 3 2 5 3" xfId="0" builtinId="53" customBuiltin="true"/>
    <cellStyle name="40% - Accent4 2 3 2 5 3 2" xfId="0" builtinId="53" customBuiltin="true"/>
    <cellStyle name="40% - Accent4 2 3 2 5 4" xfId="0" builtinId="53" customBuiltin="true"/>
    <cellStyle name="40% - Accent4 2 3 2 6" xfId="0" builtinId="53" customBuiltin="true"/>
    <cellStyle name="40% - Accent4 2 3 2 6 2" xfId="0" builtinId="53" customBuiltin="true"/>
    <cellStyle name="40% - Accent4 2 3 2 6 2 2" xfId="0" builtinId="53" customBuiltin="true"/>
    <cellStyle name="40% - Accent4 2 3 2 6 3" xfId="0" builtinId="53" customBuiltin="true"/>
    <cellStyle name="40% - Accent4 2 3 2 7" xfId="0" builtinId="53" customBuiltin="true"/>
    <cellStyle name="40% - Accent4 2 3 2 7 2" xfId="0" builtinId="53" customBuiltin="true"/>
    <cellStyle name="40% - Accent4 2 3 2 8" xfId="0" builtinId="53" customBuiltin="true"/>
    <cellStyle name="40% - Accent4 2 3 3" xfId="0" builtinId="53" customBuiltin="true"/>
    <cellStyle name="40% - Accent4 2 3 3 2" xfId="0" builtinId="53" customBuiltin="true"/>
    <cellStyle name="40% - Accent4 2 3 3 2 2" xfId="0" builtinId="53" customBuiltin="true"/>
    <cellStyle name="40% - Accent4 2 3 3 2 2 2" xfId="0" builtinId="53" customBuiltin="true"/>
    <cellStyle name="40% - Accent4 2 3 3 2 2 2 2" xfId="0" builtinId="53" customBuiltin="true"/>
    <cellStyle name="40% - Accent4 2 3 3 2 2 2 2 2" xfId="0" builtinId="53" customBuiltin="true"/>
    <cellStyle name="40% - Accent4 2 3 3 2 2 2 2 2 2" xfId="0" builtinId="53" customBuiltin="true"/>
    <cellStyle name="40% - Accent4 2 3 3 2 2 2 2 2 2 2" xfId="0" builtinId="53" customBuiltin="true"/>
    <cellStyle name="40% - Accent4 2 3 3 2 2 2 2 2 3" xfId="0" builtinId="53" customBuiltin="true"/>
    <cellStyle name="40% - Accent4 2 3 3 2 2 2 2 3" xfId="0" builtinId="53" customBuiltin="true"/>
    <cellStyle name="40% - Accent4 2 3 3 2 2 2 2 3 2" xfId="0" builtinId="53" customBuiltin="true"/>
    <cellStyle name="40% - Accent4 2 3 3 2 2 2 2 4" xfId="0" builtinId="53" customBuiltin="true"/>
    <cellStyle name="40% - Accent4 2 3 3 2 2 2 3" xfId="0" builtinId="53" customBuiltin="true"/>
    <cellStyle name="40% - Accent4 2 3 3 2 2 2 3 2" xfId="0" builtinId="53" customBuiltin="true"/>
    <cellStyle name="40% - Accent4 2 3 3 2 2 2 3 2 2" xfId="0" builtinId="53" customBuiltin="true"/>
    <cellStyle name="40% - Accent4 2 3 3 2 2 2 3 3" xfId="0" builtinId="53" customBuiltin="true"/>
    <cellStyle name="40% - Accent4 2 3 3 2 2 2 4" xfId="0" builtinId="53" customBuiltin="true"/>
    <cellStyle name="40% - Accent4 2 3 3 2 2 2 4 2" xfId="0" builtinId="53" customBuiltin="true"/>
    <cellStyle name="40% - Accent4 2 3 3 2 2 2 5" xfId="0" builtinId="53" customBuiltin="true"/>
    <cellStyle name="40% - Accent4 2 3 3 2 2 3" xfId="0" builtinId="53" customBuiltin="true"/>
    <cellStyle name="40% - Accent4 2 3 3 2 2 3 2" xfId="0" builtinId="53" customBuiltin="true"/>
    <cellStyle name="40% - Accent4 2 3 3 2 2 3 2 2" xfId="0" builtinId="53" customBuiltin="true"/>
    <cellStyle name="40% - Accent4 2 3 3 2 2 3 2 2 2" xfId="0" builtinId="53" customBuiltin="true"/>
    <cellStyle name="40% - Accent4 2 3 3 2 2 3 2 3" xfId="0" builtinId="53" customBuiltin="true"/>
    <cellStyle name="40% - Accent4 2 3 3 2 2 3 3" xfId="0" builtinId="53" customBuiltin="true"/>
    <cellStyle name="40% - Accent4 2 3 3 2 2 3 3 2" xfId="0" builtinId="53" customBuiltin="true"/>
    <cellStyle name="40% - Accent4 2 3 3 2 2 3 4" xfId="0" builtinId="53" customBuiltin="true"/>
    <cellStyle name="40% - Accent4 2 3 3 2 2 4" xfId="0" builtinId="53" customBuiltin="true"/>
    <cellStyle name="40% - Accent4 2 3 3 2 2 4 2" xfId="0" builtinId="53" customBuiltin="true"/>
    <cellStyle name="40% - Accent4 2 3 3 2 2 4 2 2" xfId="0" builtinId="53" customBuiltin="true"/>
    <cellStyle name="40% - Accent4 2 3 3 2 2 4 3" xfId="0" builtinId="53" customBuiltin="true"/>
    <cellStyle name="40% - Accent4 2 3 3 2 2 5" xfId="0" builtinId="53" customBuiltin="true"/>
    <cellStyle name="40% - Accent4 2 3 3 2 2 5 2" xfId="0" builtinId="53" customBuiltin="true"/>
    <cellStyle name="40% - Accent4 2 3 3 2 2 6" xfId="0" builtinId="53" customBuiltin="true"/>
    <cellStyle name="40% - Accent4 2 3 3 2 3" xfId="0" builtinId="53" customBuiltin="true"/>
    <cellStyle name="40% - Accent4 2 3 3 2 3 2" xfId="0" builtinId="53" customBuiltin="true"/>
    <cellStyle name="40% - Accent4 2 3 3 2 3 2 2" xfId="0" builtinId="53" customBuiltin="true"/>
    <cellStyle name="40% - Accent4 2 3 3 2 3 2 2 2" xfId="0" builtinId="53" customBuiltin="true"/>
    <cellStyle name="40% - Accent4 2 3 3 2 3 2 2 2 2" xfId="0" builtinId="53" customBuiltin="true"/>
    <cellStyle name="40% - Accent4 2 3 3 2 3 2 2 3" xfId="0" builtinId="53" customBuiltin="true"/>
    <cellStyle name="40% - Accent4 2 3 3 2 3 2 3" xfId="0" builtinId="53" customBuiltin="true"/>
    <cellStyle name="40% - Accent4 2 3 3 2 3 2 3 2" xfId="0" builtinId="53" customBuiltin="true"/>
    <cellStyle name="40% - Accent4 2 3 3 2 3 2 4" xfId="0" builtinId="53" customBuiltin="true"/>
    <cellStyle name="40% - Accent4 2 3 3 2 3 3" xfId="0" builtinId="53" customBuiltin="true"/>
    <cellStyle name="40% - Accent4 2 3 3 2 3 3 2" xfId="0" builtinId="53" customBuiltin="true"/>
    <cellStyle name="40% - Accent4 2 3 3 2 3 3 2 2" xfId="0" builtinId="53" customBuiltin="true"/>
    <cellStyle name="40% - Accent4 2 3 3 2 3 3 3" xfId="0" builtinId="53" customBuiltin="true"/>
    <cellStyle name="40% - Accent4 2 3 3 2 3 4" xfId="0" builtinId="53" customBuiltin="true"/>
    <cellStyle name="40% - Accent4 2 3 3 2 3 4 2" xfId="0" builtinId="53" customBuiltin="true"/>
    <cellStyle name="40% - Accent4 2 3 3 2 3 5" xfId="0" builtinId="53" customBuiltin="true"/>
    <cellStyle name="40% - Accent4 2 3 3 2 4" xfId="0" builtinId="53" customBuiltin="true"/>
    <cellStyle name="40% - Accent4 2 3 3 2 4 2" xfId="0" builtinId="53" customBuiltin="true"/>
    <cellStyle name="40% - Accent4 2 3 3 2 4 2 2" xfId="0" builtinId="53" customBuiltin="true"/>
    <cellStyle name="40% - Accent4 2 3 3 2 4 2 2 2" xfId="0" builtinId="53" customBuiltin="true"/>
    <cellStyle name="40% - Accent4 2 3 3 2 4 2 3" xfId="0" builtinId="53" customBuiltin="true"/>
    <cellStyle name="40% - Accent4 2 3 3 2 4 3" xfId="0" builtinId="53" customBuiltin="true"/>
    <cellStyle name="40% - Accent4 2 3 3 2 4 3 2" xfId="0" builtinId="53" customBuiltin="true"/>
    <cellStyle name="40% - Accent4 2 3 3 2 4 4" xfId="0" builtinId="53" customBuiltin="true"/>
    <cellStyle name="40% - Accent4 2 3 3 2 5" xfId="0" builtinId="53" customBuiltin="true"/>
    <cellStyle name="40% - Accent4 2 3 3 2 5 2" xfId="0" builtinId="53" customBuiltin="true"/>
    <cellStyle name="40% - Accent4 2 3 3 2 5 2 2" xfId="0" builtinId="53" customBuiltin="true"/>
    <cellStyle name="40% - Accent4 2 3 3 2 5 3" xfId="0" builtinId="53" customBuiltin="true"/>
    <cellStyle name="40% - Accent4 2 3 3 2 6" xfId="0" builtinId="53" customBuiltin="true"/>
    <cellStyle name="40% - Accent4 2 3 3 2 6 2" xfId="0" builtinId="53" customBuiltin="true"/>
    <cellStyle name="40% - Accent4 2 3 3 2 7" xfId="0" builtinId="53" customBuiltin="true"/>
    <cellStyle name="40% - Accent4 2 3 3 3" xfId="0" builtinId="53" customBuiltin="true"/>
    <cellStyle name="40% - Accent4 2 3 3 3 2" xfId="0" builtinId="53" customBuiltin="true"/>
    <cellStyle name="40% - Accent4 2 3 3 3 2 2" xfId="0" builtinId="53" customBuiltin="true"/>
    <cellStyle name="40% - Accent4 2 3 3 3 2 2 2" xfId="0" builtinId="53" customBuiltin="true"/>
    <cellStyle name="40% - Accent4 2 3 3 3 2 2 2 2" xfId="0" builtinId="53" customBuiltin="true"/>
    <cellStyle name="40% - Accent4 2 3 3 3 2 2 2 2 2" xfId="0" builtinId="53" customBuiltin="true"/>
    <cellStyle name="40% - Accent4 2 3 3 3 2 2 2 3" xfId="0" builtinId="53" customBuiltin="true"/>
    <cellStyle name="40% - Accent4 2 3 3 3 2 2 3" xfId="0" builtinId="53" customBuiltin="true"/>
    <cellStyle name="40% - Accent4 2 3 3 3 2 2 3 2" xfId="0" builtinId="53" customBuiltin="true"/>
    <cellStyle name="40% - Accent4 2 3 3 3 2 2 4" xfId="0" builtinId="53" customBuiltin="true"/>
    <cellStyle name="40% - Accent4 2 3 3 3 2 3" xfId="0" builtinId="53" customBuiltin="true"/>
    <cellStyle name="40% - Accent4 2 3 3 3 2 3 2" xfId="0" builtinId="53" customBuiltin="true"/>
    <cellStyle name="40% - Accent4 2 3 3 3 2 3 2 2" xfId="0" builtinId="53" customBuiltin="true"/>
    <cellStyle name="40% - Accent4 2 3 3 3 2 3 3" xfId="0" builtinId="53" customBuiltin="true"/>
    <cellStyle name="40% - Accent4 2 3 3 3 2 4" xfId="0" builtinId="53" customBuiltin="true"/>
    <cellStyle name="40% - Accent4 2 3 3 3 2 4 2" xfId="0" builtinId="53" customBuiltin="true"/>
    <cellStyle name="40% - Accent4 2 3 3 3 2 5" xfId="0" builtinId="53" customBuiltin="true"/>
    <cellStyle name="40% - Accent4 2 3 3 3 3" xfId="0" builtinId="53" customBuiltin="true"/>
    <cellStyle name="40% - Accent4 2 3 3 3 3 2" xfId="0" builtinId="53" customBuiltin="true"/>
    <cellStyle name="40% - Accent4 2 3 3 3 3 2 2" xfId="0" builtinId="53" customBuiltin="true"/>
    <cellStyle name="40% - Accent4 2 3 3 3 3 2 2 2" xfId="0" builtinId="53" customBuiltin="true"/>
    <cellStyle name="40% - Accent4 2 3 3 3 3 2 3" xfId="0" builtinId="53" customBuiltin="true"/>
    <cellStyle name="40% - Accent4 2 3 3 3 3 3" xfId="0" builtinId="53" customBuiltin="true"/>
    <cellStyle name="40% - Accent4 2 3 3 3 3 3 2" xfId="0" builtinId="53" customBuiltin="true"/>
    <cellStyle name="40% - Accent4 2 3 3 3 3 4" xfId="0" builtinId="53" customBuiltin="true"/>
    <cellStyle name="40% - Accent4 2 3 3 3 4" xfId="0" builtinId="53" customBuiltin="true"/>
    <cellStyle name="40% - Accent4 2 3 3 3 4 2" xfId="0" builtinId="53" customBuiltin="true"/>
    <cellStyle name="40% - Accent4 2 3 3 3 4 2 2" xfId="0" builtinId="53" customBuiltin="true"/>
    <cellStyle name="40% - Accent4 2 3 3 3 4 3" xfId="0" builtinId="53" customBuiltin="true"/>
    <cellStyle name="40% - Accent4 2 3 3 3 5" xfId="0" builtinId="53" customBuiltin="true"/>
    <cellStyle name="40% - Accent4 2 3 3 3 5 2" xfId="0" builtinId="53" customBuiltin="true"/>
    <cellStyle name="40% - Accent4 2 3 3 3 6" xfId="0" builtinId="53" customBuiltin="true"/>
    <cellStyle name="40% - Accent4 2 3 3 4" xfId="0" builtinId="53" customBuiltin="true"/>
    <cellStyle name="40% - Accent4 2 3 3 4 2" xfId="0" builtinId="53" customBuiltin="true"/>
    <cellStyle name="40% - Accent4 2 3 3 4 2 2" xfId="0" builtinId="53" customBuiltin="true"/>
    <cellStyle name="40% - Accent4 2 3 3 4 2 2 2" xfId="0" builtinId="53" customBuiltin="true"/>
    <cellStyle name="40% - Accent4 2 3 3 4 2 2 2 2" xfId="0" builtinId="53" customBuiltin="true"/>
    <cellStyle name="40% - Accent4 2 3 3 4 2 2 3" xfId="0" builtinId="53" customBuiltin="true"/>
    <cellStyle name="40% - Accent4 2 3 3 4 2 3" xfId="0" builtinId="53" customBuiltin="true"/>
    <cellStyle name="40% - Accent4 2 3 3 4 2 3 2" xfId="0" builtinId="53" customBuiltin="true"/>
    <cellStyle name="40% - Accent4 2 3 3 4 2 4" xfId="0" builtinId="53" customBuiltin="true"/>
    <cellStyle name="40% - Accent4 2 3 3 4 3" xfId="0" builtinId="53" customBuiltin="true"/>
    <cellStyle name="40% - Accent4 2 3 3 4 3 2" xfId="0" builtinId="53" customBuiltin="true"/>
    <cellStyle name="40% - Accent4 2 3 3 4 3 2 2" xfId="0" builtinId="53" customBuiltin="true"/>
    <cellStyle name="40% - Accent4 2 3 3 4 3 3" xfId="0" builtinId="53" customBuiltin="true"/>
    <cellStyle name="40% - Accent4 2 3 3 4 4" xfId="0" builtinId="53" customBuiltin="true"/>
    <cellStyle name="40% - Accent4 2 3 3 4 4 2" xfId="0" builtinId="53" customBuiltin="true"/>
    <cellStyle name="40% - Accent4 2 3 3 4 5" xfId="0" builtinId="53" customBuiltin="true"/>
    <cellStyle name="40% - Accent4 2 3 3 5" xfId="0" builtinId="53" customBuiltin="true"/>
    <cellStyle name="40% - Accent4 2 3 3 5 2" xfId="0" builtinId="53" customBuiltin="true"/>
    <cellStyle name="40% - Accent4 2 3 3 5 2 2" xfId="0" builtinId="53" customBuiltin="true"/>
    <cellStyle name="40% - Accent4 2 3 3 5 2 2 2" xfId="0" builtinId="53" customBuiltin="true"/>
    <cellStyle name="40% - Accent4 2 3 3 5 2 3" xfId="0" builtinId="53" customBuiltin="true"/>
    <cellStyle name="40% - Accent4 2 3 3 5 3" xfId="0" builtinId="53" customBuiltin="true"/>
    <cellStyle name="40% - Accent4 2 3 3 5 3 2" xfId="0" builtinId="53" customBuiltin="true"/>
    <cellStyle name="40% - Accent4 2 3 3 5 4" xfId="0" builtinId="53" customBuiltin="true"/>
    <cellStyle name="40% - Accent4 2 3 3 6" xfId="0" builtinId="53" customBuiltin="true"/>
    <cellStyle name="40% - Accent4 2 3 3 6 2" xfId="0" builtinId="53" customBuiltin="true"/>
    <cellStyle name="40% - Accent4 2 3 3 6 2 2" xfId="0" builtinId="53" customBuiltin="true"/>
    <cellStyle name="40% - Accent4 2 3 3 6 3" xfId="0" builtinId="53" customBuiltin="true"/>
    <cellStyle name="40% - Accent4 2 3 3 7" xfId="0" builtinId="53" customBuiltin="true"/>
    <cellStyle name="40% - Accent4 2 3 3 7 2" xfId="0" builtinId="53" customBuiltin="true"/>
    <cellStyle name="40% - Accent4 2 3 3 8" xfId="0" builtinId="53" customBuiltin="true"/>
    <cellStyle name="40% - Accent4 2 3 4" xfId="0" builtinId="53" customBuiltin="true"/>
    <cellStyle name="40% - Accent4 2 3 4 2" xfId="0" builtinId="53" customBuiltin="true"/>
    <cellStyle name="40% - Accent4 2 3 4 2 2" xfId="0" builtinId="53" customBuiltin="true"/>
    <cellStyle name="40% - Accent4 2 3 4 2 2 2" xfId="0" builtinId="53" customBuiltin="true"/>
    <cellStyle name="40% - Accent4 2 3 4 2 2 2 2" xfId="0" builtinId="53" customBuiltin="true"/>
    <cellStyle name="40% - Accent4 2 3 4 2 2 2 2 2" xfId="0" builtinId="53" customBuiltin="true"/>
    <cellStyle name="40% - Accent4 2 3 4 2 2 2 2 2 2" xfId="0" builtinId="53" customBuiltin="true"/>
    <cellStyle name="40% - Accent4 2 3 4 2 2 2 2 3" xfId="0" builtinId="53" customBuiltin="true"/>
    <cellStyle name="40% - Accent4 2 3 4 2 2 2 3" xfId="0" builtinId="53" customBuiltin="true"/>
    <cellStyle name="40% - Accent4 2 3 4 2 2 2 3 2" xfId="0" builtinId="53" customBuiltin="true"/>
    <cellStyle name="40% - Accent4 2 3 4 2 2 2 4" xfId="0" builtinId="53" customBuiltin="true"/>
    <cellStyle name="40% - Accent4 2 3 4 2 2 3" xfId="0" builtinId="53" customBuiltin="true"/>
    <cellStyle name="40% - Accent4 2 3 4 2 2 3 2" xfId="0" builtinId="53" customBuiltin="true"/>
    <cellStyle name="40% - Accent4 2 3 4 2 2 3 2 2" xfId="0" builtinId="53" customBuiltin="true"/>
    <cellStyle name="40% - Accent4 2 3 4 2 2 3 3" xfId="0" builtinId="53" customBuiltin="true"/>
    <cellStyle name="40% - Accent4 2 3 4 2 2 4" xfId="0" builtinId="53" customBuiltin="true"/>
    <cellStyle name="40% - Accent4 2 3 4 2 2 4 2" xfId="0" builtinId="53" customBuiltin="true"/>
    <cellStyle name="40% - Accent4 2 3 4 2 2 5" xfId="0" builtinId="53" customBuiltin="true"/>
    <cellStyle name="40% - Accent4 2 3 4 2 3" xfId="0" builtinId="53" customBuiltin="true"/>
    <cellStyle name="40% - Accent4 2 3 4 2 3 2" xfId="0" builtinId="53" customBuiltin="true"/>
    <cellStyle name="40% - Accent4 2 3 4 2 3 2 2" xfId="0" builtinId="53" customBuiltin="true"/>
    <cellStyle name="40% - Accent4 2 3 4 2 3 2 2 2" xfId="0" builtinId="53" customBuiltin="true"/>
    <cellStyle name="40% - Accent4 2 3 4 2 3 2 3" xfId="0" builtinId="53" customBuiltin="true"/>
    <cellStyle name="40% - Accent4 2 3 4 2 3 3" xfId="0" builtinId="53" customBuiltin="true"/>
    <cellStyle name="40% - Accent4 2 3 4 2 3 3 2" xfId="0" builtinId="53" customBuiltin="true"/>
    <cellStyle name="40% - Accent4 2 3 4 2 3 4" xfId="0" builtinId="53" customBuiltin="true"/>
    <cellStyle name="40% - Accent4 2 3 4 2 4" xfId="0" builtinId="53" customBuiltin="true"/>
    <cellStyle name="40% - Accent4 2 3 4 2 4 2" xfId="0" builtinId="53" customBuiltin="true"/>
    <cellStyle name="40% - Accent4 2 3 4 2 4 2 2" xfId="0" builtinId="53" customBuiltin="true"/>
    <cellStyle name="40% - Accent4 2 3 4 2 4 3" xfId="0" builtinId="53" customBuiltin="true"/>
    <cellStyle name="40% - Accent4 2 3 4 2 5" xfId="0" builtinId="53" customBuiltin="true"/>
    <cellStyle name="40% - Accent4 2 3 4 2 5 2" xfId="0" builtinId="53" customBuiltin="true"/>
    <cellStyle name="40% - Accent4 2 3 4 2 6" xfId="0" builtinId="53" customBuiltin="true"/>
    <cellStyle name="40% - Accent4 2 3 4 3" xfId="0" builtinId="53" customBuiltin="true"/>
    <cellStyle name="40% - Accent4 2 3 4 3 2" xfId="0" builtinId="53" customBuiltin="true"/>
    <cellStyle name="40% - Accent4 2 3 4 3 2 2" xfId="0" builtinId="53" customBuiltin="true"/>
    <cellStyle name="40% - Accent4 2 3 4 3 2 2 2" xfId="0" builtinId="53" customBuiltin="true"/>
    <cellStyle name="40% - Accent4 2 3 4 3 2 2 2 2" xfId="0" builtinId="53" customBuiltin="true"/>
    <cellStyle name="40% - Accent4 2 3 4 3 2 2 3" xfId="0" builtinId="53" customBuiltin="true"/>
    <cellStyle name="40% - Accent4 2 3 4 3 2 3" xfId="0" builtinId="53" customBuiltin="true"/>
    <cellStyle name="40% - Accent4 2 3 4 3 2 3 2" xfId="0" builtinId="53" customBuiltin="true"/>
    <cellStyle name="40% - Accent4 2 3 4 3 2 4" xfId="0" builtinId="53" customBuiltin="true"/>
    <cellStyle name="40% - Accent4 2 3 4 3 3" xfId="0" builtinId="53" customBuiltin="true"/>
    <cellStyle name="40% - Accent4 2 3 4 3 3 2" xfId="0" builtinId="53" customBuiltin="true"/>
    <cellStyle name="40% - Accent4 2 3 4 3 3 2 2" xfId="0" builtinId="53" customBuiltin="true"/>
    <cellStyle name="40% - Accent4 2 3 4 3 3 3" xfId="0" builtinId="53" customBuiltin="true"/>
    <cellStyle name="40% - Accent4 2 3 4 3 4" xfId="0" builtinId="53" customBuiltin="true"/>
    <cellStyle name="40% - Accent4 2 3 4 3 4 2" xfId="0" builtinId="53" customBuiltin="true"/>
    <cellStyle name="40% - Accent4 2 3 4 3 5" xfId="0" builtinId="53" customBuiltin="true"/>
    <cellStyle name="40% - Accent4 2 3 4 4" xfId="0" builtinId="53" customBuiltin="true"/>
    <cellStyle name="40% - Accent4 2 3 4 4 2" xfId="0" builtinId="53" customBuiltin="true"/>
    <cellStyle name="40% - Accent4 2 3 4 4 2 2" xfId="0" builtinId="53" customBuiltin="true"/>
    <cellStyle name="40% - Accent4 2 3 4 4 2 2 2" xfId="0" builtinId="53" customBuiltin="true"/>
    <cellStyle name="40% - Accent4 2 3 4 4 2 3" xfId="0" builtinId="53" customBuiltin="true"/>
    <cellStyle name="40% - Accent4 2 3 4 4 3" xfId="0" builtinId="53" customBuiltin="true"/>
    <cellStyle name="40% - Accent4 2 3 4 4 3 2" xfId="0" builtinId="53" customBuiltin="true"/>
    <cellStyle name="40% - Accent4 2 3 4 4 4" xfId="0" builtinId="53" customBuiltin="true"/>
    <cellStyle name="40% - Accent4 2 3 4 5" xfId="0" builtinId="53" customBuiltin="true"/>
    <cellStyle name="40% - Accent4 2 3 4 5 2" xfId="0" builtinId="53" customBuiltin="true"/>
    <cellStyle name="40% - Accent4 2 3 4 5 2 2" xfId="0" builtinId="53" customBuiltin="true"/>
    <cellStyle name="40% - Accent4 2 3 4 5 3" xfId="0" builtinId="53" customBuiltin="true"/>
    <cellStyle name="40% - Accent4 2 3 4 6" xfId="0" builtinId="53" customBuiltin="true"/>
    <cellStyle name="40% - Accent4 2 3 4 6 2" xfId="0" builtinId="53" customBuiltin="true"/>
    <cellStyle name="40% - Accent4 2 3 4 7" xfId="0" builtinId="53" customBuiltin="true"/>
    <cellStyle name="40% - Accent4 2 3 5" xfId="0" builtinId="53" customBuiltin="true"/>
    <cellStyle name="40% - Accent4 2 3 5 2" xfId="0" builtinId="53" customBuiltin="true"/>
    <cellStyle name="40% - Accent4 2 3 5 2 2" xfId="0" builtinId="53" customBuiltin="true"/>
    <cellStyle name="40% - Accent4 2 3 5 2 2 2" xfId="0" builtinId="53" customBuiltin="true"/>
    <cellStyle name="40% - Accent4 2 3 5 2 2 2 2" xfId="0" builtinId="53" customBuiltin="true"/>
    <cellStyle name="40% - Accent4 2 3 5 2 2 2 2 2" xfId="0" builtinId="53" customBuiltin="true"/>
    <cellStyle name="40% - Accent4 2 3 5 2 2 2 3" xfId="0" builtinId="53" customBuiltin="true"/>
    <cellStyle name="40% - Accent4 2 3 5 2 2 3" xfId="0" builtinId="53" customBuiltin="true"/>
    <cellStyle name="40% - Accent4 2 3 5 2 2 3 2" xfId="0" builtinId="53" customBuiltin="true"/>
    <cellStyle name="40% - Accent4 2 3 5 2 2 4" xfId="0" builtinId="53" customBuiltin="true"/>
    <cellStyle name="40% - Accent4 2 3 5 2 3" xfId="0" builtinId="53" customBuiltin="true"/>
    <cellStyle name="40% - Accent4 2 3 5 2 3 2" xfId="0" builtinId="53" customBuiltin="true"/>
    <cellStyle name="40% - Accent4 2 3 5 2 3 2 2" xfId="0" builtinId="53" customBuiltin="true"/>
    <cellStyle name="40% - Accent4 2 3 5 2 3 3" xfId="0" builtinId="53" customBuiltin="true"/>
    <cellStyle name="40% - Accent4 2 3 5 2 4" xfId="0" builtinId="53" customBuiltin="true"/>
    <cellStyle name="40% - Accent4 2 3 5 2 4 2" xfId="0" builtinId="53" customBuiltin="true"/>
    <cellStyle name="40% - Accent4 2 3 5 2 5" xfId="0" builtinId="53" customBuiltin="true"/>
    <cellStyle name="40% - Accent4 2 3 5 3" xfId="0" builtinId="53" customBuiltin="true"/>
    <cellStyle name="40% - Accent4 2 3 5 3 2" xfId="0" builtinId="53" customBuiltin="true"/>
    <cellStyle name="40% - Accent4 2 3 5 3 2 2" xfId="0" builtinId="53" customBuiltin="true"/>
    <cellStyle name="40% - Accent4 2 3 5 3 2 2 2" xfId="0" builtinId="53" customBuiltin="true"/>
    <cellStyle name="40% - Accent4 2 3 5 3 2 3" xfId="0" builtinId="53" customBuiltin="true"/>
    <cellStyle name="40% - Accent4 2 3 5 3 3" xfId="0" builtinId="53" customBuiltin="true"/>
    <cellStyle name="40% - Accent4 2 3 5 3 3 2" xfId="0" builtinId="53" customBuiltin="true"/>
    <cellStyle name="40% - Accent4 2 3 5 3 4" xfId="0" builtinId="53" customBuiltin="true"/>
    <cellStyle name="40% - Accent4 2 3 5 4" xfId="0" builtinId="53" customBuiltin="true"/>
    <cellStyle name="40% - Accent4 2 3 5 4 2" xfId="0" builtinId="53" customBuiltin="true"/>
    <cellStyle name="40% - Accent4 2 3 5 4 2 2" xfId="0" builtinId="53" customBuiltin="true"/>
    <cellStyle name="40% - Accent4 2 3 5 4 3" xfId="0" builtinId="53" customBuiltin="true"/>
    <cellStyle name="40% - Accent4 2 3 5 5" xfId="0" builtinId="53" customBuiltin="true"/>
    <cellStyle name="40% - Accent4 2 3 5 5 2" xfId="0" builtinId="53" customBuiltin="true"/>
    <cellStyle name="40% - Accent4 2 3 5 6" xfId="0" builtinId="53" customBuiltin="true"/>
    <cellStyle name="40% - Accent4 2 3 6" xfId="0" builtinId="53" customBuiltin="true"/>
    <cellStyle name="40% - Accent4 2 3 6 2" xfId="0" builtinId="53" customBuiltin="true"/>
    <cellStyle name="40% - Accent4 2 3 6 2 2" xfId="0" builtinId="53" customBuiltin="true"/>
    <cellStyle name="40% - Accent4 2 3 6 2 2 2" xfId="0" builtinId="53" customBuiltin="true"/>
    <cellStyle name="40% - Accent4 2 3 6 2 2 2 2" xfId="0" builtinId="53" customBuiltin="true"/>
    <cellStyle name="40% - Accent4 2 3 6 2 2 3" xfId="0" builtinId="53" customBuiltin="true"/>
    <cellStyle name="40% - Accent4 2 3 6 2 3" xfId="0" builtinId="53" customBuiltin="true"/>
    <cellStyle name="40% - Accent4 2 3 6 2 3 2" xfId="0" builtinId="53" customBuiltin="true"/>
    <cellStyle name="40% - Accent4 2 3 6 2 4" xfId="0" builtinId="53" customBuiltin="true"/>
    <cellStyle name="40% - Accent4 2 3 6 3" xfId="0" builtinId="53" customBuiltin="true"/>
    <cellStyle name="40% - Accent4 2 3 6 3 2" xfId="0" builtinId="53" customBuiltin="true"/>
    <cellStyle name="40% - Accent4 2 3 6 3 2 2" xfId="0" builtinId="53" customBuiltin="true"/>
    <cellStyle name="40% - Accent4 2 3 6 3 3" xfId="0" builtinId="53" customBuiltin="true"/>
    <cellStyle name="40% - Accent4 2 3 6 4" xfId="0" builtinId="53" customBuiltin="true"/>
    <cellStyle name="40% - Accent4 2 3 6 4 2" xfId="0" builtinId="53" customBuiltin="true"/>
    <cellStyle name="40% - Accent4 2 3 6 5" xfId="0" builtinId="53" customBuiltin="true"/>
    <cellStyle name="40% - Accent4 2 3 7" xfId="0" builtinId="53" customBuiltin="true"/>
    <cellStyle name="40% - Accent4 2 3 7 2" xfId="0" builtinId="53" customBuiltin="true"/>
    <cellStyle name="40% - Accent4 2 3 7 2 2" xfId="0" builtinId="53" customBuiltin="true"/>
    <cellStyle name="40% - Accent4 2 3 7 2 2 2" xfId="0" builtinId="53" customBuiltin="true"/>
    <cellStyle name="40% - Accent4 2 3 7 2 3" xfId="0" builtinId="53" customBuiltin="true"/>
    <cellStyle name="40% - Accent4 2 3 7 3" xfId="0" builtinId="53" customBuiltin="true"/>
    <cellStyle name="40% - Accent4 2 3 7 3 2" xfId="0" builtinId="53" customBuiltin="true"/>
    <cellStyle name="40% - Accent4 2 3 7 4" xfId="0" builtinId="53" customBuiltin="true"/>
    <cellStyle name="40% - Accent4 2 3 8" xfId="0" builtinId="53" customBuiltin="true"/>
    <cellStyle name="40% - Accent4 2 3 8 2" xfId="0" builtinId="53" customBuiltin="true"/>
    <cellStyle name="40% - Accent4 2 3 8 2 2" xfId="0" builtinId="53" customBuiltin="true"/>
    <cellStyle name="40% - Accent4 2 3 8 3" xfId="0" builtinId="53" customBuiltin="true"/>
    <cellStyle name="40% - Accent4 2 3 9" xfId="0" builtinId="53" customBuiltin="true"/>
    <cellStyle name="40% - Accent4 2 3 9 2" xfId="0" builtinId="53" customBuiltin="true"/>
    <cellStyle name="40% - Accent4 2 4" xfId="0" builtinId="53" customBuiltin="true"/>
    <cellStyle name="40% - Accent4 2 4 2" xfId="0" builtinId="53" customBuiltin="true"/>
    <cellStyle name="40% - Accent4 2 4 2 2" xfId="0" builtinId="53" customBuiltin="true"/>
    <cellStyle name="40% - Accent4 2 4 2 2 2" xfId="0" builtinId="53" customBuiltin="true"/>
    <cellStyle name="40% - Accent4 2 4 2 2 2 2" xfId="0" builtinId="53" customBuiltin="true"/>
    <cellStyle name="40% - Accent4 2 4 2 2 2 2 2" xfId="0" builtinId="53" customBuiltin="true"/>
    <cellStyle name="40% - Accent4 2 4 2 2 2 2 2 2" xfId="0" builtinId="53" customBuiltin="true"/>
    <cellStyle name="40% - Accent4 2 4 2 2 2 2 2 2 2" xfId="0" builtinId="53" customBuiltin="true"/>
    <cellStyle name="40% - Accent4 2 4 2 2 2 2 2 3" xfId="0" builtinId="53" customBuiltin="true"/>
    <cellStyle name="40% - Accent4 2 4 2 2 2 2 3" xfId="0" builtinId="53" customBuiltin="true"/>
    <cellStyle name="40% - Accent4 2 4 2 2 2 2 3 2" xfId="0" builtinId="53" customBuiltin="true"/>
    <cellStyle name="40% - Accent4 2 4 2 2 2 2 4" xfId="0" builtinId="53" customBuiltin="true"/>
    <cellStyle name="40% - Accent4 2 4 2 2 2 3" xfId="0" builtinId="53" customBuiltin="true"/>
    <cellStyle name="40% - Accent4 2 4 2 2 2 3 2" xfId="0" builtinId="53" customBuiltin="true"/>
    <cellStyle name="40% - Accent4 2 4 2 2 2 3 2 2" xfId="0" builtinId="53" customBuiltin="true"/>
    <cellStyle name="40% - Accent4 2 4 2 2 2 3 3" xfId="0" builtinId="53" customBuiltin="true"/>
    <cellStyle name="40% - Accent4 2 4 2 2 2 4" xfId="0" builtinId="53" customBuiltin="true"/>
    <cellStyle name="40% - Accent4 2 4 2 2 2 4 2" xfId="0" builtinId="53" customBuiltin="true"/>
    <cellStyle name="40% - Accent4 2 4 2 2 2 5" xfId="0" builtinId="53" customBuiltin="true"/>
    <cellStyle name="40% - Accent4 2 4 2 2 3" xfId="0" builtinId="53" customBuiltin="true"/>
    <cellStyle name="40% - Accent4 2 4 2 2 3 2" xfId="0" builtinId="53" customBuiltin="true"/>
    <cellStyle name="40% - Accent4 2 4 2 2 3 2 2" xfId="0" builtinId="53" customBuiltin="true"/>
    <cellStyle name="40% - Accent4 2 4 2 2 3 2 2 2" xfId="0" builtinId="53" customBuiltin="true"/>
    <cellStyle name="40% - Accent4 2 4 2 2 3 2 3" xfId="0" builtinId="53" customBuiltin="true"/>
    <cellStyle name="40% - Accent4 2 4 2 2 3 3" xfId="0" builtinId="53" customBuiltin="true"/>
    <cellStyle name="40% - Accent4 2 4 2 2 3 3 2" xfId="0" builtinId="53" customBuiltin="true"/>
    <cellStyle name="40% - Accent4 2 4 2 2 3 4" xfId="0" builtinId="53" customBuiltin="true"/>
    <cellStyle name="40% - Accent4 2 4 2 2 4" xfId="0" builtinId="53" customBuiltin="true"/>
    <cellStyle name="40% - Accent4 2 4 2 2 4 2" xfId="0" builtinId="53" customBuiltin="true"/>
    <cellStyle name="40% - Accent4 2 4 2 2 4 2 2" xfId="0" builtinId="53" customBuiltin="true"/>
    <cellStyle name="40% - Accent4 2 4 2 2 4 3" xfId="0" builtinId="53" customBuiltin="true"/>
    <cellStyle name="40% - Accent4 2 4 2 2 5" xfId="0" builtinId="53" customBuiltin="true"/>
    <cellStyle name="40% - Accent4 2 4 2 2 5 2" xfId="0" builtinId="53" customBuiltin="true"/>
    <cellStyle name="40% - Accent4 2 4 2 2 6" xfId="0" builtinId="53" customBuiltin="true"/>
    <cellStyle name="40% - Accent4 2 4 2 3" xfId="0" builtinId="53" customBuiltin="true"/>
    <cellStyle name="40% - Accent4 2 4 2 3 2" xfId="0" builtinId="53" customBuiltin="true"/>
    <cellStyle name="40% - Accent4 2 4 2 3 2 2" xfId="0" builtinId="53" customBuiltin="true"/>
    <cellStyle name="40% - Accent4 2 4 2 3 2 2 2" xfId="0" builtinId="53" customBuiltin="true"/>
    <cellStyle name="40% - Accent4 2 4 2 3 2 2 2 2" xfId="0" builtinId="53" customBuiltin="true"/>
    <cellStyle name="40% - Accent4 2 4 2 3 2 2 3" xfId="0" builtinId="53" customBuiltin="true"/>
    <cellStyle name="40% - Accent4 2 4 2 3 2 3" xfId="0" builtinId="53" customBuiltin="true"/>
    <cellStyle name="40% - Accent4 2 4 2 3 2 3 2" xfId="0" builtinId="53" customBuiltin="true"/>
    <cellStyle name="40% - Accent4 2 4 2 3 2 4" xfId="0" builtinId="53" customBuiltin="true"/>
    <cellStyle name="40% - Accent4 2 4 2 3 3" xfId="0" builtinId="53" customBuiltin="true"/>
    <cellStyle name="40% - Accent4 2 4 2 3 3 2" xfId="0" builtinId="53" customBuiltin="true"/>
    <cellStyle name="40% - Accent4 2 4 2 3 3 2 2" xfId="0" builtinId="53" customBuiltin="true"/>
    <cellStyle name="40% - Accent4 2 4 2 3 3 3" xfId="0" builtinId="53" customBuiltin="true"/>
    <cellStyle name="40% - Accent4 2 4 2 3 4" xfId="0" builtinId="53" customBuiltin="true"/>
    <cellStyle name="40% - Accent4 2 4 2 3 4 2" xfId="0" builtinId="53" customBuiltin="true"/>
    <cellStyle name="40% - Accent4 2 4 2 3 5" xfId="0" builtinId="53" customBuiltin="true"/>
    <cellStyle name="40% - Accent4 2 4 2 4" xfId="0" builtinId="53" customBuiltin="true"/>
    <cellStyle name="40% - Accent4 2 4 2 4 2" xfId="0" builtinId="53" customBuiltin="true"/>
    <cellStyle name="40% - Accent4 2 4 2 4 2 2" xfId="0" builtinId="53" customBuiltin="true"/>
    <cellStyle name="40% - Accent4 2 4 2 4 2 2 2" xfId="0" builtinId="53" customBuiltin="true"/>
    <cellStyle name="40% - Accent4 2 4 2 4 2 3" xfId="0" builtinId="53" customBuiltin="true"/>
    <cellStyle name="40% - Accent4 2 4 2 4 3" xfId="0" builtinId="53" customBuiltin="true"/>
    <cellStyle name="40% - Accent4 2 4 2 4 3 2" xfId="0" builtinId="53" customBuiltin="true"/>
    <cellStyle name="40% - Accent4 2 4 2 4 4" xfId="0" builtinId="53" customBuiltin="true"/>
    <cellStyle name="40% - Accent4 2 4 2 5" xfId="0" builtinId="53" customBuiltin="true"/>
    <cellStyle name="40% - Accent4 2 4 2 5 2" xfId="0" builtinId="53" customBuiltin="true"/>
    <cellStyle name="40% - Accent4 2 4 2 5 2 2" xfId="0" builtinId="53" customBuiltin="true"/>
    <cellStyle name="40% - Accent4 2 4 2 5 3" xfId="0" builtinId="53" customBuiltin="true"/>
    <cellStyle name="40% - Accent4 2 4 2 6" xfId="0" builtinId="53" customBuiltin="true"/>
    <cellStyle name="40% - Accent4 2 4 2 6 2" xfId="0" builtinId="53" customBuiltin="true"/>
    <cellStyle name="40% - Accent4 2 4 2 7" xfId="0" builtinId="53" customBuiltin="true"/>
    <cellStyle name="40% - Accent4 2 4 3" xfId="0" builtinId="53" customBuiltin="true"/>
    <cellStyle name="40% - Accent4 2 4 3 2" xfId="0" builtinId="53" customBuiltin="true"/>
    <cellStyle name="40% - Accent4 2 4 3 2 2" xfId="0" builtinId="53" customBuiltin="true"/>
    <cellStyle name="40% - Accent4 2 4 3 2 2 2" xfId="0" builtinId="53" customBuiltin="true"/>
    <cellStyle name="40% - Accent4 2 4 3 2 2 2 2" xfId="0" builtinId="53" customBuiltin="true"/>
    <cellStyle name="40% - Accent4 2 4 3 2 2 2 2 2" xfId="0" builtinId="53" customBuiltin="true"/>
    <cellStyle name="40% - Accent4 2 4 3 2 2 2 3" xfId="0" builtinId="53" customBuiltin="true"/>
    <cellStyle name="40% - Accent4 2 4 3 2 2 3" xfId="0" builtinId="53" customBuiltin="true"/>
    <cellStyle name="40% - Accent4 2 4 3 2 2 3 2" xfId="0" builtinId="53" customBuiltin="true"/>
    <cellStyle name="40% - Accent4 2 4 3 2 2 4" xfId="0" builtinId="53" customBuiltin="true"/>
    <cellStyle name="40% - Accent4 2 4 3 2 3" xfId="0" builtinId="53" customBuiltin="true"/>
    <cellStyle name="40% - Accent4 2 4 3 2 3 2" xfId="0" builtinId="53" customBuiltin="true"/>
    <cellStyle name="40% - Accent4 2 4 3 2 3 2 2" xfId="0" builtinId="53" customBuiltin="true"/>
    <cellStyle name="40% - Accent4 2 4 3 2 3 3" xfId="0" builtinId="53" customBuiltin="true"/>
    <cellStyle name="40% - Accent4 2 4 3 2 4" xfId="0" builtinId="53" customBuiltin="true"/>
    <cellStyle name="40% - Accent4 2 4 3 2 4 2" xfId="0" builtinId="53" customBuiltin="true"/>
    <cellStyle name="40% - Accent4 2 4 3 2 5" xfId="0" builtinId="53" customBuiltin="true"/>
    <cellStyle name="40% - Accent4 2 4 3 3" xfId="0" builtinId="53" customBuiltin="true"/>
    <cellStyle name="40% - Accent4 2 4 3 3 2" xfId="0" builtinId="53" customBuiltin="true"/>
    <cellStyle name="40% - Accent4 2 4 3 3 2 2" xfId="0" builtinId="53" customBuiltin="true"/>
    <cellStyle name="40% - Accent4 2 4 3 3 2 2 2" xfId="0" builtinId="53" customBuiltin="true"/>
    <cellStyle name="40% - Accent4 2 4 3 3 2 3" xfId="0" builtinId="53" customBuiltin="true"/>
    <cellStyle name="40% - Accent4 2 4 3 3 3" xfId="0" builtinId="53" customBuiltin="true"/>
    <cellStyle name="40% - Accent4 2 4 3 3 3 2" xfId="0" builtinId="53" customBuiltin="true"/>
    <cellStyle name="40% - Accent4 2 4 3 3 4" xfId="0" builtinId="53" customBuiltin="true"/>
    <cellStyle name="40% - Accent4 2 4 3 4" xfId="0" builtinId="53" customBuiltin="true"/>
    <cellStyle name="40% - Accent4 2 4 3 4 2" xfId="0" builtinId="53" customBuiltin="true"/>
    <cellStyle name="40% - Accent4 2 4 3 4 2 2" xfId="0" builtinId="53" customBuiltin="true"/>
    <cellStyle name="40% - Accent4 2 4 3 4 3" xfId="0" builtinId="53" customBuiltin="true"/>
    <cellStyle name="40% - Accent4 2 4 3 5" xfId="0" builtinId="53" customBuiltin="true"/>
    <cellStyle name="40% - Accent4 2 4 3 5 2" xfId="0" builtinId="53" customBuiltin="true"/>
    <cellStyle name="40% - Accent4 2 4 3 6" xfId="0" builtinId="53" customBuiltin="true"/>
    <cellStyle name="40% - Accent4 2 4 4" xfId="0" builtinId="53" customBuiltin="true"/>
    <cellStyle name="40% - Accent4 2 4 4 2" xfId="0" builtinId="53" customBuiltin="true"/>
    <cellStyle name="40% - Accent4 2 4 4 2 2" xfId="0" builtinId="53" customBuiltin="true"/>
    <cellStyle name="40% - Accent4 2 4 4 2 2 2" xfId="0" builtinId="53" customBuiltin="true"/>
    <cellStyle name="40% - Accent4 2 4 4 2 2 2 2" xfId="0" builtinId="53" customBuiltin="true"/>
    <cellStyle name="40% - Accent4 2 4 4 2 2 3" xfId="0" builtinId="53" customBuiltin="true"/>
    <cellStyle name="40% - Accent4 2 4 4 2 3" xfId="0" builtinId="53" customBuiltin="true"/>
    <cellStyle name="40% - Accent4 2 4 4 2 3 2" xfId="0" builtinId="53" customBuiltin="true"/>
    <cellStyle name="40% - Accent4 2 4 4 2 4" xfId="0" builtinId="53" customBuiltin="true"/>
    <cellStyle name="40% - Accent4 2 4 4 3" xfId="0" builtinId="53" customBuiltin="true"/>
    <cellStyle name="40% - Accent4 2 4 4 3 2" xfId="0" builtinId="53" customBuiltin="true"/>
    <cellStyle name="40% - Accent4 2 4 4 3 2 2" xfId="0" builtinId="53" customBuiltin="true"/>
    <cellStyle name="40% - Accent4 2 4 4 3 3" xfId="0" builtinId="53" customBuiltin="true"/>
    <cellStyle name="40% - Accent4 2 4 4 4" xfId="0" builtinId="53" customBuiltin="true"/>
    <cellStyle name="40% - Accent4 2 4 4 4 2" xfId="0" builtinId="53" customBuiltin="true"/>
    <cellStyle name="40% - Accent4 2 4 4 5" xfId="0" builtinId="53" customBuiltin="true"/>
    <cellStyle name="40% - Accent4 2 4 5" xfId="0" builtinId="53" customBuiltin="true"/>
    <cellStyle name="40% - Accent4 2 4 5 2" xfId="0" builtinId="53" customBuiltin="true"/>
    <cellStyle name="40% - Accent4 2 4 5 2 2" xfId="0" builtinId="53" customBuiltin="true"/>
    <cellStyle name="40% - Accent4 2 4 5 2 2 2" xfId="0" builtinId="53" customBuiltin="true"/>
    <cellStyle name="40% - Accent4 2 4 5 2 3" xfId="0" builtinId="53" customBuiltin="true"/>
    <cellStyle name="40% - Accent4 2 4 5 3" xfId="0" builtinId="53" customBuiltin="true"/>
    <cellStyle name="40% - Accent4 2 4 5 3 2" xfId="0" builtinId="53" customBuiltin="true"/>
    <cellStyle name="40% - Accent4 2 4 5 4" xfId="0" builtinId="53" customBuiltin="true"/>
    <cellStyle name="40% - Accent4 2 4 6" xfId="0" builtinId="53" customBuiltin="true"/>
    <cellStyle name="40% - Accent4 2 4 6 2" xfId="0" builtinId="53" customBuiltin="true"/>
    <cellStyle name="40% - Accent4 2 4 6 2 2" xfId="0" builtinId="53" customBuiltin="true"/>
    <cellStyle name="40% - Accent4 2 4 6 3" xfId="0" builtinId="53" customBuiltin="true"/>
    <cellStyle name="40% - Accent4 2 4 7" xfId="0" builtinId="53" customBuiltin="true"/>
    <cellStyle name="40% - Accent4 2 4 7 2" xfId="0" builtinId="53" customBuiltin="true"/>
    <cellStyle name="40% - Accent4 2 4 8" xfId="0" builtinId="53" customBuiltin="true"/>
    <cellStyle name="40% - Accent4 2 5" xfId="0" builtinId="53" customBuiltin="true"/>
    <cellStyle name="40% - Accent4 2 5 2" xfId="0" builtinId="53" customBuiltin="true"/>
    <cellStyle name="40% - Accent4 2 5 2 2" xfId="0" builtinId="53" customBuiltin="true"/>
    <cellStyle name="40% - Accent4 2 5 2 2 2" xfId="0" builtinId="53" customBuiltin="true"/>
    <cellStyle name="40% - Accent4 2 5 2 2 2 2" xfId="0" builtinId="53" customBuiltin="true"/>
    <cellStyle name="40% - Accent4 2 5 2 2 2 2 2" xfId="0" builtinId="53" customBuiltin="true"/>
    <cellStyle name="40% - Accent4 2 5 2 2 2 2 2 2" xfId="0" builtinId="53" customBuiltin="true"/>
    <cellStyle name="40% - Accent4 2 5 2 2 2 2 2 2 2" xfId="0" builtinId="53" customBuiltin="true"/>
    <cellStyle name="40% - Accent4 2 5 2 2 2 2 2 3" xfId="0" builtinId="53" customBuiltin="true"/>
    <cellStyle name="40% - Accent4 2 5 2 2 2 2 3" xfId="0" builtinId="53" customBuiltin="true"/>
    <cellStyle name="40% - Accent4 2 5 2 2 2 2 3 2" xfId="0" builtinId="53" customBuiltin="true"/>
    <cellStyle name="40% - Accent4 2 5 2 2 2 2 4" xfId="0" builtinId="53" customBuiltin="true"/>
    <cellStyle name="40% - Accent4 2 5 2 2 2 3" xfId="0" builtinId="53" customBuiltin="true"/>
    <cellStyle name="40% - Accent4 2 5 2 2 2 3 2" xfId="0" builtinId="53" customBuiltin="true"/>
    <cellStyle name="40% - Accent4 2 5 2 2 2 3 2 2" xfId="0" builtinId="53" customBuiltin="true"/>
    <cellStyle name="40% - Accent4 2 5 2 2 2 3 3" xfId="0" builtinId="53" customBuiltin="true"/>
    <cellStyle name="40% - Accent4 2 5 2 2 2 4" xfId="0" builtinId="53" customBuiltin="true"/>
    <cellStyle name="40% - Accent4 2 5 2 2 2 4 2" xfId="0" builtinId="53" customBuiltin="true"/>
    <cellStyle name="40% - Accent4 2 5 2 2 2 5" xfId="0" builtinId="53" customBuiltin="true"/>
    <cellStyle name="40% - Accent4 2 5 2 2 3" xfId="0" builtinId="53" customBuiltin="true"/>
    <cellStyle name="40% - Accent4 2 5 2 2 3 2" xfId="0" builtinId="53" customBuiltin="true"/>
    <cellStyle name="40% - Accent4 2 5 2 2 3 2 2" xfId="0" builtinId="53" customBuiltin="true"/>
    <cellStyle name="40% - Accent4 2 5 2 2 3 2 2 2" xfId="0" builtinId="53" customBuiltin="true"/>
    <cellStyle name="40% - Accent4 2 5 2 2 3 2 3" xfId="0" builtinId="53" customBuiltin="true"/>
    <cellStyle name="40% - Accent4 2 5 2 2 3 3" xfId="0" builtinId="53" customBuiltin="true"/>
    <cellStyle name="40% - Accent4 2 5 2 2 3 3 2" xfId="0" builtinId="53" customBuiltin="true"/>
    <cellStyle name="40% - Accent4 2 5 2 2 3 4" xfId="0" builtinId="53" customBuiltin="true"/>
    <cellStyle name="40% - Accent4 2 5 2 2 4" xfId="0" builtinId="53" customBuiltin="true"/>
    <cellStyle name="40% - Accent4 2 5 2 2 4 2" xfId="0" builtinId="53" customBuiltin="true"/>
    <cellStyle name="40% - Accent4 2 5 2 2 4 2 2" xfId="0" builtinId="53" customBuiltin="true"/>
    <cellStyle name="40% - Accent4 2 5 2 2 4 3" xfId="0" builtinId="53" customBuiltin="true"/>
    <cellStyle name="40% - Accent4 2 5 2 2 5" xfId="0" builtinId="53" customBuiltin="true"/>
    <cellStyle name="40% - Accent4 2 5 2 2 5 2" xfId="0" builtinId="53" customBuiltin="true"/>
    <cellStyle name="40% - Accent4 2 5 2 2 6" xfId="0" builtinId="53" customBuiltin="true"/>
    <cellStyle name="40% - Accent4 2 5 2 3" xfId="0" builtinId="53" customBuiltin="true"/>
    <cellStyle name="40% - Accent4 2 5 2 3 2" xfId="0" builtinId="53" customBuiltin="true"/>
    <cellStyle name="40% - Accent4 2 5 2 3 2 2" xfId="0" builtinId="53" customBuiltin="true"/>
    <cellStyle name="40% - Accent4 2 5 2 3 2 2 2" xfId="0" builtinId="53" customBuiltin="true"/>
    <cellStyle name="40% - Accent4 2 5 2 3 2 2 2 2" xfId="0" builtinId="53" customBuiltin="true"/>
    <cellStyle name="40% - Accent4 2 5 2 3 2 2 3" xfId="0" builtinId="53" customBuiltin="true"/>
    <cellStyle name="40% - Accent4 2 5 2 3 2 3" xfId="0" builtinId="53" customBuiltin="true"/>
    <cellStyle name="40% - Accent4 2 5 2 3 2 3 2" xfId="0" builtinId="53" customBuiltin="true"/>
    <cellStyle name="40% - Accent4 2 5 2 3 2 4" xfId="0" builtinId="53" customBuiltin="true"/>
    <cellStyle name="40% - Accent4 2 5 2 3 3" xfId="0" builtinId="53" customBuiltin="true"/>
    <cellStyle name="40% - Accent4 2 5 2 3 3 2" xfId="0" builtinId="53" customBuiltin="true"/>
    <cellStyle name="40% - Accent4 2 5 2 3 3 2 2" xfId="0" builtinId="53" customBuiltin="true"/>
    <cellStyle name="40% - Accent4 2 5 2 3 3 3" xfId="0" builtinId="53" customBuiltin="true"/>
    <cellStyle name="40% - Accent4 2 5 2 3 4" xfId="0" builtinId="53" customBuiltin="true"/>
    <cellStyle name="40% - Accent4 2 5 2 3 4 2" xfId="0" builtinId="53" customBuiltin="true"/>
    <cellStyle name="40% - Accent4 2 5 2 3 5" xfId="0" builtinId="53" customBuiltin="true"/>
    <cellStyle name="40% - Accent4 2 5 2 4" xfId="0" builtinId="53" customBuiltin="true"/>
    <cellStyle name="40% - Accent4 2 5 2 4 2" xfId="0" builtinId="53" customBuiltin="true"/>
    <cellStyle name="40% - Accent4 2 5 2 4 2 2" xfId="0" builtinId="53" customBuiltin="true"/>
    <cellStyle name="40% - Accent4 2 5 2 4 2 2 2" xfId="0" builtinId="53" customBuiltin="true"/>
    <cellStyle name="40% - Accent4 2 5 2 4 2 3" xfId="0" builtinId="53" customBuiltin="true"/>
    <cellStyle name="40% - Accent4 2 5 2 4 3" xfId="0" builtinId="53" customBuiltin="true"/>
    <cellStyle name="40% - Accent4 2 5 2 4 3 2" xfId="0" builtinId="53" customBuiltin="true"/>
    <cellStyle name="40% - Accent4 2 5 2 4 4" xfId="0" builtinId="53" customBuiltin="true"/>
    <cellStyle name="40% - Accent4 2 5 2 5" xfId="0" builtinId="53" customBuiltin="true"/>
    <cellStyle name="40% - Accent4 2 5 2 5 2" xfId="0" builtinId="53" customBuiltin="true"/>
    <cellStyle name="40% - Accent4 2 5 2 5 2 2" xfId="0" builtinId="53" customBuiltin="true"/>
    <cellStyle name="40% - Accent4 2 5 2 5 3" xfId="0" builtinId="53" customBuiltin="true"/>
    <cellStyle name="40% - Accent4 2 5 2 6" xfId="0" builtinId="53" customBuiltin="true"/>
    <cellStyle name="40% - Accent4 2 5 2 6 2" xfId="0" builtinId="53" customBuiltin="true"/>
    <cellStyle name="40% - Accent4 2 5 2 7" xfId="0" builtinId="53" customBuiltin="true"/>
    <cellStyle name="40% - Accent4 2 5 3" xfId="0" builtinId="53" customBuiltin="true"/>
    <cellStyle name="40% - Accent4 2 5 3 2" xfId="0" builtinId="53" customBuiltin="true"/>
    <cellStyle name="40% - Accent4 2 5 3 2 2" xfId="0" builtinId="53" customBuiltin="true"/>
    <cellStyle name="40% - Accent4 2 5 3 2 2 2" xfId="0" builtinId="53" customBuiltin="true"/>
    <cellStyle name="40% - Accent4 2 5 3 2 2 2 2" xfId="0" builtinId="53" customBuiltin="true"/>
    <cellStyle name="40% - Accent4 2 5 3 2 2 2 2 2" xfId="0" builtinId="53" customBuiltin="true"/>
    <cellStyle name="40% - Accent4 2 5 3 2 2 2 3" xfId="0" builtinId="53" customBuiltin="true"/>
    <cellStyle name="40% - Accent4 2 5 3 2 2 3" xfId="0" builtinId="53" customBuiltin="true"/>
    <cellStyle name="40% - Accent4 2 5 3 2 2 3 2" xfId="0" builtinId="53" customBuiltin="true"/>
    <cellStyle name="40% - Accent4 2 5 3 2 2 4" xfId="0" builtinId="53" customBuiltin="true"/>
    <cellStyle name="40% - Accent4 2 5 3 2 3" xfId="0" builtinId="53" customBuiltin="true"/>
    <cellStyle name="40% - Accent4 2 5 3 2 3 2" xfId="0" builtinId="53" customBuiltin="true"/>
    <cellStyle name="40% - Accent4 2 5 3 2 3 2 2" xfId="0" builtinId="53" customBuiltin="true"/>
    <cellStyle name="40% - Accent4 2 5 3 2 3 3" xfId="0" builtinId="53" customBuiltin="true"/>
    <cellStyle name="40% - Accent4 2 5 3 2 4" xfId="0" builtinId="53" customBuiltin="true"/>
    <cellStyle name="40% - Accent4 2 5 3 2 4 2" xfId="0" builtinId="53" customBuiltin="true"/>
    <cellStyle name="40% - Accent4 2 5 3 2 5" xfId="0" builtinId="53" customBuiltin="true"/>
    <cellStyle name="40% - Accent4 2 5 3 3" xfId="0" builtinId="53" customBuiltin="true"/>
    <cellStyle name="40% - Accent4 2 5 3 3 2" xfId="0" builtinId="53" customBuiltin="true"/>
    <cellStyle name="40% - Accent4 2 5 3 3 2 2" xfId="0" builtinId="53" customBuiltin="true"/>
    <cellStyle name="40% - Accent4 2 5 3 3 2 2 2" xfId="0" builtinId="53" customBuiltin="true"/>
    <cellStyle name="40% - Accent4 2 5 3 3 2 3" xfId="0" builtinId="53" customBuiltin="true"/>
    <cellStyle name="40% - Accent4 2 5 3 3 3" xfId="0" builtinId="53" customBuiltin="true"/>
    <cellStyle name="40% - Accent4 2 5 3 3 3 2" xfId="0" builtinId="53" customBuiltin="true"/>
    <cellStyle name="40% - Accent4 2 5 3 3 4" xfId="0" builtinId="53" customBuiltin="true"/>
    <cellStyle name="40% - Accent4 2 5 3 4" xfId="0" builtinId="53" customBuiltin="true"/>
    <cellStyle name="40% - Accent4 2 5 3 4 2" xfId="0" builtinId="53" customBuiltin="true"/>
    <cellStyle name="40% - Accent4 2 5 3 4 2 2" xfId="0" builtinId="53" customBuiltin="true"/>
    <cellStyle name="40% - Accent4 2 5 3 4 3" xfId="0" builtinId="53" customBuiltin="true"/>
    <cellStyle name="40% - Accent4 2 5 3 5" xfId="0" builtinId="53" customBuiltin="true"/>
    <cellStyle name="40% - Accent4 2 5 3 5 2" xfId="0" builtinId="53" customBuiltin="true"/>
    <cellStyle name="40% - Accent4 2 5 3 6" xfId="0" builtinId="53" customBuiltin="true"/>
    <cellStyle name="40% - Accent4 2 5 4" xfId="0" builtinId="53" customBuiltin="true"/>
    <cellStyle name="40% - Accent4 2 5 4 2" xfId="0" builtinId="53" customBuiltin="true"/>
    <cellStyle name="40% - Accent4 2 5 4 2 2" xfId="0" builtinId="53" customBuiltin="true"/>
    <cellStyle name="40% - Accent4 2 5 4 2 2 2" xfId="0" builtinId="53" customBuiltin="true"/>
    <cellStyle name="40% - Accent4 2 5 4 2 2 2 2" xfId="0" builtinId="53" customBuiltin="true"/>
    <cellStyle name="40% - Accent4 2 5 4 2 2 3" xfId="0" builtinId="53" customBuiltin="true"/>
    <cellStyle name="40% - Accent4 2 5 4 2 3" xfId="0" builtinId="53" customBuiltin="true"/>
    <cellStyle name="40% - Accent4 2 5 4 2 3 2" xfId="0" builtinId="53" customBuiltin="true"/>
    <cellStyle name="40% - Accent4 2 5 4 2 4" xfId="0" builtinId="53" customBuiltin="true"/>
    <cellStyle name="40% - Accent4 2 5 4 3" xfId="0" builtinId="53" customBuiltin="true"/>
    <cellStyle name="40% - Accent4 2 5 4 3 2" xfId="0" builtinId="53" customBuiltin="true"/>
    <cellStyle name="40% - Accent4 2 5 4 3 2 2" xfId="0" builtinId="53" customBuiltin="true"/>
    <cellStyle name="40% - Accent4 2 5 4 3 3" xfId="0" builtinId="53" customBuiltin="true"/>
    <cellStyle name="40% - Accent4 2 5 4 4" xfId="0" builtinId="53" customBuiltin="true"/>
    <cellStyle name="40% - Accent4 2 5 4 4 2" xfId="0" builtinId="53" customBuiltin="true"/>
    <cellStyle name="40% - Accent4 2 5 4 5" xfId="0" builtinId="53" customBuiltin="true"/>
    <cellStyle name="40% - Accent4 2 5 5" xfId="0" builtinId="53" customBuiltin="true"/>
    <cellStyle name="40% - Accent4 2 5 5 2" xfId="0" builtinId="53" customBuiltin="true"/>
    <cellStyle name="40% - Accent4 2 5 5 2 2" xfId="0" builtinId="53" customBuiltin="true"/>
    <cellStyle name="40% - Accent4 2 5 5 2 2 2" xfId="0" builtinId="53" customBuiltin="true"/>
    <cellStyle name="40% - Accent4 2 5 5 2 3" xfId="0" builtinId="53" customBuiltin="true"/>
    <cellStyle name="40% - Accent4 2 5 5 3" xfId="0" builtinId="53" customBuiltin="true"/>
    <cellStyle name="40% - Accent4 2 5 5 3 2" xfId="0" builtinId="53" customBuiltin="true"/>
    <cellStyle name="40% - Accent4 2 5 5 4" xfId="0" builtinId="53" customBuiltin="true"/>
    <cellStyle name="40% - Accent4 2 5 6" xfId="0" builtinId="53" customBuiltin="true"/>
    <cellStyle name="40% - Accent4 2 5 6 2" xfId="0" builtinId="53" customBuiltin="true"/>
    <cellStyle name="40% - Accent4 2 5 6 2 2" xfId="0" builtinId="53" customBuiltin="true"/>
    <cellStyle name="40% - Accent4 2 5 6 3" xfId="0" builtinId="53" customBuiltin="true"/>
    <cellStyle name="40% - Accent4 2 5 7" xfId="0" builtinId="53" customBuiltin="true"/>
    <cellStyle name="40% - Accent4 2 5 7 2" xfId="0" builtinId="53" customBuiltin="true"/>
    <cellStyle name="40% - Accent4 2 5 8" xfId="0" builtinId="53" customBuiltin="true"/>
    <cellStyle name="40% - Accent4 2 6" xfId="0" builtinId="53" customBuiltin="true"/>
    <cellStyle name="40% - Accent4 2 6 2" xfId="0" builtinId="53" customBuiltin="true"/>
    <cellStyle name="40% - Accent4 2 6 2 2" xfId="0" builtinId="53" customBuiltin="true"/>
    <cellStyle name="40% - Accent4 2 6 2 2 2" xfId="0" builtinId="53" customBuiltin="true"/>
    <cellStyle name="40% - Accent4 2 6 2 2 2 2" xfId="0" builtinId="53" customBuiltin="true"/>
    <cellStyle name="40% - Accent4 2 6 2 2 2 2 2" xfId="0" builtinId="53" customBuiltin="true"/>
    <cellStyle name="40% - Accent4 2 6 2 2 2 2 2 2" xfId="0" builtinId="53" customBuiltin="true"/>
    <cellStyle name="40% - Accent4 2 6 2 2 2 2 3" xfId="0" builtinId="53" customBuiltin="true"/>
    <cellStyle name="40% - Accent4 2 6 2 2 2 3" xfId="0" builtinId="53" customBuiltin="true"/>
    <cellStyle name="40% - Accent4 2 6 2 2 2 3 2" xfId="0" builtinId="53" customBuiltin="true"/>
    <cellStyle name="40% - Accent4 2 6 2 2 2 4" xfId="0" builtinId="53" customBuiltin="true"/>
    <cellStyle name="40% - Accent4 2 6 2 2 3" xfId="0" builtinId="53" customBuiltin="true"/>
    <cellStyle name="40% - Accent4 2 6 2 2 3 2" xfId="0" builtinId="53" customBuiltin="true"/>
    <cellStyle name="40% - Accent4 2 6 2 2 3 2 2" xfId="0" builtinId="53" customBuiltin="true"/>
    <cellStyle name="40% - Accent4 2 6 2 2 3 3" xfId="0" builtinId="53" customBuiltin="true"/>
    <cellStyle name="40% - Accent4 2 6 2 2 4" xfId="0" builtinId="53" customBuiltin="true"/>
    <cellStyle name="40% - Accent4 2 6 2 2 4 2" xfId="0" builtinId="53" customBuiltin="true"/>
    <cellStyle name="40% - Accent4 2 6 2 2 5" xfId="0" builtinId="53" customBuiltin="true"/>
    <cellStyle name="40% - Accent4 2 6 2 3" xfId="0" builtinId="53" customBuiltin="true"/>
    <cellStyle name="40% - Accent4 2 6 2 3 2" xfId="0" builtinId="53" customBuiltin="true"/>
    <cellStyle name="40% - Accent4 2 6 2 3 2 2" xfId="0" builtinId="53" customBuiltin="true"/>
    <cellStyle name="40% - Accent4 2 6 2 3 2 2 2" xfId="0" builtinId="53" customBuiltin="true"/>
    <cellStyle name="40% - Accent4 2 6 2 3 2 3" xfId="0" builtinId="53" customBuiltin="true"/>
    <cellStyle name="40% - Accent4 2 6 2 3 3" xfId="0" builtinId="53" customBuiltin="true"/>
    <cellStyle name="40% - Accent4 2 6 2 3 3 2" xfId="0" builtinId="53" customBuiltin="true"/>
    <cellStyle name="40% - Accent4 2 6 2 3 4" xfId="0" builtinId="53" customBuiltin="true"/>
    <cellStyle name="40% - Accent4 2 6 2 4" xfId="0" builtinId="53" customBuiltin="true"/>
    <cellStyle name="40% - Accent4 2 6 2 4 2" xfId="0" builtinId="53" customBuiltin="true"/>
    <cellStyle name="40% - Accent4 2 6 2 4 2 2" xfId="0" builtinId="53" customBuiltin="true"/>
    <cellStyle name="40% - Accent4 2 6 2 4 3" xfId="0" builtinId="53" customBuiltin="true"/>
    <cellStyle name="40% - Accent4 2 6 2 5" xfId="0" builtinId="53" customBuiltin="true"/>
    <cellStyle name="40% - Accent4 2 6 2 5 2" xfId="0" builtinId="53" customBuiltin="true"/>
    <cellStyle name="40% - Accent4 2 6 2 6" xfId="0" builtinId="53" customBuiltin="true"/>
    <cellStyle name="40% - Accent4 2 6 3" xfId="0" builtinId="53" customBuiltin="true"/>
    <cellStyle name="40% - Accent4 2 6 3 2" xfId="0" builtinId="53" customBuiltin="true"/>
    <cellStyle name="40% - Accent4 2 6 3 2 2" xfId="0" builtinId="53" customBuiltin="true"/>
    <cellStyle name="40% - Accent4 2 6 3 2 2 2" xfId="0" builtinId="53" customBuiltin="true"/>
    <cellStyle name="40% - Accent4 2 6 3 2 2 2 2" xfId="0" builtinId="53" customBuiltin="true"/>
    <cellStyle name="40% - Accent4 2 6 3 2 2 3" xfId="0" builtinId="53" customBuiltin="true"/>
    <cellStyle name="40% - Accent4 2 6 3 2 3" xfId="0" builtinId="53" customBuiltin="true"/>
    <cellStyle name="40% - Accent4 2 6 3 2 3 2" xfId="0" builtinId="53" customBuiltin="true"/>
    <cellStyle name="40% - Accent4 2 6 3 2 4" xfId="0" builtinId="53" customBuiltin="true"/>
    <cellStyle name="40% - Accent4 2 6 3 3" xfId="0" builtinId="53" customBuiltin="true"/>
    <cellStyle name="40% - Accent4 2 6 3 3 2" xfId="0" builtinId="53" customBuiltin="true"/>
    <cellStyle name="40% - Accent4 2 6 3 3 2 2" xfId="0" builtinId="53" customBuiltin="true"/>
    <cellStyle name="40% - Accent4 2 6 3 3 3" xfId="0" builtinId="53" customBuiltin="true"/>
    <cellStyle name="40% - Accent4 2 6 3 4" xfId="0" builtinId="53" customBuiltin="true"/>
    <cellStyle name="40% - Accent4 2 6 3 4 2" xfId="0" builtinId="53" customBuiltin="true"/>
    <cellStyle name="40% - Accent4 2 6 3 5" xfId="0" builtinId="53" customBuiltin="true"/>
    <cellStyle name="40% - Accent4 2 6 4" xfId="0" builtinId="53" customBuiltin="true"/>
    <cellStyle name="40% - Accent4 2 6 4 2" xfId="0" builtinId="53" customBuiltin="true"/>
    <cellStyle name="40% - Accent4 2 6 4 2 2" xfId="0" builtinId="53" customBuiltin="true"/>
    <cellStyle name="40% - Accent4 2 6 4 2 2 2" xfId="0" builtinId="53" customBuiltin="true"/>
    <cellStyle name="40% - Accent4 2 6 4 2 3" xfId="0" builtinId="53" customBuiltin="true"/>
    <cellStyle name="40% - Accent4 2 6 4 3" xfId="0" builtinId="53" customBuiltin="true"/>
    <cellStyle name="40% - Accent4 2 6 4 3 2" xfId="0" builtinId="53" customBuiltin="true"/>
    <cellStyle name="40% - Accent4 2 6 4 4" xfId="0" builtinId="53" customBuiltin="true"/>
    <cellStyle name="40% - Accent4 2 6 5" xfId="0" builtinId="53" customBuiltin="true"/>
    <cellStyle name="40% - Accent4 2 6 5 2" xfId="0" builtinId="53" customBuiltin="true"/>
    <cellStyle name="40% - Accent4 2 6 5 2 2" xfId="0" builtinId="53" customBuiltin="true"/>
    <cellStyle name="40% - Accent4 2 6 5 3" xfId="0" builtinId="53" customBuiltin="true"/>
    <cellStyle name="40% - Accent4 2 6 6" xfId="0" builtinId="53" customBuiltin="true"/>
    <cellStyle name="40% - Accent4 2 6 6 2" xfId="0" builtinId="53" customBuiltin="true"/>
    <cellStyle name="40% - Accent4 2 6 7" xfId="0" builtinId="53" customBuiltin="true"/>
    <cellStyle name="40% - Accent4 2 7" xfId="0" builtinId="53" customBuiltin="true"/>
    <cellStyle name="40% - Accent4 2 7 2" xfId="0" builtinId="53" customBuiltin="true"/>
    <cellStyle name="40% - Accent4 2 7 2 2" xfId="0" builtinId="53" customBuiltin="true"/>
    <cellStyle name="40% - Accent4 2 7 2 2 2" xfId="0" builtinId="53" customBuiltin="true"/>
    <cellStyle name="40% - Accent4 2 7 2 2 2 2" xfId="0" builtinId="53" customBuiltin="true"/>
    <cellStyle name="40% - Accent4 2 7 2 2 2 2 2" xfId="0" builtinId="53" customBuiltin="true"/>
    <cellStyle name="40% - Accent4 2 7 2 2 2 3" xfId="0" builtinId="53" customBuiltin="true"/>
    <cellStyle name="40% - Accent4 2 7 2 2 3" xfId="0" builtinId="53" customBuiltin="true"/>
    <cellStyle name="40% - Accent4 2 7 2 2 3 2" xfId="0" builtinId="53" customBuiltin="true"/>
    <cellStyle name="40% - Accent4 2 7 2 2 4" xfId="0" builtinId="53" customBuiltin="true"/>
    <cellStyle name="40% - Accent4 2 7 2 3" xfId="0" builtinId="53" customBuiltin="true"/>
    <cellStyle name="40% - Accent4 2 7 2 3 2" xfId="0" builtinId="53" customBuiltin="true"/>
    <cellStyle name="40% - Accent4 2 7 2 3 2 2" xfId="0" builtinId="53" customBuiltin="true"/>
    <cellStyle name="40% - Accent4 2 7 2 3 3" xfId="0" builtinId="53" customBuiltin="true"/>
    <cellStyle name="40% - Accent4 2 7 2 4" xfId="0" builtinId="53" customBuiltin="true"/>
    <cellStyle name="40% - Accent4 2 7 2 4 2" xfId="0" builtinId="53" customBuiltin="true"/>
    <cellStyle name="40% - Accent4 2 7 2 5" xfId="0" builtinId="53" customBuiltin="true"/>
    <cellStyle name="40% - Accent4 2 7 3" xfId="0" builtinId="53" customBuiltin="true"/>
    <cellStyle name="40% - Accent4 2 7 3 2" xfId="0" builtinId="53" customBuiltin="true"/>
    <cellStyle name="40% - Accent4 2 7 3 2 2" xfId="0" builtinId="53" customBuiltin="true"/>
    <cellStyle name="40% - Accent4 2 7 3 2 2 2" xfId="0" builtinId="53" customBuiltin="true"/>
    <cellStyle name="40% - Accent4 2 7 3 2 3" xfId="0" builtinId="53" customBuiltin="true"/>
    <cellStyle name="40% - Accent4 2 7 3 3" xfId="0" builtinId="53" customBuiltin="true"/>
    <cellStyle name="40% - Accent4 2 7 3 3 2" xfId="0" builtinId="53" customBuiltin="true"/>
    <cellStyle name="40% - Accent4 2 7 3 4" xfId="0" builtinId="53" customBuiltin="true"/>
    <cellStyle name="40% - Accent4 2 7 4" xfId="0" builtinId="53" customBuiltin="true"/>
    <cellStyle name="40% - Accent4 2 7 4 2" xfId="0" builtinId="53" customBuiltin="true"/>
    <cellStyle name="40% - Accent4 2 7 4 2 2" xfId="0" builtinId="53" customBuiltin="true"/>
    <cellStyle name="40% - Accent4 2 7 4 3" xfId="0" builtinId="53" customBuiltin="true"/>
    <cellStyle name="40% - Accent4 2 7 5" xfId="0" builtinId="53" customBuiltin="true"/>
    <cellStyle name="40% - Accent4 2 7 5 2" xfId="0" builtinId="53" customBuiltin="true"/>
    <cellStyle name="40% - Accent4 2 7 6" xfId="0" builtinId="53" customBuiltin="true"/>
    <cellStyle name="40% - Accent4 2 8" xfId="0" builtinId="53" customBuiltin="true"/>
    <cellStyle name="40% - Accent4 2 8 2" xfId="0" builtinId="53" customBuiltin="true"/>
    <cellStyle name="40% - Accent4 2 8 2 2" xfId="0" builtinId="53" customBuiltin="true"/>
    <cellStyle name="40% - Accent4 2 8 2 2 2" xfId="0" builtinId="53" customBuiltin="true"/>
    <cellStyle name="40% - Accent4 2 8 2 2 2 2" xfId="0" builtinId="53" customBuiltin="true"/>
    <cellStyle name="40% - Accent4 2 8 2 2 3" xfId="0" builtinId="53" customBuiltin="true"/>
    <cellStyle name="40% - Accent4 2 8 2 3" xfId="0" builtinId="53" customBuiltin="true"/>
    <cellStyle name="40% - Accent4 2 8 2 3 2" xfId="0" builtinId="53" customBuiltin="true"/>
    <cellStyle name="40% - Accent4 2 8 2 4" xfId="0" builtinId="53" customBuiltin="true"/>
    <cellStyle name="40% - Accent4 2 8 3" xfId="0" builtinId="53" customBuiltin="true"/>
    <cellStyle name="40% - Accent4 2 8 3 2" xfId="0" builtinId="53" customBuiltin="true"/>
    <cellStyle name="40% - Accent4 2 8 3 2 2" xfId="0" builtinId="53" customBuiltin="true"/>
    <cellStyle name="40% - Accent4 2 8 3 3" xfId="0" builtinId="53" customBuiltin="true"/>
    <cellStyle name="40% - Accent4 2 8 4" xfId="0" builtinId="53" customBuiltin="true"/>
    <cellStyle name="40% - Accent4 2 8 4 2" xfId="0" builtinId="53" customBuiltin="true"/>
    <cellStyle name="40% - Accent4 2 8 5" xfId="0" builtinId="53" customBuiltin="true"/>
    <cellStyle name="40% - Accent4 2 9" xfId="0" builtinId="53" customBuiltin="true"/>
    <cellStyle name="40% - Accent4 2 9 2" xfId="0" builtinId="53" customBuiltin="true"/>
    <cellStyle name="40% - Accent4 2 9 2 2" xfId="0" builtinId="53" customBuiltin="true"/>
    <cellStyle name="40% - Accent4 2 9 2 2 2" xfId="0" builtinId="53" customBuiltin="true"/>
    <cellStyle name="40% - Accent4 2 9 2 3" xfId="0" builtinId="53" customBuiltin="true"/>
    <cellStyle name="40% - Accent4 2 9 3" xfId="0" builtinId="53" customBuiltin="true"/>
    <cellStyle name="40% - Accent4 2 9 3 2" xfId="0" builtinId="53" customBuiltin="true"/>
    <cellStyle name="40% - Accent4 2 9 4" xfId="0" builtinId="53" customBuiltin="true"/>
    <cellStyle name="40% - Accent4 3" xfId="0" builtinId="53" customBuiltin="true"/>
    <cellStyle name="40% - Accent4 3 2" xfId="0" builtinId="53" customBuiltin="true"/>
    <cellStyle name="40% - Accent4 3 2 2" xfId="0" builtinId="53" customBuiltin="true"/>
    <cellStyle name="40% - Accent4 3 2 2 2" xfId="0" builtinId="53" customBuiltin="true"/>
    <cellStyle name="40% - Accent4 3 2 2 2 2" xfId="0" builtinId="53" customBuiltin="true"/>
    <cellStyle name="40% - Accent4 3 2 2 2 2 2" xfId="0" builtinId="53" customBuiltin="true"/>
    <cellStyle name="40% - Accent4 3 2 2 2 3" xfId="0" builtinId="53" customBuiltin="true"/>
    <cellStyle name="40% - Accent4 3 2 2 3" xfId="0" builtinId="53" customBuiltin="true"/>
    <cellStyle name="40% - Accent4 3 2 2 3 2" xfId="0" builtinId="53" customBuiltin="true"/>
    <cellStyle name="40% - Accent4 3 2 2 4" xfId="0" builtinId="53" customBuiltin="true"/>
    <cellStyle name="40% - Accent4 3 2 3" xfId="0" builtinId="53" customBuiltin="true"/>
    <cellStyle name="40% - Accent4 3 2 3 2" xfId="0" builtinId="53" customBuiltin="true"/>
    <cellStyle name="40% - Accent4 3 2 3 2 2" xfId="0" builtinId="53" customBuiltin="true"/>
    <cellStyle name="40% - Accent4 3 2 3 3" xfId="0" builtinId="53" customBuiltin="true"/>
    <cellStyle name="40% - Accent4 3 2 4" xfId="0" builtinId="53" customBuiltin="true"/>
    <cellStyle name="40% - Accent4 3 2 4 2" xfId="0" builtinId="53" customBuiltin="true"/>
    <cellStyle name="40% - Accent4 3 2 5" xfId="0" builtinId="53" customBuiltin="true"/>
    <cellStyle name="40% - Accent4 3 3" xfId="0" builtinId="53" customBuiltin="true"/>
    <cellStyle name="40% - Accent4 3 3 2" xfId="0" builtinId="53" customBuiltin="true"/>
    <cellStyle name="40% - Accent4 3 3 2 2" xfId="0" builtinId="53" customBuiltin="true"/>
    <cellStyle name="40% - Accent4 3 3 2 2 2" xfId="0" builtinId="53" customBuiltin="true"/>
    <cellStyle name="40% - Accent4 3 3 2 3" xfId="0" builtinId="53" customBuiltin="true"/>
    <cellStyle name="40% - Accent4 3 3 3" xfId="0" builtinId="53" customBuiltin="true"/>
    <cellStyle name="40% - Accent4 3 3 3 2" xfId="0" builtinId="53" customBuiltin="true"/>
    <cellStyle name="40% - Accent4 3 3 4" xfId="0" builtinId="53" customBuiltin="true"/>
    <cellStyle name="40% - Accent4 3 4" xfId="0" builtinId="53" customBuiltin="true"/>
    <cellStyle name="40% - Accent4 3 4 2" xfId="0" builtinId="53" customBuiltin="true"/>
    <cellStyle name="40% - Accent4 3 4 2 2" xfId="0" builtinId="53" customBuiltin="true"/>
    <cellStyle name="40% - Accent4 3 4 3" xfId="0" builtinId="53" customBuiltin="true"/>
    <cellStyle name="40% - Accent4 3 5" xfId="0" builtinId="53" customBuiltin="true"/>
    <cellStyle name="40% - Accent4 3 5 2" xfId="0" builtinId="53" customBuiltin="true"/>
    <cellStyle name="40% - Accent4 3 6" xfId="0" builtinId="53" customBuiltin="true"/>
    <cellStyle name="40% - Accent4 4" xfId="0" builtinId="53" customBuiltin="true"/>
    <cellStyle name="40% - Accent4 4 2" xfId="0" builtinId="53" customBuiltin="true"/>
    <cellStyle name="40% - Accent4 4 2 2" xfId="0" builtinId="53" customBuiltin="true"/>
    <cellStyle name="40% - Accent4 4 2 2 2" xfId="0" builtinId="53" customBuiltin="true"/>
    <cellStyle name="40% - Accent4 4 2 2 2 2" xfId="0" builtinId="53" customBuiltin="true"/>
    <cellStyle name="40% - Accent4 4 2 2 3" xfId="0" builtinId="53" customBuiltin="true"/>
    <cellStyle name="40% - Accent4 4 2 3" xfId="0" builtinId="53" customBuiltin="true"/>
    <cellStyle name="40% - Accent4 4 2 3 2" xfId="0" builtinId="53" customBuiltin="true"/>
    <cellStyle name="40% - Accent4 4 2 4" xfId="0" builtinId="53" customBuiltin="true"/>
    <cellStyle name="40% - Accent4 4 3" xfId="0" builtinId="53" customBuiltin="true"/>
    <cellStyle name="40% - Accent4 4 3 2" xfId="0" builtinId="53" customBuiltin="true"/>
    <cellStyle name="40% - Accent4 4 3 2 2" xfId="0" builtinId="53" customBuiltin="true"/>
    <cellStyle name="40% - Accent4 4 3 3" xfId="0" builtinId="53" customBuiltin="true"/>
    <cellStyle name="40% - Accent4 4 4" xfId="0" builtinId="53" customBuiltin="true"/>
    <cellStyle name="40% - Accent4 4 4 2" xfId="0" builtinId="53" customBuiltin="true"/>
    <cellStyle name="40% - Accent4 4 5" xfId="0" builtinId="53" customBuiltin="true"/>
    <cellStyle name="40% - Accent4 5" xfId="0" builtinId="53" customBuiltin="true"/>
    <cellStyle name="40% - Accent4 5 2" xfId="0" builtinId="53" customBuiltin="true"/>
    <cellStyle name="40% - Accent4 5 2 2" xfId="0" builtinId="53" customBuiltin="true"/>
    <cellStyle name="40% - Accent4 5 2 2 2" xfId="0" builtinId="53" customBuiltin="true"/>
    <cellStyle name="40% - Accent4 5 2 3" xfId="0" builtinId="53" customBuiltin="true"/>
    <cellStyle name="40% - Accent4 5 3" xfId="0" builtinId="53" customBuiltin="true"/>
    <cellStyle name="40% - Accent4 5 3 2" xfId="0" builtinId="53" customBuiltin="true"/>
    <cellStyle name="40% - Accent4 5 4" xfId="0" builtinId="53" customBuiltin="true"/>
    <cellStyle name="40% - Accent4 6" xfId="0" builtinId="53" customBuiltin="true"/>
    <cellStyle name="40% - Accent4 6 2" xfId="0" builtinId="53" customBuiltin="true"/>
    <cellStyle name="40% - Accent4 6 2 2" xfId="0" builtinId="53" customBuiltin="true"/>
    <cellStyle name="40% - Accent4 6 3" xfId="0" builtinId="53" customBuiltin="true"/>
    <cellStyle name="40% - Accent4 7" xfId="0" builtinId="53" customBuiltin="true"/>
    <cellStyle name="40% - Accent4 7 2" xfId="0" builtinId="53" customBuiltin="true"/>
    <cellStyle name="40% - Accent4 7 2 2" xfId="0" builtinId="53" customBuiltin="true"/>
    <cellStyle name="40% - Accent4 7 3" xfId="0" builtinId="53" customBuiltin="true"/>
    <cellStyle name="40% - Accent4 8" xfId="0" builtinId="53" customBuiltin="true"/>
    <cellStyle name="40% - Accent4 8 2" xfId="0" builtinId="53" customBuiltin="true"/>
    <cellStyle name="40% - Accent4 9" xfId="0" builtinId="53" customBuiltin="true"/>
    <cellStyle name="40% - Accent5 2" xfId="0" builtinId="53" customBuiltin="true"/>
    <cellStyle name="40% - Accent5 2 10" xfId="0" builtinId="53" customBuiltin="true"/>
    <cellStyle name="40% - Accent5 2 10 2" xfId="0" builtinId="53" customBuiltin="true"/>
    <cellStyle name="40% - Accent5 2 10 2 2" xfId="0" builtinId="53" customBuiltin="true"/>
    <cellStyle name="40% - Accent5 2 10 3" xfId="0" builtinId="53" customBuiltin="true"/>
    <cellStyle name="40% - Accent5 2 11" xfId="0" builtinId="53" customBuiltin="true"/>
    <cellStyle name="40% - Accent5 2 11 2" xfId="0" builtinId="53" customBuiltin="true"/>
    <cellStyle name="40% - Accent5 2 12" xfId="0" builtinId="53" customBuiltin="true"/>
    <cellStyle name="40% - Accent5 2 2" xfId="0" builtinId="53" customBuiltin="true"/>
    <cellStyle name="40% - Accent5 2 2 10" xfId="0" builtinId="53" customBuiltin="true"/>
    <cellStyle name="40% - Accent5 2 2 2" xfId="0" builtinId="53" customBuiltin="true"/>
    <cellStyle name="40% - Accent5 2 2 2 2" xfId="0" builtinId="53" customBuiltin="true"/>
    <cellStyle name="40% - Accent5 2 2 2 2 2" xfId="0" builtinId="53" customBuiltin="true"/>
    <cellStyle name="40% - Accent5 2 2 2 2 2 2" xfId="0" builtinId="53" customBuiltin="true"/>
    <cellStyle name="40% - Accent5 2 2 2 2 2 2 2" xfId="0" builtinId="53" customBuiltin="true"/>
    <cellStyle name="40% - Accent5 2 2 2 2 2 2 2 2" xfId="0" builtinId="53" customBuiltin="true"/>
    <cellStyle name="40% - Accent5 2 2 2 2 2 2 2 2 2" xfId="0" builtinId="53" customBuiltin="true"/>
    <cellStyle name="40% - Accent5 2 2 2 2 2 2 2 2 2 2" xfId="0" builtinId="53" customBuiltin="true"/>
    <cellStyle name="40% - Accent5 2 2 2 2 2 2 2 2 3" xfId="0" builtinId="53" customBuiltin="true"/>
    <cellStyle name="40% - Accent5 2 2 2 2 2 2 2 3" xfId="0" builtinId="53" customBuiltin="true"/>
    <cellStyle name="40% - Accent5 2 2 2 2 2 2 2 3 2" xfId="0" builtinId="53" customBuiltin="true"/>
    <cellStyle name="40% - Accent5 2 2 2 2 2 2 2 4" xfId="0" builtinId="53" customBuiltin="true"/>
    <cellStyle name="40% - Accent5 2 2 2 2 2 2 3" xfId="0" builtinId="53" customBuiltin="true"/>
    <cellStyle name="40% - Accent5 2 2 2 2 2 2 3 2" xfId="0" builtinId="53" customBuiltin="true"/>
    <cellStyle name="40% - Accent5 2 2 2 2 2 2 3 2 2" xfId="0" builtinId="53" customBuiltin="true"/>
    <cellStyle name="40% - Accent5 2 2 2 2 2 2 3 3" xfId="0" builtinId="53" customBuiltin="true"/>
    <cellStyle name="40% - Accent5 2 2 2 2 2 2 4" xfId="0" builtinId="53" customBuiltin="true"/>
    <cellStyle name="40% - Accent5 2 2 2 2 2 2 4 2" xfId="0" builtinId="53" customBuiltin="true"/>
    <cellStyle name="40% - Accent5 2 2 2 2 2 2 5" xfId="0" builtinId="53" customBuiltin="true"/>
    <cellStyle name="40% - Accent5 2 2 2 2 2 3" xfId="0" builtinId="53" customBuiltin="true"/>
    <cellStyle name="40% - Accent5 2 2 2 2 2 3 2" xfId="0" builtinId="53" customBuiltin="true"/>
    <cellStyle name="40% - Accent5 2 2 2 2 2 3 2 2" xfId="0" builtinId="53" customBuiltin="true"/>
    <cellStyle name="40% - Accent5 2 2 2 2 2 3 2 2 2" xfId="0" builtinId="53" customBuiltin="true"/>
    <cellStyle name="40% - Accent5 2 2 2 2 2 3 2 3" xfId="0" builtinId="53" customBuiltin="true"/>
    <cellStyle name="40% - Accent5 2 2 2 2 2 3 3" xfId="0" builtinId="53" customBuiltin="true"/>
    <cellStyle name="40% - Accent5 2 2 2 2 2 3 3 2" xfId="0" builtinId="53" customBuiltin="true"/>
    <cellStyle name="40% - Accent5 2 2 2 2 2 3 4" xfId="0" builtinId="53" customBuiltin="true"/>
    <cellStyle name="40% - Accent5 2 2 2 2 2 4" xfId="0" builtinId="53" customBuiltin="true"/>
    <cellStyle name="40% - Accent5 2 2 2 2 2 4 2" xfId="0" builtinId="53" customBuiltin="true"/>
    <cellStyle name="40% - Accent5 2 2 2 2 2 4 2 2" xfId="0" builtinId="53" customBuiltin="true"/>
    <cellStyle name="40% - Accent5 2 2 2 2 2 4 3" xfId="0" builtinId="53" customBuiltin="true"/>
    <cellStyle name="40% - Accent5 2 2 2 2 2 5" xfId="0" builtinId="53" customBuiltin="true"/>
    <cellStyle name="40% - Accent5 2 2 2 2 2 5 2" xfId="0" builtinId="53" customBuiltin="true"/>
    <cellStyle name="40% - Accent5 2 2 2 2 2 6" xfId="0" builtinId="53" customBuiltin="true"/>
    <cellStyle name="40% - Accent5 2 2 2 2 3" xfId="0" builtinId="53" customBuiltin="true"/>
    <cellStyle name="40% - Accent5 2 2 2 2 3 2" xfId="0" builtinId="53" customBuiltin="true"/>
    <cellStyle name="40% - Accent5 2 2 2 2 3 2 2" xfId="0" builtinId="53" customBuiltin="true"/>
    <cellStyle name="40% - Accent5 2 2 2 2 3 2 2 2" xfId="0" builtinId="53" customBuiltin="true"/>
    <cellStyle name="40% - Accent5 2 2 2 2 3 2 2 2 2" xfId="0" builtinId="53" customBuiltin="true"/>
    <cellStyle name="40% - Accent5 2 2 2 2 3 2 2 3" xfId="0" builtinId="53" customBuiltin="true"/>
    <cellStyle name="40% - Accent5 2 2 2 2 3 2 3" xfId="0" builtinId="53" customBuiltin="true"/>
    <cellStyle name="40% - Accent5 2 2 2 2 3 2 3 2" xfId="0" builtinId="53" customBuiltin="true"/>
    <cellStyle name="40% - Accent5 2 2 2 2 3 2 4" xfId="0" builtinId="53" customBuiltin="true"/>
    <cellStyle name="40% - Accent5 2 2 2 2 3 3" xfId="0" builtinId="53" customBuiltin="true"/>
    <cellStyle name="40% - Accent5 2 2 2 2 3 3 2" xfId="0" builtinId="53" customBuiltin="true"/>
    <cellStyle name="40% - Accent5 2 2 2 2 3 3 2 2" xfId="0" builtinId="53" customBuiltin="true"/>
    <cellStyle name="40% - Accent5 2 2 2 2 3 3 3" xfId="0" builtinId="53" customBuiltin="true"/>
    <cellStyle name="40% - Accent5 2 2 2 2 3 4" xfId="0" builtinId="53" customBuiltin="true"/>
    <cellStyle name="40% - Accent5 2 2 2 2 3 4 2" xfId="0" builtinId="53" customBuiltin="true"/>
    <cellStyle name="40% - Accent5 2 2 2 2 3 5" xfId="0" builtinId="53" customBuiltin="true"/>
    <cellStyle name="40% - Accent5 2 2 2 2 4" xfId="0" builtinId="53" customBuiltin="true"/>
    <cellStyle name="40% - Accent5 2 2 2 2 4 2" xfId="0" builtinId="53" customBuiltin="true"/>
    <cellStyle name="40% - Accent5 2 2 2 2 4 2 2" xfId="0" builtinId="53" customBuiltin="true"/>
    <cellStyle name="40% - Accent5 2 2 2 2 4 2 2 2" xfId="0" builtinId="53" customBuiltin="true"/>
    <cellStyle name="40% - Accent5 2 2 2 2 4 2 3" xfId="0" builtinId="53" customBuiltin="true"/>
    <cellStyle name="40% - Accent5 2 2 2 2 4 3" xfId="0" builtinId="53" customBuiltin="true"/>
    <cellStyle name="40% - Accent5 2 2 2 2 4 3 2" xfId="0" builtinId="53" customBuiltin="true"/>
    <cellStyle name="40% - Accent5 2 2 2 2 4 4" xfId="0" builtinId="53" customBuiltin="true"/>
    <cellStyle name="40% - Accent5 2 2 2 2 5" xfId="0" builtinId="53" customBuiltin="true"/>
    <cellStyle name="40% - Accent5 2 2 2 2 5 2" xfId="0" builtinId="53" customBuiltin="true"/>
    <cellStyle name="40% - Accent5 2 2 2 2 5 2 2" xfId="0" builtinId="53" customBuiltin="true"/>
    <cellStyle name="40% - Accent5 2 2 2 2 5 3" xfId="0" builtinId="53" customBuiltin="true"/>
    <cellStyle name="40% - Accent5 2 2 2 2 6" xfId="0" builtinId="53" customBuiltin="true"/>
    <cellStyle name="40% - Accent5 2 2 2 2 6 2" xfId="0" builtinId="53" customBuiltin="true"/>
    <cellStyle name="40% - Accent5 2 2 2 2 7" xfId="0" builtinId="53" customBuiltin="true"/>
    <cellStyle name="40% - Accent5 2 2 2 3" xfId="0" builtinId="53" customBuiltin="true"/>
    <cellStyle name="40% - Accent5 2 2 2 3 2" xfId="0" builtinId="53" customBuiltin="true"/>
    <cellStyle name="40% - Accent5 2 2 2 3 2 2" xfId="0" builtinId="53" customBuiltin="true"/>
    <cellStyle name="40% - Accent5 2 2 2 3 2 2 2" xfId="0" builtinId="53" customBuiltin="true"/>
    <cellStyle name="40% - Accent5 2 2 2 3 2 2 2 2" xfId="0" builtinId="53" customBuiltin="true"/>
    <cellStyle name="40% - Accent5 2 2 2 3 2 2 2 2 2" xfId="0" builtinId="53" customBuiltin="true"/>
    <cellStyle name="40% - Accent5 2 2 2 3 2 2 2 3" xfId="0" builtinId="53" customBuiltin="true"/>
    <cellStyle name="40% - Accent5 2 2 2 3 2 2 3" xfId="0" builtinId="53" customBuiltin="true"/>
    <cellStyle name="40% - Accent5 2 2 2 3 2 2 3 2" xfId="0" builtinId="53" customBuiltin="true"/>
    <cellStyle name="40% - Accent5 2 2 2 3 2 2 4" xfId="0" builtinId="53" customBuiltin="true"/>
    <cellStyle name="40% - Accent5 2 2 2 3 2 3" xfId="0" builtinId="53" customBuiltin="true"/>
    <cellStyle name="40% - Accent5 2 2 2 3 2 3 2" xfId="0" builtinId="53" customBuiltin="true"/>
    <cellStyle name="40% - Accent5 2 2 2 3 2 3 2 2" xfId="0" builtinId="53" customBuiltin="true"/>
    <cellStyle name="40% - Accent5 2 2 2 3 2 3 3" xfId="0" builtinId="53" customBuiltin="true"/>
    <cellStyle name="40% - Accent5 2 2 2 3 2 4" xfId="0" builtinId="53" customBuiltin="true"/>
    <cellStyle name="40% - Accent5 2 2 2 3 2 4 2" xfId="0" builtinId="53" customBuiltin="true"/>
    <cellStyle name="40% - Accent5 2 2 2 3 2 5" xfId="0" builtinId="53" customBuiltin="true"/>
    <cellStyle name="40% - Accent5 2 2 2 3 3" xfId="0" builtinId="53" customBuiltin="true"/>
    <cellStyle name="40% - Accent5 2 2 2 3 3 2" xfId="0" builtinId="53" customBuiltin="true"/>
    <cellStyle name="40% - Accent5 2 2 2 3 3 2 2" xfId="0" builtinId="53" customBuiltin="true"/>
    <cellStyle name="40% - Accent5 2 2 2 3 3 2 2 2" xfId="0" builtinId="53" customBuiltin="true"/>
    <cellStyle name="40% - Accent5 2 2 2 3 3 2 3" xfId="0" builtinId="53" customBuiltin="true"/>
    <cellStyle name="40% - Accent5 2 2 2 3 3 3" xfId="0" builtinId="53" customBuiltin="true"/>
    <cellStyle name="40% - Accent5 2 2 2 3 3 3 2" xfId="0" builtinId="53" customBuiltin="true"/>
    <cellStyle name="40% - Accent5 2 2 2 3 3 4" xfId="0" builtinId="53" customBuiltin="true"/>
    <cellStyle name="40% - Accent5 2 2 2 3 4" xfId="0" builtinId="53" customBuiltin="true"/>
    <cellStyle name="40% - Accent5 2 2 2 3 4 2" xfId="0" builtinId="53" customBuiltin="true"/>
    <cellStyle name="40% - Accent5 2 2 2 3 4 2 2" xfId="0" builtinId="53" customBuiltin="true"/>
    <cellStyle name="40% - Accent5 2 2 2 3 4 3" xfId="0" builtinId="53" customBuiltin="true"/>
    <cellStyle name="40% - Accent5 2 2 2 3 5" xfId="0" builtinId="53" customBuiltin="true"/>
    <cellStyle name="40% - Accent5 2 2 2 3 5 2" xfId="0" builtinId="53" customBuiltin="true"/>
    <cellStyle name="40% - Accent5 2 2 2 3 6" xfId="0" builtinId="53" customBuiltin="true"/>
    <cellStyle name="40% - Accent5 2 2 2 4" xfId="0" builtinId="53" customBuiltin="true"/>
    <cellStyle name="40% - Accent5 2 2 2 4 2" xfId="0" builtinId="53" customBuiltin="true"/>
    <cellStyle name="40% - Accent5 2 2 2 4 2 2" xfId="0" builtinId="53" customBuiltin="true"/>
    <cellStyle name="40% - Accent5 2 2 2 4 2 2 2" xfId="0" builtinId="53" customBuiltin="true"/>
    <cellStyle name="40% - Accent5 2 2 2 4 2 2 2 2" xfId="0" builtinId="53" customBuiltin="true"/>
    <cellStyle name="40% - Accent5 2 2 2 4 2 2 3" xfId="0" builtinId="53" customBuiltin="true"/>
    <cellStyle name="40% - Accent5 2 2 2 4 2 3" xfId="0" builtinId="53" customBuiltin="true"/>
    <cellStyle name="40% - Accent5 2 2 2 4 2 3 2" xfId="0" builtinId="53" customBuiltin="true"/>
    <cellStyle name="40% - Accent5 2 2 2 4 2 4" xfId="0" builtinId="53" customBuiltin="true"/>
    <cellStyle name="40% - Accent5 2 2 2 4 3" xfId="0" builtinId="53" customBuiltin="true"/>
    <cellStyle name="40% - Accent5 2 2 2 4 3 2" xfId="0" builtinId="53" customBuiltin="true"/>
    <cellStyle name="40% - Accent5 2 2 2 4 3 2 2" xfId="0" builtinId="53" customBuiltin="true"/>
    <cellStyle name="40% - Accent5 2 2 2 4 3 3" xfId="0" builtinId="53" customBuiltin="true"/>
    <cellStyle name="40% - Accent5 2 2 2 4 4" xfId="0" builtinId="53" customBuiltin="true"/>
    <cellStyle name="40% - Accent5 2 2 2 4 4 2" xfId="0" builtinId="53" customBuiltin="true"/>
    <cellStyle name="40% - Accent5 2 2 2 4 5" xfId="0" builtinId="53" customBuiltin="true"/>
    <cellStyle name="40% - Accent5 2 2 2 5" xfId="0" builtinId="53" customBuiltin="true"/>
    <cellStyle name="40% - Accent5 2 2 2 5 2" xfId="0" builtinId="53" customBuiltin="true"/>
    <cellStyle name="40% - Accent5 2 2 2 5 2 2" xfId="0" builtinId="53" customBuiltin="true"/>
    <cellStyle name="40% - Accent5 2 2 2 5 2 2 2" xfId="0" builtinId="53" customBuiltin="true"/>
    <cellStyle name="40% - Accent5 2 2 2 5 2 3" xfId="0" builtinId="53" customBuiltin="true"/>
    <cellStyle name="40% - Accent5 2 2 2 5 3" xfId="0" builtinId="53" customBuiltin="true"/>
    <cellStyle name="40% - Accent5 2 2 2 5 3 2" xfId="0" builtinId="53" customBuiltin="true"/>
    <cellStyle name="40% - Accent5 2 2 2 5 4" xfId="0" builtinId="53" customBuiltin="true"/>
    <cellStyle name="40% - Accent5 2 2 2 6" xfId="0" builtinId="53" customBuiltin="true"/>
    <cellStyle name="40% - Accent5 2 2 2 6 2" xfId="0" builtinId="53" customBuiltin="true"/>
    <cellStyle name="40% - Accent5 2 2 2 6 2 2" xfId="0" builtinId="53" customBuiltin="true"/>
    <cellStyle name="40% - Accent5 2 2 2 6 3" xfId="0" builtinId="53" customBuiltin="true"/>
    <cellStyle name="40% - Accent5 2 2 2 7" xfId="0" builtinId="53" customBuiltin="true"/>
    <cellStyle name="40% - Accent5 2 2 2 7 2" xfId="0" builtinId="53" customBuiltin="true"/>
    <cellStyle name="40% - Accent5 2 2 2 8" xfId="0" builtinId="53" customBuiltin="true"/>
    <cellStyle name="40% - Accent5 2 2 3" xfId="0" builtinId="53" customBuiltin="true"/>
    <cellStyle name="40% - Accent5 2 2 3 2" xfId="0" builtinId="53" customBuiltin="true"/>
    <cellStyle name="40% - Accent5 2 2 3 2 2" xfId="0" builtinId="53" customBuiltin="true"/>
    <cellStyle name="40% - Accent5 2 2 3 2 2 2" xfId="0" builtinId="53" customBuiltin="true"/>
    <cellStyle name="40% - Accent5 2 2 3 2 2 2 2" xfId="0" builtinId="53" customBuiltin="true"/>
    <cellStyle name="40% - Accent5 2 2 3 2 2 2 2 2" xfId="0" builtinId="53" customBuiltin="true"/>
    <cellStyle name="40% - Accent5 2 2 3 2 2 2 2 2 2" xfId="0" builtinId="53" customBuiltin="true"/>
    <cellStyle name="40% - Accent5 2 2 3 2 2 2 2 2 2 2" xfId="0" builtinId="53" customBuiltin="true"/>
    <cellStyle name="40% - Accent5 2 2 3 2 2 2 2 2 3" xfId="0" builtinId="53" customBuiltin="true"/>
    <cellStyle name="40% - Accent5 2 2 3 2 2 2 2 3" xfId="0" builtinId="53" customBuiltin="true"/>
    <cellStyle name="40% - Accent5 2 2 3 2 2 2 2 3 2" xfId="0" builtinId="53" customBuiltin="true"/>
    <cellStyle name="40% - Accent5 2 2 3 2 2 2 2 4" xfId="0" builtinId="53" customBuiltin="true"/>
    <cellStyle name="40% - Accent5 2 2 3 2 2 2 3" xfId="0" builtinId="53" customBuiltin="true"/>
    <cellStyle name="40% - Accent5 2 2 3 2 2 2 3 2" xfId="0" builtinId="53" customBuiltin="true"/>
    <cellStyle name="40% - Accent5 2 2 3 2 2 2 3 2 2" xfId="0" builtinId="53" customBuiltin="true"/>
    <cellStyle name="40% - Accent5 2 2 3 2 2 2 3 3" xfId="0" builtinId="53" customBuiltin="true"/>
    <cellStyle name="40% - Accent5 2 2 3 2 2 2 4" xfId="0" builtinId="53" customBuiltin="true"/>
    <cellStyle name="40% - Accent5 2 2 3 2 2 2 4 2" xfId="0" builtinId="53" customBuiltin="true"/>
    <cellStyle name="40% - Accent5 2 2 3 2 2 2 5" xfId="0" builtinId="53" customBuiltin="true"/>
    <cellStyle name="40% - Accent5 2 2 3 2 2 3" xfId="0" builtinId="53" customBuiltin="true"/>
    <cellStyle name="40% - Accent5 2 2 3 2 2 3 2" xfId="0" builtinId="53" customBuiltin="true"/>
    <cellStyle name="40% - Accent5 2 2 3 2 2 3 2 2" xfId="0" builtinId="53" customBuiltin="true"/>
    <cellStyle name="40% - Accent5 2 2 3 2 2 3 2 2 2" xfId="0" builtinId="53" customBuiltin="true"/>
    <cellStyle name="40% - Accent5 2 2 3 2 2 3 2 3" xfId="0" builtinId="53" customBuiltin="true"/>
    <cellStyle name="40% - Accent5 2 2 3 2 2 3 3" xfId="0" builtinId="53" customBuiltin="true"/>
    <cellStyle name="40% - Accent5 2 2 3 2 2 3 3 2" xfId="0" builtinId="53" customBuiltin="true"/>
    <cellStyle name="40% - Accent5 2 2 3 2 2 3 4" xfId="0" builtinId="53" customBuiltin="true"/>
    <cellStyle name="40% - Accent5 2 2 3 2 2 4" xfId="0" builtinId="53" customBuiltin="true"/>
    <cellStyle name="40% - Accent5 2 2 3 2 2 4 2" xfId="0" builtinId="53" customBuiltin="true"/>
    <cellStyle name="40% - Accent5 2 2 3 2 2 4 2 2" xfId="0" builtinId="53" customBuiltin="true"/>
    <cellStyle name="40% - Accent5 2 2 3 2 2 4 3" xfId="0" builtinId="53" customBuiltin="true"/>
    <cellStyle name="40% - Accent5 2 2 3 2 2 5" xfId="0" builtinId="53" customBuiltin="true"/>
    <cellStyle name="40% - Accent5 2 2 3 2 2 5 2" xfId="0" builtinId="53" customBuiltin="true"/>
    <cellStyle name="40% - Accent5 2 2 3 2 2 6" xfId="0" builtinId="53" customBuiltin="true"/>
    <cellStyle name="40% - Accent5 2 2 3 2 3" xfId="0" builtinId="53" customBuiltin="true"/>
    <cellStyle name="40% - Accent5 2 2 3 2 3 2" xfId="0" builtinId="53" customBuiltin="true"/>
    <cellStyle name="40% - Accent5 2 2 3 2 3 2 2" xfId="0" builtinId="53" customBuiltin="true"/>
    <cellStyle name="40% - Accent5 2 2 3 2 3 2 2 2" xfId="0" builtinId="53" customBuiltin="true"/>
    <cellStyle name="40% - Accent5 2 2 3 2 3 2 2 2 2" xfId="0" builtinId="53" customBuiltin="true"/>
    <cellStyle name="40% - Accent5 2 2 3 2 3 2 2 3" xfId="0" builtinId="53" customBuiltin="true"/>
    <cellStyle name="40% - Accent5 2 2 3 2 3 2 3" xfId="0" builtinId="53" customBuiltin="true"/>
    <cellStyle name="40% - Accent5 2 2 3 2 3 2 3 2" xfId="0" builtinId="53" customBuiltin="true"/>
    <cellStyle name="40% - Accent5 2 2 3 2 3 2 4" xfId="0" builtinId="53" customBuiltin="true"/>
    <cellStyle name="40% - Accent5 2 2 3 2 3 3" xfId="0" builtinId="53" customBuiltin="true"/>
    <cellStyle name="40% - Accent5 2 2 3 2 3 3 2" xfId="0" builtinId="53" customBuiltin="true"/>
    <cellStyle name="40% - Accent5 2 2 3 2 3 3 2 2" xfId="0" builtinId="53" customBuiltin="true"/>
    <cellStyle name="40% - Accent5 2 2 3 2 3 3 3" xfId="0" builtinId="53" customBuiltin="true"/>
    <cellStyle name="40% - Accent5 2 2 3 2 3 4" xfId="0" builtinId="53" customBuiltin="true"/>
    <cellStyle name="40% - Accent5 2 2 3 2 3 4 2" xfId="0" builtinId="53" customBuiltin="true"/>
    <cellStyle name="40% - Accent5 2 2 3 2 3 5" xfId="0" builtinId="53" customBuiltin="true"/>
    <cellStyle name="40% - Accent5 2 2 3 2 4" xfId="0" builtinId="53" customBuiltin="true"/>
    <cellStyle name="40% - Accent5 2 2 3 2 4 2" xfId="0" builtinId="53" customBuiltin="true"/>
    <cellStyle name="40% - Accent5 2 2 3 2 4 2 2" xfId="0" builtinId="53" customBuiltin="true"/>
    <cellStyle name="40% - Accent5 2 2 3 2 4 2 2 2" xfId="0" builtinId="53" customBuiltin="true"/>
    <cellStyle name="40% - Accent5 2 2 3 2 4 2 3" xfId="0" builtinId="53" customBuiltin="true"/>
    <cellStyle name="40% - Accent5 2 2 3 2 4 3" xfId="0" builtinId="53" customBuiltin="true"/>
    <cellStyle name="40% - Accent5 2 2 3 2 4 3 2" xfId="0" builtinId="53" customBuiltin="true"/>
    <cellStyle name="40% - Accent5 2 2 3 2 4 4" xfId="0" builtinId="53" customBuiltin="true"/>
    <cellStyle name="40% - Accent5 2 2 3 2 5" xfId="0" builtinId="53" customBuiltin="true"/>
    <cellStyle name="40% - Accent5 2 2 3 2 5 2" xfId="0" builtinId="53" customBuiltin="true"/>
    <cellStyle name="40% - Accent5 2 2 3 2 5 2 2" xfId="0" builtinId="53" customBuiltin="true"/>
    <cellStyle name="40% - Accent5 2 2 3 2 5 3" xfId="0" builtinId="53" customBuiltin="true"/>
    <cellStyle name="40% - Accent5 2 2 3 2 6" xfId="0" builtinId="53" customBuiltin="true"/>
    <cellStyle name="40% - Accent5 2 2 3 2 6 2" xfId="0" builtinId="53" customBuiltin="true"/>
    <cellStyle name="40% - Accent5 2 2 3 2 7" xfId="0" builtinId="53" customBuiltin="true"/>
    <cellStyle name="40% - Accent5 2 2 3 3" xfId="0" builtinId="53" customBuiltin="true"/>
    <cellStyle name="40% - Accent5 2 2 3 3 2" xfId="0" builtinId="53" customBuiltin="true"/>
    <cellStyle name="40% - Accent5 2 2 3 3 2 2" xfId="0" builtinId="53" customBuiltin="true"/>
    <cellStyle name="40% - Accent5 2 2 3 3 2 2 2" xfId="0" builtinId="53" customBuiltin="true"/>
    <cellStyle name="40% - Accent5 2 2 3 3 2 2 2 2" xfId="0" builtinId="53" customBuiltin="true"/>
    <cellStyle name="40% - Accent5 2 2 3 3 2 2 2 2 2" xfId="0" builtinId="53" customBuiltin="true"/>
    <cellStyle name="40% - Accent5 2 2 3 3 2 2 2 3" xfId="0" builtinId="53" customBuiltin="true"/>
    <cellStyle name="40% - Accent5 2 2 3 3 2 2 3" xfId="0" builtinId="53" customBuiltin="true"/>
    <cellStyle name="40% - Accent5 2 2 3 3 2 2 3 2" xfId="0" builtinId="53" customBuiltin="true"/>
    <cellStyle name="40% - Accent5 2 2 3 3 2 2 4" xfId="0" builtinId="53" customBuiltin="true"/>
    <cellStyle name="40% - Accent5 2 2 3 3 2 3" xfId="0" builtinId="53" customBuiltin="true"/>
    <cellStyle name="40% - Accent5 2 2 3 3 2 3 2" xfId="0" builtinId="53" customBuiltin="true"/>
    <cellStyle name="40% - Accent5 2 2 3 3 2 3 2 2" xfId="0" builtinId="53" customBuiltin="true"/>
    <cellStyle name="40% - Accent5 2 2 3 3 2 3 3" xfId="0" builtinId="53" customBuiltin="true"/>
    <cellStyle name="40% - Accent5 2 2 3 3 2 4" xfId="0" builtinId="53" customBuiltin="true"/>
    <cellStyle name="40% - Accent5 2 2 3 3 2 4 2" xfId="0" builtinId="53" customBuiltin="true"/>
    <cellStyle name="40% - Accent5 2 2 3 3 2 5" xfId="0" builtinId="53" customBuiltin="true"/>
    <cellStyle name="40% - Accent5 2 2 3 3 3" xfId="0" builtinId="53" customBuiltin="true"/>
    <cellStyle name="40% - Accent5 2 2 3 3 3 2" xfId="0" builtinId="53" customBuiltin="true"/>
    <cellStyle name="40% - Accent5 2 2 3 3 3 2 2" xfId="0" builtinId="53" customBuiltin="true"/>
    <cellStyle name="40% - Accent5 2 2 3 3 3 2 2 2" xfId="0" builtinId="53" customBuiltin="true"/>
    <cellStyle name="40% - Accent5 2 2 3 3 3 2 3" xfId="0" builtinId="53" customBuiltin="true"/>
    <cellStyle name="40% - Accent5 2 2 3 3 3 3" xfId="0" builtinId="53" customBuiltin="true"/>
    <cellStyle name="40% - Accent5 2 2 3 3 3 3 2" xfId="0" builtinId="53" customBuiltin="true"/>
    <cellStyle name="40% - Accent5 2 2 3 3 3 4" xfId="0" builtinId="53" customBuiltin="true"/>
    <cellStyle name="40% - Accent5 2 2 3 3 4" xfId="0" builtinId="53" customBuiltin="true"/>
    <cellStyle name="40% - Accent5 2 2 3 3 4 2" xfId="0" builtinId="53" customBuiltin="true"/>
    <cellStyle name="40% - Accent5 2 2 3 3 4 2 2" xfId="0" builtinId="53" customBuiltin="true"/>
    <cellStyle name="40% - Accent5 2 2 3 3 4 3" xfId="0" builtinId="53" customBuiltin="true"/>
    <cellStyle name="40% - Accent5 2 2 3 3 5" xfId="0" builtinId="53" customBuiltin="true"/>
    <cellStyle name="40% - Accent5 2 2 3 3 5 2" xfId="0" builtinId="53" customBuiltin="true"/>
    <cellStyle name="40% - Accent5 2 2 3 3 6" xfId="0" builtinId="53" customBuiltin="true"/>
    <cellStyle name="40% - Accent5 2 2 3 4" xfId="0" builtinId="53" customBuiltin="true"/>
    <cellStyle name="40% - Accent5 2 2 3 4 2" xfId="0" builtinId="53" customBuiltin="true"/>
    <cellStyle name="40% - Accent5 2 2 3 4 2 2" xfId="0" builtinId="53" customBuiltin="true"/>
    <cellStyle name="40% - Accent5 2 2 3 4 2 2 2" xfId="0" builtinId="53" customBuiltin="true"/>
    <cellStyle name="40% - Accent5 2 2 3 4 2 2 2 2" xfId="0" builtinId="53" customBuiltin="true"/>
    <cellStyle name="40% - Accent5 2 2 3 4 2 2 3" xfId="0" builtinId="53" customBuiltin="true"/>
    <cellStyle name="40% - Accent5 2 2 3 4 2 3" xfId="0" builtinId="53" customBuiltin="true"/>
    <cellStyle name="40% - Accent5 2 2 3 4 2 3 2" xfId="0" builtinId="53" customBuiltin="true"/>
    <cellStyle name="40% - Accent5 2 2 3 4 2 4" xfId="0" builtinId="53" customBuiltin="true"/>
    <cellStyle name="40% - Accent5 2 2 3 4 3" xfId="0" builtinId="53" customBuiltin="true"/>
    <cellStyle name="40% - Accent5 2 2 3 4 3 2" xfId="0" builtinId="53" customBuiltin="true"/>
    <cellStyle name="40% - Accent5 2 2 3 4 3 2 2" xfId="0" builtinId="53" customBuiltin="true"/>
    <cellStyle name="40% - Accent5 2 2 3 4 3 3" xfId="0" builtinId="53" customBuiltin="true"/>
    <cellStyle name="40% - Accent5 2 2 3 4 4" xfId="0" builtinId="53" customBuiltin="true"/>
    <cellStyle name="40% - Accent5 2 2 3 4 4 2" xfId="0" builtinId="53" customBuiltin="true"/>
    <cellStyle name="40% - Accent5 2 2 3 4 5" xfId="0" builtinId="53" customBuiltin="true"/>
    <cellStyle name="40% - Accent5 2 2 3 5" xfId="0" builtinId="53" customBuiltin="true"/>
    <cellStyle name="40% - Accent5 2 2 3 5 2" xfId="0" builtinId="53" customBuiltin="true"/>
    <cellStyle name="40% - Accent5 2 2 3 5 2 2" xfId="0" builtinId="53" customBuiltin="true"/>
    <cellStyle name="40% - Accent5 2 2 3 5 2 2 2" xfId="0" builtinId="53" customBuiltin="true"/>
    <cellStyle name="40% - Accent5 2 2 3 5 2 3" xfId="0" builtinId="53" customBuiltin="true"/>
    <cellStyle name="40% - Accent5 2 2 3 5 3" xfId="0" builtinId="53" customBuiltin="true"/>
    <cellStyle name="40% - Accent5 2 2 3 5 3 2" xfId="0" builtinId="53" customBuiltin="true"/>
    <cellStyle name="40% - Accent5 2 2 3 5 4" xfId="0" builtinId="53" customBuiltin="true"/>
    <cellStyle name="40% - Accent5 2 2 3 6" xfId="0" builtinId="53" customBuiltin="true"/>
    <cellStyle name="40% - Accent5 2 2 3 6 2" xfId="0" builtinId="53" customBuiltin="true"/>
    <cellStyle name="40% - Accent5 2 2 3 6 2 2" xfId="0" builtinId="53" customBuiltin="true"/>
    <cellStyle name="40% - Accent5 2 2 3 6 3" xfId="0" builtinId="53" customBuiltin="true"/>
    <cellStyle name="40% - Accent5 2 2 3 7" xfId="0" builtinId="53" customBuiltin="true"/>
    <cellStyle name="40% - Accent5 2 2 3 7 2" xfId="0" builtinId="53" customBuiltin="true"/>
    <cellStyle name="40% - Accent5 2 2 3 8" xfId="0" builtinId="53" customBuiltin="true"/>
    <cellStyle name="40% - Accent5 2 2 4" xfId="0" builtinId="53" customBuiltin="true"/>
    <cellStyle name="40% - Accent5 2 2 4 2" xfId="0" builtinId="53" customBuiltin="true"/>
    <cellStyle name="40% - Accent5 2 2 4 2 2" xfId="0" builtinId="53" customBuiltin="true"/>
    <cellStyle name="40% - Accent5 2 2 4 2 2 2" xfId="0" builtinId="53" customBuiltin="true"/>
    <cellStyle name="40% - Accent5 2 2 4 2 2 2 2" xfId="0" builtinId="53" customBuiltin="true"/>
    <cellStyle name="40% - Accent5 2 2 4 2 2 2 2 2" xfId="0" builtinId="53" customBuiltin="true"/>
    <cellStyle name="40% - Accent5 2 2 4 2 2 2 2 2 2" xfId="0" builtinId="53" customBuiltin="true"/>
    <cellStyle name="40% - Accent5 2 2 4 2 2 2 2 3" xfId="0" builtinId="53" customBuiltin="true"/>
    <cellStyle name="40% - Accent5 2 2 4 2 2 2 3" xfId="0" builtinId="53" customBuiltin="true"/>
    <cellStyle name="40% - Accent5 2 2 4 2 2 2 3 2" xfId="0" builtinId="53" customBuiltin="true"/>
    <cellStyle name="40% - Accent5 2 2 4 2 2 2 4" xfId="0" builtinId="53" customBuiltin="true"/>
    <cellStyle name="40% - Accent5 2 2 4 2 2 3" xfId="0" builtinId="53" customBuiltin="true"/>
    <cellStyle name="40% - Accent5 2 2 4 2 2 3 2" xfId="0" builtinId="53" customBuiltin="true"/>
    <cellStyle name="40% - Accent5 2 2 4 2 2 3 2 2" xfId="0" builtinId="53" customBuiltin="true"/>
    <cellStyle name="40% - Accent5 2 2 4 2 2 3 3" xfId="0" builtinId="53" customBuiltin="true"/>
    <cellStyle name="40% - Accent5 2 2 4 2 2 4" xfId="0" builtinId="53" customBuiltin="true"/>
    <cellStyle name="40% - Accent5 2 2 4 2 2 4 2" xfId="0" builtinId="53" customBuiltin="true"/>
    <cellStyle name="40% - Accent5 2 2 4 2 2 5" xfId="0" builtinId="53" customBuiltin="true"/>
    <cellStyle name="40% - Accent5 2 2 4 2 3" xfId="0" builtinId="53" customBuiltin="true"/>
    <cellStyle name="40% - Accent5 2 2 4 2 3 2" xfId="0" builtinId="53" customBuiltin="true"/>
    <cellStyle name="40% - Accent5 2 2 4 2 3 2 2" xfId="0" builtinId="53" customBuiltin="true"/>
    <cellStyle name="40% - Accent5 2 2 4 2 3 2 2 2" xfId="0" builtinId="53" customBuiltin="true"/>
    <cellStyle name="40% - Accent5 2 2 4 2 3 2 3" xfId="0" builtinId="53" customBuiltin="true"/>
    <cellStyle name="40% - Accent5 2 2 4 2 3 3" xfId="0" builtinId="53" customBuiltin="true"/>
    <cellStyle name="40% - Accent5 2 2 4 2 3 3 2" xfId="0" builtinId="53" customBuiltin="true"/>
    <cellStyle name="40% - Accent5 2 2 4 2 3 4" xfId="0" builtinId="53" customBuiltin="true"/>
    <cellStyle name="40% - Accent5 2 2 4 2 4" xfId="0" builtinId="53" customBuiltin="true"/>
    <cellStyle name="40% - Accent5 2 2 4 2 4 2" xfId="0" builtinId="53" customBuiltin="true"/>
    <cellStyle name="40% - Accent5 2 2 4 2 4 2 2" xfId="0" builtinId="53" customBuiltin="true"/>
    <cellStyle name="40% - Accent5 2 2 4 2 4 3" xfId="0" builtinId="53" customBuiltin="true"/>
    <cellStyle name="40% - Accent5 2 2 4 2 5" xfId="0" builtinId="53" customBuiltin="true"/>
    <cellStyle name="40% - Accent5 2 2 4 2 5 2" xfId="0" builtinId="53" customBuiltin="true"/>
    <cellStyle name="40% - Accent5 2 2 4 2 6" xfId="0" builtinId="53" customBuiltin="true"/>
    <cellStyle name="40% - Accent5 2 2 4 3" xfId="0" builtinId="53" customBuiltin="true"/>
    <cellStyle name="40% - Accent5 2 2 4 3 2" xfId="0" builtinId="53" customBuiltin="true"/>
    <cellStyle name="40% - Accent5 2 2 4 3 2 2" xfId="0" builtinId="53" customBuiltin="true"/>
    <cellStyle name="40% - Accent5 2 2 4 3 2 2 2" xfId="0" builtinId="53" customBuiltin="true"/>
    <cellStyle name="40% - Accent5 2 2 4 3 2 2 2 2" xfId="0" builtinId="53" customBuiltin="true"/>
    <cellStyle name="40% - Accent5 2 2 4 3 2 2 3" xfId="0" builtinId="53" customBuiltin="true"/>
    <cellStyle name="40% - Accent5 2 2 4 3 2 3" xfId="0" builtinId="53" customBuiltin="true"/>
    <cellStyle name="40% - Accent5 2 2 4 3 2 3 2" xfId="0" builtinId="53" customBuiltin="true"/>
    <cellStyle name="40% - Accent5 2 2 4 3 2 4" xfId="0" builtinId="53" customBuiltin="true"/>
    <cellStyle name="40% - Accent5 2 2 4 3 3" xfId="0" builtinId="53" customBuiltin="true"/>
    <cellStyle name="40% - Accent5 2 2 4 3 3 2" xfId="0" builtinId="53" customBuiltin="true"/>
    <cellStyle name="40% - Accent5 2 2 4 3 3 2 2" xfId="0" builtinId="53" customBuiltin="true"/>
    <cellStyle name="40% - Accent5 2 2 4 3 3 3" xfId="0" builtinId="53" customBuiltin="true"/>
    <cellStyle name="40% - Accent5 2 2 4 3 4" xfId="0" builtinId="53" customBuiltin="true"/>
    <cellStyle name="40% - Accent5 2 2 4 3 4 2" xfId="0" builtinId="53" customBuiltin="true"/>
    <cellStyle name="40% - Accent5 2 2 4 3 5" xfId="0" builtinId="53" customBuiltin="true"/>
    <cellStyle name="40% - Accent5 2 2 4 4" xfId="0" builtinId="53" customBuiltin="true"/>
    <cellStyle name="40% - Accent5 2 2 4 4 2" xfId="0" builtinId="53" customBuiltin="true"/>
    <cellStyle name="40% - Accent5 2 2 4 4 2 2" xfId="0" builtinId="53" customBuiltin="true"/>
    <cellStyle name="40% - Accent5 2 2 4 4 2 2 2" xfId="0" builtinId="53" customBuiltin="true"/>
    <cellStyle name="40% - Accent5 2 2 4 4 2 3" xfId="0" builtinId="53" customBuiltin="true"/>
    <cellStyle name="40% - Accent5 2 2 4 4 3" xfId="0" builtinId="53" customBuiltin="true"/>
    <cellStyle name="40% - Accent5 2 2 4 4 3 2" xfId="0" builtinId="53" customBuiltin="true"/>
    <cellStyle name="40% - Accent5 2 2 4 4 4" xfId="0" builtinId="53" customBuiltin="true"/>
    <cellStyle name="40% - Accent5 2 2 4 5" xfId="0" builtinId="53" customBuiltin="true"/>
    <cellStyle name="40% - Accent5 2 2 4 5 2" xfId="0" builtinId="53" customBuiltin="true"/>
    <cellStyle name="40% - Accent5 2 2 4 5 2 2" xfId="0" builtinId="53" customBuiltin="true"/>
    <cellStyle name="40% - Accent5 2 2 4 5 3" xfId="0" builtinId="53" customBuiltin="true"/>
    <cellStyle name="40% - Accent5 2 2 4 6" xfId="0" builtinId="53" customBuiltin="true"/>
    <cellStyle name="40% - Accent5 2 2 4 6 2" xfId="0" builtinId="53" customBuiltin="true"/>
    <cellStyle name="40% - Accent5 2 2 4 7" xfId="0" builtinId="53" customBuiltin="true"/>
    <cellStyle name="40% - Accent5 2 2 5" xfId="0" builtinId="53" customBuiltin="true"/>
    <cellStyle name="40% - Accent5 2 2 5 2" xfId="0" builtinId="53" customBuiltin="true"/>
    <cellStyle name="40% - Accent5 2 2 5 2 2" xfId="0" builtinId="53" customBuiltin="true"/>
    <cellStyle name="40% - Accent5 2 2 5 2 2 2" xfId="0" builtinId="53" customBuiltin="true"/>
    <cellStyle name="40% - Accent5 2 2 5 2 2 2 2" xfId="0" builtinId="53" customBuiltin="true"/>
    <cellStyle name="40% - Accent5 2 2 5 2 2 2 2 2" xfId="0" builtinId="53" customBuiltin="true"/>
    <cellStyle name="40% - Accent5 2 2 5 2 2 2 3" xfId="0" builtinId="53" customBuiltin="true"/>
    <cellStyle name="40% - Accent5 2 2 5 2 2 3" xfId="0" builtinId="53" customBuiltin="true"/>
    <cellStyle name="40% - Accent5 2 2 5 2 2 3 2" xfId="0" builtinId="53" customBuiltin="true"/>
    <cellStyle name="40% - Accent5 2 2 5 2 2 4" xfId="0" builtinId="53" customBuiltin="true"/>
    <cellStyle name="40% - Accent5 2 2 5 2 3" xfId="0" builtinId="53" customBuiltin="true"/>
    <cellStyle name="40% - Accent5 2 2 5 2 3 2" xfId="0" builtinId="53" customBuiltin="true"/>
    <cellStyle name="40% - Accent5 2 2 5 2 3 2 2" xfId="0" builtinId="53" customBuiltin="true"/>
    <cellStyle name="40% - Accent5 2 2 5 2 3 3" xfId="0" builtinId="53" customBuiltin="true"/>
    <cellStyle name="40% - Accent5 2 2 5 2 4" xfId="0" builtinId="53" customBuiltin="true"/>
    <cellStyle name="40% - Accent5 2 2 5 2 4 2" xfId="0" builtinId="53" customBuiltin="true"/>
    <cellStyle name="40% - Accent5 2 2 5 2 5" xfId="0" builtinId="53" customBuiltin="true"/>
    <cellStyle name="40% - Accent5 2 2 5 3" xfId="0" builtinId="53" customBuiltin="true"/>
    <cellStyle name="40% - Accent5 2 2 5 3 2" xfId="0" builtinId="53" customBuiltin="true"/>
    <cellStyle name="40% - Accent5 2 2 5 3 2 2" xfId="0" builtinId="53" customBuiltin="true"/>
    <cellStyle name="40% - Accent5 2 2 5 3 2 2 2" xfId="0" builtinId="53" customBuiltin="true"/>
    <cellStyle name="40% - Accent5 2 2 5 3 2 3" xfId="0" builtinId="53" customBuiltin="true"/>
    <cellStyle name="40% - Accent5 2 2 5 3 3" xfId="0" builtinId="53" customBuiltin="true"/>
    <cellStyle name="40% - Accent5 2 2 5 3 3 2" xfId="0" builtinId="53" customBuiltin="true"/>
    <cellStyle name="40% - Accent5 2 2 5 3 4" xfId="0" builtinId="53" customBuiltin="true"/>
    <cellStyle name="40% - Accent5 2 2 5 4" xfId="0" builtinId="53" customBuiltin="true"/>
    <cellStyle name="40% - Accent5 2 2 5 4 2" xfId="0" builtinId="53" customBuiltin="true"/>
    <cellStyle name="40% - Accent5 2 2 5 4 2 2" xfId="0" builtinId="53" customBuiltin="true"/>
    <cellStyle name="40% - Accent5 2 2 5 4 3" xfId="0" builtinId="53" customBuiltin="true"/>
    <cellStyle name="40% - Accent5 2 2 5 5" xfId="0" builtinId="53" customBuiltin="true"/>
    <cellStyle name="40% - Accent5 2 2 5 5 2" xfId="0" builtinId="53" customBuiltin="true"/>
    <cellStyle name="40% - Accent5 2 2 5 6" xfId="0" builtinId="53" customBuiltin="true"/>
    <cellStyle name="40% - Accent5 2 2 6" xfId="0" builtinId="53" customBuiltin="true"/>
    <cellStyle name="40% - Accent5 2 2 6 2" xfId="0" builtinId="53" customBuiltin="true"/>
    <cellStyle name="40% - Accent5 2 2 6 2 2" xfId="0" builtinId="53" customBuiltin="true"/>
    <cellStyle name="40% - Accent5 2 2 6 2 2 2" xfId="0" builtinId="53" customBuiltin="true"/>
    <cellStyle name="40% - Accent5 2 2 6 2 2 2 2" xfId="0" builtinId="53" customBuiltin="true"/>
    <cellStyle name="40% - Accent5 2 2 6 2 2 3" xfId="0" builtinId="53" customBuiltin="true"/>
    <cellStyle name="40% - Accent5 2 2 6 2 3" xfId="0" builtinId="53" customBuiltin="true"/>
    <cellStyle name="40% - Accent5 2 2 6 2 3 2" xfId="0" builtinId="53" customBuiltin="true"/>
    <cellStyle name="40% - Accent5 2 2 6 2 4" xfId="0" builtinId="53" customBuiltin="true"/>
    <cellStyle name="40% - Accent5 2 2 6 3" xfId="0" builtinId="53" customBuiltin="true"/>
    <cellStyle name="40% - Accent5 2 2 6 3 2" xfId="0" builtinId="53" customBuiltin="true"/>
    <cellStyle name="40% - Accent5 2 2 6 3 2 2" xfId="0" builtinId="53" customBuiltin="true"/>
    <cellStyle name="40% - Accent5 2 2 6 3 3" xfId="0" builtinId="53" customBuiltin="true"/>
    <cellStyle name="40% - Accent5 2 2 6 4" xfId="0" builtinId="53" customBuiltin="true"/>
    <cellStyle name="40% - Accent5 2 2 6 4 2" xfId="0" builtinId="53" customBuiltin="true"/>
    <cellStyle name="40% - Accent5 2 2 6 5" xfId="0" builtinId="53" customBuiltin="true"/>
    <cellStyle name="40% - Accent5 2 2 7" xfId="0" builtinId="53" customBuiltin="true"/>
    <cellStyle name="40% - Accent5 2 2 7 2" xfId="0" builtinId="53" customBuiltin="true"/>
    <cellStyle name="40% - Accent5 2 2 7 2 2" xfId="0" builtinId="53" customBuiltin="true"/>
    <cellStyle name="40% - Accent5 2 2 7 2 2 2" xfId="0" builtinId="53" customBuiltin="true"/>
    <cellStyle name="40% - Accent5 2 2 7 2 3" xfId="0" builtinId="53" customBuiltin="true"/>
    <cellStyle name="40% - Accent5 2 2 7 3" xfId="0" builtinId="53" customBuiltin="true"/>
    <cellStyle name="40% - Accent5 2 2 7 3 2" xfId="0" builtinId="53" customBuiltin="true"/>
    <cellStyle name="40% - Accent5 2 2 7 4" xfId="0" builtinId="53" customBuiltin="true"/>
    <cellStyle name="40% - Accent5 2 2 8" xfId="0" builtinId="53" customBuiltin="true"/>
    <cellStyle name="40% - Accent5 2 2 8 2" xfId="0" builtinId="53" customBuiltin="true"/>
    <cellStyle name="40% - Accent5 2 2 8 2 2" xfId="0" builtinId="53" customBuiltin="true"/>
    <cellStyle name="40% - Accent5 2 2 8 3" xfId="0" builtinId="53" customBuiltin="true"/>
    <cellStyle name="40% - Accent5 2 2 9" xfId="0" builtinId="53" customBuiltin="true"/>
    <cellStyle name="40% - Accent5 2 2 9 2" xfId="0" builtinId="53" customBuiltin="true"/>
    <cellStyle name="40% - Accent5 2 3" xfId="0" builtinId="53" customBuiltin="true"/>
    <cellStyle name="40% - Accent5 2 3 10" xfId="0" builtinId="53" customBuiltin="true"/>
    <cellStyle name="40% - Accent5 2 3 2" xfId="0" builtinId="53" customBuiltin="true"/>
    <cellStyle name="40% - Accent5 2 3 2 2" xfId="0" builtinId="53" customBuiltin="true"/>
    <cellStyle name="40% - Accent5 2 3 2 2 2" xfId="0" builtinId="53" customBuiltin="true"/>
    <cellStyle name="40% - Accent5 2 3 2 2 2 2" xfId="0" builtinId="53" customBuiltin="true"/>
    <cellStyle name="40% - Accent5 2 3 2 2 2 2 2" xfId="0" builtinId="53" customBuiltin="true"/>
    <cellStyle name="40% - Accent5 2 3 2 2 2 2 2 2" xfId="0" builtinId="53" customBuiltin="true"/>
    <cellStyle name="40% - Accent5 2 3 2 2 2 2 2 2 2" xfId="0" builtinId="53" customBuiltin="true"/>
    <cellStyle name="40% - Accent5 2 3 2 2 2 2 2 2 2 2" xfId="0" builtinId="53" customBuiltin="true"/>
    <cellStyle name="40% - Accent5 2 3 2 2 2 2 2 2 3" xfId="0" builtinId="53" customBuiltin="true"/>
    <cellStyle name="40% - Accent5 2 3 2 2 2 2 2 3" xfId="0" builtinId="53" customBuiltin="true"/>
    <cellStyle name="40% - Accent5 2 3 2 2 2 2 2 3 2" xfId="0" builtinId="53" customBuiltin="true"/>
    <cellStyle name="40% - Accent5 2 3 2 2 2 2 2 4" xfId="0" builtinId="53" customBuiltin="true"/>
    <cellStyle name="40% - Accent5 2 3 2 2 2 2 3" xfId="0" builtinId="53" customBuiltin="true"/>
    <cellStyle name="40% - Accent5 2 3 2 2 2 2 3 2" xfId="0" builtinId="53" customBuiltin="true"/>
    <cellStyle name="40% - Accent5 2 3 2 2 2 2 3 2 2" xfId="0" builtinId="53" customBuiltin="true"/>
    <cellStyle name="40% - Accent5 2 3 2 2 2 2 3 3" xfId="0" builtinId="53" customBuiltin="true"/>
    <cellStyle name="40% - Accent5 2 3 2 2 2 2 4" xfId="0" builtinId="53" customBuiltin="true"/>
    <cellStyle name="40% - Accent5 2 3 2 2 2 2 4 2" xfId="0" builtinId="53" customBuiltin="true"/>
    <cellStyle name="40% - Accent5 2 3 2 2 2 2 5" xfId="0" builtinId="53" customBuiltin="true"/>
    <cellStyle name="40% - Accent5 2 3 2 2 2 3" xfId="0" builtinId="53" customBuiltin="true"/>
    <cellStyle name="40% - Accent5 2 3 2 2 2 3 2" xfId="0" builtinId="53" customBuiltin="true"/>
    <cellStyle name="40% - Accent5 2 3 2 2 2 3 2 2" xfId="0" builtinId="53" customBuiltin="true"/>
    <cellStyle name="40% - Accent5 2 3 2 2 2 3 2 2 2" xfId="0" builtinId="53" customBuiltin="true"/>
    <cellStyle name="40% - Accent5 2 3 2 2 2 3 2 3" xfId="0" builtinId="53" customBuiltin="true"/>
    <cellStyle name="40% - Accent5 2 3 2 2 2 3 3" xfId="0" builtinId="53" customBuiltin="true"/>
    <cellStyle name="40% - Accent5 2 3 2 2 2 3 3 2" xfId="0" builtinId="53" customBuiltin="true"/>
    <cellStyle name="40% - Accent5 2 3 2 2 2 3 4" xfId="0" builtinId="53" customBuiltin="true"/>
    <cellStyle name="40% - Accent5 2 3 2 2 2 4" xfId="0" builtinId="53" customBuiltin="true"/>
    <cellStyle name="40% - Accent5 2 3 2 2 2 4 2" xfId="0" builtinId="53" customBuiltin="true"/>
    <cellStyle name="40% - Accent5 2 3 2 2 2 4 2 2" xfId="0" builtinId="53" customBuiltin="true"/>
    <cellStyle name="40% - Accent5 2 3 2 2 2 4 3" xfId="0" builtinId="53" customBuiltin="true"/>
    <cellStyle name="40% - Accent5 2 3 2 2 2 5" xfId="0" builtinId="53" customBuiltin="true"/>
    <cellStyle name="40% - Accent5 2 3 2 2 2 5 2" xfId="0" builtinId="53" customBuiltin="true"/>
    <cellStyle name="40% - Accent5 2 3 2 2 2 6" xfId="0" builtinId="53" customBuiltin="true"/>
    <cellStyle name="40% - Accent5 2 3 2 2 3" xfId="0" builtinId="53" customBuiltin="true"/>
    <cellStyle name="40% - Accent5 2 3 2 2 3 2" xfId="0" builtinId="53" customBuiltin="true"/>
    <cellStyle name="40% - Accent5 2 3 2 2 3 2 2" xfId="0" builtinId="53" customBuiltin="true"/>
    <cellStyle name="40% - Accent5 2 3 2 2 3 2 2 2" xfId="0" builtinId="53" customBuiltin="true"/>
    <cellStyle name="40% - Accent5 2 3 2 2 3 2 2 2 2" xfId="0" builtinId="53" customBuiltin="true"/>
    <cellStyle name="40% - Accent5 2 3 2 2 3 2 2 3" xfId="0" builtinId="53" customBuiltin="true"/>
    <cellStyle name="40% - Accent5 2 3 2 2 3 2 3" xfId="0" builtinId="53" customBuiltin="true"/>
    <cellStyle name="40% - Accent5 2 3 2 2 3 2 3 2" xfId="0" builtinId="53" customBuiltin="true"/>
    <cellStyle name="40% - Accent5 2 3 2 2 3 2 4" xfId="0" builtinId="53" customBuiltin="true"/>
    <cellStyle name="40% - Accent5 2 3 2 2 3 3" xfId="0" builtinId="53" customBuiltin="true"/>
    <cellStyle name="40% - Accent5 2 3 2 2 3 3 2" xfId="0" builtinId="53" customBuiltin="true"/>
    <cellStyle name="40% - Accent5 2 3 2 2 3 3 2 2" xfId="0" builtinId="53" customBuiltin="true"/>
    <cellStyle name="40% - Accent5 2 3 2 2 3 3 3" xfId="0" builtinId="53" customBuiltin="true"/>
    <cellStyle name="40% - Accent5 2 3 2 2 3 4" xfId="0" builtinId="53" customBuiltin="true"/>
    <cellStyle name="40% - Accent5 2 3 2 2 3 4 2" xfId="0" builtinId="53" customBuiltin="true"/>
    <cellStyle name="40% - Accent5 2 3 2 2 3 5" xfId="0" builtinId="53" customBuiltin="true"/>
    <cellStyle name="40% - Accent5 2 3 2 2 4" xfId="0" builtinId="53" customBuiltin="true"/>
    <cellStyle name="40% - Accent5 2 3 2 2 4 2" xfId="0" builtinId="53" customBuiltin="true"/>
    <cellStyle name="40% - Accent5 2 3 2 2 4 2 2" xfId="0" builtinId="53" customBuiltin="true"/>
    <cellStyle name="40% - Accent5 2 3 2 2 4 2 2 2" xfId="0" builtinId="53" customBuiltin="true"/>
    <cellStyle name="40% - Accent5 2 3 2 2 4 2 3" xfId="0" builtinId="53" customBuiltin="true"/>
    <cellStyle name="40% - Accent5 2 3 2 2 4 3" xfId="0" builtinId="53" customBuiltin="true"/>
    <cellStyle name="40% - Accent5 2 3 2 2 4 3 2" xfId="0" builtinId="53" customBuiltin="true"/>
    <cellStyle name="40% - Accent5 2 3 2 2 4 4" xfId="0" builtinId="53" customBuiltin="true"/>
    <cellStyle name="40% - Accent5 2 3 2 2 5" xfId="0" builtinId="53" customBuiltin="true"/>
    <cellStyle name="40% - Accent5 2 3 2 2 5 2" xfId="0" builtinId="53" customBuiltin="true"/>
    <cellStyle name="40% - Accent5 2 3 2 2 5 2 2" xfId="0" builtinId="53" customBuiltin="true"/>
    <cellStyle name="40% - Accent5 2 3 2 2 5 3" xfId="0" builtinId="53" customBuiltin="true"/>
    <cellStyle name="40% - Accent5 2 3 2 2 6" xfId="0" builtinId="53" customBuiltin="true"/>
    <cellStyle name="40% - Accent5 2 3 2 2 6 2" xfId="0" builtinId="53" customBuiltin="true"/>
    <cellStyle name="40% - Accent5 2 3 2 2 7" xfId="0" builtinId="53" customBuiltin="true"/>
    <cellStyle name="40% - Accent5 2 3 2 3" xfId="0" builtinId="53" customBuiltin="true"/>
    <cellStyle name="40% - Accent5 2 3 2 3 2" xfId="0" builtinId="53" customBuiltin="true"/>
    <cellStyle name="40% - Accent5 2 3 2 3 2 2" xfId="0" builtinId="53" customBuiltin="true"/>
    <cellStyle name="40% - Accent5 2 3 2 3 2 2 2" xfId="0" builtinId="53" customBuiltin="true"/>
    <cellStyle name="40% - Accent5 2 3 2 3 2 2 2 2" xfId="0" builtinId="53" customBuiltin="true"/>
    <cellStyle name="40% - Accent5 2 3 2 3 2 2 2 2 2" xfId="0" builtinId="53" customBuiltin="true"/>
    <cellStyle name="40% - Accent5 2 3 2 3 2 2 2 3" xfId="0" builtinId="53" customBuiltin="true"/>
    <cellStyle name="40% - Accent5 2 3 2 3 2 2 3" xfId="0" builtinId="53" customBuiltin="true"/>
    <cellStyle name="40% - Accent5 2 3 2 3 2 2 3 2" xfId="0" builtinId="53" customBuiltin="true"/>
    <cellStyle name="40% - Accent5 2 3 2 3 2 2 4" xfId="0" builtinId="53" customBuiltin="true"/>
    <cellStyle name="40% - Accent5 2 3 2 3 2 3" xfId="0" builtinId="53" customBuiltin="true"/>
    <cellStyle name="40% - Accent5 2 3 2 3 2 3 2" xfId="0" builtinId="53" customBuiltin="true"/>
    <cellStyle name="40% - Accent5 2 3 2 3 2 3 2 2" xfId="0" builtinId="53" customBuiltin="true"/>
    <cellStyle name="40% - Accent5 2 3 2 3 2 3 3" xfId="0" builtinId="53" customBuiltin="true"/>
    <cellStyle name="40% - Accent5 2 3 2 3 2 4" xfId="0" builtinId="53" customBuiltin="true"/>
    <cellStyle name="40% - Accent5 2 3 2 3 2 4 2" xfId="0" builtinId="53" customBuiltin="true"/>
    <cellStyle name="40% - Accent5 2 3 2 3 2 5" xfId="0" builtinId="53" customBuiltin="true"/>
    <cellStyle name="40% - Accent5 2 3 2 3 3" xfId="0" builtinId="53" customBuiltin="true"/>
    <cellStyle name="40% - Accent5 2 3 2 3 3 2" xfId="0" builtinId="53" customBuiltin="true"/>
    <cellStyle name="40% - Accent5 2 3 2 3 3 2 2" xfId="0" builtinId="53" customBuiltin="true"/>
    <cellStyle name="40% - Accent5 2 3 2 3 3 2 2 2" xfId="0" builtinId="53" customBuiltin="true"/>
    <cellStyle name="40% - Accent5 2 3 2 3 3 2 3" xfId="0" builtinId="53" customBuiltin="true"/>
    <cellStyle name="40% - Accent5 2 3 2 3 3 3" xfId="0" builtinId="53" customBuiltin="true"/>
    <cellStyle name="40% - Accent5 2 3 2 3 3 3 2" xfId="0" builtinId="53" customBuiltin="true"/>
    <cellStyle name="40% - Accent5 2 3 2 3 3 4" xfId="0" builtinId="53" customBuiltin="true"/>
    <cellStyle name="40% - Accent5 2 3 2 3 4" xfId="0" builtinId="53" customBuiltin="true"/>
    <cellStyle name="40% - Accent5 2 3 2 3 4 2" xfId="0" builtinId="53" customBuiltin="true"/>
    <cellStyle name="40% - Accent5 2 3 2 3 4 2 2" xfId="0" builtinId="53" customBuiltin="true"/>
    <cellStyle name="40% - Accent5 2 3 2 3 4 3" xfId="0" builtinId="53" customBuiltin="true"/>
    <cellStyle name="40% - Accent5 2 3 2 3 5" xfId="0" builtinId="53" customBuiltin="true"/>
    <cellStyle name="40% - Accent5 2 3 2 3 5 2" xfId="0" builtinId="53" customBuiltin="true"/>
    <cellStyle name="40% - Accent5 2 3 2 3 6" xfId="0" builtinId="53" customBuiltin="true"/>
    <cellStyle name="40% - Accent5 2 3 2 4" xfId="0" builtinId="53" customBuiltin="true"/>
    <cellStyle name="40% - Accent5 2 3 2 4 2" xfId="0" builtinId="53" customBuiltin="true"/>
    <cellStyle name="40% - Accent5 2 3 2 4 2 2" xfId="0" builtinId="53" customBuiltin="true"/>
    <cellStyle name="40% - Accent5 2 3 2 4 2 2 2" xfId="0" builtinId="53" customBuiltin="true"/>
    <cellStyle name="40% - Accent5 2 3 2 4 2 2 2 2" xfId="0" builtinId="53" customBuiltin="true"/>
    <cellStyle name="40% - Accent5 2 3 2 4 2 2 3" xfId="0" builtinId="53" customBuiltin="true"/>
    <cellStyle name="40% - Accent5 2 3 2 4 2 3" xfId="0" builtinId="53" customBuiltin="true"/>
    <cellStyle name="40% - Accent5 2 3 2 4 2 3 2" xfId="0" builtinId="53" customBuiltin="true"/>
    <cellStyle name="40% - Accent5 2 3 2 4 2 4" xfId="0" builtinId="53" customBuiltin="true"/>
    <cellStyle name="40% - Accent5 2 3 2 4 3" xfId="0" builtinId="53" customBuiltin="true"/>
    <cellStyle name="40% - Accent5 2 3 2 4 3 2" xfId="0" builtinId="53" customBuiltin="true"/>
    <cellStyle name="40% - Accent5 2 3 2 4 3 2 2" xfId="0" builtinId="53" customBuiltin="true"/>
    <cellStyle name="40% - Accent5 2 3 2 4 3 3" xfId="0" builtinId="53" customBuiltin="true"/>
    <cellStyle name="40% - Accent5 2 3 2 4 4" xfId="0" builtinId="53" customBuiltin="true"/>
    <cellStyle name="40% - Accent5 2 3 2 4 4 2" xfId="0" builtinId="53" customBuiltin="true"/>
    <cellStyle name="40% - Accent5 2 3 2 4 5" xfId="0" builtinId="53" customBuiltin="true"/>
    <cellStyle name="40% - Accent5 2 3 2 5" xfId="0" builtinId="53" customBuiltin="true"/>
    <cellStyle name="40% - Accent5 2 3 2 5 2" xfId="0" builtinId="53" customBuiltin="true"/>
    <cellStyle name="40% - Accent5 2 3 2 5 2 2" xfId="0" builtinId="53" customBuiltin="true"/>
    <cellStyle name="40% - Accent5 2 3 2 5 2 2 2" xfId="0" builtinId="53" customBuiltin="true"/>
    <cellStyle name="40% - Accent5 2 3 2 5 2 3" xfId="0" builtinId="53" customBuiltin="true"/>
    <cellStyle name="40% - Accent5 2 3 2 5 3" xfId="0" builtinId="53" customBuiltin="true"/>
    <cellStyle name="40% - Accent5 2 3 2 5 3 2" xfId="0" builtinId="53" customBuiltin="true"/>
    <cellStyle name="40% - Accent5 2 3 2 5 4" xfId="0" builtinId="53" customBuiltin="true"/>
    <cellStyle name="40% - Accent5 2 3 2 6" xfId="0" builtinId="53" customBuiltin="true"/>
    <cellStyle name="40% - Accent5 2 3 2 6 2" xfId="0" builtinId="53" customBuiltin="true"/>
    <cellStyle name="40% - Accent5 2 3 2 6 2 2" xfId="0" builtinId="53" customBuiltin="true"/>
    <cellStyle name="40% - Accent5 2 3 2 6 3" xfId="0" builtinId="53" customBuiltin="true"/>
    <cellStyle name="40% - Accent5 2 3 2 7" xfId="0" builtinId="53" customBuiltin="true"/>
    <cellStyle name="40% - Accent5 2 3 2 7 2" xfId="0" builtinId="53" customBuiltin="true"/>
    <cellStyle name="40% - Accent5 2 3 2 8" xfId="0" builtinId="53" customBuiltin="true"/>
    <cellStyle name="40% - Accent5 2 3 3" xfId="0" builtinId="53" customBuiltin="true"/>
    <cellStyle name="40% - Accent5 2 3 3 2" xfId="0" builtinId="53" customBuiltin="true"/>
    <cellStyle name="40% - Accent5 2 3 3 2 2" xfId="0" builtinId="53" customBuiltin="true"/>
    <cellStyle name="40% - Accent5 2 3 3 2 2 2" xfId="0" builtinId="53" customBuiltin="true"/>
    <cellStyle name="40% - Accent5 2 3 3 2 2 2 2" xfId="0" builtinId="53" customBuiltin="true"/>
    <cellStyle name="40% - Accent5 2 3 3 2 2 2 2 2" xfId="0" builtinId="53" customBuiltin="true"/>
    <cellStyle name="40% - Accent5 2 3 3 2 2 2 2 2 2" xfId="0" builtinId="53" customBuiltin="true"/>
    <cellStyle name="40% - Accent5 2 3 3 2 2 2 2 2 2 2" xfId="0" builtinId="53" customBuiltin="true"/>
    <cellStyle name="40% - Accent5 2 3 3 2 2 2 2 2 3" xfId="0" builtinId="53" customBuiltin="true"/>
    <cellStyle name="40% - Accent5 2 3 3 2 2 2 2 3" xfId="0" builtinId="53" customBuiltin="true"/>
    <cellStyle name="40% - Accent5 2 3 3 2 2 2 2 3 2" xfId="0" builtinId="53" customBuiltin="true"/>
    <cellStyle name="40% - Accent5 2 3 3 2 2 2 2 4" xfId="0" builtinId="53" customBuiltin="true"/>
    <cellStyle name="40% - Accent5 2 3 3 2 2 2 3" xfId="0" builtinId="53" customBuiltin="true"/>
    <cellStyle name="40% - Accent5 2 3 3 2 2 2 3 2" xfId="0" builtinId="53" customBuiltin="true"/>
    <cellStyle name="40% - Accent5 2 3 3 2 2 2 3 2 2" xfId="0" builtinId="53" customBuiltin="true"/>
    <cellStyle name="40% - Accent5 2 3 3 2 2 2 3 3" xfId="0" builtinId="53" customBuiltin="true"/>
    <cellStyle name="40% - Accent5 2 3 3 2 2 2 4" xfId="0" builtinId="53" customBuiltin="true"/>
    <cellStyle name="40% - Accent5 2 3 3 2 2 2 4 2" xfId="0" builtinId="53" customBuiltin="true"/>
    <cellStyle name="40% - Accent5 2 3 3 2 2 2 5" xfId="0" builtinId="53" customBuiltin="true"/>
    <cellStyle name="40% - Accent5 2 3 3 2 2 3" xfId="0" builtinId="53" customBuiltin="true"/>
    <cellStyle name="40% - Accent5 2 3 3 2 2 3 2" xfId="0" builtinId="53" customBuiltin="true"/>
    <cellStyle name="40% - Accent5 2 3 3 2 2 3 2 2" xfId="0" builtinId="53" customBuiltin="true"/>
    <cellStyle name="40% - Accent5 2 3 3 2 2 3 2 2 2" xfId="0" builtinId="53" customBuiltin="true"/>
    <cellStyle name="40% - Accent5 2 3 3 2 2 3 2 3" xfId="0" builtinId="53" customBuiltin="true"/>
    <cellStyle name="40% - Accent5 2 3 3 2 2 3 3" xfId="0" builtinId="53" customBuiltin="true"/>
    <cellStyle name="40% - Accent5 2 3 3 2 2 3 3 2" xfId="0" builtinId="53" customBuiltin="true"/>
    <cellStyle name="40% - Accent5 2 3 3 2 2 3 4" xfId="0" builtinId="53" customBuiltin="true"/>
    <cellStyle name="40% - Accent5 2 3 3 2 2 4" xfId="0" builtinId="53" customBuiltin="true"/>
    <cellStyle name="40% - Accent5 2 3 3 2 2 4 2" xfId="0" builtinId="53" customBuiltin="true"/>
    <cellStyle name="40% - Accent5 2 3 3 2 2 4 2 2" xfId="0" builtinId="53" customBuiltin="true"/>
    <cellStyle name="40% - Accent5 2 3 3 2 2 4 3" xfId="0" builtinId="53" customBuiltin="true"/>
    <cellStyle name="40% - Accent5 2 3 3 2 2 5" xfId="0" builtinId="53" customBuiltin="true"/>
    <cellStyle name="40% - Accent5 2 3 3 2 2 5 2" xfId="0" builtinId="53" customBuiltin="true"/>
    <cellStyle name="40% - Accent5 2 3 3 2 2 6" xfId="0" builtinId="53" customBuiltin="true"/>
    <cellStyle name="40% - Accent5 2 3 3 2 3" xfId="0" builtinId="53" customBuiltin="true"/>
    <cellStyle name="40% - Accent5 2 3 3 2 3 2" xfId="0" builtinId="53" customBuiltin="true"/>
    <cellStyle name="40% - Accent5 2 3 3 2 3 2 2" xfId="0" builtinId="53" customBuiltin="true"/>
    <cellStyle name="40% - Accent5 2 3 3 2 3 2 2 2" xfId="0" builtinId="53" customBuiltin="true"/>
    <cellStyle name="40% - Accent5 2 3 3 2 3 2 2 2 2" xfId="0" builtinId="53" customBuiltin="true"/>
    <cellStyle name="40% - Accent5 2 3 3 2 3 2 2 3" xfId="0" builtinId="53" customBuiltin="true"/>
    <cellStyle name="40% - Accent5 2 3 3 2 3 2 3" xfId="0" builtinId="53" customBuiltin="true"/>
    <cellStyle name="40% - Accent5 2 3 3 2 3 2 3 2" xfId="0" builtinId="53" customBuiltin="true"/>
    <cellStyle name="40% - Accent5 2 3 3 2 3 2 4" xfId="0" builtinId="53" customBuiltin="true"/>
    <cellStyle name="40% - Accent5 2 3 3 2 3 3" xfId="0" builtinId="53" customBuiltin="true"/>
    <cellStyle name="40% - Accent5 2 3 3 2 3 3 2" xfId="0" builtinId="53" customBuiltin="true"/>
    <cellStyle name="40% - Accent5 2 3 3 2 3 3 2 2" xfId="0" builtinId="53" customBuiltin="true"/>
    <cellStyle name="40% - Accent5 2 3 3 2 3 3 3" xfId="0" builtinId="53" customBuiltin="true"/>
    <cellStyle name="40% - Accent5 2 3 3 2 3 4" xfId="0" builtinId="53" customBuiltin="true"/>
    <cellStyle name="40% - Accent5 2 3 3 2 3 4 2" xfId="0" builtinId="53" customBuiltin="true"/>
    <cellStyle name="40% - Accent5 2 3 3 2 3 5" xfId="0" builtinId="53" customBuiltin="true"/>
    <cellStyle name="40% - Accent5 2 3 3 2 4" xfId="0" builtinId="53" customBuiltin="true"/>
    <cellStyle name="40% - Accent5 2 3 3 2 4 2" xfId="0" builtinId="53" customBuiltin="true"/>
    <cellStyle name="40% - Accent5 2 3 3 2 4 2 2" xfId="0" builtinId="53" customBuiltin="true"/>
    <cellStyle name="40% - Accent5 2 3 3 2 4 2 2 2" xfId="0" builtinId="53" customBuiltin="true"/>
    <cellStyle name="40% - Accent5 2 3 3 2 4 2 3" xfId="0" builtinId="53" customBuiltin="true"/>
    <cellStyle name="40% - Accent5 2 3 3 2 4 3" xfId="0" builtinId="53" customBuiltin="true"/>
    <cellStyle name="40% - Accent5 2 3 3 2 4 3 2" xfId="0" builtinId="53" customBuiltin="true"/>
    <cellStyle name="40% - Accent5 2 3 3 2 4 4" xfId="0" builtinId="53" customBuiltin="true"/>
    <cellStyle name="40% - Accent5 2 3 3 2 5" xfId="0" builtinId="53" customBuiltin="true"/>
    <cellStyle name="40% - Accent5 2 3 3 2 5 2" xfId="0" builtinId="53" customBuiltin="true"/>
    <cellStyle name="40% - Accent5 2 3 3 2 5 2 2" xfId="0" builtinId="53" customBuiltin="true"/>
    <cellStyle name="40% - Accent5 2 3 3 2 5 3" xfId="0" builtinId="53" customBuiltin="true"/>
    <cellStyle name="40% - Accent5 2 3 3 2 6" xfId="0" builtinId="53" customBuiltin="true"/>
    <cellStyle name="40% - Accent5 2 3 3 2 6 2" xfId="0" builtinId="53" customBuiltin="true"/>
    <cellStyle name="40% - Accent5 2 3 3 2 7" xfId="0" builtinId="53" customBuiltin="true"/>
    <cellStyle name="40% - Accent5 2 3 3 3" xfId="0" builtinId="53" customBuiltin="true"/>
    <cellStyle name="40% - Accent5 2 3 3 3 2" xfId="0" builtinId="53" customBuiltin="true"/>
    <cellStyle name="40% - Accent5 2 3 3 3 2 2" xfId="0" builtinId="53" customBuiltin="true"/>
    <cellStyle name="40% - Accent5 2 3 3 3 2 2 2" xfId="0" builtinId="53" customBuiltin="true"/>
    <cellStyle name="40% - Accent5 2 3 3 3 2 2 2 2" xfId="0" builtinId="53" customBuiltin="true"/>
    <cellStyle name="40% - Accent5 2 3 3 3 2 2 2 2 2" xfId="0" builtinId="53" customBuiltin="true"/>
    <cellStyle name="40% - Accent5 2 3 3 3 2 2 2 3" xfId="0" builtinId="53" customBuiltin="true"/>
    <cellStyle name="40% - Accent5 2 3 3 3 2 2 3" xfId="0" builtinId="53" customBuiltin="true"/>
    <cellStyle name="40% - Accent5 2 3 3 3 2 2 3 2" xfId="0" builtinId="53" customBuiltin="true"/>
    <cellStyle name="40% - Accent5 2 3 3 3 2 2 4" xfId="0" builtinId="53" customBuiltin="true"/>
    <cellStyle name="40% - Accent5 2 3 3 3 2 3" xfId="0" builtinId="53" customBuiltin="true"/>
    <cellStyle name="40% - Accent5 2 3 3 3 2 3 2" xfId="0" builtinId="53" customBuiltin="true"/>
    <cellStyle name="40% - Accent5 2 3 3 3 2 3 2 2" xfId="0" builtinId="53" customBuiltin="true"/>
    <cellStyle name="40% - Accent5 2 3 3 3 2 3 3" xfId="0" builtinId="53" customBuiltin="true"/>
    <cellStyle name="40% - Accent5 2 3 3 3 2 4" xfId="0" builtinId="53" customBuiltin="true"/>
    <cellStyle name="40% - Accent5 2 3 3 3 2 4 2" xfId="0" builtinId="53" customBuiltin="true"/>
    <cellStyle name="40% - Accent5 2 3 3 3 2 5" xfId="0" builtinId="53" customBuiltin="true"/>
    <cellStyle name="40% - Accent5 2 3 3 3 3" xfId="0" builtinId="53" customBuiltin="true"/>
    <cellStyle name="40% - Accent5 2 3 3 3 3 2" xfId="0" builtinId="53" customBuiltin="true"/>
    <cellStyle name="40% - Accent5 2 3 3 3 3 2 2" xfId="0" builtinId="53" customBuiltin="true"/>
    <cellStyle name="40% - Accent5 2 3 3 3 3 2 2 2" xfId="0" builtinId="53" customBuiltin="true"/>
    <cellStyle name="40% - Accent5 2 3 3 3 3 2 3" xfId="0" builtinId="53" customBuiltin="true"/>
    <cellStyle name="40% - Accent5 2 3 3 3 3 3" xfId="0" builtinId="53" customBuiltin="true"/>
    <cellStyle name="40% - Accent5 2 3 3 3 3 3 2" xfId="0" builtinId="53" customBuiltin="true"/>
    <cellStyle name="40% - Accent5 2 3 3 3 3 4" xfId="0" builtinId="53" customBuiltin="true"/>
    <cellStyle name="40% - Accent5 2 3 3 3 4" xfId="0" builtinId="53" customBuiltin="true"/>
    <cellStyle name="40% - Accent5 2 3 3 3 4 2" xfId="0" builtinId="53" customBuiltin="true"/>
    <cellStyle name="40% - Accent5 2 3 3 3 4 2 2" xfId="0" builtinId="53" customBuiltin="true"/>
    <cellStyle name="40% - Accent5 2 3 3 3 4 3" xfId="0" builtinId="53" customBuiltin="true"/>
    <cellStyle name="40% - Accent5 2 3 3 3 5" xfId="0" builtinId="53" customBuiltin="true"/>
    <cellStyle name="40% - Accent5 2 3 3 3 5 2" xfId="0" builtinId="53" customBuiltin="true"/>
    <cellStyle name="40% - Accent5 2 3 3 3 6" xfId="0" builtinId="53" customBuiltin="true"/>
    <cellStyle name="40% - Accent5 2 3 3 4" xfId="0" builtinId="53" customBuiltin="true"/>
    <cellStyle name="40% - Accent5 2 3 3 4 2" xfId="0" builtinId="53" customBuiltin="true"/>
    <cellStyle name="40% - Accent5 2 3 3 4 2 2" xfId="0" builtinId="53" customBuiltin="true"/>
    <cellStyle name="40% - Accent5 2 3 3 4 2 2 2" xfId="0" builtinId="53" customBuiltin="true"/>
    <cellStyle name="40% - Accent5 2 3 3 4 2 2 2 2" xfId="0" builtinId="53" customBuiltin="true"/>
    <cellStyle name="40% - Accent5 2 3 3 4 2 2 3" xfId="0" builtinId="53" customBuiltin="true"/>
    <cellStyle name="40% - Accent5 2 3 3 4 2 3" xfId="0" builtinId="53" customBuiltin="true"/>
    <cellStyle name="40% - Accent5 2 3 3 4 2 3 2" xfId="0" builtinId="53" customBuiltin="true"/>
    <cellStyle name="40% - Accent5 2 3 3 4 2 4" xfId="0" builtinId="53" customBuiltin="true"/>
    <cellStyle name="40% - Accent5 2 3 3 4 3" xfId="0" builtinId="53" customBuiltin="true"/>
    <cellStyle name="40% - Accent5 2 3 3 4 3 2" xfId="0" builtinId="53" customBuiltin="true"/>
    <cellStyle name="40% - Accent5 2 3 3 4 3 2 2" xfId="0" builtinId="53" customBuiltin="true"/>
    <cellStyle name="40% - Accent5 2 3 3 4 3 3" xfId="0" builtinId="53" customBuiltin="true"/>
    <cellStyle name="40% - Accent5 2 3 3 4 4" xfId="0" builtinId="53" customBuiltin="true"/>
    <cellStyle name="40% - Accent5 2 3 3 4 4 2" xfId="0" builtinId="53" customBuiltin="true"/>
    <cellStyle name="40% - Accent5 2 3 3 4 5" xfId="0" builtinId="53" customBuiltin="true"/>
    <cellStyle name="40% - Accent5 2 3 3 5" xfId="0" builtinId="53" customBuiltin="true"/>
    <cellStyle name="40% - Accent5 2 3 3 5 2" xfId="0" builtinId="53" customBuiltin="true"/>
    <cellStyle name="40% - Accent5 2 3 3 5 2 2" xfId="0" builtinId="53" customBuiltin="true"/>
    <cellStyle name="40% - Accent5 2 3 3 5 2 2 2" xfId="0" builtinId="53" customBuiltin="true"/>
    <cellStyle name="40% - Accent5 2 3 3 5 2 3" xfId="0" builtinId="53" customBuiltin="true"/>
    <cellStyle name="40% - Accent5 2 3 3 5 3" xfId="0" builtinId="53" customBuiltin="true"/>
    <cellStyle name="40% - Accent5 2 3 3 5 3 2" xfId="0" builtinId="53" customBuiltin="true"/>
    <cellStyle name="40% - Accent5 2 3 3 5 4" xfId="0" builtinId="53" customBuiltin="true"/>
    <cellStyle name="40% - Accent5 2 3 3 6" xfId="0" builtinId="53" customBuiltin="true"/>
    <cellStyle name="40% - Accent5 2 3 3 6 2" xfId="0" builtinId="53" customBuiltin="true"/>
    <cellStyle name="40% - Accent5 2 3 3 6 2 2" xfId="0" builtinId="53" customBuiltin="true"/>
    <cellStyle name="40% - Accent5 2 3 3 6 3" xfId="0" builtinId="53" customBuiltin="true"/>
    <cellStyle name="40% - Accent5 2 3 3 7" xfId="0" builtinId="53" customBuiltin="true"/>
    <cellStyle name="40% - Accent5 2 3 3 7 2" xfId="0" builtinId="53" customBuiltin="true"/>
    <cellStyle name="40% - Accent5 2 3 3 8" xfId="0" builtinId="53" customBuiltin="true"/>
    <cellStyle name="40% - Accent5 2 3 4" xfId="0" builtinId="53" customBuiltin="true"/>
    <cellStyle name="40% - Accent5 2 3 4 2" xfId="0" builtinId="53" customBuiltin="true"/>
    <cellStyle name="40% - Accent5 2 3 4 2 2" xfId="0" builtinId="53" customBuiltin="true"/>
    <cellStyle name="40% - Accent5 2 3 4 2 2 2" xfId="0" builtinId="53" customBuiltin="true"/>
    <cellStyle name="40% - Accent5 2 3 4 2 2 2 2" xfId="0" builtinId="53" customBuiltin="true"/>
    <cellStyle name="40% - Accent5 2 3 4 2 2 2 2 2" xfId="0" builtinId="53" customBuiltin="true"/>
    <cellStyle name="40% - Accent5 2 3 4 2 2 2 2 2 2" xfId="0" builtinId="53" customBuiltin="true"/>
    <cellStyle name="40% - Accent5 2 3 4 2 2 2 2 3" xfId="0" builtinId="53" customBuiltin="true"/>
    <cellStyle name="40% - Accent5 2 3 4 2 2 2 3" xfId="0" builtinId="53" customBuiltin="true"/>
    <cellStyle name="40% - Accent5 2 3 4 2 2 2 3 2" xfId="0" builtinId="53" customBuiltin="true"/>
    <cellStyle name="40% - Accent5 2 3 4 2 2 2 4" xfId="0" builtinId="53" customBuiltin="true"/>
    <cellStyle name="40% - Accent5 2 3 4 2 2 3" xfId="0" builtinId="53" customBuiltin="true"/>
    <cellStyle name="40% - Accent5 2 3 4 2 2 3 2" xfId="0" builtinId="53" customBuiltin="true"/>
    <cellStyle name="40% - Accent5 2 3 4 2 2 3 2 2" xfId="0" builtinId="53" customBuiltin="true"/>
    <cellStyle name="40% - Accent5 2 3 4 2 2 3 3" xfId="0" builtinId="53" customBuiltin="true"/>
    <cellStyle name="40% - Accent5 2 3 4 2 2 4" xfId="0" builtinId="53" customBuiltin="true"/>
    <cellStyle name="40% - Accent5 2 3 4 2 2 4 2" xfId="0" builtinId="53" customBuiltin="true"/>
    <cellStyle name="40% - Accent5 2 3 4 2 2 5" xfId="0" builtinId="53" customBuiltin="true"/>
    <cellStyle name="40% - Accent5 2 3 4 2 3" xfId="0" builtinId="53" customBuiltin="true"/>
    <cellStyle name="40% - Accent5 2 3 4 2 3 2" xfId="0" builtinId="53" customBuiltin="true"/>
    <cellStyle name="40% - Accent5 2 3 4 2 3 2 2" xfId="0" builtinId="53" customBuiltin="true"/>
    <cellStyle name="40% - Accent5 2 3 4 2 3 2 2 2" xfId="0" builtinId="53" customBuiltin="true"/>
    <cellStyle name="40% - Accent5 2 3 4 2 3 2 3" xfId="0" builtinId="53" customBuiltin="true"/>
    <cellStyle name="40% - Accent5 2 3 4 2 3 3" xfId="0" builtinId="53" customBuiltin="true"/>
    <cellStyle name="40% - Accent5 2 3 4 2 3 3 2" xfId="0" builtinId="53" customBuiltin="true"/>
    <cellStyle name="40% - Accent5 2 3 4 2 3 4" xfId="0" builtinId="53" customBuiltin="true"/>
    <cellStyle name="40% - Accent5 2 3 4 2 4" xfId="0" builtinId="53" customBuiltin="true"/>
    <cellStyle name="40% - Accent5 2 3 4 2 4 2" xfId="0" builtinId="53" customBuiltin="true"/>
    <cellStyle name="40% - Accent5 2 3 4 2 4 2 2" xfId="0" builtinId="53" customBuiltin="true"/>
    <cellStyle name="40% - Accent5 2 3 4 2 4 3" xfId="0" builtinId="53" customBuiltin="true"/>
    <cellStyle name="40% - Accent5 2 3 4 2 5" xfId="0" builtinId="53" customBuiltin="true"/>
    <cellStyle name="40% - Accent5 2 3 4 2 5 2" xfId="0" builtinId="53" customBuiltin="true"/>
    <cellStyle name="40% - Accent5 2 3 4 2 6" xfId="0" builtinId="53" customBuiltin="true"/>
    <cellStyle name="40% - Accent5 2 3 4 3" xfId="0" builtinId="53" customBuiltin="true"/>
    <cellStyle name="40% - Accent5 2 3 4 3 2" xfId="0" builtinId="53" customBuiltin="true"/>
    <cellStyle name="40% - Accent5 2 3 4 3 2 2" xfId="0" builtinId="53" customBuiltin="true"/>
    <cellStyle name="40% - Accent5 2 3 4 3 2 2 2" xfId="0" builtinId="53" customBuiltin="true"/>
    <cellStyle name="40% - Accent5 2 3 4 3 2 2 2 2" xfId="0" builtinId="53" customBuiltin="true"/>
    <cellStyle name="40% - Accent5 2 3 4 3 2 2 3" xfId="0" builtinId="53" customBuiltin="true"/>
    <cellStyle name="40% - Accent5 2 3 4 3 2 3" xfId="0" builtinId="53" customBuiltin="true"/>
    <cellStyle name="40% - Accent5 2 3 4 3 2 3 2" xfId="0" builtinId="53" customBuiltin="true"/>
    <cellStyle name="40% - Accent5 2 3 4 3 2 4" xfId="0" builtinId="53" customBuiltin="true"/>
    <cellStyle name="40% - Accent5 2 3 4 3 3" xfId="0" builtinId="53" customBuiltin="true"/>
    <cellStyle name="40% - Accent5 2 3 4 3 3 2" xfId="0" builtinId="53" customBuiltin="true"/>
    <cellStyle name="40% - Accent5 2 3 4 3 3 2 2" xfId="0" builtinId="53" customBuiltin="true"/>
    <cellStyle name="40% - Accent5 2 3 4 3 3 3" xfId="0" builtinId="53" customBuiltin="true"/>
    <cellStyle name="40% - Accent5 2 3 4 3 4" xfId="0" builtinId="53" customBuiltin="true"/>
    <cellStyle name="40% - Accent5 2 3 4 3 4 2" xfId="0" builtinId="53" customBuiltin="true"/>
    <cellStyle name="40% - Accent5 2 3 4 3 5" xfId="0" builtinId="53" customBuiltin="true"/>
    <cellStyle name="40% - Accent5 2 3 4 4" xfId="0" builtinId="53" customBuiltin="true"/>
    <cellStyle name="40% - Accent5 2 3 4 4 2" xfId="0" builtinId="53" customBuiltin="true"/>
    <cellStyle name="40% - Accent5 2 3 4 4 2 2" xfId="0" builtinId="53" customBuiltin="true"/>
    <cellStyle name="40% - Accent5 2 3 4 4 2 2 2" xfId="0" builtinId="53" customBuiltin="true"/>
    <cellStyle name="40% - Accent5 2 3 4 4 2 3" xfId="0" builtinId="53" customBuiltin="true"/>
    <cellStyle name="40% - Accent5 2 3 4 4 3" xfId="0" builtinId="53" customBuiltin="true"/>
    <cellStyle name="40% - Accent5 2 3 4 4 3 2" xfId="0" builtinId="53" customBuiltin="true"/>
    <cellStyle name="40% - Accent5 2 3 4 4 4" xfId="0" builtinId="53" customBuiltin="true"/>
    <cellStyle name="40% - Accent5 2 3 4 5" xfId="0" builtinId="53" customBuiltin="true"/>
    <cellStyle name="40% - Accent5 2 3 4 5 2" xfId="0" builtinId="53" customBuiltin="true"/>
    <cellStyle name="40% - Accent5 2 3 4 5 2 2" xfId="0" builtinId="53" customBuiltin="true"/>
    <cellStyle name="40% - Accent5 2 3 4 5 3" xfId="0" builtinId="53" customBuiltin="true"/>
    <cellStyle name="40% - Accent5 2 3 4 6" xfId="0" builtinId="53" customBuiltin="true"/>
    <cellStyle name="40% - Accent5 2 3 4 6 2" xfId="0" builtinId="53" customBuiltin="true"/>
    <cellStyle name="40% - Accent5 2 3 4 7" xfId="0" builtinId="53" customBuiltin="true"/>
    <cellStyle name="40% - Accent5 2 3 5" xfId="0" builtinId="53" customBuiltin="true"/>
    <cellStyle name="40% - Accent5 2 3 5 2" xfId="0" builtinId="53" customBuiltin="true"/>
    <cellStyle name="40% - Accent5 2 3 5 2 2" xfId="0" builtinId="53" customBuiltin="true"/>
    <cellStyle name="40% - Accent5 2 3 5 2 2 2" xfId="0" builtinId="53" customBuiltin="true"/>
    <cellStyle name="40% - Accent5 2 3 5 2 2 2 2" xfId="0" builtinId="53" customBuiltin="true"/>
    <cellStyle name="40% - Accent5 2 3 5 2 2 2 2 2" xfId="0" builtinId="53" customBuiltin="true"/>
    <cellStyle name="40% - Accent5 2 3 5 2 2 2 3" xfId="0" builtinId="53" customBuiltin="true"/>
    <cellStyle name="40% - Accent5 2 3 5 2 2 3" xfId="0" builtinId="53" customBuiltin="true"/>
    <cellStyle name="40% - Accent5 2 3 5 2 2 3 2" xfId="0" builtinId="53" customBuiltin="true"/>
    <cellStyle name="40% - Accent5 2 3 5 2 2 4" xfId="0" builtinId="53" customBuiltin="true"/>
    <cellStyle name="40% - Accent5 2 3 5 2 3" xfId="0" builtinId="53" customBuiltin="true"/>
    <cellStyle name="40% - Accent5 2 3 5 2 3 2" xfId="0" builtinId="53" customBuiltin="true"/>
    <cellStyle name="40% - Accent5 2 3 5 2 3 2 2" xfId="0" builtinId="53" customBuiltin="true"/>
    <cellStyle name="40% - Accent5 2 3 5 2 3 3" xfId="0" builtinId="53" customBuiltin="true"/>
    <cellStyle name="40% - Accent5 2 3 5 2 4" xfId="0" builtinId="53" customBuiltin="true"/>
    <cellStyle name="40% - Accent5 2 3 5 2 4 2" xfId="0" builtinId="53" customBuiltin="true"/>
    <cellStyle name="40% - Accent5 2 3 5 2 5" xfId="0" builtinId="53" customBuiltin="true"/>
    <cellStyle name="40% - Accent5 2 3 5 3" xfId="0" builtinId="53" customBuiltin="true"/>
    <cellStyle name="40% - Accent5 2 3 5 3 2" xfId="0" builtinId="53" customBuiltin="true"/>
    <cellStyle name="40% - Accent5 2 3 5 3 2 2" xfId="0" builtinId="53" customBuiltin="true"/>
    <cellStyle name="40% - Accent5 2 3 5 3 2 2 2" xfId="0" builtinId="53" customBuiltin="true"/>
    <cellStyle name="40% - Accent5 2 3 5 3 2 3" xfId="0" builtinId="53" customBuiltin="true"/>
    <cellStyle name="40% - Accent5 2 3 5 3 3" xfId="0" builtinId="53" customBuiltin="true"/>
    <cellStyle name="40% - Accent5 2 3 5 3 3 2" xfId="0" builtinId="53" customBuiltin="true"/>
    <cellStyle name="40% - Accent5 2 3 5 3 4" xfId="0" builtinId="53" customBuiltin="true"/>
    <cellStyle name="40% - Accent5 2 3 5 4" xfId="0" builtinId="53" customBuiltin="true"/>
    <cellStyle name="40% - Accent5 2 3 5 4 2" xfId="0" builtinId="53" customBuiltin="true"/>
    <cellStyle name="40% - Accent5 2 3 5 4 2 2" xfId="0" builtinId="53" customBuiltin="true"/>
    <cellStyle name="40% - Accent5 2 3 5 4 3" xfId="0" builtinId="53" customBuiltin="true"/>
    <cellStyle name="40% - Accent5 2 3 5 5" xfId="0" builtinId="53" customBuiltin="true"/>
    <cellStyle name="40% - Accent5 2 3 5 5 2" xfId="0" builtinId="53" customBuiltin="true"/>
    <cellStyle name="40% - Accent5 2 3 5 6" xfId="0" builtinId="53" customBuiltin="true"/>
    <cellStyle name="40% - Accent5 2 3 6" xfId="0" builtinId="53" customBuiltin="true"/>
    <cellStyle name="40% - Accent5 2 3 6 2" xfId="0" builtinId="53" customBuiltin="true"/>
    <cellStyle name="40% - Accent5 2 3 6 2 2" xfId="0" builtinId="53" customBuiltin="true"/>
    <cellStyle name="40% - Accent5 2 3 6 2 2 2" xfId="0" builtinId="53" customBuiltin="true"/>
    <cellStyle name="40% - Accent5 2 3 6 2 2 2 2" xfId="0" builtinId="53" customBuiltin="true"/>
    <cellStyle name="40% - Accent5 2 3 6 2 2 3" xfId="0" builtinId="53" customBuiltin="true"/>
    <cellStyle name="40% - Accent5 2 3 6 2 3" xfId="0" builtinId="53" customBuiltin="true"/>
    <cellStyle name="40% - Accent5 2 3 6 2 3 2" xfId="0" builtinId="53" customBuiltin="true"/>
    <cellStyle name="40% - Accent5 2 3 6 2 4" xfId="0" builtinId="53" customBuiltin="true"/>
    <cellStyle name="40% - Accent5 2 3 6 3" xfId="0" builtinId="53" customBuiltin="true"/>
    <cellStyle name="40% - Accent5 2 3 6 3 2" xfId="0" builtinId="53" customBuiltin="true"/>
    <cellStyle name="40% - Accent5 2 3 6 3 2 2" xfId="0" builtinId="53" customBuiltin="true"/>
    <cellStyle name="40% - Accent5 2 3 6 3 3" xfId="0" builtinId="53" customBuiltin="true"/>
    <cellStyle name="40% - Accent5 2 3 6 4" xfId="0" builtinId="53" customBuiltin="true"/>
    <cellStyle name="40% - Accent5 2 3 6 4 2" xfId="0" builtinId="53" customBuiltin="true"/>
    <cellStyle name="40% - Accent5 2 3 6 5" xfId="0" builtinId="53" customBuiltin="true"/>
    <cellStyle name="40% - Accent5 2 3 7" xfId="0" builtinId="53" customBuiltin="true"/>
    <cellStyle name="40% - Accent5 2 3 7 2" xfId="0" builtinId="53" customBuiltin="true"/>
    <cellStyle name="40% - Accent5 2 3 7 2 2" xfId="0" builtinId="53" customBuiltin="true"/>
    <cellStyle name="40% - Accent5 2 3 7 2 2 2" xfId="0" builtinId="53" customBuiltin="true"/>
    <cellStyle name="40% - Accent5 2 3 7 2 3" xfId="0" builtinId="53" customBuiltin="true"/>
    <cellStyle name="40% - Accent5 2 3 7 3" xfId="0" builtinId="53" customBuiltin="true"/>
    <cellStyle name="40% - Accent5 2 3 7 3 2" xfId="0" builtinId="53" customBuiltin="true"/>
    <cellStyle name="40% - Accent5 2 3 7 4" xfId="0" builtinId="53" customBuiltin="true"/>
    <cellStyle name="40% - Accent5 2 3 8" xfId="0" builtinId="53" customBuiltin="true"/>
    <cellStyle name="40% - Accent5 2 3 8 2" xfId="0" builtinId="53" customBuiltin="true"/>
    <cellStyle name="40% - Accent5 2 3 8 2 2" xfId="0" builtinId="53" customBuiltin="true"/>
    <cellStyle name="40% - Accent5 2 3 8 3" xfId="0" builtinId="53" customBuiltin="true"/>
    <cellStyle name="40% - Accent5 2 3 9" xfId="0" builtinId="53" customBuiltin="true"/>
    <cellStyle name="40% - Accent5 2 3 9 2" xfId="0" builtinId="53" customBuiltin="true"/>
    <cellStyle name="40% - Accent5 2 4" xfId="0" builtinId="53" customBuiltin="true"/>
    <cellStyle name="40% - Accent5 2 4 2" xfId="0" builtinId="53" customBuiltin="true"/>
    <cellStyle name="40% - Accent5 2 4 2 2" xfId="0" builtinId="53" customBuiltin="true"/>
    <cellStyle name="40% - Accent5 2 4 2 2 2" xfId="0" builtinId="53" customBuiltin="true"/>
    <cellStyle name="40% - Accent5 2 4 2 2 2 2" xfId="0" builtinId="53" customBuiltin="true"/>
    <cellStyle name="40% - Accent5 2 4 2 2 2 2 2" xfId="0" builtinId="53" customBuiltin="true"/>
    <cellStyle name="40% - Accent5 2 4 2 2 2 2 2 2" xfId="0" builtinId="53" customBuiltin="true"/>
    <cellStyle name="40% - Accent5 2 4 2 2 2 2 2 2 2" xfId="0" builtinId="53" customBuiltin="true"/>
    <cellStyle name="40% - Accent5 2 4 2 2 2 2 2 3" xfId="0" builtinId="53" customBuiltin="true"/>
    <cellStyle name="40% - Accent5 2 4 2 2 2 2 3" xfId="0" builtinId="53" customBuiltin="true"/>
    <cellStyle name="40% - Accent5 2 4 2 2 2 2 3 2" xfId="0" builtinId="53" customBuiltin="true"/>
    <cellStyle name="40% - Accent5 2 4 2 2 2 2 4" xfId="0" builtinId="53" customBuiltin="true"/>
    <cellStyle name="40% - Accent5 2 4 2 2 2 3" xfId="0" builtinId="53" customBuiltin="true"/>
    <cellStyle name="40% - Accent5 2 4 2 2 2 3 2" xfId="0" builtinId="53" customBuiltin="true"/>
    <cellStyle name="40% - Accent5 2 4 2 2 2 3 2 2" xfId="0" builtinId="53" customBuiltin="true"/>
    <cellStyle name="40% - Accent5 2 4 2 2 2 3 3" xfId="0" builtinId="53" customBuiltin="true"/>
    <cellStyle name="40% - Accent5 2 4 2 2 2 4" xfId="0" builtinId="53" customBuiltin="true"/>
    <cellStyle name="40% - Accent5 2 4 2 2 2 4 2" xfId="0" builtinId="53" customBuiltin="true"/>
    <cellStyle name="40% - Accent5 2 4 2 2 2 5" xfId="0" builtinId="53" customBuiltin="true"/>
    <cellStyle name="40% - Accent5 2 4 2 2 3" xfId="0" builtinId="53" customBuiltin="true"/>
    <cellStyle name="40% - Accent5 2 4 2 2 3 2" xfId="0" builtinId="53" customBuiltin="true"/>
    <cellStyle name="40% - Accent5 2 4 2 2 3 2 2" xfId="0" builtinId="53" customBuiltin="true"/>
    <cellStyle name="40% - Accent5 2 4 2 2 3 2 2 2" xfId="0" builtinId="53" customBuiltin="true"/>
    <cellStyle name="40% - Accent5 2 4 2 2 3 2 3" xfId="0" builtinId="53" customBuiltin="true"/>
    <cellStyle name="40% - Accent5 2 4 2 2 3 3" xfId="0" builtinId="53" customBuiltin="true"/>
    <cellStyle name="40% - Accent5 2 4 2 2 3 3 2" xfId="0" builtinId="53" customBuiltin="true"/>
    <cellStyle name="40% - Accent5 2 4 2 2 3 4" xfId="0" builtinId="53" customBuiltin="true"/>
    <cellStyle name="40% - Accent5 2 4 2 2 4" xfId="0" builtinId="53" customBuiltin="true"/>
    <cellStyle name="40% - Accent5 2 4 2 2 4 2" xfId="0" builtinId="53" customBuiltin="true"/>
    <cellStyle name="40% - Accent5 2 4 2 2 4 2 2" xfId="0" builtinId="53" customBuiltin="true"/>
    <cellStyle name="40% - Accent5 2 4 2 2 4 3" xfId="0" builtinId="53" customBuiltin="true"/>
    <cellStyle name="40% - Accent5 2 4 2 2 5" xfId="0" builtinId="53" customBuiltin="true"/>
    <cellStyle name="40% - Accent5 2 4 2 2 5 2" xfId="0" builtinId="53" customBuiltin="true"/>
    <cellStyle name="40% - Accent5 2 4 2 2 6" xfId="0" builtinId="53" customBuiltin="true"/>
    <cellStyle name="40% - Accent5 2 4 2 3" xfId="0" builtinId="53" customBuiltin="true"/>
    <cellStyle name="40% - Accent5 2 4 2 3 2" xfId="0" builtinId="53" customBuiltin="true"/>
    <cellStyle name="40% - Accent5 2 4 2 3 2 2" xfId="0" builtinId="53" customBuiltin="true"/>
    <cellStyle name="40% - Accent5 2 4 2 3 2 2 2" xfId="0" builtinId="53" customBuiltin="true"/>
    <cellStyle name="40% - Accent5 2 4 2 3 2 2 2 2" xfId="0" builtinId="53" customBuiltin="true"/>
    <cellStyle name="40% - Accent5 2 4 2 3 2 2 3" xfId="0" builtinId="53" customBuiltin="true"/>
    <cellStyle name="40% - Accent5 2 4 2 3 2 3" xfId="0" builtinId="53" customBuiltin="true"/>
    <cellStyle name="40% - Accent5 2 4 2 3 2 3 2" xfId="0" builtinId="53" customBuiltin="true"/>
    <cellStyle name="40% - Accent5 2 4 2 3 2 4" xfId="0" builtinId="53" customBuiltin="true"/>
    <cellStyle name="40% - Accent5 2 4 2 3 3" xfId="0" builtinId="53" customBuiltin="true"/>
    <cellStyle name="40% - Accent5 2 4 2 3 3 2" xfId="0" builtinId="53" customBuiltin="true"/>
    <cellStyle name="40% - Accent5 2 4 2 3 3 2 2" xfId="0" builtinId="53" customBuiltin="true"/>
    <cellStyle name="40% - Accent5 2 4 2 3 3 3" xfId="0" builtinId="53" customBuiltin="true"/>
    <cellStyle name="40% - Accent5 2 4 2 3 4" xfId="0" builtinId="53" customBuiltin="true"/>
    <cellStyle name="40% - Accent5 2 4 2 3 4 2" xfId="0" builtinId="53" customBuiltin="true"/>
    <cellStyle name="40% - Accent5 2 4 2 3 5" xfId="0" builtinId="53" customBuiltin="true"/>
    <cellStyle name="40% - Accent5 2 4 2 4" xfId="0" builtinId="53" customBuiltin="true"/>
    <cellStyle name="40% - Accent5 2 4 2 4 2" xfId="0" builtinId="53" customBuiltin="true"/>
    <cellStyle name="40% - Accent5 2 4 2 4 2 2" xfId="0" builtinId="53" customBuiltin="true"/>
    <cellStyle name="40% - Accent5 2 4 2 4 2 2 2" xfId="0" builtinId="53" customBuiltin="true"/>
    <cellStyle name="40% - Accent5 2 4 2 4 2 3" xfId="0" builtinId="53" customBuiltin="true"/>
    <cellStyle name="40% - Accent5 2 4 2 4 3" xfId="0" builtinId="53" customBuiltin="true"/>
    <cellStyle name="40% - Accent5 2 4 2 4 3 2" xfId="0" builtinId="53" customBuiltin="true"/>
    <cellStyle name="40% - Accent5 2 4 2 4 4" xfId="0" builtinId="53" customBuiltin="true"/>
    <cellStyle name="40% - Accent5 2 4 2 5" xfId="0" builtinId="53" customBuiltin="true"/>
    <cellStyle name="40% - Accent5 2 4 2 5 2" xfId="0" builtinId="53" customBuiltin="true"/>
    <cellStyle name="40% - Accent5 2 4 2 5 2 2" xfId="0" builtinId="53" customBuiltin="true"/>
    <cellStyle name="40% - Accent5 2 4 2 5 3" xfId="0" builtinId="53" customBuiltin="true"/>
    <cellStyle name="40% - Accent5 2 4 2 6" xfId="0" builtinId="53" customBuiltin="true"/>
    <cellStyle name="40% - Accent5 2 4 2 6 2" xfId="0" builtinId="53" customBuiltin="true"/>
    <cellStyle name="40% - Accent5 2 4 2 7" xfId="0" builtinId="53" customBuiltin="true"/>
    <cellStyle name="40% - Accent5 2 4 3" xfId="0" builtinId="53" customBuiltin="true"/>
    <cellStyle name="40% - Accent5 2 4 3 2" xfId="0" builtinId="53" customBuiltin="true"/>
    <cellStyle name="40% - Accent5 2 4 3 2 2" xfId="0" builtinId="53" customBuiltin="true"/>
    <cellStyle name="40% - Accent5 2 4 3 2 2 2" xfId="0" builtinId="53" customBuiltin="true"/>
    <cellStyle name="40% - Accent5 2 4 3 2 2 2 2" xfId="0" builtinId="53" customBuiltin="true"/>
    <cellStyle name="40% - Accent5 2 4 3 2 2 2 2 2" xfId="0" builtinId="53" customBuiltin="true"/>
    <cellStyle name="40% - Accent5 2 4 3 2 2 2 3" xfId="0" builtinId="53" customBuiltin="true"/>
    <cellStyle name="40% - Accent5 2 4 3 2 2 3" xfId="0" builtinId="53" customBuiltin="true"/>
    <cellStyle name="40% - Accent5 2 4 3 2 2 3 2" xfId="0" builtinId="53" customBuiltin="true"/>
    <cellStyle name="40% - Accent5 2 4 3 2 2 4" xfId="0" builtinId="53" customBuiltin="true"/>
    <cellStyle name="40% - Accent5 2 4 3 2 3" xfId="0" builtinId="53" customBuiltin="true"/>
    <cellStyle name="40% - Accent5 2 4 3 2 3 2" xfId="0" builtinId="53" customBuiltin="true"/>
    <cellStyle name="40% - Accent5 2 4 3 2 3 2 2" xfId="0" builtinId="53" customBuiltin="true"/>
    <cellStyle name="40% - Accent5 2 4 3 2 3 3" xfId="0" builtinId="53" customBuiltin="true"/>
    <cellStyle name="40% - Accent5 2 4 3 2 4" xfId="0" builtinId="53" customBuiltin="true"/>
    <cellStyle name="40% - Accent5 2 4 3 2 4 2" xfId="0" builtinId="53" customBuiltin="true"/>
    <cellStyle name="40% - Accent5 2 4 3 2 5" xfId="0" builtinId="53" customBuiltin="true"/>
    <cellStyle name="40% - Accent5 2 4 3 3" xfId="0" builtinId="53" customBuiltin="true"/>
    <cellStyle name="40% - Accent5 2 4 3 3 2" xfId="0" builtinId="53" customBuiltin="true"/>
    <cellStyle name="40% - Accent5 2 4 3 3 2 2" xfId="0" builtinId="53" customBuiltin="true"/>
    <cellStyle name="40% - Accent5 2 4 3 3 2 2 2" xfId="0" builtinId="53" customBuiltin="true"/>
    <cellStyle name="40% - Accent5 2 4 3 3 2 3" xfId="0" builtinId="53" customBuiltin="true"/>
    <cellStyle name="40% - Accent5 2 4 3 3 3" xfId="0" builtinId="53" customBuiltin="true"/>
    <cellStyle name="40% - Accent5 2 4 3 3 3 2" xfId="0" builtinId="53" customBuiltin="true"/>
    <cellStyle name="40% - Accent5 2 4 3 3 4" xfId="0" builtinId="53" customBuiltin="true"/>
    <cellStyle name="40% - Accent5 2 4 3 4" xfId="0" builtinId="53" customBuiltin="true"/>
    <cellStyle name="40% - Accent5 2 4 3 4 2" xfId="0" builtinId="53" customBuiltin="true"/>
    <cellStyle name="40% - Accent5 2 4 3 4 2 2" xfId="0" builtinId="53" customBuiltin="true"/>
    <cellStyle name="40% - Accent5 2 4 3 4 3" xfId="0" builtinId="53" customBuiltin="true"/>
    <cellStyle name="40% - Accent5 2 4 3 5" xfId="0" builtinId="53" customBuiltin="true"/>
    <cellStyle name="40% - Accent5 2 4 3 5 2" xfId="0" builtinId="53" customBuiltin="true"/>
    <cellStyle name="40% - Accent5 2 4 3 6" xfId="0" builtinId="53" customBuiltin="true"/>
    <cellStyle name="40% - Accent5 2 4 4" xfId="0" builtinId="53" customBuiltin="true"/>
    <cellStyle name="40% - Accent5 2 4 4 2" xfId="0" builtinId="53" customBuiltin="true"/>
    <cellStyle name="40% - Accent5 2 4 4 2 2" xfId="0" builtinId="53" customBuiltin="true"/>
    <cellStyle name="40% - Accent5 2 4 4 2 2 2" xfId="0" builtinId="53" customBuiltin="true"/>
    <cellStyle name="40% - Accent5 2 4 4 2 2 2 2" xfId="0" builtinId="53" customBuiltin="true"/>
    <cellStyle name="40% - Accent5 2 4 4 2 2 3" xfId="0" builtinId="53" customBuiltin="true"/>
    <cellStyle name="40% - Accent5 2 4 4 2 3" xfId="0" builtinId="53" customBuiltin="true"/>
    <cellStyle name="40% - Accent5 2 4 4 2 3 2" xfId="0" builtinId="53" customBuiltin="true"/>
    <cellStyle name="40% - Accent5 2 4 4 2 4" xfId="0" builtinId="53" customBuiltin="true"/>
    <cellStyle name="40% - Accent5 2 4 4 3" xfId="0" builtinId="53" customBuiltin="true"/>
    <cellStyle name="40% - Accent5 2 4 4 3 2" xfId="0" builtinId="53" customBuiltin="true"/>
    <cellStyle name="40% - Accent5 2 4 4 3 2 2" xfId="0" builtinId="53" customBuiltin="true"/>
    <cellStyle name="40% - Accent5 2 4 4 3 3" xfId="0" builtinId="53" customBuiltin="true"/>
    <cellStyle name="40% - Accent5 2 4 4 4" xfId="0" builtinId="53" customBuiltin="true"/>
    <cellStyle name="40% - Accent5 2 4 4 4 2" xfId="0" builtinId="53" customBuiltin="true"/>
    <cellStyle name="40% - Accent5 2 4 4 5" xfId="0" builtinId="53" customBuiltin="true"/>
    <cellStyle name="40% - Accent5 2 4 5" xfId="0" builtinId="53" customBuiltin="true"/>
    <cellStyle name="40% - Accent5 2 4 5 2" xfId="0" builtinId="53" customBuiltin="true"/>
    <cellStyle name="40% - Accent5 2 4 5 2 2" xfId="0" builtinId="53" customBuiltin="true"/>
    <cellStyle name="40% - Accent5 2 4 5 2 2 2" xfId="0" builtinId="53" customBuiltin="true"/>
    <cellStyle name="40% - Accent5 2 4 5 2 3" xfId="0" builtinId="53" customBuiltin="true"/>
    <cellStyle name="40% - Accent5 2 4 5 3" xfId="0" builtinId="53" customBuiltin="true"/>
    <cellStyle name="40% - Accent5 2 4 5 3 2" xfId="0" builtinId="53" customBuiltin="true"/>
    <cellStyle name="40% - Accent5 2 4 5 4" xfId="0" builtinId="53" customBuiltin="true"/>
    <cellStyle name="40% - Accent5 2 4 6" xfId="0" builtinId="53" customBuiltin="true"/>
    <cellStyle name="40% - Accent5 2 4 6 2" xfId="0" builtinId="53" customBuiltin="true"/>
    <cellStyle name="40% - Accent5 2 4 6 2 2" xfId="0" builtinId="53" customBuiltin="true"/>
    <cellStyle name="40% - Accent5 2 4 6 3" xfId="0" builtinId="53" customBuiltin="true"/>
    <cellStyle name="40% - Accent5 2 4 7" xfId="0" builtinId="53" customBuiltin="true"/>
    <cellStyle name="40% - Accent5 2 4 7 2" xfId="0" builtinId="53" customBuiltin="true"/>
    <cellStyle name="40% - Accent5 2 4 8" xfId="0" builtinId="53" customBuiltin="true"/>
    <cellStyle name="40% - Accent5 2 5" xfId="0" builtinId="53" customBuiltin="true"/>
    <cellStyle name="40% - Accent5 2 5 2" xfId="0" builtinId="53" customBuiltin="true"/>
    <cellStyle name="40% - Accent5 2 5 2 2" xfId="0" builtinId="53" customBuiltin="true"/>
    <cellStyle name="40% - Accent5 2 5 2 2 2" xfId="0" builtinId="53" customBuiltin="true"/>
    <cellStyle name="40% - Accent5 2 5 2 2 2 2" xfId="0" builtinId="53" customBuiltin="true"/>
    <cellStyle name="40% - Accent5 2 5 2 2 2 2 2" xfId="0" builtinId="53" customBuiltin="true"/>
    <cellStyle name="40% - Accent5 2 5 2 2 2 2 2 2" xfId="0" builtinId="53" customBuiltin="true"/>
    <cellStyle name="40% - Accent5 2 5 2 2 2 2 2 2 2" xfId="0" builtinId="53" customBuiltin="true"/>
    <cellStyle name="40% - Accent5 2 5 2 2 2 2 2 3" xfId="0" builtinId="53" customBuiltin="true"/>
    <cellStyle name="40% - Accent5 2 5 2 2 2 2 3" xfId="0" builtinId="53" customBuiltin="true"/>
    <cellStyle name="40% - Accent5 2 5 2 2 2 2 3 2" xfId="0" builtinId="53" customBuiltin="true"/>
    <cellStyle name="40% - Accent5 2 5 2 2 2 2 4" xfId="0" builtinId="53" customBuiltin="true"/>
    <cellStyle name="40% - Accent5 2 5 2 2 2 3" xfId="0" builtinId="53" customBuiltin="true"/>
    <cellStyle name="40% - Accent5 2 5 2 2 2 3 2" xfId="0" builtinId="53" customBuiltin="true"/>
    <cellStyle name="40% - Accent5 2 5 2 2 2 3 2 2" xfId="0" builtinId="53" customBuiltin="true"/>
    <cellStyle name="40% - Accent5 2 5 2 2 2 3 3" xfId="0" builtinId="53" customBuiltin="true"/>
    <cellStyle name="40% - Accent5 2 5 2 2 2 4" xfId="0" builtinId="53" customBuiltin="true"/>
    <cellStyle name="40% - Accent5 2 5 2 2 2 4 2" xfId="0" builtinId="53" customBuiltin="true"/>
    <cellStyle name="40% - Accent5 2 5 2 2 2 5" xfId="0" builtinId="53" customBuiltin="true"/>
    <cellStyle name="40% - Accent5 2 5 2 2 3" xfId="0" builtinId="53" customBuiltin="true"/>
    <cellStyle name="40% - Accent5 2 5 2 2 3 2" xfId="0" builtinId="53" customBuiltin="true"/>
    <cellStyle name="40% - Accent5 2 5 2 2 3 2 2" xfId="0" builtinId="53" customBuiltin="true"/>
    <cellStyle name="40% - Accent5 2 5 2 2 3 2 2 2" xfId="0" builtinId="53" customBuiltin="true"/>
    <cellStyle name="40% - Accent5 2 5 2 2 3 2 3" xfId="0" builtinId="53" customBuiltin="true"/>
    <cellStyle name="40% - Accent5 2 5 2 2 3 3" xfId="0" builtinId="53" customBuiltin="true"/>
    <cellStyle name="40% - Accent5 2 5 2 2 3 3 2" xfId="0" builtinId="53" customBuiltin="true"/>
    <cellStyle name="40% - Accent5 2 5 2 2 3 4" xfId="0" builtinId="53" customBuiltin="true"/>
    <cellStyle name="40% - Accent5 2 5 2 2 4" xfId="0" builtinId="53" customBuiltin="true"/>
    <cellStyle name="40% - Accent5 2 5 2 2 4 2" xfId="0" builtinId="53" customBuiltin="true"/>
    <cellStyle name="40% - Accent5 2 5 2 2 4 2 2" xfId="0" builtinId="53" customBuiltin="true"/>
    <cellStyle name="40% - Accent5 2 5 2 2 4 3" xfId="0" builtinId="53" customBuiltin="true"/>
    <cellStyle name="40% - Accent5 2 5 2 2 5" xfId="0" builtinId="53" customBuiltin="true"/>
    <cellStyle name="40% - Accent5 2 5 2 2 5 2" xfId="0" builtinId="53" customBuiltin="true"/>
    <cellStyle name="40% - Accent5 2 5 2 2 6" xfId="0" builtinId="53" customBuiltin="true"/>
    <cellStyle name="40% - Accent5 2 5 2 3" xfId="0" builtinId="53" customBuiltin="true"/>
    <cellStyle name="40% - Accent5 2 5 2 3 2" xfId="0" builtinId="53" customBuiltin="true"/>
    <cellStyle name="40% - Accent5 2 5 2 3 2 2" xfId="0" builtinId="53" customBuiltin="true"/>
    <cellStyle name="40% - Accent5 2 5 2 3 2 2 2" xfId="0" builtinId="53" customBuiltin="true"/>
    <cellStyle name="40% - Accent5 2 5 2 3 2 2 2 2" xfId="0" builtinId="53" customBuiltin="true"/>
    <cellStyle name="40% - Accent5 2 5 2 3 2 2 3" xfId="0" builtinId="53" customBuiltin="true"/>
    <cellStyle name="40% - Accent5 2 5 2 3 2 3" xfId="0" builtinId="53" customBuiltin="true"/>
    <cellStyle name="40% - Accent5 2 5 2 3 2 3 2" xfId="0" builtinId="53" customBuiltin="true"/>
    <cellStyle name="40% - Accent5 2 5 2 3 2 4" xfId="0" builtinId="53" customBuiltin="true"/>
    <cellStyle name="40% - Accent5 2 5 2 3 3" xfId="0" builtinId="53" customBuiltin="true"/>
    <cellStyle name="40% - Accent5 2 5 2 3 3 2" xfId="0" builtinId="53" customBuiltin="true"/>
    <cellStyle name="40% - Accent5 2 5 2 3 3 2 2" xfId="0" builtinId="53" customBuiltin="true"/>
    <cellStyle name="40% - Accent5 2 5 2 3 3 3" xfId="0" builtinId="53" customBuiltin="true"/>
    <cellStyle name="40% - Accent5 2 5 2 3 4" xfId="0" builtinId="53" customBuiltin="true"/>
    <cellStyle name="40% - Accent5 2 5 2 3 4 2" xfId="0" builtinId="53" customBuiltin="true"/>
    <cellStyle name="40% - Accent5 2 5 2 3 5" xfId="0" builtinId="53" customBuiltin="true"/>
    <cellStyle name="40% - Accent5 2 5 2 4" xfId="0" builtinId="53" customBuiltin="true"/>
    <cellStyle name="40% - Accent5 2 5 2 4 2" xfId="0" builtinId="53" customBuiltin="true"/>
    <cellStyle name="40% - Accent5 2 5 2 4 2 2" xfId="0" builtinId="53" customBuiltin="true"/>
    <cellStyle name="40% - Accent5 2 5 2 4 2 2 2" xfId="0" builtinId="53" customBuiltin="true"/>
    <cellStyle name="40% - Accent5 2 5 2 4 2 3" xfId="0" builtinId="53" customBuiltin="true"/>
    <cellStyle name="40% - Accent5 2 5 2 4 3" xfId="0" builtinId="53" customBuiltin="true"/>
    <cellStyle name="40% - Accent5 2 5 2 4 3 2" xfId="0" builtinId="53" customBuiltin="true"/>
    <cellStyle name="40% - Accent5 2 5 2 4 4" xfId="0" builtinId="53" customBuiltin="true"/>
    <cellStyle name="40% - Accent5 2 5 2 5" xfId="0" builtinId="53" customBuiltin="true"/>
    <cellStyle name="40% - Accent5 2 5 2 5 2" xfId="0" builtinId="53" customBuiltin="true"/>
    <cellStyle name="40% - Accent5 2 5 2 5 2 2" xfId="0" builtinId="53" customBuiltin="true"/>
    <cellStyle name="40% - Accent5 2 5 2 5 3" xfId="0" builtinId="53" customBuiltin="true"/>
    <cellStyle name="40% - Accent5 2 5 2 6" xfId="0" builtinId="53" customBuiltin="true"/>
    <cellStyle name="40% - Accent5 2 5 2 6 2" xfId="0" builtinId="53" customBuiltin="true"/>
    <cellStyle name="40% - Accent5 2 5 2 7" xfId="0" builtinId="53" customBuiltin="true"/>
    <cellStyle name="40% - Accent5 2 5 3" xfId="0" builtinId="53" customBuiltin="true"/>
    <cellStyle name="40% - Accent5 2 5 3 2" xfId="0" builtinId="53" customBuiltin="true"/>
    <cellStyle name="40% - Accent5 2 5 3 2 2" xfId="0" builtinId="53" customBuiltin="true"/>
    <cellStyle name="40% - Accent5 2 5 3 2 2 2" xfId="0" builtinId="53" customBuiltin="true"/>
    <cellStyle name="40% - Accent5 2 5 3 2 2 2 2" xfId="0" builtinId="53" customBuiltin="true"/>
    <cellStyle name="40% - Accent5 2 5 3 2 2 2 2 2" xfId="0" builtinId="53" customBuiltin="true"/>
    <cellStyle name="40% - Accent5 2 5 3 2 2 2 3" xfId="0" builtinId="53" customBuiltin="true"/>
    <cellStyle name="40% - Accent5 2 5 3 2 2 3" xfId="0" builtinId="53" customBuiltin="true"/>
    <cellStyle name="40% - Accent5 2 5 3 2 2 3 2" xfId="0" builtinId="53" customBuiltin="true"/>
    <cellStyle name="40% - Accent5 2 5 3 2 2 4" xfId="0" builtinId="53" customBuiltin="true"/>
    <cellStyle name="40% - Accent5 2 5 3 2 3" xfId="0" builtinId="53" customBuiltin="true"/>
    <cellStyle name="40% - Accent5 2 5 3 2 3 2" xfId="0" builtinId="53" customBuiltin="true"/>
    <cellStyle name="40% - Accent5 2 5 3 2 3 2 2" xfId="0" builtinId="53" customBuiltin="true"/>
    <cellStyle name="40% - Accent5 2 5 3 2 3 3" xfId="0" builtinId="53" customBuiltin="true"/>
    <cellStyle name="40% - Accent5 2 5 3 2 4" xfId="0" builtinId="53" customBuiltin="true"/>
    <cellStyle name="40% - Accent5 2 5 3 2 4 2" xfId="0" builtinId="53" customBuiltin="true"/>
    <cellStyle name="40% - Accent5 2 5 3 2 5" xfId="0" builtinId="53" customBuiltin="true"/>
    <cellStyle name="40% - Accent5 2 5 3 3" xfId="0" builtinId="53" customBuiltin="true"/>
    <cellStyle name="40% - Accent5 2 5 3 3 2" xfId="0" builtinId="53" customBuiltin="true"/>
    <cellStyle name="40% - Accent5 2 5 3 3 2 2" xfId="0" builtinId="53" customBuiltin="true"/>
    <cellStyle name="40% - Accent5 2 5 3 3 2 2 2" xfId="0" builtinId="53" customBuiltin="true"/>
    <cellStyle name="40% - Accent5 2 5 3 3 2 3" xfId="0" builtinId="53" customBuiltin="true"/>
    <cellStyle name="40% - Accent5 2 5 3 3 3" xfId="0" builtinId="53" customBuiltin="true"/>
    <cellStyle name="40% - Accent5 2 5 3 3 3 2" xfId="0" builtinId="53" customBuiltin="true"/>
    <cellStyle name="40% - Accent5 2 5 3 3 4" xfId="0" builtinId="53" customBuiltin="true"/>
    <cellStyle name="40% - Accent5 2 5 3 4" xfId="0" builtinId="53" customBuiltin="true"/>
    <cellStyle name="40% - Accent5 2 5 3 4 2" xfId="0" builtinId="53" customBuiltin="true"/>
    <cellStyle name="40% - Accent5 2 5 3 4 2 2" xfId="0" builtinId="53" customBuiltin="true"/>
    <cellStyle name="40% - Accent5 2 5 3 4 3" xfId="0" builtinId="53" customBuiltin="true"/>
    <cellStyle name="40% - Accent5 2 5 3 5" xfId="0" builtinId="53" customBuiltin="true"/>
    <cellStyle name="40% - Accent5 2 5 3 5 2" xfId="0" builtinId="53" customBuiltin="true"/>
    <cellStyle name="40% - Accent5 2 5 3 6" xfId="0" builtinId="53" customBuiltin="true"/>
    <cellStyle name="40% - Accent5 2 5 4" xfId="0" builtinId="53" customBuiltin="true"/>
    <cellStyle name="40% - Accent5 2 5 4 2" xfId="0" builtinId="53" customBuiltin="true"/>
    <cellStyle name="40% - Accent5 2 5 4 2 2" xfId="0" builtinId="53" customBuiltin="true"/>
    <cellStyle name="40% - Accent5 2 5 4 2 2 2" xfId="0" builtinId="53" customBuiltin="true"/>
    <cellStyle name="40% - Accent5 2 5 4 2 2 2 2" xfId="0" builtinId="53" customBuiltin="true"/>
    <cellStyle name="40% - Accent5 2 5 4 2 2 3" xfId="0" builtinId="53" customBuiltin="true"/>
    <cellStyle name="40% - Accent5 2 5 4 2 3" xfId="0" builtinId="53" customBuiltin="true"/>
    <cellStyle name="40% - Accent5 2 5 4 2 3 2" xfId="0" builtinId="53" customBuiltin="true"/>
    <cellStyle name="40% - Accent5 2 5 4 2 4" xfId="0" builtinId="53" customBuiltin="true"/>
    <cellStyle name="40% - Accent5 2 5 4 3" xfId="0" builtinId="53" customBuiltin="true"/>
    <cellStyle name="40% - Accent5 2 5 4 3 2" xfId="0" builtinId="53" customBuiltin="true"/>
    <cellStyle name="40% - Accent5 2 5 4 3 2 2" xfId="0" builtinId="53" customBuiltin="true"/>
    <cellStyle name="40% - Accent5 2 5 4 3 3" xfId="0" builtinId="53" customBuiltin="true"/>
    <cellStyle name="40% - Accent5 2 5 4 4" xfId="0" builtinId="53" customBuiltin="true"/>
    <cellStyle name="40% - Accent5 2 5 4 4 2" xfId="0" builtinId="53" customBuiltin="true"/>
    <cellStyle name="40% - Accent5 2 5 4 5" xfId="0" builtinId="53" customBuiltin="true"/>
    <cellStyle name="40% - Accent5 2 5 5" xfId="0" builtinId="53" customBuiltin="true"/>
    <cellStyle name="40% - Accent5 2 5 5 2" xfId="0" builtinId="53" customBuiltin="true"/>
    <cellStyle name="40% - Accent5 2 5 5 2 2" xfId="0" builtinId="53" customBuiltin="true"/>
    <cellStyle name="40% - Accent5 2 5 5 2 2 2" xfId="0" builtinId="53" customBuiltin="true"/>
    <cellStyle name="40% - Accent5 2 5 5 2 3" xfId="0" builtinId="53" customBuiltin="true"/>
    <cellStyle name="40% - Accent5 2 5 5 3" xfId="0" builtinId="53" customBuiltin="true"/>
    <cellStyle name="40% - Accent5 2 5 5 3 2" xfId="0" builtinId="53" customBuiltin="true"/>
    <cellStyle name="40% - Accent5 2 5 5 4" xfId="0" builtinId="53" customBuiltin="true"/>
    <cellStyle name="40% - Accent5 2 5 6" xfId="0" builtinId="53" customBuiltin="true"/>
    <cellStyle name="40% - Accent5 2 5 6 2" xfId="0" builtinId="53" customBuiltin="true"/>
    <cellStyle name="40% - Accent5 2 5 6 2 2" xfId="0" builtinId="53" customBuiltin="true"/>
    <cellStyle name="40% - Accent5 2 5 6 3" xfId="0" builtinId="53" customBuiltin="true"/>
    <cellStyle name="40% - Accent5 2 5 7" xfId="0" builtinId="53" customBuiltin="true"/>
    <cellStyle name="40% - Accent5 2 5 7 2" xfId="0" builtinId="53" customBuiltin="true"/>
    <cellStyle name="40% - Accent5 2 5 8" xfId="0" builtinId="53" customBuiltin="true"/>
    <cellStyle name="40% - Accent5 2 6" xfId="0" builtinId="53" customBuiltin="true"/>
    <cellStyle name="40% - Accent5 2 6 2" xfId="0" builtinId="53" customBuiltin="true"/>
    <cellStyle name="40% - Accent5 2 6 2 2" xfId="0" builtinId="53" customBuiltin="true"/>
    <cellStyle name="40% - Accent5 2 6 2 2 2" xfId="0" builtinId="53" customBuiltin="true"/>
    <cellStyle name="40% - Accent5 2 6 2 2 2 2" xfId="0" builtinId="53" customBuiltin="true"/>
    <cellStyle name="40% - Accent5 2 6 2 2 2 2 2" xfId="0" builtinId="53" customBuiltin="true"/>
    <cellStyle name="40% - Accent5 2 6 2 2 2 2 2 2" xfId="0" builtinId="53" customBuiltin="true"/>
    <cellStyle name="40% - Accent5 2 6 2 2 2 2 3" xfId="0" builtinId="53" customBuiltin="true"/>
    <cellStyle name="40% - Accent5 2 6 2 2 2 3" xfId="0" builtinId="53" customBuiltin="true"/>
    <cellStyle name="40% - Accent5 2 6 2 2 2 3 2" xfId="0" builtinId="53" customBuiltin="true"/>
    <cellStyle name="40% - Accent5 2 6 2 2 2 4" xfId="0" builtinId="53" customBuiltin="true"/>
    <cellStyle name="40% - Accent5 2 6 2 2 3" xfId="0" builtinId="53" customBuiltin="true"/>
    <cellStyle name="40% - Accent5 2 6 2 2 3 2" xfId="0" builtinId="53" customBuiltin="true"/>
    <cellStyle name="40% - Accent5 2 6 2 2 3 2 2" xfId="0" builtinId="53" customBuiltin="true"/>
    <cellStyle name="40% - Accent5 2 6 2 2 3 3" xfId="0" builtinId="53" customBuiltin="true"/>
    <cellStyle name="40% - Accent5 2 6 2 2 4" xfId="0" builtinId="53" customBuiltin="true"/>
    <cellStyle name="40% - Accent5 2 6 2 2 4 2" xfId="0" builtinId="53" customBuiltin="true"/>
    <cellStyle name="40% - Accent5 2 6 2 2 5" xfId="0" builtinId="53" customBuiltin="true"/>
    <cellStyle name="40% - Accent5 2 6 2 3" xfId="0" builtinId="53" customBuiltin="true"/>
    <cellStyle name="40% - Accent5 2 6 2 3 2" xfId="0" builtinId="53" customBuiltin="true"/>
    <cellStyle name="40% - Accent5 2 6 2 3 2 2" xfId="0" builtinId="53" customBuiltin="true"/>
    <cellStyle name="40% - Accent5 2 6 2 3 2 2 2" xfId="0" builtinId="53" customBuiltin="true"/>
    <cellStyle name="40% - Accent5 2 6 2 3 2 3" xfId="0" builtinId="53" customBuiltin="true"/>
    <cellStyle name="40% - Accent5 2 6 2 3 3" xfId="0" builtinId="53" customBuiltin="true"/>
    <cellStyle name="40% - Accent5 2 6 2 3 3 2" xfId="0" builtinId="53" customBuiltin="true"/>
    <cellStyle name="40% - Accent5 2 6 2 3 4" xfId="0" builtinId="53" customBuiltin="true"/>
    <cellStyle name="40% - Accent5 2 6 2 4" xfId="0" builtinId="53" customBuiltin="true"/>
    <cellStyle name="40% - Accent5 2 6 2 4 2" xfId="0" builtinId="53" customBuiltin="true"/>
    <cellStyle name="40% - Accent5 2 6 2 4 2 2" xfId="0" builtinId="53" customBuiltin="true"/>
    <cellStyle name="40% - Accent5 2 6 2 4 3" xfId="0" builtinId="53" customBuiltin="true"/>
    <cellStyle name="40% - Accent5 2 6 2 5" xfId="0" builtinId="53" customBuiltin="true"/>
    <cellStyle name="40% - Accent5 2 6 2 5 2" xfId="0" builtinId="53" customBuiltin="true"/>
    <cellStyle name="40% - Accent5 2 6 2 6" xfId="0" builtinId="53" customBuiltin="true"/>
    <cellStyle name="40% - Accent5 2 6 3" xfId="0" builtinId="53" customBuiltin="true"/>
    <cellStyle name="40% - Accent5 2 6 3 2" xfId="0" builtinId="53" customBuiltin="true"/>
    <cellStyle name="40% - Accent5 2 6 3 2 2" xfId="0" builtinId="53" customBuiltin="true"/>
    <cellStyle name="40% - Accent5 2 6 3 2 2 2" xfId="0" builtinId="53" customBuiltin="true"/>
    <cellStyle name="40% - Accent5 2 6 3 2 2 2 2" xfId="0" builtinId="53" customBuiltin="true"/>
    <cellStyle name="40% - Accent5 2 6 3 2 2 3" xfId="0" builtinId="53" customBuiltin="true"/>
    <cellStyle name="40% - Accent5 2 6 3 2 3" xfId="0" builtinId="53" customBuiltin="true"/>
    <cellStyle name="40% - Accent5 2 6 3 2 3 2" xfId="0" builtinId="53" customBuiltin="true"/>
    <cellStyle name="40% - Accent5 2 6 3 2 4" xfId="0" builtinId="53" customBuiltin="true"/>
    <cellStyle name="40% - Accent5 2 6 3 3" xfId="0" builtinId="53" customBuiltin="true"/>
    <cellStyle name="40% - Accent5 2 6 3 3 2" xfId="0" builtinId="53" customBuiltin="true"/>
    <cellStyle name="40% - Accent5 2 6 3 3 2 2" xfId="0" builtinId="53" customBuiltin="true"/>
    <cellStyle name="40% - Accent5 2 6 3 3 3" xfId="0" builtinId="53" customBuiltin="true"/>
    <cellStyle name="40% - Accent5 2 6 3 4" xfId="0" builtinId="53" customBuiltin="true"/>
    <cellStyle name="40% - Accent5 2 6 3 4 2" xfId="0" builtinId="53" customBuiltin="true"/>
    <cellStyle name="40% - Accent5 2 6 3 5" xfId="0" builtinId="53" customBuiltin="true"/>
    <cellStyle name="40% - Accent5 2 6 4" xfId="0" builtinId="53" customBuiltin="true"/>
    <cellStyle name="40% - Accent5 2 6 4 2" xfId="0" builtinId="53" customBuiltin="true"/>
    <cellStyle name="40% - Accent5 2 6 4 2 2" xfId="0" builtinId="53" customBuiltin="true"/>
    <cellStyle name="40% - Accent5 2 6 4 2 2 2" xfId="0" builtinId="53" customBuiltin="true"/>
    <cellStyle name="40% - Accent5 2 6 4 2 3" xfId="0" builtinId="53" customBuiltin="true"/>
    <cellStyle name="40% - Accent5 2 6 4 3" xfId="0" builtinId="53" customBuiltin="true"/>
    <cellStyle name="40% - Accent5 2 6 4 3 2" xfId="0" builtinId="53" customBuiltin="true"/>
    <cellStyle name="40% - Accent5 2 6 4 4" xfId="0" builtinId="53" customBuiltin="true"/>
    <cellStyle name="40% - Accent5 2 6 5" xfId="0" builtinId="53" customBuiltin="true"/>
    <cellStyle name="40% - Accent5 2 6 5 2" xfId="0" builtinId="53" customBuiltin="true"/>
    <cellStyle name="40% - Accent5 2 6 5 2 2" xfId="0" builtinId="53" customBuiltin="true"/>
    <cellStyle name="40% - Accent5 2 6 5 3" xfId="0" builtinId="53" customBuiltin="true"/>
    <cellStyle name="40% - Accent5 2 6 6" xfId="0" builtinId="53" customBuiltin="true"/>
    <cellStyle name="40% - Accent5 2 6 6 2" xfId="0" builtinId="53" customBuiltin="true"/>
    <cellStyle name="40% - Accent5 2 6 7" xfId="0" builtinId="53" customBuiltin="true"/>
    <cellStyle name="40% - Accent5 2 7" xfId="0" builtinId="53" customBuiltin="true"/>
    <cellStyle name="40% - Accent5 2 7 2" xfId="0" builtinId="53" customBuiltin="true"/>
    <cellStyle name="40% - Accent5 2 7 2 2" xfId="0" builtinId="53" customBuiltin="true"/>
    <cellStyle name="40% - Accent5 2 7 2 2 2" xfId="0" builtinId="53" customBuiltin="true"/>
    <cellStyle name="40% - Accent5 2 7 2 2 2 2" xfId="0" builtinId="53" customBuiltin="true"/>
    <cellStyle name="40% - Accent5 2 7 2 2 2 2 2" xfId="0" builtinId="53" customBuiltin="true"/>
    <cellStyle name="40% - Accent5 2 7 2 2 2 3" xfId="0" builtinId="53" customBuiltin="true"/>
    <cellStyle name="40% - Accent5 2 7 2 2 3" xfId="0" builtinId="53" customBuiltin="true"/>
    <cellStyle name="40% - Accent5 2 7 2 2 3 2" xfId="0" builtinId="53" customBuiltin="true"/>
    <cellStyle name="40% - Accent5 2 7 2 2 4" xfId="0" builtinId="53" customBuiltin="true"/>
    <cellStyle name="40% - Accent5 2 7 2 3" xfId="0" builtinId="53" customBuiltin="true"/>
    <cellStyle name="40% - Accent5 2 7 2 3 2" xfId="0" builtinId="53" customBuiltin="true"/>
    <cellStyle name="40% - Accent5 2 7 2 3 2 2" xfId="0" builtinId="53" customBuiltin="true"/>
    <cellStyle name="40% - Accent5 2 7 2 3 3" xfId="0" builtinId="53" customBuiltin="true"/>
    <cellStyle name="40% - Accent5 2 7 2 4" xfId="0" builtinId="53" customBuiltin="true"/>
    <cellStyle name="40% - Accent5 2 7 2 4 2" xfId="0" builtinId="53" customBuiltin="true"/>
    <cellStyle name="40% - Accent5 2 7 2 5" xfId="0" builtinId="53" customBuiltin="true"/>
    <cellStyle name="40% - Accent5 2 7 3" xfId="0" builtinId="53" customBuiltin="true"/>
    <cellStyle name="40% - Accent5 2 7 3 2" xfId="0" builtinId="53" customBuiltin="true"/>
    <cellStyle name="40% - Accent5 2 7 3 2 2" xfId="0" builtinId="53" customBuiltin="true"/>
    <cellStyle name="40% - Accent5 2 7 3 2 2 2" xfId="0" builtinId="53" customBuiltin="true"/>
    <cellStyle name="40% - Accent5 2 7 3 2 3" xfId="0" builtinId="53" customBuiltin="true"/>
    <cellStyle name="40% - Accent5 2 7 3 3" xfId="0" builtinId="53" customBuiltin="true"/>
    <cellStyle name="40% - Accent5 2 7 3 3 2" xfId="0" builtinId="53" customBuiltin="true"/>
    <cellStyle name="40% - Accent5 2 7 3 4" xfId="0" builtinId="53" customBuiltin="true"/>
    <cellStyle name="40% - Accent5 2 7 4" xfId="0" builtinId="53" customBuiltin="true"/>
    <cellStyle name="40% - Accent5 2 7 4 2" xfId="0" builtinId="53" customBuiltin="true"/>
    <cellStyle name="40% - Accent5 2 7 4 2 2" xfId="0" builtinId="53" customBuiltin="true"/>
    <cellStyle name="40% - Accent5 2 7 4 3" xfId="0" builtinId="53" customBuiltin="true"/>
    <cellStyle name="40% - Accent5 2 7 5" xfId="0" builtinId="53" customBuiltin="true"/>
    <cellStyle name="40% - Accent5 2 7 5 2" xfId="0" builtinId="53" customBuiltin="true"/>
    <cellStyle name="40% - Accent5 2 7 6" xfId="0" builtinId="53" customBuiltin="true"/>
    <cellStyle name="40% - Accent5 2 8" xfId="0" builtinId="53" customBuiltin="true"/>
    <cellStyle name="40% - Accent5 2 8 2" xfId="0" builtinId="53" customBuiltin="true"/>
    <cellStyle name="40% - Accent5 2 8 2 2" xfId="0" builtinId="53" customBuiltin="true"/>
    <cellStyle name="40% - Accent5 2 8 2 2 2" xfId="0" builtinId="53" customBuiltin="true"/>
    <cellStyle name="40% - Accent5 2 8 2 2 2 2" xfId="0" builtinId="53" customBuiltin="true"/>
    <cellStyle name="40% - Accent5 2 8 2 2 3" xfId="0" builtinId="53" customBuiltin="true"/>
    <cellStyle name="40% - Accent5 2 8 2 3" xfId="0" builtinId="53" customBuiltin="true"/>
    <cellStyle name="40% - Accent5 2 8 2 3 2" xfId="0" builtinId="53" customBuiltin="true"/>
    <cellStyle name="40% - Accent5 2 8 2 4" xfId="0" builtinId="53" customBuiltin="true"/>
    <cellStyle name="40% - Accent5 2 8 3" xfId="0" builtinId="53" customBuiltin="true"/>
    <cellStyle name="40% - Accent5 2 8 3 2" xfId="0" builtinId="53" customBuiltin="true"/>
    <cellStyle name="40% - Accent5 2 8 3 2 2" xfId="0" builtinId="53" customBuiltin="true"/>
    <cellStyle name="40% - Accent5 2 8 3 3" xfId="0" builtinId="53" customBuiltin="true"/>
    <cellStyle name="40% - Accent5 2 8 4" xfId="0" builtinId="53" customBuiltin="true"/>
    <cellStyle name="40% - Accent5 2 8 4 2" xfId="0" builtinId="53" customBuiltin="true"/>
    <cellStyle name="40% - Accent5 2 8 5" xfId="0" builtinId="53" customBuiltin="true"/>
    <cellStyle name="40% - Accent5 2 9" xfId="0" builtinId="53" customBuiltin="true"/>
    <cellStyle name="40% - Accent5 2 9 2" xfId="0" builtinId="53" customBuiltin="true"/>
    <cellStyle name="40% - Accent5 2 9 2 2" xfId="0" builtinId="53" customBuiltin="true"/>
    <cellStyle name="40% - Accent5 2 9 2 2 2" xfId="0" builtinId="53" customBuiltin="true"/>
    <cellStyle name="40% - Accent5 2 9 2 3" xfId="0" builtinId="53" customBuiltin="true"/>
    <cellStyle name="40% - Accent5 2 9 3" xfId="0" builtinId="53" customBuiltin="true"/>
    <cellStyle name="40% - Accent5 2 9 3 2" xfId="0" builtinId="53" customBuiltin="true"/>
    <cellStyle name="40% - Accent5 2 9 4" xfId="0" builtinId="53" customBuiltin="true"/>
    <cellStyle name="40% - Accent5 3" xfId="0" builtinId="53" customBuiltin="true"/>
    <cellStyle name="40% - Accent5 3 2" xfId="0" builtinId="53" customBuiltin="true"/>
    <cellStyle name="40% - Accent5 3 2 2" xfId="0" builtinId="53" customBuiltin="true"/>
    <cellStyle name="40% - Accent5 3 2 2 2" xfId="0" builtinId="53" customBuiltin="true"/>
    <cellStyle name="40% - Accent5 3 2 2 2 2" xfId="0" builtinId="53" customBuiltin="true"/>
    <cellStyle name="40% - Accent5 3 2 2 2 2 2" xfId="0" builtinId="53" customBuiltin="true"/>
    <cellStyle name="40% - Accent5 3 2 2 2 3" xfId="0" builtinId="53" customBuiltin="true"/>
    <cellStyle name="40% - Accent5 3 2 2 3" xfId="0" builtinId="53" customBuiltin="true"/>
    <cellStyle name="40% - Accent5 3 2 2 3 2" xfId="0" builtinId="53" customBuiltin="true"/>
    <cellStyle name="40% - Accent5 3 2 2 4" xfId="0" builtinId="53" customBuiltin="true"/>
    <cellStyle name="40% - Accent5 3 2 3" xfId="0" builtinId="53" customBuiltin="true"/>
    <cellStyle name="40% - Accent5 3 2 3 2" xfId="0" builtinId="53" customBuiltin="true"/>
    <cellStyle name="40% - Accent5 3 2 3 2 2" xfId="0" builtinId="53" customBuiltin="true"/>
    <cellStyle name="40% - Accent5 3 2 3 3" xfId="0" builtinId="53" customBuiltin="true"/>
    <cellStyle name="40% - Accent5 3 2 4" xfId="0" builtinId="53" customBuiltin="true"/>
    <cellStyle name="40% - Accent5 3 2 4 2" xfId="0" builtinId="53" customBuiltin="true"/>
    <cellStyle name="40% - Accent5 3 2 5" xfId="0" builtinId="53" customBuiltin="true"/>
    <cellStyle name="40% - Accent5 3 3" xfId="0" builtinId="53" customBuiltin="true"/>
    <cellStyle name="40% - Accent5 3 3 2" xfId="0" builtinId="53" customBuiltin="true"/>
    <cellStyle name="40% - Accent5 3 3 2 2" xfId="0" builtinId="53" customBuiltin="true"/>
    <cellStyle name="40% - Accent5 3 3 2 2 2" xfId="0" builtinId="53" customBuiltin="true"/>
    <cellStyle name="40% - Accent5 3 3 2 3" xfId="0" builtinId="53" customBuiltin="true"/>
    <cellStyle name="40% - Accent5 3 3 3" xfId="0" builtinId="53" customBuiltin="true"/>
    <cellStyle name="40% - Accent5 3 3 3 2" xfId="0" builtinId="53" customBuiltin="true"/>
    <cellStyle name="40% - Accent5 3 3 4" xfId="0" builtinId="53" customBuiltin="true"/>
    <cellStyle name="40% - Accent5 3 4" xfId="0" builtinId="53" customBuiltin="true"/>
    <cellStyle name="40% - Accent5 3 4 2" xfId="0" builtinId="53" customBuiltin="true"/>
    <cellStyle name="40% - Accent5 3 4 2 2" xfId="0" builtinId="53" customBuiltin="true"/>
    <cellStyle name="40% - Accent5 3 4 3" xfId="0" builtinId="53" customBuiltin="true"/>
    <cellStyle name="40% - Accent5 3 5" xfId="0" builtinId="53" customBuiltin="true"/>
    <cellStyle name="40% - Accent5 3 5 2" xfId="0" builtinId="53" customBuiltin="true"/>
    <cellStyle name="40% - Accent5 3 6" xfId="0" builtinId="53" customBuiltin="true"/>
    <cellStyle name="40% - Accent5 4" xfId="0" builtinId="53" customBuiltin="true"/>
    <cellStyle name="40% - Accent5 4 2" xfId="0" builtinId="53" customBuiltin="true"/>
    <cellStyle name="40% - Accent5 4 2 2" xfId="0" builtinId="53" customBuiltin="true"/>
    <cellStyle name="40% - Accent5 4 2 2 2" xfId="0" builtinId="53" customBuiltin="true"/>
    <cellStyle name="40% - Accent5 4 2 2 2 2" xfId="0" builtinId="53" customBuiltin="true"/>
    <cellStyle name="40% - Accent5 4 2 2 3" xfId="0" builtinId="53" customBuiltin="true"/>
    <cellStyle name="40% - Accent5 4 2 3" xfId="0" builtinId="53" customBuiltin="true"/>
    <cellStyle name="40% - Accent5 4 2 3 2" xfId="0" builtinId="53" customBuiltin="true"/>
    <cellStyle name="40% - Accent5 4 2 4" xfId="0" builtinId="53" customBuiltin="true"/>
    <cellStyle name="40% - Accent5 4 3" xfId="0" builtinId="53" customBuiltin="true"/>
    <cellStyle name="40% - Accent5 4 3 2" xfId="0" builtinId="53" customBuiltin="true"/>
    <cellStyle name="40% - Accent5 4 3 2 2" xfId="0" builtinId="53" customBuiltin="true"/>
    <cellStyle name="40% - Accent5 4 3 3" xfId="0" builtinId="53" customBuiltin="true"/>
    <cellStyle name="40% - Accent5 4 4" xfId="0" builtinId="53" customBuiltin="true"/>
    <cellStyle name="40% - Accent5 4 4 2" xfId="0" builtinId="53" customBuiltin="true"/>
    <cellStyle name="40% - Accent5 4 5" xfId="0" builtinId="53" customBuiltin="true"/>
    <cellStyle name="40% - Accent5 5" xfId="0" builtinId="53" customBuiltin="true"/>
    <cellStyle name="40% - Accent5 5 2" xfId="0" builtinId="53" customBuiltin="true"/>
    <cellStyle name="40% - Accent5 5 2 2" xfId="0" builtinId="53" customBuiltin="true"/>
    <cellStyle name="40% - Accent5 5 2 2 2" xfId="0" builtinId="53" customBuiltin="true"/>
    <cellStyle name="40% - Accent5 5 2 3" xfId="0" builtinId="53" customBuiltin="true"/>
    <cellStyle name="40% - Accent5 5 3" xfId="0" builtinId="53" customBuiltin="true"/>
    <cellStyle name="40% - Accent5 5 3 2" xfId="0" builtinId="53" customBuiltin="true"/>
    <cellStyle name="40% - Accent5 5 4" xfId="0" builtinId="53" customBuiltin="true"/>
    <cellStyle name="40% - Accent5 6" xfId="0" builtinId="53" customBuiltin="true"/>
    <cellStyle name="40% - Accent5 6 2" xfId="0" builtinId="53" customBuiltin="true"/>
    <cellStyle name="40% - Accent5 6 2 2" xfId="0" builtinId="53" customBuiltin="true"/>
    <cellStyle name="40% - Accent5 6 3" xfId="0" builtinId="53" customBuiltin="true"/>
    <cellStyle name="40% - Accent5 7" xfId="0" builtinId="53" customBuiltin="true"/>
    <cellStyle name="40% - Accent5 7 2" xfId="0" builtinId="53" customBuiltin="true"/>
    <cellStyle name="40% - Accent5 7 2 2" xfId="0" builtinId="53" customBuiltin="true"/>
    <cellStyle name="40% - Accent5 7 3" xfId="0" builtinId="53" customBuiltin="true"/>
    <cellStyle name="40% - Accent5 8" xfId="0" builtinId="53" customBuiltin="true"/>
    <cellStyle name="40% - Accent5 8 2" xfId="0" builtinId="53" customBuiltin="true"/>
    <cellStyle name="40% - Accent5 9" xfId="0" builtinId="53" customBuiltin="true"/>
    <cellStyle name="40% - Accent6 2" xfId="0" builtinId="53" customBuiltin="true"/>
    <cellStyle name="40% - Accent6 2 10" xfId="0" builtinId="53" customBuiltin="true"/>
    <cellStyle name="40% - Accent6 2 10 2" xfId="0" builtinId="53" customBuiltin="true"/>
    <cellStyle name="40% - Accent6 2 10 2 2" xfId="0" builtinId="53" customBuiltin="true"/>
    <cellStyle name="40% - Accent6 2 10 3" xfId="0" builtinId="53" customBuiltin="true"/>
    <cellStyle name="40% - Accent6 2 11" xfId="0" builtinId="53" customBuiltin="true"/>
    <cellStyle name="40% - Accent6 2 11 2" xfId="0" builtinId="53" customBuiltin="true"/>
    <cellStyle name="40% - Accent6 2 12" xfId="0" builtinId="53" customBuiltin="true"/>
    <cellStyle name="40% - Accent6 2 2" xfId="0" builtinId="53" customBuiltin="true"/>
    <cellStyle name="40% - Accent6 2 2 10" xfId="0" builtinId="53" customBuiltin="true"/>
    <cellStyle name="40% - Accent6 2 2 2" xfId="0" builtinId="53" customBuiltin="true"/>
    <cellStyle name="40% - Accent6 2 2 2 2" xfId="0" builtinId="53" customBuiltin="true"/>
    <cellStyle name="40% - Accent6 2 2 2 2 2" xfId="0" builtinId="53" customBuiltin="true"/>
    <cellStyle name="40% - Accent6 2 2 2 2 2 2" xfId="0" builtinId="53" customBuiltin="true"/>
    <cellStyle name="40% - Accent6 2 2 2 2 2 2 2" xfId="0" builtinId="53" customBuiltin="true"/>
    <cellStyle name="40% - Accent6 2 2 2 2 2 2 2 2" xfId="0" builtinId="53" customBuiltin="true"/>
    <cellStyle name="40% - Accent6 2 2 2 2 2 2 2 2 2" xfId="0" builtinId="53" customBuiltin="true"/>
    <cellStyle name="40% - Accent6 2 2 2 2 2 2 2 2 2 2" xfId="0" builtinId="53" customBuiltin="true"/>
    <cellStyle name="40% - Accent6 2 2 2 2 2 2 2 2 3" xfId="0" builtinId="53" customBuiltin="true"/>
    <cellStyle name="40% - Accent6 2 2 2 2 2 2 2 3" xfId="0" builtinId="53" customBuiltin="true"/>
    <cellStyle name="40% - Accent6 2 2 2 2 2 2 2 3 2" xfId="0" builtinId="53" customBuiltin="true"/>
    <cellStyle name="40% - Accent6 2 2 2 2 2 2 2 4" xfId="0" builtinId="53" customBuiltin="true"/>
    <cellStyle name="40% - Accent6 2 2 2 2 2 2 3" xfId="0" builtinId="53" customBuiltin="true"/>
    <cellStyle name="40% - Accent6 2 2 2 2 2 2 3 2" xfId="0" builtinId="53" customBuiltin="true"/>
    <cellStyle name="40% - Accent6 2 2 2 2 2 2 3 2 2" xfId="0" builtinId="53" customBuiltin="true"/>
    <cellStyle name="40% - Accent6 2 2 2 2 2 2 3 3" xfId="0" builtinId="53" customBuiltin="true"/>
    <cellStyle name="40% - Accent6 2 2 2 2 2 2 4" xfId="0" builtinId="53" customBuiltin="true"/>
    <cellStyle name="40% - Accent6 2 2 2 2 2 2 4 2" xfId="0" builtinId="53" customBuiltin="true"/>
    <cellStyle name="40% - Accent6 2 2 2 2 2 2 5" xfId="0" builtinId="53" customBuiltin="true"/>
    <cellStyle name="40% - Accent6 2 2 2 2 2 3" xfId="0" builtinId="53" customBuiltin="true"/>
    <cellStyle name="40% - Accent6 2 2 2 2 2 3 2" xfId="0" builtinId="53" customBuiltin="true"/>
    <cellStyle name="40% - Accent6 2 2 2 2 2 3 2 2" xfId="0" builtinId="53" customBuiltin="true"/>
    <cellStyle name="40% - Accent6 2 2 2 2 2 3 2 2 2" xfId="0" builtinId="53" customBuiltin="true"/>
    <cellStyle name="40% - Accent6 2 2 2 2 2 3 2 3" xfId="0" builtinId="53" customBuiltin="true"/>
    <cellStyle name="40% - Accent6 2 2 2 2 2 3 3" xfId="0" builtinId="53" customBuiltin="true"/>
    <cellStyle name="40% - Accent6 2 2 2 2 2 3 3 2" xfId="0" builtinId="53" customBuiltin="true"/>
    <cellStyle name="40% - Accent6 2 2 2 2 2 3 4" xfId="0" builtinId="53" customBuiltin="true"/>
    <cellStyle name="40% - Accent6 2 2 2 2 2 4" xfId="0" builtinId="53" customBuiltin="true"/>
    <cellStyle name="40% - Accent6 2 2 2 2 2 4 2" xfId="0" builtinId="53" customBuiltin="true"/>
    <cellStyle name="40% - Accent6 2 2 2 2 2 4 2 2" xfId="0" builtinId="53" customBuiltin="true"/>
    <cellStyle name="40% - Accent6 2 2 2 2 2 4 3" xfId="0" builtinId="53" customBuiltin="true"/>
    <cellStyle name="40% - Accent6 2 2 2 2 2 5" xfId="0" builtinId="53" customBuiltin="true"/>
    <cellStyle name="40% - Accent6 2 2 2 2 2 5 2" xfId="0" builtinId="53" customBuiltin="true"/>
    <cellStyle name="40% - Accent6 2 2 2 2 2 6" xfId="0" builtinId="53" customBuiltin="true"/>
    <cellStyle name="40% - Accent6 2 2 2 2 3" xfId="0" builtinId="53" customBuiltin="true"/>
    <cellStyle name="40% - Accent6 2 2 2 2 3 2" xfId="0" builtinId="53" customBuiltin="true"/>
    <cellStyle name="40% - Accent6 2 2 2 2 3 2 2" xfId="0" builtinId="53" customBuiltin="true"/>
    <cellStyle name="40% - Accent6 2 2 2 2 3 2 2 2" xfId="0" builtinId="53" customBuiltin="true"/>
    <cellStyle name="40% - Accent6 2 2 2 2 3 2 2 2 2" xfId="0" builtinId="53" customBuiltin="true"/>
    <cellStyle name="40% - Accent6 2 2 2 2 3 2 2 3" xfId="0" builtinId="53" customBuiltin="true"/>
    <cellStyle name="40% - Accent6 2 2 2 2 3 2 3" xfId="0" builtinId="53" customBuiltin="true"/>
    <cellStyle name="40% - Accent6 2 2 2 2 3 2 3 2" xfId="0" builtinId="53" customBuiltin="true"/>
    <cellStyle name="40% - Accent6 2 2 2 2 3 2 4" xfId="0" builtinId="53" customBuiltin="true"/>
    <cellStyle name="40% - Accent6 2 2 2 2 3 3" xfId="0" builtinId="53" customBuiltin="true"/>
    <cellStyle name="40% - Accent6 2 2 2 2 3 3 2" xfId="0" builtinId="53" customBuiltin="true"/>
    <cellStyle name="40% - Accent6 2 2 2 2 3 3 2 2" xfId="0" builtinId="53" customBuiltin="true"/>
    <cellStyle name="40% - Accent6 2 2 2 2 3 3 3" xfId="0" builtinId="53" customBuiltin="true"/>
    <cellStyle name="40% - Accent6 2 2 2 2 3 4" xfId="0" builtinId="53" customBuiltin="true"/>
    <cellStyle name="40% - Accent6 2 2 2 2 3 4 2" xfId="0" builtinId="53" customBuiltin="true"/>
    <cellStyle name="40% - Accent6 2 2 2 2 3 5" xfId="0" builtinId="53" customBuiltin="true"/>
    <cellStyle name="40% - Accent6 2 2 2 2 4" xfId="0" builtinId="53" customBuiltin="true"/>
    <cellStyle name="40% - Accent6 2 2 2 2 4 2" xfId="0" builtinId="53" customBuiltin="true"/>
    <cellStyle name="40% - Accent6 2 2 2 2 4 2 2" xfId="0" builtinId="53" customBuiltin="true"/>
    <cellStyle name="40% - Accent6 2 2 2 2 4 2 2 2" xfId="0" builtinId="53" customBuiltin="true"/>
    <cellStyle name="40% - Accent6 2 2 2 2 4 2 3" xfId="0" builtinId="53" customBuiltin="true"/>
    <cellStyle name="40% - Accent6 2 2 2 2 4 3" xfId="0" builtinId="53" customBuiltin="true"/>
    <cellStyle name="40% - Accent6 2 2 2 2 4 3 2" xfId="0" builtinId="53" customBuiltin="true"/>
    <cellStyle name="40% - Accent6 2 2 2 2 4 4" xfId="0" builtinId="53" customBuiltin="true"/>
    <cellStyle name="40% - Accent6 2 2 2 2 5" xfId="0" builtinId="53" customBuiltin="true"/>
    <cellStyle name="40% - Accent6 2 2 2 2 5 2" xfId="0" builtinId="53" customBuiltin="true"/>
    <cellStyle name="40% - Accent6 2 2 2 2 5 2 2" xfId="0" builtinId="53" customBuiltin="true"/>
    <cellStyle name="40% - Accent6 2 2 2 2 5 3" xfId="0" builtinId="53" customBuiltin="true"/>
    <cellStyle name="40% - Accent6 2 2 2 2 6" xfId="0" builtinId="53" customBuiltin="true"/>
    <cellStyle name="40% - Accent6 2 2 2 2 6 2" xfId="0" builtinId="53" customBuiltin="true"/>
    <cellStyle name="40% - Accent6 2 2 2 2 7" xfId="0" builtinId="53" customBuiltin="true"/>
    <cellStyle name="40% - Accent6 2 2 2 3" xfId="0" builtinId="53" customBuiltin="true"/>
    <cellStyle name="40% - Accent6 2 2 2 3 2" xfId="0" builtinId="53" customBuiltin="true"/>
    <cellStyle name="40% - Accent6 2 2 2 3 2 2" xfId="0" builtinId="53" customBuiltin="true"/>
    <cellStyle name="40% - Accent6 2 2 2 3 2 2 2" xfId="0" builtinId="53" customBuiltin="true"/>
    <cellStyle name="40% - Accent6 2 2 2 3 2 2 2 2" xfId="0" builtinId="53" customBuiltin="true"/>
    <cellStyle name="40% - Accent6 2 2 2 3 2 2 2 2 2" xfId="0" builtinId="53" customBuiltin="true"/>
    <cellStyle name="40% - Accent6 2 2 2 3 2 2 2 3" xfId="0" builtinId="53" customBuiltin="true"/>
    <cellStyle name="40% - Accent6 2 2 2 3 2 2 3" xfId="0" builtinId="53" customBuiltin="true"/>
    <cellStyle name="40% - Accent6 2 2 2 3 2 2 3 2" xfId="0" builtinId="53" customBuiltin="true"/>
    <cellStyle name="40% - Accent6 2 2 2 3 2 2 4" xfId="0" builtinId="53" customBuiltin="true"/>
    <cellStyle name="40% - Accent6 2 2 2 3 2 3" xfId="0" builtinId="53" customBuiltin="true"/>
    <cellStyle name="40% - Accent6 2 2 2 3 2 3 2" xfId="0" builtinId="53" customBuiltin="true"/>
    <cellStyle name="40% - Accent6 2 2 2 3 2 3 2 2" xfId="0" builtinId="53" customBuiltin="true"/>
    <cellStyle name="40% - Accent6 2 2 2 3 2 3 3" xfId="0" builtinId="53" customBuiltin="true"/>
    <cellStyle name="40% - Accent6 2 2 2 3 2 4" xfId="0" builtinId="53" customBuiltin="true"/>
    <cellStyle name="40% - Accent6 2 2 2 3 2 4 2" xfId="0" builtinId="53" customBuiltin="true"/>
    <cellStyle name="40% - Accent6 2 2 2 3 2 5" xfId="0" builtinId="53" customBuiltin="true"/>
    <cellStyle name="40% - Accent6 2 2 2 3 3" xfId="0" builtinId="53" customBuiltin="true"/>
    <cellStyle name="40% - Accent6 2 2 2 3 3 2" xfId="0" builtinId="53" customBuiltin="true"/>
    <cellStyle name="40% - Accent6 2 2 2 3 3 2 2" xfId="0" builtinId="53" customBuiltin="true"/>
    <cellStyle name="40% - Accent6 2 2 2 3 3 2 2 2" xfId="0" builtinId="53" customBuiltin="true"/>
    <cellStyle name="40% - Accent6 2 2 2 3 3 2 3" xfId="0" builtinId="53" customBuiltin="true"/>
    <cellStyle name="40% - Accent6 2 2 2 3 3 3" xfId="0" builtinId="53" customBuiltin="true"/>
    <cellStyle name="40% - Accent6 2 2 2 3 3 3 2" xfId="0" builtinId="53" customBuiltin="true"/>
    <cellStyle name="40% - Accent6 2 2 2 3 3 4" xfId="0" builtinId="53" customBuiltin="true"/>
    <cellStyle name="40% - Accent6 2 2 2 3 4" xfId="0" builtinId="53" customBuiltin="true"/>
    <cellStyle name="40% - Accent6 2 2 2 3 4 2" xfId="0" builtinId="53" customBuiltin="true"/>
    <cellStyle name="40% - Accent6 2 2 2 3 4 2 2" xfId="0" builtinId="53" customBuiltin="true"/>
    <cellStyle name="40% - Accent6 2 2 2 3 4 3" xfId="0" builtinId="53" customBuiltin="true"/>
    <cellStyle name="40% - Accent6 2 2 2 3 5" xfId="0" builtinId="53" customBuiltin="true"/>
    <cellStyle name="40% - Accent6 2 2 2 3 5 2" xfId="0" builtinId="53" customBuiltin="true"/>
    <cellStyle name="40% - Accent6 2 2 2 3 6" xfId="0" builtinId="53" customBuiltin="true"/>
    <cellStyle name="40% - Accent6 2 2 2 4" xfId="0" builtinId="53" customBuiltin="true"/>
    <cellStyle name="40% - Accent6 2 2 2 4 2" xfId="0" builtinId="53" customBuiltin="true"/>
    <cellStyle name="40% - Accent6 2 2 2 4 2 2" xfId="0" builtinId="53" customBuiltin="true"/>
    <cellStyle name="40% - Accent6 2 2 2 4 2 2 2" xfId="0" builtinId="53" customBuiltin="true"/>
    <cellStyle name="40% - Accent6 2 2 2 4 2 2 2 2" xfId="0" builtinId="53" customBuiltin="true"/>
    <cellStyle name="40% - Accent6 2 2 2 4 2 2 3" xfId="0" builtinId="53" customBuiltin="true"/>
    <cellStyle name="40% - Accent6 2 2 2 4 2 3" xfId="0" builtinId="53" customBuiltin="true"/>
    <cellStyle name="40% - Accent6 2 2 2 4 2 3 2" xfId="0" builtinId="53" customBuiltin="true"/>
    <cellStyle name="40% - Accent6 2 2 2 4 2 4" xfId="0" builtinId="53" customBuiltin="true"/>
    <cellStyle name="40% - Accent6 2 2 2 4 3" xfId="0" builtinId="53" customBuiltin="true"/>
    <cellStyle name="40% - Accent6 2 2 2 4 3 2" xfId="0" builtinId="53" customBuiltin="true"/>
    <cellStyle name="40% - Accent6 2 2 2 4 3 2 2" xfId="0" builtinId="53" customBuiltin="true"/>
    <cellStyle name="40% - Accent6 2 2 2 4 3 3" xfId="0" builtinId="53" customBuiltin="true"/>
    <cellStyle name="40% - Accent6 2 2 2 4 4" xfId="0" builtinId="53" customBuiltin="true"/>
    <cellStyle name="40% - Accent6 2 2 2 4 4 2" xfId="0" builtinId="53" customBuiltin="true"/>
    <cellStyle name="40% - Accent6 2 2 2 4 5" xfId="0" builtinId="53" customBuiltin="true"/>
    <cellStyle name="40% - Accent6 2 2 2 5" xfId="0" builtinId="53" customBuiltin="true"/>
    <cellStyle name="40% - Accent6 2 2 2 5 2" xfId="0" builtinId="53" customBuiltin="true"/>
    <cellStyle name="40% - Accent6 2 2 2 5 2 2" xfId="0" builtinId="53" customBuiltin="true"/>
    <cellStyle name="40% - Accent6 2 2 2 5 2 2 2" xfId="0" builtinId="53" customBuiltin="true"/>
    <cellStyle name="40% - Accent6 2 2 2 5 2 3" xfId="0" builtinId="53" customBuiltin="true"/>
    <cellStyle name="40% - Accent6 2 2 2 5 3" xfId="0" builtinId="53" customBuiltin="true"/>
    <cellStyle name="40% - Accent6 2 2 2 5 3 2" xfId="0" builtinId="53" customBuiltin="true"/>
    <cellStyle name="40% - Accent6 2 2 2 5 4" xfId="0" builtinId="53" customBuiltin="true"/>
    <cellStyle name="40% - Accent6 2 2 2 6" xfId="0" builtinId="53" customBuiltin="true"/>
    <cellStyle name="40% - Accent6 2 2 2 6 2" xfId="0" builtinId="53" customBuiltin="true"/>
    <cellStyle name="40% - Accent6 2 2 2 6 2 2" xfId="0" builtinId="53" customBuiltin="true"/>
    <cellStyle name="40% - Accent6 2 2 2 6 3" xfId="0" builtinId="53" customBuiltin="true"/>
    <cellStyle name="40% - Accent6 2 2 2 7" xfId="0" builtinId="53" customBuiltin="true"/>
    <cellStyle name="40% - Accent6 2 2 2 7 2" xfId="0" builtinId="53" customBuiltin="true"/>
    <cellStyle name="40% - Accent6 2 2 2 8" xfId="0" builtinId="53" customBuiltin="true"/>
    <cellStyle name="40% - Accent6 2 2 3" xfId="0" builtinId="53" customBuiltin="true"/>
    <cellStyle name="40% - Accent6 2 2 3 2" xfId="0" builtinId="53" customBuiltin="true"/>
    <cellStyle name="40% - Accent6 2 2 3 2 2" xfId="0" builtinId="53" customBuiltin="true"/>
    <cellStyle name="40% - Accent6 2 2 3 2 2 2" xfId="0" builtinId="53" customBuiltin="true"/>
    <cellStyle name="40% - Accent6 2 2 3 2 2 2 2" xfId="0" builtinId="53" customBuiltin="true"/>
    <cellStyle name="40% - Accent6 2 2 3 2 2 2 2 2" xfId="0" builtinId="53" customBuiltin="true"/>
    <cellStyle name="40% - Accent6 2 2 3 2 2 2 2 2 2" xfId="0" builtinId="53" customBuiltin="true"/>
    <cellStyle name="40% - Accent6 2 2 3 2 2 2 2 2 2 2" xfId="0" builtinId="53" customBuiltin="true"/>
    <cellStyle name="40% - Accent6 2 2 3 2 2 2 2 2 3" xfId="0" builtinId="53" customBuiltin="true"/>
    <cellStyle name="40% - Accent6 2 2 3 2 2 2 2 3" xfId="0" builtinId="53" customBuiltin="true"/>
    <cellStyle name="40% - Accent6 2 2 3 2 2 2 2 3 2" xfId="0" builtinId="53" customBuiltin="true"/>
    <cellStyle name="40% - Accent6 2 2 3 2 2 2 2 4" xfId="0" builtinId="53" customBuiltin="true"/>
    <cellStyle name="40% - Accent6 2 2 3 2 2 2 3" xfId="0" builtinId="53" customBuiltin="true"/>
    <cellStyle name="40% - Accent6 2 2 3 2 2 2 3 2" xfId="0" builtinId="53" customBuiltin="true"/>
    <cellStyle name="40% - Accent6 2 2 3 2 2 2 3 2 2" xfId="0" builtinId="53" customBuiltin="true"/>
    <cellStyle name="40% - Accent6 2 2 3 2 2 2 3 3" xfId="0" builtinId="53" customBuiltin="true"/>
    <cellStyle name="40% - Accent6 2 2 3 2 2 2 4" xfId="0" builtinId="53" customBuiltin="true"/>
    <cellStyle name="40% - Accent6 2 2 3 2 2 2 4 2" xfId="0" builtinId="53" customBuiltin="true"/>
    <cellStyle name="40% - Accent6 2 2 3 2 2 2 5" xfId="0" builtinId="53" customBuiltin="true"/>
    <cellStyle name="40% - Accent6 2 2 3 2 2 3" xfId="0" builtinId="53" customBuiltin="true"/>
    <cellStyle name="40% - Accent6 2 2 3 2 2 3 2" xfId="0" builtinId="53" customBuiltin="true"/>
    <cellStyle name="40% - Accent6 2 2 3 2 2 3 2 2" xfId="0" builtinId="53" customBuiltin="true"/>
    <cellStyle name="40% - Accent6 2 2 3 2 2 3 2 2 2" xfId="0" builtinId="53" customBuiltin="true"/>
    <cellStyle name="40% - Accent6 2 2 3 2 2 3 2 3" xfId="0" builtinId="53" customBuiltin="true"/>
    <cellStyle name="40% - Accent6 2 2 3 2 2 3 3" xfId="0" builtinId="53" customBuiltin="true"/>
    <cellStyle name="40% - Accent6 2 2 3 2 2 3 3 2" xfId="0" builtinId="53" customBuiltin="true"/>
    <cellStyle name="40% - Accent6 2 2 3 2 2 3 4" xfId="0" builtinId="53" customBuiltin="true"/>
    <cellStyle name="40% - Accent6 2 2 3 2 2 4" xfId="0" builtinId="53" customBuiltin="true"/>
    <cellStyle name="40% - Accent6 2 2 3 2 2 4 2" xfId="0" builtinId="53" customBuiltin="true"/>
    <cellStyle name="40% - Accent6 2 2 3 2 2 4 2 2" xfId="0" builtinId="53" customBuiltin="true"/>
    <cellStyle name="40% - Accent6 2 2 3 2 2 4 3" xfId="0" builtinId="53" customBuiltin="true"/>
    <cellStyle name="40% - Accent6 2 2 3 2 2 5" xfId="0" builtinId="53" customBuiltin="true"/>
    <cellStyle name="40% - Accent6 2 2 3 2 2 5 2" xfId="0" builtinId="53" customBuiltin="true"/>
    <cellStyle name="40% - Accent6 2 2 3 2 2 6" xfId="0" builtinId="53" customBuiltin="true"/>
    <cellStyle name="40% - Accent6 2 2 3 2 3" xfId="0" builtinId="53" customBuiltin="true"/>
    <cellStyle name="40% - Accent6 2 2 3 2 3 2" xfId="0" builtinId="53" customBuiltin="true"/>
    <cellStyle name="40% - Accent6 2 2 3 2 3 2 2" xfId="0" builtinId="53" customBuiltin="true"/>
    <cellStyle name="40% - Accent6 2 2 3 2 3 2 2 2" xfId="0" builtinId="53" customBuiltin="true"/>
    <cellStyle name="40% - Accent6 2 2 3 2 3 2 2 2 2" xfId="0" builtinId="53" customBuiltin="true"/>
    <cellStyle name="40% - Accent6 2 2 3 2 3 2 2 3" xfId="0" builtinId="53" customBuiltin="true"/>
    <cellStyle name="40% - Accent6 2 2 3 2 3 2 3" xfId="0" builtinId="53" customBuiltin="true"/>
    <cellStyle name="40% - Accent6 2 2 3 2 3 2 3 2" xfId="0" builtinId="53" customBuiltin="true"/>
    <cellStyle name="40% - Accent6 2 2 3 2 3 2 4" xfId="0" builtinId="53" customBuiltin="true"/>
    <cellStyle name="40% - Accent6 2 2 3 2 3 3" xfId="0" builtinId="53" customBuiltin="true"/>
    <cellStyle name="40% - Accent6 2 2 3 2 3 3 2" xfId="0" builtinId="53" customBuiltin="true"/>
    <cellStyle name="40% - Accent6 2 2 3 2 3 3 2 2" xfId="0" builtinId="53" customBuiltin="true"/>
    <cellStyle name="40% - Accent6 2 2 3 2 3 3 3" xfId="0" builtinId="53" customBuiltin="true"/>
    <cellStyle name="40% - Accent6 2 2 3 2 3 4" xfId="0" builtinId="53" customBuiltin="true"/>
    <cellStyle name="40% - Accent6 2 2 3 2 3 4 2" xfId="0" builtinId="53" customBuiltin="true"/>
    <cellStyle name="40% - Accent6 2 2 3 2 3 5" xfId="0" builtinId="53" customBuiltin="true"/>
    <cellStyle name="40% - Accent6 2 2 3 2 4" xfId="0" builtinId="53" customBuiltin="true"/>
    <cellStyle name="40% - Accent6 2 2 3 2 4 2" xfId="0" builtinId="53" customBuiltin="true"/>
    <cellStyle name="40% - Accent6 2 2 3 2 4 2 2" xfId="0" builtinId="53" customBuiltin="true"/>
    <cellStyle name="40% - Accent6 2 2 3 2 4 2 2 2" xfId="0" builtinId="53" customBuiltin="true"/>
    <cellStyle name="40% - Accent6 2 2 3 2 4 2 3" xfId="0" builtinId="53" customBuiltin="true"/>
    <cellStyle name="40% - Accent6 2 2 3 2 4 3" xfId="0" builtinId="53" customBuiltin="true"/>
    <cellStyle name="40% - Accent6 2 2 3 2 4 3 2" xfId="0" builtinId="53" customBuiltin="true"/>
    <cellStyle name="40% - Accent6 2 2 3 2 4 4" xfId="0" builtinId="53" customBuiltin="true"/>
    <cellStyle name="40% - Accent6 2 2 3 2 5" xfId="0" builtinId="53" customBuiltin="true"/>
    <cellStyle name="40% - Accent6 2 2 3 2 5 2" xfId="0" builtinId="53" customBuiltin="true"/>
    <cellStyle name="40% - Accent6 2 2 3 2 5 2 2" xfId="0" builtinId="53" customBuiltin="true"/>
    <cellStyle name="40% - Accent6 2 2 3 2 5 3" xfId="0" builtinId="53" customBuiltin="true"/>
    <cellStyle name="40% - Accent6 2 2 3 2 6" xfId="0" builtinId="53" customBuiltin="true"/>
    <cellStyle name="40% - Accent6 2 2 3 2 6 2" xfId="0" builtinId="53" customBuiltin="true"/>
    <cellStyle name="40% - Accent6 2 2 3 2 7" xfId="0" builtinId="53" customBuiltin="true"/>
    <cellStyle name="40% - Accent6 2 2 3 3" xfId="0" builtinId="53" customBuiltin="true"/>
    <cellStyle name="40% - Accent6 2 2 3 3 2" xfId="0" builtinId="53" customBuiltin="true"/>
    <cellStyle name="40% - Accent6 2 2 3 3 2 2" xfId="0" builtinId="53" customBuiltin="true"/>
    <cellStyle name="40% - Accent6 2 2 3 3 2 2 2" xfId="0" builtinId="53" customBuiltin="true"/>
    <cellStyle name="40% - Accent6 2 2 3 3 2 2 2 2" xfId="0" builtinId="53" customBuiltin="true"/>
    <cellStyle name="40% - Accent6 2 2 3 3 2 2 2 2 2" xfId="0" builtinId="53" customBuiltin="true"/>
    <cellStyle name="40% - Accent6 2 2 3 3 2 2 2 3" xfId="0" builtinId="53" customBuiltin="true"/>
    <cellStyle name="40% - Accent6 2 2 3 3 2 2 3" xfId="0" builtinId="53" customBuiltin="true"/>
    <cellStyle name="40% - Accent6 2 2 3 3 2 2 3 2" xfId="0" builtinId="53" customBuiltin="true"/>
    <cellStyle name="40% - Accent6 2 2 3 3 2 2 4" xfId="0" builtinId="53" customBuiltin="true"/>
    <cellStyle name="40% - Accent6 2 2 3 3 2 3" xfId="0" builtinId="53" customBuiltin="true"/>
    <cellStyle name="40% - Accent6 2 2 3 3 2 3 2" xfId="0" builtinId="53" customBuiltin="true"/>
    <cellStyle name="40% - Accent6 2 2 3 3 2 3 2 2" xfId="0" builtinId="53" customBuiltin="true"/>
    <cellStyle name="40% - Accent6 2 2 3 3 2 3 3" xfId="0" builtinId="53" customBuiltin="true"/>
    <cellStyle name="40% - Accent6 2 2 3 3 2 4" xfId="0" builtinId="53" customBuiltin="true"/>
    <cellStyle name="40% - Accent6 2 2 3 3 2 4 2" xfId="0" builtinId="53" customBuiltin="true"/>
    <cellStyle name="40% - Accent6 2 2 3 3 2 5" xfId="0" builtinId="53" customBuiltin="true"/>
    <cellStyle name="40% - Accent6 2 2 3 3 3" xfId="0" builtinId="53" customBuiltin="true"/>
    <cellStyle name="40% - Accent6 2 2 3 3 3 2" xfId="0" builtinId="53" customBuiltin="true"/>
    <cellStyle name="40% - Accent6 2 2 3 3 3 2 2" xfId="0" builtinId="53" customBuiltin="true"/>
    <cellStyle name="40% - Accent6 2 2 3 3 3 2 2 2" xfId="0" builtinId="53" customBuiltin="true"/>
    <cellStyle name="40% - Accent6 2 2 3 3 3 2 3" xfId="0" builtinId="53" customBuiltin="true"/>
    <cellStyle name="40% - Accent6 2 2 3 3 3 3" xfId="0" builtinId="53" customBuiltin="true"/>
    <cellStyle name="40% - Accent6 2 2 3 3 3 3 2" xfId="0" builtinId="53" customBuiltin="true"/>
    <cellStyle name="40% - Accent6 2 2 3 3 3 4" xfId="0" builtinId="53" customBuiltin="true"/>
    <cellStyle name="40% - Accent6 2 2 3 3 4" xfId="0" builtinId="53" customBuiltin="true"/>
    <cellStyle name="40% - Accent6 2 2 3 3 4 2" xfId="0" builtinId="53" customBuiltin="true"/>
    <cellStyle name="40% - Accent6 2 2 3 3 4 2 2" xfId="0" builtinId="53" customBuiltin="true"/>
    <cellStyle name="40% - Accent6 2 2 3 3 4 3" xfId="0" builtinId="53" customBuiltin="true"/>
    <cellStyle name="40% - Accent6 2 2 3 3 5" xfId="0" builtinId="53" customBuiltin="true"/>
    <cellStyle name="40% - Accent6 2 2 3 3 5 2" xfId="0" builtinId="53" customBuiltin="true"/>
    <cellStyle name="40% - Accent6 2 2 3 3 6" xfId="0" builtinId="53" customBuiltin="true"/>
    <cellStyle name="40% - Accent6 2 2 3 4" xfId="0" builtinId="53" customBuiltin="true"/>
    <cellStyle name="40% - Accent6 2 2 3 4 2" xfId="0" builtinId="53" customBuiltin="true"/>
    <cellStyle name="40% - Accent6 2 2 3 4 2 2" xfId="0" builtinId="53" customBuiltin="true"/>
    <cellStyle name="40% - Accent6 2 2 3 4 2 2 2" xfId="0" builtinId="53" customBuiltin="true"/>
    <cellStyle name="40% - Accent6 2 2 3 4 2 2 2 2" xfId="0" builtinId="53" customBuiltin="true"/>
    <cellStyle name="40% - Accent6 2 2 3 4 2 2 3" xfId="0" builtinId="53" customBuiltin="true"/>
    <cellStyle name="40% - Accent6 2 2 3 4 2 3" xfId="0" builtinId="53" customBuiltin="true"/>
    <cellStyle name="40% - Accent6 2 2 3 4 2 3 2" xfId="0" builtinId="53" customBuiltin="true"/>
    <cellStyle name="40% - Accent6 2 2 3 4 2 4" xfId="0" builtinId="53" customBuiltin="true"/>
    <cellStyle name="40% - Accent6 2 2 3 4 3" xfId="0" builtinId="53" customBuiltin="true"/>
    <cellStyle name="40% - Accent6 2 2 3 4 3 2" xfId="0" builtinId="53" customBuiltin="true"/>
    <cellStyle name="40% - Accent6 2 2 3 4 3 2 2" xfId="0" builtinId="53" customBuiltin="true"/>
    <cellStyle name="40% - Accent6 2 2 3 4 3 3" xfId="0" builtinId="53" customBuiltin="true"/>
    <cellStyle name="40% - Accent6 2 2 3 4 4" xfId="0" builtinId="53" customBuiltin="true"/>
    <cellStyle name="40% - Accent6 2 2 3 4 4 2" xfId="0" builtinId="53" customBuiltin="true"/>
    <cellStyle name="40% - Accent6 2 2 3 4 5" xfId="0" builtinId="53" customBuiltin="true"/>
    <cellStyle name="40% - Accent6 2 2 3 5" xfId="0" builtinId="53" customBuiltin="true"/>
    <cellStyle name="40% - Accent6 2 2 3 5 2" xfId="0" builtinId="53" customBuiltin="true"/>
    <cellStyle name="40% - Accent6 2 2 3 5 2 2" xfId="0" builtinId="53" customBuiltin="true"/>
    <cellStyle name="40% - Accent6 2 2 3 5 2 2 2" xfId="0" builtinId="53" customBuiltin="true"/>
    <cellStyle name="40% - Accent6 2 2 3 5 2 3" xfId="0" builtinId="53" customBuiltin="true"/>
    <cellStyle name="40% - Accent6 2 2 3 5 3" xfId="0" builtinId="53" customBuiltin="true"/>
    <cellStyle name="40% - Accent6 2 2 3 5 3 2" xfId="0" builtinId="53" customBuiltin="true"/>
    <cellStyle name="40% - Accent6 2 2 3 5 4" xfId="0" builtinId="53" customBuiltin="true"/>
    <cellStyle name="40% - Accent6 2 2 3 6" xfId="0" builtinId="53" customBuiltin="true"/>
    <cellStyle name="40% - Accent6 2 2 3 6 2" xfId="0" builtinId="53" customBuiltin="true"/>
    <cellStyle name="40% - Accent6 2 2 3 6 2 2" xfId="0" builtinId="53" customBuiltin="true"/>
    <cellStyle name="40% - Accent6 2 2 3 6 3" xfId="0" builtinId="53" customBuiltin="true"/>
    <cellStyle name="40% - Accent6 2 2 3 7" xfId="0" builtinId="53" customBuiltin="true"/>
    <cellStyle name="40% - Accent6 2 2 3 7 2" xfId="0" builtinId="53" customBuiltin="true"/>
    <cellStyle name="40% - Accent6 2 2 3 8" xfId="0" builtinId="53" customBuiltin="true"/>
    <cellStyle name="40% - Accent6 2 2 4" xfId="0" builtinId="53" customBuiltin="true"/>
    <cellStyle name="40% - Accent6 2 2 4 2" xfId="0" builtinId="53" customBuiltin="true"/>
    <cellStyle name="40% - Accent6 2 2 4 2 2" xfId="0" builtinId="53" customBuiltin="true"/>
    <cellStyle name="40% - Accent6 2 2 4 2 2 2" xfId="0" builtinId="53" customBuiltin="true"/>
    <cellStyle name="40% - Accent6 2 2 4 2 2 2 2" xfId="0" builtinId="53" customBuiltin="true"/>
    <cellStyle name="40% - Accent6 2 2 4 2 2 2 2 2" xfId="0" builtinId="53" customBuiltin="true"/>
    <cellStyle name="40% - Accent6 2 2 4 2 2 2 2 2 2" xfId="0" builtinId="53" customBuiltin="true"/>
    <cellStyle name="40% - Accent6 2 2 4 2 2 2 2 3" xfId="0" builtinId="53" customBuiltin="true"/>
    <cellStyle name="40% - Accent6 2 2 4 2 2 2 3" xfId="0" builtinId="53" customBuiltin="true"/>
    <cellStyle name="40% - Accent6 2 2 4 2 2 2 3 2" xfId="0" builtinId="53" customBuiltin="true"/>
    <cellStyle name="40% - Accent6 2 2 4 2 2 2 4" xfId="0" builtinId="53" customBuiltin="true"/>
    <cellStyle name="40% - Accent6 2 2 4 2 2 3" xfId="0" builtinId="53" customBuiltin="true"/>
    <cellStyle name="40% - Accent6 2 2 4 2 2 3 2" xfId="0" builtinId="53" customBuiltin="true"/>
    <cellStyle name="40% - Accent6 2 2 4 2 2 3 2 2" xfId="0" builtinId="53" customBuiltin="true"/>
    <cellStyle name="40% - Accent6 2 2 4 2 2 3 3" xfId="0" builtinId="53" customBuiltin="true"/>
    <cellStyle name="40% - Accent6 2 2 4 2 2 4" xfId="0" builtinId="53" customBuiltin="true"/>
    <cellStyle name="40% - Accent6 2 2 4 2 2 4 2" xfId="0" builtinId="53" customBuiltin="true"/>
    <cellStyle name="40% - Accent6 2 2 4 2 2 5" xfId="0" builtinId="53" customBuiltin="true"/>
    <cellStyle name="40% - Accent6 2 2 4 2 3" xfId="0" builtinId="53" customBuiltin="true"/>
    <cellStyle name="40% - Accent6 2 2 4 2 3 2" xfId="0" builtinId="53" customBuiltin="true"/>
    <cellStyle name="40% - Accent6 2 2 4 2 3 2 2" xfId="0" builtinId="53" customBuiltin="true"/>
    <cellStyle name="40% - Accent6 2 2 4 2 3 2 2 2" xfId="0" builtinId="53" customBuiltin="true"/>
    <cellStyle name="40% - Accent6 2 2 4 2 3 2 3" xfId="0" builtinId="53" customBuiltin="true"/>
    <cellStyle name="40% - Accent6 2 2 4 2 3 3" xfId="0" builtinId="53" customBuiltin="true"/>
    <cellStyle name="40% - Accent6 2 2 4 2 3 3 2" xfId="0" builtinId="53" customBuiltin="true"/>
    <cellStyle name="40% - Accent6 2 2 4 2 3 4" xfId="0" builtinId="53" customBuiltin="true"/>
    <cellStyle name="40% - Accent6 2 2 4 2 4" xfId="0" builtinId="53" customBuiltin="true"/>
    <cellStyle name="40% - Accent6 2 2 4 2 4 2" xfId="0" builtinId="53" customBuiltin="true"/>
    <cellStyle name="40% - Accent6 2 2 4 2 4 2 2" xfId="0" builtinId="53" customBuiltin="true"/>
    <cellStyle name="40% - Accent6 2 2 4 2 4 3" xfId="0" builtinId="53" customBuiltin="true"/>
    <cellStyle name="40% - Accent6 2 2 4 2 5" xfId="0" builtinId="53" customBuiltin="true"/>
    <cellStyle name="40% - Accent6 2 2 4 2 5 2" xfId="0" builtinId="53" customBuiltin="true"/>
    <cellStyle name="40% - Accent6 2 2 4 2 6" xfId="0" builtinId="53" customBuiltin="true"/>
    <cellStyle name="40% - Accent6 2 2 4 3" xfId="0" builtinId="53" customBuiltin="true"/>
    <cellStyle name="40% - Accent6 2 2 4 3 2" xfId="0" builtinId="53" customBuiltin="true"/>
    <cellStyle name="40% - Accent6 2 2 4 3 2 2" xfId="0" builtinId="53" customBuiltin="true"/>
    <cellStyle name="40% - Accent6 2 2 4 3 2 2 2" xfId="0" builtinId="53" customBuiltin="true"/>
    <cellStyle name="40% - Accent6 2 2 4 3 2 2 2 2" xfId="0" builtinId="53" customBuiltin="true"/>
    <cellStyle name="40% - Accent6 2 2 4 3 2 2 3" xfId="0" builtinId="53" customBuiltin="true"/>
    <cellStyle name="40% - Accent6 2 2 4 3 2 3" xfId="0" builtinId="53" customBuiltin="true"/>
    <cellStyle name="40% - Accent6 2 2 4 3 2 3 2" xfId="0" builtinId="53" customBuiltin="true"/>
    <cellStyle name="40% - Accent6 2 2 4 3 2 4" xfId="0" builtinId="53" customBuiltin="true"/>
    <cellStyle name="40% - Accent6 2 2 4 3 3" xfId="0" builtinId="53" customBuiltin="true"/>
    <cellStyle name="40% - Accent6 2 2 4 3 3 2" xfId="0" builtinId="53" customBuiltin="true"/>
    <cellStyle name="40% - Accent6 2 2 4 3 3 2 2" xfId="0" builtinId="53" customBuiltin="true"/>
    <cellStyle name="40% - Accent6 2 2 4 3 3 3" xfId="0" builtinId="53" customBuiltin="true"/>
    <cellStyle name="40% - Accent6 2 2 4 3 4" xfId="0" builtinId="53" customBuiltin="true"/>
    <cellStyle name="40% - Accent6 2 2 4 3 4 2" xfId="0" builtinId="53" customBuiltin="true"/>
    <cellStyle name="40% - Accent6 2 2 4 3 5" xfId="0" builtinId="53" customBuiltin="true"/>
    <cellStyle name="40% - Accent6 2 2 4 4" xfId="0" builtinId="53" customBuiltin="true"/>
    <cellStyle name="40% - Accent6 2 2 4 4 2" xfId="0" builtinId="53" customBuiltin="true"/>
    <cellStyle name="40% - Accent6 2 2 4 4 2 2" xfId="0" builtinId="53" customBuiltin="true"/>
    <cellStyle name="40% - Accent6 2 2 4 4 2 2 2" xfId="0" builtinId="53" customBuiltin="true"/>
    <cellStyle name="40% - Accent6 2 2 4 4 2 3" xfId="0" builtinId="53" customBuiltin="true"/>
    <cellStyle name="40% - Accent6 2 2 4 4 3" xfId="0" builtinId="53" customBuiltin="true"/>
    <cellStyle name="40% - Accent6 2 2 4 4 3 2" xfId="0" builtinId="53" customBuiltin="true"/>
    <cellStyle name="40% - Accent6 2 2 4 4 4" xfId="0" builtinId="53" customBuiltin="true"/>
    <cellStyle name="40% - Accent6 2 2 4 5" xfId="0" builtinId="53" customBuiltin="true"/>
    <cellStyle name="40% - Accent6 2 2 4 5 2" xfId="0" builtinId="53" customBuiltin="true"/>
    <cellStyle name="40% - Accent6 2 2 4 5 2 2" xfId="0" builtinId="53" customBuiltin="true"/>
    <cellStyle name="40% - Accent6 2 2 4 5 3" xfId="0" builtinId="53" customBuiltin="true"/>
    <cellStyle name="40% - Accent6 2 2 4 6" xfId="0" builtinId="53" customBuiltin="true"/>
    <cellStyle name="40% - Accent6 2 2 4 6 2" xfId="0" builtinId="53" customBuiltin="true"/>
    <cellStyle name="40% - Accent6 2 2 4 7" xfId="0" builtinId="53" customBuiltin="true"/>
    <cellStyle name="40% - Accent6 2 2 5" xfId="0" builtinId="53" customBuiltin="true"/>
    <cellStyle name="40% - Accent6 2 2 5 2" xfId="0" builtinId="53" customBuiltin="true"/>
    <cellStyle name="40% - Accent6 2 2 5 2 2" xfId="0" builtinId="53" customBuiltin="true"/>
    <cellStyle name="40% - Accent6 2 2 5 2 2 2" xfId="0" builtinId="53" customBuiltin="true"/>
    <cellStyle name="40% - Accent6 2 2 5 2 2 2 2" xfId="0" builtinId="53" customBuiltin="true"/>
    <cellStyle name="40% - Accent6 2 2 5 2 2 2 2 2" xfId="0" builtinId="53" customBuiltin="true"/>
    <cellStyle name="40% - Accent6 2 2 5 2 2 2 3" xfId="0" builtinId="53" customBuiltin="true"/>
    <cellStyle name="40% - Accent6 2 2 5 2 2 3" xfId="0" builtinId="53" customBuiltin="true"/>
    <cellStyle name="40% - Accent6 2 2 5 2 2 3 2" xfId="0" builtinId="53" customBuiltin="true"/>
    <cellStyle name="40% - Accent6 2 2 5 2 2 4" xfId="0" builtinId="53" customBuiltin="true"/>
    <cellStyle name="40% - Accent6 2 2 5 2 3" xfId="0" builtinId="53" customBuiltin="true"/>
    <cellStyle name="40% - Accent6 2 2 5 2 3 2" xfId="0" builtinId="53" customBuiltin="true"/>
    <cellStyle name="40% - Accent6 2 2 5 2 3 2 2" xfId="0" builtinId="53" customBuiltin="true"/>
    <cellStyle name="40% - Accent6 2 2 5 2 3 3" xfId="0" builtinId="53" customBuiltin="true"/>
    <cellStyle name="40% - Accent6 2 2 5 2 4" xfId="0" builtinId="53" customBuiltin="true"/>
    <cellStyle name="40% - Accent6 2 2 5 2 4 2" xfId="0" builtinId="53" customBuiltin="true"/>
    <cellStyle name="40% - Accent6 2 2 5 2 5" xfId="0" builtinId="53" customBuiltin="true"/>
    <cellStyle name="40% - Accent6 2 2 5 3" xfId="0" builtinId="53" customBuiltin="true"/>
    <cellStyle name="40% - Accent6 2 2 5 3 2" xfId="0" builtinId="53" customBuiltin="true"/>
    <cellStyle name="40% - Accent6 2 2 5 3 2 2" xfId="0" builtinId="53" customBuiltin="true"/>
    <cellStyle name="40% - Accent6 2 2 5 3 2 2 2" xfId="0" builtinId="53" customBuiltin="true"/>
    <cellStyle name="40% - Accent6 2 2 5 3 2 3" xfId="0" builtinId="53" customBuiltin="true"/>
    <cellStyle name="40% - Accent6 2 2 5 3 3" xfId="0" builtinId="53" customBuiltin="true"/>
    <cellStyle name="40% - Accent6 2 2 5 3 3 2" xfId="0" builtinId="53" customBuiltin="true"/>
    <cellStyle name="40% - Accent6 2 2 5 3 4" xfId="0" builtinId="53" customBuiltin="true"/>
    <cellStyle name="40% - Accent6 2 2 5 4" xfId="0" builtinId="53" customBuiltin="true"/>
    <cellStyle name="40% - Accent6 2 2 5 4 2" xfId="0" builtinId="53" customBuiltin="true"/>
    <cellStyle name="40% - Accent6 2 2 5 4 2 2" xfId="0" builtinId="53" customBuiltin="true"/>
    <cellStyle name="40% - Accent6 2 2 5 4 3" xfId="0" builtinId="53" customBuiltin="true"/>
    <cellStyle name="40% - Accent6 2 2 5 5" xfId="0" builtinId="53" customBuiltin="true"/>
    <cellStyle name="40% - Accent6 2 2 5 5 2" xfId="0" builtinId="53" customBuiltin="true"/>
    <cellStyle name="40% - Accent6 2 2 5 6" xfId="0" builtinId="53" customBuiltin="true"/>
    <cellStyle name="40% - Accent6 2 2 6" xfId="0" builtinId="53" customBuiltin="true"/>
    <cellStyle name="40% - Accent6 2 2 6 2" xfId="0" builtinId="53" customBuiltin="true"/>
    <cellStyle name="40% - Accent6 2 2 6 2 2" xfId="0" builtinId="53" customBuiltin="true"/>
    <cellStyle name="40% - Accent6 2 2 6 2 2 2" xfId="0" builtinId="53" customBuiltin="true"/>
    <cellStyle name="40% - Accent6 2 2 6 2 2 2 2" xfId="0" builtinId="53" customBuiltin="true"/>
    <cellStyle name="40% - Accent6 2 2 6 2 2 3" xfId="0" builtinId="53" customBuiltin="true"/>
    <cellStyle name="40% - Accent6 2 2 6 2 3" xfId="0" builtinId="53" customBuiltin="true"/>
    <cellStyle name="40% - Accent6 2 2 6 2 3 2" xfId="0" builtinId="53" customBuiltin="true"/>
    <cellStyle name="40% - Accent6 2 2 6 2 4" xfId="0" builtinId="53" customBuiltin="true"/>
    <cellStyle name="40% - Accent6 2 2 6 3" xfId="0" builtinId="53" customBuiltin="true"/>
    <cellStyle name="40% - Accent6 2 2 6 3 2" xfId="0" builtinId="53" customBuiltin="true"/>
    <cellStyle name="40% - Accent6 2 2 6 3 2 2" xfId="0" builtinId="53" customBuiltin="true"/>
    <cellStyle name="40% - Accent6 2 2 6 3 3" xfId="0" builtinId="53" customBuiltin="true"/>
    <cellStyle name="40% - Accent6 2 2 6 4" xfId="0" builtinId="53" customBuiltin="true"/>
    <cellStyle name="40% - Accent6 2 2 6 4 2" xfId="0" builtinId="53" customBuiltin="true"/>
    <cellStyle name="40% - Accent6 2 2 6 5" xfId="0" builtinId="53" customBuiltin="true"/>
    <cellStyle name="40% - Accent6 2 2 7" xfId="0" builtinId="53" customBuiltin="true"/>
    <cellStyle name="40% - Accent6 2 2 7 2" xfId="0" builtinId="53" customBuiltin="true"/>
    <cellStyle name="40% - Accent6 2 2 7 2 2" xfId="0" builtinId="53" customBuiltin="true"/>
    <cellStyle name="40% - Accent6 2 2 7 2 2 2" xfId="0" builtinId="53" customBuiltin="true"/>
    <cellStyle name="40% - Accent6 2 2 7 2 3" xfId="0" builtinId="53" customBuiltin="true"/>
    <cellStyle name="40% - Accent6 2 2 7 3" xfId="0" builtinId="53" customBuiltin="true"/>
    <cellStyle name="40% - Accent6 2 2 7 3 2" xfId="0" builtinId="53" customBuiltin="true"/>
    <cellStyle name="40% - Accent6 2 2 7 4" xfId="0" builtinId="53" customBuiltin="true"/>
    <cellStyle name="40% - Accent6 2 2 8" xfId="0" builtinId="53" customBuiltin="true"/>
    <cellStyle name="40% - Accent6 2 2 8 2" xfId="0" builtinId="53" customBuiltin="true"/>
    <cellStyle name="40% - Accent6 2 2 8 2 2" xfId="0" builtinId="53" customBuiltin="true"/>
    <cellStyle name="40% - Accent6 2 2 8 3" xfId="0" builtinId="53" customBuiltin="true"/>
    <cellStyle name="40% - Accent6 2 2 9" xfId="0" builtinId="53" customBuiltin="true"/>
    <cellStyle name="40% - Accent6 2 2 9 2" xfId="0" builtinId="53" customBuiltin="true"/>
    <cellStyle name="40% - Accent6 2 3" xfId="0" builtinId="53" customBuiltin="true"/>
    <cellStyle name="40% - Accent6 2 3 10" xfId="0" builtinId="53" customBuiltin="true"/>
    <cellStyle name="40% - Accent6 2 3 2" xfId="0" builtinId="53" customBuiltin="true"/>
    <cellStyle name="40% - Accent6 2 3 2 2" xfId="0" builtinId="53" customBuiltin="true"/>
    <cellStyle name="40% - Accent6 2 3 2 2 2" xfId="0" builtinId="53" customBuiltin="true"/>
    <cellStyle name="40% - Accent6 2 3 2 2 2 2" xfId="0" builtinId="53" customBuiltin="true"/>
    <cellStyle name="40% - Accent6 2 3 2 2 2 2 2" xfId="0" builtinId="53" customBuiltin="true"/>
    <cellStyle name="40% - Accent6 2 3 2 2 2 2 2 2" xfId="0" builtinId="53" customBuiltin="true"/>
    <cellStyle name="40% - Accent6 2 3 2 2 2 2 2 2 2" xfId="0" builtinId="53" customBuiltin="true"/>
    <cellStyle name="40% - Accent6 2 3 2 2 2 2 2 2 2 2" xfId="0" builtinId="53" customBuiltin="true"/>
    <cellStyle name="40% - Accent6 2 3 2 2 2 2 2 2 3" xfId="0" builtinId="53" customBuiltin="true"/>
    <cellStyle name="40% - Accent6 2 3 2 2 2 2 2 3" xfId="0" builtinId="53" customBuiltin="true"/>
    <cellStyle name="40% - Accent6 2 3 2 2 2 2 2 3 2" xfId="0" builtinId="53" customBuiltin="true"/>
    <cellStyle name="40% - Accent6 2 3 2 2 2 2 2 4" xfId="0" builtinId="53" customBuiltin="true"/>
    <cellStyle name="40% - Accent6 2 3 2 2 2 2 3" xfId="0" builtinId="53" customBuiltin="true"/>
    <cellStyle name="40% - Accent6 2 3 2 2 2 2 3 2" xfId="0" builtinId="53" customBuiltin="true"/>
    <cellStyle name="40% - Accent6 2 3 2 2 2 2 3 2 2" xfId="0" builtinId="53" customBuiltin="true"/>
    <cellStyle name="40% - Accent6 2 3 2 2 2 2 3 3" xfId="0" builtinId="53" customBuiltin="true"/>
    <cellStyle name="40% - Accent6 2 3 2 2 2 2 4" xfId="0" builtinId="53" customBuiltin="true"/>
    <cellStyle name="40% - Accent6 2 3 2 2 2 2 4 2" xfId="0" builtinId="53" customBuiltin="true"/>
    <cellStyle name="40% - Accent6 2 3 2 2 2 2 5" xfId="0" builtinId="53" customBuiltin="true"/>
    <cellStyle name="40% - Accent6 2 3 2 2 2 3" xfId="0" builtinId="53" customBuiltin="true"/>
    <cellStyle name="40% - Accent6 2 3 2 2 2 3 2" xfId="0" builtinId="53" customBuiltin="true"/>
    <cellStyle name="40% - Accent6 2 3 2 2 2 3 2 2" xfId="0" builtinId="53" customBuiltin="true"/>
    <cellStyle name="40% - Accent6 2 3 2 2 2 3 2 2 2" xfId="0" builtinId="53" customBuiltin="true"/>
    <cellStyle name="40% - Accent6 2 3 2 2 2 3 2 3" xfId="0" builtinId="53" customBuiltin="true"/>
    <cellStyle name="40% - Accent6 2 3 2 2 2 3 3" xfId="0" builtinId="53" customBuiltin="true"/>
    <cellStyle name="40% - Accent6 2 3 2 2 2 3 3 2" xfId="0" builtinId="53" customBuiltin="true"/>
    <cellStyle name="40% - Accent6 2 3 2 2 2 3 4" xfId="0" builtinId="53" customBuiltin="true"/>
    <cellStyle name="40% - Accent6 2 3 2 2 2 4" xfId="0" builtinId="53" customBuiltin="true"/>
    <cellStyle name="40% - Accent6 2 3 2 2 2 4 2" xfId="0" builtinId="53" customBuiltin="true"/>
    <cellStyle name="40% - Accent6 2 3 2 2 2 4 2 2" xfId="0" builtinId="53" customBuiltin="true"/>
    <cellStyle name="40% - Accent6 2 3 2 2 2 4 3" xfId="0" builtinId="53" customBuiltin="true"/>
    <cellStyle name="40% - Accent6 2 3 2 2 2 5" xfId="0" builtinId="53" customBuiltin="true"/>
    <cellStyle name="40% - Accent6 2 3 2 2 2 5 2" xfId="0" builtinId="53" customBuiltin="true"/>
    <cellStyle name="40% - Accent6 2 3 2 2 2 6" xfId="0" builtinId="53" customBuiltin="true"/>
    <cellStyle name="40% - Accent6 2 3 2 2 3" xfId="0" builtinId="53" customBuiltin="true"/>
    <cellStyle name="40% - Accent6 2 3 2 2 3 2" xfId="0" builtinId="53" customBuiltin="true"/>
    <cellStyle name="40% - Accent6 2 3 2 2 3 2 2" xfId="0" builtinId="53" customBuiltin="true"/>
    <cellStyle name="40% - Accent6 2 3 2 2 3 2 2 2" xfId="0" builtinId="53" customBuiltin="true"/>
    <cellStyle name="40% - Accent6 2 3 2 2 3 2 2 2 2" xfId="0" builtinId="53" customBuiltin="true"/>
    <cellStyle name="40% - Accent6 2 3 2 2 3 2 2 3" xfId="0" builtinId="53" customBuiltin="true"/>
    <cellStyle name="40% - Accent6 2 3 2 2 3 2 3" xfId="0" builtinId="53" customBuiltin="true"/>
    <cellStyle name="40% - Accent6 2 3 2 2 3 2 3 2" xfId="0" builtinId="53" customBuiltin="true"/>
    <cellStyle name="40% - Accent6 2 3 2 2 3 2 4" xfId="0" builtinId="53" customBuiltin="true"/>
    <cellStyle name="40% - Accent6 2 3 2 2 3 3" xfId="0" builtinId="53" customBuiltin="true"/>
    <cellStyle name="40% - Accent6 2 3 2 2 3 3 2" xfId="0" builtinId="53" customBuiltin="true"/>
    <cellStyle name="40% - Accent6 2 3 2 2 3 3 2 2" xfId="0" builtinId="53" customBuiltin="true"/>
    <cellStyle name="40% - Accent6 2 3 2 2 3 3 3" xfId="0" builtinId="53" customBuiltin="true"/>
    <cellStyle name="40% - Accent6 2 3 2 2 3 4" xfId="0" builtinId="53" customBuiltin="true"/>
    <cellStyle name="40% - Accent6 2 3 2 2 3 4 2" xfId="0" builtinId="53" customBuiltin="true"/>
    <cellStyle name="40% - Accent6 2 3 2 2 3 5" xfId="0" builtinId="53" customBuiltin="true"/>
    <cellStyle name="40% - Accent6 2 3 2 2 4" xfId="0" builtinId="53" customBuiltin="true"/>
    <cellStyle name="40% - Accent6 2 3 2 2 4 2" xfId="0" builtinId="53" customBuiltin="true"/>
    <cellStyle name="40% - Accent6 2 3 2 2 4 2 2" xfId="0" builtinId="53" customBuiltin="true"/>
    <cellStyle name="40% - Accent6 2 3 2 2 4 2 2 2" xfId="0" builtinId="53" customBuiltin="true"/>
    <cellStyle name="40% - Accent6 2 3 2 2 4 2 3" xfId="0" builtinId="53" customBuiltin="true"/>
    <cellStyle name="40% - Accent6 2 3 2 2 4 3" xfId="0" builtinId="53" customBuiltin="true"/>
    <cellStyle name="40% - Accent6 2 3 2 2 4 3 2" xfId="0" builtinId="53" customBuiltin="true"/>
    <cellStyle name="40% - Accent6 2 3 2 2 4 4" xfId="0" builtinId="53" customBuiltin="true"/>
    <cellStyle name="40% - Accent6 2 3 2 2 5" xfId="0" builtinId="53" customBuiltin="true"/>
    <cellStyle name="40% - Accent6 2 3 2 2 5 2" xfId="0" builtinId="53" customBuiltin="true"/>
    <cellStyle name="40% - Accent6 2 3 2 2 5 2 2" xfId="0" builtinId="53" customBuiltin="true"/>
    <cellStyle name="40% - Accent6 2 3 2 2 5 3" xfId="0" builtinId="53" customBuiltin="true"/>
    <cellStyle name="40% - Accent6 2 3 2 2 6" xfId="0" builtinId="53" customBuiltin="true"/>
    <cellStyle name="40% - Accent6 2 3 2 2 6 2" xfId="0" builtinId="53" customBuiltin="true"/>
    <cellStyle name="40% - Accent6 2 3 2 2 7" xfId="0" builtinId="53" customBuiltin="true"/>
    <cellStyle name="40% - Accent6 2 3 2 3" xfId="0" builtinId="53" customBuiltin="true"/>
    <cellStyle name="40% - Accent6 2 3 2 3 2" xfId="0" builtinId="53" customBuiltin="true"/>
    <cellStyle name="40% - Accent6 2 3 2 3 2 2" xfId="0" builtinId="53" customBuiltin="true"/>
    <cellStyle name="40% - Accent6 2 3 2 3 2 2 2" xfId="0" builtinId="53" customBuiltin="true"/>
    <cellStyle name="40% - Accent6 2 3 2 3 2 2 2 2" xfId="0" builtinId="53" customBuiltin="true"/>
    <cellStyle name="40% - Accent6 2 3 2 3 2 2 2 2 2" xfId="0" builtinId="53" customBuiltin="true"/>
    <cellStyle name="40% - Accent6 2 3 2 3 2 2 2 3" xfId="0" builtinId="53" customBuiltin="true"/>
    <cellStyle name="40% - Accent6 2 3 2 3 2 2 3" xfId="0" builtinId="53" customBuiltin="true"/>
    <cellStyle name="40% - Accent6 2 3 2 3 2 2 3 2" xfId="0" builtinId="53" customBuiltin="true"/>
    <cellStyle name="40% - Accent6 2 3 2 3 2 2 4" xfId="0" builtinId="53" customBuiltin="true"/>
    <cellStyle name="40% - Accent6 2 3 2 3 2 3" xfId="0" builtinId="53" customBuiltin="true"/>
    <cellStyle name="40% - Accent6 2 3 2 3 2 3 2" xfId="0" builtinId="53" customBuiltin="true"/>
    <cellStyle name="40% - Accent6 2 3 2 3 2 3 2 2" xfId="0" builtinId="53" customBuiltin="true"/>
    <cellStyle name="40% - Accent6 2 3 2 3 2 3 3" xfId="0" builtinId="53" customBuiltin="true"/>
    <cellStyle name="40% - Accent6 2 3 2 3 2 4" xfId="0" builtinId="53" customBuiltin="true"/>
    <cellStyle name="40% - Accent6 2 3 2 3 2 4 2" xfId="0" builtinId="53" customBuiltin="true"/>
    <cellStyle name="40% - Accent6 2 3 2 3 2 5" xfId="0" builtinId="53" customBuiltin="true"/>
    <cellStyle name="40% - Accent6 2 3 2 3 3" xfId="0" builtinId="53" customBuiltin="true"/>
    <cellStyle name="40% - Accent6 2 3 2 3 3 2" xfId="0" builtinId="53" customBuiltin="true"/>
    <cellStyle name="40% - Accent6 2 3 2 3 3 2 2" xfId="0" builtinId="53" customBuiltin="true"/>
    <cellStyle name="40% - Accent6 2 3 2 3 3 2 2 2" xfId="0" builtinId="53" customBuiltin="true"/>
    <cellStyle name="40% - Accent6 2 3 2 3 3 2 3" xfId="0" builtinId="53" customBuiltin="true"/>
    <cellStyle name="40% - Accent6 2 3 2 3 3 3" xfId="0" builtinId="53" customBuiltin="true"/>
    <cellStyle name="40% - Accent6 2 3 2 3 3 3 2" xfId="0" builtinId="53" customBuiltin="true"/>
    <cellStyle name="40% - Accent6 2 3 2 3 3 4" xfId="0" builtinId="53" customBuiltin="true"/>
    <cellStyle name="40% - Accent6 2 3 2 3 4" xfId="0" builtinId="53" customBuiltin="true"/>
    <cellStyle name="40% - Accent6 2 3 2 3 4 2" xfId="0" builtinId="53" customBuiltin="true"/>
    <cellStyle name="40% - Accent6 2 3 2 3 4 2 2" xfId="0" builtinId="53" customBuiltin="true"/>
    <cellStyle name="40% - Accent6 2 3 2 3 4 3" xfId="0" builtinId="53" customBuiltin="true"/>
    <cellStyle name="40% - Accent6 2 3 2 3 5" xfId="0" builtinId="53" customBuiltin="true"/>
    <cellStyle name="40% - Accent6 2 3 2 3 5 2" xfId="0" builtinId="53" customBuiltin="true"/>
    <cellStyle name="40% - Accent6 2 3 2 3 6" xfId="0" builtinId="53" customBuiltin="true"/>
    <cellStyle name="40% - Accent6 2 3 2 4" xfId="0" builtinId="53" customBuiltin="true"/>
    <cellStyle name="40% - Accent6 2 3 2 4 2" xfId="0" builtinId="53" customBuiltin="true"/>
    <cellStyle name="40% - Accent6 2 3 2 4 2 2" xfId="0" builtinId="53" customBuiltin="true"/>
    <cellStyle name="40% - Accent6 2 3 2 4 2 2 2" xfId="0" builtinId="53" customBuiltin="true"/>
    <cellStyle name="40% - Accent6 2 3 2 4 2 2 2 2" xfId="0" builtinId="53" customBuiltin="true"/>
    <cellStyle name="40% - Accent6 2 3 2 4 2 2 3" xfId="0" builtinId="53" customBuiltin="true"/>
    <cellStyle name="40% - Accent6 2 3 2 4 2 3" xfId="0" builtinId="53" customBuiltin="true"/>
    <cellStyle name="40% - Accent6 2 3 2 4 2 3 2" xfId="0" builtinId="53" customBuiltin="true"/>
    <cellStyle name="40% - Accent6 2 3 2 4 2 4" xfId="0" builtinId="53" customBuiltin="true"/>
    <cellStyle name="40% - Accent6 2 3 2 4 3" xfId="0" builtinId="53" customBuiltin="true"/>
    <cellStyle name="40% - Accent6 2 3 2 4 3 2" xfId="0" builtinId="53" customBuiltin="true"/>
    <cellStyle name="40% - Accent6 2 3 2 4 3 2 2" xfId="0" builtinId="53" customBuiltin="true"/>
    <cellStyle name="40% - Accent6 2 3 2 4 3 3" xfId="0" builtinId="53" customBuiltin="true"/>
    <cellStyle name="40% - Accent6 2 3 2 4 4" xfId="0" builtinId="53" customBuiltin="true"/>
    <cellStyle name="40% - Accent6 2 3 2 4 4 2" xfId="0" builtinId="53" customBuiltin="true"/>
    <cellStyle name="40% - Accent6 2 3 2 4 5" xfId="0" builtinId="53" customBuiltin="true"/>
    <cellStyle name="40% - Accent6 2 3 2 5" xfId="0" builtinId="53" customBuiltin="true"/>
    <cellStyle name="40% - Accent6 2 3 2 5 2" xfId="0" builtinId="53" customBuiltin="true"/>
    <cellStyle name="40% - Accent6 2 3 2 5 2 2" xfId="0" builtinId="53" customBuiltin="true"/>
    <cellStyle name="40% - Accent6 2 3 2 5 2 2 2" xfId="0" builtinId="53" customBuiltin="true"/>
    <cellStyle name="40% - Accent6 2 3 2 5 2 3" xfId="0" builtinId="53" customBuiltin="true"/>
    <cellStyle name="40% - Accent6 2 3 2 5 3" xfId="0" builtinId="53" customBuiltin="true"/>
    <cellStyle name="40% - Accent6 2 3 2 5 3 2" xfId="0" builtinId="53" customBuiltin="true"/>
    <cellStyle name="40% - Accent6 2 3 2 5 4" xfId="0" builtinId="53" customBuiltin="true"/>
    <cellStyle name="40% - Accent6 2 3 2 6" xfId="0" builtinId="53" customBuiltin="true"/>
    <cellStyle name="40% - Accent6 2 3 2 6 2" xfId="0" builtinId="53" customBuiltin="true"/>
    <cellStyle name="40% - Accent6 2 3 2 6 2 2" xfId="0" builtinId="53" customBuiltin="true"/>
    <cellStyle name="40% - Accent6 2 3 2 6 3" xfId="0" builtinId="53" customBuiltin="true"/>
    <cellStyle name="40% - Accent6 2 3 2 7" xfId="0" builtinId="53" customBuiltin="true"/>
    <cellStyle name="40% - Accent6 2 3 2 7 2" xfId="0" builtinId="53" customBuiltin="true"/>
    <cellStyle name="40% - Accent6 2 3 2 8" xfId="0" builtinId="53" customBuiltin="true"/>
    <cellStyle name="40% - Accent6 2 3 3" xfId="0" builtinId="53" customBuiltin="true"/>
    <cellStyle name="40% - Accent6 2 3 3 2" xfId="0" builtinId="53" customBuiltin="true"/>
    <cellStyle name="40% - Accent6 2 3 3 2 2" xfId="0" builtinId="53" customBuiltin="true"/>
    <cellStyle name="40% - Accent6 2 3 3 2 2 2" xfId="0" builtinId="53" customBuiltin="true"/>
    <cellStyle name="40% - Accent6 2 3 3 2 2 2 2" xfId="0" builtinId="53" customBuiltin="true"/>
    <cellStyle name="40% - Accent6 2 3 3 2 2 2 2 2" xfId="0" builtinId="53" customBuiltin="true"/>
    <cellStyle name="40% - Accent6 2 3 3 2 2 2 2 2 2" xfId="0" builtinId="53" customBuiltin="true"/>
    <cellStyle name="40% - Accent6 2 3 3 2 2 2 2 2 2 2" xfId="0" builtinId="53" customBuiltin="true"/>
    <cellStyle name="40% - Accent6 2 3 3 2 2 2 2 2 3" xfId="0" builtinId="53" customBuiltin="true"/>
    <cellStyle name="40% - Accent6 2 3 3 2 2 2 2 3" xfId="0" builtinId="53" customBuiltin="true"/>
    <cellStyle name="40% - Accent6 2 3 3 2 2 2 2 3 2" xfId="0" builtinId="53" customBuiltin="true"/>
    <cellStyle name="40% - Accent6 2 3 3 2 2 2 2 4" xfId="0" builtinId="53" customBuiltin="true"/>
    <cellStyle name="40% - Accent6 2 3 3 2 2 2 3" xfId="0" builtinId="53" customBuiltin="true"/>
    <cellStyle name="40% - Accent6 2 3 3 2 2 2 3 2" xfId="0" builtinId="53" customBuiltin="true"/>
    <cellStyle name="40% - Accent6 2 3 3 2 2 2 3 2 2" xfId="0" builtinId="53" customBuiltin="true"/>
    <cellStyle name="40% - Accent6 2 3 3 2 2 2 3 3" xfId="0" builtinId="53" customBuiltin="true"/>
    <cellStyle name="40% - Accent6 2 3 3 2 2 2 4" xfId="0" builtinId="53" customBuiltin="true"/>
    <cellStyle name="40% - Accent6 2 3 3 2 2 2 4 2" xfId="0" builtinId="53" customBuiltin="true"/>
    <cellStyle name="40% - Accent6 2 3 3 2 2 2 5" xfId="0" builtinId="53" customBuiltin="true"/>
    <cellStyle name="40% - Accent6 2 3 3 2 2 3" xfId="0" builtinId="53" customBuiltin="true"/>
    <cellStyle name="40% - Accent6 2 3 3 2 2 3 2" xfId="0" builtinId="53" customBuiltin="true"/>
    <cellStyle name="40% - Accent6 2 3 3 2 2 3 2 2" xfId="0" builtinId="53" customBuiltin="true"/>
    <cellStyle name="40% - Accent6 2 3 3 2 2 3 2 2 2" xfId="0" builtinId="53" customBuiltin="true"/>
    <cellStyle name="40% - Accent6 2 3 3 2 2 3 2 3" xfId="0" builtinId="53" customBuiltin="true"/>
    <cellStyle name="40% - Accent6 2 3 3 2 2 3 3" xfId="0" builtinId="53" customBuiltin="true"/>
    <cellStyle name="40% - Accent6 2 3 3 2 2 3 3 2" xfId="0" builtinId="53" customBuiltin="true"/>
    <cellStyle name="40% - Accent6 2 3 3 2 2 3 4" xfId="0" builtinId="53" customBuiltin="true"/>
    <cellStyle name="40% - Accent6 2 3 3 2 2 4" xfId="0" builtinId="53" customBuiltin="true"/>
    <cellStyle name="40% - Accent6 2 3 3 2 2 4 2" xfId="0" builtinId="53" customBuiltin="true"/>
    <cellStyle name="40% - Accent6 2 3 3 2 2 4 2 2" xfId="0" builtinId="53" customBuiltin="true"/>
    <cellStyle name="40% - Accent6 2 3 3 2 2 4 3" xfId="0" builtinId="53" customBuiltin="true"/>
    <cellStyle name="40% - Accent6 2 3 3 2 2 5" xfId="0" builtinId="53" customBuiltin="true"/>
    <cellStyle name="40% - Accent6 2 3 3 2 2 5 2" xfId="0" builtinId="53" customBuiltin="true"/>
    <cellStyle name="40% - Accent6 2 3 3 2 2 6" xfId="0" builtinId="53" customBuiltin="true"/>
    <cellStyle name="40% - Accent6 2 3 3 2 3" xfId="0" builtinId="53" customBuiltin="true"/>
    <cellStyle name="40% - Accent6 2 3 3 2 3 2" xfId="0" builtinId="53" customBuiltin="true"/>
    <cellStyle name="40% - Accent6 2 3 3 2 3 2 2" xfId="0" builtinId="53" customBuiltin="true"/>
    <cellStyle name="40% - Accent6 2 3 3 2 3 2 2 2" xfId="0" builtinId="53" customBuiltin="true"/>
    <cellStyle name="40% - Accent6 2 3 3 2 3 2 2 2 2" xfId="0" builtinId="53" customBuiltin="true"/>
    <cellStyle name="40% - Accent6 2 3 3 2 3 2 2 3" xfId="0" builtinId="53" customBuiltin="true"/>
    <cellStyle name="40% - Accent6 2 3 3 2 3 2 3" xfId="0" builtinId="53" customBuiltin="true"/>
    <cellStyle name="40% - Accent6 2 3 3 2 3 2 3 2" xfId="0" builtinId="53" customBuiltin="true"/>
    <cellStyle name="40% - Accent6 2 3 3 2 3 2 4" xfId="0" builtinId="53" customBuiltin="true"/>
    <cellStyle name="40% - Accent6 2 3 3 2 3 3" xfId="0" builtinId="53" customBuiltin="true"/>
    <cellStyle name="40% - Accent6 2 3 3 2 3 3 2" xfId="0" builtinId="53" customBuiltin="true"/>
    <cellStyle name="40% - Accent6 2 3 3 2 3 3 2 2" xfId="0" builtinId="53" customBuiltin="true"/>
    <cellStyle name="40% - Accent6 2 3 3 2 3 3 3" xfId="0" builtinId="53" customBuiltin="true"/>
    <cellStyle name="40% - Accent6 2 3 3 2 3 4" xfId="0" builtinId="53" customBuiltin="true"/>
    <cellStyle name="40% - Accent6 2 3 3 2 3 4 2" xfId="0" builtinId="53" customBuiltin="true"/>
    <cellStyle name="40% - Accent6 2 3 3 2 3 5" xfId="0" builtinId="53" customBuiltin="true"/>
    <cellStyle name="40% - Accent6 2 3 3 2 4" xfId="0" builtinId="53" customBuiltin="true"/>
    <cellStyle name="40% - Accent6 2 3 3 2 4 2" xfId="0" builtinId="53" customBuiltin="true"/>
    <cellStyle name="40% - Accent6 2 3 3 2 4 2 2" xfId="0" builtinId="53" customBuiltin="true"/>
    <cellStyle name="40% - Accent6 2 3 3 2 4 2 2 2" xfId="0" builtinId="53" customBuiltin="true"/>
    <cellStyle name="40% - Accent6 2 3 3 2 4 2 3" xfId="0" builtinId="53" customBuiltin="true"/>
    <cellStyle name="40% - Accent6 2 3 3 2 4 3" xfId="0" builtinId="53" customBuiltin="true"/>
    <cellStyle name="40% - Accent6 2 3 3 2 4 3 2" xfId="0" builtinId="53" customBuiltin="true"/>
    <cellStyle name="40% - Accent6 2 3 3 2 4 4" xfId="0" builtinId="53" customBuiltin="true"/>
    <cellStyle name="40% - Accent6 2 3 3 2 5" xfId="0" builtinId="53" customBuiltin="true"/>
    <cellStyle name="40% - Accent6 2 3 3 2 5 2" xfId="0" builtinId="53" customBuiltin="true"/>
    <cellStyle name="40% - Accent6 2 3 3 2 5 2 2" xfId="0" builtinId="53" customBuiltin="true"/>
    <cellStyle name="40% - Accent6 2 3 3 2 5 3" xfId="0" builtinId="53" customBuiltin="true"/>
    <cellStyle name="40% - Accent6 2 3 3 2 6" xfId="0" builtinId="53" customBuiltin="true"/>
    <cellStyle name="40% - Accent6 2 3 3 2 6 2" xfId="0" builtinId="53" customBuiltin="true"/>
    <cellStyle name="40% - Accent6 2 3 3 2 7" xfId="0" builtinId="53" customBuiltin="true"/>
    <cellStyle name="40% - Accent6 2 3 3 3" xfId="0" builtinId="53" customBuiltin="true"/>
    <cellStyle name="40% - Accent6 2 3 3 3 2" xfId="0" builtinId="53" customBuiltin="true"/>
    <cellStyle name="40% - Accent6 2 3 3 3 2 2" xfId="0" builtinId="53" customBuiltin="true"/>
    <cellStyle name="40% - Accent6 2 3 3 3 2 2 2" xfId="0" builtinId="53" customBuiltin="true"/>
    <cellStyle name="40% - Accent6 2 3 3 3 2 2 2 2" xfId="0" builtinId="53" customBuiltin="true"/>
    <cellStyle name="40% - Accent6 2 3 3 3 2 2 2 2 2" xfId="0" builtinId="53" customBuiltin="true"/>
    <cellStyle name="40% - Accent6 2 3 3 3 2 2 2 3" xfId="0" builtinId="53" customBuiltin="true"/>
    <cellStyle name="40% - Accent6 2 3 3 3 2 2 3" xfId="0" builtinId="53" customBuiltin="true"/>
    <cellStyle name="40% - Accent6 2 3 3 3 2 2 3 2" xfId="0" builtinId="53" customBuiltin="true"/>
    <cellStyle name="40% - Accent6 2 3 3 3 2 2 4" xfId="0" builtinId="53" customBuiltin="true"/>
    <cellStyle name="40% - Accent6 2 3 3 3 2 3" xfId="0" builtinId="53" customBuiltin="true"/>
    <cellStyle name="40% - Accent6 2 3 3 3 2 3 2" xfId="0" builtinId="53" customBuiltin="true"/>
    <cellStyle name="40% - Accent6 2 3 3 3 2 3 2 2" xfId="0" builtinId="53" customBuiltin="true"/>
    <cellStyle name="40% - Accent6 2 3 3 3 2 3 3" xfId="0" builtinId="53" customBuiltin="true"/>
    <cellStyle name="40% - Accent6 2 3 3 3 2 4" xfId="0" builtinId="53" customBuiltin="true"/>
    <cellStyle name="40% - Accent6 2 3 3 3 2 4 2" xfId="0" builtinId="53" customBuiltin="true"/>
    <cellStyle name="40% - Accent6 2 3 3 3 2 5" xfId="0" builtinId="53" customBuiltin="true"/>
    <cellStyle name="40% - Accent6 2 3 3 3 3" xfId="0" builtinId="53" customBuiltin="true"/>
    <cellStyle name="40% - Accent6 2 3 3 3 3 2" xfId="0" builtinId="53" customBuiltin="true"/>
    <cellStyle name="40% - Accent6 2 3 3 3 3 2 2" xfId="0" builtinId="53" customBuiltin="true"/>
    <cellStyle name="40% - Accent6 2 3 3 3 3 2 2 2" xfId="0" builtinId="53" customBuiltin="true"/>
    <cellStyle name="40% - Accent6 2 3 3 3 3 2 3" xfId="0" builtinId="53" customBuiltin="true"/>
    <cellStyle name="40% - Accent6 2 3 3 3 3 3" xfId="0" builtinId="53" customBuiltin="true"/>
    <cellStyle name="40% - Accent6 2 3 3 3 3 3 2" xfId="0" builtinId="53" customBuiltin="true"/>
    <cellStyle name="40% - Accent6 2 3 3 3 3 4" xfId="0" builtinId="53" customBuiltin="true"/>
    <cellStyle name="40% - Accent6 2 3 3 3 4" xfId="0" builtinId="53" customBuiltin="true"/>
    <cellStyle name="40% - Accent6 2 3 3 3 4 2" xfId="0" builtinId="53" customBuiltin="true"/>
    <cellStyle name="40% - Accent6 2 3 3 3 4 2 2" xfId="0" builtinId="53" customBuiltin="true"/>
    <cellStyle name="40% - Accent6 2 3 3 3 4 3" xfId="0" builtinId="53" customBuiltin="true"/>
    <cellStyle name="40% - Accent6 2 3 3 3 5" xfId="0" builtinId="53" customBuiltin="true"/>
    <cellStyle name="40% - Accent6 2 3 3 3 5 2" xfId="0" builtinId="53" customBuiltin="true"/>
    <cellStyle name="40% - Accent6 2 3 3 3 6" xfId="0" builtinId="53" customBuiltin="true"/>
    <cellStyle name="40% - Accent6 2 3 3 4" xfId="0" builtinId="53" customBuiltin="true"/>
    <cellStyle name="40% - Accent6 2 3 3 4 2" xfId="0" builtinId="53" customBuiltin="true"/>
    <cellStyle name="40% - Accent6 2 3 3 4 2 2" xfId="0" builtinId="53" customBuiltin="true"/>
    <cellStyle name="40% - Accent6 2 3 3 4 2 2 2" xfId="0" builtinId="53" customBuiltin="true"/>
    <cellStyle name="40% - Accent6 2 3 3 4 2 2 2 2" xfId="0" builtinId="53" customBuiltin="true"/>
    <cellStyle name="40% - Accent6 2 3 3 4 2 2 3" xfId="0" builtinId="53" customBuiltin="true"/>
    <cellStyle name="40% - Accent6 2 3 3 4 2 3" xfId="0" builtinId="53" customBuiltin="true"/>
    <cellStyle name="40% - Accent6 2 3 3 4 2 3 2" xfId="0" builtinId="53" customBuiltin="true"/>
    <cellStyle name="40% - Accent6 2 3 3 4 2 4" xfId="0" builtinId="53" customBuiltin="true"/>
    <cellStyle name="40% - Accent6 2 3 3 4 3" xfId="0" builtinId="53" customBuiltin="true"/>
    <cellStyle name="40% - Accent6 2 3 3 4 3 2" xfId="0" builtinId="53" customBuiltin="true"/>
    <cellStyle name="40% - Accent6 2 3 3 4 3 2 2" xfId="0" builtinId="53" customBuiltin="true"/>
    <cellStyle name="40% - Accent6 2 3 3 4 3 3" xfId="0" builtinId="53" customBuiltin="true"/>
    <cellStyle name="40% - Accent6 2 3 3 4 4" xfId="0" builtinId="53" customBuiltin="true"/>
    <cellStyle name="40% - Accent6 2 3 3 4 4 2" xfId="0" builtinId="53" customBuiltin="true"/>
    <cellStyle name="40% - Accent6 2 3 3 4 5" xfId="0" builtinId="53" customBuiltin="true"/>
    <cellStyle name="40% - Accent6 2 3 3 5" xfId="0" builtinId="53" customBuiltin="true"/>
    <cellStyle name="40% - Accent6 2 3 3 5 2" xfId="0" builtinId="53" customBuiltin="true"/>
    <cellStyle name="40% - Accent6 2 3 3 5 2 2" xfId="0" builtinId="53" customBuiltin="true"/>
    <cellStyle name="40% - Accent6 2 3 3 5 2 2 2" xfId="0" builtinId="53" customBuiltin="true"/>
    <cellStyle name="40% - Accent6 2 3 3 5 2 3" xfId="0" builtinId="53" customBuiltin="true"/>
    <cellStyle name="40% - Accent6 2 3 3 5 3" xfId="0" builtinId="53" customBuiltin="true"/>
    <cellStyle name="40% - Accent6 2 3 3 5 3 2" xfId="0" builtinId="53" customBuiltin="true"/>
    <cellStyle name="40% - Accent6 2 3 3 5 4" xfId="0" builtinId="53" customBuiltin="true"/>
    <cellStyle name="40% - Accent6 2 3 3 6" xfId="0" builtinId="53" customBuiltin="true"/>
    <cellStyle name="40% - Accent6 2 3 3 6 2" xfId="0" builtinId="53" customBuiltin="true"/>
    <cellStyle name="40% - Accent6 2 3 3 6 2 2" xfId="0" builtinId="53" customBuiltin="true"/>
    <cellStyle name="40% - Accent6 2 3 3 6 3" xfId="0" builtinId="53" customBuiltin="true"/>
    <cellStyle name="40% - Accent6 2 3 3 7" xfId="0" builtinId="53" customBuiltin="true"/>
    <cellStyle name="40% - Accent6 2 3 3 7 2" xfId="0" builtinId="53" customBuiltin="true"/>
    <cellStyle name="40% - Accent6 2 3 3 8" xfId="0" builtinId="53" customBuiltin="true"/>
    <cellStyle name="40% - Accent6 2 3 4" xfId="0" builtinId="53" customBuiltin="true"/>
    <cellStyle name="40% - Accent6 2 3 4 2" xfId="0" builtinId="53" customBuiltin="true"/>
    <cellStyle name="40% - Accent6 2 3 4 2 2" xfId="0" builtinId="53" customBuiltin="true"/>
    <cellStyle name="40% - Accent6 2 3 4 2 2 2" xfId="0" builtinId="53" customBuiltin="true"/>
    <cellStyle name="40% - Accent6 2 3 4 2 2 2 2" xfId="0" builtinId="53" customBuiltin="true"/>
    <cellStyle name="40% - Accent6 2 3 4 2 2 2 2 2" xfId="0" builtinId="53" customBuiltin="true"/>
    <cellStyle name="40% - Accent6 2 3 4 2 2 2 2 2 2" xfId="0" builtinId="53" customBuiltin="true"/>
    <cellStyle name="40% - Accent6 2 3 4 2 2 2 2 3" xfId="0" builtinId="53" customBuiltin="true"/>
    <cellStyle name="40% - Accent6 2 3 4 2 2 2 3" xfId="0" builtinId="53" customBuiltin="true"/>
    <cellStyle name="40% - Accent6 2 3 4 2 2 2 3 2" xfId="0" builtinId="53" customBuiltin="true"/>
    <cellStyle name="40% - Accent6 2 3 4 2 2 2 4" xfId="0" builtinId="53" customBuiltin="true"/>
    <cellStyle name="40% - Accent6 2 3 4 2 2 3" xfId="0" builtinId="53" customBuiltin="true"/>
    <cellStyle name="40% - Accent6 2 3 4 2 2 3 2" xfId="0" builtinId="53" customBuiltin="true"/>
    <cellStyle name="40% - Accent6 2 3 4 2 2 3 2 2" xfId="0" builtinId="53" customBuiltin="true"/>
    <cellStyle name="40% - Accent6 2 3 4 2 2 3 3" xfId="0" builtinId="53" customBuiltin="true"/>
    <cellStyle name="40% - Accent6 2 3 4 2 2 4" xfId="0" builtinId="53" customBuiltin="true"/>
    <cellStyle name="40% - Accent6 2 3 4 2 2 4 2" xfId="0" builtinId="53" customBuiltin="true"/>
    <cellStyle name="40% - Accent6 2 3 4 2 2 5" xfId="0" builtinId="53" customBuiltin="true"/>
    <cellStyle name="40% - Accent6 2 3 4 2 3" xfId="0" builtinId="53" customBuiltin="true"/>
    <cellStyle name="40% - Accent6 2 3 4 2 3 2" xfId="0" builtinId="53" customBuiltin="true"/>
    <cellStyle name="40% - Accent6 2 3 4 2 3 2 2" xfId="0" builtinId="53" customBuiltin="true"/>
    <cellStyle name="40% - Accent6 2 3 4 2 3 2 2 2" xfId="0" builtinId="53" customBuiltin="true"/>
    <cellStyle name="40% - Accent6 2 3 4 2 3 2 3" xfId="0" builtinId="53" customBuiltin="true"/>
    <cellStyle name="40% - Accent6 2 3 4 2 3 3" xfId="0" builtinId="53" customBuiltin="true"/>
    <cellStyle name="40% - Accent6 2 3 4 2 3 3 2" xfId="0" builtinId="53" customBuiltin="true"/>
    <cellStyle name="40% - Accent6 2 3 4 2 3 4" xfId="0" builtinId="53" customBuiltin="true"/>
    <cellStyle name="40% - Accent6 2 3 4 2 4" xfId="0" builtinId="53" customBuiltin="true"/>
    <cellStyle name="40% - Accent6 2 3 4 2 4 2" xfId="0" builtinId="53" customBuiltin="true"/>
    <cellStyle name="40% - Accent6 2 3 4 2 4 2 2" xfId="0" builtinId="53" customBuiltin="true"/>
    <cellStyle name="40% - Accent6 2 3 4 2 4 3" xfId="0" builtinId="53" customBuiltin="true"/>
    <cellStyle name="40% - Accent6 2 3 4 2 5" xfId="0" builtinId="53" customBuiltin="true"/>
    <cellStyle name="40% - Accent6 2 3 4 2 5 2" xfId="0" builtinId="53" customBuiltin="true"/>
    <cellStyle name="40% - Accent6 2 3 4 2 6" xfId="0" builtinId="53" customBuiltin="true"/>
    <cellStyle name="40% - Accent6 2 3 4 3" xfId="0" builtinId="53" customBuiltin="true"/>
    <cellStyle name="40% - Accent6 2 3 4 3 2" xfId="0" builtinId="53" customBuiltin="true"/>
    <cellStyle name="40% - Accent6 2 3 4 3 2 2" xfId="0" builtinId="53" customBuiltin="true"/>
    <cellStyle name="40% - Accent6 2 3 4 3 2 2 2" xfId="0" builtinId="53" customBuiltin="true"/>
    <cellStyle name="40% - Accent6 2 3 4 3 2 2 2 2" xfId="0" builtinId="53" customBuiltin="true"/>
    <cellStyle name="40% - Accent6 2 3 4 3 2 2 3" xfId="0" builtinId="53" customBuiltin="true"/>
    <cellStyle name="40% - Accent6 2 3 4 3 2 3" xfId="0" builtinId="53" customBuiltin="true"/>
    <cellStyle name="40% - Accent6 2 3 4 3 2 3 2" xfId="0" builtinId="53" customBuiltin="true"/>
    <cellStyle name="40% - Accent6 2 3 4 3 2 4" xfId="0" builtinId="53" customBuiltin="true"/>
    <cellStyle name="40% - Accent6 2 3 4 3 3" xfId="0" builtinId="53" customBuiltin="true"/>
    <cellStyle name="40% - Accent6 2 3 4 3 3 2" xfId="0" builtinId="53" customBuiltin="true"/>
    <cellStyle name="40% - Accent6 2 3 4 3 3 2 2" xfId="0" builtinId="53" customBuiltin="true"/>
    <cellStyle name="40% - Accent6 2 3 4 3 3 3" xfId="0" builtinId="53" customBuiltin="true"/>
    <cellStyle name="40% - Accent6 2 3 4 3 4" xfId="0" builtinId="53" customBuiltin="true"/>
    <cellStyle name="40% - Accent6 2 3 4 3 4 2" xfId="0" builtinId="53" customBuiltin="true"/>
    <cellStyle name="40% - Accent6 2 3 4 3 5" xfId="0" builtinId="53" customBuiltin="true"/>
    <cellStyle name="40% - Accent6 2 3 4 4" xfId="0" builtinId="53" customBuiltin="true"/>
    <cellStyle name="40% - Accent6 2 3 4 4 2" xfId="0" builtinId="53" customBuiltin="true"/>
    <cellStyle name="40% - Accent6 2 3 4 4 2 2" xfId="0" builtinId="53" customBuiltin="true"/>
    <cellStyle name="40% - Accent6 2 3 4 4 2 2 2" xfId="0" builtinId="53" customBuiltin="true"/>
    <cellStyle name="40% - Accent6 2 3 4 4 2 3" xfId="0" builtinId="53" customBuiltin="true"/>
    <cellStyle name="40% - Accent6 2 3 4 4 3" xfId="0" builtinId="53" customBuiltin="true"/>
    <cellStyle name="40% - Accent6 2 3 4 4 3 2" xfId="0" builtinId="53" customBuiltin="true"/>
    <cellStyle name="40% - Accent6 2 3 4 4 4" xfId="0" builtinId="53" customBuiltin="true"/>
    <cellStyle name="40% - Accent6 2 3 4 5" xfId="0" builtinId="53" customBuiltin="true"/>
    <cellStyle name="40% - Accent6 2 3 4 5 2" xfId="0" builtinId="53" customBuiltin="true"/>
    <cellStyle name="40% - Accent6 2 3 4 5 2 2" xfId="0" builtinId="53" customBuiltin="true"/>
    <cellStyle name="40% - Accent6 2 3 4 5 3" xfId="0" builtinId="53" customBuiltin="true"/>
    <cellStyle name="40% - Accent6 2 3 4 6" xfId="0" builtinId="53" customBuiltin="true"/>
    <cellStyle name="40% - Accent6 2 3 4 6 2" xfId="0" builtinId="53" customBuiltin="true"/>
    <cellStyle name="40% - Accent6 2 3 4 7" xfId="0" builtinId="53" customBuiltin="true"/>
    <cellStyle name="40% - Accent6 2 3 5" xfId="0" builtinId="53" customBuiltin="true"/>
    <cellStyle name="40% - Accent6 2 3 5 2" xfId="0" builtinId="53" customBuiltin="true"/>
    <cellStyle name="40% - Accent6 2 3 5 2 2" xfId="0" builtinId="53" customBuiltin="true"/>
    <cellStyle name="40% - Accent6 2 3 5 2 2 2" xfId="0" builtinId="53" customBuiltin="true"/>
    <cellStyle name="40% - Accent6 2 3 5 2 2 2 2" xfId="0" builtinId="53" customBuiltin="true"/>
    <cellStyle name="40% - Accent6 2 3 5 2 2 2 2 2" xfId="0" builtinId="53" customBuiltin="true"/>
    <cellStyle name="40% - Accent6 2 3 5 2 2 2 3" xfId="0" builtinId="53" customBuiltin="true"/>
    <cellStyle name="40% - Accent6 2 3 5 2 2 3" xfId="0" builtinId="53" customBuiltin="true"/>
    <cellStyle name="40% - Accent6 2 3 5 2 2 3 2" xfId="0" builtinId="53" customBuiltin="true"/>
    <cellStyle name="40% - Accent6 2 3 5 2 2 4" xfId="0" builtinId="53" customBuiltin="true"/>
    <cellStyle name="40% - Accent6 2 3 5 2 3" xfId="0" builtinId="53" customBuiltin="true"/>
    <cellStyle name="40% - Accent6 2 3 5 2 3 2" xfId="0" builtinId="53" customBuiltin="true"/>
    <cellStyle name="40% - Accent6 2 3 5 2 3 2 2" xfId="0" builtinId="53" customBuiltin="true"/>
    <cellStyle name="40% - Accent6 2 3 5 2 3 3" xfId="0" builtinId="53" customBuiltin="true"/>
    <cellStyle name="40% - Accent6 2 3 5 2 4" xfId="0" builtinId="53" customBuiltin="true"/>
    <cellStyle name="40% - Accent6 2 3 5 2 4 2" xfId="0" builtinId="53" customBuiltin="true"/>
    <cellStyle name="40% - Accent6 2 3 5 2 5" xfId="0" builtinId="53" customBuiltin="true"/>
    <cellStyle name="40% - Accent6 2 3 5 3" xfId="0" builtinId="53" customBuiltin="true"/>
    <cellStyle name="40% - Accent6 2 3 5 3 2" xfId="0" builtinId="53" customBuiltin="true"/>
    <cellStyle name="40% - Accent6 2 3 5 3 2 2" xfId="0" builtinId="53" customBuiltin="true"/>
    <cellStyle name="40% - Accent6 2 3 5 3 2 2 2" xfId="0" builtinId="53" customBuiltin="true"/>
    <cellStyle name="40% - Accent6 2 3 5 3 2 3" xfId="0" builtinId="53" customBuiltin="true"/>
    <cellStyle name="40% - Accent6 2 3 5 3 3" xfId="0" builtinId="53" customBuiltin="true"/>
    <cellStyle name="40% - Accent6 2 3 5 3 3 2" xfId="0" builtinId="53" customBuiltin="true"/>
    <cellStyle name="40% - Accent6 2 3 5 3 4" xfId="0" builtinId="53" customBuiltin="true"/>
    <cellStyle name="40% - Accent6 2 3 5 4" xfId="0" builtinId="53" customBuiltin="true"/>
    <cellStyle name="40% - Accent6 2 3 5 4 2" xfId="0" builtinId="53" customBuiltin="true"/>
    <cellStyle name="40% - Accent6 2 3 5 4 2 2" xfId="0" builtinId="53" customBuiltin="true"/>
    <cellStyle name="40% - Accent6 2 3 5 4 3" xfId="0" builtinId="53" customBuiltin="true"/>
    <cellStyle name="40% - Accent6 2 3 5 5" xfId="0" builtinId="53" customBuiltin="true"/>
    <cellStyle name="40% - Accent6 2 3 5 5 2" xfId="0" builtinId="53" customBuiltin="true"/>
    <cellStyle name="40% - Accent6 2 3 5 6" xfId="0" builtinId="53" customBuiltin="true"/>
    <cellStyle name="40% - Accent6 2 3 6" xfId="0" builtinId="53" customBuiltin="true"/>
    <cellStyle name="40% - Accent6 2 3 6 2" xfId="0" builtinId="53" customBuiltin="true"/>
    <cellStyle name="40% - Accent6 2 3 6 2 2" xfId="0" builtinId="53" customBuiltin="true"/>
    <cellStyle name="40% - Accent6 2 3 6 2 2 2" xfId="0" builtinId="53" customBuiltin="true"/>
    <cellStyle name="40% - Accent6 2 3 6 2 2 2 2" xfId="0" builtinId="53" customBuiltin="true"/>
    <cellStyle name="40% - Accent6 2 3 6 2 2 3" xfId="0" builtinId="53" customBuiltin="true"/>
    <cellStyle name="40% - Accent6 2 3 6 2 3" xfId="0" builtinId="53" customBuiltin="true"/>
    <cellStyle name="40% - Accent6 2 3 6 2 3 2" xfId="0" builtinId="53" customBuiltin="true"/>
    <cellStyle name="40% - Accent6 2 3 6 2 4" xfId="0" builtinId="53" customBuiltin="true"/>
    <cellStyle name="40% - Accent6 2 3 6 3" xfId="0" builtinId="53" customBuiltin="true"/>
    <cellStyle name="40% - Accent6 2 3 6 3 2" xfId="0" builtinId="53" customBuiltin="true"/>
    <cellStyle name="40% - Accent6 2 3 6 3 2 2" xfId="0" builtinId="53" customBuiltin="true"/>
    <cellStyle name="40% - Accent6 2 3 6 3 3" xfId="0" builtinId="53" customBuiltin="true"/>
    <cellStyle name="40% - Accent6 2 3 6 4" xfId="0" builtinId="53" customBuiltin="true"/>
    <cellStyle name="40% - Accent6 2 3 6 4 2" xfId="0" builtinId="53" customBuiltin="true"/>
    <cellStyle name="40% - Accent6 2 3 6 5" xfId="0" builtinId="53" customBuiltin="true"/>
    <cellStyle name="40% - Accent6 2 3 7" xfId="0" builtinId="53" customBuiltin="true"/>
    <cellStyle name="40% - Accent6 2 3 7 2" xfId="0" builtinId="53" customBuiltin="true"/>
    <cellStyle name="40% - Accent6 2 3 7 2 2" xfId="0" builtinId="53" customBuiltin="true"/>
    <cellStyle name="40% - Accent6 2 3 7 2 2 2" xfId="0" builtinId="53" customBuiltin="true"/>
    <cellStyle name="40% - Accent6 2 3 7 2 3" xfId="0" builtinId="53" customBuiltin="true"/>
    <cellStyle name="40% - Accent6 2 3 7 3" xfId="0" builtinId="53" customBuiltin="true"/>
    <cellStyle name="40% - Accent6 2 3 7 3 2" xfId="0" builtinId="53" customBuiltin="true"/>
    <cellStyle name="40% - Accent6 2 3 7 4" xfId="0" builtinId="53" customBuiltin="true"/>
    <cellStyle name="40% - Accent6 2 3 8" xfId="0" builtinId="53" customBuiltin="true"/>
    <cellStyle name="40% - Accent6 2 3 8 2" xfId="0" builtinId="53" customBuiltin="true"/>
    <cellStyle name="40% - Accent6 2 3 8 2 2" xfId="0" builtinId="53" customBuiltin="true"/>
    <cellStyle name="40% - Accent6 2 3 8 3" xfId="0" builtinId="53" customBuiltin="true"/>
    <cellStyle name="40% - Accent6 2 3 9" xfId="0" builtinId="53" customBuiltin="true"/>
    <cellStyle name="40% - Accent6 2 3 9 2" xfId="0" builtinId="53" customBuiltin="true"/>
    <cellStyle name="40% - Accent6 2 4" xfId="0" builtinId="53" customBuiltin="true"/>
    <cellStyle name="40% - Accent6 2 4 2" xfId="0" builtinId="53" customBuiltin="true"/>
    <cellStyle name="40% - Accent6 2 4 2 2" xfId="0" builtinId="53" customBuiltin="true"/>
    <cellStyle name="40% - Accent6 2 4 2 2 2" xfId="0" builtinId="53" customBuiltin="true"/>
    <cellStyle name="40% - Accent6 2 4 2 2 2 2" xfId="0" builtinId="53" customBuiltin="true"/>
    <cellStyle name="40% - Accent6 2 4 2 2 2 2 2" xfId="0" builtinId="53" customBuiltin="true"/>
    <cellStyle name="40% - Accent6 2 4 2 2 2 2 2 2" xfId="0" builtinId="53" customBuiltin="true"/>
    <cellStyle name="40% - Accent6 2 4 2 2 2 2 2 2 2" xfId="0" builtinId="53" customBuiltin="true"/>
    <cellStyle name="40% - Accent6 2 4 2 2 2 2 2 3" xfId="0" builtinId="53" customBuiltin="true"/>
    <cellStyle name="40% - Accent6 2 4 2 2 2 2 3" xfId="0" builtinId="53" customBuiltin="true"/>
    <cellStyle name="40% - Accent6 2 4 2 2 2 2 3 2" xfId="0" builtinId="53" customBuiltin="true"/>
    <cellStyle name="40% - Accent6 2 4 2 2 2 2 4" xfId="0" builtinId="53" customBuiltin="true"/>
    <cellStyle name="40% - Accent6 2 4 2 2 2 3" xfId="0" builtinId="53" customBuiltin="true"/>
    <cellStyle name="40% - Accent6 2 4 2 2 2 3 2" xfId="0" builtinId="53" customBuiltin="true"/>
    <cellStyle name="40% - Accent6 2 4 2 2 2 3 2 2" xfId="0" builtinId="53" customBuiltin="true"/>
    <cellStyle name="40% - Accent6 2 4 2 2 2 3 3" xfId="0" builtinId="53" customBuiltin="true"/>
    <cellStyle name="40% - Accent6 2 4 2 2 2 4" xfId="0" builtinId="53" customBuiltin="true"/>
    <cellStyle name="40% - Accent6 2 4 2 2 2 4 2" xfId="0" builtinId="53" customBuiltin="true"/>
    <cellStyle name="40% - Accent6 2 4 2 2 2 5" xfId="0" builtinId="53" customBuiltin="true"/>
    <cellStyle name="40% - Accent6 2 4 2 2 3" xfId="0" builtinId="53" customBuiltin="true"/>
    <cellStyle name="40% - Accent6 2 4 2 2 3 2" xfId="0" builtinId="53" customBuiltin="true"/>
    <cellStyle name="40% - Accent6 2 4 2 2 3 2 2" xfId="0" builtinId="53" customBuiltin="true"/>
    <cellStyle name="40% - Accent6 2 4 2 2 3 2 2 2" xfId="0" builtinId="53" customBuiltin="true"/>
    <cellStyle name="40% - Accent6 2 4 2 2 3 2 3" xfId="0" builtinId="53" customBuiltin="true"/>
    <cellStyle name="40% - Accent6 2 4 2 2 3 3" xfId="0" builtinId="53" customBuiltin="true"/>
    <cellStyle name="40% - Accent6 2 4 2 2 3 3 2" xfId="0" builtinId="53" customBuiltin="true"/>
    <cellStyle name="40% - Accent6 2 4 2 2 3 4" xfId="0" builtinId="53" customBuiltin="true"/>
    <cellStyle name="40% - Accent6 2 4 2 2 4" xfId="0" builtinId="53" customBuiltin="true"/>
    <cellStyle name="40% - Accent6 2 4 2 2 4 2" xfId="0" builtinId="53" customBuiltin="true"/>
    <cellStyle name="40% - Accent6 2 4 2 2 4 2 2" xfId="0" builtinId="53" customBuiltin="true"/>
    <cellStyle name="40% - Accent6 2 4 2 2 4 3" xfId="0" builtinId="53" customBuiltin="true"/>
    <cellStyle name="40% - Accent6 2 4 2 2 5" xfId="0" builtinId="53" customBuiltin="true"/>
    <cellStyle name="40% - Accent6 2 4 2 2 5 2" xfId="0" builtinId="53" customBuiltin="true"/>
    <cellStyle name="40% - Accent6 2 4 2 2 6" xfId="0" builtinId="53" customBuiltin="true"/>
    <cellStyle name="40% - Accent6 2 4 2 3" xfId="0" builtinId="53" customBuiltin="true"/>
    <cellStyle name="40% - Accent6 2 4 2 3 2" xfId="0" builtinId="53" customBuiltin="true"/>
    <cellStyle name="40% - Accent6 2 4 2 3 2 2" xfId="0" builtinId="53" customBuiltin="true"/>
    <cellStyle name="40% - Accent6 2 4 2 3 2 2 2" xfId="0" builtinId="53" customBuiltin="true"/>
    <cellStyle name="40% - Accent6 2 4 2 3 2 2 2 2" xfId="0" builtinId="53" customBuiltin="true"/>
    <cellStyle name="40% - Accent6 2 4 2 3 2 2 3" xfId="0" builtinId="53" customBuiltin="true"/>
    <cellStyle name="40% - Accent6 2 4 2 3 2 3" xfId="0" builtinId="53" customBuiltin="true"/>
    <cellStyle name="40% - Accent6 2 4 2 3 2 3 2" xfId="0" builtinId="53" customBuiltin="true"/>
    <cellStyle name="40% - Accent6 2 4 2 3 2 4" xfId="0" builtinId="53" customBuiltin="true"/>
    <cellStyle name="40% - Accent6 2 4 2 3 3" xfId="0" builtinId="53" customBuiltin="true"/>
    <cellStyle name="40% - Accent6 2 4 2 3 3 2" xfId="0" builtinId="53" customBuiltin="true"/>
    <cellStyle name="40% - Accent6 2 4 2 3 3 2 2" xfId="0" builtinId="53" customBuiltin="true"/>
    <cellStyle name="40% - Accent6 2 4 2 3 3 3" xfId="0" builtinId="53" customBuiltin="true"/>
    <cellStyle name="40% - Accent6 2 4 2 3 4" xfId="0" builtinId="53" customBuiltin="true"/>
    <cellStyle name="40% - Accent6 2 4 2 3 4 2" xfId="0" builtinId="53" customBuiltin="true"/>
    <cellStyle name="40% - Accent6 2 4 2 3 5" xfId="0" builtinId="53" customBuiltin="true"/>
    <cellStyle name="40% - Accent6 2 4 2 4" xfId="0" builtinId="53" customBuiltin="true"/>
    <cellStyle name="40% - Accent6 2 4 2 4 2" xfId="0" builtinId="53" customBuiltin="true"/>
    <cellStyle name="40% - Accent6 2 4 2 4 2 2" xfId="0" builtinId="53" customBuiltin="true"/>
    <cellStyle name="40% - Accent6 2 4 2 4 2 2 2" xfId="0" builtinId="53" customBuiltin="true"/>
    <cellStyle name="40% - Accent6 2 4 2 4 2 3" xfId="0" builtinId="53" customBuiltin="true"/>
    <cellStyle name="40% - Accent6 2 4 2 4 3" xfId="0" builtinId="53" customBuiltin="true"/>
    <cellStyle name="40% - Accent6 2 4 2 4 3 2" xfId="0" builtinId="53" customBuiltin="true"/>
    <cellStyle name="40% - Accent6 2 4 2 4 4" xfId="0" builtinId="53" customBuiltin="true"/>
    <cellStyle name="40% - Accent6 2 4 2 5" xfId="0" builtinId="53" customBuiltin="true"/>
    <cellStyle name="40% - Accent6 2 4 2 5 2" xfId="0" builtinId="53" customBuiltin="true"/>
    <cellStyle name="40% - Accent6 2 4 2 5 2 2" xfId="0" builtinId="53" customBuiltin="true"/>
    <cellStyle name="40% - Accent6 2 4 2 5 3" xfId="0" builtinId="53" customBuiltin="true"/>
    <cellStyle name="40% - Accent6 2 4 2 6" xfId="0" builtinId="53" customBuiltin="true"/>
    <cellStyle name="40% - Accent6 2 4 2 6 2" xfId="0" builtinId="53" customBuiltin="true"/>
    <cellStyle name="40% - Accent6 2 4 2 7" xfId="0" builtinId="53" customBuiltin="true"/>
    <cellStyle name="40% - Accent6 2 4 3" xfId="0" builtinId="53" customBuiltin="true"/>
    <cellStyle name="40% - Accent6 2 4 3 2" xfId="0" builtinId="53" customBuiltin="true"/>
    <cellStyle name="40% - Accent6 2 4 3 2 2" xfId="0" builtinId="53" customBuiltin="true"/>
    <cellStyle name="40% - Accent6 2 4 3 2 2 2" xfId="0" builtinId="53" customBuiltin="true"/>
    <cellStyle name="40% - Accent6 2 4 3 2 2 2 2" xfId="0" builtinId="53" customBuiltin="true"/>
    <cellStyle name="40% - Accent6 2 4 3 2 2 2 2 2" xfId="0" builtinId="53" customBuiltin="true"/>
    <cellStyle name="40% - Accent6 2 4 3 2 2 2 3" xfId="0" builtinId="53" customBuiltin="true"/>
    <cellStyle name="40% - Accent6 2 4 3 2 2 3" xfId="0" builtinId="53" customBuiltin="true"/>
    <cellStyle name="40% - Accent6 2 4 3 2 2 3 2" xfId="0" builtinId="53" customBuiltin="true"/>
    <cellStyle name="40% - Accent6 2 4 3 2 2 4" xfId="0" builtinId="53" customBuiltin="true"/>
    <cellStyle name="40% - Accent6 2 4 3 2 3" xfId="0" builtinId="53" customBuiltin="true"/>
    <cellStyle name="40% - Accent6 2 4 3 2 3 2" xfId="0" builtinId="53" customBuiltin="true"/>
    <cellStyle name="40% - Accent6 2 4 3 2 3 2 2" xfId="0" builtinId="53" customBuiltin="true"/>
    <cellStyle name="40% - Accent6 2 4 3 2 3 3" xfId="0" builtinId="53" customBuiltin="true"/>
    <cellStyle name="40% - Accent6 2 4 3 2 4" xfId="0" builtinId="53" customBuiltin="true"/>
    <cellStyle name="40% - Accent6 2 4 3 2 4 2" xfId="0" builtinId="53" customBuiltin="true"/>
    <cellStyle name="40% - Accent6 2 4 3 2 5" xfId="0" builtinId="53" customBuiltin="true"/>
    <cellStyle name="40% - Accent6 2 4 3 3" xfId="0" builtinId="53" customBuiltin="true"/>
    <cellStyle name="40% - Accent6 2 4 3 3 2" xfId="0" builtinId="53" customBuiltin="true"/>
    <cellStyle name="40% - Accent6 2 4 3 3 2 2" xfId="0" builtinId="53" customBuiltin="true"/>
    <cellStyle name="40% - Accent6 2 4 3 3 2 2 2" xfId="0" builtinId="53" customBuiltin="true"/>
    <cellStyle name="40% - Accent6 2 4 3 3 2 3" xfId="0" builtinId="53" customBuiltin="true"/>
    <cellStyle name="40% - Accent6 2 4 3 3 3" xfId="0" builtinId="53" customBuiltin="true"/>
    <cellStyle name="40% - Accent6 2 4 3 3 3 2" xfId="0" builtinId="53" customBuiltin="true"/>
    <cellStyle name="40% - Accent6 2 4 3 3 4" xfId="0" builtinId="53" customBuiltin="true"/>
    <cellStyle name="40% - Accent6 2 4 3 4" xfId="0" builtinId="53" customBuiltin="true"/>
    <cellStyle name="40% - Accent6 2 4 3 4 2" xfId="0" builtinId="53" customBuiltin="true"/>
    <cellStyle name="40% - Accent6 2 4 3 4 2 2" xfId="0" builtinId="53" customBuiltin="true"/>
    <cellStyle name="40% - Accent6 2 4 3 4 3" xfId="0" builtinId="53" customBuiltin="true"/>
    <cellStyle name="40% - Accent6 2 4 3 5" xfId="0" builtinId="53" customBuiltin="true"/>
    <cellStyle name="40% - Accent6 2 4 3 5 2" xfId="0" builtinId="53" customBuiltin="true"/>
    <cellStyle name="40% - Accent6 2 4 3 6" xfId="0" builtinId="53" customBuiltin="true"/>
    <cellStyle name="40% - Accent6 2 4 4" xfId="0" builtinId="53" customBuiltin="true"/>
    <cellStyle name="40% - Accent6 2 4 4 2" xfId="0" builtinId="53" customBuiltin="true"/>
    <cellStyle name="40% - Accent6 2 4 4 2 2" xfId="0" builtinId="53" customBuiltin="true"/>
    <cellStyle name="40% - Accent6 2 4 4 2 2 2" xfId="0" builtinId="53" customBuiltin="true"/>
    <cellStyle name="40% - Accent6 2 4 4 2 2 2 2" xfId="0" builtinId="53" customBuiltin="true"/>
    <cellStyle name="40% - Accent6 2 4 4 2 2 3" xfId="0" builtinId="53" customBuiltin="true"/>
    <cellStyle name="40% - Accent6 2 4 4 2 3" xfId="0" builtinId="53" customBuiltin="true"/>
    <cellStyle name="40% - Accent6 2 4 4 2 3 2" xfId="0" builtinId="53" customBuiltin="true"/>
    <cellStyle name="40% - Accent6 2 4 4 2 4" xfId="0" builtinId="53" customBuiltin="true"/>
    <cellStyle name="40% - Accent6 2 4 4 3" xfId="0" builtinId="53" customBuiltin="true"/>
    <cellStyle name="40% - Accent6 2 4 4 3 2" xfId="0" builtinId="53" customBuiltin="true"/>
    <cellStyle name="40% - Accent6 2 4 4 3 2 2" xfId="0" builtinId="53" customBuiltin="true"/>
    <cellStyle name="40% - Accent6 2 4 4 3 3" xfId="0" builtinId="53" customBuiltin="true"/>
    <cellStyle name="40% - Accent6 2 4 4 4" xfId="0" builtinId="53" customBuiltin="true"/>
    <cellStyle name="40% - Accent6 2 4 4 4 2" xfId="0" builtinId="53" customBuiltin="true"/>
    <cellStyle name="40% - Accent6 2 4 4 5" xfId="0" builtinId="53" customBuiltin="true"/>
    <cellStyle name="40% - Accent6 2 4 5" xfId="0" builtinId="53" customBuiltin="true"/>
    <cellStyle name="40% - Accent6 2 4 5 2" xfId="0" builtinId="53" customBuiltin="true"/>
    <cellStyle name="40% - Accent6 2 4 5 2 2" xfId="0" builtinId="53" customBuiltin="true"/>
    <cellStyle name="40% - Accent6 2 4 5 2 2 2" xfId="0" builtinId="53" customBuiltin="true"/>
    <cellStyle name="40% - Accent6 2 4 5 2 3" xfId="0" builtinId="53" customBuiltin="true"/>
    <cellStyle name="40% - Accent6 2 4 5 3" xfId="0" builtinId="53" customBuiltin="true"/>
    <cellStyle name="40% - Accent6 2 4 5 3 2" xfId="0" builtinId="53" customBuiltin="true"/>
    <cellStyle name="40% - Accent6 2 4 5 4" xfId="0" builtinId="53" customBuiltin="true"/>
    <cellStyle name="40% - Accent6 2 4 6" xfId="0" builtinId="53" customBuiltin="true"/>
    <cellStyle name="40% - Accent6 2 4 6 2" xfId="0" builtinId="53" customBuiltin="true"/>
    <cellStyle name="40% - Accent6 2 4 6 2 2" xfId="0" builtinId="53" customBuiltin="true"/>
    <cellStyle name="40% - Accent6 2 4 6 3" xfId="0" builtinId="53" customBuiltin="true"/>
    <cellStyle name="40% - Accent6 2 4 7" xfId="0" builtinId="53" customBuiltin="true"/>
    <cellStyle name="40% - Accent6 2 4 7 2" xfId="0" builtinId="53" customBuiltin="true"/>
    <cellStyle name="40% - Accent6 2 4 8" xfId="0" builtinId="53" customBuiltin="true"/>
    <cellStyle name="40% - Accent6 2 5" xfId="0" builtinId="53" customBuiltin="true"/>
    <cellStyle name="40% - Accent6 2 5 2" xfId="0" builtinId="53" customBuiltin="true"/>
    <cellStyle name="40% - Accent6 2 5 2 2" xfId="0" builtinId="53" customBuiltin="true"/>
    <cellStyle name="40% - Accent6 2 5 2 2 2" xfId="0" builtinId="53" customBuiltin="true"/>
    <cellStyle name="40% - Accent6 2 5 2 2 2 2" xfId="0" builtinId="53" customBuiltin="true"/>
    <cellStyle name="40% - Accent6 2 5 2 2 2 2 2" xfId="0" builtinId="53" customBuiltin="true"/>
    <cellStyle name="40% - Accent6 2 5 2 2 2 2 2 2" xfId="0" builtinId="53" customBuiltin="true"/>
    <cellStyle name="40% - Accent6 2 5 2 2 2 2 2 2 2" xfId="0" builtinId="53" customBuiltin="true"/>
    <cellStyle name="40% - Accent6 2 5 2 2 2 2 2 3" xfId="0" builtinId="53" customBuiltin="true"/>
    <cellStyle name="40% - Accent6 2 5 2 2 2 2 3" xfId="0" builtinId="53" customBuiltin="true"/>
    <cellStyle name="40% - Accent6 2 5 2 2 2 2 3 2" xfId="0" builtinId="53" customBuiltin="true"/>
    <cellStyle name="40% - Accent6 2 5 2 2 2 2 4" xfId="0" builtinId="53" customBuiltin="true"/>
    <cellStyle name="40% - Accent6 2 5 2 2 2 3" xfId="0" builtinId="53" customBuiltin="true"/>
    <cellStyle name="40% - Accent6 2 5 2 2 2 3 2" xfId="0" builtinId="53" customBuiltin="true"/>
    <cellStyle name="40% - Accent6 2 5 2 2 2 3 2 2" xfId="0" builtinId="53" customBuiltin="true"/>
    <cellStyle name="40% - Accent6 2 5 2 2 2 3 3" xfId="0" builtinId="53" customBuiltin="true"/>
    <cellStyle name="40% - Accent6 2 5 2 2 2 4" xfId="0" builtinId="53" customBuiltin="true"/>
    <cellStyle name="40% - Accent6 2 5 2 2 2 4 2" xfId="0" builtinId="53" customBuiltin="true"/>
    <cellStyle name="40% - Accent6 2 5 2 2 2 5" xfId="0" builtinId="53" customBuiltin="true"/>
    <cellStyle name="40% - Accent6 2 5 2 2 3" xfId="0" builtinId="53" customBuiltin="true"/>
    <cellStyle name="40% - Accent6 2 5 2 2 3 2" xfId="0" builtinId="53" customBuiltin="true"/>
    <cellStyle name="40% - Accent6 2 5 2 2 3 2 2" xfId="0" builtinId="53" customBuiltin="true"/>
    <cellStyle name="40% - Accent6 2 5 2 2 3 2 2 2" xfId="0" builtinId="53" customBuiltin="true"/>
    <cellStyle name="40% - Accent6 2 5 2 2 3 2 3" xfId="0" builtinId="53" customBuiltin="true"/>
    <cellStyle name="40% - Accent6 2 5 2 2 3 3" xfId="0" builtinId="53" customBuiltin="true"/>
    <cellStyle name="40% - Accent6 2 5 2 2 3 3 2" xfId="0" builtinId="53" customBuiltin="true"/>
    <cellStyle name="40% - Accent6 2 5 2 2 3 4" xfId="0" builtinId="53" customBuiltin="true"/>
    <cellStyle name="40% - Accent6 2 5 2 2 4" xfId="0" builtinId="53" customBuiltin="true"/>
    <cellStyle name="40% - Accent6 2 5 2 2 4 2" xfId="0" builtinId="53" customBuiltin="true"/>
    <cellStyle name="40% - Accent6 2 5 2 2 4 2 2" xfId="0" builtinId="53" customBuiltin="true"/>
    <cellStyle name="40% - Accent6 2 5 2 2 4 3" xfId="0" builtinId="53" customBuiltin="true"/>
    <cellStyle name="40% - Accent6 2 5 2 2 5" xfId="0" builtinId="53" customBuiltin="true"/>
    <cellStyle name="40% - Accent6 2 5 2 2 5 2" xfId="0" builtinId="53" customBuiltin="true"/>
    <cellStyle name="40% - Accent6 2 5 2 2 6" xfId="0" builtinId="53" customBuiltin="true"/>
    <cellStyle name="40% - Accent6 2 5 2 3" xfId="0" builtinId="53" customBuiltin="true"/>
    <cellStyle name="40% - Accent6 2 5 2 3 2" xfId="0" builtinId="53" customBuiltin="true"/>
    <cellStyle name="40% - Accent6 2 5 2 3 2 2" xfId="0" builtinId="53" customBuiltin="true"/>
    <cellStyle name="40% - Accent6 2 5 2 3 2 2 2" xfId="0" builtinId="53" customBuiltin="true"/>
    <cellStyle name="40% - Accent6 2 5 2 3 2 2 2 2" xfId="0" builtinId="53" customBuiltin="true"/>
    <cellStyle name="40% - Accent6 2 5 2 3 2 2 3" xfId="0" builtinId="53" customBuiltin="true"/>
    <cellStyle name="40% - Accent6 2 5 2 3 2 3" xfId="0" builtinId="53" customBuiltin="true"/>
    <cellStyle name="40% - Accent6 2 5 2 3 2 3 2" xfId="0" builtinId="53" customBuiltin="true"/>
    <cellStyle name="40% - Accent6 2 5 2 3 2 4" xfId="0" builtinId="53" customBuiltin="true"/>
    <cellStyle name="40% - Accent6 2 5 2 3 3" xfId="0" builtinId="53" customBuiltin="true"/>
    <cellStyle name="40% - Accent6 2 5 2 3 3 2" xfId="0" builtinId="53" customBuiltin="true"/>
    <cellStyle name="40% - Accent6 2 5 2 3 3 2 2" xfId="0" builtinId="53" customBuiltin="true"/>
    <cellStyle name="40% - Accent6 2 5 2 3 3 3" xfId="0" builtinId="53" customBuiltin="true"/>
    <cellStyle name="40% - Accent6 2 5 2 3 4" xfId="0" builtinId="53" customBuiltin="true"/>
    <cellStyle name="40% - Accent6 2 5 2 3 4 2" xfId="0" builtinId="53" customBuiltin="true"/>
    <cellStyle name="40% - Accent6 2 5 2 3 5" xfId="0" builtinId="53" customBuiltin="true"/>
    <cellStyle name="40% - Accent6 2 5 2 4" xfId="0" builtinId="53" customBuiltin="true"/>
    <cellStyle name="40% - Accent6 2 5 2 4 2" xfId="0" builtinId="53" customBuiltin="true"/>
    <cellStyle name="40% - Accent6 2 5 2 4 2 2" xfId="0" builtinId="53" customBuiltin="true"/>
    <cellStyle name="40% - Accent6 2 5 2 4 2 2 2" xfId="0" builtinId="53" customBuiltin="true"/>
    <cellStyle name="40% - Accent6 2 5 2 4 2 3" xfId="0" builtinId="53" customBuiltin="true"/>
    <cellStyle name="40% - Accent6 2 5 2 4 3" xfId="0" builtinId="53" customBuiltin="true"/>
    <cellStyle name="40% - Accent6 2 5 2 4 3 2" xfId="0" builtinId="53" customBuiltin="true"/>
    <cellStyle name="40% - Accent6 2 5 2 4 4" xfId="0" builtinId="53" customBuiltin="true"/>
    <cellStyle name="40% - Accent6 2 5 2 5" xfId="0" builtinId="53" customBuiltin="true"/>
    <cellStyle name="40% - Accent6 2 5 2 5 2" xfId="0" builtinId="53" customBuiltin="true"/>
    <cellStyle name="40% - Accent6 2 5 2 5 2 2" xfId="0" builtinId="53" customBuiltin="true"/>
    <cellStyle name="40% - Accent6 2 5 2 5 3" xfId="0" builtinId="53" customBuiltin="true"/>
    <cellStyle name="40% - Accent6 2 5 2 6" xfId="0" builtinId="53" customBuiltin="true"/>
    <cellStyle name="40% - Accent6 2 5 2 6 2" xfId="0" builtinId="53" customBuiltin="true"/>
    <cellStyle name="40% - Accent6 2 5 2 7" xfId="0" builtinId="53" customBuiltin="true"/>
    <cellStyle name="40% - Accent6 2 5 3" xfId="0" builtinId="53" customBuiltin="true"/>
    <cellStyle name="40% - Accent6 2 5 3 2" xfId="0" builtinId="53" customBuiltin="true"/>
    <cellStyle name="40% - Accent6 2 5 3 2 2" xfId="0" builtinId="53" customBuiltin="true"/>
    <cellStyle name="40% - Accent6 2 5 3 2 2 2" xfId="0" builtinId="53" customBuiltin="true"/>
    <cellStyle name="40% - Accent6 2 5 3 2 2 2 2" xfId="0" builtinId="53" customBuiltin="true"/>
    <cellStyle name="40% - Accent6 2 5 3 2 2 2 2 2" xfId="0" builtinId="53" customBuiltin="true"/>
    <cellStyle name="40% - Accent6 2 5 3 2 2 2 3" xfId="0" builtinId="53" customBuiltin="true"/>
    <cellStyle name="40% - Accent6 2 5 3 2 2 3" xfId="0" builtinId="53" customBuiltin="true"/>
    <cellStyle name="40% - Accent6 2 5 3 2 2 3 2" xfId="0" builtinId="53" customBuiltin="true"/>
    <cellStyle name="40% - Accent6 2 5 3 2 2 4" xfId="0" builtinId="53" customBuiltin="true"/>
    <cellStyle name="40% - Accent6 2 5 3 2 3" xfId="0" builtinId="53" customBuiltin="true"/>
    <cellStyle name="40% - Accent6 2 5 3 2 3 2" xfId="0" builtinId="53" customBuiltin="true"/>
    <cellStyle name="40% - Accent6 2 5 3 2 3 2 2" xfId="0" builtinId="53" customBuiltin="true"/>
    <cellStyle name="40% - Accent6 2 5 3 2 3 3" xfId="0" builtinId="53" customBuiltin="true"/>
    <cellStyle name="40% - Accent6 2 5 3 2 4" xfId="0" builtinId="53" customBuiltin="true"/>
    <cellStyle name="40% - Accent6 2 5 3 2 4 2" xfId="0" builtinId="53" customBuiltin="true"/>
    <cellStyle name="40% - Accent6 2 5 3 2 5" xfId="0" builtinId="53" customBuiltin="true"/>
    <cellStyle name="40% - Accent6 2 5 3 3" xfId="0" builtinId="53" customBuiltin="true"/>
    <cellStyle name="40% - Accent6 2 5 3 3 2" xfId="0" builtinId="53" customBuiltin="true"/>
    <cellStyle name="40% - Accent6 2 5 3 3 2 2" xfId="0" builtinId="53" customBuiltin="true"/>
    <cellStyle name="40% - Accent6 2 5 3 3 2 2 2" xfId="0" builtinId="53" customBuiltin="true"/>
    <cellStyle name="40% - Accent6 2 5 3 3 2 3" xfId="0" builtinId="53" customBuiltin="true"/>
    <cellStyle name="40% - Accent6 2 5 3 3 3" xfId="0" builtinId="53" customBuiltin="true"/>
    <cellStyle name="40% - Accent6 2 5 3 3 3 2" xfId="0" builtinId="53" customBuiltin="true"/>
    <cellStyle name="40% - Accent6 2 5 3 3 4" xfId="0" builtinId="53" customBuiltin="true"/>
    <cellStyle name="40% - Accent6 2 5 3 4" xfId="0" builtinId="53" customBuiltin="true"/>
    <cellStyle name="40% - Accent6 2 5 3 4 2" xfId="0" builtinId="53" customBuiltin="true"/>
    <cellStyle name="40% - Accent6 2 5 3 4 2 2" xfId="0" builtinId="53" customBuiltin="true"/>
    <cellStyle name="40% - Accent6 2 5 3 4 3" xfId="0" builtinId="53" customBuiltin="true"/>
    <cellStyle name="40% - Accent6 2 5 3 5" xfId="0" builtinId="53" customBuiltin="true"/>
    <cellStyle name="40% - Accent6 2 5 3 5 2" xfId="0" builtinId="53" customBuiltin="true"/>
    <cellStyle name="40% - Accent6 2 5 3 6" xfId="0" builtinId="53" customBuiltin="true"/>
    <cellStyle name="40% - Accent6 2 5 4" xfId="0" builtinId="53" customBuiltin="true"/>
    <cellStyle name="40% - Accent6 2 5 4 2" xfId="0" builtinId="53" customBuiltin="true"/>
    <cellStyle name="40% - Accent6 2 5 4 2 2" xfId="0" builtinId="53" customBuiltin="true"/>
    <cellStyle name="40% - Accent6 2 5 4 2 2 2" xfId="0" builtinId="53" customBuiltin="true"/>
    <cellStyle name="40% - Accent6 2 5 4 2 2 2 2" xfId="0" builtinId="53" customBuiltin="true"/>
    <cellStyle name="40% - Accent6 2 5 4 2 2 3" xfId="0" builtinId="53" customBuiltin="true"/>
    <cellStyle name="40% - Accent6 2 5 4 2 3" xfId="0" builtinId="53" customBuiltin="true"/>
    <cellStyle name="40% - Accent6 2 5 4 2 3 2" xfId="0" builtinId="53" customBuiltin="true"/>
    <cellStyle name="40% - Accent6 2 5 4 2 4" xfId="0" builtinId="53" customBuiltin="true"/>
    <cellStyle name="40% - Accent6 2 5 4 3" xfId="0" builtinId="53" customBuiltin="true"/>
    <cellStyle name="40% - Accent6 2 5 4 3 2" xfId="0" builtinId="53" customBuiltin="true"/>
    <cellStyle name="40% - Accent6 2 5 4 3 2 2" xfId="0" builtinId="53" customBuiltin="true"/>
    <cellStyle name="40% - Accent6 2 5 4 3 3" xfId="0" builtinId="53" customBuiltin="true"/>
    <cellStyle name="40% - Accent6 2 5 4 4" xfId="0" builtinId="53" customBuiltin="true"/>
    <cellStyle name="40% - Accent6 2 5 4 4 2" xfId="0" builtinId="53" customBuiltin="true"/>
    <cellStyle name="40% - Accent6 2 5 4 5" xfId="0" builtinId="53" customBuiltin="true"/>
    <cellStyle name="40% - Accent6 2 5 5" xfId="0" builtinId="53" customBuiltin="true"/>
    <cellStyle name="40% - Accent6 2 5 5 2" xfId="0" builtinId="53" customBuiltin="true"/>
    <cellStyle name="40% - Accent6 2 5 5 2 2" xfId="0" builtinId="53" customBuiltin="true"/>
    <cellStyle name="40% - Accent6 2 5 5 2 2 2" xfId="0" builtinId="53" customBuiltin="true"/>
    <cellStyle name="40% - Accent6 2 5 5 2 3" xfId="0" builtinId="53" customBuiltin="true"/>
    <cellStyle name="40% - Accent6 2 5 5 3" xfId="0" builtinId="53" customBuiltin="true"/>
    <cellStyle name="40% - Accent6 2 5 5 3 2" xfId="0" builtinId="53" customBuiltin="true"/>
    <cellStyle name="40% - Accent6 2 5 5 4" xfId="0" builtinId="53" customBuiltin="true"/>
    <cellStyle name="40% - Accent6 2 5 6" xfId="0" builtinId="53" customBuiltin="true"/>
    <cellStyle name="40% - Accent6 2 5 6 2" xfId="0" builtinId="53" customBuiltin="true"/>
    <cellStyle name="40% - Accent6 2 5 6 2 2" xfId="0" builtinId="53" customBuiltin="true"/>
    <cellStyle name="40% - Accent6 2 5 6 3" xfId="0" builtinId="53" customBuiltin="true"/>
    <cellStyle name="40% - Accent6 2 5 7" xfId="0" builtinId="53" customBuiltin="true"/>
    <cellStyle name="40% - Accent6 2 5 7 2" xfId="0" builtinId="53" customBuiltin="true"/>
    <cellStyle name="40% - Accent6 2 5 8" xfId="0" builtinId="53" customBuiltin="true"/>
    <cellStyle name="40% - Accent6 2 6" xfId="0" builtinId="53" customBuiltin="true"/>
    <cellStyle name="40% - Accent6 2 6 2" xfId="0" builtinId="53" customBuiltin="true"/>
    <cellStyle name="40% - Accent6 2 6 2 2" xfId="0" builtinId="53" customBuiltin="true"/>
    <cellStyle name="40% - Accent6 2 6 2 2 2" xfId="0" builtinId="53" customBuiltin="true"/>
    <cellStyle name="40% - Accent6 2 6 2 2 2 2" xfId="0" builtinId="53" customBuiltin="true"/>
    <cellStyle name="40% - Accent6 2 6 2 2 2 2 2" xfId="0" builtinId="53" customBuiltin="true"/>
    <cellStyle name="40% - Accent6 2 6 2 2 2 2 2 2" xfId="0" builtinId="53" customBuiltin="true"/>
    <cellStyle name="40% - Accent6 2 6 2 2 2 2 3" xfId="0" builtinId="53" customBuiltin="true"/>
    <cellStyle name="40% - Accent6 2 6 2 2 2 3" xfId="0" builtinId="53" customBuiltin="true"/>
    <cellStyle name="40% - Accent6 2 6 2 2 2 3 2" xfId="0" builtinId="53" customBuiltin="true"/>
    <cellStyle name="40% - Accent6 2 6 2 2 2 4" xfId="0" builtinId="53" customBuiltin="true"/>
    <cellStyle name="40% - Accent6 2 6 2 2 3" xfId="0" builtinId="53" customBuiltin="true"/>
    <cellStyle name="40% - Accent6 2 6 2 2 3 2" xfId="0" builtinId="53" customBuiltin="true"/>
    <cellStyle name="40% - Accent6 2 6 2 2 3 2 2" xfId="0" builtinId="53" customBuiltin="true"/>
    <cellStyle name="40% - Accent6 2 6 2 2 3 3" xfId="0" builtinId="53" customBuiltin="true"/>
    <cellStyle name="40% - Accent6 2 6 2 2 4" xfId="0" builtinId="53" customBuiltin="true"/>
    <cellStyle name="40% - Accent6 2 6 2 2 4 2" xfId="0" builtinId="53" customBuiltin="true"/>
    <cellStyle name="40% - Accent6 2 6 2 2 5" xfId="0" builtinId="53" customBuiltin="true"/>
    <cellStyle name="40% - Accent6 2 6 2 3" xfId="0" builtinId="53" customBuiltin="true"/>
    <cellStyle name="40% - Accent6 2 6 2 3 2" xfId="0" builtinId="53" customBuiltin="true"/>
    <cellStyle name="40% - Accent6 2 6 2 3 2 2" xfId="0" builtinId="53" customBuiltin="true"/>
    <cellStyle name="40% - Accent6 2 6 2 3 2 2 2" xfId="0" builtinId="53" customBuiltin="true"/>
    <cellStyle name="40% - Accent6 2 6 2 3 2 3" xfId="0" builtinId="53" customBuiltin="true"/>
    <cellStyle name="40% - Accent6 2 6 2 3 3" xfId="0" builtinId="53" customBuiltin="true"/>
    <cellStyle name="40% - Accent6 2 6 2 3 3 2" xfId="0" builtinId="53" customBuiltin="true"/>
    <cellStyle name="40% - Accent6 2 6 2 3 4" xfId="0" builtinId="53" customBuiltin="true"/>
    <cellStyle name="40% - Accent6 2 6 2 4" xfId="0" builtinId="53" customBuiltin="true"/>
    <cellStyle name="40% - Accent6 2 6 2 4 2" xfId="0" builtinId="53" customBuiltin="true"/>
    <cellStyle name="40% - Accent6 2 6 2 4 2 2" xfId="0" builtinId="53" customBuiltin="true"/>
    <cellStyle name="40% - Accent6 2 6 2 4 3" xfId="0" builtinId="53" customBuiltin="true"/>
    <cellStyle name="40% - Accent6 2 6 2 5" xfId="0" builtinId="53" customBuiltin="true"/>
    <cellStyle name="40% - Accent6 2 6 2 5 2" xfId="0" builtinId="53" customBuiltin="true"/>
    <cellStyle name="40% - Accent6 2 6 2 6" xfId="0" builtinId="53" customBuiltin="true"/>
    <cellStyle name="40% - Accent6 2 6 3" xfId="0" builtinId="53" customBuiltin="true"/>
    <cellStyle name="40% - Accent6 2 6 3 2" xfId="0" builtinId="53" customBuiltin="true"/>
    <cellStyle name="40% - Accent6 2 6 3 2 2" xfId="0" builtinId="53" customBuiltin="true"/>
    <cellStyle name="40% - Accent6 2 6 3 2 2 2" xfId="0" builtinId="53" customBuiltin="true"/>
    <cellStyle name="40% - Accent6 2 6 3 2 2 2 2" xfId="0" builtinId="53" customBuiltin="true"/>
    <cellStyle name="40% - Accent6 2 6 3 2 2 3" xfId="0" builtinId="53" customBuiltin="true"/>
    <cellStyle name="40% - Accent6 2 6 3 2 3" xfId="0" builtinId="53" customBuiltin="true"/>
    <cellStyle name="40% - Accent6 2 6 3 2 3 2" xfId="0" builtinId="53" customBuiltin="true"/>
    <cellStyle name="40% - Accent6 2 6 3 2 4" xfId="0" builtinId="53" customBuiltin="true"/>
    <cellStyle name="40% - Accent6 2 6 3 3" xfId="0" builtinId="53" customBuiltin="true"/>
    <cellStyle name="40% - Accent6 2 6 3 3 2" xfId="0" builtinId="53" customBuiltin="true"/>
    <cellStyle name="40% - Accent6 2 6 3 3 2 2" xfId="0" builtinId="53" customBuiltin="true"/>
    <cellStyle name="40% - Accent6 2 6 3 3 3" xfId="0" builtinId="53" customBuiltin="true"/>
    <cellStyle name="40% - Accent6 2 6 3 4" xfId="0" builtinId="53" customBuiltin="true"/>
    <cellStyle name="40% - Accent6 2 6 3 4 2" xfId="0" builtinId="53" customBuiltin="true"/>
    <cellStyle name="40% - Accent6 2 6 3 5" xfId="0" builtinId="53" customBuiltin="true"/>
    <cellStyle name="40% - Accent6 2 6 4" xfId="0" builtinId="53" customBuiltin="true"/>
    <cellStyle name="40% - Accent6 2 6 4 2" xfId="0" builtinId="53" customBuiltin="true"/>
    <cellStyle name="40% - Accent6 2 6 4 2 2" xfId="0" builtinId="53" customBuiltin="true"/>
    <cellStyle name="40% - Accent6 2 6 4 2 2 2" xfId="0" builtinId="53" customBuiltin="true"/>
    <cellStyle name="40% - Accent6 2 6 4 2 3" xfId="0" builtinId="53" customBuiltin="true"/>
    <cellStyle name="40% - Accent6 2 6 4 3" xfId="0" builtinId="53" customBuiltin="true"/>
    <cellStyle name="40% - Accent6 2 6 4 3 2" xfId="0" builtinId="53" customBuiltin="true"/>
    <cellStyle name="40% - Accent6 2 6 4 4" xfId="0" builtinId="53" customBuiltin="true"/>
    <cellStyle name="40% - Accent6 2 6 5" xfId="0" builtinId="53" customBuiltin="true"/>
    <cellStyle name="40% - Accent6 2 6 5 2" xfId="0" builtinId="53" customBuiltin="true"/>
    <cellStyle name="40% - Accent6 2 6 5 2 2" xfId="0" builtinId="53" customBuiltin="true"/>
    <cellStyle name="40% - Accent6 2 6 5 3" xfId="0" builtinId="53" customBuiltin="true"/>
    <cellStyle name="40% - Accent6 2 6 6" xfId="0" builtinId="53" customBuiltin="true"/>
    <cellStyle name="40% - Accent6 2 6 6 2" xfId="0" builtinId="53" customBuiltin="true"/>
    <cellStyle name="40% - Accent6 2 6 7" xfId="0" builtinId="53" customBuiltin="true"/>
    <cellStyle name="40% - Accent6 2 7" xfId="0" builtinId="53" customBuiltin="true"/>
    <cellStyle name="40% - Accent6 2 7 2" xfId="0" builtinId="53" customBuiltin="true"/>
    <cellStyle name="40% - Accent6 2 7 2 2" xfId="0" builtinId="53" customBuiltin="true"/>
    <cellStyle name="40% - Accent6 2 7 2 2 2" xfId="0" builtinId="53" customBuiltin="true"/>
    <cellStyle name="40% - Accent6 2 7 2 2 2 2" xfId="0" builtinId="53" customBuiltin="true"/>
    <cellStyle name="40% - Accent6 2 7 2 2 2 2 2" xfId="0" builtinId="53" customBuiltin="true"/>
    <cellStyle name="40% - Accent6 2 7 2 2 2 3" xfId="0" builtinId="53" customBuiltin="true"/>
    <cellStyle name="40% - Accent6 2 7 2 2 3" xfId="0" builtinId="53" customBuiltin="true"/>
    <cellStyle name="40% - Accent6 2 7 2 2 3 2" xfId="0" builtinId="53" customBuiltin="true"/>
    <cellStyle name="40% - Accent6 2 7 2 2 4" xfId="0" builtinId="53" customBuiltin="true"/>
    <cellStyle name="40% - Accent6 2 7 2 3" xfId="0" builtinId="53" customBuiltin="true"/>
    <cellStyle name="40% - Accent6 2 7 2 3 2" xfId="0" builtinId="53" customBuiltin="true"/>
    <cellStyle name="40% - Accent6 2 7 2 3 2 2" xfId="0" builtinId="53" customBuiltin="true"/>
    <cellStyle name="40% - Accent6 2 7 2 3 3" xfId="0" builtinId="53" customBuiltin="true"/>
    <cellStyle name="40% - Accent6 2 7 2 4" xfId="0" builtinId="53" customBuiltin="true"/>
    <cellStyle name="40% - Accent6 2 7 2 4 2" xfId="0" builtinId="53" customBuiltin="true"/>
    <cellStyle name="40% - Accent6 2 7 2 5" xfId="0" builtinId="53" customBuiltin="true"/>
    <cellStyle name="40% - Accent6 2 7 3" xfId="0" builtinId="53" customBuiltin="true"/>
    <cellStyle name="40% - Accent6 2 7 3 2" xfId="0" builtinId="53" customBuiltin="true"/>
    <cellStyle name="40% - Accent6 2 7 3 2 2" xfId="0" builtinId="53" customBuiltin="true"/>
    <cellStyle name="40% - Accent6 2 7 3 2 2 2" xfId="0" builtinId="53" customBuiltin="true"/>
    <cellStyle name="40% - Accent6 2 7 3 2 3" xfId="0" builtinId="53" customBuiltin="true"/>
    <cellStyle name="40% - Accent6 2 7 3 3" xfId="0" builtinId="53" customBuiltin="true"/>
    <cellStyle name="40% - Accent6 2 7 3 3 2" xfId="0" builtinId="53" customBuiltin="true"/>
    <cellStyle name="40% - Accent6 2 7 3 4" xfId="0" builtinId="53" customBuiltin="true"/>
    <cellStyle name="40% - Accent6 2 7 4" xfId="0" builtinId="53" customBuiltin="true"/>
    <cellStyle name="40% - Accent6 2 7 4 2" xfId="0" builtinId="53" customBuiltin="true"/>
    <cellStyle name="40% - Accent6 2 7 4 2 2" xfId="0" builtinId="53" customBuiltin="true"/>
    <cellStyle name="40% - Accent6 2 7 4 3" xfId="0" builtinId="53" customBuiltin="true"/>
    <cellStyle name="40% - Accent6 2 7 5" xfId="0" builtinId="53" customBuiltin="true"/>
    <cellStyle name="40% - Accent6 2 7 5 2" xfId="0" builtinId="53" customBuiltin="true"/>
    <cellStyle name="40% - Accent6 2 7 6" xfId="0" builtinId="53" customBuiltin="true"/>
    <cellStyle name="40% - Accent6 2 8" xfId="0" builtinId="53" customBuiltin="true"/>
    <cellStyle name="40% - Accent6 2 8 2" xfId="0" builtinId="53" customBuiltin="true"/>
    <cellStyle name="40% - Accent6 2 8 2 2" xfId="0" builtinId="53" customBuiltin="true"/>
    <cellStyle name="40% - Accent6 2 8 2 2 2" xfId="0" builtinId="53" customBuiltin="true"/>
    <cellStyle name="40% - Accent6 2 8 2 2 2 2" xfId="0" builtinId="53" customBuiltin="true"/>
    <cellStyle name="40% - Accent6 2 8 2 2 3" xfId="0" builtinId="53" customBuiltin="true"/>
    <cellStyle name="40% - Accent6 2 8 2 3" xfId="0" builtinId="53" customBuiltin="true"/>
    <cellStyle name="40% - Accent6 2 8 2 3 2" xfId="0" builtinId="53" customBuiltin="true"/>
    <cellStyle name="40% - Accent6 2 8 2 4" xfId="0" builtinId="53" customBuiltin="true"/>
    <cellStyle name="40% - Accent6 2 8 3" xfId="0" builtinId="53" customBuiltin="true"/>
    <cellStyle name="40% - Accent6 2 8 3 2" xfId="0" builtinId="53" customBuiltin="true"/>
    <cellStyle name="40% - Accent6 2 8 3 2 2" xfId="0" builtinId="53" customBuiltin="true"/>
    <cellStyle name="40% - Accent6 2 8 3 3" xfId="0" builtinId="53" customBuiltin="true"/>
    <cellStyle name="40% - Accent6 2 8 4" xfId="0" builtinId="53" customBuiltin="true"/>
    <cellStyle name="40% - Accent6 2 8 4 2" xfId="0" builtinId="53" customBuiltin="true"/>
    <cellStyle name="40% - Accent6 2 8 5" xfId="0" builtinId="53" customBuiltin="true"/>
    <cellStyle name="40% - Accent6 2 9" xfId="0" builtinId="53" customBuiltin="true"/>
    <cellStyle name="40% - Accent6 2 9 2" xfId="0" builtinId="53" customBuiltin="true"/>
    <cellStyle name="40% - Accent6 2 9 2 2" xfId="0" builtinId="53" customBuiltin="true"/>
    <cellStyle name="40% - Accent6 2 9 2 2 2" xfId="0" builtinId="53" customBuiltin="true"/>
    <cellStyle name="40% - Accent6 2 9 2 3" xfId="0" builtinId="53" customBuiltin="true"/>
    <cellStyle name="40% - Accent6 2 9 3" xfId="0" builtinId="53" customBuiltin="true"/>
    <cellStyle name="40% - Accent6 2 9 3 2" xfId="0" builtinId="53" customBuiltin="true"/>
    <cellStyle name="40% - Accent6 2 9 4" xfId="0" builtinId="53" customBuiltin="true"/>
    <cellStyle name="40% - Accent6 3" xfId="0" builtinId="53" customBuiltin="true"/>
    <cellStyle name="40% - Accent6 3 2" xfId="0" builtinId="53" customBuiltin="true"/>
    <cellStyle name="40% - Accent6 3 2 2" xfId="0" builtinId="53" customBuiltin="true"/>
    <cellStyle name="40% - Accent6 3 2 2 2" xfId="0" builtinId="53" customBuiltin="true"/>
    <cellStyle name="40% - Accent6 3 2 2 2 2" xfId="0" builtinId="53" customBuiltin="true"/>
    <cellStyle name="40% - Accent6 3 2 2 2 2 2" xfId="0" builtinId="53" customBuiltin="true"/>
    <cellStyle name="40% - Accent6 3 2 2 2 3" xfId="0" builtinId="53" customBuiltin="true"/>
    <cellStyle name="40% - Accent6 3 2 2 3" xfId="0" builtinId="53" customBuiltin="true"/>
    <cellStyle name="40% - Accent6 3 2 2 3 2" xfId="0" builtinId="53" customBuiltin="true"/>
    <cellStyle name="40% - Accent6 3 2 2 4" xfId="0" builtinId="53" customBuiltin="true"/>
    <cellStyle name="40% - Accent6 3 2 3" xfId="0" builtinId="53" customBuiltin="true"/>
    <cellStyle name="40% - Accent6 3 2 3 2" xfId="0" builtinId="53" customBuiltin="true"/>
    <cellStyle name="40% - Accent6 3 2 3 2 2" xfId="0" builtinId="53" customBuiltin="true"/>
    <cellStyle name="40% - Accent6 3 2 3 3" xfId="0" builtinId="53" customBuiltin="true"/>
    <cellStyle name="40% - Accent6 3 2 4" xfId="0" builtinId="53" customBuiltin="true"/>
    <cellStyle name="40% - Accent6 3 2 4 2" xfId="0" builtinId="53" customBuiltin="true"/>
    <cellStyle name="40% - Accent6 3 2 5" xfId="0" builtinId="53" customBuiltin="true"/>
    <cellStyle name="40% - Accent6 3 3" xfId="0" builtinId="53" customBuiltin="true"/>
    <cellStyle name="40% - Accent6 3 3 2" xfId="0" builtinId="53" customBuiltin="true"/>
    <cellStyle name="40% - Accent6 3 3 2 2" xfId="0" builtinId="53" customBuiltin="true"/>
    <cellStyle name="40% - Accent6 3 3 2 2 2" xfId="0" builtinId="53" customBuiltin="true"/>
    <cellStyle name="40% - Accent6 3 3 2 3" xfId="0" builtinId="53" customBuiltin="true"/>
    <cellStyle name="40% - Accent6 3 3 3" xfId="0" builtinId="53" customBuiltin="true"/>
    <cellStyle name="40% - Accent6 3 3 3 2" xfId="0" builtinId="53" customBuiltin="true"/>
    <cellStyle name="40% - Accent6 3 3 4" xfId="0" builtinId="53" customBuiltin="true"/>
    <cellStyle name="40% - Accent6 3 4" xfId="0" builtinId="53" customBuiltin="true"/>
    <cellStyle name="40% - Accent6 3 4 2" xfId="0" builtinId="53" customBuiltin="true"/>
    <cellStyle name="40% - Accent6 3 4 2 2" xfId="0" builtinId="53" customBuiltin="true"/>
    <cellStyle name="40% - Accent6 3 4 3" xfId="0" builtinId="53" customBuiltin="true"/>
    <cellStyle name="40% - Accent6 3 5" xfId="0" builtinId="53" customBuiltin="true"/>
    <cellStyle name="40% - Accent6 3 5 2" xfId="0" builtinId="53" customBuiltin="true"/>
    <cellStyle name="40% - Accent6 3 6" xfId="0" builtinId="53" customBuiltin="true"/>
    <cellStyle name="40% - Accent6 4" xfId="0" builtinId="53" customBuiltin="true"/>
    <cellStyle name="40% - Accent6 4 2" xfId="0" builtinId="53" customBuiltin="true"/>
    <cellStyle name="40% - Accent6 4 2 2" xfId="0" builtinId="53" customBuiltin="true"/>
    <cellStyle name="40% - Accent6 4 2 2 2" xfId="0" builtinId="53" customBuiltin="true"/>
    <cellStyle name="40% - Accent6 4 2 2 2 2" xfId="0" builtinId="53" customBuiltin="true"/>
    <cellStyle name="40% - Accent6 4 2 2 3" xfId="0" builtinId="53" customBuiltin="true"/>
    <cellStyle name="40% - Accent6 4 2 3" xfId="0" builtinId="53" customBuiltin="true"/>
    <cellStyle name="40% - Accent6 4 2 3 2" xfId="0" builtinId="53" customBuiltin="true"/>
    <cellStyle name="40% - Accent6 4 2 4" xfId="0" builtinId="53" customBuiltin="true"/>
    <cellStyle name="40% - Accent6 4 3" xfId="0" builtinId="53" customBuiltin="true"/>
    <cellStyle name="40% - Accent6 4 3 2" xfId="0" builtinId="53" customBuiltin="true"/>
    <cellStyle name="40% - Accent6 4 3 2 2" xfId="0" builtinId="53" customBuiltin="true"/>
    <cellStyle name="40% - Accent6 4 3 3" xfId="0" builtinId="53" customBuiltin="true"/>
    <cellStyle name="40% - Accent6 4 4" xfId="0" builtinId="53" customBuiltin="true"/>
    <cellStyle name="40% - Accent6 4 4 2" xfId="0" builtinId="53" customBuiltin="true"/>
    <cellStyle name="40% - Accent6 4 5" xfId="0" builtinId="53" customBuiltin="true"/>
    <cellStyle name="40% - Accent6 5" xfId="0" builtinId="53" customBuiltin="true"/>
    <cellStyle name="40% - Accent6 5 2" xfId="0" builtinId="53" customBuiltin="true"/>
    <cellStyle name="40% - Accent6 5 2 2" xfId="0" builtinId="53" customBuiltin="true"/>
    <cellStyle name="40% - Accent6 5 2 2 2" xfId="0" builtinId="53" customBuiltin="true"/>
    <cellStyle name="40% - Accent6 5 2 3" xfId="0" builtinId="53" customBuiltin="true"/>
    <cellStyle name="40% - Accent6 5 3" xfId="0" builtinId="53" customBuiltin="true"/>
    <cellStyle name="40% - Accent6 5 3 2" xfId="0" builtinId="53" customBuiltin="true"/>
    <cellStyle name="40% - Accent6 5 4" xfId="0" builtinId="53" customBuiltin="true"/>
    <cellStyle name="40% - Accent6 6" xfId="0" builtinId="53" customBuiltin="true"/>
    <cellStyle name="40% - Accent6 6 2" xfId="0" builtinId="53" customBuiltin="true"/>
    <cellStyle name="40% - Accent6 6 2 2" xfId="0" builtinId="53" customBuiltin="true"/>
    <cellStyle name="40% - Accent6 6 3" xfId="0" builtinId="53" customBuiltin="true"/>
    <cellStyle name="40% - Accent6 7" xfId="0" builtinId="53" customBuiltin="true"/>
    <cellStyle name="40% - Accent6 7 2" xfId="0" builtinId="53" customBuiltin="true"/>
    <cellStyle name="40% - Accent6 7 2 2" xfId="0" builtinId="53" customBuiltin="true"/>
    <cellStyle name="40% - Accent6 7 3" xfId="0" builtinId="53" customBuiltin="true"/>
    <cellStyle name="40% - Accent6 8" xfId="0" builtinId="53" customBuiltin="true"/>
    <cellStyle name="40% - Accent6 8 2" xfId="0" builtinId="53" customBuiltin="true"/>
    <cellStyle name="40% - Accent6 9" xfId="0" builtinId="53" customBuiltin="true"/>
    <cellStyle name="60% - Accent1 2" xfId="0" builtinId="53" customBuiltin="true"/>
    <cellStyle name="60% - Accent1 3" xfId="0" builtinId="53" customBuiltin="true"/>
    <cellStyle name="60% - Accent2 2" xfId="0" builtinId="53" customBuiltin="true"/>
    <cellStyle name="60% - Accent2 3" xfId="0" builtinId="53" customBuiltin="true"/>
    <cellStyle name="60% - Accent3 2" xfId="0" builtinId="53" customBuiltin="true"/>
    <cellStyle name="60% - Accent3 3" xfId="0" builtinId="53" customBuiltin="true"/>
    <cellStyle name="60% - Accent4 2" xfId="0" builtinId="53" customBuiltin="true"/>
    <cellStyle name="60% - Accent4 3" xfId="0" builtinId="53" customBuiltin="true"/>
    <cellStyle name="60% - Accent5 2" xfId="0" builtinId="53" customBuiltin="true"/>
    <cellStyle name="60% - Accent5 3" xfId="0" builtinId="53" customBuiltin="true"/>
    <cellStyle name="60% - Accent6 2" xfId="0" builtinId="53" customBuiltin="true"/>
    <cellStyle name="60% - Accent6 3" xfId="0" builtinId="53" customBuiltin="true"/>
    <cellStyle name="Accent1 2" xfId="0" builtinId="53" customBuiltin="true"/>
    <cellStyle name="Accent1 3" xfId="0" builtinId="53" customBuiltin="true"/>
    <cellStyle name="Accent2 2" xfId="0" builtinId="53" customBuiltin="true"/>
    <cellStyle name="Accent2 3" xfId="0" builtinId="53" customBuiltin="true"/>
    <cellStyle name="Accent3 2" xfId="0" builtinId="53" customBuiltin="true"/>
    <cellStyle name="Accent3 3" xfId="0" builtinId="53" customBuiltin="true"/>
    <cellStyle name="Accent4 2" xfId="0" builtinId="53" customBuiltin="true"/>
    <cellStyle name="Accent4 3" xfId="0" builtinId="53" customBuiltin="true"/>
    <cellStyle name="Accent5 2" xfId="0" builtinId="53" customBuiltin="true"/>
    <cellStyle name="Accent5 3" xfId="0" builtinId="53" customBuiltin="true"/>
    <cellStyle name="Accent6 2" xfId="0" builtinId="53" customBuiltin="true"/>
    <cellStyle name="Accent6 3" xfId="0" builtinId="53" customBuiltin="true"/>
    <cellStyle name="Bad 2" xfId="0" builtinId="53" customBuiltin="true"/>
    <cellStyle name="Bad 3" xfId="0" builtinId="53" customBuiltin="true"/>
    <cellStyle name="Calculation 2" xfId="0" builtinId="53" customBuiltin="true"/>
    <cellStyle name="Calculation 3" xfId="0" builtinId="53" customBuiltin="true"/>
    <cellStyle name="Check Cell 2" xfId="0" builtinId="53" customBuiltin="true"/>
    <cellStyle name="Check Cell 3" xfId="0" builtinId="53" customBuiltin="true"/>
    <cellStyle name="Comma 10" xfId="0" builtinId="53" customBuiltin="true"/>
    <cellStyle name="Comma 11" xfId="0" builtinId="53" customBuiltin="true"/>
    <cellStyle name="Comma 11 2" xfId="0" builtinId="53" customBuiltin="true"/>
    <cellStyle name="Comma 2" xfId="0" builtinId="53" customBuiltin="true"/>
    <cellStyle name="Comma 2 2" xfId="0" builtinId="53" customBuiltin="true"/>
    <cellStyle name="Comma 2 2 2" xfId="0" builtinId="53" customBuiltin="true"/>
    <cellStyle name="Comma 2 2 3" xfId="0" builtinId="53" customBuiltin="true"/>
    <cellStyle name="Comma 2 3" xfId="0" builtinId="53" customBuiltin="true"/>
    <cellStyle name="Comma 2 4" xfId="0" builtinId="53" customBuiltin="true"/>
    <cellStyle name="Comma 3" xfId="0" builtinId="53" customBuiltin="true"/>
    <cellStyle name="Comma 3 2" xfId="0" builtinId="53" customBuiltin="true"/>
    <cellStyle name="Comma 3 2 2" xfId="0" builtinId="53" customBuiltin="true"/>
    <cellStyle name="Comma 3 3" xfId="0" builtinId="53" customBuiltin="true"/>
    <cellStyle name="Comma 3 4" xfId="0" builtinId="53" customBuiltin="true"/>
    <cellStyle name="Comma 4" xfId="0" builtinId="53" customBuiltin="true"/>
    <cellStyle name="Comma 4 2" xfId="0" builtinId="53" customBuiltin="true"/>
    <cellStyle name="Comma 4 2 2" xfId="0" builtinId="53" customBuiltin="true"/>
    <cellStyle name="Comma 4 2 2 2" xfId="0" builtinId="53" customBuiltin="true"/>
    <cellStyle name="Comma 4 2 2 2 2" xfId="0" builtinId="53" customBuiltin="true"/>
    <cellStyle name="Comma 4 2 2 2 2 2" xfId="0" builtinId="53" customBuiltin="true"/>
    <cellStyle name="Comma 4 2 2 2 3" xfId="0" builtinId="53" customBuiltin="true"/>
    <cellStyle name="Comma 4 2 2 3" xfId="0" builtinId="53" customBuiltin="true"/>
    <cellStyle name="Comma 4 2 2 3 2" xfId="0" builtinId="53" customBuiltin="true"/>
    <cellStyle name="Comma 4 2 2 4" xfId="0" builtinId="53" customBuiltin="true"/>
    <cellStyle name="Comma 4 2 3" xfId="0" builtinId="53" customBuiltin="true"/>
    <cellStyle name="Comma 4 2 3 2" xfId="0" builtinId="53" customBuiltin="true"/>
    <cellStyle name="Comma 4 2 3 2 2" xfId="0" builtinId="53" customBuiltin="true"/>
    <cellStyle name="Comma 4 2 3 3" xfId="0" builtinId="53" customBuiltin="true"/>
    <cellStyle name="Comma 4 2 4" xfId="0" builtinId="53" customBuiltin="true"/>
    <cellStyle name="Comma 4 2 4 2" xfId="0" builtinId="53" customBuiltin="true"/>
    <cellStyle name="Comma 4 2 5" xfId="0" builtinId="53" customBuiltin="true"/>
    <cellStyle name="Comma 4 3" xfId="0" builtinId="53" customBuiltin="true"/>
    <cellStyle name="Comma 4 3 2" xfId="0" builtinId="53" customBuiltin="true"/>
    <cellStyle name="Comma 4 3 2 2" xfId="0" builtinId="53" customBuiltin="true"/>
    <cellStyle name="Comma 4 3 2 2 2" xfId="0" builtinId="53" customBuiltin="true"/>
    <cellStyle name="Comma 4 3 2 2 2 2" xfId="0" builtinId="53" customBuiltin="true"/>
    <cellStyle name="Comma 4 3 2 2 3" xfId="0" builtinId="53" customBuiltin="true"/>
    <cellStyle name="Comma 4 3 2 3" xfId="0" builtinId="53" customBuiltin="true"/>
    <cellStyle name="Comma 4 3 2 3 2" xfId="0" builtinId="53" customBuiltin="true"/>
    <cellStyle name="Comma 4 3 2 4" xfId="0" builtinId="53" customBuiltin="true"/>
    <cellStyle name="Comma 4 3 3" xfId="0" builtinId="53" customBuiltin="true"/>
    <cellStyle name="Comma 4 3 3 2" xfId="0" builtinId="53" customBuiltin="true"/>
    <cellStyle name="Comma 4 3 3 2 2" xfId="0" builtinId="53" customBuiltin="true"/>
    <cellStyle name="Comma 4 3 3 3" xfId="0" builtinId="53" customBuiltin="true"/>
    <cellStyle name="Comma 4 3 4" xfId="0" builtinId="53" customBuiltin="true"/>
    <cellStyle name="Comma 4 3 4 2" xfId="0" builtinId="53" customBuiltin="true"/>
    <cellStyle name="Comma 4 3 5" xfId="0" builtinId="53" customBuiltin="true"/>
    <cellStyle name="Comma 4 4" xfId="0" builtinId="53" customBuiltin="true"/>
    <cellStyle name="Comma 4 4 2" xfId="0" builtinId="53" customBuiltin="true"/>
    <cellStyle name="Comma 4 4 2 2" xfId="0" builtinId="53" customBuiltin="true"/>
    <cellStyle name="Comma 4 4 2 2 2" xfId="0" builtinId="53" customBuiltin="true"/>
    <cellStyle name="Comma 4 4 2 3" xfId="0" builtinId="53" customBuiltin="true"/>
    <cellStyle name="Comma 4 4 3" xfId="0" builtinId="53" customBuiltin="true"/>
    <cellStyle name="Comma 4 4 3 2" xfId="0" builtinId="53" customBuiltin="true"/>
    <cellStyle name="Comma 4 4 4" xfId="0" builtinId="53" customBuiltin="true"/>
    <cellStyle name="Comma 4 5" xfId="0" builtinId="53" customBuiltin="true"/>
    <cellStyle name="Comma 4 5 2" xfId="0" builtinId="53" customBuiltin="true"/>
    <cellStyle name="Comma 4 5 2 2" xfId="0" builtinId="53" customBuiltin="true"/>
    <cellStyle name="Comma 4 5 3" xfId="0" builtinId="53" customBuiltin="true"/>
    <cellStyle name="Comma 4 6" xfId="0" builtinId="53" customBuiltin="true"/>
    <cellStyle name="Comma 4 6 2" xfId="0" builtinId="53" customBuiltin="true"/>
    <cellStyle name="Comma 4 6 3" xfId="0" builtinId="53" customBuiltin="true"/>
    <cellStyle name="Comma 4 7" xfId="0" builtinId="53" customBuiltin="true"/>
    <cellStyle name="Comma 5" xfId="0" builtinId="53" customBuiltin="true"/>
    <cellStyle name="Comma 5 2" xfId="0" builtinId="53" customBuiltin="true"/>
    <cellStyle name="Comma 5 2 2" xfId="0" builtinId="53" customBuiltin="true"/>
    <cellStyle name="Comma 5 2 2 2" xfId="0" builtinId="53" customBuiltin="true"/>
    <cellStyle name="Comma 5 2 2 2 2" xfId="0" builtinId="53" customBuiltin="true"/>
    <cellStyle name="Comma 5 2 2 2 2 2" xfId="0" builtinId="53" customBuiltin="true"/>
    <cellStyle name="Comma 5 2 2 2 3" xfId="0" builtinId="53" customBuiltin="true"/>
    <cellStyle name="Comma 5 2 2 3" xfId="0" builtinId="53" customBuiltin="true"/>
    <cellStyle name="Comma 5 2 2 3 2" xfId="0" builtinId="53" customBuiltin="true"/>
    <cellStyle name="Comma 5 2 2 4" xfId="0" builtinId="53" customBuiltin="true"/>
    <cellStyle name="Comma 5 2 3" xfId="0" builtinId="53" customBuiltin="true"/>
    <cellStyle name="Comma 5 2 3 2" xfId="0" builtinId="53" customBuiltin="true"/>
    <cellStyle name="Comma 5 2 3 2 2" xfId="0" builtinId="53" customBuiltin="true"/>
    <cellStyle name="Comma 5 2 3 3" xfId="0" builtinId="53" customBuiltin="true"/>
    <cellStyle name="Comma 5 2 4" xfId="0" builtinId="53" customBuiltin="true"/>
    <cellStyle name="Comma 5 2 4 2" xfId="0" builtinId="53" customBuiltin="true"/>
    <cellStyle name="Comma 5 2 5" xfId="0" builtinId="53" customBuiltin="true"/>
    <cellStyle name="Comma 5 3" xfId="0" builtinId="53" customBuiltin="true"/>
    <cellStyle name="Comma 5 3 2" xfId="0" builtinId="53" customBuiltin="true"/>
    <cellStyle name="Comma 5 3 2 2" xfId="0" builtinId="53" customBuiltin="true"/>
    <cellStyle name="Comma 5 3 2 2 2" xfId="0" builtinId="53" customBuiltin="true"/>
    <cellStyle name="Comma 5 3 2 3" xfId="0" builtinId="53" customBuiltin="true"/>
    <cellStyle name="Comma 5 3 3" xfId="0" builtinId="53" customBuiltin="true"/>
    <cellStyle name="Comma 5 3 3 2" xfId="0" builtinId="53" customBuiltin="true"/>
    <cellStyle name="Comma 5 3 4" xfId="0" builtinId="53" customBuiltin="true"/>
    <cellStyle name="Comma 5 4" xfId="0" builtinId="53" customBuiltin="true"/>
    <cellStyle name="Comma 5 4 2" xfId="0" builtinId="53" customBuiltin="true"/>
    <cellStyle name="Comma 5 4 2 2" xfId="0" builtinId="53" customBuiltin="true"/>
    <cellStyle name="Comma 5 4 3" xfId="0" builtinId="53" customBuiltin="true"/>
    <cellStyle name="Comma 5 5" xfId="0" builtinId="53" customBuiltin="true"/>
    <cellStyle name="Comma 5 5 2" xfId="0" builtinId="53" customBuiltin="true"/>
    <cellStyle name="Comma 5 6" xfId="0" builtinId="53" customBuiltin="true"/>
    <cellStyle name="Comma 6" xfId="0" builtinId="53" customBuiltin="true"/>
    <cellStyle name="Comma 7" xfId="0" builtinId="53" customBuiltin="true"/>
    <cellStyle name="Comma 7 2" xfId="0" builtinId="53" customBuiltin="true"/>
    <cellStyle name="Comma 7 2 2" xfId="0" builtinId="53" customBuiltin="true"/>
    <cellStyle name="Comma 7 2 2 2" xfId="0" builtinId="53" customBuiltin="true"/>
    <cellStyle name="Comma 7 2 3" xfId="0" builtinId="53" customBuiltin="true"/>
    <cellStyle name="Comma 7 3" xfId="0" builtinId="53" customBuiltin="true"/>
    <cellStyle name="Comma 7 3 2" xfId="0" builtinId="53" customBuiltin="true"/>
    <cellStyle name="Comma 7 4" xfId="0" builtinId="53" customBuiltin="true"/>
    <cellStyle name="Comma 8" xfId="0" builtinId="53" customBuiltin="true"/>
    <cellStyle name="Comma 8 10" xfId="0" builtinId="53" customBuiltin="true"/>
    <cellStyle name="Comma 8 10 2" xfId="0" builtinId="53" customBuiltin="true"/>
    <cellStyle name="Comma 8 10 2 2" xfId="0" builtinId="53" customBuiltin="true"/>
    <cellStyle name="Comma 8 10 2 2 2" xfId="0" builtinId="53" customBuiltin="true"/>
    <cellStyle name="Comma 8 10 2 3" xfId="0" builtinId="53" customBuiltin="true"/>
    <cellStyle name="Comma 8 10 3" xfId="0" builtinId="53" customBuiltin="true"/>
    <cellStyle name="Comma 8 10 3 2" xfId="0" builtinId="53" customBuiltin="true"/>
    <cellStyle name="Comma 8 10 4" xfId="0" builtinId="53" customBuiltin="true"/>
    <cellStyle name="Comma 8 11" xfId="0" builtinId="53" customBuiltin="true"/>
    <cellStyle name="Comma 8 11 2" xfId="0" builtinId="53" customBuiltin="true"/>
    <cellStyle name="Comma 8 11 2 2" xfId="0" builtinId="53" customBuiltin="true"/>
    <cellStyle name="Comma 8 11 3" xfId="0" builtinId="53" customBuiltin="true"/>
    <cellStyle name="Comma 8 12" xfId="0" builtinId="53" customBuiltin="true"/>
    <cellStyle name="Comma 8 12 2" xfId="0" builtinId="53" customBuiltin="true"/>
    <cellStyle name="Comma 8 13" xfId="0" builtinId="53" customBuiltin="true"/>
    <cellStyle name="Comma 8 2" xfId="0" builtinId="53" customBuiltin="true"/>
    <cellStyle name="Comma 8 2 10" xfId="0" builtinId="53" customBuiltin="true"/>
    <cellStyle name="Comma 8 2 10 2" xfId="0" builtinId="53" customBuiltin="true"/>
    <cellStyle name="Comma 8 2 11" xfId="0" builtinId="53" customBuiltin="true"/>
    <cellStyle name="Comma 8 2 2" xfId="0" builtinId="53" customBuiltin="true"/>
    <cellStyle name="Comma 8 2 2 2" xfId="0" builtinId="53" customBuiltin="true"/>
    <cellStyle name="Comma 8 2 2 2 2" xfId="0" builtinId="53" customBuiltin="true"/>
    <cellStyle name="Comma 8 2 2 2 2 2" xfId="0" builtinId="53" customBuiltin="true"/>
    <cellStyle name="Comma 8 2 2 2 2 2 2" xfId="0" builtinId="53" customBuiltin="true"/>
    <cellStyle name="Comma 8 2 2 2 2 2 2 2" xfId="0" builtinId="53" customBuiltin="true"/>
    <cellStyle name="Comma 8 2 2 2 2 2 2 2 2" xfId="0" builtinId="53" customBuiltin="true"/>
    <cellStyle name="Comma 8 2 2 2 2 2 2 2 2 2" xfId="0" builtinId="53" customBuiltin="true"/>
    <cellStyle name="Comma 8 2 2 2 2 2 2 2 3" xfId="0" builtinId="53" customBuiltin="true"/>
    <cellStyle name="Comma 8 2 2 2 2 2 2 3" xfId="0" builtinId="53" customBuiltin="true"/>
    <cellStyle name="Comma 8 2 2 2 2 2 2 3 2" xfId="0" builtinId="53" customBuiltin="true"/>
    <cellStyle name="Comma 8 2 2 2 2 2 2 4" xfId="0" builtinId="53" customBuiltin="true"/>
    <cellStyle name="Comma 8 2 2 2 2 2 3" xfId="0" builtinId="53" customBuiltin="true"/>
    <cellStyle name="Comma 8 2 2 2 2 2 3 2" xfId="0" builtinId="53" customBuiltin="true"/>
    <cellStyle name="Comma 8 2 2 2 2 2 3 2 2" xfId="0" builtinId="53" customBuiltin="true"/>
    <cellStyle name="Comma 8 2 2 2 2 2 3 3" xfId="0" builtinId="53" customBuiltin="true"/>
    <cellStyle name="Comma 8 2 2 2 2 2 4" xfId="0" builtinId="53" customBuiltin="true"/>
    <cellStyle name="Comma 8 2 2 2 2 2 4 2" xfId="0" builtinId="53" customBuiltin="true"/>
    <cellStyle name="Comma 8 2 2 2 2 2 5" xfId="0" builtinId="53" customBuiltin="true"/>
    <cellStyle name="Comma 8 2 2 2 2 3" xfId="0" builtinId="53" customBuiltin="true"/>
    <cellStyle name="Comma 8 2 2 2 2 3 2" xfId="0" builtinId="53" customBuiltin="true"/>
    <cellStyle name="Comma 8 2 2 2 2 3 2 2" xfId="0" builtinId="53" customBuiltin="true"/>
    <cellStyle name="Comma 8 2 2 2 2 3 2 2 2" xfId="0" builtinId="53" customBuiltin="true"/>
    <cellStyle name="Comma 8 2 2 2 2 3 2 3" xfId="0" builtinId="53" customBuiltin="true"/>
    <cellStyle name="Comma 8 2 2 2 2 3 3" xfId="0" builtinId="53" customBuiltin="true"/>
    <cellStyle name="Comma 8 2 2 2 2 3 3 2" xfId="0" builtinId="53" customBuiltin="true"/>
    <cellStyle name="Comma 8 2 2 2 2 3 4" xfId="0" builtinId="53" customBuiltin="true"/>
    <cellStyle name="Comma 8 2 2 2 2 4" xfId="0" builtinId="53" customBuiltin="true"/>
    <cellStyle name="Comma 8 2 2 2 2 4 2" xfId="0" builtinId="53" customBuiltin="true"/>
    <cellStyle name="Comma 8 2 2 2 2 4 2 2" xfId="0" builtinId="53" customBuiltin="true"/>
    <cellStyle name="Comma 8 2 2 2 2 4 3" xfId="0" builtinId="53" customBuiltin="true"/>
    <cellStyle name="Comma 8 2 2 2 2 5" xfId="0" builtinId="53" customBuiltin="true"/>
    <cellStyle name="Comma 8 2 2 2 2 5 2" xfId="0" builtinId="53" customBuiltin="true"/>
    <cellStyle name="Comma 8 2 2 2 2 6" xfId="0" builtinId="53" customBuiltin="true"/>
    <cellStyle name="Comma 8 2 2 2 3" xfId="0" builtinId="53" customBuiltin="true"/>
    <cellStyle name="Comma 8 2 2 2 3 2" xfId="0" builtinId="53" customBuiltin="true"/>
    <cellStyle name="Comma 8 2 2 2 3 2 2" xfId="0" builtinId="53" customBuiltin="true"/>
    <cellStyle name="Comma 8 2 2 2 3 2 2 2" xfId="0" builtinId="53" customBuiltin="true"/>
    <cellStyle name="Comma 8 2 2 2 3 2 2 2 2" xfId="0" builtinId="53" customBuiltin="true"/>
    <cellStyle name="Comma 8 2 2 2 3 2 2 3" xfId="0" builtinId="53" customBuiltin="true"/>
    <cellStyle name="Comma 8 2 2 2 3 2 3" xfId="0" builtinId="53" customBuiltin="true"/>
    <cellStyle name="Comma 8 2 2 2 3 2 3 2" xfId="0" builtinId="53" customBuiltin="true"/>
    <cellStyle name="Comma 8 2 2 2 3 2 4" xfId="0" builtinId="53" customBuiltin="true"/>
    <cellStyle name="Comma 8 2 2 2 3 3" xfId="0" builtinId="53" customBuiltin="true"/>
    <cellStyle name="Comma 8 2 2 2 3 3 2" xfId="0" builtinId="53" customBuiltin="true"/>
    <cellStyle name="Comma 8 2 2 2 3 3 2 2" xfId="0" builtinId="53" customBuiltin="true"/>
    <cellStyle name="Comma 8 2 2 2 3 3 3" xfId="0" builtinId="53" customBuiltin="true"/>
    <cellStyle name="Comma 8 2 2 2 3 4" xfId="0" builtinId="53" customBuiltin="true"/>
    <cellStyle name="Comma 8 2 2 2 3 4 2" xfId="0" builtinId="53" customBuiltin="true"/>
    <cellStyle name="Comma 8 2 2 2 3 5" xfId="0" builtinId="53" customBuiltin="true"/>
    <cellStyle name="Comma 8 2 2 2 4" xfId="0" builtinId="53" customBuiltin="true"/>
    <cellStyle name="Comma 8 2 2 2 4 2" xfId="0" builtinId="53" customBuiltin="true"/>
    <cellStyle name="Comma 8 2 2 2 4 2 2" xfId="0" builtinId="53" customBuiltin="true"/>
    <cellStyle name="Comma 8 2 2 2 4 2 2 2" xfId="0" builtinId="53" customBuiltin="true"/>
    <cellStyle name="Comma 8 2 2 2 4 2 3" xfId="0" builtinId="53" customBuiltin="true"/>
    <cellStyle name="Comma 8 2 2 2 4 3" xfId="0" builtinId="53" customBuiltin="true"/>
    <cellStyle name="Comma 8 2 2 2 4 3 2" xfId="0" builtinId="53" customBuiltin="true"/>
    <cellStyle name="Comma 8 2 2 2 4 4" xfId="0" builtinId="53" customBuiltin="true"/>
    <cellStyle name="Comma 8 2 2 2 5" xfId="0" builtinId="53" customBuiltin="true"/>
    <cellStyle name="Comma 8 2 2 2 5 2" xfId="0" builtinId="53" customBuiltin="true"/>
    <cellStyle name="Comma 8 2 2 2 5 2 2" xfId="0" builtinId="53" customBuiltin="true"/>
    <cellStyle name="Comma 8 2 2 2 5 3" xfId="0" builtinId="53" customBuiltin="true"/>
    <cellStyle name="Comma 8 2 2 2 6" xfId="0" builtinId="53" customBuiltin="true"/>
    <cellStyle name="Comma 8 2 2 2 7" xfId="0" builtinId="53" customBuiltin="true"/>
    <cellStyle name="Comma 8 2 2 2 7 2" xfId="0" builtinId="53" customBuiltin="true"/>
    <cellStyle name="Comma 8 2 2 2 8" xfId="0" builtinId="53" customBuiltin="true"/>
    <cellStyle name="Comma 8 2 2 3" xfId="0" builtinId="53" customBuiltin="true"/>
    <cellStyle name="Comma 8 2 2 3 2" xfId="0" builtinId="53" customBuiltin="true"/>
    <cellStyle name="Comma 8 2 2 3 2 2" xfId="0" builtinId="53" customBuiltin="true"/>
    <cellStyle name="Comma 8 2 2 3 2 2 2" xfId="0" builtinId="53" customBuiltin="true"/>
    <cellStyle name="Comma 8 2 2 3 2 2 2 2" xfId="0" builtinId="53" customBuiltin="true"/>
    <cellStyle name="Comma 8 2 2 3 2 2 2 2 2" xfId="0" builtinId="53" customBuiltin="true"/>
    <cellStyle name="Comma 8 2 2 3 2 2 2 3" xfId="0" builtinId="53" customBuiltin="true"/>
    <cellStyle name="Comma 8 2 2 3 2 2 3" xfId="0" builtinId="53" customBuiltin="true"/>
    <cellStyle name="Comma 8 2 2 3 2 2 3 2" xfId="0" builtinId="53" customBuiltin="true"/>
    <cellStyle name="Comma 8 2 2 3 2 2 4" xfId="0" builtinId="53" customBuiltin="true"/>
    <cellStyle name="Comma 8 2 2 3 2 3" xfId="0" builtinId="53" customBuiltin="true"/>
    <cellStyle name="Comma 8 2 2 3 2 3 2" xfId="0" builtinId="53" customBuiltin="true"/>
    <cellStyle name="Comma 8 2 2 3 2 3 2 2" xfId="0" builtinId="53" customBuiltin="true"/>
    <cellStyle name="Comma 8 2 2 3 2 3 3" xfId="0" builtinId="53" customBuiltin="true"/>
    <cellStyle name="Comma 8 2 2 3 2 4" xfId="0" builtinId="53" customBuiltin="true"/>
    <cellStyle name="Comma 8 2 2 3 2 4 2" xfId="0" builtinId="53" customBuiltin="true"/>
    <cellStyle name="Comma 8 2 2 3 2 5" xfId="0" builtinId="53" customBuiltin="true"/>
    <cellStyle name="Comma 8 2 2 3 3" xfId="0" builtinId="53" customBuiltin="true"/>
    <cellStyle name="Comma 8 2 2 3 3 2" xfId="0" builtinId="53" customBuiltin="true"/>
    <cellStyle name="Comma 8 2 2 3 3 2 2" xfId="0" builtinId="53" customBuiltin="true"/>
    <cellStyle name="Comma 8 2 2 3 3 2 2 2" xfId="0" builtinId="53" customBuiltin="true"/>
    <cellStyle name="Comma 8 2 2 3 3 2 3" xfId="0" builtinId="53" customBuiltin="true"/>
    <cellStyle name="Comma 8 2 2 3 3 3" xfId="0" builtinId="53" customBuiltin="true"/>
    <cellStyle name="Comma 8 2 2 3 3 3 2" xfId="0" builtinId="53" customBuiltin="true"/>
    <cellStyle name="Comma 8 2 2 3 3 4" xfId="0" builtinId="53" customBuiltin="true"/>
    <cellStyle name="Comma 8 2 2 3 4" xfId="0" builtinId="53" customBuiltin="true"/>
    <cellStyle name="Comma 8 2 2 3 4 2" xfId="0" builtinId="53" customBuiltin="true"/>
    <cellStyle name="Comma 8 2 2 3 4 2 2" xfId="0" builtinId="53" customBuiltin="true"/>
    <cellStyle name="Comma 8 2 2 3 4 3" xfId="0" builtinId="53" customBuiltin="true"/>
    <cellStyle name="Comma 8 2 2 3 5" xfId="0" builtinId="53" customBuiltin="true"/>
    <cellStyle name="Comma 8 2 2 3 5 2" xfId="0" builtinId="53" customBuiltin="true"/>
    <cellStyle name="Comma 8 2 2 3 6" xfId="0" builtinId="53" customBuiltin="true"/>
    <cellStyle name="Comma 8 2 2 4" xfId="0" builtinId="53" customBuiltin="true"/>
    <cellStyle name="Comma 8 2 2 4 2" xfId="0" builtinId="53" customBuiltin="true"/>
    <cellStyle name="Comma 8 2 2 4 2 2" xfId="0" builtinId="53" customBuiltin="true"/>
    <cellStyle name="Comma 8 2 2 4 2 2 2" xfId="0" builtinId="53" customBuiltin="true"/>
    <cellStyle name="Comma 8 2 2 4 2 2 2 2" xfId="0" builtinId="53" customBuiltin="true"/>
    <cellStyle name="Comma 8 2 2 4 2 2 3" xfId="0" builtinId="53" customBuiltin="true"/>
    <cellStyle name="Comma 8 2 2 4 2 3" xfId="0" builtinId="53" customBuiltin="true"/>
    <cellStyle name="Comma 8 2 2 4 2 3 2" xfId="0" builtinId="53" customBuiltin="true"/>
    <cellStyle name="Comma 8 2 2 4 2 4" xfId="0" builtinId="53" customBuiltin="true"/>
    <cellStyle name="Comma 8 2 2 4 3" xfId="0" builtinId="53" customBuiltin="true"/>
    <cellStyle name="Comma 8 2 2 4 3 2" xfId="0" builtinId="53" customBuiltin="true"/>
    <cellStyle name="Comma 8 2 2 4 3 2 2" xfId="0" builtinId="53" customBuiltin="true"/>
    <cellStyle name="Comma 8 2 2 4 3 3" xfId="0" builtinId="53" customBuiltin="true"/>
    <cellStyle name="Comma 8 2 2 4 4" xfId="0" builtinId="53" customBuiltin="true"/>
    <cellStyle name="Comma 8 2 2 4 4 2" xfId="0" builtinId="53" customBuiltin="true"/>
    <cellStyle name="Comma 8 2 2 4 5" xfId="0" builtinId="53" customBuiltin="true"/>
    <cellStyle name="Comma 8 2 2 5" xfId="0" builtinId="53" customBuiltin="true"/>
    <cellStyle name="Comma 8 2 2 5 2" xfId="0" builtinId="53" customBuiltin="true"/>
    <cellStyle name="Comma 8 2 2 5 2 2" xfId="0" builtinId="53" customBuiltin="true"/>
    <cellStyle name="Comma 8 2 2 5 2 2 2" xfId="0" builtinId="53" customBuiltin="true"/>
    <cellStyle name="Comma 8 2 2 5 2 3" xfId="0" builtinId="53" customBuiltin="true"/>
    <cellStyle name="Comma 8 2 2 5 3" xfId="0" builtinId="53" customBuiltin="true"/>
    <cellStyle name="Comma 8 2 2 5 3 2" xfId="0" builtinId="53" customBuiltin="true"/>
    <cellStyle name="Comma 8 2 2 5 4" xfId="0" builtinId="53" customBuiltin="true"/>
    <cellStyle name="Comma 8 2 2 6" xfId="0" builtinId="53" customBuiltin="true"/>
    <cellStyle name="Comma 8 2 2 6 2" xfId="0" builtinId="53" customBuiltin="true"/>
    <cellStyle name="Comma 8 2 2 6 2 2" xfId="0" builtinId="53" customBuiltin="true"/>
    <cellStyle name="Comma 8 2 2 6 3" xfId="0" builtinId="53" customBuiltin="true"/>
    <cellStyle name="Comma 8 2 2 7" xfId="0" builtinId="53" customBuiltin="true"/>
    <cellStyle name="Comma 8 2 2 8" xfId="0" builtinId="53" customBuiltin="true"/>
    <cellStyle name="Comma 8 2 2 8 2" xfId="0" builtinId="53" customBuiltin="true"/>
    <cellStyle name="Comma 8 2 2 9" xfId="0" builtinId="53" customBuiltin="true"/>
    <cellStyle name="Comma 8 2 3" xfId="0" builtinId="53" customBuiltin="true"/>
    <cellStyle name="Comma 8 2 3 2" xfId="0" builtinId="53" customBuiltin="true"/>
    <cellStyle name="Comma 8 2 3 2 2" xfId="0" builtinId="53" customBuiltin="true"/>
    <cellStyle name="Comma 8 2 3 2 2 2" xfId="0" builtinId="53" customBuiltin="true"/>
    <cellStyle name="Comma 8 2 3 2 2 2 2" xfId="0" builtinId="53" customBuiltin="true"/>
    <cellStyle name="Comma 8 2 3 2 2 2 2 2" xfId="0" builtinId="53" customBuiltin="true"/>
    <cellStyle name="Comma 8 2 3 2 2 2 2 2 2" xfId="0" builtinId="53" customBuiltin="true"/>
    <cellStyle name="Comma 8 2 3 2 2 2 2 2 2 2" xfId="0" builtinId="53" customBuiltin="true"/>
    <cellStyle name="Comma 8 2 3 2 2 2 2 2 3" xfId="0" builtinId="53" customBuiltin="true"/>
    <cellStyle name="Comma 8 2 3 2 2 2 2 3" xfId="0" builtinId="53" customBuiltin="true"/>
    <cellStyle name="Comma 8 2 3 2 2 2 2 3 2" xfId="0" builtinId="53" customBuiltin="true"/>
    <cellStyle name="Comma 8 2 3 2 2 2 2 4" xfId="0" builtinId="53" customBuiltin="true"/>
    <cellStyle name="Comma 8 2 3 2 2 2 3" xfId="0" builtinId="53" customBuiltin="true"/>
    <cellStyle name="Comma 8 2 3 2 2 2 3 2" xfId="0" builtinId="53" customBuiltin="true"/>
    <cellStyle name="Comma 8 2 3 2 2 2 3 2 2" xfId="0" builtinId="53" customBuiltin="true"/>
    <cellStyle name="Comma 8 2 3 2 2 2 3 3" xfId="0" builtinId="53" customBuiltin="true"/>
    <cellStyle name="Comma 8 2 3 2 2 2 4" xfId="0" builtinId="53" customBuiltin="true"/>
    <cellStyle name="Comma 8 2 3 2 2 2 4 2" xfId="0" builtinId="53" customBuiltin="true"/>
    <cellStyle name="Comma 8 2 3 2 2 2 5" xfId="0" builtinId="53" customBuiltin="true"/>
    <cellStyle name="Comma 8 2 3 2 2 3" xfId="0" builtinId="53" customBuiltin="true"/>
    <cellStyle name="Comma 8 2 3 2 2 3 2" xfId="0" builtinId="53" customBuiltin="true"/>
    <cellStyle name="Comma 8 2 3 2 2 3 2 2" xfId="0" builtinId="53" customBuiltin="true"/>
    <cellStyle name="Comma 8 2 3 2 2 3 2 2 2" xfId="0" builtinId="53" customBuiltin="true"/>
    <cellStyle name="Comma 8 2 3 2 2 3 2 3" xfId="0" builtinId="53" customBuiltin="true"/>
    <cellStyle name="Comma 8 2 3 2 2 3 3" xfId="0" builtinId="53" customBuiltin="true"/>
    <cellStyle name="Comma 8 2 3 2 2 3 3 2" xfId="0" builtinId="53" customBuiltin="true"/>
    <cellStyle name="Comma 8 2 3 2 2 3 4" xfId="0" builtinId="53" customBuiltin="true"/>
    <cellStyle name="Comma 8 2 3 2 2 4" xfId="0" builtinId="53" customBuiltin="true"/>
    <cellStyle name="Comma 8 2 3 2 2 4 2" xfId="0" builtinId="53" customBuiltin="true"/>
    <cellStyle name="Comma 8 2 3 2 2 4 2 2" xfId="0" builtinId="53" customBuiltin="true"/>
    <cellStyle name="Comma 8 2 3 2 2 4 3" xfId="0" builtinId="53" customBuiltin="true"/>
    <cellStyle name="Comma 8 2 3 2 2 5" xfId="0" builtinId="53" customBuiltin="true"/>
    <cellStyle name="Comma 8 2 3 2 2 5 2" xfId="0" builtinId="53" customBuiltin="true"/>
    <cellStyle name="Comma 8 2 3 2 2 6" xfId="0" builtinId="53" customBuiltin="true"/>
    <cellStyle name="Comma 8 2 3 2 3" xfId="0" builtinId="53" customBuiltin="true"/>
    <cellStyle name="Comma 8 2 3 2 3 2" xfId="0" builtinId="53" customBuiltin="true"/>
    <cellStyle name="Comma 8 2 3 2 3 2 2" xfId="0" builtinId="53" customBuiltin="true"/>
    <cellStyle name="Comma 8 2 3 2 3 2 2 2" xfId="0" builtinId="53" customBuiltin="true"/>
    <cellStyle name="Comma 8 2 3 2 3 2 2 2 2" xfId="0" builtinId="53" customBuiltin="true"/>
    <cellStyle name="Comma 8 2 3 2 3 2 2 3" xfId="0" builtinId="53" customBuiltin="true"/>
    <cellStyle name="Comma 8 2 3 2 3 2 3" xfId="0" builtinId="53" customBuiltin="true"/>
    <cellStyle name="Comma 8 2 3 2 3 2 3 2" xfId="0" builtinId="53" customBuiltin="true"/>
    <cellStyle name="Comma 8 2 3 2 3 2 4" xfId="0" builtinId="53" customBuiltin="true"/>
    <cellStyle name="Comma 8 2 3 2 3 3" xfId="0" builtinId="53" customBuiltin="true"/>
    <cellStyle name="Comma 8 2 3 2 3 3 2" xfId="0" builtinId="53" customBuiltin="true"/>
    <cellStyle name="Comma 8 2 3 2 3 3 2 2" xfId="0" builtinId="53" customBuiltin="true"/>
    <cellStyle name="Comma 8 2 3 2 3 3 3" xfId="0" builtinId="53" customBuiltin="true"/>
    <cellStyle name="Comma 8 2 3 2 3 4" xfId="0" builtinId="53" customBuiltin="true"/>
    <cellStyle name="Comma 8 2 3 2 3 4 2" xfId="0" builtinId="53" customBuiltin="true"/>
    <cellStyle name="Comma 8 2 3 2 3 5" xfId="0" builtinId="53" customBuiltin="true"/>
    <cellStyle name="Comma 8 2 3 2 4" xfId="0" builtinId="53" customBuiltin="true"/>
    <cellStyle name="Comma 8 2 3 2 4 2" xfId="0" builtinId="53" customBuiltin="true"/>
    <cellStyle name="Comma 8 2 3 2 4 2 2" xfId="0" builtinId="53" customBuiltin="true"/>
    <cellStyle name="Comma 8 2 3 2 4 2 2 2" xfId="0" builtinId="53" customBuiltin="true"/>
    <cellStyle name="Comma 8 2 3 2 4 2 3" xfId="0" builtinId="53" customBuiltin="true"/>
    <cellStyle name="Comma 8 2 3 2 4 3" xfId="0" builtinId="53" customBuiltin="true"/>
    <cellStyle name="Comma 8 2 3 2 4 3 2" xfId="0" builtinId="53" customBuiltin="true"/>
    <cellStyle name="Comma 8 2 3 2 4 4" xfId="0" builtinId="53" customBuiltin="true"/>
    <cellStyle name="Comma 8 2 3 2 5" xfId="0" builtinId="53" customBuiltin="true"/>
    <cellStyle name="Comma 8 2 3 2 5 2" xfId="0" builtinId="53" customBuiltin="true"/>
    <cellStyle name="Comma 8 2 3 2 5 2 2" xfId="0" builtinId="53" customBuiltin="true"/>
    <cellStyle name="Comma 8 2 3 2 5 3" xfId="0" builtinId="53" customBuiltin="true"/>
    <cellStyle name="Comma 8 2 3 2 6" xfId="0" builtinId="53" customBuiltin="true"/>
    <cellStyle name="Comma 8 2 3 2 6 2" xfId="0" builtinId="53" customBuiltin="true"/>
    <cellStyle name="Comma 8 2 3 2 7" xfId="0" builtinId="53" customBuiltin="true"/>
    <cellStyle name="Comma 8 2 3 3" xfId="0" builtinId="53" customBuiltin="true"/>
    <cellStyle name="Comma 8 2 3 3 2" xfId="0" builtinId="53" customBuiltin="true"/>
    <cellStyle name="Comma 8 2 3 3 2 2" xfId="0" builtinId="53" customBuiltin="true"/>
    <cellStyle name="Comma 8 2 3 3 2 2 2" xfId="0" builtinId="53" customBuiltin="true"/>
    <cellStyle name="Comma 8 2 3 3 2 2 2 2" xfId="0" builtinId="53" customBuiltin="true"/>
    <cellStyle name="Comma 8 2 3 3 2 2 2 2 2" xfId="0" builtinId="53" customBuiltin="true"/>
    <cellStyle name="Comma 8 2 3 3 2 2 2 3" xfId="0" builtinId="53" customBuiltin="true"/>
    <cellStyle name="Comma 8 2 3 3 2 2 3" xfId="0" builtinId="53" customBuiltin="true"/>
    <cellStyle name="Comma 8 2 3 3 2 2 3 2" xfId="0" builtinId="53" customBuiltin="true"/>
    <cellStyle name="Comma 8 2 3 3 2 2 4" xfId="0" builtinId="53" customBuiltin="true"/>
    <cellStyle name="Comma 8 2 3 3 2 3" xfId="0" builtinId="53" customBuiltin="true"/>
    <cellStyle name="Comma 8 2 3 3 2 3 2" xfId="0" builtinId="53" customBuiltin="true"/>
    <cellStyle name="Comma 8 2 3 3 2 3 2 2" xfId="0" builtinId="53" customBuiltin="true"/>
    <cellStyle name="Comma 8 2 3 3 2 3 3" xfId="0" builtinId="53" customBuiltin="true"/>
    <cellStyle name="Comma 8 2 3 3 2 4" xfId="0" builtinId="53" customBuiltin="true"/>
    <cellStyle name="Comma 8 2 3 3 2 4 2" xfId="0" builtinId="53" customBuiltin="true"/>
    <cellStyle name="Comma 8 2 3 3 2 5" xfId="0" builtinId="53" customBuiltin="true"/>
    <cellStyle name="Comma 8 2 3 3 3" xfId="0" builtinId="53" customBuiltin="true"/>
    <cellStyle name="Comma 8 2 3 3 3 2" xfId="0" builtinId="53" customBuiltin="true"/>
    <cellStyle name="Comma 8 2 3 3 3 2 2" xfId="0" builtinId="53" customBuiltin="true"/>
    <cellStyle name="Comma 8 2 3 3 3 2 2 2" xfId="0" builtinId="53" customBuiltin="true"/>
    <cellStyle name="Comma 8 2 3 3 3 2 3" xfId="0" builtinId="53" customBuiltin="true"/>
    <cellStyle name="Comma 8 2 3 3 3 3" xfId="0" builtinId="53" customBuiltin="true"/>
    <cellStyle name="Comma 8 2 3 3 3 3 2" xfId="0" builtinId="53" customBuiltin="true"/>
    <cellStyle name="Comma 8 2 3 3 3 4" xfId="0" builtinId="53" customBuiltin="true"/>
    <cellStyle name="Comma 8 2 3 3 4" xfId="0" builtinId="53" customBuiltin="true"/>
    <cellStyle name="Comma 8 2 3 3 4 2" xfId="0" builtinId="53" customBuiltin="true"/>
    <cellStyle name="Comma 8 2 3 3 4 2 2" xfId="0" builtinId="53" customBuiltin="true"/>
    <cellStyle name="Comma 8 2 3 3 4 3" xfId="0" builtinId="53" customBuiltin="true"/>
    <cellStyle name="Comma 8 2 3 3 5" xfId="0" builtinId="53" customBuiltin="true"/>
    <cellStyle name="Comma 8 2 3 3 5 2" xfId="0" builtinId="53" customBuiltin="true"/>
    <cellStyle name="Comma 8 2 3 3 6" xfId="0" builtinId="53" customBuiltin="true"/>
    <cellStyle name="Comma 8 2 3 4" xfId="0" builtinId="53" customBuiltin="true"/>
    <cellStyle name="Comma 8 2 3 4 2" xfId="0" builtinId="53" customBuiltin="true"/>
    <cellStyle name="Comma 8 2 3 4 2 2" xfId="0" builtinId="53" customBuiltin="true"/>
    <cellStyle name="Comma 8 2 3 4 2 2 2" xfId="0" builtinId="53" customBuiltin="true"/>
    <cellStyle name="Comma 8 2 3 4 2 2 2 2" xfId="0" builtinId="53" customBuiltin="true"/>
    <cellStyle name="Comma 8 2 3 4 2 2 3" xfId="0" builtinId="53" customBuiltin="true"/>
    <cellStyle name="Comma 8 2 3 4 2 3" xfId="0" builtinId="53" customBuiltin="true"/>
    <cellStyle name="Comma 8 2 3 4 2 3 2" xfId="0" builtinId="53" customBuiltin="true"/>
    <cellStyle name="Comma 8 2 3 4 2 4" xfId="0" builtinId="53" customBuiltin="true"/>
    <cellStyle name="Comma 8 2 3 4 3" xfId="0" builtinId="53" customBuiltin="true"/>
    <cellStyle name="Comma 8 2 3 4 3 2" xfId="0" builtinId="53" customBuiltin="true"/>
    <cellStyle name="Comma 8 2 3 4 3 2 2" xfId="0" builtinId="53" customBuiltin="true"/>
    <cellStyle name="Comma 8 2 3 4 3 3" xfId="0" builtinId="53" customBuiltin="true"/>
    <cellStyle name="Comma 8 2 3 4 4" xfId="0" builtinId="53" customBuiltin="true"/>
    <cellStyle name="Comma 8 2 3 4 4 2" xfId="0" builtinId="53" customBuiltin="true"/>
    <cellStyle name="Comma 8 2 3 4 5" xfId="0" builtinId="53" customBuiltin="true"/>
    <cellStyle name="Comma 8 2 3 5" xfId="0" builtinId="53" customBuiltin="true"/>
    <cellStyle name="Comma 8 2 3 5 2" xfId="0" builtinId="53" customBuiltin="true"/>
    <cellStyle name="Comma 8 2 3 5 2 2" xfId="0" builtinId="53" customBuiltin="true"/>
    <cellStyle name="Comma 8 2 3 5 2 2 2" xfId="0" builtinId="53" customBuiltin="true"/>
    <cellStyle name="Comma 8 2 3 5 2 3" xfId="0" builtinId="53" customBuiltin="true"/>
    <cellStyle name="Comma 8 2 3 5 3" xfId="0" builtinId="53" customBuiltin="true"/>
    <cellStyle name="Comma 8 2 3 5 3 2" xfId="0" builtinId="53" customBuiltin="true"/>
    <cellStyle name="Comma 8 2 3 5 4" xfId="0" builtinId="53" customBuiltin="true"/>
    <cellStyle name="Comma 8 2 3 6" xfId="0" builtinId="53" customBuiltin="true"/>
    <cellStyle name="Comma 8 2 3 6 2" xfId="0" builtinId="53" customBuiltin="true"/>
    <cellStyle name="Comma 8 2 3 6 2 2" xfId="0" builtinId="53" customBuiltin="true"/>
    <cellStyle name="Comma 8 2 3 6 3" xfId="0" builtinId="53" customBuiltin="true"/>
    <cellStyle name="Comma 8 2 3 7" xfId="0" builtinId="53" customBuiltin="true"/>
    <cellStyle name="Comma 8 2 3 8" xfId="0" builtinId="53" customBuiltin="true"/>
    <cellStyle name="Comma 8 2 3 8 2" xfId="0" builtinId="53" customBuiltin="true"/>
    <cellStyle name="Comma 8 2 3 9" xfId="0" builtinId="53" customBuiltin="true"/>
    <cellStyle name="Comma 8 2 4" xfId="0" builtinId="53" customBuiltin="true"/>
    <cellStyle name="Comma 8 2 4 2" xfId="0" builtinId="53" customBuiltin="true"/>
    <cellStyle name="Comma 8 2 4 2 2" xfId="0" builtinId="53" customBuiltin="true"/>
    <cellStyle name="Comma 8 2 4 2 2 2" xfId="0" builtinId="53" customBuiltin="true"/>
    <cellStyle name="Comma 8 2 4 2 2 2 2" xfId="0" builtinId="53" customBuiltin="true"/>
    <cellStyle name="Comma 8 2 4 2 2 2 2 2" xfId="0" builtinId="53" customBuiltin="true"/>
    <cellStyle name="Comma 8 2 4 2 2 2 2 2 2" xfId="0" builtinId="53" customBuiltin="true"/>
    <cellStyle name="Comma 8 2 4 2 2 2 2 3" xfId="0" builtinId="53" customBuiltin="true"/>
    <cellStyle name="Comma 8 2 4 2 2 2 3" xfId="0" builtinId="53" customBuiltin="true"/>
    <cellStyle name="Comma 8 2 4 2 2 2 3 2" xfId="0" builtinId="53" customBuiltin="true"/>
    <cellStyle name="Comma 8 2 4 2 2 2 4" xfId="0" builtinId="53" customBuiltin="true"/>
    <cellStyle name="Comma 8 2 4 2 2 3" xfId="0" builtinId="53" customBuiltin="true"/>
    <cellStyle name="Comma 8 2 4 2 2 3 2" xfId="0" builtinId="53" customBuiltin="true"/>
    <cellStyle name="Comma 8 2 4 2 2 3 2 2" xfId="0" builtinId="53" customBuiltin="true"/>
    <cellStyle name="Comma 8 2 4 2 2 3 3" xfId="0" builtinId="53" customBuiltin="true"/>
    <cellStyle name="Comma 8 2 4 2 2 4" xfId="0" builtinId="53" customBuiltin="true"/>
    <cellStyle name="Comma 8 2 4 2 2 4 2" xfId="0" builtinId="53" customBuiltin="true"/>
    <cellStyle name="Comma 8 2 4 2 2 5" xfId="0" builtinId="53" customBuiltin="true"/>
    <cellStyle name="Comma 8 2 4 2 3" xfId="0" builtinId="53" customBuiltin="true"/>
    <cellStyle name="Comma 8 2 4 2 3 2" xfId="0" builtinId="53" customBuiltin="true"/>
    <cellStyle name="Comma 8 2 4 2 3 2 2" xfId="0" builtinId="53" customBuiltin="true"/>
    <cellStyle name="Comma 8 2 4 2 3 2 2 2" xfId="0" builtinId="53" customBuiltin="true"/>
    <cellStyle name="Comma 8 2 4 2 3 2 3" xfId="0" builtinId="53" customBuiltin="true"/>
    <cellStyle name="Comma 8 2 4 2 3 3" xfId="0" builtinId="53" customBuiltin="true"/>
    <cellStyle name="Comma 8 2 4 2 3 3 2" xfId="0" builtinId="53" customBuiltin="true"/>
    <cellStyle name="Comma 8 2 4 2 3 4" xfId="0" builtinId="53" customBuiltin="true"/>
    <cellStyle name="Comma 8 2 4 2 4" xfId="0" builtinId="53" customBuiltin="true"/>
    <cellStyle name="Comma 8 2 4 2 4 2" xfId="0" builtinId="53" customBuiltin="true"/>
    <cellStyle name="Comma 8 2 4 2 4 2 2" xfId="0" builtinId="53" customBuiltin="true"/>
    <cellStyle name="Comma 8 2 4 2 4 3" xfId="0" builtinId="53" customBuiltin="true"/>
    <cellStyle name="Comma 8 2 4 2 5" xfId="0" builtinId="53" customBuiltin="true"/>
    <cellStyle name="Comma 8 2 4 2 5 2" xfId="0" builtinId="53" customBuiltin="true"/>
    <cellStyle name="Comma 8 2 4 2 6" xfId="0" builtinId="53" customBuiltin="true"/>
    <cellStyle name="Comma 8 2 4 3" xfId="0" builtinId="53" customBuiltin="true"/>
    <cellStyle name="Comma 8 2 4 3 2" xfId="0" builtinId="53" customBuiltin="true"/>
    <cellStyle name="Comma 8 2 4 3 2 2" xfId="0" builtinId="53" customBuiltin="true"/>
    <cellStyle name="Comma 8 2 4 3 2 2 2" xfId="0" builtinId="53" customBuiltin="true"/>
    <cellStyle name="Comma 8 2 4 3 2 2 2 2" xfId="0" builtinId="53" customBuiltin="true"/>
    <cellStyle name="Comma 8 2 4 3 2 2 3" xfId="0" builtinId="53" customBuiltin="true"/>
    <cellStyle name="Comma 8 2 4 3 2 3" xfId="0" builtinId="53" customBuiltin="true"/>
    <cellStyle name="Comma 8 2 4 3 2 3 2" xfId="0" builtinId="53" customBuiltin="true"/>
    <cellStyle name="Comma 8 2 4 3 2 4" xfId="0" builtinId="53" customBuiltin="true"/>
    <cellStyle name="Comma 8 2 4 3 3" xfId="0" builtinId="53" customBuiltin="true"/>
    <cellStyle name="Comma 8 2 4 3 3 2" xfId="0" builtinId="53" customBuiltin="true"/>
    <cellStyle name="Comma 8 2 4 3 3 2 2" xfId="0" builtinId="53" customBuiltin="true"/>
    <cellStyle name="Comma 8 2 4 3 3 3" xfId="0" builtinId="53" customBuiltin="true"/>
    <cellStyle name="Comma 8 2 4 3 4" xfId="0" builtinId="53" customBuiltin="true"/>
    <cellStyle name="Comma 8 2 4 3 4 2" xfId="0" builtinId="53" customBuiltin="true"/>
    <cellStyle name="Comma 8 2 4 3 5" xfId="0" builtinId="53" customBuiltin="true"/>
    <cellStyle name="Comma 8 2 4 4" xfId="0" builtinId="53" customBuiltin="true"/>
    <cellStyle name="Comma 8 2 4 4 2" xfId="0" builtinId="53" customBuiltin="true"/>
    <cellStyle name="Comma 8 2 4 4 2 2" xfId="0" builtinId="53" customBuiltin="true"/>
    <cellStyle name="Comma 8 2 4 4 2 2 2" xfId="0" builtinId="53" customBuiltin="true"/>
    <cellStyle name="Comma 8 2 4 4 2 3" xfId="0" builtinId="53" customBuiltin="true"/>
    <cellStyle name="Comma 8 2 4 4 3" xfId="0" builtinId="53" customBuiltin="true"/>
    <cellStyle name="Comma 8 2 4 4 3 2" xfId="0" builtinId="53" customBuiltin="true"/>
    <cellStyle name="Comma 8 2 4 4 4" xfId="0" builtinId="53" customBuiltin="true"/>
    <cellStyle name="Comma 8 2 4 5" xfId="0" builtinId="53" customBuiltin="true"/>
    <cellStyle name="Comma 8 2 4 5 2" xfId="0" builtinId="53" customBuiltin="true"/>
    <cellStyle name="Comma 8 2 4 5 2 2" xfId="0" builtinId="53" customBuiltin="true"/>
    <cellStyle name="Comma 8 2 4 5 3" xfId="0" builtinId="53" customBuiltin="true"/>
    <cellStyle name="Comma 8 2 4 6" xfId="0" builtinId="53" customBuiltin="true"/>
    <cellStyle name="Comma 8 2 4 6 2" xfId="0" builtinId="53" customBuiltin="true"/>
    <cellStyle name="Comma 8 2 4 7" xfId="0" builtinId="53" customBuiltin="true"/>
    <cellStyle name="Comma 8 2 5" xfId="0" builtinId="53" customBuiltin="true"/>
    <cellStyle name="Comma 8 2 6" xfId="0" builtinId="53" customBuiltin="true"/>
    <cellStyle name="Comma 8 2 6 2" xfId="0" builtinId="53" customBuiltin="true"/>
    <cellStyle name="Comma 8 2 6 2 2" xfId="0" builtinId="53" customBuiltin="true"/>
    <cellStyle name="Comma 8 2 6 2 2 2" xfId="0" builtinId="53" customBuiltin="true"/>
    <cellStyle name="Comma 8 2 6 2 2 2 2" xfId="0" builtinId="53" customBuiltin="true"/>
    <cellStyle name="Comma 8 2 6 2 2 2 2 2" xfId="0" builtinId="53" customBuiltin="true"/>
    <cellStyle name="Comma 8 2 6 2 2 2 3" xfId="0" builtinId="53" customBuiltin="true"/>
    <cellStyle name="Comma 8 2 6 2 2 3" xfId="0" builtinId="53" customBuiltin="true"/>
    <cellStyle name="Comma 8 2 6 2 2 3 2" xfId="0" builtinId="53" customBuiltin="true"/>
    <cellStyle name="Comma 8 2 6 2 2 4" xfId="0" builtinId="53" customBuiltin="true"/>
    <cellStyle name="Comma 8 2 6 2 3" xfId="0" builtinId="53" customBuiltin="true"/>
    <cellStyle name="Comma 8 2 6 2 3 2" xfId="0" builtinId="53" customBuiltin="true"/>
    <cellStyle name="Comma 8 2 6 2 3 2 2" xfId="0" builtinId="53" customBuiltin="true"/>
    <cellStyle name="Comma 8 2 6 2 3 3" xfId="0" builtinId="53" customBuiltin="true"/>
    <cellStyle name="Comma 8 2 6 2 4" xfId="0" builtinId="53" customBuiltin="true"/>
    <cellStyle name="Comma 8 2 6 2 4 2" xfId="0" builtinId="53" customBuiltin="true"/>
    <cellStyle name="Comma 8 2 6 2 5" xfId="0" builtinId="53" customBuiltin="true"/>
    <cellStyle name="Comma 8 2 6 3" xfId="0" builtinId="53" customBuiltin="true"/>
    <cellStyle name="Comma 8 2 6 3 2" xfId="0" builtinId="53" customBuiltin="true"/>
    <cellStyle name="Comma 8 2 6 3 2 2" xfId="0" builtinId="53" customBuiltin="true"/>
    <cellStyle name="Comma 8 2 6 3 2 2 2" xfId="0" builtinId="53" customBuiltin="true"/>
    <cellStyle name="Comma 8 2 6 3 2 3" xfId="0" builtinId="53" customBuiltin="true"/>
    <cellStyle name="Comma 8 2 6 3 3" xfId="0" builtinId="53" customBuiltin="true"/>
    <cellStyle name="Comma 8 2 6 3 3 2" xfId="0" builtinId="53" customBuiltin="true"/>
    <cellStyle name="Comma 8 2 6 3 4" xfId="0" builtinId="53" customBuiltin="true"/>
    <cellStyle name="Comma 8 2 6 4" xfId="0" builtinId="53" customBuiltin="true"/>
    <cellStyle name="Comma 8 2 6 4 2" xfId="0" builtinId="53" customBuiltin="true"/>
    <cellStyle name="Comma 8 2 6 4 2 2" xfId="0" builtinId="53" customBuiltin="true"/>
    <cellStyle name="Comma 8 2 6 4 3" xfId="0" builtinId="53" customBuiltin="true"/>
    <cellStyle name="Comma 8 2 6 5" xfId="0" builtinId="53" customBuiltin="true"/>
    <cellStyle name="Comma 8 2 6 5 2" xfId="0" builtinId="53" customBuiltin="true"/>
    <cellStyle name="Comma 8 2 6 6" xfId="0" builtinId="53" customBuiltin="true"/>
    <cellStyle name="Comma 8 2 7" xfId="0" builtinId="53" customBuiltin="true"/>
    <cellStyle name="Comma 8 2 7 2" xfId="0" builtinId="53" customBuiltin="true"/>
    <cellStyle name="Comma 8 2 7 2 2" xfId="0" builtinId="53" customBuiltin="true"/>
    <cellStyle name="Comma 8 2 7 2 2 2" xfId="0" builtinId="53" customBuiltin="true"/>
    <cellStyle name="Comma 8 2 7 2 2 2 2" xfId="0" builtinId="53" customBuiltin="true"/>
    <cellStyle name="Comma 8 2 7 2 2 3" xfId="0" builtinId="53" customBuiltin="true"/>
    <cellStyle name="Comma 8 2 7 2 3" xfId="0" builtinId="53" customBuiltin="true"/>
    <cellStyle name="Comma 8 2 7 2 3 2" xfId="0" builtinId="53" customBuiltin="true"/>
    <cellStyle name="Comma 8 2 7 2 4" xfId="0" builtinId="53" customBuiltin="true"/>
    <cellStyle name="Comma 8 2 7 3" xfId="0" builtinId="53" customBuiltin="true"/>
    <cellStyle name="Comma 8 2 7 3 2" xfId="0" builtinId="53" customBuiltin="true"/>
    <cellStyle name="Comma 8 2 7 3 2 2" xfId="0" builtinId="53" customBuiltin="true"/>
    <cellStyle name="Comma 8 2 7 3 3" xfId="0" builtinId="53" customBuiltin="true"/>
    <cellStyle name="Comma 8 2 7 4" xfId="0" builtinId="53" customBuiltin="true"/>
    <cellStyle name="Comma 8 2 7 4 2" xfId="0" builtinId="53" customBuiltin="true"/>
    <cellStyle name="Comma 8 2 7 5" xfId="0" builtinId="53" customBuiltin="true"/>
    <cellStyle name="Comma 8 2 8" xfId="0" builtinId="53" customBuiltin="true"/>
    <cellStyle name="Comma 8 2 8 2" xfId="0" builtinId="53" customBuiltin="true"/>
    <cellStyle name="Comma 8 2 8 2 2" xfId="0" builtinId="53" customBuiltin="true"/>
    <cellStyle name="Comma 8 2 8 2 2 2" xfId="0" builtinId="53" customBuiltin="true"/>
    <cellStyle name="Comma 8 2 8 2 3" xfId="0" builtinId="53" customBuiltin="true"/>
    <cellStyle name="Comma 8 2 8 3" xfId="0" builtinId="53" customBuiltin="true"/>
    <cellStyle name="Comma 8 2 8 3 2" xfId="0" builtinId="53" customBuiltin="true"/>
    <cellStyle name="Comma 8 2 8 4" xfId="0" builtinId="53" customBuiltin="true"/>
    <cellStyle name="Comma 8 2 9" xfId="0" builtinId="53" customBuiltin="true"/>
    <cellStyle name="Comma 8 2 9 2" xfId="0" builtinId="53" customBuiltin="true"/>
    <cellStyle name="Comma 8 2 9 2 2" xfId="0" builtinId="53" customBuiltin="true"/>
    <cellStyle name="Comma 8 2 9 3" xfId="0" builtinId="53" customBuiltin="true"/>
    <cellStyle name="Comma 8 3" xfId="0" builtinId="53" customBuiltin="true"/>
    <cellStyle name="Comma 8 3 10" xfId="0" builtinId="53" customBuiltin="true"/>
    <cellStyle name="Comma 8 3 10 2" xfId="0" builtinId="53" customBuiltin="true"/>
    <cellStyle name="Comma 8 3 11" xfId="0" builtinId="53" customBuiltin="true"/>
    <cellStyle name="Comma 8 3 2" xfId="0" builtinId="53" customBuiltin="true"/>
    <cellStyle name="Comma 8 3 2 2" xfId="0" builtinId="53" customBuiltin="true"/>
    <cellStyle name="Comma 8 3 2 2 2" xfId="0" builtinId="53" customBuiltin="true"/>
    <cellStyle name="Comma 8 3 2 2 2 2" xfId="0" builtinId="53" customBuiltin="true"/>
    <cellStyle name="Comma 8 3 2 2 2 2 2" xfId="0" builtinId="53" customBuiltin="true"/>
    <cellStyle name="Comma 8 3 2 2 2 2 2 2" xfId="0" builtinId="53" customBuiltin="true"/>
    <cellStyle name="Comma 8 3 2 2 2 2 2 2 2" xfId="0" builtinId="53" customBuiltin="true"/>
    <cellStyle name="Comma 8 3 2 2 2 2 2 2 2 2" xfId="0" builtinId="53" customBuiltin="true"/>
    <cellStyle name="Comma 8 3 2 2 2 2 2 2 3" xfId="0" builtinId="53" customBuiltin="true"/>
    <cellStyle name="Comma 8 3 2 2 2 2 2 3" xfId="0" builtinId="53" customBuiltin="true"/>
    <cellStyle name="Comma 8 3 2 2 2 2 2 3 2" xfId="0" builtinId="53" customBuiltin="true"/>
    <cellStyle name="Comma 8 3 2 2 2 2 2 4" xfId="0" builtinId="53" customBuiltin="true"/>
    <cellStyle name="Comma 8 3 2 2 2 2 3" xfId="0" builtinId="53" customBuiltin="true"/>
    <cellStyle name="Comma 8 3 2 2 2 2 3 2" xfId="0" builtinId="53" customBuiltin="true"/>
    <cellStyle name="Comma 8 3 2 2 2 2 3 2 2" xfId="0" builtinId="53" customBuiltin="true"/>
    <cellStyle name="Comma 8 3 2 2 2 2 3 3" xfId="0" builtinId="53" customBuiltin="true"/>
    <cellStyle name="Comma 8 3 2 2 2 2 4" xfId="0" builtinId="53" customBuiltin="true"/>
    <cellStyle name="Comma 8 3 2 2 2 2 4 2" xfId="0" builtinId="53" customBuiltin="true"/>
    <cellStyle name="Comma 8 3 2 2 2 2 5" xfId="0" builtinId="53" customBuiltin="true"/>
    <cellStyle name="Comma 8 3 2 2 2 3" xfId="0" builtinId="53" customBuiltin="true"/>
    <cellStyle name="Comma 8 3 2 2 2 3 2" xfId="0" builtinId="53" customBuiltin="true"/>
    <cellStyle name="Comma 8 3 2 2 2 3 2 2" xfId="0" builtinId="53" customBuiltin="true"/>
    <cellStyle name="Comma 8 3 2 2 2 3 2 2 2" xfId="0" builtinId="53" customBuiltin="true"/>
    <cellStyle name="Comma 8 3 2 2 2 3 2 3" xfId="0" builtinId="53" customBuiltin="true"/>
    <cellStyle name="Comma 8 3 2 2 2 3 3" xfId="0" builtinId="53" customBuiltin="true"/>
    <cellStyle name="Comma 8 3 2 2 2 3 3 2" xfId="0" builtinId="53" customBuiltin="true"/>
    <cellStyle name="Comma 8 3 2 2 2 3 4" xfId="0" builtinId="53" customBuiltin="true"/>
    <cellStyle name="Comma 8 3 2 2 2 4" xfId="0" builtinId="53" customBuiltin="true"/>
    <cellStyle name="Comma 8 3 2 2 2 4 2" xfId="0" builtinId="53" customBuiltin="true"/>
    <cellStyle name="Comma 8 3 2 2 2 4 2 2" xfId="0" builtinId="53" customBuiltin="true"/>
    <cellStyle name="Comma 8 3 2 2 2 4 3" xfId="0" builtinId="53" customBuiltin="true"/>
    <cellStyle name="Comma 8 3 2 2 2 5" xfId="0" builtinId="53" customBuiltin="true"/>
    <cellStyle name="Comma 8 3 2 2 2 5 2" xfId="0" builtinId="53" customBuiltin="true"/>
    <cellStyle name="Comma 8 3 2 2 2 6" xfId="0" builtinId="53" customBuiltin="true"/>
    <cellStyle name="Comma 8 3 2 2 3" xfId="0" builtinId="53" customBuiltin="true"/>
    <cellStyle name="Comma 8 3 2 2 3 2" xfId="0" builtinId="53" customBuiltin="true"/>
    <cellStyle name="Comma 8 3 2 2 3 2 2" xfId="0" builtinId="53" customBuiltin="true"/>
    <cellStyle name="Comma 8 3 2 2 3 2 2 2" xfId="0" builtinId="53" customBuiltin="true"/>
    <cellStyle name="Comma 8 3 2 2 3 2 2 2 2" xfId="0" builtinId="53" customBuiltin="true"/>
    <cellStyle name="Comma 8 3 2 2 3 2 2 3" xfId="0" builtinId="53" customBuiltin="true"/>
    <cellStyle name="Comma 8 3 2 2 3 2 3" xfId="0" builtinId="53" customBuiltin="true"/>
    <cellStyle name="Comma 8 3 2 2 3 2 3 2" xfId="0" builtinId="53" customBuiltin="true"/>
    <cellStyle name="Comma 8 3 2 2 3 2 4" xfId="0" builtinId="53" customBuiltin="true"/>
    <cellStyle name="Comma 8 3 2 2 3 3" xfId="0" builtinId="53" customBuiltin="true"/>
    <cellStyle name="Comma 8 3 2 2 3 3 2" xfId="0" builtinId="53" customBuiltin="true"/>
    <cellStyle name="Comma 8 3 2 2 3 3 2 2" xfId="0" builtinId="53" customBuiltin="true"/>
    <cellStyle name="Comma 8 3 2 2 3 3 3" xfId="0" builtinId="53" customBuiltin="true"/>
    <cellStyle name="Comma 8 3 2 2 3 4" xfId="0" builtinId="53" customBuiltin="true"/>
    <cellStyle name="Comma 8 3 2 2 3 4 2" xfId="0" builtinId="53" customBuiltin="true"/>
    <cellStyle name="Comma 8 3 2 2 3 5" xfId="0" builtinId="53" customBuiltin="true"/>
    <cellStyle name="Comma 8 3 2 2 4" xfId="0" builtinId="53" customBuiltin="true"/>
    <cellStyle name="Comma 8 3 2 2 4 2" xfId="0" builtinId="53" customBuiltin="true"/>
    <cellStyle name="Comma 8 3 2 2 4 2 2" xfId="0" builtinId="53" customBuiltin="true"/>
    <cellStyle name="Comma 8 3 2 2 4 2 2 2" xfId="0" builtinId="53" customBuiltin="true"/>
    <cellStyle name="Comma 8 3 2 2 4 2 3" xfId="0" builtinId="53" customBuiltin="true"/>
    <cellStyle name="Comma 8 3 2 2 4 3" xfId="0" builtinId="53" customBuiltin="true"/>
    <cellStyle name="Comma 8 3 2 2 4 3 2" xfId="0" builtinId="53" customBuiltin="true"/>
    <cellStyle name="Comma 8 3 2 2 4 4" xfId="0" builtinId="53" customBuiltin="true"/>
    <cellStyle name="Comma 8 3 2 2 5" xfId="0" builtinId="53" customBuiltin="true"/>
    <cellStyle name="Comma 8 3 2 2 5 2" xfId="0" builtinId="53" customBuiltin="true"/>
    <cellStyle name="Comma 8 3 2 2 5 2 2" xfId="0" builtinId="53" customBuiltin="true"/>
    <cellStyle name="Comma 8 3 2 2 5 3" xfId="0" builtinId="53" customBuiltin="true"/>
    <cellStyle name="Comma 8 3 2 2 6" xfId="0" builtinId="53" customBuiltin="true"/>
    <cellStyle name="Comma 8 3 2 2 6 2" xfId="0" builtinId="53" customBuiltin="true"/>
    <cellStyle name="Comma 8 3 2 2 7" xfId="0" builtinId="53" customBuiltin="true"/>
    <cellStyle name="Comma 8 3 2 3" xfId="0" builtinId="53" customBuiltin="true"/>
    <cellStyle name="Comma 8 3 2 3 2" xfId="0" builtinId="53" customBuiltin="true"/>
    <cellStyle name="Comma 8 3 2 3 2 2" xfId="0" builtinId="53" customBuiltin="true"/>
    <cellStyle name="Comma 8 3 2 3 2 2 2" xfId="0" builtinId="53" customBuiltin="true"/>
    <cellStyle name="Comma 8 3 2 3 2 2 2 2" xfId="0" builtinId="53" customBuiltin="true"/>
    <cellStyle name="Comma 8 3 2 3 2 2 2 2 2" xfId="0" builtinId="53" customBuiltin="true"/>
    <cellStyle name="Comma 8 3 2 3 2 2 2 3" xfId="0" builtinId="53" customBuiltin="true"/>
    <cellStyle name="Comma 8 3 2 3 2 2 3" xfId="0" builtinId="53" customBuiltin="true"/>
    <cellStyle name="Comma 8 3 2 3 2 2 3 2" xfId="0" builtinId="53" customBuiltin="true"/>
    <cellStyle name="Comma 8 3 2 3 2 2 4" xfId="0" builtinId="53" customBuiltin="true"/>
    <cellStyle name="Comma 8 3 2 3 2 3" xfId="0" builtinId="53" customBuiltin="true"/>
    <cellStyle name="Comma 8 3 2 3 2 3 2" xfId="0" builtinId="53" customBuiltin="true"/>
    <cellStyle name="Comma 8 3 2 3 2 3 2 2" xfId="0" builtinId="53" customBuiltin="true"/>
    <cellStyle name="Comma 8 3 2 3 2 3 3" xfId="0" builtinId="53" customBuiltin="true"/>
    <cellStyle name="Comma 8 3 2 3 2 4" xfId="0" builtinId="53" customBuiltin="true"/>
    <cellStyle name="Comma 8 3 2 3 2 4 2" xfId="0" builtinId="53" customBuiltin="true"/>
    <cellStyle name="Comma 8 3 2 3 2 5" xfId="0" builtinId="53" customBuiltin="true"/>
    <cellStyle name="Comma 8 3 2 3 3" xfId="0" builtinId="53" customBuiltin="true"/>
    <cellStyle name="Comma 8 3 2 3 3 2" xfId="0" builtinId="53" customBuiltin="true"/>
    <cellStyle name="Comma 8 3 2 3 3 2 2" xfId="0" builtinId="53" customBuiltin="true"/>
    <cellStyle name="Comma 8 3 2 3 3 2 2 2" xfId="0" builtinId="53" customBuiltin="true"/>
    <cellStyle name="Comma 8 3 2 3 3 2 3" xfId="0" builtinId="53" customBuiltin="true"/>
    <cellStyle name="Comma 8 3 2 3 3 3" xfId="0" builtinId="53" customBuiltin="true"/>
    <cellStyle name="Comma 8 3 2 3 3 3 2" xfId="0" builtinId="53" customBuiltin="true"/>
    <cellStyle name="Comma 8 3 2 3 3 4" xfId="0" builtinId="53" customBuiltin="true"/>
    <cellStyle name="Comma 8 3 2 3 4" xfId="0" builtinId="53" customBuiltin="true"/>
    <cellStyle name="Comma 8 3 2 3 4 2" xfId="0" builtinId="53" customBuiltin="true"/>
    <cellStyle name="Comma 8 3 2 3 4 2 2" xfId="0" builtinId="53" customBuiltin="true"/>
    <cellStyle name="Comma 8 3 2 3 4 3" xfId="0" builtinId="53" customBuiltin="true"/>
    <cellStyle name="Comma 8 3 2 3 5" xfId="0" builtinId="53" customBuiltin="true"/>
    <cellStyle name="Comma 8 3 2 3 5 2" xfId="0" builtinId="53" customBuiltin="true"/>
    <cellStyle name="Comma 8 3 2 3 6" xfId="0" builtinId="53" customBuiltin="true"/>
    <cellStyle name="Comma 8 3 2 4" xfId="0" builtinId="53" customBuiltin="true"/>
    <cellStyle name="Comma 8 3 2 4 2" xfId="0" builtinId="53" customBuiltin="true"/>
    <cellStyle name="Comma 8 3 2 4 2 2" xfId="0" builtinId="53" customBuiltin="true"/>
    <cellStyle name="Comma 8 3 2 4 2 2 2" xfId="0" builtinId="53" customBuiltin="true"/>
    <cellStyle name="Comma 8 3 2 4 2 2 2 2" xfId="0" builtinId="53" customBuiltin="true"/>
    <cellStyle name="Comma 8 3 2 4 2 2 3" xfId="0" builtinId="53" customBuiltin="true"/>
    <cellStyle name="Comma 8 3 2 4 2 3" xfId="0" builtinId="53" customBuiltin="true"/>
    <cellStyle name="Comma 8 3 2 4 2 3 2" xfId="0" builtinId="53" customBuiltin="true"/>
    <cellStyle name="Comma 8 3 2 4 2 4" xfId="0" builtinId="53" customBuiltin="true"/>
    <cellStyle name="Comma 8 3 2 4 3" xfId="0" builtinId="53" customBuiltin="true"/>
    <cellStyle name="Comma 8 3 2 4 3 2" xfId="0" builtinId="53" customBuiltin="true"/>
    <cellStyle name="Comma 8 3 2 4 3 2 2" xfId="0" builtinId="53" customBuiltin="true"/>
    <cellStyle name="Comma 8 3 2 4 3 3" xfId="0" builtinId="53" customBuiltin="true"/>
    <cellStyle name="Comma 8 3 2 4 4" xfId="0" builtinId="53" customBuiltin="true"/>
    <cellStyle name="Comma 8 3 2 4 4 2" xfId="0" builtinId="53" customBuiltin="true"/>
    <cellStyle name="Comma 8 3 2 4 5" xfId="0" builtinId="53" customBuiltin="true"/>
    <cellStyle name="Comma 8 3 2 5" xfId="0" builtinId="53" customBuiltin="true"/>
    <cellStyle name="Comma 8 3 2 5 2" xfId="0" builtinId="53" customBuiltin="true"/>
    <cellStyle name="Comma 8 3 2 5 2 2" xfId="0" builtinId="53" customBuiltin="true"/>
    <cellStyle name="Comma 8 3 2 5 2 2 2" xfId="0" builtinId="53" customBuiltin="true"/>
    <cellStyle name="Comma 8 3 2 5 2 3" xfId="0" builtinId="53" customBuiltin="true"/>
    <cellStyle name="Comma 8 3 2 5 3" xfId="0" builtinId="53" customBuiltin="true"/>
    <cellStyle name="Comma 8 3 2 5 3 2" xfId="0" builtinId="53" customBuiltin="true"/>
    <cellStyle name="Comma 8 3 2 5 4" xfId="0" builtinId="53" customBuiltin="true"/>
    <cellStyle name="Comma 8 3 2 6" xfId="0" builtinId="53" customBuiltin="true"/>
    <cellStyle name="Comma 8 3 2 6 2" xfId="0" builtinId="53" customBuiltin="true"/>
    <cellStyle name="Comma 8 3 2 6 2 2" xfId="0" builtinId="53" customBuiltin="true"/>
    <cellStyle name="Comma 8 3 2 6 3" xfId="0" builtinId="53" customBuiltin="true"/>
    <cellStyle name="Comma 8 3 2 7" xfId="0" builtinId="53" customBuiltin="true"/>
    <cellStyle name="Comma 8 3 2 8" xfId="0" builtinId="53" customBuiltin="true"/>
    <cellStyle name="Comma 8 3 2 8 2" xfId="0" builtinId="53" customBuiltin="true"/>
    <cellStyle name="Comma 8 3 2 9" xfId="0" builtinId="53" customBuiltin="true"/>
    <cellStyle name="Comma 8 3 3" xfId="0" builtinId="53" customBuiltin="true"/>
    <cellStyle name="Comma 8 3 3 2" xfId="0" builtinId="53" customBuiltin="true"/>
    <cellStyle name="Comma 8 3 3 2 2" xfId="0" builtinId="53" customBuiltin="true"/>
    <cellStyle name="Comma 8 3 3 2 2 2" xfId="0" builtinId="53" customBuiltin="true"/>
    <cellStyle name="Comma 8 3 3 2 2 2 2" xfId="0" builtinId="53" customBuiltin="true"/>
    <cellStyle name="Comma 8 3 3 2 2 2 2 2" xfId="0" builtinId="53" customBuiltin="true"/>
    <cellStyle name="Comma 8 3 3 2 2 2 2 2 2" xfId="0" builtinId="53" customBuiltin="true"/>
    <cellStyle name="Comma 8 3 3 2 2 2 2 2 2 2" xfId="0" builtinId="53" customBuiltin="true"/>
    <cellStyle name="Comma 8 3 3 2 2 2 2 2 3" xfId="0" builtinId="53" customBuiltin="true"/>
    <cellStyle name="Comma 8 3 3 2 2 2 2 3" xfId="0" builtinId="53" customBuiltin="true"/>
    <cellStyle name="Comma 8 3 3 2 2 2 2 3 2" xfId="0" builtinId="53" customBuiltin="true"/>
    <cellStyle name="Comma 8 3 3 2 2 2 2 4" xfId="0" builtinId="53" customBuiltin="true"/>
    <cellStyle name="Comma 8 3 3 2 2 2 3" xfId="0" builtinId="53" customBuiltin="true"/>
    <cellStyle name="Comma 8 3 3 2 2 2 3 2" xfId="0" builtinId="53" customBuiltin="true"/>
    <cellStyle name="Comma 8 3 3 2 2 2 3 2 2" xfId="0" builtinId="53" customBuiltin="true"/>
    <cellStyle name="Comma 8 3 3 2 2 2 3 3" xfId="0" builtinId="53" customBuiltin="true"/>
    <cellStyle name="Comma 8 3 3 2 2 2 4" xfId="0" builtinId="53" customBuiltin="true"/>
    <cellStyle name="Comma 8 3 3 2 2 2 4 2" xfId="0" builtinId="53" customBuiltin="true"/>
    <cellStyle name="Comma 8 3 3 2 2 2 5" xfId="0" builtinId="53" customBuiltin="true"/>
    <cellStyle name="Comma 8 3 3 2 2 3" xfId="0" builtinId="53" customBuiltin="true"/>
    <cellStyle name="Comma 8 3 3 2 2 3 2" xfId="0" builtinId="53" customBuiltin="true"/>
    <cellStyle name="Comma 8 3 3 2 2 3 2 2" xfId="0" builtinId="53" customBuiltin="true"/>
    <cellStyle name="Comma 8 3 3 2 2 3 2 2 2" xfId="0" builtinId="53" customBuiltin="true"/>
    <cellStyle name="Comma 8 3 3 2 2 3 2 3" xfId="0" builtinId="53" customBuiltin="true"/>
    <cellStyle name="Comma 8 3 3 2 2 3 3" xfId="0" builtinId="53" customBuiltin="true"/>
    <cellStyle name="Comma 8 3 3 2 2 3 3 2" xfId="0" builtinId="53" customBuiltin="true"/>
    <cellStyle name="Comma 8 3 3 2 2 3 4" xfId="0" builtinId="53" customBuiltin="true"/>
    <cellStyle name="Comma 8 3 3 2 2 4" xfId="0" builtinId="53" customBuiltin="true"/>
    <cellStyle name="Comma 8 3 3 2 2 4 2" xfId="0" builtinId="53" customBuiltin="true"/>
    <cellStyle name="Comma 8 3 3 2 2 4 2 2" xfId="0" builtinId="53" customBuiltin="true"/>
    <cellStyle name="Comma 8 3 3 2 2 4 3" xfId="0" builtinId="53" customBuiltin="true"/>
    <cellStyle name="Comma 8 3 3 2 2 5" xfId="0" builtinId="53" customBuiltin="true"/>
    <cellStyle name="Comma 8 3 3 2 2 5 2" xfId="0" builtinId="53" customBuiltin="true"/>
    <cellStyle name="Comma 8 3 3 2 2 6" xfId="0" builtinId="53" customBuiltin="true"/>
    <cellStyle name="Comma 8 3 3 2 3" xfId="0" builtinId="53" customBuiltin="true"/>
    <cellStyle name="Comma 8 3 3 2 3 2" xfId="0" builtinId="53" customBuiltin="true"/>
    <cellStyle name="Comma 8 3 3 2 3 2 2" xfId="0" builtinId="53" customBuiltin="true"/>
    <cellStyle name="Comma 8 3 3 2 3 2 2 2" xfId="0" builtinId="53" customBuiltin="true"/>
    <cellStyle name="Comma 8 3 3 2 3 2 2 2 2" xfId="0" builtinId="53" customBuiltin="true"/>
    <cellStyle name="Comma 8 3 3 2 3 2 2 3" xfId="0" builtinId="53" customBuiltin="true"/>
    <cellStyle name="Comma 8 3 3 2 3 2 3" xfId="0" builtinId="53" customBuiltin="true"/>
    <cellStyle name="Comma 8 3 3 2 3 2 3 2" xfId="0" builtinId="53" customBuiltin="true"/>
    <cellStyle name="Comma 8 3 3 2 3 2 4" xfId="0" builtinId="53" customBuiltin="true"/>
    <cellStyle name="Comma 8 3 3 2 3 3" xfId="0" builtinId="53" customBuiltin="true"/>
    <cellStyle name="Comma 8 3 3 2 3 3 2" xfId="0" builtinId="53" customBuiltin="true"/>
    <cellStyle name="Comma 8 3 3 2 3 3 2 2" xfId="0" builtinId="53" customBuiltin="true"/>
    <cellStyle name="Comma 8 3 3 2 3 3 3" xfId="0" builtinId="53" customBuiltin="true"/>
    <cellStyle name="Comma 8 3 3 2 3 4" xfId="0" builtinId="53" customBuiltin="true"/>
    <cellStyle name="Comma 8 3 3 2 3 4 2" xfId="0" builtinId="53" customBuiltin="true"/>
    <cellStyle name="Comma 8 3 3 2 3 5" xfId="0" builtinId="53" customBuiltin="true"/>
    <cellStyle name="Comma 8 3 3 2 4" xfId="0" builtinId="53" customBuiltin="true"/>
    <cellStyle name="Comma 8 3 3 2 4 2" xfId="0" builtinId="53" customBuiltin="true"/>
    <cellStyle name="Comma 8 3 3 2 4 2 2" xfId="0" builtinId="53" customBuiltin="true"/>
    <cellStyle name="Comma 8 3 3 2 4 2 2 2" xfId="0" builtinId="53" customBuiltin="true"/>
    <cellStyle name="Comma 8 3 3 2 4 2 3" xfId="0" builtinId="53" customBuiltin="true"/>
    <cellStyle name="Comma 8 3 3 2 4 3" xfId="0" builtinId="53" customBuiltin="true"/>
    <cellStyle name="Comma 8 3 3 2 4 3 2" xfId="0" builtinId="53" customBuiltin="true"/>
    <cellStyle name="Comma 8 3 3 2 4 4" xfId="0" builtinId="53" customBuiltin="true"/>
    <cellStyle name="Comma 8 3 3 2 5" xfId="0" builtinId="53" customBuiltin="true"/>
    <cellStyle name="Comma 8 3 3 2 5 2" xfId="0" builtinId="53" customBuiltin="true"/>
    <cellStyle name="Comma 8 3 3 2 5 2 2" xfId="0" builtinId="53" customBuiltin="true"/>
    <cellStyle name="Comma 8 3 3 2 5 3" xfId="0" builtinId="53" customBuiltin="true"/>
    <cellStyle name="Comma 8 3 3 2 6" xfId="0" builtinId="53" customBuiltin="true"/>
    <cellStyle name="Comma 8 3 3 2 6 2" xfId="0" builtinId="53" customBuiltin="true"/>
    <cellStyle name="Comma 8 3 3 2 7" xfId="0" builtinId="53" customBuiltin="true"/>
    <cellStyle name="Comma 8 3 3 3" xfId="0" builtinId="53" customBuiltin="true"/>
    <cellStyle name="Comma 8 3 3 3 2" xfId="0" builtinId="53" customBuiltin="true"/>
    <cellStyle name="Comma 8 3 3 3 2 2" xfId="0" builtinId="53" customBuiltin="true"/>
    <cellStyle name="Comma 8 3 3 3 2 2 2" xfId="0" builtinId="53" customBuiltin="true"/>
    <cellStyle name="Comma 8 3 3 3 2 2 2 2" xfId="0" builtinId="53" customBuiltin="true"/>
    <cellStyle name="Comma 8 3 3 3 2 2 2 2 2" xfId="0" builtinId="53" customBuiltin="true"/>
    <cellStyle name="Comma 8 3 3 3 2 2 2 3" xfId="0" builtinId="53" customBuiltin="true"/>
    <cellStyle name="Comma 8 3 3 3 2 2 3" xfId="0" builtinId="53" customBuiltin="true"/>
    <cellStyle name="Comma 8 3 3 3 2 2 3 2" xfId="0" builtinId="53" customBuiltin="true"/>
    <cellStyle name="Comma 8 3 3 3 2 2 4" xfId="0" builtinId="53" customBuiltin="true"/>
    <cellStyle name="Comma 8 3 3 3 2 3" xfId="0" builtinId="53" customBuiltin="true"/>
    <cellStyle name="Comma 8 3 3 3 2 3 2" xfId="0" builtinId="53" customBuiltin="true"/>
    <cellStyle name="Comma 8 3 3 3 2 3 2 2" xfId="0" builtinId="53" customBuiltin="true"/>
    <cellStyle name="Comma 8 3 3 3 2 3 3" xfId="0" builtinId="53" customBuiltin="true"/>
    <cellStyle name="Comma 8 3 3 3 2 4" xfId="0" builtinId="53" customBuiltin="true"/>
    <cellStyle name="Comma 8 3 3 3 2 4 2" xfId="0" builtinId="53" customBuiltin="true"/>
    <cellStyle name="Comma 8 3 3 3 2 5" xfId="0" builtinId="53" customBuiltin="true"/>
    <cellStyle name="Comma 8 3 3 3 3" xfId="0" builtinId="53" customBuiltin="true"/>
    <cellStyle name="Comma 8 3 3 3 3 2" xfId="0" builtinId="53" customBuiltin="true"/>
    <cellStyle name="Comma 8 3 3 3 3 2 2" xfId="0" builtinId="53" customBuiltin="true"/>
    <cellStyle name="Comma 8 3 3 3 3 2 2 2" xfId="0" builtinId="53" customBuiltin="true"/>
    <cellStyle name="Comma 8 3 3 3 3 2 3" xfId="0" builtinId="53" customBuiltin="true"/>
    <cellStyle name="Comma 8 3 3 3 3 3" xfId="0" builtinId="53" customBuiltin="true"/>
    <cellStyle name="Comma 8 3 3 3 3 3 2" xfId="0" builtinId="53" customBuiltin="true"/>
    <cellStyle name="Comma 8 3 3 3 3 4" xfId="0" builtinId="53" customBuiltin="true"/>
    <cellStyle name="Comma 8 3 3 3 4" xfId="0" builtinId="53" customBuiltin="true"/>
    <cellStyle name="Comma 8 3 3 3 4 2" xfId="0" builtinId="53" customBuiltin="true"/>
    <cellStyle name="Comma 8 3 3 3 4 2 2" xfId="0" builtinId="53" customBuiltin="true"/>
    <cellStyle name="Comma 8 3 3 3 4 3" xfId="0" builtinId="53" customBuiltin="true"/>
    <cellStyle name="Comma 8 3 3 3 5" xfId="0" builtinId="53" customBuiltin="true"/>
    <cellStyle name="Comma 8 3 3 3 5 2" xfId="0" builtinId="53" customBuiltin="true"/>
    <cellStyle name="Comma 8 3 3 3 6" xfId="0" builtinId="53" customBuiltin="true"/>
    <cellStyle name="Comma 8 3 3 4" xfId="0" builtinId="53" customBuiltin="true"/>
    <cellStyle name="Comma 8 3 3 4 2" xfId="0" builtinId="53" customBuiltin="true"/>
    <cellStyle name="Comma 8 3 3 4 2 2" xfId="0" builtinId="53" customBuiltin="true"/>
    <cellStyle name="Comma 8 3 3 4 2 2 2" xfId="0" builtinId="53" customBuiltin="true"/>
    <cellStyle name="Comma 8 3 3 4 2 2 2 2" xfId="0" builtinId="53" customBuiltin="true"/>
    <cellStyle name="Comma 8 3 3 4 2 2 3" xfId="0" builtinId="53" customBuiltin="true"/>
    <cellStyle name="Comma 8 3 3 4 2 3" xfId="0" builtinId="53" customBuiltin="true"/>
    <cellStyle name="Comma 8 3 3 4 2 3 2" xfId="0" builtinId="53" customBuiltin="true"/>
    <cellStyle name="Comma 8 3 3 4 2 4" xfId="0" builtinId="53" customBuiltin="true"/>
    <cellStyle name="Comma 8 3 3 4 3" xfId="0" builtinId="53" customBuiltin="true"/>
    <cellStyle name="Comma 8 3 3 4 3 2" xfId="0" builtinId="53" customBuiltin="true"/>
    <cellStyle name="Comma 8 3 3 4 3 2 2" xfId="0" builtinId="53" customBuiltin="true"/>
    <cellStyle name="Comma 8 3 3 4 3 3" xfId="0" builtinId="53" customBuiltin="true"/>
    <cellStyle name="Comma 8 3 3 4 4" xfId="0" builtinId="53" customBuiltin="true"/>
    <cellStyle name="Comma 8 3 3 4 4 2" xfId="0" builtinId="53" customBuiltin="true"/>
    <cellStyle name="Comma 8 3 3 4 5" xfId="0" builtinId="53" customBuiltin="true"/>
    <cellStyle name="Comma 8 3 3 5" xfId="0" builtinId="53" customBuiltin="true"/>
    <cellStyle name="Comma 8 3 3 5 2" xfId="0" builtinId="53" customBuiltin="true"/>
    <cellStyle name="Comma 8 3 3 5 2 2" xfId="0" builtinId="53" customBuiltin="true"/>
    <cellStyle name="Comma 8 3 3 5 2 2 2" xfId="0" builtinId="53" customBuiltin="true"/>
    <cellStyle name="Comma 8 3 3 5 2 3" xfId="0" builtinId="53" customBuiltin="true"/>
    <cellStyle name="Comma 8 3 3 5 3" xfId="0" builtinId="53" customBuiltin="true"/>
    <cellStyle name="Comma 8 3 3 5 3 2" xfId="0" builtinId="53" customBuiltin="true"/>
    <cellStyle name="Comma 8 3 3 5 4" xfId="0" builtinId="53" customBuiltin="true"/>
    <cellStyle name="Comma 8 3 3 6" xfId="0" builtinId="53" customBuiltin="true"/>
    <cellStyle name="Comma 8 3 3 6 2" xfId="0" builtinId="53" customBuiltin="true"/>
    <cellStyle name="Comma 8 3 3 6 2 2" xfId="0" builtinId="53" customBuiltin="true"/>
    <cellStyle name="Comma 8 3 3 6 3" xfId="0" builtinId="53" customBuiltin="true"/>
    <cellStyle name="Comma 8 3 3 7" xfId="0" builtinId="53" customBuiltin="true"/>
    <cellStyle name="Comma 8 3 3 7 2" xfId="0" builtinId="53" customBuiltin="true"/>
    <cellStyle name="Comma 8 3 3 8" xfId="0" builtinId="53" customBuiltin="true"/>
    <cellStyle name="Comma 8 3 4" xfId="0" builtinId="53" customBuiltin="true"/>
    <cellStyle name="Comma 8 3 4 2" xfId="0" builtinId="53" customBuiltin="true"/>
    <cellStyle name="Comma 8 3 4 2 2" xfId="0" builtinId="53" customBuiltin="true"/>
    <cellStyle name="Comma 8 3 4 2 2 2" xfId="0" builtinId="53" customBuiltin="true"/>
    <cellStyle name="Comma 8 3 4 2 2 2 2" xfId="0" builtinId="53" customBuiltin="true"/>
    <cellStyle name="Comma 8 3 4 2 2 2 2 2" xfId="0" builtinId="53" customBuiltin="true"/>
    <cellStyle name="Comma 8 3 4 2 2 2 2 2 2" xfId="0" builtinId="53" customBuiltin="true"/>
    <cellStyle name="Comma 8 3 4 2 2 2 2 3" xfId="0" builtinId="53" customBuiltin="true"/>
    <cellStyle name="Comma 8 3 4 2 2 2 3" xfId="0" builtinId="53" customBuiltin="true"/>
    <cellStyle name="Comma 8 3 4 2 2 2 3 2" xfId="0" builtinId="53" customBuiltin="true"/>
    <cellStyle name="Comma 8 3 4 2 2 2 4" xfId="0" builtinId="53" customBuiltin="true"/>
    <cellStyle name="Comma 8 3 4 2 2 3" xfId="0" builtinId="53" customBuiltin="true"/>
    <cellStyle name="Comma 8 3 4 2 2 3 2" xfId="0" builtinId="53" customBuiltin="true"/>
    <cellStyle name="Comma 8 3 4 2 2 3 2 2" xfId="0" builtinId="53" customBuiltin="true"/>
    <cellStyle name="Comma 8 3 4 2 2 3 3" xfId="0" builtinId="53" customBuiltin="true"/>
    <cellStyle name="Comma 8 3 4 2 2 4" xfId="0" builtinId="53" customBuiltin="true"/>
    <cellStyle name="Comma 8 3 4 2 2 4 2" xfId="0" builtinId="53" customBuiltin="true"/>
    <cellStyle name="Comma 8 3 4 2 2 5" xfId="0" builtinId="53" customBuiltin="true"/>
    <cellStyle name="Comma 8 3 4 2 3" xfId="0" builtinId="53" customBuiltin="true"/>
    <cellStyle name="Comma 8 3 4 2 3 2" xfId="0" builtinId="53" customBuiltin="true"/>
    <cellStyle name="Comma 8 3 4 2 3 2 2" xfId="0" builtinId="53" customBuiltin="true"/>
    <cellStyle name="Comma 8 3 4 2 3 2 2 2" xfId="0" builtinId="53" customBuiltin="true"/>
    <cellStyle name="Comma 8 3 4 2 3 2 3" xfId="0" builtinId="53" customBuiltin="true"/>
    <cellStyle name="Comma 8 3 4 2 3 3" xfId="0" builtinId="53" customBuiltin="true"/>
    <cellStyle name="Comma 8 3 4 2 3 3 2" xfId="0" builtinId="53" customBuiltin="true"/>
    <cellStyle name="Comma 8 3 4 2 3 4" xfId="0" builtinId="53" customBuiltin="true"/>
    <cellStyle name="Comma 8 3 4 2 4" xfId="0" builtinId="53" customBuiltin="true"/>
    <cellStyle name="Comma 8 3 4 2 4 2" xfId="0" builtinId="53" customBuiltin="true"/>
    <cellStyle name="Comma 8 3 4 2 4 2 2" xfId="0" builtinId="53" customBuiltin="true"/>
    <cellStyle name="Comma 8 3 4 2 4 3" xfId="0" builtinId="53" customBuiltin="true"/>
    <cellStyle name="Comma 8 3 4 2 5" xfId="0" builtinId="53" customBuiltin="true"/>
    <cellStyle name="Comma 8 3 4 2 5 2" xfId="0" builtinId="53" customBuiltin="true"/>
    <cellStyle name="Comma 8 3 4 2 6" xfId="0" builtinId="53" customBuiltin="true"/>
    <cellStyle name="Comma 8 3 4 3" xfId="0" builtinId="53" customBuiltin="true"/>
    <cellStyle name="Comma 8 3 4 3 2" xfId="0" builtinId="53" customBuiltin="true"/>
    <cellStyle name="Comma 8 3 4 3 2 2" xfId="0" builtinId="53" customBuiltin="true"/>
    <cellStyle name="Comma 8 3 4 3 2 2 2" xfId="0" builtinId="53" customBuiltin="true"/>
    <cellStyle name="Comma 8 3 4 3 2 2 2 2" xfId="0" builtinId="53" customBuiltin="true"/>
    <cellStyle name="Comma 8 3 4 3 2 2 3" xfId="0" builtinId="53" customBuiltin="true"/>
    <cellStyle name="Comma 8 3 4 3 2 3" xfId="0" builtinId="53" customBuiltin="true"/>
    <cellStyle name="Comma 8 3 4 3 2 3 2" xfId="0" builtinId="53" customBuiltin="true"/>
    <cellStyle name="Comma 8 3 4 3 2 4" xfId="0" builtinId="53" customBuiltin="true"/>
    <cellStyle name="Comma 8 3 4 3 3" xfId="0" builtinId="53" customBuiltin="true"/>
    <cellStyle name="Comma 8 3 4 3 3 2" xfId="0" builtinId="53" customBuiltin="true"/>
    <cellStyle name="Comma 8 3 4 3 3 2 2" xfId="0" builtinId="53" customBuiltin="true"/>
    <cellStyle name="Comma 8 3 4 3 3 3" xfId="0" builtinId="53" customBuiltin="true"/>
    <cellStyle name="Comma 8 3 4 3 4" xfId="0" builtinId="53" customBuiltin="true"/>
    <cellStyle name="Comma 8 3 4 3 4 2" xfId="0" builtinId="53" customBuiltin="true"/>
    <cellStyle name="Comma 8 3 4 3 5" xfId="0" builtinId="53" customBuiltin="true"/>
    <cellStyle name="Comma 8 3 4 4" xfId="0" builtinId="53" customBuiltin="true"/>
    <cellStyle name="Comma 8 3 4 4 2" xfId="0" builtinId="53" customBuiltin="true"/>
    <cellStyle name="Comma 8 3 4 4 2 2" xfId="0" builtinId="53" customBuiltin="true"/>
    <cellStyle name="Comma 8 3 4 4 2 2 2" xfId="0" builtinId="53" customBuiltin="true"/>
    <cellStyle name="Comma 8 3 4 4 2 3" xfId="0" builtinId="53" customBuiltin="true"/>
    <cellStyle name="Comma 8 3 4 4 3" xfId="0" builtinId="53" customBuiltin="true"/>
    <cellStyle name="Comma 8 3 4 4 3 2" xfId="0" builtinId="53" customBuiltin="true"/>
    <cellStyle name="Comma 8 3 4 4 4" xfId="0" builtinId="53" customBuiltin="true"/>
    <cellStyle name="Comma 8 3 4 5" xfId="0" builtinId="53" customBuiltin="true"/>
    <cellStyle name="Comma 8 3 4 5 2" xfId="0" builtinId="53" customBuiltin="true"/>
    <cellStyle name="Comma 8 3 4 5 2 2" xfId="0" builtinId="53" customBuiltin="true"/>
    <cellStyle name="Comma 8 3 4 5 3" xfId="0" builtinId="53" customBuiltin="true"/>
    <cellStyle name="Comma 8 3 4 6" xfId="0" builtinId="53" customBuiltin="true"/>
    <cellStyle name="Comma 8 3 4 6 2" xfId="0" builtinId="53" customBuiltin="true"/>
    <cellStyle name="Comma 8 3 4 7" xfId="0" builtinId="53" customBuiltin="true"/>
    <cellStyle name="Comma 8 3 5" xfId="0" builtinId="53" customBuiltin="true"/>
    <cellStyle name="Comma 8 3 5 2" xfId="0" builtinId="53" customBuiltin="true"/>
    <cellStyle name="Comma 8 3 5 2 2" xfId="0" builtinId="53" customBuiltin="true"/>
    <cellStyle name="Comma 8 3 5 2 2 2" xfId="0" builtinId="53" customBuiltin="true"/>
    <cellStyle name="Comma 8 3 5 2 2 2 2" xfId="0" builtinId="53" customBuiltin="true"/>
    <cellStyle name="Comma 8 3 5 2 2 2 2 2" xfId="0" builtinId="53" customBuiltin="true"/>
    <cellStyle name="Comma 8 3 5 2 2 2 3" xfId="0" builtinId="53" customBuiltin="true"/>
    <cellStyle name="Comma 8 3 5 2 2 3" xfId="0" builtinId="53" customBuiltin="true"/>
    <cellStyle name="Comma 8 3 5 2 2 3 2" xfId="0" builtinId="53" customBuiltin="true"/>
    <cellStyle name="Comma 8 3 5 2 2 4" xfId="0" builtinId="53" customBuiltin="true"/>
    <cellStyle name="Comma 8 3 5 2 3" xfId="0" builtinId="53" customBuiltin="true"/>
    <cellStyle name="Comma 8 3 5 2 3 2" xfId="0" builtinId="53" customBuiltin="true"/>
    <cellStyle name="Comma 8 3 5 2 3 2 2" xfId="0" builtinId="53" customBuiltin="true"/>
    <cellStyle name="Comma 8 3 5 2 3 3" xfId="0" builtinId="53" customBuiltin="true"/>
    <cellStyle name="Comma 8 3 5 2 4" xfId="0" builtinId="53" customBuiltin="true"/>
    <cellStyle name="Comma 8 3 5 2 4 2" xfId="0" builtinId="53" customBuiltin="true"/>
    <cellStyle name="Comma 8 3 5 2 5" xfId="0" builtinId="53" customBuiltin="true"/>
    <cellStyle name="Comma 8 3 5 3" xfId="0" builtinId="53" customBuiltin="true"/>
    <cellStyle name="Comma 8 3 5 3 2" xfId="0" builtinId="53" customBuiltin="true"/>
    <cellStyle name="Comma 8 3 5 3 2 2" xfId="0" builtinId="53" customBuiltin="true"/>
    <cellStyle name="Comma 8 3 5 3 2 2 2" xfId="0" builtinId="53" customBuiltin="true"/>
    <cellStyle name="Comma 8 3 5 3 2 3" xfId="0" builtinId="53" customBuiltin="true"/>
    <cellStyle name="Comma 8 3 5 3 3" xfId="0" builtinId="53" customBuiltin="true"/>
    <cellStyle name="Comma 8 3 5 3 3 2" xfId="0" builtinId="53" customBuiltin="true"/>
    <cellStyle name="Comma 8 3 5 3 4" xfId="0" builtinId="53" customBuiltin="true"/>
    <cellStyle name="Comma 8 3 5 4" xfId="0" builtinId="53" customBuiltin="true"/>
    <cellStyle name="Comma 8 3 5 4 2" xfId="0" builtinId="53" customBuiltin="true"/>
    <cellStyle name="Comma 8 3 5 4 2 2" xfId="0" builtinId="53" customBuiltin="true"/>
    <cellStyle name="Comma 8 3 5 4 3" xfId="0" builtinId="53" customBuiltin="true"/>
    <cellStyle name="Comma 8 3 5 5" xfId="0" builtinId="53" customBuiltin="true"/>
    <cellStyle name="Comma 8 3 5 5 2" xfId="0" builtinId="53" customBuiltin="true"/>
    <cellStyle name="Comma 8 3 5 6" xfId="0" builtinId="53" customBuiltin="true"/>
    <cellStyle name="Comma 8 3 6" xfId="0" builtinId="53" customBuiltin="true"/>
    <cellStyle name="Comma 8 3 6 2" xfId="0" builtinId="53" customBuiltin="true"/>
    <cellStyle name="Comma 8 3 6 2 2" xfId="0" builtinId="53" customBuiltin="true"/>
    <cellStyle name="Comma 8 3 6 2 2 2" xfId="0" builtinId="53" customBuiltin="true"/>
    <cellStyle name="Comma 8 3 6 2 2 2 2" xfId="0" builtinId="53" customBuiltin="true"/>
    <cellStyle name="Comma 8 3 6 2 2 3" xfId="0" builtinId="53" customBuiltin="true"/>
    <cellStyle name="Comma 8 3 6 2 3" xfId="0" builtinId="53" customBuiltin="true"/>
    <cellStyle name="Comma 8 3 6 2 3 2" xfId="0" builtinId="53" customBuiltin="true"/>
    <cellStyle name="Comma 8 3 6 2 4" xfId="0" builtinId="53" customBuiltin="true"/>
    <cellStyle name="Comma 8 3 6 3" xfId="0" builtinId="53" customBuiltin="true"/>
    <cellStyle name="Comma 8 3 6 3 2" xfId="0" builtinId="53" customBuiltin="true"/>
    <cellStyle name="Comma 8 3 6 3 2 2" xfId="0" builtinId="53" customBuiltin="true"/>
    <cellStyle name="Comma 8 3 6 3 3" xfId="0" builtinId="53" customBuiltin="true"/>
    <cellStyle name="Comma 8 3 6 4" xfId="0" builtinId="53" customBuiltin="true"/>
    <cellStyle name="Comma 8 3 6 4 2" xfId="0" builtinId="53" customBuiltin="true"/>
    <cellStyle name="Comma 8 3 6 5" xfId="0" builtinId="53" customBuiltin="true"/>
    <cellStyle name="Comma 8 3 7" xfId="0" builtinId="53" customBuiltin="true"/>
    <cellStyle name="Comma 8 3 7 2" xfId="0" builtinId="53" customBuiltin="true"/>
    <cellStyle name="Comma 8 3 7 2 2" xfId="0" builtinId="53" customBuiltin="true"/>
    <cellStyle name="Comma 8 3 7 2 2 2" xfId="0" builtinId="53" customBuiltin="true"/>
    <cellStyle name="Comma 8 3 7 2 3" xfId="0" builtinId="53" customBuiltin="true"/>
    <cellStyle name="Comma 8 3 7 3" xfId="0" builtinId="53" customBuiltin="true"/>
    <cellStyle name="Comma 8 3 7 3 2" xfId="0" builtinId="53" customBuiltin="true"/>
    <cellStyle name="Comma 8 3 7 4" xfId="0" builtinId="53" customBuiltin="true"/>
    <cellStyle name="Comma 8 3 8" xfId="0" builtinId="53" customBuiltin="true"/>
    <cellStyle name="Comma 8 3 8 2" xfId="0" builtinId="53" customBuiltin="true"/>
    <cellStyle name="Comma 8 3 8 2 2" xfId="0" builtinId="53" customBuiltin="true"/>
    <cellStyle name="Comma 8 3 8 3" xfId="0" builtinId="53" customBuiltin="true"/>
    <cellStyle name="Comma 8 3 9" xfId="0" builtinId="53" customBuiltin="true"/>
    <cellStyle name="Comma 8 4" xfId="0" builtinId="53" customBuiltin="true"/>
    <cellStyle name="Comma 8 4 2" xfId="0" builtinId="53" customBuiltin="true"/>
    <cellStyle name="Comma 8 4 2 2" xfId="0" builtinId="53" customBuiltin="true"/>
    <cellStyle name="Comma 8 4 2 2 2" xfId="0" builtinId="53" customBuiltin="true"/>
    <cellStyle name="Comma 8 4 2 2 2 2" xfId="0" builtinId="53" customBuiltin="true"/>
    <cellStyle name="Comma 8 4 2 2 2 2 2" xfId="0" builtinId="53" customBuiltin="true"/>
    <cellStyle name="Comma 8 4 2 2 2 2 2 2" xfId="0" builtinId="53" customBuiltin="true"/>
    <cellStyle name="Comma 8 4 2 2 2 2 2 2 2" xfId="0" builtinId="53" customBuiltin="true"/>
    <cellStyle name="Comma 8 4 2 2 2 2 2 3" xfId="0" builtinId="53" customBuiltin="true"/>
    <cellStyle name="Comma 8 4 2 2 2 2 3" xfId="0" builtinId="53" customBuiltin="true"/>
    <cellStyle name="Comma 8 4 2 2 2 2 3 2" xfId="0" builtinId="53" customBuiltin="true"/>
    <cellStyle name="Comma 8 4 2 2 2 2 4" xfId="0" builtinId="53" customBuiltin="true"/>
    <cellStyle name="Comma 8 4 2 2 2 3" xfId="0" builtinId="53" customBuiltin="true"/>
    <cellStyle name="Comma 8 4 2 2 2 3 2" xfId="0" builtinId="53" customBuiltin="true"/>
    <cellStyle name="Comma 8 4 2 2 2 3 2 2" xfId="0" builtinId="53" customBuiltin="true"/>
    <cellStyle name="Comma 8 4 2 2 2 3 3" xfId="0" builtinId="53" customBuiltin="true"/>
    <cellStyle name="Comma 8 4 2 2 2 4" xfId="0" builtinId="53" customBuiltin="true"/>
    <cellStyle name="Comma 8 4 2 2 2 4 2" xfId="0" builtinId="53" customBuiltin="true"/>
    <cellStyle name="Comma 8 4 2 2 2 5" xfId="0" builtinId="53" customBuiltin="true"/>
    <cellStyle name="Comma 8 4 2 2 3" xfId="0" builtinId="53" customBuiltin="true"/>
    <cellStyle name="Comma 8 4 2 2 3 2" xfId="0" builtinId="53" customBuiltin="true"/>
    <cellStyle name="Comma 8 4 2 2 3 2 2" xfId="0" builtinId="53" customBuiltin="true"/>
    <cellStyle name="Comma 8 4 2 2 3 2 2 2" xfId="0" builtinId="53" customBuiltin="true"/>
    <cellStyle name="Comma 8 4 2 2 3 2 3" xfId="0" builtinId="53" customBuiltin="true"/>
    <cellStyle name="Comma 8 4 2 2 3 3" xfId="0" builtinId="53" customBuiltin="true"/>
    <cellStyle name="Comma 8 4 2 2 3 3 2" xfId="0" builtinId="53" customBuiltin="true"/>
    <cellStyle name="Comma 8 4 2 2 3 4" xfId="0" builtinId="53" customBuiltin="true"/>
    <cellStyle name="Comma 8 4 2 2 4" xfId="0" builtinId="53" customBuiltin="true"/>
    <cellStyle name="Comma 8 4 2 2 4 2" xfId="0" builtinId="53" customBuiltin="true"/>
    <cellStyle name="Comma 8 4 2 2 4 2 2" xfId="0" builtinId="53" customBuiltin="true"/>
    <cellStyle name="Comma 8 4 2 2 4 3" xfId="0" builtinId="53" customBuiltin="true"/>
    <cellStyle name="Comma 8 4 2 2 5" xfId="0" builtinId="53" customBuiltin="true"/>
    <cellStyle name="Comma 8 4 2 2 5 2" xfId="0" builtinId="53" customBuiltin="true"/>
    <cellStyle name="Comma 8 4 2 2 6" xfId="0" builtinId="53" customBuiltin="true"/>
    <cellStyle name="Comma 8 4 2 3" xfId="0" builtinId="53" customBuiltin="true"/>
    <cellStyle name="Comma 8 4 2 3 2" xfId="0" builtinId="53" customBuiltin="true"/>
    <cellStyle name="Comma 8 4 2 3 2 2" xfId="0" builtinId="53" customBuiltin="true"/>
    <cellStyle name="Comma 8 4 2 3 2 2 2" xfId="0" builtinId="53" customBuiltin="true"/>
    <cellStyle name="Comma 8 4 2 3 2 2 2 2" xfId="0" builtinId="53" customBuiltin="true"/>
    <cellStyle name="Comma 8 4 2 3 2 2 3" xfId="0" builtinId="53" customBuiltin="true"/>
    <cellStyle name="Comma 8 4 2 3 2 3" xfId="0" builtinId="53" customBuiltin="true"/>
    <cellStyle name="Comma 8 4 2 3 2 3 2" xfId="0" builtinId="53" customBuiltin="true"/>
    <cellStyle name="Comma 8 4 2 3 2 4" xfId="0" builtinId="53" customBuiltin="true"/>
    <cellStyle name="Comma 8 4 2 3 3" xfId="0" builtinId="53" customBuiltin="true"/>
    <cellStyle name="Comma 8 4 2 3 3 2" xfId="0" builtinId="53" customBuiltin="true"/>
    <cellStyle name="Comma 8 4 2 3 3 2 2" xfId="0" builtinId="53" customBuiltin="true"/>
    <cellStyle name="Comma 8 4 2 3 3 3" xfId="0" builtinId="53" customBuiltin="true"/>
    <cellStyle name="Comma 8 4 2 3 4" xfId="0" builtinId="53" customBuiltin="true"/>
    <cellStyle name="Comma 8 4 2 3 4 2" xfId="0" builtinId="53" customBuiltin="true"/>
    <cellStyle name="Comma 8 4 2 3 5" xfId="0" builtinId="53" customBuiltin="true"/>
    <cellStyle name="Comma 8 4 2 4" xfId="0" builtinId="53" customBuiltin="true"/>
    <cellStyle name="Comma 8 4 2 4 2" xfId="0" builtinId="53" customBuiltin="true"/>
    <cellStyle name="Comma 8 4 2 4 2 2" xfId="0" builtinId="53" customBuiltin="true"/>
    <cellStyle name="Comma 8 4 2 4 2 2 2" xfId="0" builtinId="53" customBuiltin="true"/>
    <cellStyle name="Comma 8 4 2 4 2 3" xfId="0" builtinId="53" customBuiltin="true"/>
    <cellStyle name="Comma 8 4 2 4 3" xfId="0" builtinId="53" customBuiltin="true"/>
    <cellStyle name="Comma 8 4 2 4 3 2" xfId="0" builtinId="53" customBuiltin="true"/>
    <cellStyle name="Comma 8 4 2 4 4" xfId="0" builtinId="53" customBuiltin="true"/>
    <cellStyle name="Comma 8 4 2 5" xfId="0" builtinId="53" customBuiltin="true"/>
    <cellStyle name="Comma 8 4 2 5 2" xfId="0" builtinId="53" customBuiltin="true"/>
    <cellStyle name="Comma 8 4 2 5 2 2" xfId="0" builtinId="53" customBuiltin="true"/>
    <cellStyle name="Comma 8 4 2 5 3" xfId="0" builtinId="53" customBuiltin="true"/>
    <cellStyle name="Comma 8 4 2 6" xfId="0" builtinId="53" customBuiltin="true"/>
    <cellStyle name="Comma 8 4 2 6 2" xfId="0" builtinId="53" customBuiltin="true"/>
    <cellStyle name="Comma 8 4 2 7" xfId="0" builtinId="53" customBuiltin="true"/>
    <cellStyle name="Comma 8 4 3" xfId="0" builtinId="53" customBuiltin="true"/>
    <cellStyle name="Comma 8 4 3 2" xfId="0" builtinId="53" customBuiltin="true"/>
    <cellStyle name="Comma 8 4 3 2 2" xfId="0" builtinId="53" customBuiltin="true"/>
    <cellStyle name="Comma 8 4 3 2 2 2" xfId="0" builtinId="53" customBuiltin="true"/>
    <cellStyle name="Comma 8 4 3 2 2 2 2" xfId="0" builtinId="53" customBuiltin="true"/>
    <cellStyle name="Comma 8 4 3 2 2 2 2 2" xfId="0" builtinId="53" customBuiltin="true"/>
    <cellStyle name="Comma 8 4 3 2 2 2 3" xfId="0" builtinId="53" customBuiltin="true"/>
    <cellStyle name="Comma 8 4 3 2 2 3" xfId="0" builtinId="53" customBuiltin="true"/>
    <cellStyle name="Comma 8 4 3 2 2 3 2" xfId="0" builtinId="53" customBuiltin="true"/>
    <cellStyle name="Comma 8 4 3 2 2 4" xfId="0" builtinId="53" customBuiltin="true"/>
    <cellStyle name="Comma 8 4 3 2 3" xfId="0" builtinId="53" customBuiltin="true"/>
    <cellStyle name="Comma 8 4 3 2 3 2" xfId="0" builtinId="53" customBuiltin="true"/>
    <cellStyle name="Comma 8 4 3 2 3 2 2" xfId="0" builtinId="53" customBuiltin="true"/>
    <cellStyle name="Comma 8 4 3 2 3 3" xfId="0" builtinId="53" customBuiltin="true"/>
    <cellStyle name="Comma 8 4 3 2 4" xfId="0" builtinId="53" customBuiltin="true"/>
    <cellStyle name="Comma 8 4 3 2 4 2" xfId="0" builtinId="53" customBuiltin="true"/>
    <cellStyle name="Comma 8 4 3 2 5" xfId="0" builtinId="53" customBuiltin="true"/>
    <cellStyle name="Comma 8 4 3 3" xfId="0" builtinId="53" customBuiltin="true"/>
    <cellStyle name="Comma 8 4 3 3 2" xfId="0" builtinId="53" customBuiltin="true"/>
    <cellStyle name="Comma 8 4 3 3 2 2" xfId="0" builtinId="53" customBuiltin="true"/>
    <cellStyle name="Comma 8 4 3 3 2 2 2" xfId="0" builtinId="53" customBuiltin="true"/>
    <cellStyle name="Comma 8 4 3 3 2 3" xfId="0" builtinId="53" customBuiltin="true"/>
    <cellStyle name="Comma 8 4 3 3 3" xfId="0" builtinId="53" customBuiltin="true"/>
    <cellStyle name="Comma 8 4 3 3 3 2" xfId="0" builtinId="53" customBuiltin="true"/>
    <cellStyle name="Comma 8 4 3 3 4" xfId="0" builtinId="53" customBuiltin="true"/>
    <cellStyle name="Comma 8 4 3 4" xfId="0" builtinId="53" customBuiltin="true"/>
    <cellStyle name="Comma 8 4 3 4 2" xfId="0" builtinId="53" customBuiltin="true"/>
    <cellStyle name="Comma 8 4 3 4 2 2" xfId="0" builtinId="53" customBuiltin="true"/>
    <cellStyle name="Comma 8 4 3 4 3" xfId="0" builtinId="53" customBuiltin="true"/>
    <cellStyle name="Comma 8 4 3 5" xfId="0" builtinId="53" customBuiltin="true"/>
    <cellStyle name="Comma 8 4 3 5 2" xfId="0" builtinId="53" customBuiltin="true"/>
    <cellStyle name="Comma 8 4 3 6" xfId="0" builtinId="53" customBuiltin="true"/>
    <cellStyle name="Comma 8 4 4" xfId="0" builtinId="53" customBuiltin="true"/>
    <cellStyle name="Comma 8 4 4 2" xfId="0" builtinId="53" customBuiltin="true"/>
    <cellStyle name="Comma 8 4 4 2 2" xfId="0" builtinId="53" customBuiltin="true"/>
    <cellStyle name="Comma 8 4 4 2 2 2" xfId="0" builtinId="53" customBuiltin="true"/>
    <cellStyle name="Comma 8 4 4 2 2 2 2" xfId="0" builtinId="53" customBuiltin="true"/>
    <cellStyle name="Comma 8 4 4 2 2 3" xfId="0" builtinId="53" customBuiltin="true"/>
    <cellStyle name="Comma 8 4 4 2 3" xfId="0" builtinId="53" customBuiltin="true"/>
    <cellStyle name="Comma 8 4 4 2 3 2" xfId="0" builtinId="53" customBuiltin="true"/>
    <cellStyle name="Comma 8 4 4 2 4" xfId="0" builtinId="53" customBuiltin="true"/>
    <cellStyle name="Comma 8 4 4 3" xfId="0" builtinId="53" customBuiltin="true"/>
    <cellStyle name="Comma 8 4 4 3 2" xfId="0" builtinId="53" customBuiltin="true"/>
    <cellStyle name="Comma 8 4 4 3 2 2" xfId="0" builtinId="53" customBuiltin="true"/>
    <cellStyle name="Comma 8 4 4 3 3" xfId="0" builtinId="53" customBuiltin="true"/>
    <cellStyle name="Comma 8 4 4 4" xfId="0" builtinId="53" customBuiltin="true"/>
    <cellStyle name="Comma 8 4 4 4 2" xfId="0" builtinId="53" customBuiltin="true"/>
    <cellStyle name="Comma 8 4 4 5" xfId="0" builtinId="53" customBuiltin="true"/>
    <cellStyle name="Comma 8 4 5" xfId="0" builtinId="53" customBuiltin="true"/>
    <cellStyle name="Comma 8 4 5 2" xfId="0" builtinId="53" customBuiltin="true"/>
    <cellStyle name="Comma 8 4 5 2 2" xfId="0" builtinId="53" customBuiltin="true"/>
    <cellStyle name="Comma 8 4 5 2 2 2" xfId="0" builtinId="53" customBuiltin="true"/>
    <cellStyle name="Comma 8 4 5 2 3" xfId="0" builtinId="53" customBuiltin="true"/>
    <cellStyle name="Comma 8 4 5 3" xfId="0" builtinId="53" customBuiltin="true"/>
    <cellStyle name="Comma 8 4 5 3 2" xfId="0" builtinId="53" customBuiltin="true"/>
    <cellStyle name="Comma 8 4 5 4" xfId="0" builtinId="53" customBuiltin="true"/>
    <cellStyle name="Comma 8 4 6" xfId="0" builtinId="53" customBuiltin="true"/>
    <cellStyle name="Comma 8 4 6 2" xfId="0" builtinId="53" customBuiltin="true"/>
    <cellStyle name="Comma 8 4 6 2 2" xfId="0" builtinId="53" customBuiltin="true"/>
    <cellStyle name="Comma 8 4 6 3" xfId="0" builtinId="53" customBuiltin="true"/>
    <cellStyle name="Comma 8 4 7" xfId="0" builtinId="53" customBuiltin="true"/>
    <cellStyle name="Comma 8 4 8" xfId="0" builtinId="53" customBuiltin="true"/>
    <cellStyle name="Comma 8 4 8 2" xfId="0" builtinId="53" customBuiltin="true"/>
    <cellStyle name="Comma 8 4 9" xfId="0" builtinId="53" customBuiltin="true"/>
    <cellStyle name="Comma 8 5" xfId="0" builtinId="53" customBuiltin="true"/>
    <cellStyle name="Comma 8 5 2" xfId="0" builtinId="53" customBuiltin="true"/>
    <cellStyle name="Comma 8 5 2 2" xfId="0" builtinId="53" customBuiltin="true"/>
    <cellStyle name="Comma 8 5 2 2 2" xfId="0" builtinId="53" customBuiltin="true"/>
    <cellStyle name="Comma 8 5 2 2 2 2" xfId="0" builtinId="53" customBuiltin="true"/>
    <cellStyle name="Comma 8 5 2 2 2 2 2" xfId="0" builtinId="53" customBuiltin="true"/>
    <cellStyle name="Comma 8 5 2 2 2 2 2 2" xfId="0" builtinId="53" customBuiltin="true"/>
    <cellStyle name="Comma 8 5 2 2 2 2 2 2 2" xfId="0" builtinId="53" customBuiltin="true"/>
    <cellStyle name="Comma 8 5 2 2 2 2 2 3" xfId="0" builtinId="53" customBuiltin="true"/>
    <cellStyle name="Comma 8 5 2 2 2 2 3" xfId="0" builtinId="53" customBuiltin="true"/>
    <cellStyle name="Comma 8 5 2 2 2 2 3 2" xfId="0" builtinId="53" customBuiltin="true"/>
    <cellStyle name="Comma 8 5 2 2 2 2 4" xfId="0" builtinId="53" customBuiltin="true"/>
    <cellStyle name="Comma 8 5 2 2 2 3" xfId="0" builtinId="53" customBuiltin="true"/>
    <cellStyle name="Comma 8 5 2 2 2 3 2" xfId="0" builtinId="53" customBuiltin="true"/>
    <cellStyle name="Comma 8 5 2 2 2 3 2 2" xfId="0" builtinId="53" customBuiltin="true"/>
    <cellStyle name="Comma 8 5 2 2 2 3 3" xfId="0" builtinId="53" customBuiltin="true"/>
    <cellStyle name="Comma 8 5 2 2 2 4" xfId="0" builtinId="53" customBuiltin="true"/>
    <cellStyle name="Comma 8 5 2 2 2 4 2" xfId="0" builtinId="53" customBuiltin="true"/>
    <cellStyle name="Comma 8 5 2 2 2 5" xfId="0" builtinId="53" customBuiltin="true"/>
    <cellStyle name="Comma 8 5 2 2 3" xfId="0" builtinId="53" customBuiltin="true"/>
    <cellStyle name="Comma 8 5 2 2 3 2" xfId="0" builtinId="53" customBuiltin="true"/>
    <cellStyle name="Comma 8 5 2 2 3 2 2" xfId="0" builtinId="53" customBuiltin="true"/>
    <cellStyle name="Comma 8 5 2 2 3 2 2 2" xfId="0" builtinId="53" customBuiltin="true"/>
    <cellStyle name="Comma 8 5 2 2 3 2 3" xfId="0" builtinId="53" customBuiltin="true"/>
    <cellStyle name="Comma 8 5 2 2 3 3" xfId="0" builtinId="53" customBuiltin="true"/>
    <cellStyle name="Comma 8 5 2 2 3 3 2" xfId="0" builtinId="53" customBuiltin="true"/>
    <cellStyle name="Comma 8 5 2 2 3 4" xfId="0" builtinId="53" customBuiltin="true"/>
    <cellStyle name="Comma 8 5 2 2 4" xfId="0" builtinId="53" customBuiltin="true"/>
    <cellStyle name="Comma 8 5 2 2 4 2" xfId="0" builtinId="53" customBuiltin="true"/>
    <cellStyle name="Comma 8 5 2 2 4 2 2" xfId="0" builtinId="53" customBuiltin="true"/>
    <cellStyle name="Comma 8 5 2 2 4 3" xfId="0" builtinId="53" customBuiltin="true"/>
    <cellStyle name="Comma 8 5 2 2 5" xfId="0" builtinId="53" customBuiltin="true"/>
    <cellStyle name="Comma 8 5 2 2 5 2" xfId="0" builtinId="53" customBuiltin="true"/>
    <cellStyle name="Comma 8 5 2 2 6" xfId="0" builtinId="53" customBuiltin="true"/>
    <cellStyle name="Comma 8 5 2 3" xfId="0" builtinId="53" customBuiltin="true"/>
    <cellStyle name="Comma 8 5 2 3 2" xfId="0" builtinId="53" customBuiltin="true"/>
    <cellStyle name="Comma 8 5 2 3 2 2" xfId="0" builtinId="53" customBuiltin="true"/>
    <cellStyle name="Comma 8 5 2 3 2 2 2" xfId="0" builtinId="53" customBuiltin="true"/>
    <cellStyle name="Comma 8 5 2 3 2 2 2 2" xfId="0" builtinId="53" customBuiltin="true"/>
    <cellStyle name="Comma 8 5 2 3 2 2 3" xfId="0" builtinId="53" customBuiltin="true"/>
    <cellStyle name="Comma 8 5 2 3 2 3" xfId="0" builtinId="53" customBuiltin="true"/>
    <cellStyle name="Comma 8 5 2 3 2 3 2" xfId="0" builtinId="53" customBuiltin="true"/>
    <cellStyle name="Comma 8 5 2 3 2 4" xfId="0" builtinId="53" customBuiltin="true"/>
    <cellStyle name="Comma 8 5 2 3 3" xfId="0" builtinId="53" customBuiltin="true"/>
    <cellStyle name="Comma 8 5 2 3 3 2" xfId="0" builtinId="53" customBuiltin="true"/>
    <cellStyle name="Comma 8 5 2 3 3 2 2" xfId="0" builtinId="53" customBuiltin="true"/>
    <cellStyle name="Comma 8 5 2 3 3 3" xfId="0" builtinId="53" customBuiltin="true"/>
    <cellStyle name="Comma 8 5 2 3 4" xfId="0" builtinId="53" customBuiltin="true"/>
    <cellStyle name="Comma 8 5 2 3 4 2" xfId="0" builtinId="53" customBuiltin="true"/>
    <cellStyle name="Comma 8 5 2 3 5" xfId="0" builtinId="53" customBuiltin="true"/>
    <cellStyle name="Comma 8 5 2 4" xfId="0" builtinId="53" customBuiltin="true"/>
    <cellStyle name="Comma 8 5 2 4 2" xfId="0" builtinId="53" customBuiltin="true"/>
    <cellStyle name="Comma 8 5 2 4 2 2" xfId="0" builtinId="53" customBuiltin="true"/>
    <cellStyle name="Comma 8 5 2 4 2 2 2" xfId="0" builtinId="53" customBuiltin="true"/>
    <cellStyle name="Comma 8 5 2 4 2 3" xfId="0" builtinId="53" customBuiltin="true"/>
    <cellStyle name="Comma 8 5 2 4 3" xfId="0" builtinId="53" customBuiltin="true"/>
    <cellStyle name="Comma 8 5 2 4 3 2" xfId="0" builtinId="53" customBuiltin="true"/>
    <cellStyle name="Comma 8 5 2 4 4" xfId="0" builtinId="53" customBuiltin="true"/>
    <cellStyle name="Comma 8 5 2 5" xfId="0" builtinId="53" customBuiltin="true"/>
    <cellStyle name="Comma 8 5 2 5 2" xfId="0" builtinId="53" customBuiltin="true"/>
    <cellStyle name="Comma 8 5 2 5 2 2" xfId="0" builtinId="53" customBuiltin="true"/>
    <cellStyle name="Comma 8 5 2 5 3" xfId="0" builtinId="53" customBuiltin="true"/>
    <cellStyle name="Comma 8 5 2 6" xfId="0" builtinId="53" customBuiltin="true"/>
    <cellStyle name="Comma 8 5 2 6 2" xfId="0" builtinId="53" customBuiltin="true"/>
    <cellStyle name="Comma 8 5 2 7" xfId="0" builtinId="53" customBuiltin="true"/>
    <cellStyle name="Comma 8 5 3" xfId="0" builtinId="53" customBuiltin="true"/>
    <cellStyle name="Comma 8 5 3 2" xfId="0" builtinId="53" customBuiltin="true"/>
    <cellStyle name="Comma 8 5 3 2 2" xfId="0" builtinId="53" customBuiltin="true"/>
    <cellStyle name="Comma 8 5 3 2 2 2" xfId="0" builtinId="53" customBuiltin="true"/>
    <cellStyle name="Comma 8 5 3 2 2 2 2" xfId="0" builtinId="53" customBuiltin="true"/>
    <cellStyle name="Comma 8 5 3 2 2 2 2 2" xfId="0" builtinId="53" customBuiltin="true"/>
    <cellStyle name="Comma 8 5 3 2 2 2 3" xfId="0" builtinId="53" customBuiltin="true"/>
    <cellStyle name="Comma 8 5 3 2 2 3" xfId="0" builtinId="53" customBuiltin="true"/>
    <cellStyle name="Comma 8 5 3 2 2 3 2" xfId="0" builtinId="53" customBuiltin="true"/>
    <cellStyle name="Comma 8 5 3 2 2 4" xfId="0" builtinId="53" customBuiltin="true"/>
    <cellStyle name="Comma 8 5 3 2 3" xfId="0" builtinId="53" customBuiltin="true"/>
    <cellStyle name="Comma 8 5 3 2 3 2" xfId="0" builtinId="53" customBuiltin="true"/>
    <cellStyle name="Comma 8 5 3 2 3 2 2" xfId="0" builtinId="53" customBuiltin="true"/>
    <cellStyle name="Comma 8 5 3 2 3 3" xfId="0" builtinId="53" customBuiltin="true"/>
    <cellStyle name="Comma 8 5 3 2 4" xfId="0" builtinId="53" customBuiltin="true"/>
    <cellStyle name="Comma 8 5 3 2 4 2" xfId="0" builtinId="53" customBuiltin="true"/>
    <cellStyle name="Comma 8 5 3 2 5" xfId="0" builtinId="53" customBuiltin="true"/>
    <cellStyle name="Comma 8 5 3 3" xfId="0" builtinId="53" customBuiltin="true"/>
    <cellStyle name="Comma 8 5 3 3 2" xfId="0" builtinId="53" customBuiltin="true"/>
    <cellStyle name="Comma 8 5 3 3 2 2" xfId="0" builtinId="53" customBuiltin="true"/>
    <cellStyle name="Comma 8 5 3 3 2 2 2" xfId="0" builtinId="53" customBuiltin="true"/>
    <cellStyle name="Comma 8 5 3 3 2 3" xfId="0" builtinId="53" customBuiltin="true"/>
    <cellStyle name="Comma 8 5 3 3 3" xfId="0" builtinId="53" customBuiltin="true"/>
    <cellStyle name="Comma 8 5 3 3 3 2" xfId="0" builtinId="53" customBuiltin="true"/>
    <cellStyle name="Comma 8 5 3 3 4" xfId="0" builtinId="53" customBuiltin="true"/>
    <cellStyle name="Comma 8 5 3 4" xfId="0" builtinId="53" customBuiltin="true"/>
    <cellStyle name="Comma 8 5 3 4 2" xfId="0" builtinId="53" customBuiltin="true"/>
    <cellStyle name="Comma 8 5 3 4 2 2" xfId="0" builtinId="53" customBuiltin="true"/>
    <cellStyle name="Comma 8 5 3 4 3" xfId="0" builtinId="53" customBuiltin="true"/>
    <cellStyle name="Comma 8 5 3 5" xfId="0" builtinId="53" customBuiltin="true"/>
    <cellStyle name="Comma 8 5 3 5 2" xfId="0" builtinId="53" customBuiltin="true"/>
    <cellStyle name="Comma 8 5 3 6" xfId="0" builtinId="53" customBuiltin="true"/>
    <cellStyle name="Comma 8 5 4" xfId="0" builtinId="53" customBuiltin="true"/>
    <cellStyle name="Comma 8 5 4 2" xfId="0" builtinId="53" customBuiltin="true"/>
    <cellStyle name="Comma 8 5 4 2 2" xfId="0" builtinId="53" customBuiltin="true"/>
    <cellStyle name="Comma 8 5 4 2 2 2" xfId="0" builtinId="53" customBuiltin="true"/>
    <cellStyle name="Comma 8 5 4 2 2 2 2" xfId="0" builtinId="53" customBuiltin="true"/>
    <cellStyle name="Comma 8 5 4 2 2 3" xfId="0" builtinId="53" customBuiltin="true"/>
    <cellStyle name="Comma 8 5 4 2 3" xfId="0" builtinId="53" customBuiltin="true"/>
    <cellStyle name="Comma 8 5 4 2 3 2" xfId="0" builtinId="53" customBuiltin="true"/>
    <cellStyle name="Comma 8 5 4 2 4" xfId="0" builtinId="53" customBuiltin="true"/>
    <cellStyle name="Comma 8 5 4 3" xfId="0" builtinId="53" customBuiltin="true"/>
    <cellStyle name="Comma 8 5 4 3 2" xfId="0" builtinId="53" customBuiltin="true"/>
    <cellStyle name="Comma 8 5 4 3 2 2" xfId="0" builtinId="53" customBuiltin="true"/>
    <cellStyle name="Comma 8 5 4 3 3" xfId="0" builtinId="53" customBuiltin="true"/>
    <cellStyle name="Comma 8 5 4 4" xfId="0" builtinId="53" customBuiltin="true"/>
    <cellStyle name="Comma 8 5 4 4 2" xfId="0" builtinId="53" customBuiltin="true"/>
    <cellStyle name="Comma 8 5 4 5" xfId="0" builtinId="53" customBuiltin="true"/>
    <cellStyle name="Comma 8 5 5" xfId="0" builtinId="53" customBuiltin="true"/>
    <cellStyle name="Comma 8 5 5 2" xfId="0" builtinId="53" customBuiltin="true"/>
    <cellStyle name="Comma 8 5 5 2 2" xfId="0" builtinId="53" customBuiltin="true"/>
    <cellStyle name="Comma 8 5 5 2 2 2" xfId="0" builtinId="53" customBuiltin="true"/>
    <cellStyle name="Comma 8 5 5 2 3" xfId="0" builtinId="53" customBuiltin="true"/>
    <cellStyle name="Comma 8 5 5 3" xfId="0" builtinId="53" customBuiltin="true"/>
    <cellStyle name="Comma 8 5 5 3 2" xfId="0" builtinId="53" customBuiltin="true"/>
    <cellStyle name="Comma 8 5 5 4" xfId="0" builtinId="53" customBuiltin="true"/>
    <cellStyle name="Comma 8 5 6" xfId="0" builtinId="53" customBuiltin="true"/>
    <cellStyle name="Comma 8 5 6 2" xfId="0" builtinId="53" customBuiltin="true"/>
    <cellStyle name="Comma 8 5 6 2 2" xfId="0" builtinId="53" customBuiltin="true"/>
    <cellStyle name="Comma 8 5 6 3" xfId="0" builtinId="53" customBuiltin="true"/>
    <cellStyle name="Comma 8 5 7" xfId="0" builtinId="53" customBuiltin="true"/>
    <cellStyle name="Comma 8 5 7 2" xfId="0" builtinId="53" customBuiltin="true"/>
    <cellStyle name="Comma 8 5 8" xfId="0" builtinId="53" customBuiltin="true"/>
    <cellStyle name="Comma 8 6" xfId="0" builtinId="53" customBuiltin="true"/>
    <cellStyle name="Comma 8 6 2" xfId="0" builtinId="53" customBuiltin="true"/>
    <cellStyle name="Comma 8 6 2 2" xfId="0" builtinId="53" customBuiltin="true"/>
    <cellStyle name="Comma 8 6 2 2 2" xfId="0" builtinId="53" customBuiltin="true"/>
    <cellStyle name="Comma 8 6 2 2 2 2" xfId="0" builtinId="53" customBuiltin="true"/>
    <cellStyle name="Comma 8 6 2 2 2 2 2" xfId="0" builtinId="53" customBuiltin="true"/>
    <cellStyle name="Comma 8 6 2 2 2 2 2 2" xfId="0" builtinId="53" customBuiltin="true"/>
    <cellStyle name="Comma 8 6 2 2 2 2 3" xfId="0" builtinId="53" customBuiltin="true"/>
    <cellStyle name="Comma 8 6 2 2 2 3" xfId="0" builtinId="53" customBuiltin="true"/>
    <cellStyle name="Comma 8 6 2 2 2 3 2" xfId="0" builtinId="53" customBuiltin="true"/>
    <cellStyle name="Comma 8 6 2 2 2 4" xfId="0" builtinId="53" customBuiltin="true"/>
    <cellStyle name="Comma 8 6 2 2 3" xfId="0" builtinId="53" customBuiltin="true"/>
    <cellStyle name="Comma 8 6 2 2 3 2" xfId="0" builtinId="53" customBuiltin="true"/>
    <cellStyle name="Comma 8 6 2 2 3 2 2" xfId="0" builtinId="53" customBuiltin="true"/>
    <cellStyle name="Comma 8 6 2 2 3 3" xfId="0" builtinId="53" customBuiltin="true"/>
    <cellStyle name="Comma 8 6 2 2 4" xfId="0" builtinId="53" customBuiltin="true"/>
    <cellStyle name="Comma 8 6 2 2 4 2" xfId="0" builtinId="53" customBuiltin="true"/>
    <cellStyle name="Comma 8 6 2 2 5" xfId="0" builtinId="53" customBuiltin="true"/>
    <cellStyle name="Comma 8 6 2 3" xfId="0" builtinId="53" customBuiltin="true"/>
    <cellStyle name="Comma 8 6 2 3 2" xfId="0" builtinId="53" customBuiltin="true"/>
    <cellStyle name="Comma 8 6 2 3 2 2" xfId="0" builtinId="53" customBuiltin="true"/>
    <cellStyle name="Comma 8 6 2 3 2 2 2" xfId="0" builtinId="53" customBuiltin="true"/>
    <cellStyle name="Comma 8 6 2 3 2 3" xfId="0" builtinId="53" customBuiltin="true"/>
    <cellStyle name="Comma 8 6 2 3 3" xfId="0" builtinId="53" customBuiltin="true"/>
    <cellStyle name="Comma 8 6 2 3 3 2" xfId="0" builtinId="53" customBuiltin="true"/>
    <cellStyle name="Comma 8 6 2 3 4" xfId="0" builtinId="53" customBuiltin="true"/>
    <cellStyle name="Comma 8 6 2 4" xfId="0" builtinId="53" customBuiltin="true"/>
    <cellStyle name="Comma 8 6 2 4 2" xfId="0" builtinId="53" customBuiltin="true"/>
    <cellStyle name="Comma 8 6 2 4 2 2" xfId="0" builtinId="53" customBuiltin="true"/>
    <cellStyle name="Comma 8 6 2 4 3" xfId="0" builtinId="53" customBuiltin="true"/>
    <cellStyle name="Comma 8 6 2 5" xfId="0" builtinId="53" customBuiltin="true"/>
    <cellStyle name="Comma 8 6 2 5 2" xfId="0" builtinId="53" customBuiltin="true"/>
    <cellStyle name="Comma 8 6 2 6" xfId="0" builtinId="53" customBuiltin="true"/>
    <cellStyle name="Comma 8 6 3" xfId="0" builtinId="53" customBuiltin="true"/>
    <cellStyle name="Comma 8 6 3 2" xfId="0" builtinId="53" customBuiltin="true"/>
    <cellStyle name="Comma 8 6 3 2 2" xfId="0" builtinId="53" customBuiltin="true"/>
    <cellStyle name="Comma 8 6 3 2 2 2" xfId="0" builtinId="53" customBuiltin="true"/>
    <cellStyle name="Comma 8 6 3 2 2 2 2" xfId="0" builtinId="53" customBuiltin="true"/>
    <cellStyle name="Comma 8 6 3 2 2 3" xfId="0" builtinId="53" customBuiltin="true"/>
    <cellStyle name="Comma 8 6 3 2 3" xfId="0" builtinId="53" customBuiltin="true"/>
    <cellStyle name="Comma 8 6 3 2 3 2" xfId="0" builtinId="53" customBuiltin="true"/>
    <cellStyle name="Comma 8 6 3 2 4" xfId="0" builtinId="53" customBuiltin="true"/>
    <cellStyle name="Comma 8 6 3 3" xfId="0" builtinId="53" customBuiltin="true"/>
    <cellStyle name="Comma 8 6 3 3 2" xfId="0" builtinId="53" customBuiltin="true"/>
    <cellStyle name="Comma 8 6 3 3 2 2" xfId="0" builtinId="53" customBuiltin="true"/>
    <cellStyle name="Comma 8 6 3 3 3" xfId="0" builtinId="53" customBuiltin="true"/>
    <cellStyle name="Comma 8 6 3 4" xfId="0" builtinId="53" customBuiltin="true"/>
    <cellStyle name="Comma 8 6 3 4 2" xfId="0" builtinId="53" customBuiltin="true"/>
    <cellStyle name="Comma 8 6 3 5" xfId="0" builtinId="53" customBuiltin="true"/>
    <cellStyle name="Comma 8 6 4" xfId="0" builtinId="53" customBuiltin="true"/>
    <cellStyle name="Comma 8 6 4 2" xfId="0" builtinId="53" customBuiltin="true"/>
    <cellStyle name="Comma 8 6 4 2 2" xfId="0" builtinId="53" customBuiltin="true"/>
    <cellStyle name="Comma 8 6 4 2 2 2" xfId="0" builtinId="53" customBuiltin="true"/>
    <cellStyle name="Comma 8 6 4 2 3" xfId="0" builtinId="53" customBuiltin="true"/>
    <cellStyle name="Comma 8 6 4 3" xfId="0" builtinId="53" customBuiltin="true"/>
    <cellStyle name="Comma 8 6 4 3 2" xfId="0" builtinId="53" customBuiltin="true"/>
    <cellStyle name="Comma 8 6 4 4" xfId="0" builtinId="53" customBuiltin="true"/>
    <cellStyle name="Comma 8 6 5" xfId="0" builtinId="53" customBuiltin="true"/>
    <cellStyle name="Comma 8 6 5 2" xfId="0" builtinId="53" customBuiltin="true"/>
    <cellStyle name="Comma 8 6 5 2 2" xfId="0" builtinId="53" customBuiltin="true"/>
    <cellStyle name="Comma 8 6 5 3" xfId="0" builtinId="53" customBuiltin="true"/>
    <cellStyle name="Comma 8 6 6" xfId="0" builtinId="53" customBuiltin="true"/>
    <cellStyle name="Comma 8 6 6 2" xfId="0" builtinId="53" customBuiltin="true"/>
    <cellStyle name="Comma 8 6 7" xfId="0" builtinId="53" customBuiltin="true"/>
    <cellStyle name="Comma 8 7" xfId="0" builtinId="53" customBuiltin="true"/>
    <cellStyle name="Comma 8 8" xfId="0" builtinId="53" customBuiltin="true"/>
    <cellStyle name="Comma 8 8 2" xfId="0" builtinId="53" customBuiltin="true"/>
    <cellStyle name="Comma 8 8 2 2" xfId="0" builtinId="53" customBuiltin="true"/>
    <cellStyle name="Comma 8 8 2 2 2" xfId="0" builtinId="53" customBuiltin="true"/>
    <cellStyle name="Comma 8 8 2 2 2 2" xfId="0" builtinId="53" customBuiltin="true"/>
    <cellStyle name="Comma 8 8 2 2 2 2 2" xfId="0" builtinId="53" customBuiltin="true"/>
    <cellStyle name="Comma 8 8 2 2 2 3" xfId="0" builtinId="53" customBuiltin="true"/>
    <cellStyle name="Comma 8 8 2 2 3" xfId="0" builtinId="53" customBuiltin="true"/>
    <cellStyle name="Comma 8 8 2 2 3 2" xfId="0" builtinId="53" customBuiltin="true"/>
    <cellStyle name="Comma 8 8 2 2 4" xfId="0" builtinId="53" customBuiltin="true"/>
    <cellStyle name="Comma 8 8 2 3" xfId="0" builtinId="53" customBuiltin="true"/>
    <cellStyle name="Comma 8 8 2 3 2" xfId="0" builtinId="53" customBuiltin="true"/>
    <cellStyle name="Comma 8 8 2 3 2 2" xfId="0" builtinId="53" customBuiltin="true"/>
    <cellStyle name="Comma 8 8 2 3 3" xfId="0" builtinId="53" customBuiltin="true"/>
    <cellStyle name="Comma 8 8 2 4" xfId="0" builtinId="53" customBuiltin="true"/>
    <cellStyle name="Comma 8 8 2 4 2" xfId="0" builtinId="53" customBuiltin="true"/>
    <cellStyle name="Comma 8 8 2 5" xfId="0" builtinId="53" customBuiltin="true"/>
    <cellStyle name="Comma 8 8 3" xfId="0" builtinId="53" customBuiltin="true"/>
    <cellStyle name="Comma 8 8 3 2" xfId="0" builtinId="53" customBuiltin="true"/>
    <cellStyle name="Comma 8 8 3 2 2" xfId="0" builtinId="53" customBuiltin="true"/>
    <cellStyle name="Comma 8 8 3 2 2 2" xfId="0" builtinId="53" customBuiltin="true"/>
    <cellStyle name="Comma 8 8 3 2 3" xfId="0" builtinId="53" customBuiltin="true"/>
    <cellStyle name="Comma 8 8 3 3" xfId="0" builtinId="53" customBuiltin="true"/>
    <cellStyle name="Comma 8 8 3 3 2" xfId="0" builtinId="53" customBuiltin="true"/>
    <cellStyle name="Comma 8 8 3 4" xfId="0" builtinId="53" customBuiltin="true"/>
    <cellStyle name="Comma 8 8 4" xfId="0" builtinId="53" customBuiltin="true"/>
    <cellStyle name="Comma 8 8 4 2" xfId="0" builtinId="53" customBuiltin="true"/>
    <cellStyle name="Comma 8 8 4 2 2" xfId="0" builtinId="53" customBuiltin="true"/>
    <cellStyle name="Comma 8 8 4 3" xfId="0" builtinId="53" customBuiltin="true"/>
    <cellStyle name="Comma 8 8 5" xfId="0" builtinId="53" customBuiltin="true"/>
    <cellStyle name="Comma 8 8 5 2" xfId="0" builtinId="53" customBuiltin="true"/>
    <cellStyle name="Comma 8 8 6" xfId="0" builtinId="53" customBuiltin="true"/>
    <cellStyle name="Comma 8 9" xfId="0" builtinId="53" customBuiltin="true"/>
    <cellStyle name="Comma 8 9 2" xfId="0" builtinId="53" customBuiltin="true"/>
    <cellStyle name="Comma 8 9 2 2" xfId="0" builtinId="53" customBuiltin="true"/>
    <cellStyle name="Comma 8 9 2 2 2" xfId="0" builtinId="53" customBuiltin="true"/>
    <cellStyle name="Comma 8 9 2 2 2 2" xfId="0" builtinId="53" customBuiltin="true"/>
    <cellStyle name="Comma 8 9 2 2 3" xfId="0" builtinId="53" customBuiltin="true"/>
    <cellStyle name="Comma 8 9 2 3" xfId="0" builtinId="53" customBuiltin="true"/>
    <cellStyle name="Comma 8 9 2 3 2" xfId="0" builtinId="53" customBuiltin="true"/>
    <cellStyle name="Comma 8 9 2 4" xfId="0" builtinId="53" customBuiltin="true"/>
    <cellStyle name="Comma 8 9 3" xfId="0" builtinId="53" customBuiltin="true"/>
    <cellStyle name="Comma 8 9 3 2" xfId="0" builtinId="53" customBuiltin="true"/>
    <cellStyle name="Comma 8 9 3 2 2" xfId="0" builtinId="53" customBuiltin="true"/>
    <cellStyle name="Comma 8 9 3 3" xfId="0" builtinId="53" customBuiltin="true"/>
    <cellStyle name="Comma 8 9 4" xfId="0" builtinId="53" customBuiltin="true"/>
    <cellStyle name="Comma 8 9 4 2" xfId="0" builtinId="53" customBuiltin="true"/>
    <cellStyle name="Comma 8 9 5" xfId="0" builtinId="53" customBuiltin="true"/>
    <cellStyle name="Comma 9" xfId="0" builtinId="53" customBuiltin="true"/>
    <cellStyle name="Comma 9 2" xfId="0" builtinId="53" customBuiltin="true"/>
    <cellStyle name="Comma 9 2 2" xfId="0" builtinId="53" customBuiltin="true"/>
    <cellStyle name="Comma 9 2 2 2" xfId="0" builtinId="53" customBuiltin="true"/>
    <cellStyle name="Comma 9 2 3" xfId="0" builtinId="53" customBuiltin="true"/>
    <cellStyle name="Comma 9 3" xfId="0" builtinId="53" customBuiltin="true"/>
    <cellStyle name="Comma 9 3 2" xfId="0" builtinId="53" customBuiltin="true"/>
    <cellStyle name="Comma 9 4" xfId="0" builtinId="53" customBuiltin="true"/>
    <cellStyle name="Currency 2" xfId="0" builtinId="53" customBuiltin="true"/>
    <cellStyle name="Currency 2 2" xfId="0" builtinId="53" customBuiltin="true"/>
    <cellStyle name="Currency 2 3" xfId="0" builtinId="53" customBuiltin="true"/>
    <cellStyle name="Currency 2 4" xfId="0" builtinId="53" customBuiltin="true"/>
    <cellStyle name="Currency 3" xfId="0" builtinId="53" customBuiltin="true"/>
    <cellStyle name="Currency 3 2" xfId="0" builtinId="53" customBuiltin="true"/>
    <cellStyle name="Currency 3 2 2" xfId="0" builtinId="53" customBuiltin="true"/>
    <cellStyle name="Currency 3 2 2 2" xfId="0" builtinId="53" customBuiltin="true"/>
    <cellStyle name="Currency 3 2 2 2 2" xfId="0" builtinId="53" customBuiltin="true"/>
    <cellStyle name="Currency 3 2 2 2 2 2" xfId="0" builtinId="53" customBuiltin="true"/>
    <cellStyle name="Currency 3 2 2 2 3" xfId="0" builtinId="53" customBuiltin="true"/>
    <cellStyle name="Currency 3 2 2 3" xfId="0" builtinId="53" customBuiltin="true"/>
    <cellStyle name="Currency 3 2 2 3 2" xfId="0" builtinId="53" customBuiltin="true"/>
    <cellStyle name="Currency 3 2 2 4" xfId="0" builtinId="53" customBuiltin="true"/>
    <cellStyle name="Currency 3 2 3" xfId="0" builtinId="53" customBuiltin="true"/>
    <cellStyle name="Currency 3 2 3 2" xfId="0" builtinId="53" customBuiltin="true"/>
    <cellStyle name="Currency 3 2 3 2 2" xfId="0" builtinId="53" customBuiltin="true"/>
    <cellStyle name="Currency 3 2 3 3" xfId="0" builtinId="53" customBuiltin="true"/>
    <cellStyle name="Currency 3 2 4" xfId="0" builtinId="53" customBuiltin="true"/>
    <cellStyle name="Currency 3 2 4 2" xfId="0" builtinId="53" customBuiltin="true"/>
    <cellStyle name="Currency 3 2 5" xfId="0" builtinId="53" customBuiltin="true"/>
    <cellStyle name="Currency 3 3" xfId="0" builtinId="53" customBuiltin="true"/>
    <cellStyle name="Currency 3 3 2" xfId="0" builtinId="53" customBuiltin="true"/>
    <cellStyle name="Currency 3 3 2 2" xfId="0" builtinId="53" customBuiltin="true"/>
    <cellStyle name="Currency 3 3 2 2 2" xfId="0" builtinId="53" customBuiltin="true"/>
    <cellStyle name="Currency 3 3 2 2 2 2" xfId="0" builtinId="53" customBuiltin="true"/>
    <cellStyle name="Currency 3 3 2 2 3" xfId="0" builtinId="53" customBuiltin="true"/>
    <cellStyle name="Currency 3 3 2 3" xfId="0" builtinId="53" customBuiltin="true"/>
    <cellStyle name="Currency 3 3 2 3 2" xfId="0" builtinId="53" customBuiltin="true"/>
    <cellStyle name="Currency 3 3 2 4" xfId="0" builtinId="53" customBuiltin="true"/>
    <cellStyle name="Currency 3 3 3" xfId="0" builtinId="53" customBuiltin="true"/>
    <cellStyle name="Currency 3 3 3 2" xfId="0" builtinId="53" customBuiltin="true"/>
    <cellStyle name="Currency 3 3 3 2 2" xfId="0" builtinId="53" customBuiltin="true"/>
    <cellStyle name="Currency 3 3 3 3" xfId="0" builtinId="53" customBuiltin="true"/>
    <cellStyle name="Currency 3 3 4" xfId="0" builtinId="53" customBuiltin="true"/>
    <cellStyle name="Currency 3 3 4 2" xfId="0" builtinId="53" customBuiltin="true"/>
    <cellStyle name="Currency 3 3 5" xfId="0" builtinId="53" customBuiltin="true"/>
    <cellStyle name="Currency 3 4" xfId="0" builtinId="53" customBuiltin="true"/>
    <cellStyle name="Currency 3 4 2" xfId="0" builtinId="53" customBuiltin="true"/>
    <cellStyle name="Currency 3 4 2 2" xfId="0" builtinId="53" customBuiltin="true"/>
    <cellStyle name="Currency 3 4 2 2 2" xfId="0" builtinId="53" customBuiltin="true"/>
    <cellStyle name="Currency 3 4 2 3" xfId="0" builtinId="53" customBuiltin="true"/>
    <cellStyle name="Currency 3 4 3" xfId="0" builtinId="53" customBuiltin="true"/>
    <cellStyle name="Currency 3 4 3 2" xfId="0" builtinId="53" customBuiltin="true"/>
    <cellStyle name="Currency 3 4 4" xfId="0" builtinId="53" customBuiltin="true"/>
    <cellStyle name="Currency 3 5" xfId="0" builtinId="53" customBuiltin="true"/>
    <cellStyle name="Currency 3 5 2" xfId="0" builtinId="53" customBuiltin="true"/>
    <cellStyle name="Currency 3 5 2 2" xfId="0" builtinId="53" customBuiltin="true"/>
    <cellStyle name="Currency 3 5 3" xfId="0" builtinId="53" customBuiltin="true"/>
    <cellStyle name="Currency 3 6" xfId="0" builtinId="53" customBuiltin="true"/>
    <cellStyle name="Currency 3 6 2" xfId="0" builtinId="53" customBuiltin="true"/>
    <cellStyle name="Currency 3 6 3" xfId="0" builtinId="53" customBuiltin="true"/>
    <cellStyle name="Currency 3 7" xfId="0" builtinId="53" customBuiltin="true"/>
    <cellStyle name="Currency 4" xfId="0" builtinId="53" customBuiltin="true"/>
    <cellStyle name="Currency 4 2" xfId="0" builtinId="53" customBuiltin="true"/>
    <cellStyle name="Currency 4 2 2" xfId="0" builtinId="53" customBuiltin="true"/>
    <cellStyle name="Currency 4 2 2 2" xfId="0" builtinId="53" customBuiltin="true"/>
    <cellStyle name="Currency 4 2 2 2 2" xfId="0" builtinId="53" customBuiltin="true"/>
    <cellStyle name="Currency 4 2 2 2 2 2" xfId="0" builtinId="53" customBuiltin="true"/>
    <cellStyle name="Currency 4 2 2 2 3" xfId="0" builtinId="53" customBuiltin="true"/>
    <cellStyle name="Currency 4 2 2 3" xfId="0" builtinId="53" customBuiltin="true"/>
    <cellStyle name="Currency 4 2 2 3 2" xfId="0" builtinId="53" customBuiltin="true"/>
    <cellStyle name="Currency 4 2 2 4" xfId="0" builtinId="53" customBuiltin="true"/>
    <cellStyle name="Currency 4 2 3" xfId="0" builtinId="53" customBuiltin="true"/>
    <cellStyle name="Currency 4 2 3 2" xfId="0" builtinId="53" customBuiltin="true"/>
    <cellStyle name="Currency 4 2 3 2 2" xfId="0" builtinId="53" customBuiltin="true"/>
    <cellStyle name="Currency 4 2 3 3" xfId="0" builtinId="53" customBuiltin="true"/>
    <cellStyle name="Currency 4 2 4" xfId="0" builtinId="53" customBuiltin="true"/>
    <cellStyle name="Currency 4 2 4 2" xfId="0" builtinId="53" customBuiltin="true"/>
    <cellStyle name="Currency 4 2 5" xfId="0" builtinId="53" customBuiltin="true"/>
    <cellStyle name="Currency 4 3" xfId="0" builtinId="53" customBuiltin="true"/>
    <cellStyle name="Currency 4 3 2" xfId="0" builtinId="53" customBuiltin="true"/>
    <cellStyle name="Currency 4 3 2 2" xfId="0" builtinId="53" customBuiltin="true"/>
    <cellStyle name="Currency 4 3 2 2 2" xfId="0" builtinId="53" customBuiltin="true"/>
    <cellStyle name="Currency 4 3 2 2 2 2" xfId="0" builtinId="53" customBuiltin="true"/>
    <cellStyle name="Currency 4 3 2 2 3" xfId="0" builtinId="53" customBuiltin="true"/>
    <cellStyle name="Currency 4 3 2 3" xfId="0" builtinId="53" customBuiltin="true"/>
    <cellStyle name="Currency 4 3 2 3 2" xfId="0" builtinId="53" customBuiltin="true"/>
    <cellStyle name="Currency 4 3 2 4" xfId="0" builtinId="53" customBuiltin="true"/>
    <cellStyle name="Currency 4 3 3" xfId="0" builtinId="53" customBuiltin="true"/>
    <cellStyle name="Currency 4 3 3 2" xfId="0" builtinId="53" customBuiltin="true"/>
    <cellStyle name="Currency 4 3 3 2 2" xfId="0" builtinId="53" customBuiltin="true"/>
    <cellStyle name="Currency 4 3 3 3" xfId="0" builtinId="53" customBuiltin="true"/>
    <cellStyle name="Currency 4 3 4" xfId="0" builtinId="53" customBuiltin="true"/>
    <cellStyle name="Currency 4 3 4 2" xfId="0" builtinId="53" customBuiltin="true"/>
    <cellStyle name="Currency 4 3 5" xfId="0" builtinId="53" customBuiltin="true"/>
    <cellStyle name="Currency 4 4" xfId="0" builtinId="53" customBuiltin="true"/>
    <cellStyle name="Currency 4 4 2" xfId="0" builtinId="53" customBuiltin="true"/>
    <cellStyle name="Currency 4 4 2 2" xfId="0" builtinId="53" customBuiltin="true"/>
    <cellStyle name="Currency 4 4 2 2 2" xfId="0" builtinId="53" customBuiltin="true"/>
    <cellStyle name="Currency 4 4 2 3" xfId="0" builtinId="53" customBuiltin="true"/>
    <cellStyle name="Currency 4 4 3" xfId="0" builtinId="53" customBuiltin="true"/>
    <cellStyle name="Currency 4 4 3 2" xfId="0" builtinId="53" customBuiltin="true"/>
    <cellStyle name="Currency 4 4 4" xfId="0" builtinId="53" customBuiltin="true"/>
    <cellStyle name="Currency 4 5" xfId="0" builtinId="53" customBuiltin="true"/>
    <cellStyle name="Currency 4 5 2" xfId="0" builtinId="53" customBuiltin="true"/>
    <cellStyle name="Currency 4 5 2 2" xfId="0" builtinId="53" customBuiltin="true"/>
    <cellStyle name="Currency 4 5 3" xfId="0" builtinId="53" customBuiltin="true"/>
    <cellStyle name="Currency 4 6" xfId="0" builtinId="53" customBuiltin="true"/>
    <cellStyle name="Currency 4 6 2" xfId="0" builtinId="53" customBuiltin="true"/>
    <cellStyle name="Currency 4 7" xfId="0" builtinId="53" customBuiltin="true"/>
    <cellStyle name="Currency 5" xfId="0" builtinId="53" customBuiltin="true"/>
    <cellStyle name="Currency 5 2" xfId="0" builtinId="53" customBuiltin="true"/>
    <cellStyle name="Currency 5 2 2" xfId="0" builtinId="53" customBuiltin="true"/>
    <cellStyle name="Currency 5 2 2 2" xfId="0" builtinId="53" customBuiltin="true"/>
    <cellStyle name="Currency 5 2 2 2 2" xfId="0" builtinId="53" customBuiltin="true"/>
    <cellStyle name="Currency 5 2 2 3" xfId="0" builtinId="53" customBuiltin="true"/>
    <cellStyle name="Currency 5 2 3" xfId="0" builtinId="53" customBuiltin="true"/>
    <cellStyle name="Currency 5 2 3 2" xfId="0" builtinId="53" customBuiltin="true"/>
    <cellStyle name="Currency 5 2 4" xfId="0" builtinId="53" customBuiltin="true"/>
    <cellStyle name="Currency 5 3" xfId="0" builtinId="53" customBuiltin="true"/>
    <cellStyle name="Currency 5 3 2" xfId="0" builtinId="53" customBuiltin="true"/>
    <cellStyle name="Currency 5 3 2 2" xfId="0" builtinId="53" customBuiltin="true"/>
    <cellStyle name="Currency 5 3 3" xfId="0" builtinId="53" customBuiltin="true"/>
    <cellStyle name="Currency 5 4" xfId="0" builtinId="53" customBuiltin="true"/>
    <cellStyle name="Currency 5 4 2" xfId="0" builtinId="53" customBuiltin="true"/>
    <cellStyle name="Currency 5 5" xfId="0" builtinId="53" customBuiltin="true"/>
    <cellStyle name="Currency 6" xfId="0" builtinId="53" customBuiltin="true"/>
    <cellStyle name="Currency 7" xfId="0" builtinId="53" customBuiltin="true"/>
    <cellStyle name="Currency 7 10" xfId="0" builtinId="53" customBuiltin="true"/>
    <cellStyle name="Currency 7 10 2" xfId="0" builtinId="53" customBuiltin="true"/>
    <cellStyle name="Currency 7 10 2 2" xfId="0" builtinId="53" customBuiltin="true"/>
    <cellStyle name="Currency 7 10 2 2 2" xfId="0" builtinId="53" customBuiltin="true"/>
    <cellStyle name="Currency 7 10 2 3" xfId="0" builtinId="53" customBuiltin="true"/>
    <cellStyle name="Currency 7 10 3" xfId="0" builtinId="53" customBuiltin="true"/>
    <cellStyle name="Currency 7 10 3 2" xfId="0" builtinId="53" customBuiltin="true"/>
    <cellStyle name="Currency 7 10 4" xfId="0" builtinId="53" customBuiltin="true"/>
    <cellStyle name="Currency 7 11" xfId="0" builtinId="53" customBuiltin="true"/>
    <cellStyle name="Currency 7 11 2" xfId="0" builtinId="53" customBuiltin="true"/>
    <cellStyle name="Currency 7 11 2 2" xfId="0" builtinId="53" customBuiltin="true"/>
    <cellStyle name="Currency 7 11 3" xfId="0" builtinId="53" customBuiltin="true"/>
    <cellStyle name="Currency 7 12" xfId="0" builtinId="53" customBuiltin="true"/>
    <cellStyle name="Currency 7 12 2" xfId="0" builtinId="53" customBuiltin="true"/>
    <cellStyle name="Currency 7 13" xfId="0" builtinId="53" customBuiltin="true"/>
    <cellStyle name="Currency 7 2" xfId="0" builtinId="53" customBuiltin="true"/>
    <cellStyle name="Currency 7 2 10" xfId="0" builtinId="53" customBuiltin="true"/>
    <cellStyle name="Currency 7 2 10 2" xfId="0" builtinId="53" customBuiltin="true"/>
    <cellStyle name="Currency 7 2 11" xfId="0" builtinId="53" customBuiltin="true"/>
    <cellStyle name="Currency 7 2 2" xfId="0" builtinId="53" customBuiltin="true"/>
    <cellStyle name="Currency 7 2 2 2" xfId="0" builtinId="53" customBuiltin="true"/>
    <cellStyle name="Currency 7 2 2 2 2" xfId="0" builtinId="53" customBuiltin="true"/>
    <cellStyle name="Currency 7 2 2 2 2 2" xfId="0" builtinId="53" customBuiltin="true"/>
    <cellStyle name="Currency 7 2 2 2 2 2 2" xfId="0" builtinId="53" customBuiltin="true"/>
    <cellStyle name="Currency 7 2 2 2 2 2 2 2" xfId="0" builtinId="53" customBuiltin="true"/>
    <cellStyle name="Currency 7 2 2 2 2 2 2 2 2" xfId="0" builtinId="53" customBuiltin="true"/>
    <cellStyle name="Currency 7 2 2 2 2 2 2 2 2 2" xfId="0" builtinId="53" customBuiltin="true"/>
    <cellStyle name="Currency 7 2 2 2 2 2 2 2 3" xfId="0" builtinId="53" customBuiltin="true"/>
    <cellStyle name="Currency 7 2 2 2 2 2 2 3" xfId="0" builtinId="53" customBuiltin="true"/>
    <cellStyle name="Currency 7 2 2 2 2 2 2 3 2" xfId="0" builtinId="53" customBuiltin="true"/>
    <cellStyle name="Currency 7 2 2 2 2 2 2 4" xfId="0" builtinId="53" customBuiltin="true"/>
    <cellStyle name="Currency 7 2 2 2 2 2 3" xfId="0" builtinId="53" customBuiltin="true"/>
    <cellStyle name="Currency 7 2 2 2 2 2 3 2" xfId="0" builtinId="53" customBuiltin="true"/>
    <cellStyle name="Currency 7 2 2 2 2 2 3 2 2" xfId="0" builtinId="53" customBuiltin="true"/>
    <cellStyle name="Currency 7 2 2 2 2 2 3 3" xfId="0" builtinId="53" customBuiltin="true"/>
    <cellStyle name="Currency 7 2 2 2 2 2 4" xfId="0" builtinId="53" customBuiltin="true"/>
    <cellStyle name="Currency 7 2 2 2 2 2 4 2" xfId="0" builtinId="53" customBuiltin="true"/>
    <cellStyle name="Currency 7 2 2 2 2 2 5" xfId="0" builtinId="53" customBuiltin="true"/>
    <cellStyle name="Currency 7 2 2 2 2 3" xfId="0" builtinId="53" customBuiltin="true"/>
    <cellStyle name="Currency 7 2 2 2 2 3 2" xfId="0" builtinId="53" customBuiltin="true"/>
    <cellStyle name="Currency 7 2 2 2 2 3 2 2" xfId="0" builtinId="53" customBuiltin="true"/>
    <cellStyle name="Currency 7 2 2 2 2 3 2 2 2" xfId="0" builtinId="53" customBuiltin="true"/>
    <cellStyle name="Currency 7 2 2 2 2 3 2 3" xfId="0" builtinId="53" customBuiltin="true"/>
    <cellStyle name="Currency 7 2 2 2 2 3 3" xfId="0" builtinId="53" customBuiltin="true"/>
    <cellStyle name="Currency 7 2 2 2 2 3 3 2" xfId="0" builtinId="53" customBuiltin="true"/>
    <cellStyle name="Currency 7 2 2 2 2 3 4" xfId="0" builtinId="53" customBuiltin="true"/>
    <cellStyle name="Currency 7 2 2 2 2 4" xfId="0" builtinId="53" customBuiltin="true"/>
    <cellStyle name="Currency 7 2 2 2 2 4 2" xfId="0" builtinId="53" customBuiltin="true"/>
    <cellStyle name="Currency 7 2 2 2 2 4 2 2" xfId="0" builtinId="53" customBuiltin="true"/>
    <cellStyle name="Currency 7 2 2 2 2 4 3" xfId="0" builtinId="53" customBuiltin="true"/>
    <cellStyle name="Currency 7 2 2 2 2 5" xfId="0" builtinId="53" customBuiltin="true"/>
    <cellStyle name="Currency 7 2 2 2 2 5 2" xfId="0" builtinId="53" customBuiltin="true"/>
    <cellStyle name="Currency 7 2 2 2 2 6" xfId="0" builtinId="53" customBuiltin="true"/>
    <cellStyle name="Currency 7 2 2 2 3" xfId="0" builtinId="53" customBuiltin="true"/>
    <cellStyle name="Currency 7 2 2 2 3 2" xfId="0" builtinId="53" customBuiltin="true"/>
    <cellStyle name="Currency 7 2 2 2 3 2 2" xfId="0" builtinId="53" customBuiltin="true"/>
    <cellStyle name="Currency 7 2 2 2 3 2 2 2" xfId="0" builtinId="53" customBuiltin="true"/>
    <cellStyle name="Currency 7 2 2 2 3 2 2 2 2" xfId="0" builtinId="53" customBuiltin="true"/>
    <cellStyle name="Currency 7 2 2 2 3 2 2 3" xfId="0" builtinId="53" customBuiltin="true"/>
    <cellStyle name="Currency 7 2 2 2 3 2 3" xfId="0" builtinId="53" customBuiltin="true"/>
    <cellStyle name="Currency 7 2 2 2 3 2 3 2" xfId="0" builtinId="53" customBuiltin="true"/>
    <cellStyle name="Currency 7 2 2 2 3 2 4" xfId="0" builtinId="53" customBuiltin="true"/>
    <cellStyle name="Currency 7 2 2 2 3 3" xfId="0" builtinId="53" customBuiltin="true"/>
    <cellStyle name="Currency 7 2 2 2 3 3 2" xfId="0" builtinId="53" customBuiltin="true"/>
    <cellStyle name="Currency 7 2 2 2 3 3 2 2" xfId="0" builtinId="53" customBuiltin="true"/>
    <cellStyle name="Currency 7 2 2 2 3 3 3" xfId="0" builtinId="53" customBuiltin="true"/>
    <cellStyle name="Currency 7 2 2 2 3 4" xfId="0" builtinId="53" customBuiltin="true"/>
    <cellStyle name="Currency 7 2 2 2 3 4 2" xfId="0" builtinId="53" customBuiltin="true"/>
    <cellStyle name="Currency 7 2 2 2 3 5" xfId="0" builtinId="53" customBuiltin="true"/>
    <cellStyle name="Currency 7 2 2 2 4" xfId="0" builtinId="53" customBuiltin="true"/>
    <cellStyle name="Currency 7 2 2 2 4 2" xfId="0" builtinId="53" customBuiltin="true"/>
    <cellStyle name="Currency 7 2 2 2 4 2 2" xfId="0" builtinId="53" customBuiltin="true"/>
    <cellStyle name="Currency 7 2 2 2 4 2 2 2" xfId="0" builtinId="53" customBuiltin="true"/>
    <cellStyle name="Currency 7 2 2 2 4 2 3" xfId="0" builtinId="53" customBuiltin="true"/>
    <cellStyle name="Currency 7 2 2 2 4 3" xfId="0" builtinId="53" customBuiltin="true"/>
    <cellStyle name="Currency 7 2 2 2 4 3 2" xfId="0" builtinId="53" customBuiltin="true"/>
    <cellStyle name="Currency 7 2 2 2 4 4" xfId="0" builtinId="53" customBuiltin="true"/>
    <cellStyle name="Currency 7 2 2 2 5" xfId="0" builtinId="53" customBuiltin="true"/>
    <cellStyle name="Currency 7 2 2 2 5 2" xfId="0" builtinId="53" customBuiltin="true"/>
    <cellStyle name="Currency 7 2 2 2 5 2 2" xfId="0" builtinId="53" customBuiltin="true"/>
    <cellStyle name="Currency 7 2 2 2 5 3" xfId="0" builtinId="53" customBuiltin="true"/>
    <cellStyle name="Currency 7 2 2 2 6" xfId="0" builtinId="53" customBuiltin="true"/>
    <cellStyle name="Currency 7 2 2 2 7" xfId="0" builtinId="53" customBuiltin="true"/>
    <cellStyle name="Currency 7 2 2 2 7 2" xfId="0" builtinId="53" customBuiltin="true"/>
    <cellStyle name="Currency 7 2 2 2 8" xfId="0" builtinId="53" customBuiltin="true"/>
    <cellStyle name="Currency 7 2 2 3" xfId="0" builtinId="53" customBuiltin="true"/>
    <cellStyle name="Currency 7 2 2 3 2" xfId="0" builtinId="53" customBuiltin="true"/>
    <cellStyle name="Currency 7 2 2 3 2 2" xfId="0" builtinId="53" customBuiltin="true"/>
    <cellStyle name="Currency 7 2 2 3 2 2 2" xfId="0" builtinId="53" customBuiltin="true"/>
    <cellStyle name="Currency 7 2 2 3 2 2 2 2" xfId="0" builtinId="53" customBuiltin="true"/>
    <cellStyle name="Currency 7 2 2 3 2 2 2 2 2" xfId="0" builtinId="53" customBuiltin="true"/>
    <cellStyle name="Currency 7 2 2 3 2 2 2 3" xfId="0" builtinId="53" customBuiltin="true"/>
    <cellStyle name="Currency 7 2 2 3 2 2 3" xfId="0" builtinId="53" customBuiltin="true"/>
    <cellStyle name="Currency 7 2 2 3 2 2 3 2" xfId="0" builtinId="53" customBuiltin="true"/>
    <cellStyle name="Currency 7 2 2 3 2 2 4" xfId="0" builtinId="53" customBuiltin="true"/>
    <cellStyle name="Currency 7 2 2 3 2 3" xfId="0" builtinId="53" customBuiltin="true"/>
    <cellStyle name="Currency 7 2 2 3 2 3 2" xfId="0" builtinId="53" customBuiltin="true"/>
    <cellStyle name="Currency 7 2 2 3 2 3 2 2" xfId="0" builtinId="53" customBuiltin="true"/>
    <cellStyle name="Currency 7 2 2 3 2 3 3" xfId="0" builtinId="53" customBuiltin="true"/>
    <cellStyle name="Currency 7 2 2 3 2 4" xfId="0" builtinId="53" customBuiltin="true"/>
    <cellStyle name="Currency 7 2 2 3 2 4 2" xfId="0" builtinId="53" customBuiltin="true"/>
    <cellStyle name="Currency 7 2 2 3 2 5" xfId="0" builtinId="53" customBuiltin="true"/>
    <cellStyle name="Currency 7 2 2 3 3" xfId="0" builtinId="53" customBuiltin="true"/>
    <cellStyle name="Currency 7 2 2 3 3 2" xfId="0" builtinId="53" customBuiltin="true"/>
    <cellStyle name="Currency 7 2 2 3 3 2 2" xfId="0" builtinId="53" customBuiltin="true"/>
    <cellStyle name="Currency 7 2 2 3 3 2 2 2" xfId="0" builtinId="53" customBuiltin="true"/>
    <cellStyle name="Currency 7 2 2 3 3 2 3" xfId="0" builtinId="53" customBuiltin="true"/>
    <cellStyle name="Currency 7 2 2 3 3 3" xfId="0" builtinId="53" customBuiltin="true"/>
    <cellStyle name="Currency 7 2 2 3 3 3 2" xfId="0" builtinId="53" customBuiltin="true"/>
    <cellStyle name="Currency 7 2 2 3 3 4" xfId="0" builtinId="53" customBuiltin="true"/>
    <cellStyle name="Currency 7 2 2 3 4" xfId="0" builtinId="53" customBuiltin="true"/>
    <cellStyle name="Currency 7 2 2 3 4 2" xfId="0" builtinId="53" customBuiltin="true"/>
    <cellStyle name="Currency 7 2 2 3 4 2 2" xfId="0" builtinId="53" customBuiltin="true"/>
    <cellStyle name="Currency 7 2 2 3 4 3" xfId="0" builtinId="53" customBuiltin="true"/>
    <cellStyle name="Currency 7 2 2 3 5" xfId="0" builtinId="53" customBuiltin="true"/>
    <cellStyle name="Currency 7 2 2 3 5 2" xfId="0" builtinId="53" customBuiltin="true"/>
    <cellStyle name="Currency 7 2 2 3 6" xfId="0" builtinId="53" customBuiltin="true"/>
    <cellStyle name="Currency 7 2 2 4" xfId="0" builtinId="53" customBuiltin="true"/>
    <cellStyle name="Currency 7 2 2 4 2" xfId="0" builtinId="53" customBuiltin="true"/>
    <cellStyle name="Currency 7 2 2 4 2 2" xfId="0" builtinId="53" customBuiltin="true"/>
    <cellStyle name="Currency 7 2 2 4 2 2 2" xfId="0" builtinId="53" customBuiltin="true"/>
    <cellStyle name="Currency 7 2 2 4 2 2 2 2" xfId="0" builtinId="53" customBuiltin="true"/>
    <cellStyle name="Currency 7 2 2 4 2 2 3" xfId="0" builtinId="53" customBuiltin="true"/>
    <cellStyle name="Currency 7 2 2 4 2 3" xfId="0" builtinId="53" customBuiltin="true"/>
    <cellStyle name="Currency 7 2 2 4 2 3 2" xfId="0" builtinId="53" customBuiltin="true"/>
    <cellStyle name="Currency 7 2 2 4 2 4" xfId="0" builtinId="53" customBuiltin="true"/>
    <cellStyle name="Currency 7 2 2 4 3" xfId="0" builtinId="53" customBuiltin="true"/>
    <cellStyle name="Currency 7 2 2 4 3 2" xfId="0" builtinId="53" customBuiltin="true"/>
    <cellStyle name="Currency 7 2 2 4 3 2 2" xfId="0" builtinId="53" customBuiltin="true"/>
    <cellStyle name="Currency 7 2 2 4 3 3" xfId="0" builtinId="53" customBuiltin="true"/>
    <cellStyle name="Currency 7 2 2 4 4" xfId="0" builtinId="53" customBuiltin="true"/>
    <cellStyle name="Currency 7 2 2 4 4 2" xfId="0" builtinId="53" customBuiltin="true"/>
    <cellStyle name="Currency 7 2 2 4 5" xfId="0" builtinId="53" customBuiltin="true"/>
    <cellStyle name="Currency 7 2 2 5" xfId="0" builtinId="53" customBuiltin="true"/>
    <cellStyle name="Currency 7 2 2 5 2" xfId="0" builtinId="53" customBuiltin="true"/>
    <cellStyle name="Currency 7 2 2 5 2 2" xfId="0" builtinId="53" customBuiltin="true"/>
    <cellStyle name="Currency 7 2 2 5 2 2 2" xfId="0" builtinId="53" customBuiltin="true"/>
    <cellStyle name="Currency 7 2 2 5 2 3" xfId="0" builtinId="53" customBuiltin="true"/>
    <cellStyle name="Currency 7 2 2 5 3" xfId="0" builtinId="53" customBuiltin="true"/>
    <cellStyle name="Currency 7 2 2 5 3 2" xfId="0" builtinId="53" customBuiltin="true"/>
    <cellStyle name="Currency 7 2 2 5 4" xfId="0" builtinId="53" customBuiltin="true"/>
    <cellStyle name="Currency 7 2 2 6" xfId="0" builtinId="53" customBuiltin="true"/>
    <cellStyle name="Currency 7 2 2 6 2" xfId="0" builtinId="53" customBuiltin="true"/>
    <cellStyle name="Currency 7 2 2 6 2 2" xfId="0" builtinId="53" customBuiltin="true"/>
    <cellStyle name="Currency 7 2 2 6 3" xfId="0" builtinId="53" customBuiltin="true"/>
    <cellStyle name="Currency 7 2 2 7" xfId="0" builtinId="53" customBuiltin="true"/>
    <cellStyle name="Currency 7 2 2 8" xfId="0" builtinId="53" customBuiltin="true"/>
    <cellStyle name="Currency 7 2 2 8 2" xfId="0" builtinId="53" customBuiltin="true"/>
    <cellStyle name="Currency 7 2 2 9" xfId="0" builtinId="53" customBuiltin="true"/>
    <cellStyle name="Currency 7 2 3" xfId="0" builtinId="53" customBuiltin="true"/>
    <cellStyle name="Currency 7 2 3 2" xfId="0" builtinId="53" customBuiltin="true"/>
    <cellStyle name="Currency 7 2 3 2 2" xfId="0" builtinId="53" customBuiltin="true"/>
    <cellStyle name="Currency 7 2 3 2 2 2" xfId="0" builtinId="53" customBuiltin="true"/>
    <cellStyle name="Currency 7 2 3 2 2 2 2" xfId="0" builtinId="53" customBuiltin="true"/>
    <cellStyle name="Currency 7 2 3 2 2 2 2 2" xfId="0" builtinId="53" customBuiltin="true"/>
    <cellStyle name="Currency 7 2 3 2 2 2 2 2 2" xfId="0" builtinId="53" customBuiltin="true"/>
    <cellStyle name="Currency 7 2 3 2 2 2 2 2 2 2" xfId="0" builtinId="53" customBuiltin="true"/>
    <cellStyle name="Currency 7 2 3 2 2 2 2 2 3" xfId="0" builtinId="53" customBuiltin="true"/>
    <cellStyle name="Currency 7 2 3 2 2 2 2 3" xfId="0" builtinId="53" customBuiltin="true"/>
    <cellStyle name="Currency 7 2 3 2 2 2 2 3 2" xfId="0" builtinId="53" customBuiltin="true"/>
    <cellStyle name="Currency 7 2 3 2 2 2 2 4" xfId="0" builtinId="53" customBuiltin="true"/>
    <cellStyle name="Currency 7 2 3 2 2 2 3" xfId="0" builtinId="53" customBuiltin="true"/>
    <cellStyle name="Currency 7 2 3 2 2 2 3 2" xfId="0" builtinId="53" customBuiltin="true"/>
    <cellStyle name="Currency 7 2 3 2 2 2 3 2 2" xfId="0" builtinId="53" customBuiltin="true"/>
    <cellStyle name="Currency 7 2 3 2 2 2 3 3" xfId="0" builtinId="53" customBuiltin="true"/>
    <cellStyle name="Currency 7 2 3 2 2 2 4" xfId="0" builtinId="53" customBuiltin="true"/>
    <cellStyle name="Currency 7 2 3 2 2 2 4 2" xfId="0" builtinId="53" customBuiltin="true"/>
    <cellStyle name="Currency 7 2 3 2 2 2 5" xfId="0" builtinId="53" customBuiltin="true"/>
    <cellStyle name="Currency 7 2 3 2 2 3" xfId="0" builtinId="53" customBuiltin="true"/>
    <cellStyle name="Currency 7 2 3 2 2 3 2" xfId="0" builtinId="53" customBuiltin="true"/>
    <cellStyle name="Currency 7 2 3 2 2 3 2 2" xfId="0" builtinId="53" customBuiltin="true"/>
    <cellStyle name="Currency 7 2 3 2 2 3 2 2 2" xfId="0" builtinId="53" customBuiltin="true"/>
    <cellStyle name="Currency 7 2 3 2 2 3 2 3" xfId="0" builtinId="53" customBuiltin="true"/>
    <cellStyle name="Currency 7 2 3 2 2 3 3" xfId="0" builtinId="53" customBuiltin="true"/>
    <cellStyle name="Currency 7 2 3 2 2 3 3 2" xfId="0" builtinId="53" customBuiltin="true"/>
    <cellStyle name="Currency 7 2 3 2 2 3 4" xfId="0" builtinId="53" customBuiltin="true"/>
    <cellStyle name="Currency 7 2 3 2 2 4" xfId="0" builtinId="53" customBuiltin="true"/>
    <cellStyle name="Currency 7 2 3 2 2 4 2" xfId="0" builtinId="53" customBuiltin="true"/>
    <cellStyle name="Currency 7 2 3 2 2 4 2 2" xfId="0" builtinId="53" customBuiltin="true"/>
    <cellStyle name="Currency 7 2 3 2 2 4 3" xfId="0" builtinId="53" customBuiltin="true"/>
    <cellStyle name="Currency 7 2 3 2 2 5" xfId="0" builtinId="53" customBuiltin="true"/>
    <cellStyle name="Currency 7 2 3 2 2 5 2" xfId="0" builtinId="53" customBuiltin="true"/>
    <cellStyle name="Currency 7 2 3 2 2 6" xfId="0" builtinId="53" customBuiltin="true"/>
    <cellStyle name="Currency 7 2 3 2 3" xfId="0" builtinId="53" customBuiltin="true"/>
    <cellStyle name="Currency 7 2 3 2 3 2" xfId="0" builtinId="53" customBuiltin="true"/>
    <cellStyle name="Currency 7 2 3 2 3 2 2" xfId="0" builtinId="53" customBuiltin="true"/>
    <cellStyle name="Currency 7 2 3 2 3 2 2 2" xfId="0" builtinId="53" customBuiltin="true"/>
    <cellStyle name="Currency 7 2 3 2 3 2 2 2 2" xfId="0" builtinId="53" customBuiltin="true"/>
    <cellStyle name="Currency 7 2 3 2 3 2 2 3" xfId="0" builtinId="53" customBuiltin="true"/>
    <cellStyle name="Currency 7 2 3 2 3 2 3" xfId="0" builtinId="53" customBuiltin="true"/>
    <cellStyle name="Currency 7 2 3 2 3 2 3 2" xfId="0" builtinId="53" customBuiltin="true"/>
    <cellStyle name="Currency 7 2 3 2 3 2 4" xfId="0" builtinId="53" customBuiltin="true"/>
    <cellStyle name="Currency 7 2 3 2 3 3" xfId="0" builtinId="53" customBuiltin="true"/>
    <cellStyle name="Currency 7 2 3 2 3 3 2" xfId="0" builtinId="53" customBuiltin="true"/>
    <cellStyle name="Currency 7 2 3 2 3 3 2 2" xfId="0" builtinId="53" customBuiltin="true"/>
    <cellStyle name="Currency 7 2 3 2 3 3 3" xfId="0" builtinId="53" customBuiltin="true"/>
    <cellStyle name="Currency 7 2 3 2 3 4" xfId="0" builtinId="53" customBuiltin="true"/>
    <cellStyle name="Currency 7 2 3 2 3 4 2" xfId="0" builtinId="53" customBuiltin="true"/>
    <cellStyle name="Currency 7 2 3 2 3 5" xfId="0" builtinId="53" customBuiltin="true"/>
    <cellStyle name="Currency 7 2 3 2 4" xfId="0" builtinId="53" customBuiltin="true"/>
    <cellStyle name="Currency 7 2 3 2 4 2" xfId="0" builtinId="53" customBuiltin="true"/>
    <cellStyle name="Currency 7 2 3 2 4 2 2" xfId="0" builtinId="53" customBuiltin="true"/>
    <cellStyle name="Currency 7 2 3 2 4 2 2 2" xfId="0" builtinId="53" customBuiltin="true"/>
    <cellStyle name="Currency 7 2 3 2 4 2 3" xfId="0" builtinId="53" customBuiltin="true"/>
    <cellStyle name="Currency 7 2 3 2 4 3" xfId="0" builtinId="53" customBuiltin="true"/>
    <cellStyle name="Currency 7 2 3 2 4 3 2" xfId="0" builtinId="53" customBuiltin="true"/>
    <cellStyle name="Currency 7 2 3 2 4 4" xfId="0" builtinId="53" customBuiltin="true"/>
    <cellStyle name="Currency 7 2 3 2 5" xfId="0" builtinId="53" customBuiltin="true"/>
    <cellStyle name="Currency 7 2 3 2 5 2" xfId="0" builtinId="53" customBuiltin="true"/>
    <cellStyle name="Currency 7 2 3 2 5 2 2" xfId="0" builtinId="53" customBuiltin="true"/>
    <cellStyle name="Currency 7 2 3 2 5 3" xfId="0" builtinId="53" customBuiltin="true"/>
    <cellStyle name="Currency 7 2 3 2 6" xfId="0" builtinId="53" customBuiltin="true"/>
    <cellStyle name="Currency 7 2 3 2 6 2" xfId="0" builtinId="53" customBuiltin="true"/>
    <cellStyle name="Currency 7 2 3 2 7" xfId="0" builtinId="53" customBuiltin="true"/>
    <cellStyle name="Currency 7 2 3 3" xfId="0" builtinId="53" customBuiltin="true"/>
    <cellStyle name="Currency 7 2 3 3 2" xfId="0" builtinId="53" customBuiltin="true"/>
    <cellStyle name="Currency 7 2 3 3 2 2" xfId="0" builtinId="53" customBuiltin="true"/>
    <cellStyle name="Currency 7 2 3 3 2 2 2" xfId="0" builtinId="53" customBuiltin="true"/>
    <cellStyle name="Currency 7 2 3 3 2 2 2 2" xfId="0" builtinId="53" customBuiltin="true"/>
    <cellStyle name="Currency 7 2 3 3 2 2 2 2 2" xfId="0" builtinId="53" customBuiltin="true"/>
    <cellStyle name="Currency 7 2 3 3 2 2 2 3" xfId="0" builtinId="53" customBuiltin="true"/>
    <cellStyle name="Currency 7 2 3 3 2 2 3" xfId="0" builtinId="53" customBuiltin="true"/>
    <cellStyle name="Currency 7 2 3 3 2 2 3 2" xfId="0" builtinId="53" customBuiltin="true"/>
    <cellStyle name="Currency 7 2 3 3 2 2 4" xfId="0" builtinId="53" customBuiltin="true"/>
    <cellStyle name="Currency 7 2 3 3 2 3" xfId="0" builtinId="53" customBuiltin="true"/>
    <cellStyle name="Currency 7 2 3 3 2 3 2" xfId="0" builtinId="53" customBuiltin="true"/>
    <cellStyle name="Currency 7 2 3 3 2 3 2 2" xfId="0" builtinId="53" customBuiltin="true"/>
    <cellStyle name="Currency 7 2 3 3 2 3 3" xfId="0" builtinId="53" customBuiltin="true"/>
    <cellStyle name="Currency 7 2 3 3 2 4" xfId="0" builtinId="53" customBuiltin="true"/>
    <cellStyle name="Currency 7 2 3 3 2 4 2" xfId="0" builtinId="53" customBuiltin="true"/>
    <cellStyle name="Currency 7 2 3 3 2 5" xfId="0" builtinId="53" customBuiltin="true"/>
    <cellStyle name="Currency 7 2 3 3 3" xfId="0" builtinId="53" customBuiltin="true"/>
    <cellStyle name="Currency 7 2 3 3 3 2" xfId="0" builtinId="53" customBuiltin="true"/>
    <cellStyle name="Currency 7 2 3 3 3 2 2" xfId="0" builtinId="53" customBuiltin="true"/>
    <cellStyle name="Currency 7 2 3 3 3 2 2 2" xfId="0" builtinId="53" customBuiltin="true"/>
    <cellStyle name="Currency 7 2 3 3 3 2 3" xfId="0" builtinId="53" customBuiltin="true"/>
    <cellStyle name="Currency 7 2 3 3 3 3" xfId="0" builtinId="53" customBuiltin="true"/>
    <cellStyle name="Currency 7 2 3 3 3 3 2" xfId="0" builtinId="53" customBuiltin="true"/>
    <cellStyle name="Currency 7 2 3 3 3 4" xfId="0" builtinId="53" customBuiltin="true"/>
    <cellStyle name="Currency 7 2 3 3 4" xfId="0" builtinId="53" customBuiltin="true"/>
    <cellStyle name="Currency 7 2 3 3 4 2" xfId="0" builtinId="53" customBuiltin="true"/>
    <cellStyle name="Currency 7 2 3 3 4 2 2" xfId="0" builtinId="53" customBuiltin="true"/>
    <cellStyle name="Currency 7 2 3 3 4 3" xfId="0" builtinId="53" customBuiltin="true"/>
    <cellStyle name="Currency 7 2 3 3 5" xfId="0" builtinId="53" customBuiltin="true"/>
    <cellStyle name="Currency 7 2 3 3 5 2" xfId="0" builtinId="53" customBuiltin="true"/>
    <cellStyle name="Currency 7 2 3 3 6" xfId="0" builtinId="53" customBuiltin="true"/>
    <cellStyle name="Currency 7 2 3 4" xfId="0" builtinId="53" customBuiltin="true"/>
    <cellStyle name="Currency 7 2 3 4 2" xfId="0" builtinId="53" customBuiltin="true"/>
    <cellStyle name="Currency 7 2 3 4 2 2" xfId="0" builtinId="53" customBuiltin="true"/>
    <cellStyle name="Currency 7 2 3 4 2 2 2" xfId="0" builtinId="53" customBuiltin="true"/>
    <cellStyle name="Currency 7 2 3 4 2 2 2 2" xfId="0" builtinId="53" customBuiltin="true"/>
    <cellStyle name="Currency 7 2 3 4 2 2 3" xfId="0" builtinId="53" customBuiltin="true"/>
    <cellStyle name="Currency 7 2 3 4 2 3" xfId="0" builtinId="53" customBuiltin="true"/>
    <cellStyle name="Currency 7 2 3 4 2 3 2" xfId="0" builtinId="53" customBuiltin="true"/>
    <cellStyle name="Currency 7 2 3 4 2 4" xfId="0" builtinId="53" customBuiltin="true"/>
    <cellStyle name="Currency 7 2 3 4 3" xfId="0" builtinId="53" customBuiltin="true"/>
    <cellStyle name="Currency 7 2 3 4 3 2" xfId="0" builtinId="53" customBuiltin="true"/>
    <cellStyle name="Currency 7 2 3 4 3 2 2" xfId="0" builtinId="53" customBuiltin="true"/>
    <cellStyle name="Currency 7 2 3 4 3 3" xfId="0" builtinId="53" customBuiltin="true"/>
    <cellStyle name="Currency 7 2 3 4 4" xfId="0" builtinId="53" customBuiltin="true"/>
    <cellStyle name="Currency 7 2 3 4 4 2" xfId="0" builtinId="53" customBuiltin="true"/>
    <cellStyle name="Currency 7 2 3 4 5" xfId="0" builtinId="53" customBuiltin="true"/>
    <cellStyle name="Currency 7 2 3 5" xfId="0" builtinId="53" customBuiltin="true"/>
    <cellStyle name="Currency 7 2 3 5 2" xfId="0" builtinId="53" customBuiltin="true"/>
    <cellStyle name="Currency 7 2 3 5 2 2" xfId="0" builtinId="53" customBuiltin="true"/>
    <cellStyle name="Currency 7 2 3 5 2 2 2" xfId="0" builtinId="53" customBuiltin="true"/>
    <cellStyle name="Currency 7 2 3 5 2 3" xfId="0" builtinId="53" customBuiltin="true"/>
    <cellStyle name="Currency 7 2 3 5 3" xfId="0" builtinId="53" customBuiltin="true"/>
    <cellStyle name="Currency 7 2 3 5 3 2" xfId="0" builtinId="53" customBuiltin="true"/>
    <cellStyle name="Currency 7 2 3 5 4" xfId="0" builtinId="53" customBuiltin="true"/>
    <cellStyle name="Currency 7 2 3 6" xfId="0" builtinId="53" customBuiltin="true"/>
    <cellStyle name="Currency 7 2 3 6 2" xfId="0" builtinId="53" customBuiltin="true"/>
    <cellStyle name="Currency 7 2 3 6 2 2" xfId="0" builtinId="53" customBuiltin="true"/>
    <cellStyle name="Currency 7 2 3 6 3" xfId="0" builtinId="53" customBuiltin="true"/>
    <cellStyle name="Currency 7 2 3 7" xfId="0" builtinId="53" customBuiltin="true"/>
    <cellStyle name="Currency 7 2 3 8" xfId="0" builtinId="53" customBuiltin="true"/>
    <cellStyle name="Currency 7 2 3 8 2" xfId="0" builtinId="53" customBuiltin="true"/>
    <cellStyle name="Currency 7 2 3 9" xfId="0" builtinId="53" customBuiltin="true"/>
    <cellStyle name="Currency 7 2 4" xfId="0" builtinId="53" customBuiltin="true"/>
    <cellStyle name="Currency 7 2 4 2" xfId="0" builtinId="53" customBuiltin="true"/>
    <cellStyle name="Currency 7 2 4 2 2" xfId="0" builtinId="53" customBuiltin="true"/>
    <cellStyle name="Currency 7 2 4 2 2 2" xfId="0" builtinId="53" customBuiltin="true"/>
    <cellStyle name="Currency 7 2 4 2 2 2 2" xfId="0" builtinId="53" customBuiltin="true"/>
    <cellStyle name="Currency 7 2 4 2 2 2 2 2" xfId="0" builtinId="53" customBuiltin="true"/>
    <cellStyle name="Currency 7 2 4 2 2 2 2 2 2" xfId="0" builtinId="53" customBuiltin="true"/>
    <cellStyle name="Currency 7 2 4 2 2 2 2 3" xfId="0" builtinId="53" customBuiltin="true"/>
    <cellStyle name="Currency 7 2 4 2 2 2 3" xfId="0" builtinId="53" customBuiltin="true"/>
    <cellStyle name="Currency 7 2 4 2 2 2 3 2" xfId="0" builtinId="53" customBuiltin="true"/>
    <cellStyle name="Currency 7 2 4 2 2 2 4" xfId="0" builtinId="53" customBuiltin="true"/>
    <cellStyle name="Currency 7 2 4 2 2 3" xfId="0" builtinId="53" customBuiltin="true"/>
    <cellStyle name="Currency 7 2 4 2 2 3 2" xfId="0" builtinId="53" customBuiltin="true"/>
    <cellStyle name="Currency 7 2 4 2 2 3 2 2" xfId="0" builtinId="53" customBuiltin="true"/>
    <cellStyle name="Currency 7 2 4 2 2 3 3" xfId="0" builtinId="53" customBuiltin="true"/>
    <cellStyle name="Currency 7 2 4 2 2 4" xfId="0" builtinId="53" customBuiltin="true"/>
    <cellStyle name="Currency 7 2 4 2 2 4 2" xfId="0" builtinId="53" customBuiltin="true"/>
    <cellStyle name="Currency 7 2 4 2 2 5" xfId="0" builtinId="53" customBuiltin="true"/>
    <cellStyle name="Currency 7 2 4 2 3" xfId="0" builtinId="53" customBuiltin="true"/>
    <cellStyle name="Currency 7 2 4 2 3 2" xfId="0" builtinId="53" customBuiltin="true"/>
    <cellStyle name="Currency 7 2 4 2 3 2 2" xfId="0" builtinId="53" customBuiltin="true"/>
    <cellStyle name="Currency 7 2 4 2 3 2 2 2" xfId="0" builtinId="53" customBuiltin="true"/>
    <cellStyle name="Currency 7 2 4 2 3 2 3" xfId="0" builtinId="53" customBuiltin="true"/>
    <cellStyle name="Currency 7 2 4 2 3 3" xfId="0" builtinId="53" customBuiltin="true"/>
    <cellStyle name="Currency 7 2 4 2 3 3 2" xfId="0" builtinId="53" customBuiltin="true"/>
    <cellStyle name="Currency 7 2 4 2 3 4" xfId="0" builtinId="53" customBuiltin="true"/>
    <cellStyle name="Currency 7 2 4 2 4" xfId="0" builtinId="53" customBuiltin="true"/>
    <cellStyle name="Currency 7 2 4 2 4 2" xfId="0" builtinId="53" customBuiltin="true"/>
    <cellStyle name="Currency 7 2 4 2 4 2 2" xfId="0" builtinId="53" customBuiltin="true"/>
    <cellStyle name="Currency 7 2 4 2 4 3" xfId="0" builtinId="53" customBuiltin="true"/>
    <cellStyle name="Currency 7 2 4 2 5" xfId="0" builtinId="53" customBuiltin="true"/>
    <cellStyle name="Currency 7 2 4 2 5 2" xfId="0" builtinId="53" customBuiltin="true"/>
    <cellStyle name="Currency 7 2 4 2 6" xfId="0" builtinId="53" customBuiltin="true"/>
    <cellStyle name="Currency 7 2 4 3" xfId="0" builtinId="53" customBuiltin="true"/>
    <cellStyle name="Currency 7 2 4 3 2" xfId="0" builtinId="53" customBuiltin="true"/>
    <cellStyle name="Currency 7 2 4 3 2 2" xfId="0" builtinId="53" customBuiltin="true"/>
    <cellStyle name="Currency 7 2 4 3 2 2 2" xfId="0" builtinId="53" customBuiltin="true"/>
    <cellStyle name="Currency 7 2 4 3 2 2 2 2" xfId="0" builtinId="53" customBuiltin="true"/>
    <cellStyle name="Currency 7 2 4 3 2 2 3" xfId="0" builtinId="53" customBuiltin="true"/>
    <cellStyle name="Currency 7 2 4 3 2 3" xfId="0" builtinId="53" customBuiltin="true"/>
    <cellStyle name="Currency 7 2 4 3 2 3 2" xfId="0" builtinId="53" customBuiltin="true"/>
    <cellStyle name="Currency 7 2 4 3 2 4" xfId="0" builtinId="53" customBuiltin="true"/>
    <cellStyle name="Currency 7 2 4 3 3" xfId="0" builtinId="53" customBuiltin="true"/>
    <cellStyle name="Currency 7 2 4 3 3 2" xfId="0" builtinId="53" customBuiltin="true"/>
    <cellStyle name="Currency 7 2 4 3 3 2 2" xfId="0" builtinId="53" customBuiltin="true"/>
    <cellStyle name="Currency 7 2 4 3 3 3" xfId="0" builtinId="53" customBuiltin="true"/>
    <cellStyle name="Currency 7 2 4 3 4" xfId="0" builtinId="53" customBuiltin="true"/>
    <cellStyle name="Currency 7 2 4 3 4 2" xfId="0" builtinId="53" customBuiltin="true"/>
    <cellStyle name="Currency 7 2 4 3 5" xfId="0" builtinId="53" customBuiltin="true"/>
    <cellStyle name="Currency 7 2 4 4" xfId="0" builtinId="53" customBuiltin="true"/>
    <cellStyle name="Currency 7 2 4 4 2" xfId="0" builtinId="53" customBuiltin="true"/>
    <cellStyle name="Currency 7 2 4 4 2 2" xfId="0" builtinId="53" customBuiltin="true"/>
    <cellStyle name="Currency 7 2 4 4 2 2 2" xfId="0" builtinId="53" customBuiltin="true"/>
    <cellStyle name="Currency 7 2 4 4 2 3" xfId="0" builtinId="53" customBuiltin="true"/>
    <cellStyle name="Currency 7 2 4 4 3" xfId="0" builtinId="53" customBuiltin="true"/>
    <cellStyle name="Currency 7 2 4 4 3 2" xfId="0" builtinId="53" customBuiltin="true"/>
    <cellStyle name="Currency 7 2 4 4 4" xfId="0" builtinId="53" customBuiltin="true"/>
    <cellStyle name="Currency 7 2 4 5" xfId="0" builtinId="53" customBuiltin="true"/>
    <cellStyle name="Currency 7 2 4 5 2" xfId="0" builtinId="53" customBuiltin="true"/>
    <cellStyle name="Currency 7 2 4 5 2 2" xfId="0" builtinId="53" customBuiltin="true"/>
    <cellStyle name="Currency 7 2 4 5 3" xfId="0" builtinId="53" customBuiltin="true"/>
    <cellStyle name="Currency 7 2 4 6" xfId="0" builtinId="53" customBuiltin="true"/>
    <cellStyle name="Currency 7 2 4 6 2" xfId="0" builtinId="53" customBuiltin="true"/>
    <cellStyle name="Currency 7 2 4 7" xfId="0" builtinId="53" customBuiltin="true"/>
    <cellStyle name="Currency 7 2 5" xfId="0" builtinId="53" customBuiltin="true"/>
    <cellStyle name="Currency 7 2 6" xfId="0" builtinId="53" customBuiltin="true"/>
    <cellStyle name="Currency 7 2 6 2" xfId="0" builtinId="53" customBuiltin="true"/>
    <cellStyle name="Currency 7 2 6 2 2" xfId="0" builtinId="53" customBuiltin="true"/>
    <cellStyle name="Currency 7 2 6 2 2 2" xfId="0" builtinId="53" customBuiltin="true"/>
    <cellStyle name="Currency 7 2 6 2 2 2 2" xfId="0" builtinId="53" customBuiltin="true"/>
    <cellStyle name="Currency 7 2 6 2 2 2 2 2" xfId="0" builtinId="53" customBuiltin="true"/>
    <cellStyle name="Currency 7 2 6 2 2 2 3" xfId="0" builtinId="53" customBuiltin="true"/>
    <cellStyle name="Currency 7 2 6 2 2 3" xfId="0" builtinId="53" customBuiltin="true"/>
    <cellStyle name="Currency 7 2 6 2 2 3 2" xfId="0" builtinId="53" customBuiltin="true"/>
    <cellStyle name="Currency 7 2 6 2 2 4" xfId="0" builtinId="53" customBuiltin="true"/>
    <cellStyle name="Currency 7 2 6 2 3" xfId="0" builtinId="53" customBuiltin="true"/>
    <cellStyle name="Currency 7 2 6 2 3 2" xfId="0" builtinId="53" customBuiltin="true"/>
    <cellStyle name="Currency 7 2 6 2 3 2 2" xfId="0" builtinId="53" customBuiltin="true"/>
    <cellStyle name="Currency 7 2 6 2 3 3" xfId="0" builtinId="53" customBuiltin="true"/>
    <cellStyle name="Currency 7 2 6 2 4" xfId="0" builtinId="53" customBuiltin="true"/>
    <cellStyle name="Currency 7 2 6 2 4 2" xfId="0" builtinId="53" customBuiltin="true"/>
    <cellStyle name="Currency 7 2 6 2 5" xfId="0" builtinId="53" customBuiltin="true"/>
    <cellStyle name="Currency 7 2 6 3" xfId="0" builtinId="53" customBuiltin="true"/>
    <cellStyle name="Currency 7 2 6 3 2" xfId="0" builtinId="53" customBuiltin="true"/>
    <cellStyle name="Currency 7 2 6 3 2 2" xfId="0" builtinId="53" customBuiltin="true"/>
    <cellStyle name="Currency 7 2 6 3 2 2 2" xfId="0" builtinId="53" customBuiltin="true"/>
    <cellStyle name="Currency 7 2 6 3 2 3" xfId="0" builtinId="53" customBuiltin="true"/>
    <cellStyle name="Currency 7 2 6 3 3" xfId="0" builtinId="53" customBuiltin="true"/>
    <cellStyle name="Currency 7 2 6 3 3 2" xfId="0" builtinId="53" customBuiltin="true"/>
    <cellStyle name="Currency 7 2 6 3 4" xfId="0" builtinId="53" customBuiltin="true"/>
    <cellStyle name="Currency 7 2 6 4" xfId="0" builtinId="53" customBuiltin="true"/>
    <cellStyle name="Currency 7 2 6 4 2" xfId="0" builtinId="53" customBuiltin="true"/>
    <cellStyle name="Currency 7 2 6 4 2 2" xfId="0" builtinId="53" customBuiltin="true"/>
    <cellStyle name="Currency 7 2 6 4 3" xfId="0" builtinId="53" customBuiltin="true"/>
    <cellStyle name="Currency 7 2 6 5" xfId="0" builtinId="53" customBuiltin="true"/>
    <cellStyle name="Currency 7 2 6 5 2" xfId="0" builtinId="53" customBuiltin="true"/>
    <cellStyle name="Currency 7 2 6 6" xfId="0" builtinId="53" customBuiltin="true"/>
    <cellStyle name="Currency 7 2 7" xfId="0" builtinId="53" customBuiltin="true"/>
    <cellStyle name="Currency 7 2 7 2" xfId="0" builtinId="53" customBuiltin="true"/>
    <cellStyle name="Currency 7 2 7 2 2" xfId="0" builtinId="53" customBuiltin="true"/>
    <cellStyle name="Currency 7 2 7 2 2 2" xfId="0" builtinId="53" customBuiltin="true"/>
    <cellStyle name="Currency 7 2 7 2 2 2 2" xfId="0" builtinId="53" customBuiltin="true"/>
    <cellStyle name="Currency 7 2 7 2 2 3" xfId="0" builtinId="53" customBuiltin="true"/>
    <cellStyle name="Currency 7 2 7 2 3" xfId="0" builtinId="53" customBuiltin="true"/>
    <cellStyle name="Currency 7 2 7 2 3 2" xfId="0" builtinId="53" customBuiltin="true"/>
    <cellStyle name="Currency 7 2 7 2 4" xfId="0" builtinId="53" customBuiltin="true"/>
    <cellStyle name="Currency 7 2 7 3" xfId="0" builtinId="53" customBuiltin="true"/>
    <cellStyle name="Currency 7 2 7 3 2" xfId="0" builtinId="53" customBuiltin="true"/>
    <cellStyle name="Currency 7 2 7 3 2 2" xfId="0" builtinId="53" customBuiltin="true"/>
    <cellStyle name="Currency 7 2 7 3 3" xfId="0" builtinId="53" customBuiltin="true"/>
    <cellStyle name="Currency 7 2 7 4" xfId="0" builtinId="53" customBuiltin="true"/>
    <cellStyle name="Currency 7 2 7 4 2" xfId="0" builtinId="53" customBuiltin="true"/>
    <cellStyle name="Currency 7 2 7 5" xfId="0" builtinId="53" customBuiltin="true"/>
    <cellStyle name="Currency 7 2 8" xfId="0" builtinId="53" customBuiltin="true"/>
    <cellStyle name="Currency 7 2 8 2" xfId="0" builtinId="53" customBuiltin="true"/>
    <cellStyle name="Currency 7 2 8 2 2" xfId="0" builtinId="53" customBuiltin="true"/>
    <cellStyle name="Currency 7 2 8 2 2 2" xfId="0" builtinId="53" customBuiltin="true"/>
    <cellStyle name="Currency 7 2 8 2 3" xfId="0" builtinId="53" customBuiltin="true"/>
    <cellStyle name="Currency 7 2 8 3" xfId="0" builtinId="53" customBuiltin="true"/>
    <cellStyle name="Currency 7 2 8 3 2" xfId="0" builtinId="53" customBuiltin="true"/>
    <cellStyle name="Currency 7 2 8 4" xfId="0" builtinId="53" customBuiltin="true"/>
    <cellStyle name="Currency 7 2 9" xfId="0" builtinId="53" customBuiltin="true"/>
    <cellStyle name="Currency 7 2 9 2" xfId="0" builtinId="53" customBuiltin="true"/>
    <cellStyle name="Currency 7 2 9 2 2" xfId="0" builtinId="53" customBuiltin="true"/>
    <cellStyle name="Currency 7 2 9 3" xfId="0" builtinId="53" customBuiltin="true"/>
    <cellStyle name="Currency 7 3" xfId="0" builtinId="53" customBuiltin="true"/>
    <cellStyle name="Currency 7 3 10" xfId="0" builtinId="53" customBuiltin="true"/>
    <cellStyle name="Currency 7 3 10 2" xfId="0" builtinId="53" customBuiltin="true"/>
    <cellStyle name="Currency 7 3 11" xfId="0" builtinId="53" customBuiltin="true"/>
    <cellStyle name="Currency 7 3 2" xfId="0" builtinId="53" customBuiltin="true"/>
    <cellStyle name="Currency 7 3 2 2" xfId="0" builtinId="53" customBuiltin="true"/>
    <cellStyle name="Currency 7 3 2 2 2" xfId="0" builtinId="53" customBuiltin="true"/>
    <cellStyle name="Currency 7 3 2 2 2 2" xfId="0" builtinId="53" customBuiltin="true"/>
    <cellStyle name="Currency 7 3 2 2 2 2 2" xfId="0" builtinId="53" customBuiltin="true"/>
    <cellStyle name="Currency 7 3 2 2 2 2 2 2" xfId="0" builtinId="53" customBuiltin="true"/>
    <cellStyle name="Currency 7 3 2 2 2 2 2 2 2" xfId="0" builtinId="53" customBuiltin="true"/>
    <cellStyle name="Currency 7 3 2 2 2 2 2 2 2 2" xfId="0" builtinId="53" customBuiltin="true"/>
    <cellStyle name="Currency 7 3 2 2 2 2 2 2 3" xfId="0" builtinId="53" customBuiltin="true"/>
    <cellStyle name="Currency 7 3 2 2 2 2 2 3" xfId="0" builtinId="53" customBuiltin="true"/>
    <cellStyle name="Currency 7 3 2 2 2 2 2 3 2" xfId="0" builtinId="53" customBuiltin="true"/>
    <cellStyle name="Currency 7 3 2 2 2 2 2 4" xfId="0" builtinId="53" customBuiltin="true"/>
    <cellStyle name="Currency 7 3 2 2 2 2 3" xfId="0" builtinId="53" customBuiltin="true"/>
    <cellStyle name="Currency 7 3 2 2 2 2 3 2" xfId="0" builtinId="53" customBuiltin="true"/>
    <cellStyle name="Currency 7 3 2 2 2 2 3 2 2" xfId="0" builtinId="53" customBuiltin="true"/>
    <cellStyle name="Currency 7 3 2 2 2 2 3 3" xfId="0" builtinId="53" customBuiltin="true"/>
    <cellStyle name="Currency 7 3 2 2 2 2 4" xfId="0" builtinId="53" customBuiltin="true"/>
    <cellStyle name="Currency 7 3 2 2 2 2 4 2" xfId="0" builtinId="53" customBuiltin="true"/>
    <cellStyle name="Currency 7 3 2 2 2 2 5" xfId="0" builtinId="53" customBuiltin="true"/>
    <cellStyle name="Currency 7 3 2 2 2 3" xfId="0" builtinId="53" customBuiltin="true"/>
    <cellStyle name="Currency 7 3 2 2 2 3 2" xfId="0" builtinId="53" customBuiltin="true"/>
    <cellStyle name="Currency 7 3 2 2 2 3 2 2" xfId="0" builtinId="53" customBuiltin="true"/>
    <cellStyle name="Currency 7 3 2 2 2 3 2 2 2" xfId="0" builtinId="53" customBuiltin="true"/>
    <cellStyle name="Currency 7 3 2 2 2 3 2 3" xfId="0" builtinId="53" customBuiltin="true"/>
    <cellStyle name="Currency 7 3 2 2 2 3 3" xfId="0" builtinId="53" customBuiltin="true"/>
    <cellStyle name="Currency 7 3 2 2 2 3 3 2" xfId="0" builtinId="53" customBuiltin="true"/>
    <cellStyle name="Currency 7 3 2 2 2 3 4" xfId="0" builtinId="53" customBuiltin="true"/>
    <cellStyle name="Currency 7 3 2 2 2 4" xfId="0" builtinId="53" customBuiltin="true"/>
    <cellStyle name="Currency 7 3 2 2 2 4 2" xfId="0" builtinId="53" customBuiltin="true"/>
    <cellStyle name="Currency 7 3 2 2 2 4 2 2" xfId="0" builtinId="53" customBuiltin="true"/>
    <cellStyle name="Currency 7 3 2 2 2 4 3" xfId="0" builtinId="53" customBuiltin="true"/>
    <cellStyle name="Currency 7 3 2 2 2 5" xfId="0" builtinId="53" customBuiltin="true"/>
    <cellStyle name="Currency 7 3 2 2 2 5 2" xfId="0" builtinId="53" customBuiltin="true"/>
    <cellStyle name="Currency 7 3 2 2 2 6" xfId="0" builtinId="53" customBuiltin="true"/>
    <cellStyle name="Currency 7 3 2 2 3" xfId="0" builtinId="53" customBuiltin="true"/>
    <cellStyle name="Currency 7 3 2 2 3 2" xfId="0" builtinId="53" customBuiltin="true"/>
    <cellStyle name="Currency 7 3 2 2 3 2 2" xfId="0" builtinId="53" customBuiltin="true"/>
    <cellStyle name="Currency 7 3 2 2 3 2 2 2" xfId="0" builtinId="53" customBuiltin="true"/>
    <cellStyle name="Currency 7 3 2 2 3 2 2 2 2" xfId="0" builtinId="53" customBuiltin="true"/>
    <cellStyle name="Currency 7 3 2 2 3 2 2 3" xfId="0" builtinId="53" customBuiltin="true"/>
    <cellStyle name="Currency 7 3 2 2 3 2 3" xfId="0" builtinId="53" customBuiltin="true"/>
    <cellStyle name="Currency 7 3 2 2 3 2 3 2" xfId="0" builtinId="53" customBuiltin="true"/>
    <cellStyle name="Currency 7 3 2 2 3 2 4" xfId="0" builtinId="53" customBuiltin="true"/>
    <cellStyle name="Currency 7 3 2 2 3 3" xfId="0" builtinId="53" customBuiltin="true"/>
    <cellStyle name="Currency 7 3 2 2 3 3 2" xfId="0" builtinId="53" customBuiltin="true"/>
    <cellStyle name="Currency 7 3 2 2 3 3 2 2" xfId="0" builtinId="53" customBuiltin="true"/>
    <cellStyle name="Currency 7 3 2 2 3 3 3" xfId="0" builtinId="53" customBuiltin="true"/>
    <cellStyle name="Currency 7 3 2 2 3 4" xfId="0" builtinId="53" customBuiltin="true"/>
    <cellStyle name="Currency 7 3 2 2 3 4 2" xfId="0" builtinId="53" customBuiltin="true"/>
    <cellStyle name="Currency 7 3 2 2 3 5" xfId="0" builtinId="53" customBuiltin="true"/>
    <cellStyle name="Currency 7 3 2 2 4" xfId="0" builtinId="53" customBuiltin="true"/>
    <cellStyle name="Currency 7 3 2 2 4 2" xfId="0" builtinId="53" customBuiltin="true"/>
    <cellStyle name="Currency 7 3 2 2 4 2 2" xfId="0" builtinId="53" customBuiltin="true"/>
    <cellStyle name="Currency 7 3 2 2 4 2 2 2" xfId="0" builtinId="53" customBuiltin="true"/>
    <cellStyle name="Currency 7 3 2 2 4 2 3" xfId="0" builtinId="53" customBuiltin="true"/>
    <cellStyle name="Currency 7 3 2 2 4 3" xfId="0" builtinId="53" customBuiltin="true"/>
    <cellStyle name="Currency 7 3 2 2 4 3 2" xfId="0" builtinId="53" customBuiltin="true"/>
    <cellStyle name="Currency 7 3 2 2 4 4" xfId="0" builtinId="53" customBuiltin="true"/>
    <cellStyle name="Currency 7 3 2 2 5" xfId="0" builtinId="53" customBuiltin="true"/>
    <cellStyle name="Currency 7 3 2 2 5 2" xfId="0" builtinId="53" customBuiltin="true"/>
    <cellStyle name="Currency 7 3 2 2 5 2 2" xfId="0" builtinId="53" customBuiltin="true"/>
    <cellStyle name="Currency 7 3 2 2 5 3" xfId="0" builtinId="53" customBuiltin="true"/>
    <cellStyle name="Currency 7 3 2 2 6" xfId="0" builtinId="53" customBuiltin="true"/>
    <cellStyle name="Currency 7 3 2 2 6 2" xfId="0" builtinId="53" customBuiltin="true"/>
    <cellStyle name="Currency 7 3 2 2 7" xfId="0" builtinId="53" customBuiltin="true"/>
    <cellStyle name="Currency 7 3 2 3" xfId="0" builtinId="53" customBuiltin="true"/>
    <cellStyle name="Currency 7 3 2 3 2" xfId="0" builtinId="53" customBuiltin="true"/>
    <cellStyle name="Currency 7 3 2 3 2 2" xfId="0" builtinId="53" customBuiltin="true"/>
    <cellStyle name="Currency 7 3 2 3 2 2 2" xfId="0" builtinId="53" customBuiltin="true"/>
    <cellStyle name="Currency 7 3 2 3 2 2 2 2" xfId="0" builtinId="53" customBuiltin="true"/>
    <cellStyle name="Currency 7 3 2 3 2 2 2 2 2" xfId="0" builtinId="53" customBuiltin="true"/>
    <cellStyle name="Currency 7 3 2 3 2 2 2 3" xfId="0" builtinId="53" customBuiltin="true"/>
    <cellStyle name="Currency 7 3 2 3 2 2 3" xfId="0" builtinId="53" customBuiltin="true"/>
    <cellStyle name="Currency 7 3 2 3 2 2 3 2" xfId="0" builtinId="53" customBuiltin="true"/>
    <cellStyle name="Currency 7 3 2 3 2 2 4" xfId="0" builtinId="53" customBuiltin="true"/>
    <cellStyle name="Currency 7 3 2 3 2 3" xfId="0" builtinId="53" customBuiltin="true"/>
    <cellStyle name="Currency 7 3 2 3 2 3 2" xfId="0" builtinId="53" customBuiltin="true"/>
    <cellStyle name="Currency 7 3 2 3 2 3 2 2" xfId="0" builtinId="53" customBuiltin="true"/>
    <cellStyle name="Currency 7 3 2 3 2 3 3" xfId="0" builtinId="53" customBuiltin="true"/>
    <cellStyle name="Currency 7 3 2 3 2 4" xfId="0" builtinId="53" customBuiltin="true"/>
    <cellStyle name="Currency 7 3 2 3 2 4 2" xfId="0" builtinId="53" customBuiltin="true"/>
    <cellStyle name="Currency 7 3 2 3 2 5" xfId="0" builtinId="53" customBuiltin="true"/>
    <cellStyle name="Currency 7 3 2 3 3" xfId="0" builtinId="53" customBuiltin="true"/>
    <cellStyle name="Currency 7 3 2 3 3 2" xfId="0" builtinId="53" customBuiltin="true"/>
    <cellStyle name="Currency 7 3 2 3 3 2 2" xfId="0" builtinId="53" customBuiltin="true"/>
    <cellStyle name="Currency 7 3 2 3 3 2 2 2" xfId="0" builtinId="53" customBuiltin="true"/>
    <cellStyle name="Currency 7 3 2 3 3 2 3" xfId="0" builtinId="53" customBuiltin="true"/>
    <cellStyle name="Currency 7 3 2 3 3 3" xfId="0" builtinId="53" customBuiltin="true"/>
    <cellStyle name="Currency 7 3 2 3 3 3 2" xfId="0" builtinId="53" customBuiltin="true"/>
    <cellStyle name="Currency 7 3 2 3 3 4" xfId="0" builtinId="53" customBuiltin="true"/>
    <cellStyle name="Currency 7 3 2 3 4" xfId="0" builtinId="53" customBuiltin="true"/>
    <cellStyle name="Currency 7 3 2 3 4 2" xfId="0" builtinId="53" customBuiltin="true"/>
    <cellStyle name="Currency 7 3 2 3 4 2 2" xfId="0" builtinId="53" customBuiltin="true"/>
    <cellStyle name="Currency 7 3 2 3 4 3" xfId="0" builtinId="53" customBuiltin="true"/>
    <cellStyle name="Currency 7 3 2 3 5" xfId="0" builtinId="53" customBuiltin="true"/>
    <cellStyle name="Currency 7 3 2 3 5 2" xfId="0" builtinId="53" customBuiltin="true"/>
    <cellStyle name="Currency 7 3 2 3 6" xfId="0" builtinId="53" customBuiltin="true"/>
    <cellStyle name="Currency 7 3 2 4" xfId="0" builtinId="53" customBuiltin="true"/>
    <cellStyle name="Currency 7 3 2 4 2" xfId="0" builtinId="53" customBuiltin="true"/>
    <cellStyle name="Currency 7 3 2 4 2 2" xfId="0" builtinId="53" customBuiltin="true"/>
    <cellStyle name="Currency 7 3 2 4 2 2 2" xfId="0" builtinId="53" customBuiltin="true"/>
    <cellStyle name="Currency 7 3 2 4 2 2 2 2" xfId="0" builtinId="53" customBuiltin="true"/>
    <cellStyle name="Currency 7 3 2 4 2 2 3" xfId="0" builtinId="53" customBuiltin="true"/>
    <cellStyle name="Currency 7 3 2 4 2 3" xfId="0" builtinId="53" customBuiltin="true"/>
    <cellStyle name="Currency 7 3 2 4 2 3 2" xfId="0" builtinId="53" customBuiltin="true"/>
    <cellStyle name="Currency 7 3 2 4 2 4" xfId="0" builtinId="53" customBuiltin="true"/>
    <cellStyle name="Currency 7 3 2 4 3" xfId="0" builtinId="53" customBuiltin="true"/>
    <cellStyle name="Currency 7 3 2 4 3 2" xfId="0" builtinId="53" customBuiltin="true"/>
    <cellStyle name="Currency 7 3 2 4 3 2 2" xfId="0" builtinId="53" customBuiltin="true"/>
    <cellStyle name="Currency 7 3 2 4 3 3" xfId="0" builtinId="53" customBuiltin="true"/>
    <cellStyle name="Currency 7 3 2 4 4" xfId="0" builtinId="53" customBuiltin="true"/>
    <cellStyle name="Currency 7 3 2 4 4 2" xfId="0" builtinId="53" customBuiltin="true"/>
    <cellStyle name="Currency 7 3 2 4 5" xfId="0" builtinId="53" customBuiltin="true"/>
    <cellStyle name="Currency 7 3 2 5" xfId="0" builtinId="53" customBuiltin="true"/>
    <cellStyle name="Currency 7 3 2 5 2" xfId="0" builtinId="53" customBuiltin="true"/>
    <cellStyle name="Currency 7 3 2 5 2 2" xfId="0" builtinId="53" customBuiltin="true"/>
    <cellStyle name="Currency 7 3 2 5 2 2 2" xfId="0" builtinId="53" customBuiltin="true"/>
    <cellStyle name="Currency 7 3 2 5 2 3" xfId="0" builtinId="53" customBuiltin="true"/>
    <cellStyle name="Currency 7 3 2 5 3" xfId="0" builtinId="53" customBuiltin="true"/>
    <cellStyle name="Currency 7 3 2 5 3 2" xfId="0" builtinId="53" customBuiltin="true"/>
    <cellStyle name="Currency 7 3 2 5 4" xfId="0" builtinId="53" customBuiltin="true"/>
    <cellStyle name="Currency 7 3 2 6" xfId="0" builtinId="53" customBuiltin="true"/>
    <cellStyle name="Currency 7 3 2 6 2" xfId="0" builtinId="53" customBuiltin="true"/>
    <cellStyle name="Currency 7 3 2 6 2 2" xfId="0" builtinId="53" customBuiltin="true"/>
    <cellStyle name="Currency 7 3 2 6 3" xfId="0" builtinId="53" customBuiltin="true"/>
    <cellStyle name="Currency 7 3 2 7" xfId="0" builtinId="53" customBuiltin="true"/>
    <cellStyle name="Currency 7 3 2 8" xfId="0" builtinId="53" customBuiltin="true"/>
    <cellStyle name="Currency 7 3 2 8 2" xfId="0" builtinId="53" customBuiltin="true"/>
    <cellStyle name="Currency 7 3 2 9" xfId="0" builtinId="53" customBuiltin="true"/>
    <cellStyle name="Currency 7 3 3" xfId="0" builtinId="53" customBuiltin="true"/>
    <cellStyle name="Currency 7 3 3 2" xfId="0" builtinId="53" customBuiltin="true"/>
    <cellStyle name="Currency 7 3 3 2 2" xfId="0" builtinId="53" customBuiltin="true"/>
    <cellStyle name="Currency 7 3 3 2 2 2" xfId="0" builtinId="53" customBuiltin="true"/>
    <cellStyle name="Currency 7 3 3 2 2 2 2" xfId="0" builtinId="53" customBuiltin="true"/>
    <cellStyle name="Currency 7 3 3 2 2 2 2 2" xfId="0" builtinId="53" customBuiltin="true"/>
    <cellStyle name="Currency 7 3 3 2 2 2 2 2 2" xfId="0" builtinId="53" customBuiltin="true"/>
    <cellStyle name="Currency 7 3 3 2 2 2 2 2 2 2" xfId="0" builtinId="53" customBuiltin="true"/>
    <cellStyle name="Currency 7 3 3 2 2 2 2 2 3" xfId="0" builtinId="53" customBuiltin="true"/>
    <cellStyle name="Currency 7 3 3 2 2 2 2 3" xfId="0" builtinId="53" customBuiltin="true"/>
    <cellStyle name="Currency 7 3 3 2 2 2 2 3 2" xfId="0" builtinId="53" customBuiltin="true"/>
    <cellStyle name="Currency 7 3 3 2 2 2 2 4" xfId="0" builtinId="53" customBuiltin="true"/>
    <cellStyle name="Currency 7 3 3 2 2 2 3" xfId="0" builtinId="53" customBuiltin="true"/>
    <cellStyle name="Currency 7 3 3 2 2 2 3 2" xfId="0" builtinId="53" customBuiltin="true"/>
    <cellStyle name="Currency 7 3 3 2 2 2 3 2 2" xfId="0" builtinId="53" customBuiltin="true"/>
    <cellStyle name="Currency 7 3 3 2 2 2 3 3" xfId="0" builtinId="53" customBuiltin="true"/>
    <cellStyle name="Currency 7 3 3 2 2 2 4" xfId="0" builtinId="53" customBuiltin="true"/>
    <cellStyle name="Currency 7 3 3 2 2 2 4 2" xfId="0" builtinId="53" customBuiltin="true"/>
    <cellStyle name="Currency 7 3 3 2 2 2 5" xfId="0" builtinId="53" customBuiltin="true"/>
    <cellStyle name="Currency 7 3 3 2 2 3" xfId="0" builtinId="53" customBuiltin="true"/>
    <cellStyle name="Currency 7 3 3 2 2 3 2" xfId="0" builtinId="53" customBuiltin="true"/>
    <cellStyle name="Currency 7 3 3 2 2 3 2 2" xfId="0" builtinId="53" customBuiltin="true"/>
    <cellStyle name="Currency 7 3 3 2 2 3 2 2 2" xfId="0" builtinId="53" customBuiltin="true"/>
    <cellStyle name="Currency 7 3 3 2 2 3 2 3" xfId="0" builtinId="53" customBuiltin="true"/>
    <cellStyle name="Currency 7 3 3 2 2 3 3" xfId="0" builtinId="53" customBuiltin="true"/>
    <cellStyle name="Currency 7 3 3 2 2 3 3 2" xfId="0" builtinId="53" customBuiltin="true"/>
    <cellStyle name="Currency 7 3 3 2 2 3 4" xfId="0" builtinId="53" customBuiltin="true"/>
    <cellStyle name="Currency 7 3 3 2 2 4" xfId="0" builtinId="53" customBuiltin="true"/>
    <cellStyle name="Currency 7 3 3 2 2 4 2" xfId="0" builtinId="53" customBuiltin="true"/>
    <cellStyle name="Currency 7 3 3 2 2 4 2 2" xfId="0" builtinId="53" customBuiltin="true"/>
    <cellStyle name="Currency 7 3 3 2 2 4 3" xfId="0" builtinId="53" customBuiltin="true"/>
    <cellStyle name="Currency 7 3 3 2 2 5" xfId="0" builtinId="53" customBuiltin="true"/>
    <cellStyle name="Currency 7 3 3 2 2 5 2" xfId="0" builtinId="53" customBuiltin="true"/>
    <cellStyle name="Currency 7 3 3 2 2 6" xfId="0" builtinId="53" customBuiltin="true"/>
    <cellStyle name="Currency 7 3 3 2 3" xfId="0" builtinId="53" customBuiltin="true"/>
    <cellStyle name="Currency 7 3 3 2 3 2" xfId="0" builtinId="53" customBuiltin="true"/>
    <cellStyle name="Currency 7 3 3 2 3 2 2" xfId="0" builtinId="53" customBuiltin="true"/>
    <cellStyle name="Currency 7 3 3 2 3 2 2 2" xfId="0" builtinId="53" customBuiltin="true"/>
    <cellStyle name="Currency 7 3 3 2 3 2 2 2 2" xfId="0" builtinId="53" customBuiltin="true"/>
    <cellStyle name="Currency 7 3 3 2 3 2 2 3" xfId="0" builtinId="53" customBuiltin="true"/>
    <cellStyle name="Currency 7 3 3 2 3 2 3" xfId="0" builtinId="53" customBuiltin="true"/>
    <cellStyle name="Currency 7 3 3 2 3 2 3 2" xfId="0" builtinId="53" customBuiltin="true"/>
    <cellStyle name="Currency 7 3 3 2 3 2 4" xfId="0" builtinId="53" customBuiltin="true"/>
    <cellStyle name="Currency 7 3 3 2 3 3" xfId="0" builtinId="53" customBuiltin="true"/>
    <cellStyle name="Currency 7 3 3 2 3 3 2" xfId="0" builtinId="53" customBuiltin="true"/>
    <cellStyle name="Currency 7 3 3 2 3 3 2 2" xfId="0" builtinId="53" customBuiltin="true"/>
    <cellStyle name="Currency 7 3 3 2 3 3 3" xfId="0" builtinId="53" customBuiltin="true"/>
    <cellStyle name="Currency 7 3 3 2 3 4" xfId="0" builtinId="53" customBuiltin="true"/>
    <cellStyle name="Currency 7 3 3 2 3 4 2" xfId="0" builtinId="53" customBuiltin="true"/>
    <cellStyle name="Currency 7 3 3 2 3 5" xfId="0" builtinId="53" customBuiltin="true"/>
    <cellStyle name="Currency 7 3 3 2 4" xfId="0" builtinId="53" customBuiltin="true"/>
    <cellStyle name="Currency 7 3 3 2 4 2" xfId="0" builtinId="53" customBuiltin="true"/>
    <cellStyle name="Currency 7 3 3 2 4 2 2" xfId="0" builtinId="53" customBuiltin="true"/>
    <cellStyle name="Currency 7 3 3 2 4 2 2 2" xfId="0" builtinId="53" customBuiltin="true"/>
    <cellStyle name="Currency 7 3 3 2 4 2 3" xfId="0" builtinId="53" customBuiltin="true"/>
    <cellStyle name="Currency 7 3 3 2 4 3" xfId="0" builtinId="53" customBuiltin="true"/>
    <cellStyle name="Currency 7 3 3 2 4 3 2" xfId="0" builtinId="53" customBuiltin="true"/>
    <cellStyle name="Currency 7 3 3 2 4 4" xfId="0" builtinId="53" customBuiltin="true"/>
    <cellStyle name="Currency 7 3 3 2 5" xfId="0" builtinId="53" customBuiltin="true"/>
    <cellStyle name="Currency 7 3 3 2 5 2" xfId="0" builtinId="53" customBuiltin="true"/>
    <cellStyle name="Currency 7 3 3 2 5 2 2" xfId="0" builtinId="53" customBuiltin="true"/>
    <cellStyle name="Currency 7 3 3 2 5 3" xfId="0" builtinId="53" customBuiltin="true"/>
    <cellStyle name="Currency 7 3 3 2 6" xfId="0" builtinId="53" customBuiltin="true"/>
    <cellStyle name="Currency 7 3 3 2 6 2" xfId="0" builtinId="53" customBuiltin="true"/>
    <cellStyle name="Currency 7 3 3 2 7" xfId="0" builtinId="53" customBuiltin="true"/>
    <cellStyle name="Currency 7 3 3 3" xfId="0" builtinId="53" customBuiltin="true"/>
    <cellStyle name="Currency 7 3 3 3 2" xfId="0" builtinId="53" customBuiltin="true"/>
    <cellStyle name="Currency 7 3 3 3 2 2" xfId="0" builtinId="53" customBuiltin="true"/>
    <cellStyle name="Currency 7 3 3 3 2 2 2" xfId="0" builtinId="53" customBuiltin="true"/>
    <cellStyle name="Currency 7 3 3 3 2 2 2 2" xfId="0" builtinId="53" customBuiltin="true"/>
    <cellStyle name="Currency 7 3 3 3 2 2 2 2 2" xfId="0" builtinId="53" customBuiltin="true"/>
    <cellStyle name="Currency 7 3 3 3 2 2 2 3" xfId="0" builtinId="53" customBuiltin="true"/>
    <cellStyle name="Currency 7 3 3 3 2 2 3" xfId="0" builtinId="53" customBuiltin="true"/>
    <cellStyle name="Currency 7 3 3 3 2 2 3 2" xfId="0" builtinId="53" customBuiltin="true"/>
    <cellStyle name="Currency 7 3 3 3 2 2 4" xfId="0" builtinId="53" customBuiltin="true"/>
    <cellStyle name="Currency 7 3 3 3 2 3" xfId="0" builtinId="53" customBuiltin="true"/>
    <cellStyle name="Currency 7 3 3 3 2 3 2" xfId="0" builtinId="53" customBuiltin="true"/>
    <cellStyle name="Currency 7 3 3 3 2 3 2 2" xfId="0" builtinId="53" customBuiltin="true"/>
    <cellStyle name="Currency 7 3 3 3 2 3 3" xfId="0" builtinId="53" customBuiltin="true"/>
    <cellStyle name="Currency 7 3 3 3 2 4" xfId="0" builtinId="53" customBuiltin="true"/>
    <cellStyle name="Currency 7 3 3 3 2 4 2" xfId="0" builtinId="53" customBuiltin="true"/>
    <cellStyle name="Currency 7 3 3 3 2 5" xfId="0" builtinId="53" customBuiltin="true"/>
    <cellStyle name="Currency 7 3 3 3 3" xfId="0" builtinId="53" customBuiltin="true"/>
    <cellStyle name="Currency 7 3 3 3 3 2" xfId="0" builtinId="53" customBuiltin="true"/>
    <cellStyle name="Currency 7 3 3 3 3 2 2" xfId="0" builtinId="53" customBuiltin="true"/>
    <cellStyle name="Currency 7 3 3 3 3 2 2 2" xfId="0" builtinId="53" customBuiltin="true"/>
    <cellStyle name="Currency 7 3 3 3 3 2 3" xfId="0" builtinId="53" customBuiltin="true"/>
    <cellStyle name="Currency 7 3 3 3 3 3" xfId="0" builtinId="53" customBuiltin="true"/>
    <cellStyle name="Currency 7 3 3 3 3 3 2" xfId="0" builtinId="53" customBuiltin="true"/>
    <cellStyle name="Currency 7 3 3 3 3 4" xfId="0" builtinId="53" customBuiltin="true"/>
    <cellStyle name="Currency 7 3 3 3 4" xfId="0" builtinId="53" customBuiltin="true"/>
    <cellStyle name="Currency 7 3 3 3 4 2" xfId="0" builtinId="53" customBuiltin="true"/>
    <cellStyle name="Currency 7 3 3 3 4 2 2" xfId="0" builtinId="53" customBuiltin="true"/>
    <cellStyle name="Currency 7 3 3 3 4 3" xfId="0" builtinId="53" customBuiltin="true"/>
    <cellStyle name="Currency 7 3 3 3 5" xfId="0" builtinId="53" customBuiltin="true"/>
    <cellStyle name="Currency 7 3 3 3 5 2" xfId="0" builtinId="53" customBuiltin="true"/>
    <cellStyle name="Currency 7 3 3 3 6" xfId="0" builtinId="53" customBuiltin="true"/>
    <cellStyle name="Currency 7 3 3 4" xfId="0" builtinId="53" customBuiltin="true"/>
    <cellStyle name="Currency 7 3 3 4 2" xfId="0" builtinId="53" customBuiltin="true"/>
    <cellStyle name="Currency 7 3 3 4 2 2" xfId="0" builtinId="53" customBuiltin="true"/>
    <cellStyle name="Currency 7 3 3 4 2 2 2" xfId="0" builtinId="53" customBuiltin="true"/>
    <cellStyle name="Currency 7 3 3 4 2 2 2 2" xfId="0" builtinId="53" customBuiltin="true"/>
    <cellStyle name="Currency 7 3 3 4 2 2 3" xfId="0" builtinId="53" customBuiltin="true"/>
    <cellStyle name="Currency 7 3 3 4 2 3" xfId="0" builtinId="53" customBuiltin="true"/>
    <cellStyle name="Currency 7 3 3 4 2 3 2" xfId="0" builtinId="53" customBuiltin="true"/>
    <cellStyle name="Currency 7 3 3 4 2 4" xfId="0" builtinId="53" customBuiltin="true"/>
    <cellStyle name="Currency 7 3 3 4 3" xfId="0" builtinId="53" customBuiltin="true"/>
    <cellStyle name="Currency 7 3 3 4 3 2" xfId="0" builtinId="53" customBuiltin="true"/>
    <cellStyle name="Currency 7 3 3 4 3 2 2" xfId="0" builtinId="53" customBuiltin="true"/>
    <cellStyle name="Currency 7 3 3 4 3 3" xfId="0" builtinId="53" customBuiltin="true"/>
    <cellStyle name="Currency 7 3 3 4 4" xfId="0" builtinId="53" customBuiltin="true"/>
    <cellStyle name="Currency 7 3 3 4 4 2" xfId="0" builtinId="53" customBuiltin="true"/>
    <cellStyle name="Currency 7 3 3 4 5" xfId="0" builtinId="53" customBuiltin="true"/>
    <cellStyle name="Currency 7 3 3 5" xfId="0" builtinId="53" customBuiltin="true"/>
    <cellStyle name="Currency 7 3 3 5 2" xfId="0" builtinId="53" customBuiltin="true"/>
    <cellStyle name="Currency 7 3 3 5 2 2" xfId="0" builtinId="53" customBuiltin="true"/>
    <cellStyle name="Currency 7 3 3 5 2 2 2" xfId="0" builtinId="53" customBuiltin="true"/>
    <cellStyle name="Currency 7 3 3 5 2 3" xfId="0" builtinId="53" customBuiltin="true"/>
    <cellStyle name="Currency 7 3 3 5 3" xfId="0" builtinId="53" customBuiltin="true"/>
    <cellStyle name="Currency 7 3 3 5 3 2" xfId="0" builtinId="53" customBuiltin="true"/>
    <cellStyle name="Currency 7 3 3 5 4" xfId="0" builtinId="53" customBuiltin="true"/>
    <cellStyle name="Currency 7 3 3 6" xfId="0" builtinId="53" customBuiltin="true"/>
    <cellStyle name="Currency 7 3 3 6 2" xfId="0" builtinId="53" customBuiltin="true"/>
    <cellStyle name="Currency 7 3 3 6 2 2" xfId="0" builtinId="53" customBuiltin="true"/>
    <cellStyle name="Currency 7 3 3 6 3" xfId="0" builtinId="53" customBuiltin="true"/>
    <cellStyle name="Currency 7 3 3 7" xfId="0" builtinId="53" customBuiltin="true"/>
    <cellStyle name="Currency 7 3 3 7 2" xfId="0" builtinId="53" customBuiltin="true"/>
    <cellStyle name="Currency 7 3 3 8" xfId="0" builtinId="53" customBuiltin="true"/>
    <cellStyle name="Currency 7 3 4" xfId="0" builtinId="53" customBuiltin="true"/>
    <cellStyle name="Currency 7 3 4 2" xfId="0" builtinId="53" customBuiltin="true"/>
    <cellStyle name="Currency 7 3 4 2 2" xfId="0" builtinId="53" customBuiltin="true"/>
    <cellStyle name="Currency 7 3 4 2 2 2" xfId="0" builtinId="53" customBuiltin="true"/>
    <cellStyle name="Currency 7 3 4 2 2 2 2" xfId="0" builtinId="53" customBuiltin="true"/>
    <cellStyle name="Currency 7 3 4 2 2 2 2 2" xfId="0" builtinId="53" customBuiltin="true"/>
    <cellStyle name="Currency 7 3 4 2 2 2 2 2 2" xfId="0" builtinId="53" customBuiltin="true"/>
    <cellStyle name="Currency 7 3 4 2 2 2 2 3" xfId="0" builtinId="53" customBuiltin="true"/>
    <cellStyle name="Currency 7 3 4 2 2 2 3" xfId="0" builtinId="53" customBuiltin="true"/>
    <cellStyle name="Currency 7 3 4 2 2 2 3 2" xfId="0" builtinId="53" customBuiltin="true"/>
    <cellStyle name="Currency 7 3 4 2 2 2 4" xfId="0" builtinId="53" customBuiltin="true"/>
    <cellStyle name="Currency 7 3 4 2 2 3" xfId="0" builtinId="53" customBuiltin="true"/>
    <cellStyle name="Currency 7 3 4 2 2 3 2" xfId="0" builtinId="53" customBuiltin="true"/>
    <cellStyle name="Currency 7 3 4 2 2 3 2 2" xfId="0" builtinId="53" customBuiltin="true"/>
    <cellStyle name="Currency 7 3 4 2 2 3 3" xfId="0" builtinId="53" customBuiltin="true"/>
    <cellStyle name="Currency 7 3 4 2 2 4" xfId="0" builtinId="53" customBuiltin="true"/>
    <cellStyle name="Currency 7 3 4 2 2 4 2" xfId="0" builtinId="53" customBuiltin="true"/>
    <cellStyle name="Currency 7 3 4 2 2 5" xfId="0" builtinId="53" customBuiltin="true"/>
    <cellStyle name="Currency 7 3 4 2 3" xfId="0" builtinId="53" customBuiltin="true"/>
    <cellStyle name="Currency 7 3 4 2 3 2" xfId="0" builtinId="53" customBuiltin="true"/>
    <cellStyle name="Currency 7 3 4 2 3 2 2" xfId="0" builtinId="53" customBuiltin="true"/>
    <cellStyle name="Currency 7 3 4 2 3 2 2 2" xfId="0" builtinId="53" customBuiltin="true"/>
    <cellStyle name="Currency 7 3 4 2 3 2 3" xfId="0" builtinId="53" customBuiltin="true"/>
    <cellStyle name="Currency 7 3 4 2 3 3" xfId="0" builtinId="53" customBuiltin="true"/>
    <cellStyle name="Currency 7 3 4 2 3 3 2" xfId="0" builtinId="53" customBuiltin="true"/>
    <cellStyle name="Currency 7 3 4 2 3 4" xfId="0" builtinId="53" customBuiltin="true"/>
    <cellStyle name="Currency 7 3 4 2 4" xfId="0" builtinId="53" customBuiltin="true"/>
    <cellStyle name="Currency 7 3 4 2 4 2" xfId="0" builtinId="53" customBuiltin="true"/>
    <cellStyle name="Currency 7 3 4 2 4 2 2" xfId="0" builtinId="53" customBuiltin="true"/>
    <cellStyle name="Currency 7 3 4 2 4 3" xfId="0" builtinId="53" customBuiltin="true"/>
    <cellStyle name="Currency 7 3 4 2 5" xfId="0" builtinId="53" customBuiltin="true"/>
    <cellStyle name="Currency 7 3 4 2 5 2" xfId="0" builtinId="53" customBuiltin="true"/>
    <cellStyle name="Currency 7 3 4 2 6" xfId="0" builtinId="53" customBuiltin="true"/>
    <cellStyle name="Currency 7 3 4 3" xfId="0" builtinId="53" customBuiltin="true"/>
    <cellStyle name="Currency 7 3 4 3 2" xfId="0" builtinId="53" customBuiltin="true"/>
    <cellStyle name="Currency 7 3 4 3 2 2" xfId="0" builtinId="53" customBuiltin="true"/>
    <cellStyle name="Currency 7 3 4 3 2 2 2" xfId="0" builtinId="53" customBuiltin="true"/>
    <cellStyle name="Currency 7 3 4 3 2 2 2 2" xfId="0" builtinId="53" customBuiltin="true"/>
    <cellStyle name="Currency 7 3 4 3 2 2 3" xfId="0" builtinId="53" customBuiltin="true"/>
    <cellStyle name="Currency 7 3 4 3 2 3" xfId="0" builtinId="53" customBuiltin="true"/>
    <cellStyle name="Currency 7 3 4 3 2 3 2" xfId="0" builtinId="53" customBuiltin="true"/>
    <cellStyle name="Currency 7 3 4 3 2 4" xfId="0" builtinId="53" customBuiltin="true"/>
    <cellStyle name="Currency 7 3 4 3 3" xfId="0" builtinId="53" customBuiltin="true"/>
    <cellStyle name="Currency 7 3 4 3 3 2" xfId="0" builtinId="53" customBuiltin="true"/>
    <cellStyle name="Currency 7 3 4 3 3 2 2" xfId="0" builtinId="53" customBuiltin="true"/>
    <cellStyle name="Currency 7 3 4 3 3 3" xfId="0" builtinId="53" customBuiltin="true"/>
    <cellStyle name="Currency 7 3 4 3 4" xfId="0" builtinId="53" customBuiltin="true"/>
    <cellStyle name="Currency 7 3 4 3 4 2" xfId="0" builtinId="53" customBuiltin="true"/>
    <cellStyle name="Currency 7 3 4 3 5" xfId="0" builtinId="53" customBuiltin="true"/>
    <cellStyle name="Currency 7 3 4 4" xfId="0" builtinId="53" customBuiltin="true"/>
    <cellStyle name="Currency 7 3 4 4 2" xfId="0" builtinId="53" customBuiltin="true"/>
    <cellStyle name="Currency 7 3 4 4 2 2" xfId="0" builtinId="53" customBuiltin="true"/>
    <cellStyle name="Currency 7 3 4 4 2 2 2" xfId="0" builtinId="53" customBuiltin="true"/>
    <cellStyle name="Currency 7 3 4 4 2 3" xfId="0" builtinId="53" customBuiltin="true"/>
    <cellStyle name="Currency 7 3 4 4 3" xfId="0" builtinId="53" customBuiltin="true"/>
    <cellStyle name="Currency 7 3 4 4 3 2" xfId="0" builtinId="53" customBuiltin="true"/>
    <cellStyle name="Currency 7 3 4 4 4" xfId="0" builtinId="53" customBuiltin="true"/>
    <cellStyle name="Currency 7 3 4 5" xfId="0" builtinId="53" customBuiltin="true"/>
    <cellStyle name="Currency 7 3 4 5 2" xfId="0" builtinId="53" customBuiltin="true"/>
    <cellStyle name="Currency 7 3 4 5 2 2" xfId="0" builtinId="53" customBuiltin="true"/>
    <cellStyle name="Currency 7 3 4 5 3" xfId="0" builtinId="53" customBuiltin="true"/>
    <cellStyle name="Currency 7 3 4 6" xfId="0" builtinId="53" customBuiltin="true"/>
    <cellStyle name="Currency 7 3 4 6 2" xfId="0" builtinId="53" customBuiltin="true"/>
    <cellStyle name="Currency 7 3 4 7" xfId="0" builtinId="53" customBuiltin="true"/>
    <cellStyle name="Currency 7 3 5" xfId="0" builtinId="53" customBuiltin="true"/>
    <cellStyle name="Currency 7 3 5 2" xfId="0" builtinId="53" customBuiltin="true"/>
    <cellStyle name="Currency 7 3 5 2 2" xfId="0" builtinId="53" customBuiltin="true"/>
    <cellStyle name="Currency 7 3 5 2 2 2" xfId="0" builtinId="53" customBuiltin="true"/>
    <cellStyle name="Currency 7 3 5 2 2 2 2" xfId="0" builtinId="53" customBuiltin="true"/>
    <cellStyle name="Currency 7 3 5 2 2 2 2 2" xfId="0" builtinId="53" customBuiltin="true"/>
    <cellStyle name="Currency 7 3 5 2 2 2 3" xfId="0" builtinId="53" customBuiltin="true"/>
    <cellStyle name="Currency 7 3 5 2 2 3" xfId="0" builtinId="53" customBuiltin="true"/>
    <cellStyle name="Currency 7 3 5 2 2 3 2" xfId="0" builtinId="53" customBuiltin="true"/>
    <cellStyle name="Currency 7 3 5 2 2 4" xfId="0" builtinId="53" customBuiltin="true"/>
    <cellStyle name="Currency 7 3 5 2 3" xfId="0" builtinId="53" customBuiltin="true"/>
    <cellStyle name="Currency 7 3 5 2 3 2" xfId="0" builtinId="53" customBuiltin="true"/>
    <cellStyle name="Currency 7 3 5 2 3 2 2" xfId="0" builtinId="53" customBuiltin="true"/>
    <cellStyle name="Currency 7 3 5 2 3 3" xfId="0" builtinId="53" customBuiltin="true"/>
    <cellStyle name="Currency 7 3 5 2 4" xfId="0" builtinId="53" customBuiltin="true"/>
    <cellStyle name="Currency 7 3 5 2 4 2" xfId="0" builtinId="53" customBuiltin="true"/>
    <cellStyle name="Currency 7 3 5 2 5" xfId="0" builtinId="53" customBuiltin="true"/>
    <cellStyle name="Currency 7 3 5 3" xfId="0" builtinId="53" customBuiltin="true"/>
    <cellStyle name="Currency 7 3 5 3 2" xfId="0" builtinId="53" customBuiltin="true"/>
    <cellStyle name="Currency 7 3 5 3 2 2" xfId="0" builtinId="53" customBuiltin="true"/>
    <cellStyle name="Currency 7 3 5 3 2 2 2" xfId="0" builtinId="53" customBuiltin="true"/>
    <cellStyle name="Currency 7 3 5 3 2 3" xfId="0" builtinId="53" customBuiltin="true"/>
    <cellStyle name="Currency 7 3 5 3 3" xfId="0" builtinId="53" customBuiltin="true"/>
    <cellStyle name="Currency 7 3 5 3 3 2" xfId="0" builtinId="53" customBuiltin="true"/>
    <cellStyle name="Currency 7 3 5 3 4" xfId="0" builtinId="53" customBuiltin="true"/>
    <cellStyle name="Currency 7 3 5 4" xfId="0" builtinId="53" customBuiltin="true"/>
    <cellStyle name="Currency 7 3 5 4 2" xfId="0" builtinId="53" customBuiltin="true"/>
    <cellStyle name="Currency 7 3 5 4 2 2" xfId="0" builtinId="53" customBuiltin="true"/>
    <cellStyle name="Currency 7 3 5 4 3" xfId="0" builtinId="53" customBuiltin="true"/>
    <cellStyle name="Currency 7 3 5 5" xfId="0" builtinId="53" customBuiltin="true"/>
    <cellStyle name="Currency 7 3 5 5 2" xfId="0" builtinId="53" customBuiltin="true"/>
    <cellStyle name="Currency 7 3 5 6" xfId="0" builtinId="53" customBuiltin="true"/>
    <cellStyle name="Currency 7 3 6" xfId="0" builtinId="53" customBuiltin="true"/>
    <cellStyle name="Currency 7 3 6 2" xfId="0" builtinId="53" customBuiltin="true"/>
    <cellStyle name="Currency 7 3 6 2 2" xfId="0" builtinId="53" customBuiltin="true"/>
    <cellStyle name="Currency 7 3 6 2 2 2" xfId="0" builtinId="53" customBuiltin="true"/>
    <cellStyle name="Currency 7 3 6 2 2 2 2" xfId="0" builtinId="53" customBuiltin="true"/>
    <cellStyle name="Currency 7 3 6 2 2 3" xfId="0" builtinId="53" customBuiltin="true"/>
    <cellStyle name="Currency 7 3 6 2 3" xfId="0" builtinId="53" customBuiltin="true"/>
    <cellStyle name="Currency 7 3 6 2 3 2" xfId="0" builtinId="53" customBuiltin="true"/>
    <cellStyle name="Currency 7 3 6 2 4" xfId="0" builtinId="53" customBuiltin="true"/>
    <cellStyle name="Currency 7 3 6 3" xfId="0" builtinId="53" customBuiltin="true"/>
    <cellStyle name="Currency 7 3 6 3 2" xfId="0" builtinId="53" customBuiltin="true"/>
    <cellStyle name="Currency 7 3 6 3 2 2" xfId="0" builtinId="53" customBuiltin="true"/>
    <cellStyle name="Currency 7 3 6 3 3" xfId="0" builtinId="53" customBuiltin="true"/>
    <cellStyle name="Currency 7 3 6 4" xfId="0" builtinId="53" customBuiltin="true"/>
    <cellStyle name="Currency 7 3 6 4 2" xfId="0" builtinId="53" customBuiltin="true"/>
    <cellStyle name="Currency 7 3 6 5" xfId="0" builtinId="53" customBuiltin="true"/>
    <cellStyle name="Currency 7 3 7" xfId="0" builtinId="53" customBuiltin="true"/>
    <cellStyle name="Currency 7 3 7 2" xfId="0" builtinId="53" customBuiltin="true"/>
    <cellStyle name="Currency 7 3 7 2 2" xfId="0" builtinId="53" customBuiltin="true"/>
    <cellStyle name="Currency 7 3 7 2 2 2" xfId="0" builtinId="53" customBuiltin="true"/>
    <cellStyle name="Currency 7 3 7 2 3" xfId="0" builtinId="53" customBuiltin="true"/>
    <cellStyle name="Currency 7 3 7 3" xfId="0" builtinId="53" customBuiltin="true"/>
    <cellStyle name="Currency 7 3 7 3 2" xfId="0" builtinId="53" customBuiltin="true"/>
    <cellStyle name="Currency 7 3 7 4" xfId="0" builtinId="53" customBuiltin="true"/>
    <cellStyle name="Currency 7 3 8" xfId="0" builtinId="53" customBuiltin="true"/>
    <cellStyle name="Currency 7 3 8 2" xfId="0" builtinId="53" customBuiltin="true"/>
    <cellStyle name="Currency 7 3 8 2 2" xfId="0" builtinId="53" customBuiltin="true"/>
    <cellStyle name="Currency 7 3 8 3" xfId="0" builtinId="53" customBuiltin="true"/>
    <cellStyle name="Currency 7 3 9" xfId="0" builtinId="53" customBuiltin="true"/>
    <cellStyle name="Currency 7 4" xfId="0" builtinId="53" customBuiltin="true"/>
    <cellStyle name="Currency 7 4 2" xfId="0" builtinId="53" customBuiltin="true"/>
    <cellStyle name="Currency 7 4 2 2" xfId="0" builtinId="53" customBuiltin="true"/>
    <cellStyle name="Currency 7 4 2 2 2" xfId="0" builtinId="53" customBuiltin="true"/>
    <cellStyle name="Currency 7 4 2 2 2 2" xfId="0" builtinId="53" customBuiltin="true"/>
    <cellStyle name="Currency 7 4 2 2 2 2 2" xfId="0" builtinId="53" customBuiltin="true"/>
    <cellStyle name="Currency 7 4 2 2 2 2 2 2" xfId="0" builtinId="53" customBuiltin="true"/>
    <cellStyle name="Currency 7 4 2 2 2 2 2 2 2" xfId="0" builtinId="53" customBuiltin="true"/>
    <cellStyle name="Currency 7 4 2 2 2 2 2 3" xfId="0" builtinId="53" customBuiltin="true"/>
    <cellStyle name="Currency 7 4 2 2 2 2 3" xfId="0" builtinId="53" customBuiltin="true"/>
    <cellStyle name="Currency 7 4 2 2 2 2 3 2" xfId="0" builtinId="53" customBuiltin="true"/>
    <cellStyle name="Currency 7 4 2 2 2 2 4" xfId="0" builtinId="53" customBuiltin="true"/>
    <cellStyle name="Currency 7 4 2 2 2 3" xfId="0" builtinId="53" customBuiltin="true"/>
    <cellStyle name="Currency 7 4 2 2 2 3 2" xfId="0" builtinId="53" customBuiltin="true"/>
    <cellStyle name="Currency 7 4 2 2 2 3 2 2" xfId="0" builtinId="53" customBuiltin="true"/>
    <cellStyle name="Currency 7 4 2 2 2 3 3" xfId="0" builtinId="53" customBuiltin="true"/>
    <cellStyle name="Currency 7 4 2 2 2 4" xfId="0" builtinId="53" customBuiltin="true"/>
    <cellStyle name="Currency 7 4 2 2 2 4 2" xfId="0" builtinId="53" customBuiltin="true"/>
    <cellStyle name="Currency 7 4 2 2 2 5" xfId="0" builtinId="53" customBuiltin="true"/>
    <cellStyle name="Currency 7 4 2 2 3" xfId="0" builtinId="53" customBuiltin="true"/>
    <cellStyle name="Currency 7 4 2 2 3 2" xfId="0" builtinId="53" customBuiltin="true"/>
    <cellStyle name="Currency 7 4 2 2 3 2 2" xfId="0" builtinId="53" customBuiltin="true"/>
    <cellStyle name="Currency 7 4 2 2 3 2 2 2" xfId="0" builtinId="53" customBuiltin="true"/>
    <cellStyle name="Currency 7 4 2 2 3 2 3" xfId="0" builtinId="53" customBuiltin="true"/>
    <cellStyle name="Currency 7 4 2 2 3 3" xfId="0" builtinId="53" customBuiltin="true"/>
    <cellStyle name="Currency 7 4 2 2 3 3 2" xfId="0" builtinId="53" customBuiltin="true"/>
    <cellStyle name="Currency 7 4 2 2 3 4" xfId="0" builtinId="53" customBuiltin="true"/>
    <cellStyle name="Currency 7 4 2 2 4" xfId="0" builtinId="53" customBuiltin="true"/>
    <cellStyle name="Currency 7 4 2 2 4 2" xfId="0" builtinId="53" customBuiltin="true"/>
    <cellStyle name="Currency 7 4 2 2 4 2 2" xfId="0" builtinId="53" customBuiltin="true"/>
    <cellStyle name="Currency 7 4 2 2 4 3" xfId="0" builtinId="53" customBuiltin="true"/>
    <cellStyle name="Currency 7 4 2 2 5" xfId="0" builtinId="53" customBuiltin="true"/>
    <cellStyle name="Currency 7 4 2 2 5 2" xfId="0" builtinId="53" customBuiltin="true"/>
    <cellStyle name="Currency 7 4 2 2 6" xfId="0" builtinId="53" customBuiltin="true"/>
    <cellStyle name="Currency 7 4 2 3" xfId="0" builtinId="53" customBuiltin="true"/>
    <cellStyle name="Currency 7 4 2 3 2" xfId="0" builtinId="53" customBuiltin="true"/>
    <cellStyle name="Currency 7 4 2 3 2 2" xfId="0" builtinId="53" customBuiltin="true"/>
    <cellStyle name="Currency 7 4 2 3 2 2 2" xfId="0" builtinId="53" customBuiltin="true"/>
    <cellStyle name="Currency 7 4 2 3 2 2 2 2" xfId="0" builtinId="53" customBuiltin="true"/>
    <cellStyle name="Currency 7 4 2 3 2 2 3" xfId="0" builtinId="53" customBuiltin="true"/>
    <cellStyle name="Currency 7 4 2 3 2 3" xfId="0" builtinId="53" customBuiltin="true"/>
    <cellStyle name="Currency 7 4 2 3 2 3 2" xfId="0" builtinId="53" customBuiltin="true"/>
    <cellStyle name="Currency 7 4 2 3 2 4" xfId="0" builtinId="53" customBuiltin="true"/>
    <cellStyle name="Currency 7 4 2 3 3" xfId="0" builtinId="53" customBuiltin="true"/>
    <cellStyle name="Currency 7 4 2 3 3 2" xfId="0" builtinId="53" customBuiltin="true"/>
    <cellStyle name="Currency 7 4 2 3 3 2 2" xfId="0" builtinId="53" customBuiltin="true"/>
    <cellStyle name="Currency 7 4 2 3 3 3" xfId="0" builtinId="53" customBuiltin="true"/>
    <cellStyle name="Currency 7 4 2 3 4" xfId="0" builtinId="53" customBuiltin="true"/>
    <cellStyle name="Currency 7 4 2 3 4 2" xfId="0" builtinId="53" customBuiltin="true"/>
    <cellStyle name="Currency 7 4 2 3 5" xfId="0" builtinId="53" customBuiltin="true"/>
    <cellStyle name="Currency 7 4 2 4" xfId="0" builtinId="53" customBuiltin="true"/>
    <cellStyle name="Currency 7 4 2 4 2" xfId="0" builtinId="53" customBuiltin="true"/>
    <cellStyle name="Currency 7 4 2 4 2 2" xfId="0" builtinId="53" customBuiltin="true"/>
    <cellStyle name="Currency 7 4 2 4 2 2 2" xfId="0" builtinId="53" customBuiltin="true"/>
    <cellStyle name="Currency 7 4 2 4 2 3" xfId="0" builtinId="53" customBuiltin="true"/>
    <cellStyle name="Currency 7 4 2 4 3" xfId="0" builtinId="53" customBuiltin="true"/>
    <cellStyle name="Currency 7 4 2 4 3 2" xfId="0" builtinId="53" customBuiltin="true"/>
    <cellStyle name="Currency 7 4 2 4 4" xfId="0" builtinId="53" customBuiltin="true"/>
    <cellStyle name="Currency 7 4 2 5" xfId="0" builtinId="53" customBuiltin="true"/>
    <cellStyle name="Currency 7 4 2 5 2" xfId="0" builtinId="53" customBuiltin="true"/>
    <cellStyle name="Currency 7 4 2 5 2 2" xfId="0" builtinId="53" customBuiltin="true"/>
    <cellStyle name="Currency 7 4 2 5 3" xfId="0" builtinId="53" customBuiltin="true"/>
    <cellStyle name="Currency 7 4 2 6" xfId="0" builtinId="53" customBuiltin="true"/>
    <cellStyle name="Currency 7 4 2 6 2" xfId="0" builtinId="53" customBuiltin="true"/>
    <cellStyle name="Currency 7 4 2 7" xfId="0" builtinId="53" customBuiltin="true"/>
    <cellStyle name="Currency 7 4 3" xfId="0" builtinId="53" customBuiltin="true"/>
    <cellStyle name="Currency 7 4 3 2" xfId="0" builtinId="53" customBuiltin="true"/>
    <cellStyle name="Currency 7 4 3 2 2" xfId="0" builtinId="53" customBuiltin="true"/>
    <cellStyle name="Currency 7 4 3 2 2 2" xfId="0" builtinId="53" customBuiltin="true"/>
    <cellStyle name="Currency 7 4 3 2 2 2 2" xfId="0" builtinId="53" customBuiltin="true"/>
    <cellStyle name="Currency 7 4 3 2 2 2 2 2" xfId="0" builtinId="53" customBuiltin="true"/>
    <cellStyle name="Currency 7 4 3 2 2 2 3" xfId="0" builtinId="53" customBuiltin="true"/>
    <cellStyle name="Currency 7 4 3 2 2 3" xfId="0" builtinId="53" customBuiltin="true"/>
    <cellStyle name="Currency 7 4 3 2 2 3 2" xfId="0" builtinId="53" customBuiltin="true"/>
    <cellStyle name="Currency 7 4 3 2 2 4" xfId="0" builtinId="53" customBuiltin="true"/>
    <cellStyle name="Currency 7 4 3 2 3" xfId="0" builtinId="53" customBuiltin="true"/>
    <cellStyle name="Currency 7 4 3 2 3 2" xfId="0" builtinId="53" customBuiltin="true"/>
    <cellStyle name="Currency 7 4 3 2 3 2 2" xfId="0" builtinId="53" customBuiltin="true"/>
    <cellStyle name="Currency 7 4 3 2 3 3" xfId="0" builtinId="53" customBuiltin="true"/>
    <cellStyle name="Currency 7 4 3 2 4" xfId="0" builtinId="53" customBuiltin="true"/>
    <cellStyle name="Currency 7 4 3 2 4 2" xfId="0" builtinId="53" customBuiltin="true"/>
    <cellStyle name="Currency 7 4 3 2 5" xfId="0" builtinId="53" customBuiltin="true"/>
    <cellStyle name="Currency 7 4 3 3" xfId="0" builtinId="53" customBuiltin="true"/>
    <cellStyle name="Currency 7 4 3 3 2" xfId="0" builtinId="53" customBuiltin="true"/>
    <cellStyle name="Currency 7 4 3 3 2 2" xfId="0" builtinId="53" customBuiltin="true"/>
    <cellStyle name="Currency 7 4 3 3 2 2 2" xfId="0" builtinId="53" customBuiltin="true"/>
    <cellStyle name="Currency 7 4 3 3 2 3" xfId="0" builtinId="53" customBuiltin="true"/>
    <cellStyle name="Currency 7 4 3 3 3" xfId="0" builtinId="53" customBuiltin="true"/>
    <cellStyle name="Currency 7 4 3 3 3 2" xfId="0" builtinId="53" customBuiltin="true"/>
    <cellStyle name="Currency 7 4 3 3 4" xfId="0" builtinId="53" customBuiltin="true"/>
    <cellStyle name="Currency 7 4 3 4" xfId="0" builtinId="53" customBuiltin="true"/>
    <cellStyle name="Currency 7 4 3 4 2" xfId="0" builtinId="53" customBuiltin="true"/>
    <cellStyle name="Currency 7 4 3 4 2 2" xfId="0" builtinId="53" customBuiltin="true"/>
    <cellStyle name="Currency 7 4 3 4 3" xfId="0" builtinId="53" customBuiltin="true"/>
    <cellStyle name="Currency 7 4 3 5" xfId="0" builtinId="53" customBuiltin="true"/>
    <cellStyle name="Currency 7 4 3 5 2" xfId="0" builtinId="53" customBuiltin="true"/>
    <cellStyle name="Currency 7 4 3 6" xfId="0" builtinId="53" customBuiltin="true"/>
    <cellStyle name="Currency 7 4 4" xfId="0" builtinId="53" customBuiltin="true"/>
    <cellStyle name="Currency 7 4 4 2" xfId="0" builtinId="53" customBuiltin="true"/>
    <cellStyle name="Currency 7 4 4 2 2" xfId="0" builtinId="53" customBuiltin="true"/>
    <cellStyle name="Currency 7 4 4 2 2 2" xfId="0" builtinId="53" customBuiltin="true"/>
    <cellStyle name="Currency 7 4 4 2 2 2 2" xfId="0" builtinId="53" customBuiltin="true"/>
    <cellStyle name="Currency 7 4 4 2 2 3" xfId="0" builtinId="53" customBuiltin="true"/>
    <cellStyle name="Currency 7 4 4 2 3" xfId="0" builtinId="53" customBuiltin="true"/>
    <cellStyle name="Currency 7 4 4 2 3 2" xfId="0" builtinId="53" customBuiltin="true"/>
    <cellStyle name="Currency 7 4 4 2 4" xfId="0" builtinId="53" customBuiltin="true"/>
    <cellStyle name="Currency 7 4 4 3" xfId="0" builtinId="53" customBuiltin="true"/>
    <cellStyle name="Currency 7 4 4 3 2" xfId="0" builtinId="53" customBuiltin="true"/>
    <cellStyle name="Currency 7 4 4 3 2 2" xfId="0" builtinId="53" customBuiltin="true"/>
    <cellStyle name="Currency 7 4 4 3 3" xfId="0" builtinId="53" customBuiltin="true"/>
    <cellStyle name="Currency 7 4 4 4" xfId="0" builtinId="53" customBuiltin="true"/>
    <cellStyle name="Currency 7 4 4 4 2" xfId="0" builtinId="53" customBuiltin="true"/>
    <cellStyle name="Currency 7 4 4 5" xfId="0" builtinId="53" customBuiltin="true"/>
    <cellStyle name="Currency 7 4 5" xfId="0" builtinId="53" customBuiltin="true"/>
    <cellStyle name="Currency 7 4 5 2" xfId="0" builtinId="53" customBuiltin="true"/>
    <cellStyle name="Currency 7 4 5 2 2" xfId="0" builtinId="53" customBuiltin="true"/>
    <cellStyle name="Currency 7 4 5 2 2 2" xfId="0" builtinId="53" customBuiltin="true"/>
    <cellStyle name="Currency 7 4 5 2 3" xfId="0" builtinId="53" customBuiltin="true"/>
    <cellStyle name="Currency 7 4 5 3" xfId="0" builtinId="53" customBuiltin="true"/>
    <cellStyle name="Currency 7 4 5 3 2" xfId="0" builtinId="53" customBuiltin="true"/>
    <cellStyle name="Currency 7 4 5 4" xfId="0" builtinId="53" customBuiltin="true"/>
    <cellStyle name="Currency 7 4 6" xfId="0" builtinId="53" customBuiltin="true"/>
    <cellStyle name="Currency 7 4 6 2" xfId="0" builtinId="53" customBuiltin="true"/>
    <cellStyle name="Currency 7 4 6 2 2" xfId="0" builtinId="53" customBuiltin="true"/>
    <cellStyle name="Currency 7 4 6 3" xfId="0" builtinId="53" customBuiltin="true"/>
    <cellStyle name="Currency 7 4 7" xfId="0" builtinId="53" customBuiltin="true"/>
    <cellStyle name="Currency 7 4 8" xfId="0" builtinId="53" customBuiltin="true"/>
    <cellStyle name="Currency 7 4 8 2" xfId="0" builtinId="53" customBuiltin="true"/>
    <cellStyle name="Currency 7 4 9" xfId="0" builtinId="53" customBuiltin="true"/>
    <cellStyle name="Currency 7 5" xfId="0" builtinId="53" customBuiltin="true"/>
    <cellStyle name="Currency 7 5 2" xfId="0" builtinId="53" customBuiltin="true"/>
    <cellStyle name="Currency 7 5 2 2" xfId="0" builtinId="53" customBuiltin="true"/>
    <cellStyle name="Currency 7 5 2 2 2" xfId="0" builtinId="53" customBuiltin="true"/>
    <cellStyle name="Currency 7 5 2 2 2 2" xfId="0" builtinId="53" customBuiltin="true"/>
    <cellStyle name="Currency 7 5 2 2 2 2 2" xfId="0" builtinId="53" customBuiltin="true"/>
    <cellStyle name="Currency 7 5 2 2 2 2 2 2" xfId="0" builtinId="53" customBuiltin="true"/>
    <cellStyle name="Currency 7 5 2 2 2 2 2 2 2" xfId="0" builtinId="53" customBuiltin="true"/>
    <cellStyle name="Currency 7 5 2 2 2 2 2 3" xfId="0" builtinId="53" customBuiltin="true"/>
    <cellStyle name="Currency 7 5 2 2 2 2 3" xfId="0" builtinId="53" customBuiltin="true"/>
    <cellStyle name="Currency 7 5 2 2 2 2 3 2" xfId="0" builtinId="53" customBuiltin="true"/>
    <cellStyle name="Currency 7 5 2 2 2 2 4" xfId="0" builtinId="53" customBuiltin="true"/>
    <cellStyle name="Currency 7 5 2 2 2 3" xfId="0" builtinId="53" customBuiltin="true"/>
    <cellStyle name="Currency 7 5 2 2 2 3 2" xfId="0" builtinId="53" customBuiltin="true"/>
    <cellStyle name="Currency 7 5 2 2 2 3 2 2" xfId="0" builtinId="53" customBuiltin="true"/>
    <cellStyle name="Currency 7 5 2 2 2 3 3" xfId="0" builtinId="53" customBuiltin="true"/>
    <cellStyle name="Currency 7 5 2 2 2 4" xfId="0" builtinId="53" customBuiltin="true"/>
    <cellStyle name="Currency 7 5 2 2 2 4 2" xfId="0" builtinId="53" customBuiltin="true"/>
    <cellStyle name="Currency 7 5 2 2 2 5" xfId="0" builtinId="53" customBuiltin="true"/>
    <cellStyle name="Currency 7 5 2 2 3" xfId="0" builtinId="53" customBuiltin="true"/>
    <cellStyle name="Currency 7 5 2 2 3 2" xfId="0" builtinId="53" customBuiltin="true"/>
    <cellStyle name="Currency 7 5 2 2 3 2 2" xfId="0" builtinId="53" customBuiltin="true"/>
    <cellStyle name="Currency 7 5 2 2 3 2 2 2" xfId="0" builtinId="53" customBuiltin="true"/>
    <cellStyle name="Currency 7 5 2 2 3 2 3" xfId="0" builtinId="53" customBuiltin="true"/>
    <cellStyle name="Currency 7 5 2 2 3 3" xfId="0" builtinId="53" customBuiltin="true"/>
    <cellStyle name="Currency 7 5 2 2 3 3 2" xfId="0" builtinId="53" customBuiltin="true"/>
    <cellStyle name="Currency 7 5 2 2 3 4" xfId="0" builtinId="53" customBuiltin="true"/>
    <cellStyle name="Currency 7 5 2 2 4" xfId="0" builtinId="53" customBuiltin="true"/>
    <cellStyle name="Currency 7 5 2 2 4 2" xfId="0" builtinId="53" customBuiltin="true"/>
    <cellStyle name="Currency 7 5 2 2 4 2 2" xfId="0" builtinId="53" customBuiltin="true"/>
    <cellStyle name="Currency 7 5 2 2 4 3" xfId="0" builtinId="53" customBuiltin="true"/>
    <cellStyle name="Currency 7 5 2 2 5" xfId="0" builtinId="53" customBuiltin="true"/>
    <cellStyle name="Currency 7 5 2 2 5 2" xfId="0" builtinId="53" customBuiltin="true"/>
    <cellStyle name="Currency 7 5 2 2 6" xfId="0" builtinId="53" customBuiltin="true"/>
    <cellStyle name="Currency 7 5 2 3" xfId="0" builtinId="53" customBuiltin="true"/>
    <cellStyle name="Currency 7 5 2 3 2" xfId="0" builtinId="53" customBuiltin="true"/>
    <cellStyle name="Currency 7 5 2 3 2 2" xfId="0" builtinId="53" customBuiltin="true"/>
    <cellStyle name="Currency 7 5 2 3 2 2 2" xfId="0" builtinId="53" customBuiltin="true"/>
    <cellStyle name="Currency 7 5 2 3 2 2 2 2" xfId="0" builtinId="53" customBuiltin="true"/>
    <cellStyle name="Currency 7 5 2 3 2 2 3" xfId="0" builtinId="53" customBuiltin="true"/>
    <cellStyle name="Currency 7 5 2 3 2 3" xfId="0" builtinId="53" customBuiltin="true"/>
    <cellStyle name="Currency 7 5 2 3 2 3 2" xfId="0" builtinId="53" customBuiltin="true"/>
    <cellStyle name="Currency 7 5 2 3 2 4" xfId="0" builtinId="53" customBuiltin="true"/>
    <cellStyle name="Currency 7 5 2 3 3" xfId="0" builtinId="53" customBuiltin="true"/>
    <cellStyle name="Currency 7 5 2 3 3 2" xfId="0" builtinId="53" customBuiltin="true"/>
    <cellStyle name="Currency 7 5 2 3 3 2 2" xfId="0" builtinId="53" customBuiltin="true"/>
    <cellStyle name="Currency 7 5 2 3 3 3" xfId="0" builtinId="53" customBuiltin="true"/>
    <cellStyle name="Currency 7 5 2 3 4" xfId="0" builtinId="53" customBuiltin="true"/>
    <cellStyle name="Currency 7 5 2 3 4 2" xfId="0" builtinId="53" customBuiltin="true"/>
    <cellStyle name="Currency 7 5 2 3 5" xfId="0" builtinId="53" customBuiltin="true"/>
    <cellStyle name="Currency 7 5 2 4" xfId="0" builtinId="53" customBuiltin="true"/>
    <cellStyle name="Currency 7 5 2 4 2" xfId="0" builtinId="53" customBuiltin="true"/>
    <cellStyle name="Currency 7 5 2 4 2 2" xfId="0" builtinId="53" customBuiltin="true"/>
    <cellStyle name="Currency 7 5 2 4 2 2 2" xfId="0" builtinId="53" customBuiltin="true"/>
    <cellStyle name="Currency 7 5 2 4 2 3" xfId="0" builtinId="53" customBuiltin="true"/>
    <cellStyle name="Currency 7 5 2 4 3" xfId="0" builtinId="53" customBuiltin="true"/>
    <cellStyle name="Currency 7 5 2 4 3 2" xfId="0" builtinId="53" customBuiltin="true"/>
    <cellStyle name="Currency 7 5 2 4 4" xfId="0" builtinId="53" customBuiltin="true"/>
    <cellStyle name="Currency 7 5 2 5" xfId="0" builtinId="53" customBuiltin="true"/>
    <cellStyle name="Currency 7 5 2 5 2" xfId="0" builtinId="53" customBuiltin="true"/>
    <cellStyle name="Currency 7 5 2 5 2 2" xfId="0" builtinId="53" customBuiltin="true"/>
    <cellStyle name="Currency 7 5 2 5 3" xfId="0" builtinId="53" customBuiltin="true"/>
    <cellStyle name="Currency 7 5 2 6" xfId="0" builtinId="53" customBuiltin="true"/>
    <cellStyle name="Currency 7 5 2 6 2" xfId="0" builtinId="53" customBuiltin="true"/>
    <cellStyle name="Currency 7 5 2 7" xfId="0" builtinId="53" customBuiltin="true"/>
    <cellStyle name="Currency 7 5 3" xfId="0" builtinId="53" customBuiltin="true"/>
    <cellStyle name="Currency 7 5 3 2" xfId="0" builtinId="53" customBuiltin="true"/>
    <cellStyle name="Currency 7 5 3 2 2" xfId="0" builtinId="53" customBuiltin="true"/>
    <cellStyle name="Currency 7 5 3 2 2 2" xfId="0" builtinId="53" customBuiltin="true"/>
    <cellStyle name="Currency 7 5 3 2 2 2 2" xfId="0" builtinId="53" customBuiltin="true"/>
    <cellStyle name="Currency 7 5 3 2 2 2 2 2" xfId="0" builtinId="53" customBuiltin="true"/>
    <cellStyle name="Currency 7 5 3 2 2 2 3" xfId="0" builtinId="53" customBuiltin="true"/>
    <cellStyle name="Currency 7 5 3 2 2 3" xfId="0" builtinId="53" customBuiltin="true"/>
    <cellStyle name="Currency 7 5 3 2 2 3 2" xfId="0" builtinId="53" customBuiltin="true"/>
    <cellStyle name="Currency 7 5 3 2 2 4" xfId="0" builtinId="53" customBuiltin="true"/>
    <cellStyle name="Currency 7 5 3 2 3" xfId="0" builtinId="53" customBuiltin="true"/>
    <cellStyle name="Currency 7 5 3 2 3 2" xfId="0" builtinId="53" customBuiltin="true"/>
    <cellStyle name="Currency 7 5 3 2 3 2 2" xfId="0" builtinId="53" customBuiltin="true"/>
    <cellStyle name="Currency 7 5 3 2 3 3" xfId="0" builtinId="53" customBuiltin="true"/>
    <cellStyle name="Currency 7 5 3 2 4" xfId="0" builtinId="53" customBuiltin="true"/>
    <cellStyle name="Currency 7 5 3 2 4 2" xfId="0" builtinId="53" customBuiltin="true"/>
    <cellStyle name="Currency 7 5 3 2 5" xfId="0" builtinId="53" customBuiltin="true"/>
    <cellStyle name="Currency 7 5 3 3" xfId="0" builtinId="53" customBuiltin="true"/>
    <cellStyle name="Currency 7 5 3 3 2" xfId="0" builtinId="53" customBuiltin="true"/>
    <cellStyle name="Currency 7 5 3 3 2 2" xfId="0" builtinId="53" customBuiltin="true"/>
    <cellStyle name="Currency 7 5 3 3 2 2 2" xfId="0" builtinId="53" customBuiltin="true"/>
    <cellStyle name="Currency 7 5 3 3 2 3" xfId="0" builtinId="53" customBuiltin="true"/>
    <cellStyle name="Currency 7 5 3 3 3" xfId="0" builtinId="53" customBuiltin="true"/>
    <cellStyle name="Currency 7 5 3 3 3 2" xfId="0" builtinId="53" customBuiltin="true"/>
    <cellStyle name="Currency 7 5 3 3 4" xfId="0" builtinId="53" customBuiltin="true"/>
    <cellStyle name="Currency 7 5 3 4" xfId="0" builtinId="53" customBuiltin="true"/>
    <cellStyle name="Currency 7 5 3 4 2" xfId="0" builtinId="53" customBuiltin="true"/>
    <cellStyle name="Currency 7 5 3 4 2 2" xfId="0" builtinId="53" customBuiltin="true"/>
    <cellStyle name="Currency 7 5 3 4 3" xfId="0" builtinId="53" customBuiltin="true"/>
    <cellStyle name="Currency 7 5 3 5" xfId="0" builtinId="53" customBuiltin="true"/>
    <cellStyle name="Currency 7 5 3 5 2" xfId="0" builtinId="53" customBuiltin="true"/>
    <cellStyle name="Currency 7 5 3 6" xfId="0" builtinId="53" customBuiltin="true"/>
    <cellStyle name="Currency 7 5 4" xfId="0" builtinId="53" customBuiltin="true"/>
    <cellStyle name="Currency 7 5 4 2" xfId="0" builtinId="53" customBuiltin="true"/>
    <cellStyle name="Currency 7 5 4 2 2" xfId="0" builtinId="53" customBuiltin="true"/>
    <cellStyle name="Currency 7 5 4 2 2 2" xfId="0" builtinId="53" customBuiltin="true"/>
    <cellStyle name="Currency 7 5 4 2 2 2 2" xfId="0" builtinId="53" customBuiltin="true"/>
    <cellStyle name="Currency 7 5 4 2 2 3" xfId="0" builtinId="53" customBuiltin="true"/>
    <cellStyle name="Currency 7 5 4 2 3" xfId="0" builtinId="53" customBuiltin="true"/>
    <cellStyle name="Currency 7 5 4 2 3 2" xfId="0" builtinId="53" customBuiltin="true"/>
    <cellStyle name="Currency 7 5 4 2 4" xfId="0" builtinId="53" customBuiltin="true"/>
    <cellStyle name="Currency 7 5 4 3" xfId="0" builtinId="53" customBuiltin="true"/>
    <cellStyle name="Currency 7 5 4 3 2" xfId="0" builtinId="53" customBuiltin="true"/>
    <cellStyle name="Currency 7 5 4 3 2 2" xfId="0" builtinId="53" customBuiltin="true"/>
    <cellStyle name="Currency 7 5 4 3 3" xfId="0" builtinId="53" customBuiltin="true"/>
    <cellStyle name="Currency 7 5 4 4" xfId="0" builtinId="53" customBuiltin="true"/>
    <cellStyle name="Currency 7 5 4 4 2" xfId="0" builtinId="53" customBuiltin="true"/>
    <cellStyle name="Currency 7 5 4 5" xfId="0" builtinId="53" customBuiltin="true"/>
    <cellStyle name="Currency 7 5 5" xfId="0" builtinId="53" customBuiltin="true"/>
    <cellStyle name="Currency 7 5 5 2" xfId="0" builtinId="53" customBuiltin="true"/>
    <cellStyle name="Currency 7 5 5 2 2" xfId="0" builtinId="53" customBuiltin="true"/>
    <cellStyle name="Currency 7 5 5 2 2 2" xfId="0" builtinId="53" customBuiltin="true"/>
    <cellStyle name="Currency 7 5 5 2 3" xfId="0" builtinId="53" customBuiltin="true"/>
    <cellStyle name="Currency 7 5 5 3" xfId="0" builtinId="53" customBuiltin="true"/>
    <cellStyle name="Currency 7 5 5 3 2" xfId="0" builtinId="53" customBuiltin="true"/>
    <cellStyle name="Currency 7 5 5 4" xfId="0" builtinId="53" customBuiltin="true"/>
    <cellStyle name="Currency 7 5 6" xfId="0" builtinId="53" customBuiltin="true"/>
    <cellStyle name="Currency 7 5 6 2" xfId="0" builtinId="53" customBuiltin="true"/>
    <cellStyle name="Currency 7 5 6 2 2" xfId="0" builtinId="53" customBuiltin="true"/>
    <cellStyle name="Currency 7 5 6 3" xfId="0" builtinId="53" customBuiltin="true"/>
    <cellStyle name="Currency 7 5 7" xfId="0" builtinId="53" customBuiltin="true"/>
    <cellStyle name="Currency 7 5 7 2" xfId="0" builtinId="53" customBuiltin="true"/>
    <cellStyle name="Currency 7 5 8" xfId="0" builtinId="53" customBuiltin="true"/>
    <cellStyle name="Currency 7 6" xfId="0" builtinId="53" customBuiltin="true"/>
    <cellStyle name="Currency 7 6 2" xfId="0" builtinId="53" customBuiltin="true"/>
    <cellStyle name="Currency 7 6 2 2" xfId="0" builtinId="53" customBuiltin="true"/>
    <cellStyle name="Currency 7 6 2 2 2" xfId="0" builtinId="53" customBuiltin="true"/>
    <cellStyle name="Currency 7 6 2 2 2 2" xfId="0" builtinId="53" customBuiltin="true"/>
    <cellStyle name="Currency 7 6 2 2 2 2 2" xfId="0" builtinId="53" customBuiltin="true"/>
    <cellStyle name="Currency 7 6 2 2 2 2 2 2" xfId="0" builtinId="53" customBuiltin="true"/>
    <cellStyle name="Currency 7 6 2 2 2 2 3" xfId="0" builtinId="53" customBuiltin="true"/>
    <cellStyle name="Currency 7 6 2 2 2 3" xfId="0" builtinId="53" customBuiltin="true"/>
    <cellStyle name="Currency 7 6 2 2 2 3 2" xfId="0" builtinId="53" customBuiltin="true"/>
    <cellStyle name="Currency 7 6 2 2 2 4" xfId="0" builtinId="53" customBuiltin="true"/>
    <cellStyle name="Currency 7 6 2 2 3" xfId="0" builtinId="53" customBuiltin="true"/>
    <cellStyle name="Currency 7 6 2 2 3 2" xfId="0" builtinId="53" customBuiltin="true"/>
    <cellStyle name="Currency 7 6 2 2 3 2 2" xfId="0" builtinId="53" customBuiltin="true"/>
    <cellStyle name="Currency 7 6 2 2 3 3" xfId="0" builtinId="53" customBuiltin="true"/>
    <cellStyle name="Currency 7 6 2 2 4" xfId="0" builtinId="53" customBuiltin="true"/>
    <cellStyle name="Currency 7 6 2 2 4 2" xfId="0" builtinId="53" customBuiltin="true"/>
    <cellStyle name="Currency 7 6 2 2 5" xfId="0" builtinId="53" customBuiltin="true"/>
    <cellStyle name="Currency 7 6 2 3" xfId="0" builtinId="53" customBuiltin="true"/>
    <cellStyle name="Currency 7 6 2 3 2" xfId="0" builtinId="53" customBuiltin="true"/>
    <cellStyle name="Currency 7 6 2 3 2 2" xfId="0" builtinId="53" customBuiltin="true"/>
    <cellStyle name="Currency 7 6 2 3 2 2 2" xfId="0" builtinId="53" customBuiltin="true"/>
    <cellStyle name="Currency 7 6 2 3 2 3" xfId="0" builtinId="53" customBuiltin="true"/>
    <cellStyle name="Currency 7 6 2 3 3" xfId="0" builtinId="53" customBuiltin="true"/>
    <cellStyle name="Currency 7 6 2 3 3 2" xfId="0" builtinId="53" customBuiltin="true"/>
    <cellStyle name="Currency 7 6 2 3 4" xfId="0" builtinId="53" customBuiltin="true"/>
    <cellStyle name="Currency 7 6 2 4" xfId="0" builtinId="53" customBuiltin="true"/>
    <cellStyle name="Currency 7 6 2 4 2" xfId="0" builtinId="53" customBuiltin="true"/>
    <cellStyle name="Currency 7 6 2 4 2 2" xfId="0" builtinId="53" customBuiltin="true"/>
    <cellStyle name="Currency 7 6 2 4 3" xfId="0" builtinId="53" customBuiltin="true"/>
    <cellStyle name="Currency 7 6 2 5" xfId="0" builtinId="53" customBuiltin="true"/>
    <cellStyle name="Currency 7 6 2 5 2" xfId="0" builtinId="53" customBuiltin="true"/>
    <cellStyle name="Currency 7 6 2 6" xfId="0" builtinId="53" customBuiltin="true"/>
    <cellStyle name="Currency 7 6 3" xfId="0" builtinId="53" customBuiltin="true"/>
    <cellStyle name="Currency 7 6 3 2" xfId="0" builtinId="53" customBuiltin="true"/>
    <cellStyle name="Currency 7 6 3 2 2" xfId="0" builtinId="53" customBuiltin="true"/>
    <cellStyle name="Currency 7 6 3 2 2 2" xfId="0" builtinId="53" customBuiltin="true"/>
    <cellStyle name="Currency 7 6 3 2 2 2 2" xfId="0" builtinId="53" customBuiltin="true"/>
    <cellStyle name="Currency 7 6 3 2 2 3" xfId="0" builtinId="53" customBuiltin="true"/>
    <cellStyle name="Currency 7 6 3 2 3" xfId="0" builtinId="53" customBuiltin="true"/>
    <cellStyle name="Currency 7 6 3 2 3 2" xfId="0" builtinId="53" customBuiltin="true"/>
    <cellStyle name="Currency 7 6 3 2 4" xfId="0" builtinId="53" customBuiltin="true"/>
    <cellStyle name="Currency 7 6 3 3" xfId="0" builtinId="53" customBuiltin="true"/>
    <cellStyle name="Currency 7 6 3 3 2" xfId="0" builtinId="53" customBuiltin="true"/>
    <cellStyle name="Currency 7 6 3 3 2 2" xfId="0" builtinId="53" customBuiltin="true"/>
    <cellStyle name="Currency 7 6 3 3 3" xfId="0" builtinId="53" customBuiltin="true"/>
    <cellStyle name="Currency 7 6 3 4" xfId="0" builtinId="53" customBuiltin="true"/>
    <cellStyle name="Currency 7 6 3 4 2" xfId="0" builtinId="53" customBuiltin="true"/>
    <cellStyle name="Currency 7 6 3 5" xfId="0" builtinId="53" customBuiltin="true"/>
    <cellStyle name="Currency 7 6 4" xfId="0" builtinId="53" customBuiltin="true"/>
    <cellStyle name="Currency 7 6 4 2" xfId="0" builtinId="53" customBuiltin="true"/>
    <cellStyle name="Currency 7 6 4 2 2" xfId="0" builtinId="53" customBuiltin="true"/>
    <cellStyle name="Currency 7 6 4 2 2 2" xfId="0" builtinId="53" customBuiltin="true"/>
    <cellStyle name="Currency 7 6 4 2 3" xfId="0" builtinId="53" customBuiltin="true"/>
    <cellStyle name="Currency 7 6 4 3" xfId="0" builtinId="53" customBuiltin="true"/>
    <cellStyle name="Currency 7 6 4 3 2" xfId="0" builtinId="53" customBuiltin="true"/>
    <cellStyle name="Currency 7 6 4 4" xfId="0" builtinId="53" customBuiltin="true"/>
    <cellStyle name="Currency 7 6 5" xfId="0" builtinId="53" customBuiltin="true"/>
    <cellStyle name="Currency 7 6 5 2" xfId="0" builtinId="53" customBuiltin="true"/>
    <cellStyle name="Currency 7 6 5 2 2" xfId="0" builtinId="53" customBuiltin="true"/>
    <cellStyle name="Currency 7 6 5 3" xfId="0" builtinId="53" customBuiltin="true"/>
    <cellStyle name="Currency 7 6 6" xfId="0" builtinId="53" customBuiltin="true"/>
    <cellStyle name="Currency 7 6 6 2" xfId="0" builtinId="53" customBuiltin="true"/>
    <cellStyle name="Currency 7 6 7" xfId="0" builtinId="53" customBuiltin="true"/>
    <cellStyle name="Currency 7 7" xfId="0" builtinId="53" customBuiltin="true"/>
    <cellStyle name="Currency 7 8" xfId="0" builtinId="53" customBuiltin="true"/>
    <cellStyle name="Currency 7 8 2" xfId="0" builtinId="53" customBuiltin="true"/>
    <cellStyle name="Currency 7 8 2 2" xfId="0" builtinId="53" customBuiltin="true"/>
    <cellStyle name="Currency 7 8 2 2 2" xfId="0" builtinId="53" customBuiltin="true"/>
    <cellStyle name="Currency 7 8 2 2 2 2" xfId="0" builtinId="53" customBuiltin="true"/>
    <cellStyle name="Currency 7 8 2 2 2 2 2" xfId="0" builtinId="53" customBuiltin="true"/>
    <cellStyle name="Currency 7 8 2 2 2 3" xfId="0" builtinId="53" customBuiltin="true"/>
    <cellStyle name="Currency 7 8 2 2 3" xfId="0" builtinId="53" customBuiltin="true"/>
    <cellStyle name="Currency 7 8 2 2 3 2" xfId="0" builtinId="53" customBuiltin="true"/>
    <cellStyle name="Currency 7 8 2 2 4" xfId="0" builtinId="53" customBuiltin="true"/>
    <cellStyle name="Currency 7 8 2 3" xfId="0" builtinId="53" customBuiltin="true"/>
    <cellStyle name="Currency 7 8 2 3 2" xfId="0" builtinId="53" customBuiltin="true"/>
    <cellStyle name="Currency 7 8 2 3 2 2" xfId="0" builtinId="53" customBuiltin="true"/>
    <cellStyle name="Currency 7 8 2 3 3" xfId="0" builtinId="53" customBuiltin="true"/>
    <cellStyle name="Currency 7 8 2 4" xfId="0" builtinId="53" customBuiltin="true"/>
    <cellStyle name="Currency 7 8 2 4 2" xfId="0" builtinId="53" customBuiltin="true"/>
    <cellStyle name="Currency 7 8 2 5" xfId="0" builtinId="53" customBuiltin="true"/>
    <cellStyle name="Currency 7 8 3" xfId="0" builtinId="53" customBuiltin="true"/>
    <cellStyle name="Currency 7 8 3 2" xfId="0" builtinId="53" customBuiltin="true"/>
    <cellStyle name="Currency 7 8 3 2 2" xfId="0" builtinId="53" customBuiltin="true"/>
    <cellStyle name="Currency 7 8 3 2 2 2" xfId="0" builtinId="53" customBuiltin="true"/>
    <cellStyle name="Currency 7 8 3 2 3" xfId="0" builtinId="53" customBuiltin="true"/>
    <cellStyle name="Currency 7 8 3 3" xfId="0" builtinId="53" customBuiltin="true"/>
    <cellStyle name="Currency 7 8 3 3 2" xfId="0" builtinId="53" customBuiltin="true"/>
    <cellStyle name="Currency 7 8 3 4" xfId="0" builtinId="53" customBuiltin="true"/>
    <cellStyle name="Currency 7 8 4" xfId="0" builtinId="53" customBuiltin="true"/>
    <cellStyle name="Currency 7 8 4 2" xfId="0" builtinId="53" customBuiltin="true"/>
    <cellStyle name="Currency 7 8 4 2 2" xfId="0" builtinId="53" customBuiltin="true"/>
    <cellStyle name="Currency 7 8 4 3" xfId="0" builtinId="53" customBuiltin="true"/>
    <cellStyle name="Currency 7 8 5" xfId="0" builtinId="53" customBuiltin="true"/>
    <cellStyle name="Currency 7 8 5 2" xfId="0" builtinId="53" customBuiltin="true"/>
    <cellStyle name="Currency 7 8 6" xfId="0" builtinId="53" customBuiltin="true"/>
    <cellStyle name="Currency 7 9" xfId="0" builtinId="53" customBuiltin="true"/>
    <cellStyle name="Currency 7 9 2" xfId="0" builtinId="53" customBuiltin="true"/>
    <cellStyle name="Currency 7 9 2 2" xfId="0" builtinId="53" customBuiltin="true"/>
    <cellStyle name="Currency 7 9 2 2 2" xfId="0" builtinId="53" customBuiltin="true"/>
    <cellStyle name="Currency 7 9 2 2 2 2" xfId="0" builtinId="53" customBuiltin="true"/>
    <cellStyle name="Currency 7 9 2 2 3" xfId="0" builtinId="53" customBuiltin="true"/>
    <cellStyle name="Currency 7 9 2 3" xfId="0" builtinId="53" customBuiltin="true"/>
    <cellStyle name="Currency 7 9 2 3 2" xfId="0" builtinId="53" customBuiltin="true"/>
    <cellStyle name="Currency 7 9 2 4" xfId="0" builtinId="53" customBuiltin="true"/>
    <cellStyle name="Currency 7 9 3" xfId="0" builtinId="53" customBuiltin="true"/>
    <cellStyle name="Currency 7 9 3 2" xfId="0" builtinId="53" customBuiltin="true"/>
    <cellStyle name="Currency 7 9 3 2 2" xfId="0" builtinId="53" customBuiltin="true"/>
    <cellStyle name="Currency 7 9 3 3" xfId="0" builtinId="53" customBuiltin="true"/>
    <cellStyle name="Currency 7 9 4" xfId="0" builtinId="53" customBuiltin="true"/>
    <cellStyle name="Currency 7 9 4 2" xfId="0" builtinId="53" customBuiltin="true"/>
    <cellStyle name="Currency 7 9 5" xfId="0" builtinId="53" customBuiltin="true"/>
    <cellStyle name="Currency 8" xfId="0" builtinId="53" customBuiltin="true"/>
    <cellStyle name="Currency 9" xfId="0" builtinId="53" customBuiltin="true"/>
    <cellStyle name="Currency 9 2" xfId="0" builtinId="53" customBuiltin="true"/>
    <cellStyle name="Explanatory Text 2" xfId="0" builtinId="53" customBuiltin="true"/>
    <cellStyle name="Explanatory Text 3" xfId="0" builtinId="53" customBuiltin="true"/>
    <cellStyle name="Good 2" xfId="0" builtinId="53" customBuiltin="true"/>
    <cellStyle name="Good 3" xfId="0" builtinId="53" customBuiltin="true"/>
    <cellStyle name="Heading 1 2" xfId="0" builtinId="53" customBuiltin="true"/>
    <cellStyle name="Heading 1 3" xfId="0" builtinId="53" customBuiltin="true"/>
    <cellStyle name="Heading 2 2" xfId="0" builtinId="53" customBuiltin="true"/>
    <cellStyle name="Heading 2 3" xfId="0" builtinId="53" customBuiltin="true"/>
    <cellStyle name="Heading 3 2" xfId="0" builtinId="53" customBuiltin="true"/>
    <cellStyle name="Heading 3 3" xfId="0" builtinId="53" customBuiltin="true"/>
    <cellStyle name="Heading 4 2" xfId="0" builtinId="53" customBuiltin="true"/>
    <cellStyle name="Heading 4 3" xfId="0" builtinId="53" customBuiltin="true"/>
    <cellStyle name="Hyperlink 2" xfId="0" builtinId="53" customBuiltin="true"/>
    <cellStyle name="Hyperlink 3" xfId="0" builtinId="53" customBuiltin="true"/>
    <cellStyle name="Hyperlink 4" xfId="0" builtinId="53" customBuiltin="true"/>
    <cellStyle name="Input 2" xfId="0" builtinId="53" customBuiltin="true"/>
    <cellStyle name="Input 3" xfId="0" builtinId="53" customBuiltin="true"/>
    <cellStyle name="Linked Cell 2" xfId="0" builtinId="53" customBuiltin="true"/>
    <cellStyle name="Linked Cell 3" xfId="0" builtinId="53" customBuiltin="true"/>
    <cellStyle name="Neutral 2" xfId="0" builtinId="53" customBuiltin="true"/>
    <cellStyle name="Neutral 3" xfId="0" builtinId="53" customBuiltin="true"/>
    <cellStyle name="Normal 10" xfId="0" builtinId="53" customBuiltin="true"/>
    <cellStyle name="Normal 10 2" xfId="0" builtinId="53" customBuiltin="true"/>
    <cellStyle name="Normal 10 2 2" xfId="0" builtinId="53" customBuiltin="true"/>
    <cellStyle name="Normal 10 2 2 2" xfId="0" builtinId="53" customBuiltin="true"/>
    <cellStyle name="Normal 10 2 2 2 2" xfId="0" builtinId="53" customBuiltin="true"/>
    <cellStyle name="Normal 10 2 2 2 2 2" xfId="0" builtinId="53" customBuiltin="true"/>
    <cellStyle name="Normal 10 2 2 2 3" xfId="0" builtinId="53" customBuiltin="true"/>
    <cellStyle name="Normal 10 2 2 3" xfId="0" builtinId="53" customBuiltin="true"/>
    <cellStyle name="Normal 10 2 2 3 2" xfId="0" builtinId="53" customBuiltin="true"/>
    <cellStyle name="Normal 10 2 2 4" xfId="0" builtinId="53" customBuiltin="true"/>
    <cellStyle name="Normal 10 2 3" xfId="0" builtinId="53" customBuiltin="true"/>
    <cellStyle name="Normal 10 2 3 2" xfId="0" builtinId="53" customBuiltin="true"/>
    <cellStyle name="Normal 10 2 3 2 2" xfId="0" builtinId="53" customBuiltin="true"/>
    <cellStyle name="Normal 10 2 3 3" xfId="0" builtinId="53" customBuiltin="true"/>
    <cellStyle name="Normal 10 2 4" xfId="0" builtinId="53" customBuiltin="true"/>
    <cellStyle name="Normal 10 2 4 2" xfId="0" builtinId="53" customBuiltin="true"/>
    <cellStyle name="Normal 10 2 5" xfId="0" builtinId="53" customBuiltin="true"/>
    <cellStyle name="Normal 10 3" xfId="0" builtinId="53" customBuiltin="true"/>
    <cellStyle name="Normal 10 3 2" xfId="0" builtinId="53" customBuiltin="true"/>
    <cellStyle name="Normal 10 3 2 2" xfId="0" builtinId="53" customBuiltin="true"/>
    <cellStyle name="Normal 10 3 2 2 2" xfId="0" builtinId="53" customBuiltin="true"/>
    <cellStyle name="Normal 10 3 2 2 2 2" xfId="0" builtinId="53" customBuiltin="true"/>
    <cellStyle name="Normal 10 3 2 2 3" xfId="0" builtinId="53" customBuiltin="true"/>
    <cellStyle name="Normal 10 3 2 3" xfId="0" builtinId="53" customBuiltin="true"/>
    <cellStyle name="Normal 10 3 2 3 2" xfId="0" builtinId="53" customBuiltin="true"/>
    <cellStyle name="Normal 10 3 2 4" xfId="0" builtinId="53" customBuiltin="true"/>
    <cellStyle name="Normal 10 3 3" xfId="0" builtinId="53" customBuiltin="true"/>
    <cellStyle name="Normal 10 3 3 2" xfId="0" builtinId="53" customBuiltin="true"/>
    <cellStyle name="Normal 10 3 3 2 2" xfId="0" builtinId="53" customBuiltin="true"/>
    <cellStyle name="Normal 10 3 3 3" xfId="0" builtinId="53" customBuiltin="true"/>
    <cellStyle name="Normal 10 3 4" xfId="0" builtinId="53" customBuiltin="true"/>
    <cellStyle name="Normal 10 3 4 2" xfId="0" builtinId="53" customBuiltin="true"/>
    <cellStyle name="Normal 10 3 5" xfId="0" builtinId="53" customBuiltin="true"/>
    <cellStyle name="Normal 10 4" xfId="0" builtinId="53" customBuiltin="true"/>
    <cellStyle name="Normal 10 4 2" xfId="0" builtinId="53" customBuiltin="true"/>
    <cellStyle name="Normal 10 4 2 2" xfId="0" builtinId="53" customBuiltin="true"/>
    <cellStyle name="Normal 10 4 2 2 2" xfId="0" builtinId="53" customBuiltin="true"/>
    <cellStyle name="Normal 10 4 2 3" xfId="0" builtinId="53" customBuiltin="true"/>
    <cellStyle name="Normal 10 4 3" xfId="0" builtinId="53" customBuiltin="true"/>
    <cellStyle name="Normal 10 4 3 2" xfId="0" builtinId="53" customBuiltin="true"/>
    <cellStyle name="Normal 10 4 4" xfId="0" builtinId="53" customBuiltin="true"/>
    <cellStyle name="Normal 10 5" xfId="0" builtinId="53" customBuiltin="true"/>
    <cellStyle name="Normal 10 5 2" xfId="0" builtinId="53" customBuiltin="true"/>
    <cellStyle name="Normal 10 5 2 2" xfId="0" builtinId="53" customBuiltin="true"/>
    <cellStyle name="Normal 10 5 3" xfId="0" builtinId="53" customBuiltin="true"/>
    <cellStyle name="Normal 10 6" xfId="0" builtinId="53" customBuiltin="true"/>
    <cellStyle name="Normal 10 6 2" xfId="0" builtinId="53" customBuiltin="true"/>
    <cellStyle name="Normal 10 7" xfId="0" builtinId="53" customBuiltin="true"/>
    <cellStyle name="Normal 11" xfId="0" builtinId="53" customBuiltin="true"/>
    <cellStyle name="Normal 11 2" xfId="0" builtinId="53" customBuiltin="true"/>
    <cellStyle name="Normal 11 2 2" xfId="0" builtinId="53" customBuiltin="true"/>
    <cellStyle name="Normal 11 2 2 2" xfId="0" builtinId="53" customBuiltin="true"/>
    <cellStyle name="Normal 11 2 2 2 2" xfId="0" builtinId="53" customBuiltin="true"/>
    <cellStyle name="Normal 11 2 2 2 2 2" xfId="0" builtinId="53" customBuiltin="true"/>
    <cellStyle name="Normal 11 2 2 2 3" xfId="0" builtinId="53" customBuiltin="true"/>
    <cellStyle name="Normal 11 2 2 3" xfId="0" builtinId="53" customBuiltin="true"/>
    <cellStyle name="Normal 11 2 2 3 2" xfId="0" builtinId="53" customBuiltin="true"/>
    <cellStyle name="Normal 11 2 2 4" xfId="0" builtinId="53" customBuiltin="true"/>
    <cellStyle name="Normal 11 2 3" xfId="0" builtinId="53" customBuiltin="true"/>
    <cellStyle name="Normal 11 2 3 2" xfId="0" builtinId="53" customBuiltin="true"/>
    <cellStyle name="Normal 11 2 3 2 2" xfId="0" builtinId="53" customBuiltin="true"/>
    <cellStyle name="Normal 11 2 3 3" xfId="0" builtinId="53" customBuiltin="true"/>
    <cellStyle name="Normal 11 2 4" xfId="0" builtinId="53" customBuiltin="true"/>
    <cellStyle name="Normal 11 2 4 2" xfId="0" builtinId="53" customBuiltin="true"/>
    <cellStyle name="Normal 11 2 5" xfId="0" builtinId="53" customBuiltin="true"/>
    <cellStyle name="Normal 11 3" xfId="0" builtinId="53" customBuiltin="true"/>
    <cellStyle name="Normal 11 3 2" xfId="0" builtinId="53" customBuiltin="true"/>
    <cellStyle name="Normal 11 3 2 2" xfId="0" builtinId="53" customBuiltin="true"/>
    <cellStyle name="Normal 11 3 2 2 2" xfId="0" builtinId="53" customBuiltin="true"/>
    <cellStyle name="Normal 11 3 2 2 2 2" xfId="0" builtinId="53" customBuiltin="true"/>
    <cellStyle name="Normal 11 3 2 2 3" xfId="0" builtinId="53" customBuiltin="true"/>
    <cellStyle name="Normal 11 3 2 3" xfId="0" builtinId="53" customBuiltin="true"/>
    <cellStyle name="Normal 11 3 2 3 2" xfId="0" builtinId="53" customBuiltin="true"/>
    <cellStyle name="Normal 11 3 2 4" xfId="0" builtinId="53" customBuiltin="true"/>
    <cellStyle name="Normal 11 3 3" xfId="0" builtinId="53" customBuiltin="true"/>
    <cellStyle name="Normal 11 3 3 2" xfId="0" builtinId="53" customBuiltin="true"/>
    <cellStyle name="Normal 11 3 3 2 2" xfId="0" builtinId="53" customBuiltin="true"/>
    <cellStyle name="Normal 11 3 3 3" xfId="0" builtinId="53" customBuiltin="true"/>
    <cellStyle name="Normal 11 3 4" xfId="0" builtinId="53" customBuiltin="true"/>
    <cellStyle name="Normal 11 3 4 2" xfId="0" builtinId="53" customBuiltin="true"/>
    <cellStyle name="Normal 11 3 5" xfId="0" builtinId="53" customBuiltin="true"/>
    <cellStyle name="Normal 11 4" xfId="0" builtinId="53" customBuiltin="true"/>
    <cellStyle name="Normal 11 4 2" xfId="0" builtinId="53" customBuiltin="true"/>
    <cellStyle name="Normal 11 4 2 2" xfId="0" builtinId="53" customBuiltin="true"/>
    <cellStyle name="Normal 11 4 2 2 2" xfId="0" builtinId="53" customBuiltin="true"/>
    <cellStyle name="Normal 11 4 2 3" xfId="0" builtinId="53" customBuiltin="true"/>
    <cellStyle name="Normal 11 4 3" xfId="0" builtinId="53" customBuiltin="true"/>
    <cellStyle name="Normal 11 4 3 2" xfId="0" builtinId="53" customBuiltin="true"/>
    <cellStyle name="Normal 11 4 4" xfId="0" builtinId="53" customBuiltin="true"/>
    <cellStyle name="Normal 11 5" xfId="0" builtinId="53" customBuiltin="true"/>
    <cellStyle name="Normal 11 5 2" xfId="0" builtinId="53" customBuiltin="true"/>
    <cellStyle name="Normal 11 5 2 2" xfId="0" builtinId="53" customBuiltin="true"/>
    <cellStyle name="Normal 11 5 3" xfId="0" builtinId="53" customBuiltin="true"/>
    <cellStyle name="Normal 11 6" xfId="0" builtinId="53" customBuiltin="true"/>
    <cellStyle name="Normal 11 6 2" xfId="0" builtinId="53" customBuiltin="true"/>
    <cellStyle name="Normal 11 7" xfId="0" builtinId="53" customBuiltin="true"/>
    <cellStyle name="Normal 12" xfId="0" builtinId="53" customBuiltin="true"/>
    <cellStyle name="Normal 12 2" xfId="0" builtinId="53" customBuiltin="true"/>
    <cellStyle name="Normal 12 2 2" xfId="0" builtinId="53" customBuiltin="true"/>
    <cellStyle name="Normal 12 2 2 2" xfId="0" builtinId="53" customBuiltin="true"/>
    <cellStyle name="Normal 12 2 2 2 2" xfId="0" builtinId="53" customBuiltin="true"/>
    <cellStyle name="Normal 12 2 2 2 2 2" xfId="0" builtinId="53" customBuiltin="true"/>
    <cellStyle name="Normal 12 2 2 2 3" xfId="0" builtinId="53" customBuiltin="true"/>
    <cellStyle name="Normal 12 2 2 3" xfId="0" builtinId="53" customBuiltin="true"/>
    <cellStyle name="Normal 12 2 2 3 2" xfId="0" builtinId="53" customBuiltin="true"/>
    <cellStyle name="Normal 12 2 2 4" xfId="0" builtinId="53" customBuiltin="true"/>
    <cellStyle name="Normal 12 2 3" xfId="0" builtinId="53" customBuiltin="true"/>
    <cellStyle name="Normal 12 2 3 2" xfId="0" builtinId="53" customBuiltin="true"/>
    <cellStyle name="Normal 12 2 3 2 2" xfId="0" builtinId="53" customBuiltin="true"/>
    <cellStyle name="Normal 12 2 3 3" xfId="0" builtinId="53" customBuiltin="true"/>
    <cellStyle name="Normal 12 2 4" xfId="0" builtinId="53" customBuiltin="true"/>
    <cellStyle name="Normal 12 2 4 2" xfId="0" builtinId="53" customBuiltin="true"/>
    <cellStyle name="Normal 12 2 5" xfId="0" builtinId="53" customBuiltin="true"/>
    <cellStyle name="Normal 12 3" xfId="0" builtinId="53" customBuiltin="true"/>
    <cellStyle name="Normal 12 3 2" xfId="0" builtinId="53" customBuiltin="true"/>
    <cellStyle name="Normal 12 3 2 2" xfId="0" builtinId="53" customBuiltin="true"/>
    <cellStyle name="Normal 12 3 2 2 2" xfId="0" builtinId="53" customBuiltin="true"/>
    <cellStyle name="Normal 12 3 2 2 2 2" xfId="0" builtinId="53" customBuiltin="true"/>
    <cellStyle name="Normal 12 3 2 2 3" xfId="0" builtinId="53" customBuiltin="true"/>
    <cellStyle name="Normal 12 3 2 3" xfId="0" builtinId="53" customBuiltin="true"/>
    <cellStyle name="Normal 12 3 2 3 2" xfId="0" builtinId="53" customBuiltin="true"/>
    <cellStyle name="Normal 12 3 2 4" xfId="0" builtinId="53" customBuiltin="true"/>
    <cellStyle name="Normal 12 3 3" xfId="0" builtinId="53" customBuiltin="true"/>
    <cellStyle name="Normal 12 3 3 2" xfId="0" builtinId="53" customBuiltin="true"/>
    <cellStyle name="Normal 12 3 3 2 2" xfId="0" builtinId="53" customBuiltin="true"/>
    <cellStyle name="Normal 12 3 3 3" xfId="0" builtinId="53" customBuiltin="true"/>
    <cellStyle name="Normal 12 3 4" xfId="0" builtinId="53" customBuiltin="true"/>
    <cellStyle name="Normal 12 3 4 2" xfId="0" builtinId="53" customBuiltin="true"/>
    <cellStyle name="Normal 12 3 5" xfId="0" builtinId="53" customBuiltin="true"/>
    <cellStyle name="Normal 12 4" xfId="0" builtinId="53" customBuiltin="true"/>
    <cellStyle name="Normal 12 4 2" xfId="0" builtinId="53" customBuiltin="true"/>
    <cellStyle name="Normal 12 4 2 2" xfId="0" builtinId="53" customBuiltin="true"/>
    <cellStyle name="Normal 12 4 2 2 2" xfId="0" builtinId="53" customBuiltin="true"/>
    <cellStyle name="Normal 12 4 2 3" xfId="0" builtinId="53" customBuiltin="true"/>
    <cellStyle name="Normal 12 4 3" xfId="0" builtinId="53" customBuiltin="true"/>
    <cellStyle name="Normal 12 4 3 2" xfId="0" builtinId="53" customBuiltin="true"/>
    <cellStyle name="Normal 12 4 4" xfId="0" builtinId="53" customBuiltin="true"/>
    <cellStyle name="Normal 12 5" xfId="0" builtinId="53" customBuiltin="true"/>
    <cellStyle name="Normal 12 5 2" xfId="0" builtinId="53" customBuiltin="true"/>
    <cellStyle name="Normal 12 5 2 2" xfId="0" builtinId="53" customBuiltin="true"/>
    <cellStyle name="Normal 12 5 3" xfId="0" builtinId="53" customBuiltin="true"/>
    <cellStyle name="Normal 12 6" xfId="0" builtinId="53" customBuiltin="true"/>
    <cellStyle name="Normal 12 6 2" xfId="0" builtinId="53" customBuiltin="true"/>
    <cellStyle name="Normal 12 7" xfId="0" builtinId="53" customBuiltin="true"/>
    <cellStyle name="Normal 13" xfId="0" builtinId="53" customBuiltin="true"/>
    <cellStyle name="Normal 13 2" xfId="0" builtinId="53" customBuiltin="true"/>
    <cellStyle name="Normal 13 2 2" xfId="0" builtinId="53" customBuiltin="true"/>
    <cellStyle name="Normal 13 2 2 2" xfId="0" builtinId="53" customBuiltin="true"/>
    <cellStyle name="Normal 13 2 2 2 2" xfId="0" builtinId="53" customBuiltin="true"/>
    <cellStyle name="Normal 13 2 2 2 2 2" xfId="0" builtinId="53" customBuiltin="true"/>
    <cellStyle name="Normal 13 2 2 2 3" xfId="0" builtinId="53" customBuiltin="true"/>
    <cellStyle name="Normal 13 2 2 3" xfId="0" builtinId="53" customBuiltin="true"/>
    <cellStyle name="Normal 13 2 2 3 2" xfId="0" builtinId="53" customBuiltin="true"/>
    <cellStyle name="Normal 13 2 2 4" xfId="0" builtinId="53" customBuiltin="true"/>
    <cellStyle name="Normal 13 2 3" xfId="0" builtinId="53" customBuiltin="true"/>
    <cellStyle name="Normal 13 2 3 2" xfId="0" builtinId="53" customBuiltin="true"/>
    <cellStyle name="Normal 13 2 3 2 2" xfId="0" builtinId="53" customBuiltin="true"/>
    <cellStyle name="Normal 13 2 3 3" xfId="0" builtinId="53" customBuiltin="true"/>
    <cellStyle name="Normal 13 2 4" xfId="0" builtinId="53" customBuiltin="true"/>
    <cellStyle name="Normal 13 2 4 2" xfId="0" builtinId="53" customBuiltin="true"/>
    <cellStyle name="Normal 13 2 5" xfId="0" builtinId="53" customBuiltin="true"/>
    <cellStyle name="Normal 13 3" xfId="0" builtinId="53" customBuiltin="true"/>
    <cellStyle name="Normal 13 3 2" xfId="0" builtinId="53" customBuiltin="true"/>
    <cellStyle name="Normal 13 3 2 2" xfId="0" builtinId="53" customBuiltin="true"/>
    <cellStyle name="Normal 13 3 2 2 2" xfId="0" builtinId="53" customBuiltin="true"/>
    <cellStyle name="Normal 13 3 2 2 2 2" xfId="0" builtinId="53" customBuiltin="true"/>
    <cellStyle name="Normal 13 3 2 2 3" xfId="0" builtinId="53" customBuiltin="true"/>
    <cellStyle name="Normal 13 3 2 3" xfId="0" builtinId="53" customBuiltin="true"/>
    <cellStyle name="Normal 13 3 2 3 2" xfId="0" builtinId="53" customBuiltin="true"/>
    <cellStyle name="Normal 13 3 2 4" xfId="0" builtinId="53" customBuiltin="true"/>
    <cellStyle name="Normal 13 3 3" xfId="0" builtinId="53" customBuiltin="true"/>
    <cellStyle name="Normal 13 3 3 2" xfId="0" builtinId="53" customBuiltin="true"/>
    <cellStyle name="Normal 13 3 3 2 2" xfId="0" builtinId="53" customBuiltin="true"/>
    <cellStyle name="Normal 13 3 3 3" xfId="0" builtinId="53" customBuiltin="true"/>
    <cellStyle name="Normal 13 3 4" xfId="0" builtinId="53" customBuiltin="true"/>
    <cellStyle name="Normal 13 3 4 2" xfId="0" builtinId="53" customBuiltin="true"/>
    <cellStyle name="Normal 13 3 5" xfId="0" builtinId="53" customBuiltin="true"/>
    <cellStyle name="Normal 13 4" xfId="0" builtinId="53" customBuiltin="true"/>
    <cellStyle name="Normal 13 4 2" xfId="0" builtinId="53" customBuiltin="true"/>
    <cellStyle name="Normal 13 4 2 2" xfId="0" builtinId="53" customBuiltin="true"/>
    <cellStyle name="Normal 13 4 2 2 2" xfId="0" builtinId="53" customBuiltin="true"/>
    <cellStyle name="Normal 13 4 2 3" xfId="0" builtinId="53" customBuiltin="true"/>
    <cellStyle name="Normal 13 4 3" xfId="0" builtinId="53" customBuiltin="true"/>
    <cellStyle name="Normal 13 4 3 2" xfId="0" builtinId="53" customBuiltin="true"/>
    <cellStyle name="Normal 13 4 4" xfId="0" builtinId="53" customBuiltin="true"/>
    <cellStyle name="Normal 13 5" xfId="0" builtinId="53" customBuiltin="true"/>
    <cellStyle name="Normal 13 5 2" xfId="0" builtinId="53" customBuiltin="true"/>
    <cellStyle name="Normal 13 5 2 2" xfId="0" builtinId="53" customBuiltin="true"/>
    <cellStyle name="Normal 13 5 3" xfId="0" builtinId="53" customBuiltin="true"/>
    <cellStyle name="Normal 13 6" xfId="0" builtinId="53" customBuiltin="true"/>
    <cellStyle name="Normal 13 6 2" xfId="0" builtinId="53" customBuiltin="true"/>
    <cellStyle name="Normal 13 7" xfId="0" builtinId="53" customBuiltin="true"/>
    <cellStyle name="Normal 14" xfId="0" builtinId="53" customBuiltin="true"/>
    <cellStyle name="Normal 14 2" xfId="0" builtinId="53" customBuiltin="true"/>
    <cellStyle name="Normal 14 2 2" xfId="0" builtinId="53" customBuiltin="true"/>
    <cellStyle name="Normal 14 2 2 2" xfId="0" builtinId="53" customBuiltin="true"/>
    <cellStyle name="Normal 14 2 2 2 2" xfId="0" builtinId="53" customBuiltin="true"/>
    <cellStyle name="Normal 14 2 2 2 2 2" xfId="0" builtinId="53" customBuiltin="true"/>
    <cellStyle name="Normal 14 2 2 2 3" xfId="0" builtinId="53" customBuiltin="true"/>
    <cellStyle name="Normal 14 2 2 3" xfId="0" builtinId="53" customBuiltin="true"/>
    <cellStyle name="Normal 14 2 2 3 2" xfId="0" builtinId="53" customBuiltin="true"/>
    <cellStyle name="Normal 14 2 2 4" xfId="0" builtinId="53" customBuiltin="true"/>
    <cellStyle name="Normal 14 2 3" xfId="0" builtinId="53" customBuiltin="true"/>
    <cellStyle name="Normal 14 2 3 2" xfId="0" builtinId="53" customBuiltin="true"/>
    <cellStyle name="Normal 14 2 3 2 2" xfId="0" builtinId="53" customBuiltin="true"/>
    <cellStyle name="Normal 14 2 3 3" xfId="0" builtinId="53" customBuiltin="true"/>
    <cellStyle name="Normal 14 2 4" xfId="0" builtinId="53" customBuiltin="true"/>
    <cellStyle name="Normal 14 2 4 2" xfId="0" builtinId="53" customBuiltin="true"/>
    <cellStyle name="Normal 14 2 5" xfId="0" builtinId="53" customBuiltin="true"/>
    <cellStyle name="Normal 14 3" xfId="0" builtinId="53" customBuiltin="true"/>
    <cellStyle name="Normal 14 3 2" xfId="0" builtinId="53" customBuiltin="true"/>
    <cellStyle name="Normal 14 3 2 2" xfId="0" builtinId="53" customBuiltin="true"/>
    <cellStyle name="Normal 14 3 2 2 2" xfId="0" builtinId="53" customBuiltin="true"/>
    <cellStyle name="Normal 14 3 2 2 2 2" xfId="0" builtinId="53" customBuiltin="true"/>
    <cellStyle name="Normal 14 3 2 2 3" xfId="0" builtinId="53" customBuiltin="true"/>
    <cellStyle name="Normal 14 3 2 3" xfId="0" builtinId="53" customBuiltin="true"/>
    <cellStyle name="Normal 14 3 2 3 2" xfId="0" builtinId="53" customBuiltin="true"/>
    <cellStyle name="Normal 14 3 2 4" xfId="0" builtinId="53" customBuiltin="true"/>
    <cellStyle name="Normal 14 3 3" xfId="0" builtinId="53" customBuiltin="true"/>
    <cellStyle name="Normal 14 3 3 2" xfId="0" builtinId="53" customBuiltin="true"/>
    <cellStyle name="Normal 14 3 3 2 2" xfId="0" builtinId="53" customBuiltin="true"/>
    <cellStyle name="Normal 14 3 3 3" xfId="0" builtinId="53" customBuiltin="true"/>
    <cellStyle name="Normal 14 3 4" xfId="0" builtinId="53" customBuiltin="true"/>
    <cellStyle name="Normal 14 3 4 2" xfId="0" builtinId="53" customBuiltin="true"/>
    <cellStyle name="Normal 14 3 5" xfId="0" builtinId="53" customBuiltin="true"/>
    <cellStyle name="Normal 14 4" xfId="0" builtinId="53" customBuiltin="true"/>
    <cellStyle name="Normal 14 4 2" xfId="0" builtinId="53" customBuiltin="true"/>
    <cellStyle name="Normal 14 4 2 2" xfId="0" builtinId="53" customBuiltin="true"/>
    <cellStyle name="Normal 14 4 2 2 2" xfId="0" builtinId="53" customBuiltin="true"/>
    <cellStyle name="Normal 14 4 2 3" xfId="0" builtinId="53" customBuiltin="true"/>
    <cellStyle name="Normal 14 4 3" xfId="0" builtinId="53" customBuiltin="true"/>
    <cellStyle name="Normal 14 4 3 2" xfId="0" builtinId="53" customBuiltin="true"/>
    <cellStyle name="Normal 14 4 4" xfId="0" builtinId="53" customBuiltin="true"/>
    <cellStyle name="Normal 14 5" xfId="0" builtinId="53" customBuiltin="true"/>
    <cellStyle name="Normal 14 5 2" xfId="0" builtinId="53" customBuiltin="true"/>
    <cellStyle name="Normal 14 5 2 2" xfId="0" builtinId="53" customBuiltin="true"/>
    <cellStyle name="Normal 14 5 3" xfId="0" builtinId="53" customBuiltin="true"/>
    <cellStyle name="Normal 14 6" xfId="0" builtinId="53" customBuiltin="true"/>
    <cellStyle name="Normal 14 6 2" xfId="0" builtinId="53" customBuiltin="true"/>
    <cellStyle name="Normal 14 7" xfId="0" builtinId="53" customBuiltin="true"/>
    <cellStyle name="Normal 15" xfId="0" builtinId="53" customBuiltin="true"/>
    <cellStyle name="Normal 15 2" xfId="0" builtinId="53" customBuiltin="true"/>
    <cellStyle name="Normal 15 2 2" xfId="0" builtinId="53" customBuiltin="true"/>
    <cellStyle name="Normal 15 2 2 2" xfId="0" builtinId="53" customBuiltin="true"/>
    <cellStyle name="Normal 15 2 2 2 2" xfId="0" builtinId="53" customBuiltin="true"/>
    <cellStyle name="Normal 15 2 2 2 2 2" xfId="0" builtinId="53" customBuiltin="true"/>
    <cellStyle name="Normal 15 2 2 2 3" xfId="0" builtinId="53" customBuiltin="true"/>
    <cellStyle name="Normal 15 2 2 3" xfId="0" builtinId="53" customBuiltin="true"/>
    <cellStyle name="Normal 15 2 2 3 2" xfId="0" builtinId="53" customBuiltin="true"/>
    <cellStyle name="Normal 15 2 2 4" xfId="0" builtinId="53" customBuiltin="true"/>
    <cellStyle name="Normal 15 2 3" xfId="0" builtinId="53" customBuiltin="true"/>
    <cellStyle name="Normal 15 2 3 2" xfId="0" builtinId="53" customBuiltin="true"/>
    <cellStyle name="Normal 15 2 3 2 2" xfId="0" builtinId="53" customBuiltin="true"/>
    <cellStyle name="Normal 15 2 3 3" xfId="0" builtinId="53" customBuiltin="true"/>
    <cellStyle name="Normal 15 2 4" xfId="0" builtinId="53" customBuiltin="true"/>
    <cellStyle name="Normal 15 2 4 2" xfId="0" builtinId="53" customBuiltin="true"/>
    <cellStyle name="Normal 15 2 5" xfId="0" builtinId="53" customBuiltin="true"/>
    <cellStyle name="Normal 15 3" xfId="0" builtinId="53" customBuiltin="true"/>
    <cellStyle name="Normal 15 3 2" xfId="0" builtinId="53" customBuiltin="true"/>
    <cellStyle name="Normal 15 3 2 2" xfId="0" builtinId="53" customBuiltin="true"/>
    <cellStyle name="Normal 15 3 2 2 2" xfId="0" builtinId="53" customBuiltin="true"/>
    <cellStyle name="Normal 15 3 2 2 2 2" xfId="0" builtinId="53" customBuiltin="true"/>
    <cellStyle name="Normal 15 3 2 2 3" xfId="0" builtinId="53" customBuiltin="true"/>
    <cellStyle name="Normal 15 3 2 3" xfId="0" builtinId="53" customBuiltin="true"/>
    <cellStyle name="Normal 15 3 2 3 2" xfId="0" builtinId="53" customBuiltin="true"/>
    <cellStyle name="Normal 15 3 2 4" xfId="0" builtinId="53" customBuiltin="true"/>
    <cellStyle name="Normal 15 3 3" xfId="0" builtinId="53" customBuiltin="true"/>
    <cellStyle name="Normal 15 3 3 2" xfId="0" builtinId="53" customBuiltin="true"/>
    <cellStyle name="Normal 15 3 3 2 2" xfId="0" builtinId="53" customBuiltin="true"/>
    <cellStyle name="Normal 15 3 3 3" xfId="0" builtinId="53" customBuiltin="true"/>
    <cellStyle name="Normal 15 3 4" xfId="0" builtinId="53" customBuiltin="true"/>
    <cellStyle name="Normal 15 3 4 2" xfId="0" builtinId="53" customBuiltin="true"/>
    <cellStyle name="Normal 15 3 5" xfId="0" builtinId="53" customBuiltin="true"/>
    <cellStyle name="Normal 15 4" xfId="0" builtinId="53" customBuiltin="true"/>
    <cellStyle name="Normal 15 4 2" xfId="0" builtinId="53" customBuiltin="true"/>
    <cellStyle name="Normal 15 4 2 2" xfId="0" builtinId="53" customBuiltin="true"/>
    <cellStyle name="Normal 15 4 2 2 2" xfId="0" builtinId="53" customBuiltin="true"/>
    <cellStyle name="Normal 15 4 2 3" xfId="0" builtinId="53" customBuiltin="true"/>
    <cellStyle name="Normal 15 4 3" xfId="0" builtinId="53" customBuiltin="true"/>
    <cellStyle name="Normal 15 4 3 2" xfId="0" builtinId="53" customBuiltin="true"/>
    <cellStyle name="Normal 15 4 4" xfId="0" builtinId="53" customBuiltin="true"/>
    <cellStyle name="Normal 15 5" xfId="0" builtinId="53" customBuiltin="true"/>
    <cellStyle name="Normal 15 5 2" xfId="0" builtinId="53" customBuiltin="true"/>
    <cellStyle name="Normal 15 5 2 2" xfId="0" builtinId="53" customBuiltin="true"/>
    <cellStyle name="Normal 15 5 3" xfId="0" builtinId="53" customBuiltin="true"/>
    <cellStyle name="Normal 15 6" xfId="0" builtinId="53" customBuiltin="true"/>
    <cellStyle name="Normal 15 6 2" xfId="0" builtinId="53" customBuiltin="true"/>
    <cellStyle name="Normal 15 7" xfId="0" builtinId="53" customBuiltin="true"/>
    <cellStyle name="Normal 16" xfId="0" builtinId="53" customBuiltin="true"/>
    <cellStyle name="Normal 16 2" xfId="0" builtinId="53" customBuiltin="true"/>
    <cellStyle name="Normal 16 2 2" xfId="0" builtinId="53" customBuiltin="true"/>
    <cellStyle name="Normal 16 2 2 2" xfId="0" builtinId="53" customBuiltin="true"/>
    <cellStyle name="Normal 16 2 2 2 2" xfId="0" builtinId="53" customBuiltin="true"/>
    <cellStyle name="Normal 16 2 2 2 2 2" xfId="0" builtinId="53" customBuiltin="true"/>
    <cellStyle name="Normal 16 2 2 2 3" xfId="0" builtinId="53" customBuiltin="true"/>
    <cellStyle name="Normal 16 2 2 3" xfId="0" builtinId="53" customBuiltin="true"/>
    <cellStyle name="Normal 16 2 2 3 2" xfId="0" builtinId="53" customBuiltin="true"/>
    <cellStyle name="Normal 16 2 2 4" xfId="0" builtinId="53" customBuiltin="true"/>
    <cellStyle name="Normal 16 2 3" xfId="0" builtinId="53" customBuiltin="true"/>
    <cellStyle name="Normal 16 2 3 2" xfId="0" builtinId="53" customBuiltin="true"/>
    <cellStyle name="Normal 16 2 3 2 2" xfId="0" builtinId="53" customBuiltin="true"/>
    <cellStyle name="Normal 16 2 3 3" xfId="0" builtinId="53" customBuiltin="true"/>
    <cellStyle name="Normal 16 2 4" xfId="0" builtinId="53" customBuiltin="true"/>
    <cellStyle name="Normal 16 2 4 2" xfId="0" builtinId="53" customBuiltin="true"/>
    <cellStyle name="Normal 16 2 5" xfId="0" builtinId="53" customBuiltin="true"/>
    <cellStyle name="Normal 16 3" xfId="0" builtinId="53" customBuiltin="true"/>
    <cellStyle name="Normal 16 3 2" xfId="0" builtinId="53" customBuiltin="true"/>
    <cellStyle name="Normal 16 3 2 2" xfId="0" builtinId="53" customBuiltin="true"/>
    <cellStyle name="Normal 16 3 2 2 2" xfId="0" builtinId="53" customBuiltin="true"/>
    <cellStyle name="Normal 16 3 2 2 2 2" xfId="0" builtinId="53" customBuiltin="true"/>
    <cellStyle name="Normal 16 3 2 2 3" xfId="0" builtinId="53" customBuiltin="true"/>
    <cellStyle name="Normal 16 3 2 3" xfId="0" builtinId="53" customBuiltin="true"/>
    <cellStyle name="Normal 16 3 2 3 2" xfId="0" builtinId="53" customBuiltin="true"/>
    <cellStyle name="Normal 16 3 2 4" xfId="0" builtinId="53" customBuiltin="true"/>
    <cellStyle name="Normal 16 3 3" xfId="0" builtinId="53" customBuiltin="true"/>
    <cellStyle name="Normal 16 3 3 2" xfId="0" builtinId="53" customBuiltin="true"/>
    <cellStyle name="Normal 16 3 3 2 2" xfId="0" builtinId="53" customBuiltin="true"/>
    <cellStyle name="Normal 16 3 3 3" xfId="0" builtinId="53" customBuiltin="true"/>
    <cellStyle name="Normal 16 3 4" xfId="0" builtinId="53" customBuiltin="true"/>
    <cellStyle name="Normal 16 3 4 2" xfId="0" builtinId="53" customBuiltin="true"/>
    <cellStyle name="Normal 16 3 5" xfId="0" builtinId="53" customBuiltin="true"/>
    <cellStyle name="Normal 16 4" xfId="0" builtinId="53" customBuiltin="true"/>
    <cellStyle name="Normal 16 4 2" xfId="0" builtinId="53" customBuiltin="true"/>
    <cellStyle name="Normal 16 4 2 2" xfId="0" builtinId="53" customBuiltin="true"/>
    <cellStyle name="Normal 16 4 2 2 2" xfId="0" builtinId="53" customBuiltin="true"/>
    <cellStyle name="Normal 16 4 2 3" xfId="0" builtinId="53" customBuiltin="true"/>
    <cellStyle name="Normal 16 4 3" xfId="0" builtinId="53" customBuiltin="true"/>
    <cellStyle name="Normal 16 4 3 2" xfId="0" builtinId="53" customBuiltin="true"/>
    <cellStyle name="Normal 16 4 4" xfId="0" builtinId="53" customBuiltin="true"/>
    <cellStyle name="Normal 16 5" xfId="0" builtinId="53" customBuiltin="true"/>
    <cellStyle name="Normal 16 5 2" xfId="0" builtinId="53" customBuiltin="true"/>
    <cellStyle name="Normal 16 5 2 2" xfId="0" builtinId="53" customBuiltin="true"/>
    <cellStyle name="Normal 16 5 3" xfId="0" builtinId="53" customBuiltin="true"/>
    <cellStyle name="Normal 16 6" xfId="0" builtinId="53" customBuiltin="true"/>
    <cellStyle name="Normal 16 6 2" xfId="0" builtinId="53" customBuiltin="true"/>
    <cellStyle name="Normal 16 7" xfId="0" builtinId="53" customBuiltin="true"/>
    <cellStyle name="Normal 17" xfId="0" builtinId="53" customBuiltin="true"/>
    <cellStyle name="Normal 17 2" xfId="0" builtinId="53" customBuiltin="true"/>
    <cellStyle name="Normal 17 2 2" xfId="0" builtinId="53" customBuiltin="true"/>
    <cellStyle name="Normal 17 2 2 2" xfId="0" builtinId="53" customBuiltin="true"/>
    <cellStyle name="Normal 17 2 2 2 2" xfId="0" builtinId="53" customBuiltin="true"/>
    <cellStyle name="Normal 17 2 2 2 2 2" xfId="0" builtinId="53" customBuiltin="true"/>
    <cellStyle name="Normal 17 2 2 2 3" xfId="0" builtinId="53" customBuiltin="true"/>
    <cellStyle name="Normal 17 2 2 3" xfId="0" builtinId="53" customBuiltin="true"/>
    <cellStyle name="Normal 17 2 2 3 2" xfId="0" builtinId="53" customBuiltin="true"/>
    <cellStyle name="Normal 17 2 2 4" xfId="0" builtinId="53" customBuiltin="true"/>
    <cellStyle name="Normal 17 2 3" xfId="0" builtinId="53" customBuiltin="true"/>
    <cellStyle name="Normal 17 2 3 2" xfId="0" builtinId="53" customBuiltin="true"/>
    <cellStyle name="Normal 17 2 3 2 2" xfId="0" builtinId="53" customBuiltin="true"/>
    <cellStyle name="Normal 17 2 3 3" xfId="0" builtinId="53" customBuiltin="true"/>
    <cellStyle name="Normal 17 2 4" xfId="0" builtinId="53" customBuiltin="true"/>
    <cellStyle name="Normal 17 2 4 2" xfId="0" builtinId="53" customBuiltin="true"/>
    <cellStyle name="Normal 17 2 5" xfId="0" builtinId="53" customBuiltin="true"/>
    <cellStyle name="Normal 17 3" xfId="0" builtinId="53" customBuiltin="true"/>
    <cellStyle name="Normal 17 3 2" xfId="0" builtinId="53" customBuiltin="true"/>
    <cellStyle name="Normal 17 3 2 2" xfId="0" builtinId="53" customBuiltin="true"/>
    <cellStyle name="Normal 17 3 2 2 2" xfId="0" builtinId="53" customBuiltin="true"/>
    <cellStyle name="Normal 17 3 2 2 2 2" xfId="0" builtinId="53" customBuiltin="true"/>
    <cellStyle name="Normal 17 3 2 2 3" xfId="0" builtinId="53" customBuiltin="true"/>
    <cellStyle name="Normal 17 3 2 3" xfId="0" builtinId="53" customBuiltin="true"/>
    <cellStyle name="Normal 17 3 2 3 2" xfId="0" builtinId="53" customBuiltin="true"/>
    <cellStyle name="Normal 17 3 2 4" xfId="0" builtinId="53" customBuiltin="true"/>
    <cellStyle name="Normal 17 3 3" xfId="0" builtinId="53" customBuiltin="true"/>
    <cellStyle name="Normal 17 3 3 2" xfId="0" builtinId="53" customBuiltin="true"/>
    <cellStyle name="Normal 17 3 3 2 2" xfId="0" builtinId="53" customBuiltin="true"/>
    <cellStyle name="Normal 17 3 3 3" xfId="0" builtinId="53" customBuiltin="true"/>
    <cellStyle name="Normal 17 3 4" xfId="0" builtinId="53" customBuiltin="true"/>
    <cellStyle name="Normal 17 3 4 2" xfId="0" builtinId="53" customBuiltin="true"/>
    <cellStyle name="Normal 17 3 5" xfId="0" builtinId="53" customBuiltin="true"/>
    <cellStyle name="Normal 17 4" xfId="0" builtinId="53" customBuiltin="true"/>
    <cellStyle name="Normal 17 4 2" xfId="0" builtinId="53" customBuiltin="true"/>
    <cellStyle name="Normal 17 4 2 2" xfId="0" builtinId="53" customBuiltin="true"/>
    <cellStyle name="Normal 17 4 2 2 2" xfId="0" builtinId="53" customBuiltin="true"/>
    <cellStyle name="Normal 17 4 2 3" xfId="0" builtinId="53" customBuiltin="true"/>
    <cellStyle name="Normal 17 4 3" xfId="0" builtinId="53" customBuiltin="true"/>
    <cellStyle name="Normal 17 4 3 2" xfId="0" builtinId="53" customBuiltin="true"/>
    <cellStyle name="Normal 17 4 4" xfId="0" builtinId="53" customBuiltin="true"/>
    <cellStyle name="Normal 17 5" xfId="0" builtinId="53" customBuiltin="true"/>
    <cellStyle name="Normal 17 5 2" xfId="0" builtinId="53" customBuiltin="true"/>
    <cellStyle name="Normal 17 5 2 2" xfId="0" builtinId="53" customBuiltin="true"/>
    <cellStyle name="Normal 17 5 3" xfId="0" builtinId="53" customBuiltin="true"/>
    <cellStyle name="Normal 17 6" xfId="0" builtinId="53" customBuiltin="true"/>
    <cellStyle name="Normal 17 6 2" xfId="0" builtinId="53" customBuiltin="true"/>
    <cellStyle name="Normal 17 7" xfId="0" builtinId="53" customBuiltin="true"/>
    <cellStyle name="Normal 18" xfId="0" builtinId="53" customBuiltin="true"/>
    <cellStyle name="Normal 18 2" xfId="0" builtinId="53" customBuiltin="true"/>
    <cellStyle name="Normal 18 2 2" xfId="0" builtinId="53" customBuiltin="true"/>
    <cellStyle name="Normal 18 2 2 2" xfId="0" builtinId="53" customBuiltin="true"/>
    <cellStyle name="Normal 18 2 2 2 2" xfId="0" builtinId="53" customBuiltin="true"/>
    <cellStyle name="Normal 18 2 2 2 2 2" xfId="0" builtinId="53" customBuiltin="true"/>
    <cellStyle name="Normal 18 2 2 2 3" xfId="0" builtinId="53" customBuiltin="true"/>
    <cellStyle name="Normal 18 2 2 3" xfId="0" builtinId="53" customBuiltin="true"/>
    <cellStyle name="Normal 18 2 2 3 2" xfId="0" builtinId="53" customBuiltin="true"/>
    <cellStyle name="Normal 18 2 2 4" xfId="0" builtinId="53" customBuiltin="true"/>
    <cellStyle name="Normal 18 2 3" xfId="0" builtinId="53" customBuiltin="true"/>
    <cellStyle name="Normal 18 2 3 2" xfId="0" builtinId="53" customBuiltin="true"/>
    <cellStyle name="Normal 18 2 3 2 2" xfId="0" builtinId="53" customBuiltin="true"/>
    <cellStyle name="Normal 18 2 3 3" xfId="0" builtinId="53" customBuiltin="true"/>
    <cellStyle name="Normal 18 2 4" xfId="0" builtinId="53" customBuiltin="true"/>
    <cellStyle name="Normal 18 2 4 2" xfId="0" builtinId="53" customBuiltin="true"/>
    <cellStyle name="Normal 18 2 5" xfId="0" builtinId="53" customBuiltin="true"/>
    <cellStyle name="Normal 18 3" xfId="0" builtinId="53" customBuiltin="true"/>
    <cellStyle name="Normal 18 3 2" xfId="0" builtinId="53" customBuiltin="true"/>
    <cellStyle name="Normal 18 3 2 2" xfId="0" builtinId="53" customBuiltin="true"/>
    <cellStyle name="Normal 18 3 2 2 2" xfId="0" builtinId="53" customBuiltin="true"/>
    <cellStyle name="Normal 18 3 2 2 2 2" xfId="0" builtinId="53" customBuiltin="true"/>
    <cellStyle name="Normal 18 3 2 2 3" xfId="0" builtinId="53" customBuiltin="true"/>
    <cellStyle name="Normal 18 3 2 3" xfId="0" builtinId="53" customBuiltin="true"/>
    <cellStyle name="Normal 18 3 2 3 2" xfId="0" builtinId="53" customBuiltin="true"/>
    <cellStyle name="Normal 18 3 2 4" xfId="0" builtinId="53" customBuiltin="true"/>
    <cellStyle name="Normal 18 3 3" xfId="0" builtinId="53" customBuiltin="true"/>
    <cellStyle name="Normal 18 3 3 2" xfId="0" builtinId="53" customBuiltin="true"/>
    <cellStyle name="Normal 18 3 3 2 2" xfId="0" builtinId="53" customBuiltin="true"/>
    <cellStyle name="Normal 18 3 3 3" xfId="0" builtinId="53" customBuiltin="true"/>
    <cellStyle name="Normal 18 3 4" xfId="0" builtinId="53" customBuiltin="true"/>
    <cellStyle name="Normal 18 3 4 2" xfId="0" builtinId="53" customBuiltin="true"/>
    <cellStyle name="Normal 18 3 5" xfId="0" builtinId="53" customBuiltin="true"/>
    <cellStyle name="Normal 18 4" xfId="0" builtinId="53" customBuiltin="true"/>
    <cellStyle name="Normal 18 4 2" xfId="0" builtinId="53" customBuiltin="true"/>
    <cellStyle name="Normal 18 4 2 2" xfId="0" builtinId="53" customBuiltin="true"/>
    <cellStyle name="Normal 18 4 2 2 2" xfId="0" builtinId="53" customBuiltin="true"/>
    <cellStyle name="Normal 18 4 2 3" xfId="0" builtinId="53" customBuiltin="true"/>
    <cellStyle name="Normal 18 4 3" xfId="0" builtinId="53" customBuiltin="true"/>
    <cellStyle name="Normal 18 4 3 2" xfId="0" builtinId="53" customBuiltin="true"/>
    <cellStyle name="Normal 18 4 4" xfId="0" builtinId="53" customBuiltin="true"/>
    <cellStyle name="Normal 18 5" xfId="0" builtinId="53" customBuiltin="true"/>
    <cellStyle name="Normal 18 5 2" xfId="0" builtinId="53" customBuiltin="true"/>
    <cellStyle name="Normal 18 5 2 2" xfId="0" builtinId="53" customBuiltin="true"/>
    <cellStyle name="Normal 18 5 3" xfId="0" builtinId="53" customBuiltin="true"/>
    <cellStyle name="Normal 18 6" xfId="0" builtinId="53" customBuiltin="true"/>
    <cellStyle name="Normal 18 6 2" xfId="0" builtinId="53" customBuiltin="true"/>
    <cellStyle name="Normal 18 7" xfId="0" builtinId="53" customBuiltin="true"/>
    <cellStyle name="Normal 19" xfId="0" builtinId="53" customBuiltin="true"/>
    <cellStyle name="Normal 19 2" xfId="0" builtinId="53" customBuiltin="true"/>
    <cellStyle name="Normal 19 2 2" xfId="0" builtinId="53" customBuiltin="true"/>
    <cellStyle name="Normal 19 2 2 2" xfId="0" builtinId="53" customBuiltin="true"/>
    <cellStyle name="Normal 19 2 2 2 2" xfId="0" builtinId="53" customBuiltin="true"/>
    <cellStyle name="Normal 19 2 2 2 2 2" xfId="0" builtinId="53" customBuiltin="true"/>
    <cellStyle name="Normal 19 2 2 2 3" xfId="0" builtinId="53" customBuiltin="true"/>
    <cellStyle name="Normal 19 2 2 3" xfId="0" builtinId="53" customBuiltin="true"/>
    <cellStyle name="Normal 19 2 2 3 2" xfId="0" builtinId="53" customBuiltin="true"/>
    <cellStyle name="Normal 19 2 2 4" xfId="0" builtinId="53" customBuiltin="true"/>
    <cellStyle name="Normal 19 2 3" xfId="0" builtinId="53" customBuiltin="true"/>
    <cellStyle name="Normal 19 2 3 2" xfId="0" builtinId="53" customBuiltin="true"/>
    <cellStyle name="Normal 19 2 3 2 2" xfId="0" builtinId="53" customBuiltin="true"/>
    <cellStyle name="Normal 19 2 3 3" xfId="0" builtinId="53" customBuiltin="true"/>
    <cellStyle name="Normal 19 2 4" xfId="0" builtinId="53" customBuiltin="true"/>
    <cellStyle name="Normal 19 2 4 2" xfId="0" builtinId="53" customBuiltin="true"/>
    <cellStyle name="Normal 19 2 5" xfId="0" builtinId="53" customBuiltin="true"/>
    <cellStyle name="Normal 19 3" xfId="0" builtinId="53" customBuiltin="true"/>
    <cellStyle name="Normal 19 3 2" xfId="0" builtinId="53" customBuiltin="true"/>
    <cellStyle name="Normal 19 3 2 2" xfId="0" builtinId="53" customBuiltin="true"/>
    <cellStyle name="Normal 19 3 2 2 2" xfId="0" builtinId="53" customBuiltin="true"/>
    <cellStyle name="Normal 19 3 2 2 2 2" xfId="0" builtinId="53" customBuiltin="true"/>
    <cellStyle name="Normal 19 3 2 2 3" xfId="0" builtinId="53" customBuiltin="true"/>
    <cellStyle name="Normal 19 3 2 3" xfId="0" builtinId="53" customBuiltin="true"/>
    <cellStyle name="Normal 19 3 2 3 2" xfId="0" builtinId="53" customBuiltin="true"/>
    <cellStyle name="Normal 19 3 2 4" xfId="0" builtinId="53" customBuiltin="true"/>
    <cellStyle name="Normal 19 3 3" xfId="0" builtinId="53" customBuiltin="true"/>
    <cellStyle name="Normal 19 3 3 2" xfId="0" builtinId="53" customBuiltin="true"/>
    <cellStyle name="Normal 19 3 3 2 2" xfId="0" builtinId="53" customBuiltin="true"/>
    <cellStyle name="Normal 19 3 3 3" xfId="0" builtinId="53" customBuiltin="true"/>
    <cellStyle name="Normal 19 3 4" xfId="0" builtinId="53" customBuiltin="true"/>
    <cellStyle name="Normal 19 3 4 2" xfId="0" builtinId="53" customBuiltin="true"/>
    <cellStyle name="Normal 19 3 5" xfId="0" builtinId="53" customBuiltin="true"/>
    <cellStyle name="Normal 19 4" xfId="0" builtinId="53" customBuiltin="true"/>
    <cellStyle name="Normal 19 4 2" xfId="0" builtinId="53" customBuiltin="true"/>
    <cellStyle name="Normal 19 4 2 2" xfId="0" builtinId="53" customBuiltin="true"/>
    <cellStyle name="Normal 19 4 2 2 2" xfId="0" builtinId="53" customBuiltin="true"/>
    <cellStyle name="Normal 19 4 2 3" xfId="0" builtinId="53" customBuiltin="true"/>
    <cellStyle name="Normal 19 4 3" xfId="0" builtinId="53" customBuiltin="true"/>
    <cellStyle name="Normal 19 4 3 2" xfId="0" builtinId="53" customBuiltin="true"/>
    <cellStyle name="Normal 19 4 4" xfId="0" builtinId="53" customBuiltin="true"/>
    <cellStyle name="Normal 19 5" xfId="0" builtinId="53" customBuiltin="true"/>
    <cellStyle name="Normal 19 5 2" xfId="0" builtinId="53" customBuiltin="true"/>
    <cellStyle name="Normal 19 5 2 2" xfId="0" builtinId="53" customBuiltin="true"/>
    <cellStyle name="Normal 19 5 3" xfId="0" builtinId="53" customBuiltin="true"/>
    <cellStyle name="Normal 19 6" xfId="0" builtinId="53" customBuiltin="true"/>
    <cellStyle name="Normal 19 6 2" xfId="0" builtinId="53" customBuiltin="true"/>
    <cellStyle name="Normal 19 7" xfId="0" builtinId="53" customBuiltin="true"/>
    <cellStyle name="Normal 2" xfId="0" builtinId="53" customBuiltin="true"/>
    <cellStyle name="Normal 2 10" xfId="0" builtinId="53" customBuiltin="true"/>
    <cellStyle name="Normal 2 10 2" xfId="0" builtinId="53" customBuiltin="true"/>
    <cellStyle name="Normal 2 11" xfId="0" builtinId="53" customBuiltin="true"/>
    <cellStyle name="Normal 2 11 2" xfId="0" builtinId="53" customBuiltin="true"/>
    <cellStyle name="Normal 2 11 2 2" xfId="0" builtinId="53" customBuiltin="true"/>
    <cellStyle name="Normal 2 11 3" xfId="0" builtinId="53" customBuiltin="true"/>
    <cellStyle name="Normal 2 12" xfId="0" builtinId="53" customBuiltin="true"/>
    <cellStyle name="Normal 2 12 2" xfId="0" builtinId="53" customBuiltin="true"/>
    <cellStyle name="Normal 2 13" xfId="0" builtinId="53" customBuiltin="true"/>
    <cellStyle name="Normal 2 13 2" xfId="0" builtinId="53" customBuiltin="true"/>
    <cellStyle name="Normal 2 14" xfId="0" builtinId="53" customBuiltin="true"/>
    <cellStyle name="Normal 2 14 2" xfId="0" builtinId="53" customBuiltin="true"/>
    <cellStyle name="Normal 2 15" xfId="0" builtinId="53" customBuiltin="true"/>
    <cellStyle name="Normal 2 15 2" xfId="0" builtinId="53" customBuiltin="true"/>
    <cellStyle name="Normal 2 16" xfId="0" builtinId="53" customBuiltin="true"/>
    <cellStyle name="Normal 2 16 2" xfId="0" builtinId="53" customBuiltin="true"/>
    <cellStyle name="Normal 2 17" xfId="0" builtinId="53" customBuiltin="true"/>
    <cellStyle name="Normal 2 17 2" xfId="0" builtinId="53" customBuiltin="true"/>
    <cellStyle name="Normal 2 17 2 2" xfId="0" builtinId="53" customBuiltin="true"/>
    <cellStyle name="Normal 2 17 3" xfId="0" builtinId="53" customBuiltin="true"/>
    <cellStyle name="Normal 2 18" xfId="0" builtinId="53" customBuiltin="true"/>
    <cellStyle name="Normal 2 18 2" xfId="0" builtinId="53" customBuiltin="true"/>
    <cellStyle name="Normal 2 19" xfId="0" builtinId="53" customBuiltin="true"/>
    <cellStyle name="Normal 2 19 2" xfId="0" builtinId="53" customBuiltin="true"/>
    <cellStyle name="Normal 2 2" xfId="0" builtinId="53" customBuiltin="true"/>
    <cellStyle name="Normal 2 2 2" xfId="0" builtinId="53" customBuiltin="true"/>
    <cellStyle name="Normal 2 2 2 2" xfId="0" builtinId="53" customBuiltin="true"/>
    <cellStyle name="Normal 2 2 3" xfId="0" builtinId="53" customBuiltin="true"/>
    <cellStyle name="Normal 2 2 4" xfId="0" builtinId="53" customBuiltin="true"/>
    <cellStyle name="Normal 2 2 5" xfId="0" builtinId="53" customBuiltin="true"/>
    <cellStyle name="Normal 2 2 6" xfId="0" builtinId="53" customBuiltin="true"/>
    <cellStyle name="Normal 2 20" xfId="0" builtinId="53" customBuiltin="true"/>
    <cellStyle name="Normal 2 20 2" xfId="0" builtinId="53" customBuiltin="true"/>
    <cellStyle name="Normal 2 21" xfId="0" builtinId="53" customBuiltin="true"/>
    <cellStyle name="Normal 2 21 2" xfId="0" builtinId="53" customBuiltin="true"/>
    <cellStyle name="Normal 2 22" xfId="0" builtinId="53" customBuiltin="true"/>
    <cellStyle name="Normal 2 22 2" xfId="0" builtinId="53" customBuiltin="true"/>
    <cellStyle name="Normal 2 23" xfId="0" builtinId="53" customBuiltin="true"/>
    <cellStyle name="Normal 2 23 2" xfId="0" builtinId="53" customBuiltin="true"/>
    <cellStyle name="Normal 2 24" xfId="0" builtinId="53" customBuiltin="true"/>
    <cellStyle name="Normal 2 24 2" xfId="0" builtinId="53" customBuiltin="true"/>
    <cellStyle name="Normal 2 25" xfId="0" builtinId="53" customBuiltin="true"/>
    <cellStyle name="Normal 2 25 2" xfId="0" builtinId="53" customBuiltin="true"/>
    <cellStyle name="Normal 2 26" xfId="0" builtinId="53" customBuiltin="true"/>
    <cellStyle name="Normal 2 3" xfId="0" builtinId="53" customBuiltin="true"/>
    <cellStyle name="Normal 2 3 2" xfId="0" builtinId="53" customBuiltin="true"/>
    <cellStyle name="Normal 2 3 2 2" xfId="0" builtinId="53" customBuiltin="true"/>
    <cellStyle name="Normal 2 3 2 3" xfId="0" builtinId="53" customBuiltin="true"/>
    <cellStyle name="Normal 2 3 3" xfId="0" builtinId="53" customBuiltin="true"/>
    <cellStyle name="Normal 2 3 4" xfId="0" builtinId="53" customBuiltin="true"/>
    <cellStyle name="Normal 2 3 5" xfId="0" builtinId="53" customBuiltin="true"/>
    <cellStyle name="Normal 2 3 6" xfId="0" builtinId="53" customBuiltin="true"/>
    <cellStyle name="Normal 2 4" xfId="0" builtinId="53" customBuiltin="true"/>
    <cellStyle name="Normal 2 4 2" xfId="0" builtinId="53" customBuiltin="true"/>
    <cellStyle name="Normal 2 4 3" xfId="0" builtinId="53" customBuiltin="true"/>
    <cellStyle name="Normal 2 4 4" xfId="0" builtinId="53" customBuiltin="true"/>
    <cellStyle name="Normal 2 4 5" xfId="0" builtinId="53" customBuiltin="true"/>
    <cellStyle name="Normal 2 4 5 2" xfId="0" builtinId="53" customBuiltin="true"/>
    <cellStyle name="Normal 2 5" xfId="0" builtinId="53" customBuiltin="true"/>
    <cellStyle name="Normal 2 5 2" xfId="0" builtinId="53" customBuiltin="true"/>
    <cellStyle name="Normal 2 6" xfId="0" builtinId="53" customBuiltin="true"/>
    <cellStyle name="Normal 2 6 2" xfId="0" builtinId="53" customBuiltin="true"/>
    <cellStyle name="Normal 2 7" xfId="0" builtinId="53" customBuiltin="true"/>
    <cellStyle name="Normal 2 7 2" xfId="0" builtinId="53" customBuiltin="true"/>
    <cellStyle name="Normal 2 7 3" xfId="0" builtinId="53" customBuiltin="true"/>
    <cellStyle name="Normal 2 8" xfId="0" builtinId="53" customBuiltin="true"/>
    <cellStyle name="Normal 2 8 2" xfId="0" builtinId="53" customBuiltin="true"/>
    <cellStyle name="Normal 2 8 3" xfId="0" builtinId="53" customBuiltin="true"/>
    <cellStyle name="Normal 2 9" xfId="0" builtinId="53" customBuiltin="true"/>
    <cellStyle name="Normal 2 9 2" xfId="0" builtinId="53" customBuiltin="true"/>
    <cellStyle name="Normal 20" xfId="0" builtinId="53" customBuiltin="true"/>
    <cellStyle name="Normal 20 2" xfId="0" builtinId="53" customBuiltin="true"/>
    <cellStyle name="Normal 20 2 2" xfId="0" builtinId="53" customBuiltin="true"/>
    <cellStyle name="Normal 20 2 2 2" xfId="0" builtinId="53" customBuiltin="true"/>
    <cellStyle name="Normal 20 2 2 2 2" xfId="0" builtinId="53" customBuiltin="true"/>
    <cellStyle name="Normal 20 2 2 2 2 2" xfId="0" builtinId="53" customBuiltin="true"/>
    <cellStyle name="Normal 20 2 2 2 3" xfId="0" builtinId="53" customBuiltin="true"/>
    <cellStyle name="Normal 20 2 2 3" xfId="0" builtinId="53" customBuiltin="true"/>
    <cellStyle name="Normal 20 2 2 3 2" xfId="0" builtinId="53" customBuiltin="true"/>
    <cellStyle name="Normal 20 2 2 4" xfId="0" builtinId="53" customBuiltin="true"/>
    <cellStyle name="Normal 20 2 3" xfId="0" builtinId="53" customBuiltin="true"/>
    <cellStyle name="Normal 20 2 3 2" xfId="0" builtinId="53" customBuiltin="true"/>
    <cellStyle name="Normal 20 2 3 2 2" xfId="0" builtinId="53" customBuiltin="true"/>
    <cellStyle name="Normal 20 2 3 3" xfId="0" builtinId="53" customBuiltin="true"/>
    <cellStyle name="Normal 20 2 4" xfId="0" builtinId="53" customBuiltin="true"/>
    <cellStyle name="Normal 20 2 4 2" xfId="0" builtinId="53" customBuiltin="true"/>
    <cellStyle name="Normal 20 2 5" xfId="0" builtinId="53" customBuiltin="true"/>
    <cellStyle name="Normal 20 3" xfId="0" builtinId="53" customBuiltin="true"/>
    <cellStyle name="Normal 20 3 2" xfId="0" builtinId="53" customBuiltin="true"/>
    <cellStyle name="Normal 20 3 2 2" xfId="0" builtinId="53" customBuiltin="true"/>
    <cellStyle name="Normal 20 3 2 2 2" xfId="0" builtinId="53" customBuiltin="true"/>
    <cellStyle name="Normal 20 3 2 2 2 2" xfId="0" builtinId="53" customBuiltin="true"/>
    <cellStyle name="Normal 20 3 2 2 3" xfId="0" builtinId="53" customBuiltin="true"/>
    <cellStyle name="Normal 20 3 2 3" xfId="0" builtinId="53" customBuiltin="true"/>
    <cellStyle name="Normal 20 3 2 3 2" xfId="0" builtinId="53" customBuiltin="true"/>
    <cellStyle name="Normal 20 3 2 4" xfId="0" builtinId="53" customBuiltin="true"/>
    <cellStyle name="Normal 20 3 3" xfId="0" builtinId="53" customBuiltin="true"/>
    <cellStyle name="Normal 20 3 3 2" xfId="0" builtinId="53" customBuiltin="true"/>
    <cellStyle name="Normal 20 3 3 2 2" xfId="0" builtinId="53" customBuiltin="true"/>
    <cellStyle name="Normal 20 3 3 3" xfId="0" builtinId="53" customBuiltin="true"/>
    <cellStyle name="Normal 20 3 4" xfId="0" builtinId="53" customBuiltin="true"/>
    <cellStyle name="Normal 20 3 4 2" xfId="0" builtinId="53" customBuiltin="true"/>
    <cellStyle name="Normal 20 3 5" xfId="0" builtinId="53" customBuiltin="true"/>
    <cellStyle name="Normal 20 4" xfId="0" builtinId="53" customBuiltin="true"/>
    <cellStyle name="Normal 20 4 2" xfId="0" builtinId="53" customBuiltin="true"/>
    <cellStyle name="Normal 20 4 2 2" xfId="0" builtinId="53" customBuiltin="true"/>
    <cellStyle name="Normal 20 4 2 2 2" xfId="0" builtinId="53" customBuiltin="true"/>
    <cellStyle name="Normal 20 4 2 3" xfId="0" builtinId="53" customBuiltin="true"/>
    <cellStyle name="Normal 20 4 3" xfId="0" builtinId="53" customBuiltin="true"/>
    <cellStyle name="Normal 20 4 3 2" xfId="0" builtinId="53" customBuiltin="true"/>
    <cellStyle name="Normal 20 4 4" xfId="0" builtinId="53" customBuiltin="true"/>
    <cellStyle name="Normal 20 5" xfId="0" builtinId="53" customBuiltin="true"/>
    <cellStyle name="Normal 20 5 2" xfId="0" builtinId="53" customBuiltin="true"/>
    <cellStyle name="Normal 20 5 2 2" xfId="0" builtinId="53" customBuiltin="true"/>
    <cellStyle name="Normal 20 5 3" xfId="0" builtinId="53" customBuiltin="true"/>
    <cellStyle name="Normal 20 6" xfId="0" builtinId="53" customBuiltin="true"/>
    <cellStyle name="Normal 20 6 2" xfId="0" builtinId="53" customBuiltin="true"/>
    <cellStyle name="Normal 20 7" xfId="0" builtinId="53" customBuiltin="true"/>
    <cellStyle name="Normal 21" xfId="0" builtinId="53" customBuiltin="true"/>
    <cellStyle name="Normal 21 2" xfId="0" builtinId="53" customBuiltin="true"/>
    <cellStyle name="Normal 21 2 2" xfId="0" builtinId="53" customBuiltin="true"/>
    <cellStyle name="Normal 21 2 2 2" xfId="0" builtinId="53" customBuiltin="true"/>
    <cellStyle name="Normal 21 2 2 2 2" xfId="0" builtinId="53" customBuiltin="true"/>
    <cellStyle name="Normal 21 2 2 2 2 2" xfId="0" builtinId="53" customBuiltin="true"/>
    <cellStyle name="Normal 21 2 2 2 3" xfId="0" builtinId="53" customBuiltin="true"/>
    <cellStyle name="Normal 21 2 2 3" xfId="0" builtinId="53" customBuiltin="true"/>
    <cellStyle name="Normal 21 2 2 3 2" xfId="0" builtinId="53" customBuiltin="true"/>
    <cellStyle name="Normal 21 2 2 4" xfId="0" builtinId="53" customBuiltin="true"/>
    <cellStyle name="Normal 21 2 3" xfId="0" builtinId="53" customBuiltin="true"/>
    <cellStyle name="Normal 21 2 3 2" xfId="0" builtinId="53" customBuiltin="true"/>
    <cellStyle name="Normal 21 2 3 2 2" xfId="0" builtinId="53" customBuiltin="true"/>
    <cellStyle name="Normal 21 2 3 3" xfId="0" builtinId="53" customBuiltin="true"/>
    <cellStyle name="Normal 21 2 4" xfId="0" builtinId="53" customBuiltin="true"/>
    <cellStyle name="Normal 21 2 4 2" xfId="0" builtinId="53" customBuiltin="true"/>
    <cellStyle name="Normal 21 2 5" xfId="0" builtinId="53" customBuiltin="true"/>
    <cellStyle name="Normal 21 3" xfId="0" builtinId="53" customBuiltin="true"/>
    <cellStyle name="Normal 21 3 2" xfId="0" builtinId="53" customBuiltin="true"/>
    <cellStyle name="Normal 21 3 2 2" xfId="0" builtinId="53" customBuiltin="true"/>
    <cellStyle name="Normal 21 3 2 2 2" xfId="0" builtinId="53" customBuiltin="true"/>
    <cellStyle name="Normal 21 3 2 2 2 2" xfId="0" builtinId="53" customBuiltin="true"/>
    <cellStyle name="Normal 21 3 2 2 3" xfId="0" builtinId="53" customBuiltin="true"/>
    <cellStyle name="Normal 21 3 2 3" xfId="0" builtinId="53" customBuiltin="true"/>
    <cellStyle name="Normal 21 3 2 3 2" xfId="0" builtinId="53" customBuiltin="true"/>
    <cellStyle name="Normal 21 3 2 4" xfId="0" builtinId="53" customBuiltin="true"/>
    <cellStyle name="Normal 21 3 3" xfId="0" builtinId="53" customBuiltin="true"/>
    <cellStyle name="Normal 21 3 3 2" xfId="0" builtinId="53" customBuiltin="true"/>
    <cellStyle name="Normal 21 3 3 2 2" xfId="0" builtinId="53" customBuiltin="true"/>
    <cellStyle name="Normal 21 3 3 3" xfId="0" builtinId="53" customBuiltin="true"/>
    <cellStyle name="Normal 21 3 4" xfId="0" builtinId="53" customBuiltin="true"/>
    <cellStyle name="Normal 21 3 4 2" xfId="0" builtinId="53" customBuiltin="true"/>
    <cellStyle name="Normal 21 3 5" xfId="0" builtinId="53" customBuiltin="true"/>
    <cellStyle name="Normal 21 4" xfId="0" builtinId="53" customBuiltin="true"/>
    <cellStyle name="Normal 21 4 2" xfId="0" builtinId="53" customBuiltin="true"/>
    <cellStyle name="Normal 21 4 2 2" xfId="0" builtinId="53" customBuiltin="true"/>
    <cellStyle name="Normal 21 4 2 2 2" xfId="0" builtinId="53" customBuiltin="true"/>
    <cellStyle name="Normal 21 4 2 3" xfId="0" builtinId="53" customBuiltin="true"/>
    <cellStyle name="Normal 21 4 3" xfId="0" builtinId="53" customBuiltin="true"/>
    <cellStyle name="Normal 21 4 3 2" xfId="0" builtinId="53" customBuiltin="true"/>
    <cellStyle name="Normal 21 4 4" xfId="0" builtinId="53" customBuiltin="true"/>
    <cellStyle name="Normal 21 5" xfId="0" builtinId="53" customBuiltin="true"/>
    <cellStyle name="Normal 21 5 2" xfId="0" builtinId="53" customBuiltin="true"/>
    <cellStyle name="Normal 21 5 2 2" xfId="0" builtinId="53" customBuiltin="true"/>
    <cellStyle name="Normal 21 5 3" xfId="0" builtinId="53" customBuiltin="true"/>
    <cellStyle name="Normal 21 6" xfId="0" builtinId="53" customBuiltin="true"/>
    <cellStyle name="Normal 21 6 2" xfId="0" builtinId="53" customBuiltin="true"/>
    <cellStyle name="Normal 21 7" xfId="0" builtinId="53" customBuiltin="true"/>
    <cellStyle name="Normal 22" xfId="0" builtinId="53" customBuiltin="true"/>
    <cellStyle name="Normal 22 2" xfId="0" builtinId="53" customBuiltin="true"/>
    <cellStyle name="Normal 22 2 2" xfId="0" builtinId="53" customBuiltin="true"/>
    <cellStyle name="Normal 22 2 2 2" xfId="0" builtinId="53" customBuiltin="true"/>
    <cellStyle name="Normal 22 2 2 2 2" xfId="0" builtinId="53" customBuiltin="true"/>
    <cellStyle name="Normal 22 2 2 2 2 2" xfId="0" builtinId="53" customBuiltin="true"/>
    <cellStyle name="Normal 22 2 2 2 3" xfId="0" builtinId="53" customBuiltin="true"/>
    <cellStyle name="Normal 22 2 2 3" xfId="0" builtinId="53" customBuiltin="true"/>
    <cellStyle name="Normal 22 2 2 3 2" xfId="0" builtinId="53" customBuiltin="true"/>
    <cellStyle name="Normal 22 2 2 4" xfId="0" builtinId="53" customBuiltin="true"/>
    <cellStyle name="Normal 22 2 3" xfId="0" builtinId="53" customBuiltin="true"/>
    <cellStyle name="Normal 22 2 3 2" xfId="0" builtinId="53" customBuiltin="true"/>
    <cellStyle name="Normal 22 2 3 2 2" xfId="0" builtinId="53" customBuiltin="true"/>
    <cellStyle name="Normal 22 2 3 3" xfId="0" builtinId="53" customBuiltin="true"/>
    <cellStyle name="Normal 22 2 4" xfId="0" builtinId="53" customBuiltin="true"/>
    <cellStyle name="Normal 22 2 4 2" xfId="0" builtinId="53" customBuiltin="true"/>
    <cellStyle name="Normal 22 2 5" xfId="0" builtinId="53" customBuiltin="true"/>
    <cellStyle name="Normal 22 3" xfId="0" builtinId="53" customBuiltin="true"/>
    <cellStyle name="Normal 22 3 2" xfId="0" builtinId="53" customBuiltin="true"/>
    <cellStyle name="Normal 22 3 2 2" xfId="0" builtinId="53" customBuiltin="true"/>
    <cellStyle name="Normal 22 3 2 2 2" xfId="0" builtinId="53" customBuiltin="true"/>
    <cellStyle name="Normal 22 3 2 2 2 2" xfId="0" builtinId="53" customBuiltin="true"/>
    <cellStyle name="Normal 22 3 2 2 3" xfId="0" builtinId="53" customBuiltin="true"/>
    <cellStyle name="Normal 22 3 2 3" xfId="0" builtinId="53" customBuiltin="true"/>
    <cellStyle name="Normal 22 3 2 3 2" xfId="0" builtinId="53" customBuiltin="true"/>
    <cellStyle name="Normal 22 3 2 4" xfId="0" builtinId="53" customBuiltin="true"/>
    <cellStyle name="Normal 22 3 3" xfId="0" builtinId="53" customBuiltin="true"/>
    <cellStyle name="Normal 22 3 3 2" xfId="0" builtinId="53" customBuiltin="true"/>
    <cellStyle name="Normal 22 3 3 2 2" xfId="0" builtinId="53" customBuiltin="true"/>
    <cellStyle name="Normal 22 3 3 3" xfId="0" builtinId="53" customBuiltin="true"/>
    <cellStyle name="Normal 22 3 4" xfId="0" builtinId="53" customBuiltin="true"/>
    <cellStyle name="Normal 22 3 4 2" xfId="0" builtinId="53" customBuiltin="true"/>
    <cellStyle name="Normal 22 3 5" xfId="0" builtinId="53" customBuiltin="true"/>
    <cellStyle name="Normal 22 4" xfId="0" builtinId="53" customBuiltin="true"/>
    <cellStyle name="Normal 22 4 2" xfId="0" builtinId="53" customBuiltin="true"/>
    <cellStyle name="Normal 22 4 2 2" xfId="0" builtinId="53" customBuiltin="true"/>
    <cellStyle name="Normal 22 4 2 2 2" xfId="0" builtinId="53" customBuiltin="true"/>
    <cellStyle name="Normal 22 4 2 3" xfId="0" builtinId="53" customBuiltin="true"/>
    <cellStyle name="Normal 22 4 3" xfId="0" builtinId="53" customBuiltin="true"/>
    <cellStyle name="Normal 22 4 3 2" xfId="0" builtinId="53" customBuiltin="true"/>
    <cellStyle name="Normal 22 4 4" xfId="0" builtinId="53" customBuiltin="true"/>
    <cellStyle name="Normal 22 5" xfId="0" builtinId="53" customBuiltin="true"/>
    <cellStyle name="Normal 22 5 2" xfId="0" builtinId="53" customBuiltin="true"/>
    <cellStyle name="Normal 22 5 2 2" xfId="0" builtinId="53" customBuiltin="true"/>
    <cellStyle name="Normal 22 5 3" xfId="0" builtinId="53" customBuiltin="true"/>
    <cellStyle name="Normal 22 6" xfId="0" builtinId="53" customBuiltin="true"/>
    <cellStyle name="Normal 22 6 2" xfId="0" builtinId="53" customBuiltin="true"/>
    <cellStyle name="Normal 22 7" xfId="0" builtinId="53" customBuiltin="true"/>
    <cellStyle name="Normal 23" xfId="0" builtinId="53" customBuiltin="true"/>
    <cellStyle name="Normal 23 2" xfId="0" builtinId="53" customBuiltin="true"/>
    <cellStyle name="Normal 23 2 2" xfId="0" builtinId="53" customBuiltin="true"/>
    <cellStyle name="Normal 23 2 2 2" xfId="0" builtinId="53" customBuiltin="true"/>
    <cellStyle name="Normal 23 2 2 2 2" xfId="0" builtinId="53" customBuiltin="true"/>
    <cellStyle name="Normal 23 2 2 2 2 2" xfId="0" builtinId="53" customBuiltin="true"/>
    <cellStyle name="Normal 23 2 2 2 3" xfId="0" builtinId="53" customBuiltin="true"/>
    <cellStyle name="Normal 23 2 2 3" xfId="0" builtinId="53" customBuiltin="true"/>
    <cellStyle name="Normal 23 2 2 3 2" xfId="0" builtinId="53" customBuiltin="true"/>
    <cellStyle name="Normal 23 2 2 4" xfId="0" builtinId="53" customBuiltin="true"/>
    <cellStyle name="Normal 23 2 3" xfId="0" builtinId="53" customBuiltin="true"/>
    <cellStyle name="Normal 23 2 3 2" xfId="0" builtinId="53" customBuiltin="true"/>
    <cellStyle name="Normal 23 2 3 2 2" xfId="0" builtinId="53" customBuiltin="true"/>
    <cellStyle name="Normal 23 2 3 3" xfId="0" builtinId="53" customBuiltin="true"/>
    <cellStyle name="Normal 23 2 4" xfId="0" builtinId="53" customBuiltin="true"/>
    <cellStyle name="Normal 23 2 4 2" xfId="0" builtinId="53" customBuiltin="true"/>
    <cellStyle name="Normal 23 2 5" xfId="0" builtinId="53" customBuiltin="true"/>
    <cellStyle name="Normal 23 3" xfId="0" builtinId="53" customBuiltin="true"/>
    <cellStyle name="Normal 23 3 2" xfId="0" builtinId="53" customBuiltin="true"/>
    <cellStyle name="Normal 23 3 2 2" xfId="0" builtinId="53" customBuiltin="true"/>
    <cellStyle name="Normal 23 3 2 2 2" xfId="0" builtinId="53" customBuiltin="true"/>
    <cellStyle name="Normal 23 3 2 2 2 2" xfId="0" builtinId="53" customBuiltin="true"/>
    <cellStyle name="Normal 23 3 2 2 3" xfId="0" builtinId="53" customBuiltin="true"/>
    <cellStyle name="Normal 23 3 2 3" xfId="0" builtinId="53" customBuiltin="true"/>
    <cellStyle name="Normal 23 3 2 3 2" xfId="0" builtinId="53" customBuiltin="true"/>
    <cellStyle name="Normal 23 3 2 4" xfId="0" builtinId="53" customBuiltin="true"/>
    <cellStyle name="Normal 23 3 3" xfId="0" builtinId="53" customBuiltin="true"/>
    <cellStyle name="Normal 23 3 3 2" xfId="0" builtinId="53" customBuiltin="true"/>
    <cellStyle name="Normal 23 3 3 2 2" xfId="0" builtinId="53" customBuiltin="true"/>
    <cellStyle name="Normal 23 3 3 3" xfId="0" builtinId="53" customBuiltin="true"/>
    <cellStyle name="Normal 23 3 4" xfId="0" builtinId="53" customBuiltin="true"/>
    <cellStyle name="Normal 23 3 4 2" xfId="0" builtinId="53" customBuiltin="true"/>
    <cellStyle name="Normal 23 3 5" xfId="0" builtinId="53" customBuiltin="true"/>
    <cellStyle name="Normal 23 4" xfId="0" builtinId="53" customBuiltin="true"/>
    <cellStyle name="Normal 23 4 2" xfId="0" builtinId="53" customBuiltin="true"/>
    <cellStyle name="Normal 23 4 2 2" xfId="0" builtinId="53" customBuiltin="true"/>
    <cellStyle name="Normal 23 4 2 2 2" xfId="0" builtinId="53" customBuiltin="true"/>
    <cellStyle name="Normal 23 4 2 3" xfId="0" builtinId="53" customBuiltin="true"/>
    <cellStyle name="Normal 23 4 3" xfId="0" builtinId="53" customBuiltin="true"/>
    <cellStyle name="Normal 23 4 3 2" xfId="0" builtinId="53" customBuiltin="true"/>
    <cellStyle name="Normal 23 4 4" xfId="0" builtinId="53" customBuiltin="true"/>
    <cellStyle name="Normal 23 5" xfId="0" builtinId="53" customBuiltin="true"/>
    <cellStyle name="Normal 23 5 2" xfId="0" builtinId="53" customBuiltin="true"/>
    <cellStyle name="Normal 23 5 2 2" xfId="0" builtinId="53" customBuiltin="true"/>
    <cellStyle name="Normal 23 5 3" xfId="0" builtinId="53" customBuiltin="true"/>
    <cellStyle name="Normal 23 6" xfId="0" builtinId="53" customBuiltin="true"/>
    <cellStyle name="Normal 23 6 2" xfId="0" builtinId="53" customBuiltin="true"/>
    <cellStyle name="Normal 23 7" xfId="0" builtinId="53" customBuiltin="true"/>
    <cellStyle name="Normal 24" xfId="0" builtinId="53" customBuiltin="true"/>
    <cellStyle name="Normal 24 2" xfId="0" builtinId="53" customBuiltin="true"/>
    <cellStyle name="Normal 24 2 2" xfId="0" builtinId="53" customBuiltin="true"/>
    <cellStyle name="Normal 24 2 2 2" xfId="0" builtinId="53" customBuiltin="true"/>
    <cellStyle name="Normal 24 2 2 2 2" xfId="0" builtinId="53" customBuiltin="true"/>
    <cellStyle name="Normal 24 2 2 2 2 2" xfId="0" builtinId="53" customBuiltin="true"/>
    <cellStyle name="Normal 24 2 2 2 3" xfId="0" builtinId="53" customBuiltin="true"/>
    <cellStyle name="Normal 24 2 2 3" xfId="0" builtinId="53" customBuiltin="true"/>
    <cellStyle name="Normal 24 2 2 3 2" xfId="0" builtinId="53" customBuiltin="true"/>
    <cellStyle name="Normal 24 2 2 4" xfId="0" builtinId="53" customBuiltin="true"/>
    <cellStyle name="Normal 24 2 3" xfId="0" builtinId="53" customBuiltin="true"/>
    <cellStyle name="Normal 24 2 3 2" xfId="0" builtinId="53" customBuiltin="true"/>
    <cellStyle name="Normal 24 2 3 2 2" xfId="0" builtinId="53" customBuiltin="true"/>
    <cellStyle name="Normal 24 2 3 3" xfId="0" builtinId="53" customBuiltin="true"/>
    <cellStyle name="Normal 24 2 4" xfId="0" builtinId="53" customBuiltin="true"/>
    <cellStyle name="Normal 24 2 4 2" xfId="0" builtinId="53" customBuiltin="true"/>
    <cellStyle name="Normal 24 2 5" xfId="0" builtinId="53" customBuiltin="true"/>
    <cellStyle name="Normal 24 3" xfId="0" builtinId="53" customBuiltin="true"/>
    <cellStyle name="Normal 24 3 2" xfId="0" builtinId="53" customBuiltin="true"/>
    <cellStyle name="Normal 24 3 2 2" xfId="0" builtinId="53" customBuiltin="true"/>
    <cellStyle name="Normal 24 3 2 2 2" xfId="0" builtinId="53" customBuiltin="true"/>
    <cellStyle name="Normal 24 3 2 2 2 2" xfId="0" builtinId="53" customBuiltin="true"/>
    <cellStyle name="Normal 24 3 2 2 3" xfId="0" builtinId="53" customBuiltin="true"/>
    <cellStyle name="Normal 24 3 2 3" xfId="0" builtinId="53" customBuiltin="true"/>
    <cellStyle name="Normal 24 3 2 3 2" xfId="0" builtinId="53" customBuiltin="true"/>
    <cellStyle name="Normal 24 3 2 4" xfId="0" builtinId="53" customBuiltin="true"/>
    <cellStyle name="Normal 24 3 3" xfId="0" builtinId="53" customBuiltin="true"/>
    <cellStyle name="Normal 24 3 3 2" xfId="0" builtinId="53" customBuiltin="true"/>
    <cellStyle name="Normal 24 3 3 2 2" xfId="0" builtinId="53" customBuiltin="true"/>
    <cellStyle name="Normal 24 3 3 3" xfId="0" builtinId="53" customBuiltin="true"/>
    <cellStyle name="Normal 24 3 4" xfId="0" builtinId="53" customBuiltin="true"/>
    <cellStyle name="Normal 24 3 4 2" xfId="0" builtinId="53" customBuiltin="true"/>
    <cellStyle name="Normal 24 3 5" xfId="0" builtinId="53" customBuiltin="true"/>
    <cellStyle name="Normal 24 4" xfId="0" builtinId="53" customBuiltin="true"/>
    <cellStyle name="Normal 24 4 2" xfId="0" builtinId="53" customBuiltin="true"/>
    <cellStyle name="Normal 24 4 2 2" xfId="0" builtinId="53" customBuiltin="true"/>
    <cellStyle name="Normal 24 4 2 2 2" xfId="0" builtinId="53" customBuiltin="true"/>
    <cellStyle name="Normal 24 4 2 3" xfId="0" builtinId="53" customBuiltin="true"/>
    <cellStyle name="Normal 24 4 3" xfId="0" builtinId="53" customBuiltin="true"/>
    <cellStyle name="Normal 24 4 3 2" xfId="0" builtinId="53" customBuiltin="true"/>
    <cellStyle name="Normal 24 4 4" xfId="0" builtinId="53" customBuiltin="true"/>
    <cellStyle name="Normal 24 5" xfId="0" builtinId="53" customBuiltin="true"/>
    <cellStyle name="Normal 24 5 2" xfId="0" builtinId="53" customBuiltin="true"/>
    <cellStyle name="Normal 24 5 2 2" xfId="0" builtinId="53" customBuiltin="true"/>
    <cellStyle name="Normal 24 5 3" xfId="0" builtinId="53" customBuiltin="true"/>
    <cellStyle name="Normal 24 6" xfId="0" builtinId="53" customBuiltin="true"/>
    <cellStyle name="Normal 24 6 2" xfId="0" builtinId="53" customBuiltin="true"/>
    <cellStyle name="Normal 24 7" xfId="0" builtinId="53" customBuiltin="true"/>
    <cellStyle name="Normal 25" xfId="0" builtinId="53" customBuiltin="true"/>
    <cellStyle name="Normal 25 2" xfId="0" builtinId="53" customBuiltin="true"/>
    <cellStyle name="Normal 25 2 2" xfId="0" builtinId="53" customBuiltin="true"/>
    <cellStyle name="Normal 25 2 2 2" xfId="0" builtinId="53" customBuiltin="true"/>
    <cellStyle name="Normal 25 2 2 2 2" xfId="0" builtinId="53" customBuiltin="true"/>
    <cellStyle name="Normal 25 2 2 2 2 2" xfId="0" builtinId="53" customBuiltin="true"/>
    <cellStyle name="Normal 25 2 2 2 3" xfId="0" builtinId="53" customBuiltin="true"/>
    <cellStyle name="Normal 25 2 2 3" xfId="0" builtinId="53" customBuiltin="true"/>
    <cellStyle name="Normal 25 2 2 3 2" xfId="0" builtinId="53" customBuiltin="true"/>
    <cellStyle name="Normal 25 2 2 4" xfId="0" builtinId="53" customBuiltin="true"/>
    <cellStyle name="Normal 25 2 3" xfId="0" builtinId="53" customBuiltin="true"/>
    <cellStyle name="Normal 25 2 3 2" xfId="0" builtinId="53" customBuiltin="true"/>
    <cellStyle name="Normal 25 2 3 2 2" xfId="0" builtinId="53" customBuiltin="true"/>
    <cellStyle name="Normal 25 2 3 3" xfId="0" builtinId="53" customBuiltin="true"/>
    <cellStyle name="Normal 25 2 4" xfId="0" builtinId="53" customBuiltin="true"/>
    <cellStyle name="Normal 25 2 4 2" xfId="0" builtinId="53" customBuiltin="true"/>
    <cellStyle name="Normal 25 2 5" xfId="0" builtinId="53" customBuiltin="true"/>
    <cellStyle name="Normal 25 3" xfId="0" builtinId="53" customBuiltin="true"/>
    <cellStyle name="Normal 25 3 2" xfId="0" builtinId="53" customBuiltin="true"/>
    <cellStyle name="Normal 25 3 2 2" xfId="0" builtinId="53" customBuiltin="true"/>
    <cellStyle name="Normal 25 3 2 2 2" xfId="0" builtinId="53" customBuiltin="true"/>
    <cellStyle name="Normal 25 3 2 2 2 2" xfId="0" builtinId="53" customBuiltin="true"/>
    <cellStyle name="Normal 25 3 2 2 3" xfId="0" builtinId="53" customBuiltin="true"/>
    <cellStyle name="Normal 25 3 2 3" xfId="0" builtinId="53" customBuiltin="true"/>
    <cellStyle name="Normal 25 3 2 3 2" xfId="0" builtinId="53" customBuiltin="true"/>
    <cellStyle name="Normal 25 3 2 4" xfId="0" builtinId="53" customBuiltin="true"/>
    <cellStyle name="Normal 25 3 3" xfId="0" builtinId="53" customBuiltin="true"/>
    <cellStyle name="Normal 25 3 3 2" xfId="0" builtinId="53" customBuiltin="true"/>
    <cellStyle name="Normal 25 3 3 2 2" xfId="0" builtinId="53" customBuiltin="true"/>
    <cellStyle name="Normal 25 3 3 3" xfId="0" builtinId="53" customBuiltin="true"/>
    <cellStyle name="Normal 25 3 4" xfId="0" builtinId="53" customBuiltin="true"/>
    <cellStyle name="Normal 25 3 4 2" xfId="0" builtinId="53" customBuiltin="true"/>
    <cellStyle name="Normal 25 3 5" xfId="0" builtinId="53" customBuiltin="true"/>
    <cellStyle name="Normal 25 4" xfId="0" builtinId="53" customBuiltin="true"/>
    <cellStyle name="Normal 25 4 2" xfId="0" builtinId="53" customBuiltin="true"/>
    <cellStyle name="Normal 25 4 2 2" xfId="0" builtinId="53" customBuiltin="true"/>
    <cellStyle name="Normal 25 4 2 2 2" xfId="0" builtinId="53" customBuiltin="true"/>
    <cellStyle name="Normal 25 4 2 3" xfId="0" builtinId="53" customBuiltin="true"/>
    <cellStyle name="Normal 25 4 3" xfId="0" builtinId="53" customBuiltin="true"/>
    <cellStyle name="Normal 25 4 3 2" xfId="0" builtinId="53" customBuiltin="true"/>
    <cellStyle name="Normal 25 4 4" xfId="0" builtinId="53" customBuiltin="true"/>
    <cellStyle name="Normal 25 5" xfId="0" builtinId="53" customBuiltin="true"/>
    <cellStyle name="Normal 25 5 2" xfId="0" builtinId="53" customBuiltin="true"/>
    <cellStyle name="Normal 25 5 2 2" xfId="0" builtinId="53" customBuiltin="true"/>
    <cellStyle name="Normal 25 5 2 2 2" xfId="0" builtinId="53" customBuiltin="true"/>
    <cellStyle name="Normal 25 5 2 3" xfId="0" builtinId="53" customBuiltin="true"/>
    <cellStyle name="Normal 25 5 3" xfId="0" builtinId="53" customBuiltin="true"/>
    <cellStyle name="Normal 25 5 3 2" xfId="0" builtinId="53" customBuiltin="true"/>
    <cellStyle name="Normal 25 5 4" xfId="0" builtinId="53" customBuiltin="true"/>
    <cellStyle name="Normal 25 6" xfId="0" builtinId="53" customBuiltin="true"/>
    <cellStyle name="Normal 25 6 2" xfId="0" builtinId="53" customBuiltin="true"/>
    <cellStyle name="Normal 25 6 2 2" xfId="0" builtinId="53" customBuiltin="true"/>
    <cellStyle name="Normal 25 6 3" xfId="0" builtinId="53" customBuiltin="true"/>
    <cellStyle name="Normal 25 7" xfId="0" builtinId="53" customBuiltin="true"/>
    <cellStyle name="Normal 25 7 2" xfId="0" builtinId="53" customBuiltin="true"/>
    <cellStyle name="Normal 25 8" xfId="0" builtinId="53" customBuiltin="true"/>
    <cellStyle name="Normal 26" xfId="0" builtinId="53" customBuiltin="true"/>
    <cellStyle name="Normal 26 2" xfId="0" builtinId="53" customBuiltin="true"/>
    <cellStyle name="Normal 26 2 2" xfId="0" builtinId="53" customBuiltin="true"/>
    <cellStyle name="Normal 26 2 2 2" xfId="0" builtinId="53" customBuiltin="true"/>
    <cellStyle name="Normal 26 2 2 2 2" xfId="0" builtinId="53" customBuiltin="true"/>
    <cellStyle name="Normal 26 2 2 2 2 2" xfId="0" builtinId="53" customBuiltin="true"/>
    <cellStyle name="Normal 26 2 2 2 3" xfId="0" builtinId="53" customBuiltin="true"/>
    <cellStyle name="Normal 26 2 2 3" xfId="0" builtinId="53" customBuiltin="true"/>
    <cellStyle name="Normal 26 2 2 3 2" xfId="0" builtinId="53" customBuiltin="true"/>
    <cellStyle name="Normal 26 2 2 4" xfId="0" builtinId="53" customBuiltin="true"/>
    <cellStyle name="Normal 26 2 3" xfId="0" builtinId="53" customBuiltin="true"/>
    <cellStyle name="Normal 26 2 3 2" xfId="0" builtinId="53" customBuiltin="true"/>
    <cellStyle name="Normal 26 2 3 2 2" xfId="0" builtinId="53" customBuiltin="true"/>
    <cellStyle name="Normal 26 2 3 3" xfId="0" builtinId="53" customBuiltin="true"/>
    <cellStyle name="Normal 26 2 4" xfId="0" builtinId="53" customBuiltin="true"/>
    <cellStyle name="Normal 26 2 4 2" xfId="0" builtinId="53" customBuiltin="true"/>
    <cellStyle name="Normal 26 2 5" xfId="0" builtinId="53" customBuiltin="true"/>
    <cellStyle name="Normal 26 3" xfId="0" builtinId="53" customBuiltin="true"/>
    <cellStyle name="Normal 26 3 2" xfId="0" builtinId="53" customBuiltin="true"/>
    <cellStyle name="Normal 26 3 2 2" xfId="0" builtinId="53" customBuiltin="true"/>
    <cellStyle name="Normal 26 3 2 2 2" xfId="0" builtinId="53" customBuiltin="true"/>
    <cellStyle name="Normal 26 3 2 2 2 2" xfId="0" builtinId="53" customBuiltin="true"/>
    <cellStyle name="Normal 26 3 2 2 3" xfId="0" builtinId="53" customBuiltin="true"/>
    <cellStyle name="Normal 26 3 2 3" xfId="0" builtinId="53" customBuiltin="true"/>
    <cellStyle name="Normal 26 3 2 3 2" xfId="0" builtinId="53" customBuiltin="true"/>
    <cellStyle name="Normal 26 3 2 4" xfId="0" builtinId="53" customBuiltin="true"/>
    <cellStyle name="Normal 26 3 3" xfId="0" builtinId="53" customBuiltin="true"/>
    <cellStyle name="Normal 26 3 3 2" xfId="0" builtinId="53" customBuiltin="true"/>
    <cellStyle name="Normal 26 3 3 2 2" xfId="0" builtinId="53" customBuiltin="true"/>
    <cellStyle name="Normal 26 3 3 3" xfId="0" builtinId="53" customBuiltin="true"/>
    <cellStyle name="Normal 26 3 4" xfId="0" builtinId="53" customBuiltin="true"/>
    <cellStyle name="Normal 26 3 4 2" xfId="0" builtinId="53" customBuiltin="true"/>
    <cellStyle name="Normal 26 3 5" xfId="0" builtinId="53" customBuiltin="true"/>
    <cellStyle name="Normal 26 4" xfId="0" builtinId="53" customBuiltin="true"/>
    <cellStyle name="Normal 26 4 2" xfId="0" builtinId="53" customBuiltin="true"/>
    <cellStyle name="Normal 26 4 2 2" xfId="0" builtinId="53" customBuiltin="true"/>
    <cellStyle name="Normal 26 4 2 2 2" xfId="0" builtinId="53" customBuiltin="true"/>
    <cellStyle name="Normal 26 4 2 3" xfId="0" builtinId="53" customBuiltin="true"/>
    <cellStyle name="Normal 26 4 3" xfId="0" builtinId="53" customBuiltin="true"/>
    <cellStyle name="Normal 26 4 3 2" xfId="0" builtinId="53" customBuiltin="true"/>
    <cellStyle name="Normal 26 4 4" xfId="0" builtinId="53" customBuiltin="true"/>
    <cellStyle name="Normal 26 5" xfId="0" builtinId="53" customBuiltin="true"/>
    <cellStyle name="Normal 26 5 2" xfId="0" builtinId="53" customBuiltin="true"/>
    <cellStyle name="Normal 26 5 2 2" xfId="0" builtinId="53" customBuiltin="true"/>
    <cellStyle name="Normal 26 5 3" xfId="0" builtinId="53" customBuiltin="true"/>
    <cellStyle name="Normal 26 6" xfId="0" builtinId="53" customBuiltin="true"/>
    <cellStyle name="Normal 26 6 2" xfId="0" builtinId="53" customBuiltin="true"/>
    <cellStyle name="Normal 26 7" xfId="0" builtinId="53" customBuiltin="true"/>
    <cellStyle name="Normal 27" xfId="0" builtinId="53" customBuiltin="true"/>
    <cellStyle name="Normal 27 2" xfId="0" builtinId="53" customBuiltin="true"/>
    <cellStyle name="Normal 27 2 2" xfId="0" builtinId="53" customBuiltin="true"/>
    <cellStyle name="Normal 27 2 2 2" xfId="0" builtinId="53" customBuiltin="true"/>
    <cellStyle name="Normal 27 2 2 2 2" xfId="0" builtinId="53" customBuiltin="true"/>
    <cellStyle name="Normal 27 2 2 2 2 2" xfId="0" builtinId="53" customBuiltin="true"/>
    <cellStyle name="Normal 27 2 2 2 3" xfId="0" builtinId="53" customBuiltin="true"/>
    <cellStyle name="Normal 27 2 2 3" xfId="0" builtinId="53" customBuiltin="true"/>
    <cellStyle name="Normal 27 2 2 3 2" xfId="0" builtinId="53" customBuiltin="true"/>
    <cellStyle name="Normal 27 2 2 4" xfId="0" builtinId="53" customBuiltin="true"/>
    <cellStyle name="Normal 27 2 3" xfId="0" builtinId="53" customBuiltin="true"/>
    <cellStyle name="Normal 27 2 3 2" xfId="0" builtinId="53" customBuiltin="true"/>
    <cellStyle name="Normal 27 2 3 2 2" xfId="0" builtinId="53" customBuiltin="true"/>
    <cellStyle name="Normal 27 2 3 3" xfId="0" builtinId="53" customBuiltin="true"/>
    <cellStyle name="Normal 27 2 4" xfId="0" builtinId="53" customBuiltin="true"/>
    <cellStyle name="Normal 27 2 4 2" xfId="0" builtinId="53" customBuiltin="true"/>
    <cellStyle name="Normal 27 2 5" xfId="0" builtinId="53" customBuiltin="true"/>
    <cellStyle name="Normal 27 3" xfId="0" builtinId="53" customBuiltin="true"/>
    <cellStyle name="Normal 27 3 2" xfId="0" builtinId="53" customBuiltin="true"/>
    <cellStyle name="Normal 27 3 2 2" xfId="0" builtinId="53" customBuiltin="true"/>
    <cellStyle name="Normal 27 3 2 2 2" xfId="0" builtinId="53" customBuiltin="true"/>
    <cellStyle name="Normal 27 3 2 2 2 2" xfId="0" builtinId="53" customBuiltin="true"/>
    <cellStyle name="Normal 27 3 2 2 3" xfId="0" builtinId="53" customBuiltin="true"/>
    <cellStyle name="Normal 27 3 2 3" xfId="0" builtinId="53" customBuiltin="true"/>
    <cellStyle name="Normal 27 3 2 3 2" xfId="0" builtinId="53" customBuiltin="true"/>
    <cellStyle name="Normal 27 3 2 4" xfId="0" builtinId="53" customBuiltin="true"/>
    <cellStyle name="Normal 27 3 3" xfId="0" builtinId="53" customBuiltin="true"/>
    <cellStyle name="Normal 27 3 3 2" xfId="0" builtinId="53" customBuiltin="true"/>
    <cellStyle name="Normal 27 3 3 2 2" xfId="0" builtinId="53" customBuiltin="true"/>
    <cellStyle name="Normal 27 3 3 3" xfId="0" builtinId="53" customBuiltin="true"/>
    <cellStyle name="Normal 27 3 4" xfId="0" builtinId="53" customBuiltin="true"/>
    <cellStyle name="Normal 27 3 4 2" xfId="0" builtinId="53" customBuiltin="true"/>
    <cellStyle name="Normal 27 3 5" xfId="0" builtinId="53" customBuiltin="true"/>
    <cellStyle name="Normal 27 4" xfId="0" builtinId="53" customBuiltin="true"/>
    <cellStyle name="Normal 27 4 2" xfId="0" builtinId="53" customBuiltin="true"/>
    <cellStyle name="Normal 27 4 2 2" xfId="0" builtinId="53" customBuiltin="true"/>
    <cellStyle name="Normal 27 4 2 2 2" xfId="0" builtinId="53" customBuiltin="true"/>
    <cellStyle name="Normal 27 4 2 3" xfId="0" builtinId="53" customBuiltin="true"/>
    <cellStyle name="Normal 27 4 3" xfId="0" builtinId="53" customBuiltin="true"/>
    <cellStyle name="Normal 27 4 3 2" xfId="0" builtinId="53" customBuiltin="true"/>
    <cellStyle name="Normal 27 4 4" xfId="0" builtinId="53" customBuiltin="true"/>
    <cellStyle name="Normal 27 5" xfId="0" builtinId="53" customBuiltin="true"/>
    <cellStyle name="Normal 27 5 2" xfId="0" builtinId="53" customBuiltin="true"/>
    <cellStyle name="Normal 27 5 2 2" xfId="0" builtinId="53" customBuiltin="true"/>
    <cellStyle name="Normal 27 5 3" xfId="0" builtinId="53" customBuiltin="true"/>
    <cellStyle name="Normal 27 6" xfId="0" builtinId="53" customBuiltin="true"/>
    <cellStyle name="Normal 27 6 2" xfId="0" builtinId="53" customBuiltin="true"/>
    <cellStyle name="Normal 27 7" xfId="0" builtinId="53" customBuiltin="true"/>
    <cellStyle name="Normal 28" xfId="0" builtinId="53" customBuiltin="true"/>
    <cellStyle name="Normal 28 2" xfId="0" builtinId="53" customBuiltin="true"/>
    <cellStyle name="Normal 28 2 2" xfId="0" builtinId="53" customBuiltin="true"/>
    <cellStyle name="Normal 28 2 2 2" xfId="0" builtinId="53" customBuiltin="true"/>
    <cellStyle name="Normal 28 2 2 2 2" xfId="0" builtinId="53" customBuiltin="true"/>
    <cellStyle name="Normal 28 2 2 2 2 2" xfId="0" builtinId="53" customBuiltin="true"/>
    <cellStyle name="Normal 28 2 2 2 3" xfId="0" builtinId="53" customBuiltin="true"/>
    <cellStyle name="Normal 28 2 2 3" xfId="0" builtinId="53" customBuiltin="true"/>
    <cellStyle name="Normal 28 2 2 3 2" xfId="0" builtinId="53" customBuiltin="true"/>
    <cellStyle name="Normal 28 2 2 4" xfId="0" builtinId="53" customBuiltin="true"/>
    <cellStyle name="Normal 28 2 3" xfId="0" builtinId="53" customBuiltin="true"/>
    <cellStyle name="Normal 28 2 3 2" xfId="0" builtinId="53" customBuiltin="true"/>
    <cellStyle name="Normal 28 2 3 2 2" xfId="0" builtinId="53" customBuiltin="true"/>
    <cellStyle name="Normal 28 2 3 3" xfId="0" builtinId="53" customBuiltin="true"/>
    <cellStyle name="Normal 28 2 4" xfId="0" builtinId="53" customBuiltin="true"/>
    <cellStyle name="Normal 28 2 4 2" xfId="0" builtinId="53" customBuiltin="true"/>
    <cellStyle name="Normal 28 2 5" xfId="0" builtinId="53" customBuiltin="true"/>
    <cellStyle name="Normal 28 3" xfId="0" builtinId="53" customBuiltin="true"/>
    <cellStyle name="Normal 28 3 2" xfId="0" builtinId="53" customBuiltin="true"/>
    <cellStyle name="Normal 28 3 2 2" xfId="0" builtinId="53" customBuiltin="true"/>
    <cellStyle name="Normal 28 3 2 2 2" xfId="0" builtinId="53" customBuiltin="true"/>
    <cellStyle name="Normal 28 3 2 2 2 2" xfId="0" builtinId="53" customBuiltin="true"/>
    <cellStyle name="Normal 28 3 2 2 3" xfId="0" builtinId="53" customBuiltin="true"/>
    <cellStyle name="Normal 28 3 2 3" xfId="0" builtinId="53" customBuiltin="true"/>
    <cellStyle name="Normal 28 3 2 3 2" xfId="0" builtinId="53" customBuiltin="true"/>
    <cellStyle name="Normal 28 3 2 4" xfId="0" builtinId="53" customBuiltin="true"/>
    <cellStyle name="Normal 28 3 3" xfId="0" builtinId="53" customBuiltin="true"/>
    <cellStyle name="Normal 28 3 3 2" xfId="0" builtinId="53" customBuiltin="true"/>
    <cellStyle name="Normal 28 3 3 2 2" xfId="0" builtinId="53" customBuiltin="true"/>
    <cellStyle name="Normal 28 3 3 3" xfId="0" builtinId="53" customBuiltin="true"/>
    <cellStyle name="Normal 28 3 4" xfId="0" builtinId="53" customBuiltin="true"/>
    <cellStyle name="Normal 28 3 4 2" xfId="0" builtinId="53" customBuiltin="true"/>
    <cellStyle name="Normal 28 3 5" xfId="0" builtinId="53" customBuiltin="true"/>
    <cellStyle name="Normal 28 4" xfId="0" builtinId="53" customBuiltin="true"/>
    <cellStyle name="Normal 28 4 2" xfId="0" builtinId="53" customBuiltin="true"/>
    <cellStyle name="Normal 28 4 2 2" xfId="0" builtinId="53" customBuiltin="true"/>
    <cellStyle name="Normal 28 4 2 2 2" xfId="0" builtinId="53" customBuiltin="true"/>
    <cellStyle name="Normal 28 4 2 3" xfId="0" builtinId="53" customBuiltin="true"/>
    <cellStyle name="Normal 28 4 3" xfId="0" builtinId="53" customBuiltin="true"/>
    <cellStyle name="Normal 28 4 3 2" xfId="0" builtinId="53" customBuiltin="true"/>
    <cellStyle name="Normal 28 4 4" xfId="0" builtinId="53" customBuiltin="true"/>
    <cellStyle name="Normal 28 5" xfId="0" builtinId="53" customBuiltin="true"/>
    <cellStyle name="Normal 28 5 2" xfId="0" builtinId="53" customBuiltin="true"/>
    <cellStyle name="Normal 28 5 2 2" xfId="0" builtinId="53" customBuiltin="true"/>
    <cellStyle name="Normal 28 5 3" xfId="0" builtinId="53" customBuiltin="true"/>
    <cellStyle name="Normal 28 6" xfId="0" builtinId="53" customBuiltin="true"/>
    <cellStyle name="Normal 28 6 2" xfId="0" builtinId="53" customBuiltin="true"/>
    <cellStyle name="Normal 28 7" xfId="0" builtinId="53" customBuiltin="true"/>
    <cellStyle name="Normal 29" xfId="0" builtinId="53" customBuiltin="true"/>
    <cellStyle name="Normal 29 2" xfId="0" builtinId="53" customBuiltin="true"/>
    <cellStyle name="Normal 29 2 2" xfId="0" builtinId="53" customBuiltin="true"/>
    <cellStyle name="Normal 29 2 2 2" xfId="0" builtinId="53" customBuiltin="true"/>
    <cellStyle name="Normal 29 2 2 2 2" xfId="0" builtinId="53" customBuiltin="true"/>
    <cellStyle name="Normal 29 2 2 2 2 2" xfId="0" builtinId="53" customBuiltin="true"/>
    <cellStyle name="Normal 29 2 2 2 3" xfId="0" builtinId="53" customBuiltin="true"/>
    <cellStyle name="Normal 29 2 2 3" xfId="0" builtinId="53" customBuiltin="true"/>
    <cellStyle name="Normal 29 2 2 3 2" xfId="0" builtinId="53" customBuiltin="true"/>
    <cellStyle name="Normal 29 2 2 4" xfId="0" builtinId="53" customBuiltin="true"/>
    <cellStyle name="Normal 29 2 3" xfId="0" builtinId="53" customBuiltin="true"/>
    <cellStyle name="Normal 29 2 3 2" xfId="0" builtinId="53" customBuiltin="true"/>
    <cellStyle name="Normal 29 2 3 2 2" xfId="0" builtinId="53" customBuiltin="true"/>
    <cellStyle name="Normal 29 2 3 3" xfId="0" builtinId="53" customBuiltin="true"/>
    <cellStyle name="Normal 29 2 4" xfId="0" builtinId="53" customBuiltin="true"/>
    <cellStyle name="Normal 29 2 4 2" xfId="0" builtinId="53" customBuiltin="true"/>
    <cellStyle name="Normal 29 2 5" xfId="0" builtinId="53" customBuiltin="true"/>
    <cellStyle name="Normal 29 3" xfId="0" builtinId="53" customBuiltin="true"/>
    <cellStyle name="Normal 29 3 2" xfId="0" builtinId="53" customBuiltin="true"/>
    <cellStyle name="Normal 29 3 2 2" xfId="0" builtinId="53" customBuiltin="true"/>
    <cellStyle name="Normal 29 3 2 2 2" xfId="0" builtinId="53" customBuiltin="true"/>
    <cellStyle name="Normal 29 3 2 2 2 2" xfId="0" builtinId="53" customBuiltin="true"/>
    <cellStyle name="Normal 29 3 2 2 3" xfId="0" builtinId="53" customBuiltin="true"/>
    <cellStyle name="Normal 29 3 2 3" xfId="0" builtinId="53" customBuiltin="true"/>
    <cellStyle name="Normal 29 3 2 3 2" xfId="0" builtinId="53" customBuiltin="true"/>
    <cellStyle name="Normal 29 3 2 4" xfId="0" builtinId="53" customBuiltin="true"/>
    <cellStyle name="Normal 29 3 3" xfId="0" builtinId="53" customBuiltin="true"/>
    <cellStyle name="Normal 29 3 3 2" xfId="0" builtinId="53" customBuiltin="true"/>
    <cellStyle name="Normal 29 3 3 2 2" xfId="0" builtinId="53" customBuiltin="true"/>
    <cellStyle name="Normal 29 3 3 3" xfId="0" builtinId="53" customBuiltin="true"/>
    <cellStyle name="Normal 29 3 4" xfId="0" builtinId="53" customBuiltin="true"/>
    <cellStyle name="Normal 29 3 4 2" xfId="0" builtinId="53" customBuiltin="true"/>
    <cellStyle name="Normal 29 3 5" xfId="0" builtinId="53" customBuiltin="true"/>
    <cellStyle name="Normal 29 4" xfId="0" builtinId="53" customBuiltin="true"/>
    <cellStyle name="Normal 29 4 2" xfId="0" builtinId="53" customBuiltin="true"/>
    <cellStyle name="Normal 29 4 2 2" xfId="0" builtinId="53" customBuiltin="true"/>
    <cellStyle name="Normal 29 4 2 2 2" xfId="0" builtinId="53" customBuiltin="true"/>
    <cellStyle name="Normal 29 4 2 3" xfId="0" builtinId="53" customBuiltin="true"/>
    <cellStyle name="Normal 29 4 3" xfId="0" builtinId="53" customBuiltin="true"/>
    <cellStyle name="Normal 29 4 3 2" xfId="0" builtinId="53" customBuiltin="true"/>
    <cellStyle name="Normal 29 4 4" xfId="0" builtinId="53" customBuiltin="true"/>
    <cellStyle name="Normal 29 5" xfId="0" builtinId="53" customBuiltin="true"/>
    <cellStyle name="Normal 29 5 2" xfId="0" builtinId="53" customBuiltin="true"/>
    <cellStyle name="Normal 29 5 2 2" xfId="0" builtinId="53" customBuiltin="true"/>
    <cellStyle name="Normal 29 5 3" xfId="0" builtinId="53" customBuiltin="true"/>
    <cellStyle name="Normal 29 6" xfId="0" builtinId="53" customBuiltin="true"/>
    <cellStyle name="Normal 29 6 2" xfId="0" builtinId="53" customBuiltin="true"/>
    <cellStyle name="Normal 29 7" xfId="0" builtinId="53" customBuiltin="true"/>
    <cellStyle name="Normal 3" xfId="0" builtinId="53" customBuiltin="true"/>
    <cellStyle name="Normal 3 2" xfId="0" builtinId="53" customBuiltin="true"/>
    <cellStyle name="Normal 3 2 2" xfId="0" builtinId="53" customBuiltin="true"/>
    <cellStyle name="Normal 3 2 2 2" xfId="0" builtinId="53" customBuiltin="true"/>
    <cellStyle name="Normal 3 2 2 2 2" xfId="0" builtinId="53" customBuiltin="true"/>
    <cellStyle name="Normal 3 2 2 2 2 2" xfId="0" builtinId="53" customBuiltin="true"/>
    <cellStyle name="Normal 3 2 2 2 2 2 2" xfId="0" builtinId="53" customBuiltin="true"/>
    <cellStyle name="Normal 3 2 2 2 2 3" xfId="0" builtinId="53" customBuiltin="true"/>
    <cellStyle name="Normal 3 2 2 2 3" xfId="0" builtinId="53" customBuiltin="true"/>
    <cellStyle name="Normal 3 2 2 2 3 2" xfId="0" builtinId="53" customBuiltin="true"/>
    <cellStyle name="Normal 3 2 2 2 4" xfId="0" builtinId="53" customBuiltin="true"/>
    <cellStyle name="Normal 3 2 2 3" xfId="0" builtinId="53" customBuiltin="true"/>
    <cellStyle name="Normal 3 2 2 3 2" xfId="0" builtinId="53" customBuiltin="true"/>
    <cellStyle name="Normal 3 2 2 3 2 2" xfId="0" builtinId="53" customBuiltin="true"/>
    <cellStyle name="Normal 3 2 2 3 3" xfId="0" builtinId="53" customBuiltin="true"/>
    <cellStyle name="Normal 3 2 2 4" xfId="0" builtinId="53" customBuiltin="true"/>
    <cellStyle name="Normal 3 2 2 4 2" xfId="0" builtinId="53" customBuiltin="true"/>
    <cellStyle name="Normal 3 2 2 5" xfId="0" builtinId="53" customBuiltin="true"/>
    <cellStyle name="Normal 3 2 3" xfId="0" builtinId="53" customBuiltin="true"/>
    <cellStyle name="Normal 3 2 3 2" xfId="0" builtinId="53" customBuiltin="true"/>
    <cellStyle name="Normal 3 2 3 2 2" xfId="0" builtinId="53" customBuiltin="true"/>
    <cellStyle name="Normal 3 2 3 2 2 2" xfId="0" builtinId="53" customBuiltin="true"/>
    <cellStyle name="Normal 3 2 3 2 2 2 2" xfId="0" builtinId="53" customBuiltin="true"/>
    <cellStyle name="Normal 3 2 3 2 2 3" xfId="0" builtinId="53" customBuiltin="true"/>
    <cellStyle name="Normal 3 2 3 2 3" xfId="0" builtinId="53" customBuiltin="true"/>
    <cellStyle name="Normal 3 2 3 2 3 2" xfId="0" builtinId="53" customBuiltin="true"/>
    <cellStyle name="Normal 3 2 3 2 4" xfId="0" builtinId="53" customBuiltin="true"/>
    <cellStyle name="Normal 3 2 3 3" xfId="0" builtinId="53" customBuiltin="true"/>
    <cellStyle name="Normal 3 2 3 3 2" xfId="0" builtinId="53" customBuiltin="true"/>
    <cellStyle name="Normal 3 2 3 3 2 2" xfId="0" builtinId="53" customBuiltin="true"/>
    <cellStyle name="Normal 3 2 3 3 3" xfId="0" builtinId="53" customBuiltin="true"/>
    <cellStyle name="Normal 3 2 3 4" xfId="0" builtinId="53" customBuiltin="true"/>
    <cellStyle name="Normal 3 2 3 4 2" xfId="0" builtinId="53" customBuiltin="true"/>
    <cellStyle name="Normal 3 2 3 5" xfId="0" builtinId="53" customBuiltin="true"/>
    <cellStyle name="Normal 3 2 4" xfId="0" builtinId="53" customBuiltin="true"/>
    <cellStyle name="Normal 3 2 4 2" xfId="0" builtinId="53" customBuiltin="true"/>
    <cellStyle name="Normal 3 2 4 2 2" xfId="0" builtinId="53" customBuiltin="true"/>
    <cellStyle name="Normal 3 2 4 2 2 2" xfId="0" builtinId="53" customBuiltin="true"/>
    <cellStyle name="Normal 3 2 4 2 3" xfId="0" builtinId="53" customBuiltin="true"/>
    <cellStyle name="Normal 3 2 4 3" xfId="0" builtinId="53" customBuiltin="true"/>
    <cellStyle name="Normal 3 2 4 3 2" xfId="0" builtinId="53" customBuiltin="true"/>
    <cellStyle name="Normal 3 2 4 4" xfId="0" builtinId="53" customBuiltin="true"/>
    <cellStyle name="Normal 3 2 5" xfId="0" builtinId="53" customBuiltin="true"/>
    <cellStyle name="Normal 3 2 5 2" xfId="0" builtinId="53" customBuiltin="true"/>
    <cellStyle name="Normal 3 2 5 2 2" xfId="0" builtinId="53" customBuiltin="true"/>
    <cellStyle name="Normal 3 2 5 3" xfId="0" builtinId="53" customBuiltin="true"/>
    <cellStyle name="Normal 3 2 6" xfId="0" builtinId="53" customBuiltin="true"/>
    <cellStyle name="Normal 3 2 6 2" xfId="0" builtinId="53" customBuiltin="true"/>
    <cellStyle name="Normal 3 2 7" xfId="0" builtinId="53" customBuiltin="true"/>
    <cellStyle name="Normal 3 3" xfId="0" builtinId="53" customBuiltin="true"/>
    <cellStyle name="Normal 3 3 2" xfId="0" builtinId="53" customBuiltin="true"/>
    <cellStyle name="Normal 3 3 2 2" xfId="0" builtinId="53" customBuiltin="true"/>
    <cellStyle name="Normal 3 3 2 2 2" xfId="0" builtinId="53" customBuiltin="true"/>
    <cellStyle name="Normal 3 3 2 2 2 2" xfId="0" builtinId="53" customBuiltin="true"/>
    <cellStyle name="Normal 3 3 2 2 2 2 2" xfId="0" builtinId="53" customBuiltin="true"/>
    <cellStyle name="Normal 3 3 2 2 2 3" xfId="0" builtinId="53" customBuiltin="true"/>
    <cellStyle name="Normal 3 3 2 2 3" xfId="0" builtinId="53" customBuiltin="true"/>
    <cellStyle name="Normal 3 3 2 2 3 2" xfId="0" builtinId="53" customBuiltin="true"/>
    <cellStyle name="Normal 3 3 2 2 4" xfId="0" builtinId="53" customBuiltin="true"/>
    <cellStyle name="Normal 3 3 2 3" xfId="0" builtinId="53" customBuiltin="true"/>
    <cellStyle name="Normal 3 3 2 3 2" xfId="0" builtinId="53" customBuiltin="true"/>
    <cellStyle name="Normal 3 3 2 3 2 2" xfId="0" builtinId="53" customBuiltin="true"/>
    <cellStyle name="Normal 3 3 2 3 3" xfId="0" builtinId="53" customBuiltin="true"/>
    <cellStyle name="Normal 3 3 2 4" xfId="0" builtinId="53" customBuiltin="true"/>
    <cellStyle name="Normal 3 3 2 4 2" xfId="0" builtinId="53" customBuiltin="true"/>
    <cellStyle name="Normal 3 3 2 5" xfId="0" builtinId="53" customBuiltin="true"/>
    <cellStyle name="Normal 3 3 3" xfId="0" builtinId="53" customBuiltin="true"/>
    <cellStyle name="Normal 3 3 3 2" xfId="0" builtinId="53" customBuiltin="true"/>
    <cellStyle name="Normal 3 3 3 2 2" xfId="0" builtinId="53" customBuiltin="true"/>
    <cellStyle name="Normal 3 3 3 2 2 2" xfId="0" builtinId="53" customBuiltin="true"/>
    <cellStyle name="Normal 3 3 3 2 3" xfId="0" builtinId="53" customBuiltin="true"/>
    <cellStyle name="Normal 3 3 3 3" xfId="0" builtinId="53" customBuiltin="true"/>
    <cellStyle name="Normal 3 3 3 3 2" xfId="0" builtinId="53" customBuiltin="true"/>
    <cellStyle name="Normal 3 3 3 4" xfId="0" builtinId="53" customBuiltin="true"/>
    <cellStyle name="Normal 3 3 4" xfId="0" builtinId="53" customBuiltin="true"/>
    <cellStyle name="Normal 3 3 4 2" xfId="0" builtinId="53" customBuiltin="true"/>
    <cellStyle name="Normal 3 3 4 2 2" xfId="0" builtinId="53" customBuiltin="true"/>
    <cellStyle name="Normal 3 3 4 3" xfId="0" builtinId="53" customBuiltin="true"/>
    <cellStyle name="Normal 3 3 5" xfId="0" builtinId="53" customBuiltin="true"/>
    <cellStyle name="Normal 3 3 5 2" xfId="0" builtinId="53" customBuiltin="true"/>
    <cellStyle name="Normal 3 3 5 3" xfId="0" builtinId="53" customBuiltin="true"/>
    <cellStyle name="Normal 3 3 6" xfId="0" builtinId="53" customBuiltin="true"/>
    <cellStyle name="Normal 3 4" xfId="0" builtinId="53" customBuiltin="true"/>
    <cellStyle name="Normal 3 4 2" xfId="0" builtinId="53" customBuiltin="true"/>
    <cellStyle name="Normal 3 4 2 2" xfId="0" builtinId="53" customBuiltin="true"/>
    <cellStyle name="Normal 3 4 2 2 2" xfId="0" builtinId="53" customBuiltin="true"/>
    <cellStyle name="Normal 3 4 2 2 2 2" xfId="0" builtinId="53" customBuiltin="true"/>
    <cellStyle name="Normal 3 4 2 2 3" xfId="0" builtinId="53" customBuiltin="true"/>
    <cellStyle name="Normal 3 4 2 3" xfId="0" builtinId="53" customBuiltin="true"/>
    <cellStyle name="Normal 3 4 2 3 2" xfId="0" builtinId="53" customBuiltin="true"/>
    <cellStyle name="Normal 3 4 2 4" xfId="0" builtinId="53" customBuiltin="true"/>
    <cellStyle name="Normal 3 4 3" xfId="0" builtinId="53" customBuiltin="true"/>
    <cellStyle name="Normal 3 4 3 2" xfId="0" builtinId="53" customBuiltin="true"/>
    <cellStyle name="Normal 3 4 3 2 2" xfId="0" builtinId="53" customBuiltin="true"/>
    <cellStyle name="Normal 3 4 3 3" xfId="0" builtinId="53" customBuiltin="true"/>
    <cellStyle name="Normal 3 4 4" xfId="0" builtinId="53" customBuiltin="true"/>
    <cellStyle name="Normal 3 4 4 2" xfId="0" builtinId="53" customBuiltin="true"/>
    <cellStyle name="Normal 3 4 5" xfId="0" builtinId="53" customBuiltin="true"/>
    <cellStyle name="Normal 3 5" xfId="0" builtinId="53" customBuiltin="true"/>
    <cellStyle name="Normal 3 5 2" xfId="0" builtinId="53" customBuiltin="true"/>
    <cellStyle name="Normal 3 5 2 2" xfId="0" builtinId="53" customBuiltin="true"/>
    <cellStyle name="Normal 3 5 2 2 2" xfId="0" builtinId="53" customBuiltin="true"/>
    <cellStyle name="Normal 3 5 2 3" xfId="0" builtinId="53" customBuiltin="true"/>
    <cellStyle name="Normal 3 5 3" xfId="0" builtinId="53" customBuiltin="true"/>
    <cellStyle name="Normal 3 5 3 2" xfId="0" builtinId="53" customBuiltin="true"/>
    <cellStyle name="Normal 3 5 4" xfId="0" builtinId="53" customBuiltin="true"/>
    <cellStyle name="Normal 3 6" xfId="0" builtinId="53" customBuiltin="true"/>
    <cellStyle name="Normal 3 6 2" xfId="0" builtinId="53" customBuiltin="true"/>
    <cellStyle name="Normal 3 6 2 2" xfId="0" builtinId="53" customBuiltin="true"/>
    <cellStyle name="Normal 3 6 3" xfId="0" builtinId="53" customBuiltin="true"/>
    <cellStyle name="Normal 3 7" xfId="0" builtinId="53" customBuiltin="true"/>
    <cellStyle name="Normal 3 7 2" xfId="0" builtinId="53" customBuiltin="true"/>
    <cellStyle name="Normal 3 8" xfId="0" builtinId="53" customBuiltin="true"/>
    <cellStyle name="Normal 30" xfId="0" builtinId="53" customBuiltin="true"/>
    <cellStyle name="Normal 30 2" xfId="0" builtinId="53" customBuiltin="true"/>
    <cellStyle name="Normal 30 2 2" xfId="0" builtinId="53" customBuiltin="true"/>
    <cellStyle name="Normal 30 2 2 2" xfId="0" builtinId="53" customBuiltin="true"/>
    <cellStyle name="Normal 30 2 2 2 2" xfId="0" builtinId="53" customBuiltin="true"/>
    <cellStyle name="Normal 30 2 2 2 2 2" xfId="0" builtinId="53" customBuiltin="true"/>
    <cellStyle name="Normal 30 2 2 2 3" xfId="0" builtinId="53" customBuiltin="true"/>
    <cellStyle name="Normal 30 2 2 3" xfId="0" builtinId="53" customBuiltin="true"/>
    <cellStyle name="Normal 30 2 2 3 2" xfId="0" builtinId="53" customBuiltin="true"/>
    <cellStyle name="Normal 30 2 2 4" xfId="0" builtinId="53" customBuiltin="true"/>
    <cellStyle name="Normal 30 2 3" xfId="0" builtinId="53" customBuiltin="true"/>
    <cellStyle name="Normal 30 2 3 2" xfId="0" builtinId="53" customBuiltin="true"/>
    <cellStyle name="Normal 30 2 3 2 2" xfId="0" builtinId="53" customBuiltin="true"/>
    <cellStyle name="Normal 30 2 3 3" xfId="0" builtinId="53" customBuiltin="true"/>
    <cellStyle name="Normal 30 2 4" xfId="0" builtinId="53" customBuiltin="true"/>
    <cellStyle name="Normal 30 2 4 2" xfId="0" builtinId="53" customBuiltin="true"/>
    <cellStyle name="Normal 30 2 5" xfId="0" builtinId="53" customBuiltin="true"/>
    <cellStyle name="Normal 30 3" xfId="0" builtinId="53" customBuiltin="true"/>
    <cellStyle name="Normal 30 3 2" xfId="0" builtinId="53" customBuiltin="true"/>
    <cellStyle name="Normal 30 3 2 2" xfId="0" builtinId="53" customBuiltin="true"/>
    <cellStyle name="Normal 30 3 2 2 2" xfId="0" builtinId="53" customBuiltin="true"/>
    <cellStyle name="Normal 30 3 2 2 2 2" xfId="0" builtinId="53" customBuiltin="true"/>
    <cellStyle name="Normal 30 3 2 2 3" xfId="0" builtinId="53" customBuiltin="true"/>
    <cellStyle name="Normal 30 3 2 3" xfId="0" builtinId="53" customBuiltin="true"/>
    <cellStyle name="Normal 30 3 2 3 2" xfId="0" builtinId="53" customBuiltin="true"/>
    <cellStyle name="Normal 30 3 2 4" xfId="0" builtinId="53" customBuiltin="true"/>
    <cellStyle name="Normal 30 3 3" xfId="0" builtinId="53" customBuiltin="true"/>
    <cellStyle name="Normal 30 3 3 2" xfId="0" builtinId="53" customBuiltin="true"/>
    <cellStyle name="Normal 30 3 3 2 2" xfId="0" builtinId="53" customBuiltin="true"/>
    <cellStyle name="Normal 30 3 3 3" xfId="0" builtinId="53" customBuiltin="true"/>
    <cellStyle name="Normal 30 3 4" xfId="0" builtinId="53" customBuiltin="true"/>
    <cellStyle name="Normal 30 3 4 2" xfId="0" builtinId="53" customBuiltin="true"/>
    <cellStyle name="Normal 30 3 5" xfId="0" builtinId="53" customBuiltin="true"/>
    <cellStyle name="Normal 30 4" xfId="0" builtinId="53" customBuiltin="true"/>
    <cellStyle name="Normal 30 4 2" xfId="0" builtinId="53" customBuiltin="true"/>
    <cellStyle name="Normal 30 4 2 2" xfId="0" builtinId="53" customBuiltin="true"/>
    <cellStyle name="Normal 30 4 2 2 2" xfId="0" builtinId="53" customBuiltin="true"/>
    <cellStyle name="Normal 30 4 2 3" xfId="0" builtinId="53" customBuiltin="true"/>
    <cellStyle name="Normal 30 4 3" xfId="0" builtinId="53" customBuiltin="true"/>
    <cellStyle name="Normal 30 4 3 2" xfId="0" builtinId="53" customBuiltin="true"/>
    <cellStyle name="Normal 30 4 4" xfId="0" builtinId="53" customBuiltin="true"/>
    <cellStyle name="Normal 30 5" xfId="0" builtinId="53" customBuiltin="true"/>
    <cellStyle name="Normal 30 5 2" xfId="0" builtinId="53" customBuiltin="true"/>
    <cellStyle name="Normal 30 5 2 2" xfId="0" builtinId="53" customBuiltin="true"/>
    <cellStyle name="Normal 30 5 3" xfId="0" builtinId="53" customBuiltin="true"/>
    <cellStyle name="Normal 30 6" xfId="0" builtinId="53" customBuiltin="true"/>
    <cellStyle name="Normal 30 6 2" xfId="0" builtinId="53" customBuiltin="true"/>
    <cellStyle name="Normal 30 7" xfId="0" builtinId="53" customBuiltin="true"/>
    <cellStyle name="Normal 31" xfId="0" builtinId="53" customBuiltin="true"/>
    <cellStyle name="Normal 31 2" xfId="0" builtinId="53" customBuiltin="true"/>
    <cellStyle name="Normal 31 2 2" xfId="0" builtinId="53" customBuiltin="true"/>
    <cellStyle name="Normal 31 2 2 2" xfId="0" builtinId="53" customBuiltin="true"/>
    <cellStyle name="Normal 31 2 2 2 2" xfId="0" builtinId="53" customBuiltin="true"/>
    <cellStyle name="Normal 31 2 2 2 2 2" xfId="0" builtinId="53" customBuiltin="true"/>
    <cellStyle name="Normal 31 2 2 2 3" xfId="0" builtinId="53" customBuiltin="true"/>
    <cellStyle name="Normal 31 2 2 3" xfId="0" builtinId="53" customBuiltin="true"/>
    <cellStyle name="Normal 31 2 2 3 2" xfId="0" builtinId="53" customBuiltin="true"/>
    <cellStyle name="Normal 31 2 2 4" xfId="0" builtinId="53" customBuiltin="true"/>
    <cellStyle name="Normal 31 2 3" xfId="0" builtinId="53" customBuiltin="true"/>
    <cellStyle name="Normal 31 2 3 2" xfId="0" builtinId="53" customBuiltin="true"/>
    <cellStyle name="Normal 31 2 3 2 2" xfId="0" builtinId="53" customBuiltin="true"/>
    <cellStyle name="Normal 31 2 3 3" xfId="0" builtinId="53" customBuiltin="true"/>
    <cellStyle name="Normal 31 2 4" xfId="0" builtinId="53" customBuiltin="true"/>
    <cellStyle name="Normal 31 2 4 2" xfId="0" builtinId="53" customBuiltin="true"/>
    <cellStyle name="Normal 31 2 5" xfId="0" builtinId="53" customBuiltin="true"/>
    <cellStyle name="Normal 31 3" xfId="0" builtinId="53" customBuiltin="true"/>
    <cellStyle name="Normal 31 3 2" xfId="0" builtinId="53" customBuiltin="true"/>
    <cellStyle name="Normal 31 3 2 2" xfId="0" builtinId="53" customBuiltin="true"/>
    <cellStyle name="Normal 31 3 2 2 2" xfId="0" builtinId="53" customBuiltin="true"/>
    <cellStyle name="Normal 31 3 2 2 2 2" xfId="0" builtinId="53" customBuiltin="true"/>
    <cellStyle name="Normal 31 3 2 2 3" xfId="0" builtinId="53" customBuiltin="true"/>
    <cellStyle name="Normal 31 3 2 3" xfId="0" builtinId="53" customBuiltin="true"/>
    <cellStyle name="Normal 31 3 2 3 2" xfId="0" builtinId="53" customBuiltin="true"/>
    <cellStyle name="Normal 31 3 2 4" xfId="0" builtinId="53" customBuiltin="true"/>
    <cellStyle name="Normal 31 3 3" xfId="0" builtinId="53" customBuiltin="true"/>
    <cellStyle name="Normal 31 3 3 2" xfId="0" builtinId="53" customBuiltin="true"/>
    <cellStyle name="Normal 31 3 3 2 2" xfId="0" builtinId="53" customBuiltin="true"/>
    <cellStyle name="Normal 31 3 3 3" xfId="0" builtinId="53" customBuiltin="true"/>
    <cellStyle name="Normal 31 3 4" xfId="0" builtinId="53" customBuiltin="true"/>
    <cellStyle name="Normal 31 3 4 2" xfId="0" builtinId="53" customBuiltin="true"/>
    <cellStyle name="Normal 31 3 5" xfId="0" builtinId="53" customBuiltin="true"/>
    <cellStyle name="Normal 31 4" xfId="0" builtinId="53" customBuiltin="true"/>
    <cellStyle name="Normal 31 4 2" xfId="0" builtinId="53" customBuiltin="true"/>
    <cellStyle name="Normal 31 4 2 2" xfId="0" builtinId="53" customBuiltin="true"/>
    <cellStyle name="Normal 31 4 2 2 2" xfId="0" builtinId="53" customBuiltin="true"/>
    <cellStyle name="Normal 31 4 2 3" xfId="0" builtinId="53" customBuiltin="true"/>
    <cellStyle name="Normal 31 4 3" xfId="0" builtinId="53" customBuiltin="true"/>
    <cellStyle name="Normal 31 4 3 2" xfId="0" builtinId="53" customBuiltin="true"/>
    <cellStyle name="Normal 31 4 4" xfId="0" builtinId="53" customBuiltin="true"/>
    <cellStyle name="Normal 31 5" xfId="0" builtinId="53" customBuiltin="true"/>
    <cellStyle name="Normal 31 5 2" xfId="0" builtinId="53" customBuiltin="true"/>
    <cellStyle name="Normal 31 5 2 2" xfId="0" builtinId="53" customBuiltin="true"/>
    <cellStyle name="Normal 31 5 3" xfId="0" builtinId="53" customBuiltin="true"/>
    <cellStyle name="Normal 31 6" xfId="0" builtinId="53" customBuiltin="true"/>
    <cellStyle name="Normal 31 6 2" xfId="0" builtinId="53" customBuiltin="true"/>
    <cellStyle name="Normal 31 7" xfId="0" builtinId="53" customBuiltin="true"/>
    <cellStyle name="Normal 32" xfId="0" builtinId="53" customBuiltin="true"/>
    <cellStyle name="Normal 32 2" xfId="0" builtinId="53" customBuiltin="true"/>
    <cellStyle name="Normal 32 2 2" xfId="0" builtinId="53" customBuiltin="true"/>
    <cellStyle name="Normal 32 2 2 2" xfId="0" builtinId="53" customBuiltin="true"/>
    <cellStyle name="Normal 32 2 2 2 2" xfId="0" builtinId="53" customBuiltin="true"/>
    <cellStyle name="Normal 32 2 2 2 2 2" xfId="0" builtinId="53" customBuiltin="true"/>
    <cellStyle name="Normal 32 2 2 2 3" xfId="0" builtinId="53" customBuiltin="true"/>
    <cellStyle name="Normal 32 2 2 3" xfId="0" builtinId="53" customBuiltin="true"/>
    <cellStyle name="Normal 32 2 2 3 2" xfId="0" builtinId="53" customBuiltin="true"/>
    <cellStyle name="Normal 32 2 2 4" xfId="0" builtinId="53" customBuiltin="true"/>
    <cellStyle name="Normal 32 2 3" xfId="0" builtinId="53" customBuiltin="true"/>
    <cellStyle name="Normal 32 2 3 2" xfId="0" builtinId="53" customBuiltin="true"/>
    <cellStyle name="Normal 32 2 3 2 2" xfId="0" builtinId="53" customBuiltin="true"/>
    <cellStyle name="Normal 32 2 3 3" xfId="0" builtinId="53" customBuiltin="true"/>
    <cellStyle name="Normal 32 2 4" xfId="0" builtinId="53" customBuiltin="true"/>
    <cellStyle name="Normal 32 2 4 2" xfId="0" builtinId="53" customBuiltin="true"/>
    <cellStyle name="Normal 32 2 5" xfId="0" builtinId="53" customBuiltin="true"/>
    <cellStyle name="Normal 32 3" xfId="0" builtinId="53" customBuiltin="true"/>
    <cellStyle name="Normal 32 3 2" xfId="0" builtinId="53" customBuiltin="true"/>
    <cellStyle name="Normal 32 3 2 2" xfId="0" builtinId="53" customBuiltin="true"/>
    <cellStyle name="Normal 32 3 2 2 2" xfId="0" builtinId="53" customBuiltin="true"/>
    <cellStyle name="Normal 32 3 2 2 2 2" xfId="0" builtinId="53" customBuiltin="true"/>
    <cellStyle name="Normal 32 3 2 2 3" xfId="0" builtinId="53" customBuiltin="true"/>
    <cellStyle name="Normal 32 3 2 3" xfId="0" builtinId="53" customBuiltin="true"/>
    <cellStyle name="Normal 32 3 2 3 2" xfId="0" builtinId="53" customBuiltin="true"/>
    <cellStyle name="Normal 32 3 2 4" xfId="0" builtinId="53" customBuiltin="true"/>
    <cellStyle name="Normal 32 3 3" xfId="0" builtinId="53" customBuiltin="true"/>
    <cellStyle name="Normal 32 3 3 2" xfId="0" builtinId="53" customBuiltin="true"/>
    <cellStyle name="Normal 32 3 3 2 2" xfId="0" builtinId="53" customBuiltin="true"/>
    <cellStyle name="Normal 32 3 3 3" xfId="0" builtinId="53" customBuiltin="true"/>
    <cellStyle name="Normal 32 3 4" xfId="0" builtinId="53" customBuiltin="true"/>
    <cellStyle name="Normal 32 3 4 2" xfId="0" builtinId="53" customBuiltin="true"/>
    <cellStyle name="Normal 32 3 5" xfId="0" builtinId="53" customBuiltin="true"/>
    <cellStyle name="Normal 32 4" xfId="0" builtinId="53" customBuiltin="true"/>
    <cellStyle name="Normal 32 4 2" xfId="0" builtinId="53" customBuiltin="true"/>
    <cellStyle name="Normal 32 4 2 2" xfId="0" builtinId="53" customBuiltin="true"/>
    <cellStyle name="Normal 32 4 2 2 2" xfId="0" builtinId="53" customBuiltin="true"/>
    <cellStyle name="Normal 32 4 2 3" xfId="0" builtinId="53" customBuiltin="true"/>
    <cellStyle name="Normal 32 4 3" xfId="0" builtinId="53" customBuiltin="true"/>
    <cellStyle name="Normal 32 4 3 2" xfId="0" builtinId="53" customBuiltin="true"/>
    <cellStyle name="Normal 32 4 4" xfId="0" builtinId="53" customBuiltin="true"/>
    <cellStyle name="Normal 32 5" xfId="0" builtinId="53" customBuiltin="true"/>
    <cellStyle name="Normal 32 5 2" xfId="0" builtinId="53" customBuiltin="true"/>
    <cellStyle name="Normal 32 5 2 2" xfId="0" builtinId="53" customBuiltin="true"/>
    <cellStyle name="Normal 32 5 3" xfId="0" builtinId="53" customBuiltin="true"/>
    <cellStyle name="Normal 32 6" xfId="0" builtinId="53" customBuiltin="true"/>
    <cellStyle name="Normal 32 6 2" xfId="0" builtinId="53" customBuiltin="true"/>
    <cellStyle name="Normal 32 7" xfId="0" builtinId="53" customBuiltin="true"/>
    <cellStyle name="Normal 33" xfId="0" builtinId="53" customBuiltin="true"/>
    <cellStyle name="Normal 33 2" xfId="0" builtinId="53" customBuiltin="true"/>
    <cellStyle name="Normal 33 2 2" xfId="0" builtinId="53" customBuiltin="true"/>
    <cellStyle name="Normal 33 2 2 2" xfId="0" builtinId="53" customBuiltin="true"/>
    <cellStyle name="Normal 33 2 2 2 2" xfId="0" builtinId="53" customBuiltin="true"/>
    <cellStyle name="Normal 33 2 2 2 2 2" xfId="0" builtinId="53" customBuiltin="true"/>
    <cellStyle name="Normal 33 2 2 2 3" xfId="0" builtinId="53" customBuiltin="true"/>
    <cellStyle name="Normal 33 2 2 3" xfId="0" builtinId="53" customBuiltin="true"/>
    <cellStyle name="Normal 33 2 2 3 2" xfId="0" builtinId="53" customBuiltin="true"/>
    <cellStyle name="Normal 33 2 2 4" xfId="0" builtinId="53" customBuiltin="true"/>
    <cellStyle name="Normal 33 2 3" xfId="0" builtinId="53" customBuiltin="true"/>
    <cellStyle name="Normal 33 2 3 2" xfId="0" builtinId="53" customBuiltin="true"/>
    <cellStyle name="Normal 33 2 3 2 2" xfId="0" builtinId="53" customBuiltin="true"/>
    <cellStyle name="Normal 33 2 3 3" xfId="0" builtinId="53" customBuiltin="true"/>
    <cellStyle name="Normal 33 2 4" xfId="0" builtinId="53" customBuiltin="true"/>
    <cellStyle name="Normal 33 2 4 2" xfId="0" builtinId="53" customBuiltin="true"/>
    <cellStyle name="Normal 33 2 5" xfId="0" builtinId="53" customBuiltin="true"/>
    <cellStyle name="Normal 33 3" xfId="0" builtinId="53" customBuiltin="true"/>
    <cellStyle name="Normal 33 3 2" xfId="0" builtinId="53" customBuiltin="true"/>
    <cellStyle name="Normal 33 3 2 2" xfId="0" builtinId="53" customBuiltin="true"/>
    <cellStyle name="Normal 33 3 2 2 2" xfId="0" builtinId="53" customBuiltin="true"/>
    <cellStyle name="Normal 33 3 2 3" xfId="0" builtinId="53" customBuiltin="true"/>
    <cellStyle name="Normal 33 3 3" xfId="0" builtinId="53" customBuiltin="true"/>
    <cellStyle name="Normal 33 3 3 2" xfId="0" builtinId="53" customBuiltin="true"/>
    <cellStyle name="Normal 33 3 4" xfId="0" builtinId="53" customBuiltin="true"/>
    <cellStyle name="Normal 33 4" xfId="0" builtinId="53" customBuiltin="true"/>
    <cellStyle name="Normal 33 4 2" xfId="0" builtinId="53" customBuiltin="true"/>
    <cellStyle name="Normal 33 4 2 2" xfId="0" builtinId="53" customBuiltin="true"/>
    <cellStyle name="Normal 33 4 3" xfId="0" builtinId="53" customBuiltin="true"/>
    <cellStyle name="Normal 33 5" xfId="0" builtinId="53" customBuiltin="true"/>
    <cellStyle name="Normal 33 5 2" xfId="0" builtinId="53" customBuiltin="true"/>
    <cellStyle name="Normal 33 6" xfId="0" builtinId="53" customBuiltin="true"/>
    <cellStyle name="Normal 34" xfId="0" builtinId="53" customBuiltin="true"/>
    <cellStyle name="Normal 34 2" xfId="0" builtinId="53" customBuiltin="true"/>
    <cellStyle name="Normal 34 2 2" xfId="0" builtinId="53" customBuiltin="true"/>
    <cellStyle name="Normal 34 2 2 2" xfId="0" builtinId="53" customBuiltin="true"/>
    <cellStyle name="Normal 34 2 2 2 2" xfId="0" builtinId="53" customBuiltin="true"/>
    <cellStyle name="Normal 34 2 2 3" xfId="0" builtinId="53" customBuiltin="true"/>
    <cellStyle name="Normal 34 2 3" xfId="0" builtinId="53" customBuiltin="true"/>
    <cellStyle name="Normal 34 2 3 2" xfId="0" builtinId="53" customBuiltin="true"/>
    <cellStyle name="Normal 34 2 4" xfId="0" builtinId="53" customBuiltin="true"/>
    <cellStyle name="Normal 34 3" xfId="0" builtinId="53" customBuiltin="true"/>
    <cellStyle name="Normal 34 3 2" xfId="0" builtinId="53" customBuiltin="true"/>
    <cellStyle name="Normal 34 3 2 2" xfId="0" builtinId="53" customBuiltin="true"/>
    <cellStyle name="Normal 34 3 3" xfId="0" builtinId="53" customBuiltin="true"/>
    <cellStyle name="Normal 34 4" xfId="0" builtinId="53" customBuiltin="true"/>
    <cellStyle name="Normal 34 4 2" xfId="0" builtinId="53" customBuiltin="true"/>
    <cellStyle name="Normal 34 5" xfId="0" builtinId="53" customBuiltin="true"/>
    <cellStyle name="Normal 35" xfId="0" builtinId="53" customBuiltin="true"/>
    <cellStyle name="Normal 35 2" xfId="0" builtinId="53" customBuiltin="true"/>
    <cellStyle name="Normal 35 2 2" xfId="0" builtinId="53" customBuiltin="true"/>
    <cellStyle name="Normal 35 2 2 2" xfId="0" builtinId="53" customBuiltin="true"/>
    <cellStyle name="Normal 35 2 2 2 2" xfId="0" builtinId="53" customBuiltin="true"/>
    <cellStyle name="Normal 35 2 2 3" xfId="0" builtinId="53" customBuiltin="true"/>
    <cellStyle name="Normal 35 2 3" xfId="0" builtinId="53" customBuiltin="true"/>
    <cellStyle name="Normal 35 2 3 2" xfId="0" builtinId="53" customBuiltin="true"/>
    <cellStyle name="Normal 35 2 4" xfId="0" builtinId="53" customBuiltin="true"/>
    <cellStyle name="Normal 35 3" xfId="0" builtinId="53" customBuiltin="true"/>
    <cellStyle name="Normal 35 3 2" xfId="0" builtinId="53" customBuiltin="true"/>
    <cellStyle name="Normal 35 3 2 2" xfId="0" builtinId="53" customBuiltin="true"/>
    <cellStyle name="Normal 35 3 2 2 2" xfId="0" builtinId="53" customBuiltin="true"/>
    <cellStyle name="Normal 35 3 2 3" xfId="0" builtinId="53" customBuiltin="true"/>
    <cellStyle name="Normal 35 3 3" xfId="0" builtinId="53" customBuiltin="true"/>
    <cellStyle name="Normal 35 3 3 2" xfId="0" builtinId="53" customBuiltin="true"/>
    <cellStyle name="Normal 35 3 4" xfId="0" builtinId="53" customBuiltin="true"/>
    <cellStyle name="Normal 35 4" xfId="0" builtinId="53" customBuiltin="true"/>
    <cellStyle name="Normal 35 4 2" xfId="0" builtinId="53" customBuiltin="true"/>
    <cellStyle name="Normal 35 4 2 2" xfId="0" builtinId="53" customBuiltin="true"/>
    <cellStyle name="Normal 35 4 3" xfId="0" builtinId="53" customBuiltin="true"/>
    <cellStyle name="Normal 35 5" xfId="0" builtinId="53" customBuiltin="true"/>
    <cellStyle name="Normal 35 5 2" xfId="0" builtinId="53" customBuiltin="true"/>
    <cellStyle name="Normal 35 6" xfId="0" builtinId="53" customBuiltin="true"/>
    <cellStyle name="Normal 36" xfId="0" builtinId="53" customBuiltin="true"/>
    <cellStyle name="Normal 36 2" xfId="0" builtinId="53" customBuiltin="true"/>
    <cellStyle name="Normal 37" xfId="0" builtinId="53" customBuiltin="true"/>
    <cellStyle name="Normal 37 2" xfId="0" builtinId="53" customBuiltin="true"/>
    <cellStyle name="Normal 37 2 2" xfId="0" builtinId="53" customBuiltin="true"/>
    <cellStyle name="Normal 37 2 2 2" xfId="0" builtinId="53" customBuiltin="true"/>
    <cellStyle name="Normal 37 2 2 2 2" xfId="0" builtinId="53" customBuiltin="true"/>
    <cellStyle name="Normal 37 2 2 3" xfId="0" builtinId="53" customBuiltin="true"/>
    <cellStyle name="Normal 37 2 3" xfId="0" builtinId="53" customBuiltin="true"/>
    <cellStyle name="Normal 37 2 3 2" xfId="0" builtinId="53" customBuiltin="true"/>
    <cellStyle name="Normal 37 2 4" xfId="0" builtinId="53" customBuiltin="true"/>
    <cellStyle name="Normal 37 3" xfId="0" builtinId="53" customBuiltin="true"/>
    <cellStyle name="Normal 37 3 2" xfId="0" builtinId="53" customBuiltin="true"/>
    <cellStyle name="Normal 37 3 2 2" xfId="0" builtinId="53" customBuiltin="true"/>
    <cellStyle name="Normal 37 3 3" xfId="0" builtinId="53" customBuiltin="true"/>
    <cellStyle name="Normal 37 4" xfId="0" builtinId="53" customBuiltin="true"/>
    <cellStyle name="Normal 37 4 2" xfId="0" builtinId="53" customBuiltin="true"/>
    <cellStyle name="Normal 37 5" xfId="0" builtinId="53" customBuiltin="true"/>
    <cellStyle name="Normal 38" xfId="0" builtinId="53" customBuiltin="true"/>
    <cellStyle name="Normal 38 2" xfId="0" builtinId="53" customBuiltin="true"/>
    <cellStyle name="Normal 38 2 2" xfId="0" builtinId="53" customBuiltin="true"/>
    <cellStyle name="Normal 38 2 2 2" xfId="0" builtinId="53" customBuiltin="true"/>
    <cellStyle name="Normal 38 2 3" xfId="0" builtinId="53" customBuiltin="true"/>
    <cellStyle name="Normal 38 3" xfId="0" builtinId="53" customBuiltin="true"/>
    <cellStyle name="Normal 38 3 2" xfId="0" builtinId="53" customBuiltin="true"/>
    <cellStyle name="Normal 38 4" xfId="0" builtinId="53" customBuiltin="true"/>
    <cellStyle name="Normal 39" xfId="0" builtinId="53" customBuiltin="true"/>
    <cellStyle name="Normal 39 2" xfId="0" builtinId="53" customBuiltin="true"/>
    <cellStyle name="Normal 39 2 2" xfId="0" builtinId="53" customBuiltin="true"/>
    <cellStyle name="Normal 39 2 2 2" xfId="0" builtinId="53" customBuiltin="true"/>
    <cellStyle name="Normal 39 2 3" xfId="0" builtinId="53" customBuiltin="true"/>
    <cellStyle name="Normal 39 3" xfId="0" builtinId="53" customBuiltin="true"/>
    <cellStyle name="Normal 39 3 2" xfId="0" builtinId="53" customBuiltin="true"/>
    <cellStyle name="Normal 39 4" xfId="0" builtinId="53" customBuiltin="true"/>
    <cellStyle name="Normal 4" xfId="0" builtinId="53" customBuiltin="true"/>
    <cellStyle name="Normal 4 2" xfId="0" builtinId="53" customBuiltin="true"/>
    <cellStyle name="Normal 4 2 2" xfId="0" builtinId="53" customBuiltin="true"/>
    <cellStyle name="Normal 4 3" xfId="0" builtinId="53" customBuiltin="true"/>
    <cellStyle name="Normal 4 4" xfId="0" builtinId="53" customBuiltin="true"/>
    <cellStyle name="Normal 4 4 2" xfId="0" builtinId="53" customBuiltin="true"/>
    <cellStyle name="Normal 4 5" xfId="0" builtinId="53" customBuiltin="true"/>
    <cellStyle name="Normal 4 6" xfId="0" builtinId="53" customBuiltin="true"/>
    <cellStyle name="Normal 40" xfId="0" builtinId="53" customBuiltin="true"/>
    <cellStyle name="Normal 40 10" xfId="0" builtinId="53" customBuiltin="true"/>
    <cellStyle name="Normal 40 10 2" xfId="0" builtinId="53" customBuiltin="true"/>
    <cellStyle name="Normal 40 10 2 2" xfId="0" builtinId="53" customBuiltin="true"/>
    <cellStyle name="Normal 40 10 2 2 2" xfId="0" builtinId="53" customBuiltin="true"/>
    <cellStyle name="Normal 40 10 2 3" xfId="0" builtinId="53" customBuiltin="true"/>
    <cellStyle name="Normal 40 10 3" xfId="0" builtinId="53" customBuiltin="true"/>
    <cellStyle name="Normal 40 10 3 2" xfId="0" builtinId="53" customBuiltin="true"/>
    <cellStyle name="Normal 40 10 4" xfId="0" builtinId="53" customBuiltin="true"/>
    <cellStyle name="Normal 40 11" xfId="0" builtinId="53" customBuiltin="true"/>
    <cellStyle name="Normal 40 11 2" xfId="0" builtinId="53" customBuiltin="true"/>
    <cellStyle name="Normal 40 11 2 2" xfId="0" builtinId="53" customBuiltin="true"/>
    <cellStyle name="Normal 40 11 3" xfId="0" builtinId="53" customBuiltin="true"/>
    <cellStyle name="Normal 40 12" xfId="0" builtinId="53" customBuiltin="true"/>
    <cellStyle name="Normal 40 12 2" xfId="0" builtinId="53" customBuiltin="true"/>
    <cellStyle name="Normal 40 13" xfId="0" builtinId="53" customBuiltin="true"/>
    <cellStyle name="Normal 40 2" xfId="0" builtinId="53" customBuiltin="true"/>
    <cellStyle name="Normal 40 2 10" xfId="0" builtinId="53" customBuiltin="true"/>
    <cellStyle name="Normal 40 2 10 2" xfId="0" builtinId="53" customBuiltin="true"/>
    <cellStyle name="Normal 40 2 11" xfId="0" builtinId="53" customBuiltin="true"/>
    <cellStyle name="Normal 40 2 2" xfId="0" builtinId="53" customBuiltin="true"/>
    <cellStyle name="Normal 40 2 2 2" xfId="0" builtinId="53" customBuiltin="true"/>
    <cellStyle name="Normal 40 2 2 2 2" xfId="0" builtinId="53" customBuiltin="true"/>
    <cellStyle name="Normal 40 2 2 2 2 2" xfId="0" builtinId="53" customBuiltin="true"/>
    <cellStyle name="Normal 40 2 2 2 2 2 2" xfId="0" builtinId="53" customBuiltin="true"/>
    <cellStyle name="Normal 40 2 2 2 2 2 2 2" xfId="0" builtinId="53" customBuiltin="true"/>
    <cellStyle name="Normal 40 2 2 2 2 2 2 2 2" xfId="0" builtinId="53" customBuiltin="true"/>
    <cellStyle name="Normal 40 2 2 2 2 2 2 2 2 2" xfId="0" builtinId="53" customBuiltin="true"/>
    <cellStyle name="Normal 40 2 2 2 2 2 2 2 3" xfId="0" builtinId="53" customBuiltin="true"/>
    <cellStyle name="Normal 40 2 2 2 2 2 2 3" xfId="0" builtinId="53" customBuiltin="true"/>
    <cellStyle name="Normal 40 2 2 2 2 2 2 3 2" xfId="0" builtinId="53" customBuiltin="true"/>
    <cellStyle name="Normal 40 2 2 2 2 2 2 4" xfId="0" builtinId="53" customBuiltin="true"/>
    <cellStyle name="Normal 40 2 2 2 2 2 3" xfId="0" builtinId="53" customBuiltin="true"/>
    <cellStyle name="Normal 40 2 2 2 2 2 3 2" xfId="0" builtinId="53" customBuiltin="true"/>
    <cellStyle name="Normal 40 2 2 2 2 2 3 2 2" xfId="0" builtinId="53" customBuiltin="true"/>
    <cellStyle name="Normal 40 2 2 2 2 2 3 3" xfId="0" builtinId="53" customBuiltin="true"/>
    <cellStyle name="Normal 40 2 2 2 2 2 4" xfId="0" builtinId="53" customBuiltin="true"/>
    <cellStyle name="Normal 40 2 2 2 2 2 4 2" xfId="0" builtinId="53" customBuiltin="true"/>
    <cellStyle name="Normal 40 2 2 2 2 2 5" xfId="0" builtinId="53" customBuiltin="true"/>
    <cellStyle name="Normal 40 2 2 2 2 3" xfId="0" builtinId="53" customBuiltin="true"/>
    <cellStyle name="Normal 40 2 2 2 2 3 2" xfId="0" builtinId="53" customBuiltin="true"/>
    <cellStyle name="Normal 40 2 2 2 2 3 2 2" xfId="0" builtinId="53" customBuiltin="true"/>
    <cellStyle name="Normal 40 2 2 2 2 3 2 2 2" xfId="0" builtinId="53" customBuiltin="true"/>
    <cellStyle name="Normal 40 2 2 2 2 3 2 3" xfId="0" builtinId="53" customBuiltin="true"/>
    <cellStyle name="Normal 40 2 2 2 2 3 3" xfId="0" builtinId="53" customBuiltin="true"/>
    <cellStyle name="Normal 40 2 2 2 2 3 3 2" xfId="0" builtinId="53" customBuiltin="true"/>
    <cellStyle name="Normal 40 2 2 2 2 3 4" xfId="0" builtinId="53" customBuiltin="true"/>
    <cellStyle name="Normal 40 2 2 2 2 4" xfId="0" builtinId="53" customBuiltin="true"/>
    <cellStyle name="Normal 40 2 2 2 2 4 2" xfId="0" builtinId="53" customBuiltin="true"/>
    <cellStyle name="Normal 40 2 2 2 2 4 2 2" xfId="0" builtinId="53" customBuiltin="true"/>
    <cellStyle name="Normal 40 2 2 2 2 4 3" xfId="0" builtinId="53" customBuiltin="true"/>
    <cellStyle name="Normal 40 2 2 2 2 5" xfId="0" builtinId="53" customBuiltin="true"/>
    <cellStyle name="Normal 40 2 2 2 2 5 2" xfId="0" builtinId="53" customBuiltin="true"/>
    <cellStyle name="Normal 40 2 2 2 2 6" xfId="0" builtinId="53" customBuiltin="true"/>
    <cellStyle name="Normal 40 2 2 2 3" xfId="0" builtinId="53" customBuiltin="true"/>
    <cellStyle name="Normal 40 2 2 2 3 2" xfId="0" builtinId="53" customBuiltin="true"/>
    <cellStyle name="Normal 40 2 2 2 3 2 2" xfId="0" builtinId="53" customBuiltin="true"/>
    <cellStyle name="Normal 40 2 2 2 3 2 2 2" xfId="0" builtinId="53" customBuiltin="true"/>
    <cellStyle name="Normal 40 2 2 2 3 2 2 2 2" xfId="0" builtinId="53" customBuiltin="true"/>
    <cellStyle name="Normal 40 2 2 2 3 2 2 3" xfId="0" builtinId="53" customBuiltin="true"/>
    <cellStyle name="Normal 40 2 2 2 3 2 3" xfId="0" builtinId="53" customBuiltin="true"/>
    <cellStyle name="Normal 40 2 2 2 3 2 3 2" xfId="0" builtinId="53" customBuiltin="true"/>
    <cellStyle name="Normal 40 2 2 2 3 2 4" xfId="0" builtinId="53" customBuiltin="true"/>
    <cellStyle name="Normal 40 2 2 2 3 3" xfId="0" builtinId="53" customBuiltin="true"/>
    <cellStyle name="Normal 40 2 2 2 3 3 2" xfId="0" builtinId="53" customBuiltin="true"/>
    <cellStyle name="Normal 40 2 2 2 3 3 2 2" xfId="0" builtinId="53" customBuiltin="true"/>
    <cellStyle name="Normal 40 2 2 2 3 3 3" xfId="0" builtinId="53" customBuiltin="true"/>
    <cellStyle name="Normal 40 2 2 2 3 4" xfId="0" builtinId="53" customBuiltin="true"/>
    <cellStyle name="Normal 40 2 2 2 3 4 2" xfId="0" builtinId="53" customBuiltin="true"/>
    <cellStyle name="Normal 40 2 2 2 3 5" xfId="0" builtinId="53" customBuiltin="true"/>
    <cellStyle name="Normal 40 2 2 2 4" xfId="0" builtinId="53" customBuiltin="true"/>
    <cellStyle name="Normal 40 2 2 2 4 2" xfId="0" builtinId="53" customBuiltin="true"/>
    <cellStyle name="Normal 40 2 2 2 4 2 2" xfId="0" builtinId="53" customBuiltin="true"/>
    <cellStyle name="Normal 40 2 2 2 4 2 2 2" xfId="0" builtinId="53" customBuiltin="true"/>
    <cellStyle name="Normal 40 2 2 2 4 2 3" xfId="0" builtinId="53" customBuiltin="true"/>
    <cellStyle name="Normal 40 2 2 2 4 3" xfId="0" builtinId="53" customBuiltin="true"/>
    <cellStyle name="Normal 40 2 2 2 4 3 2" xfId="0" builtinId="53" customBuiltin="true"/>
    <cellStyle name="Normal 40 2 2 2 4 4" xfId="0" builtinId="53" customBuiltin="true"/>
    <cellStyle name="Normal 40 2 2 2 5" xfId="0" builtinId="53" customBuiltin="true"/>
    <cellStyle name="Normal 40 2 2 2 5 2" xfId="0" builtinId="53" customBuiltin="true"/>
    <cellStyle name="Normal 40 2 2 2 5 2 2" xfId="0" builtinId="53" customBuiltin="true"/>
    <cellStyle name="Normal 40 2 2 2 5 3" xfId="0" builtinId="53" customBuiltin="true"/>
    <cellStyle name="Normal 40 2 2 2 6" xfId="0" builtinId="53" customBuiltin="true"/>
    <cellStyle name="Normal 40 2 2 2 7" xfId="0" builtinId="53" customBuiltin="true"/>
    <cellStyle name="Normal 40 2 2 2 7 2" xfId="0" builtinId="53" customBuiltin="true"/>
    <cellStyle name="Normal 40 2 2 2 8" xfId="0" builtinId="53" customBuiltin="true"/>
    <cellStyle name="Normal 40 2 2 3" xfId="0" builtinId="53" customBuiltin="true"/>
    <cellStyle name="Normal 40 2 2 3 2" xfId="0" builtinId="53" customBuiltin="true"/>
    <cellStyle name="Normal 40 2 2 3 2 2" xfId="0" builtinId="53" customBuiltin="true"/>
    <cellStyle name="Normal 40 2 2 3 2 2 2" xfId="0" builtinId="53" customBuiltin="true"/>
    <cellStyle name="Normal 40 2 2 3 2 2 2 2" xfId="0" builtinId="53" customBuiltin="true"/>
    <cellStyle name="Normal 40 2 2 3 2 2 2 2 2" xfId="0" builtinId="53" customBuiltin="true"/>
    <cellStyle name="Normal 40 2 2 3 2 2 2 3" xfId="0" builtinId="53" customBuiltin="true"/>
    <cellStyle name="Normal 40 2 2 3 2 2 3" xfId="0" builtinId="53" customBuiltin="true"/>
    <cellStyle name="Normal 40 2 2 3 2 2 3 2" xfId="0" builtinId="53" customBuiltin="true"/>
    <cellStyle name="Normal 40 2 2 3 2 2 4" xfId="0" builtinId="53" customBuiltin="true"/>
    <cellStyle name="Normal 40 2 2 3 2 3" xfId="0" builtinId="53" customBuiltin="true"/>
    <cellStyle name="Normal 40 2 2 3 2 3 2" xfId="0" builtinId="53" customBuiltin="true"/>
    <cellStyle name="Normal 40 2 2 3 2 3 2 2" xfId="0" builtinId="53" customBuiltin="true"/>
    <cellStyle name="Normal 40 2 2 3 2 3 3" xfId="0" builtinId="53" customBuiltin="true"/>
    <cellStyle name="Normal 40 2 2 3 2 4" xfId="0" builtinId="53" customBuiltin="true"/>
    <cellStyle name="Normal 40 2 2 3 2 4 2" xfId="0" builtinId="53" customBuiltin="true"/>
    <cellStyle name="Normal 40 2 2 3 2 5" xfId="0" builtinId="53" customBuiltin="true"/>
    <cellStyle name="Normal 40 2 2 3 3" xfId="0" builtinId="53" customBuiltin="true"/>
    <cellStyle name="Normal 40 2 2 3 3 2" xfId="0" builtinId="53" customBuiltin="true"/>
    <cellStyle name="Normal 40 2 2 3 3 2 2" xfId="0" builtinId="53" customBuiltin="true"/>
    <cellStyle name="Normal 40 2 2 3 3 2 2 2" xfId="0" builtinId="53" customBuiltin="true"/>
    <cellStyle name="Normal 40 2 2 3 3 2 3" xfId="0" builtinId="53" customBuiltin="true"/>
    <cellStyle name="Normal 40 2 2 3 3 3" xfId="0" builtinId="53" customBuiltin="true"/>
    <cellStyle name="Normal 40 2 2 3 3 3 2" xfId="0" builtinId="53" customBuiltin="true"/>
    <cellStyle name="Normal 40 2 2 3 3 4" xfId="0" builtinId="53" customBuiltin="true"/>
    <cellStyle name="Normal 40 2 2 3 4" xfId="0" builtinId="53" customBuiltin="true"/>
    <cellStyle name="Normal 40 2 2 3 4 2" xfId="0" builtinId="53" customBuiltin="true"/>
    <cellStyle name="Normal 40 2 2 3 4 2 2" xfId="0" builtinId="53" customBuiltin="true"/>
    <cellStyle name="Normal 40 2 2 3 4 3" xfId="0" builtinId="53" customBuiltin="true"/>
    <cellStyle name="Normal 40 2 2 3 5" xfId="0" builtinId="53" customBuiltin="true"/>
    <cellStyle name="Normal 40 2 2 3 5 2" xfId="0" builtinId="53" customBuiltin="true"/>
    <cellStyle name="Normal 40 2 2 3 6" xfId="0" builtinId="53" customBuiltin="true"/>
    <cellStyle name="Normal 40 2 2 4" xfId="0" builtinId="53" customBuiltin="true"/>
    <cellStyle name="Normal 40 2 2 4 2" xfId="0" builtinId="53" customBuiltin="true"/>
    <cellStyle name="Normal 40 2 2 4 2 2" xfId="0" builtinId="53" customBuiltin="true"/>
    <cellStyle name="Normal 40 2 2 4 2 2 2" xfId="0" builtinId="53" customBuiltin="true"/>
    <cellStyle name="Normal 40 2 2 4 2 2 2 2" xfId="0" builtinId="53" customBuiltin="true"/>
    <cellStyle name="Normal 40 2 2 4 2 2 3" xfId="0" builtinId="53" customBuiltin="true"/>
    <cellStyle name="Normal 40 2 2 4 2 3" xfId="0" builtinId="53" customBuiltin="true"/>
    <cellStyle name="Normal 40 2 2 4 2 3 2" xfId="0" builtinId="53" customBuiltin="true"/>
    <cellStyle name="Normal 40 2 2 4 2 4" xfId="0" builtinId="53" customBuiltin="true"/>
    <cellStyle name="Normal 40 2 2 4 3" xfId="0" builtinId="53" customBuiltin="true"/>
    <cellStyle name="Normal 40 2 2 4 3 2" xfId="0" builtinId="53" customBuiltin="true"/>
    <cellStyle name="Normal 40 2 2 4 3 2 2" xfId="0" builtinId="53" customBuiltin="true"/>
    <cellStyle name="Normal 40 2 2 4 3 3" xfId="0" builtinId="53" customBuiltin="true"/>
    <cellStyle name="Normal 40 2 2 4 4" xfId="0" builtinId="53" customBuiltin="true"/>
    <cellStyle name="Normal 40 2 2 4 4 2" xfId="0" builtinId="53" customBuiltin="true"/>
    <cellStyle name="Normal 40 2 2 4 5" xfId="0" builtinId="53" customBuiltin="true"/>
    <cellStyle name="Normal 40 2 2 5" xfId="0" builtinId="53" customBuiltin="true"/>
    <cellStyle name="Normal 40 2 2 5 2" xfId="0" builtinId="53" customBuiltin="true"/>
    <cellStyle name="Normal 40 2 2 5 2 2" xfId="0" builtinId="53" customBuiltin="true"/>
    <cellStyle name="Normal 40 2 2 5 2 2 2" xfId="0" builtinId="53" customBuiltin="true"/>
    <cellStyle name="Normal 40 2 2 5 2 3" xfId="0" builtinId="53" customBuiltin="true"/>
    <cellStyle name="Normal 40 2 2 5 3" xfId="0" builtinId="53" customBuiltin="true"/>
    <cellStyle name="Normal 40 2 2 5 3 2" xfId="0" builtinId="53" customBuiltin="true"/>
    <cellStyle name="Normal 40 2 2 5 4" xfId="0" builtinId="53" customBuiltin="true"/>
    <cellStyle name="Normal 40 2 2 6" xfId="0" builtinId="53" customBuiltin="true"/>
    <cellStyle name="Normal 40 2 2 6 2" xfId="0" builtinId="53" customBuiltin="true"/>
    <cellStyle name="Normal 40 2 2 6 2 2" xfId="0" builtinId="53" customBuiltin="true"/>
    <cellStyle name="Normal 40 2 2 6 3" xfId="0" builtinId="53" customBuiltin="true"/>
    <cellStyle name="Normal 40 2 2 7" xfId="0" builtinId="53" customBuiltin="true"/>
    <cellStyle name="Normal 40 2 2 8" xfId="0" builtinId="53" customBuiltin="true"/>
    <cellStyle name="Normal 40 2 2 8 2" xfId="0" builtinId="53" customBuiltin="true"/>
    <cellStyle name="Normal 40 2 2 9" xfId="0" builtinId="53" customBuiltin="true"/>
    <cellStyle name="Normal 40 2 3" xfId="0" builtinId="53" customBuiltin="true"/>
    <cellStyle name="Normal 40 2 3 2" xfId="0" builtinId="53" customBuiltin="true"/>
    <cellStyle name="Normal 40 2 3 2 2" xfId="0" builtinId="53" customBuiltin="true"/>
    <cellStyle name="Normal 40 2 3 2 2 2" xfId="0" builtinId="53" customBuiltin="true"/>
    <cellStyle name="Normal 40 2 3 2 2 2 2" xfId="0" builtinId="53" customBuiltin="true"/>
    <cellStyle name="Normal 40 2 3 2 2 2 2 2" xfId="0" builtinId="53" customBuiltin="true"/>
    <cellStyle name="Normal 40 2 3 2 2 2 2 2 2" xfId="0" builtinId="53" customBuiltin="true"/>
    <cellStyle name="Normal 40 2 3 2 2 2 2 2 2 2" xfId="0" builtinId="53" customBuiltin="true"/>
    <cellStyle name="Normal 40 2 3 2 2 2 2 2 3" xfId="0" builtinId="53" customBuiltin="true"/>
    <cellStyle name="Normal 40 2 3 2 2 2 2 3" xfId="0" builtinId="53" customBuiltin="true"/>
    <cellStyle name="Normal 40 2 3 2 2 2 2 3 2" xfId="0" builtinId="53" customBuiltin="true"/>
    <cellStyle name="Normal 40 2 3 2 2 2 2 4" xfId="0" builtinId="53" customBuiltin="true"/>
    <cellStyle name="Normal 40 2 3 2 2 2 3" xfId="0" builtinId="53" customBuiltin="true"/>
    <cellStyle name="Normal 40 2 3 2 2 2 3 2" xfId="0" builtinId="53" customBuiltin="true"/>
    <cellStyle name="Normal 40 2 3 2 2 2 3 2 2" xfId="0" builtinId="53" customBuiltin="true"/>
    <cellStyle name="Normal 40 2 3 2 2 2 3 3" xfId="0" builtinId="53" customBuiltin="true"/>
    <cellStyle name="Normal 40 2 3 2 2 2 4" xfId="0" builtinId="53" customBuiltin="true"/>
    <cellStyle name="Normal 40 2 3 2 2 2 4 2" xfId="0" builtinId="53" customBuiltin="true"/>
    <cellStyle name="Normal 40 2 3 2 2 2 5" xfId="0" builtinId="53" customBuiltin="true"/>
    <cellStyle name="Normal 40 2 3 2 2 3" xfId="0" builtinId="53" customBuiltin="true"/>
    <cellStyle name="Normal 40 2 3 2 2 3 2" xfId="0" builtinId="53" customBuiltin="true"/>
    <cellStyle name="Normal 40 2 3 2 2 3 2 2" xfId="0" builtinId="53" customBuiltin="true"/>
    <cellStyle name="Normal 40 2 3 2 2 3 2 2 2" xfId="0" builtinId="53" customBuiltin="true"/>
    <cellStyle name="Normal 40 2 3 2 2 3 2 3" xfId="0" builtinId="53" customBuiltin="true"/>
    <cellStyle name="Normal 40 2 3 2 2 3 3" xfId="0" builtinId="53" customBuiltin="true"/>
    <cellStyle name="Normal 40 2 3 2 2 3 3 2" xfId="0" builtinId="53" customBuiltin="true"/>
    <cellStyle name="Normal 40 2 3 2 2 3 4" xfId="0" builtinId="53" customBuiltin="true"/>
    <cellStyle name="Normal 40 2 3 2 2 4" xfId="0" builtinId="53" customBuiltin="true"/>
    <cellStyle name="Normal 40 2 3 2 2 4 2" xfId="0" builtinId="53" customBuiltin="true"/>
    <cellStyle name="Normal 40 2 3 2 2 4 2 2" xfId="0" builtinId="53" customBuiltin="true"/>
    <cellStyle name="Normal 40 2 3 2 2 4 3" xfId="0" builtinId="53" customBuiltin="true"/>
    <cellStyle name="Normal 40 2 3 2 2 5" xfId="0" builtinId="53" customBuiltin="true"/>
    <cellStyle name="Normal 40 2 3 2 2 5 2" xfId="0" builtinId="53" customBuiltin="true"/>
    <cellStyle name="Normal 40 2 3 2 2 6" xfId="0" builtinId="53" customBuiltin="true"/>
    <cellStyle name="Normal 40 2 3 2 3" xfId="0" builtinId="53" customBuiltin="true"/>
    <cellStyle name="Normal 40 2 3 2 3 2" xfId="0" builtinId="53" customBuiltin="true"/>
    <cellStyle name="Normal 40 2 3 2 3 2 2" xfId="0" builtinId="53" customBuiltin="true"/>
    <cellStyle name="Normal 40 2 3 2 3 2 2 2" xfId="0" builtinId="53" customBuiltin="true"/>
    <cellStyle name="Normal 40 2 3 2 3 2 2 2 2" xfId="0" builtinId="53" customBuiltin="true"/>
    <cellStyle name="Normal 40 2 3 2 3 2 2 3" xfId="0" builtinId="53" customBuiltin="true"/>
    <cellStyle name="Normal 40 2 3 2 3 2 3" xfId="0" builtinId="53" customBuiltin="true"/>
    <cellStyle name="Normal 40 2 3 2 3 2 3 2" xfId="0" builtinId="53" customBuiltin="true"/>
    <cellStyle name="Normal 40 2 3 2 3 2 4" xfId="0" builtinId="53" customBuiltin="true"/>
    <cellStyle name="Normal 40 2 3 2 3 3" xfId="0" builtinId="53" customBuiltin="true"/>
    <cellStyle name="Normal 40 2 3 2 3 3 2" xfId="0" builtinId="53" customBuiltin="true"/>
    <cellStyle name="Normal 40 2 3 2 3 3 2 2" xfId="0" builtinId="53" customBuiltin="true"/>
    <cellStyle name="Normal 40 2 3 2 3 3 3" xfId="0" builtinId="53" customBuiltin="true"/>
    <cellStyle name="Normal 40 2 3 2 3 4" xfId="0" builtinId="53" customBuiltin="true"/>
    <cellStyle name="Normal 40 2 3 2 3 4 2" xfId="0" builtinId="53" customBuiltin="true"/>
    <cellStyle name="Normal 40 2 3 2 3 5" xfId="0" builtinId="53" customBuiltin="true"/>
    <cellStyle name="Normal 40 2 3 2 4" xfId="0" builtinId="53" customBuiltin="true"/>
    <cellStyle name="Normal 40 2 3 2 4 2" xfId="0" builtinId="53" customBuiltin="true"/>
    <cellStyle name="Normal 40 2 3 2 4 2 2" xfId="0" builtinId="53" customBuiltin="true"/>
    <cellStyle name="Normal 40 2 3 2 4 2 2 2" xfId="0" builtinId="53" customBuiltin="true"/>
    <cellStyle name="Normal 40 2 3 2 4 2 3" xfId="0" builtinId="53" customBuiltin="true"/>
    <cellStyle name="Normal 40 2 3 2 4 3" xfId="0" builtinId="53" customBuiltin="true"/>
    <cellStyle name="Normal 40 2 3 2 4 3 2" xfId="0" builtinId="53" customBuiltin="true"/>
    <cellStyle name="Normal 40 2 3 2 4 4" xfId="0" builtinId="53" customBuiltin="true"/>
    <cellStyle name="Normal 40 2 3 2 5" xfId="0" builtinId="53" customBuiltin="true"/>
    <cellStyle name="Normal 40 2 3 2 5 2" xfId="0" builtinId="53" customBuiltin="true"/>
    <cellStyle name="Normal 40 2 3 2 5 2 2" xfId="0" builtinId="53" customBuiltin="true"/>
    <cellStyle name="Normal 40 2 3 2 5 3" xfId="0" builtinId="53" customBuiltin="true"/>
    <cellStyle name="Normal 40 2 3 2 6" xfId="0" builtinId="53" customBuiltin="true"/>
    <cellStyle name="Normal 40 2 3 2 6 2" xfId="0" builtinId="53" customBuiltin="true"/>
    <cellStyle name="Normal 40 2 3 2 7" xfId="0" builtinId="53" customBuiltin="true"/>
    <cellStyle name="Normal 40 2 3 3" xfId="0" builtinId="53" customBuiltin="true"/>
    <cellStyle name="Normal 40 2 3 3 2" xfId="0" builtinId="53" customBuiltin="true"/>
    <cellStyle name="Normal 40 2 3 3 2 2" xfId="0" builtinId="53" customBuiltin="true"/>
    <cellStyle name="Normal 40 2 3 3 2 2 2" xfId="0" builtinId="53" customBuiltin="true"/>
    <cellStyle name="Normal 40 2 3 3 2 2 2 2" xfId="0" builtinId="53" customBuiltin="true"/>
    <cellStyle name="Normal 40 2 3 3 2 2 2 2 2" xfId="0" builtinId="53" customBuiltin="true"/>
    <cellStyle name="Normal 40 2 3 3 2 2 2 3" xfId="0" builtinId="53" customBuiltin="true"/>
    <cellStyle name="Normal 40 2 3 3 2 2 3" xfId="0" builtinId="53" customBuiltin="true"/>
    <cellStyle name="Normal 40 2 3 3 2 2 3 2" xfId="0" builtinId="53" customBuiltin="true"/>
    <cellStyle name="Normal 40 2 3 3 2 2 4" xfId="0" builtinId="53" customBuiltin="true"/>
    <cellStyle name="Normal 40 2 3 3 2 3" xfId="0" builtinId="53" customBuiltin="true"/>
    <cellStyle name="Normal 40 2 3 3 2 3 2" xfId="0" builtinId="53" customBuiltin="true"/>
    <cellStyle name="Normal 40 2 3 3 2 3 2 2" xfId="0" builtinId="53" customBuiltin="true"/>
    <cellStyle name="Normal 40 2 3 3 2 3 3" xfId="0" builtinId="53" customBuiltin="true"/>
    <cellStyle name="Normal 40 2 3 3 2 4" xfId="0" builtinId="53" customBuiltin="true"/>
    <cellStyle name="Normal 40 2 3 3 2 4 2" xfId="0" builtinId="53" customBuiltin="true"/>
    <cellStyle name="Normal 40 2 3 3 2 5" xfId="0" builtinId="53" customBuiltin="true"/>
    <cellStyle name="Normal 40 2 3 3 3" xfId="0" builtinId="53" customBuiltin="true"/>
    <cellStyle name="Normal 40 2 3 3 3 2" xfId="0" builtinId="53" customBuiltin="true"/>
    <cellStyle name="Normal 40 2 3 3 3 2 2" xfId="0" builtinId="53" customBuiltin="true"/>
    <cellStyle name="Normal 40 2 3 3 3 2 2 2" xfId="0" builtinId="53" customBuiltin="true"/>
    <cellStyle name="Normal 40 2 3 3 3 2 3" xfId="0" builtinId="53" customBuiltin="true"/>
    <cellStyle name="Normal 40 2 3 3 3 3" xfId="0" builtinId="53" customBuiltin="true"/>
    <cellStyle name="Normal 40 2 3 3 3 3 2" xfId="0" builtinId="53" customBuiltin="true"/>
    <cellStyle name="Normal 40 2 3 3 3 4" xfId="0" builtinId="53" customBuiltin="true"/>
    <cellStyle name="Normal 40 2 3 3 4" xfId="0" builtinId="53" customBuiltin="true"/>
    <cellStyle name="Normal 40 2 3 3 4 2" xfId="0" builtinId="53" customBuiltin="true"/>
    <cellStyle name="Normal 40 2 3 3 4 2 2" xfId="0" builtinId="53" customBuiltin="true"/>
    <cellStyle name="Normal 40 2 3 3 4 3" xfId="0" builtinId="53" customBuiltin="true"/>
    <cellStyle name="Normal 40 2 3 3 5" xfId="0" builtinId="53" customBuiltin="true"/>
    <cellStyle name="Normal 40 2 3 3 5 2" xfId="0" builtinId="53" customBuiltin="true"/>
    <cellStyle name="Normal 40 2 3 3 6" xfId="0" builtinId="53" customBuiltin="true"/>
    <cellStyle name="Normal 40 2 3 4" xfId="0" builtinId="53" customBuiltin="true"/>
    <cellStyle name="Normal 40 2 3 4 2" xfId="0" builtinId="53" customBuiltin="true"/>
    <cellStyle name="Normal 40 2 3 4 2 2" xfId="0" builtinId="53" customBuiltin="true"/>
    <cellStyle name="Normal 40 2 3 4 2 2 2" xfId="0" builtinId="53" customBuiltin="true"/>
    <cellStyle name="Normal 40 2 3 4 2 2 2 2" xfId="0" builtinId="53" customBuiltin="true"/>
    <cellStyle name="Normal 40 2 3 4 2 2 3" xfId="0" builtinId="53" customBuiltin="true"/>
    <cellStyle name="Normal 40 2 3 4 2 3" xfId="0" builtinId="53" customBuiltin="true"/>
    <cellStyle name="Normal 40 2 3 4 2 3 2" xfId="0" builtinId="53" customBuiltin="true"/>
    <cellStyle name="Normal 40 2 3 4 2 4" xfId="0" builtinId="53" customBuiltin="true"/>
    <cellStyle name="Normal 40 2 3 4 3" xfId="0" builtinId="53" customBuiltin="true"/>
    <cellStyle name="Normal 40 2 3 4 3 2" xfId="0" builtinId="53" customBuiltin="true"/>
    <cellStyle name="Normal 40 2 3 4 3 2 2" xfId="0" builtinId="53" customBuiltin="true"/>
    <cellStyle name="Normal 40 2 3 4 3 3" xfId="0" builtinId="53" customBuiltin="true"/>
    <cellStyle name="Normal 40 2 3 4 4" xfId="0" builtinId="53" customBuiltin="true"/>
    <cellStyle name="Normal 40 2 3 4 4 2" xfId="0" builtinId="53" customBuiltin="true"/>
    <cellStyle name="Normal 40 2 3 4 5" xfId="0" builtinId="53" customBuiltin="true"/>
    <cellStyle name="Normal 40 2 3 5" xfId="0" builtinId="53" customBuiltin="true"/>
    <cellStyle name="Normal 40 2 3 5 2" xfId="0" builtinId="53" customBuiltin="true"/>
    <cellStyle name="Normal 40 2 3 5 2 2" xfId="0" builtinId="53" customBuiltin="true"/>
    <cellStyle name="Normal 40 2 3 5 2 2 2" xfId="0" builtinId="53" customBuiltin="true"/>
    <cellStyle name="Normal 40 2 3 5 2 3" xfId="0" builtinId="53" customBuiltin="true"/>
    <cellStyle name="Normal 40 2 3 5 3" xfId="0" builtinId="53" customBuiltin="true"/>
    <cellStyle name="Normal 40 2 3 5 3 2" xfId="0" builtinId="53" customBuiltin="true"/>
    <cellStyle name="Normal 40 2 3 5 4" xfId="0" builtinId="53" customBuiltin="true"/>
    <cellStyle name="Normal 40 2 3 6" xfId="0" builtinId="53" customBuiltin="true"/>
    <cellStyle name="Normal 40 2 3 6 2" xfId="0" builtinId="53" customBuiltin="true"/>
    <cellStyle name="Normal 40 2 3 6 2 2" xfId="0" builtinId="53" customBuiltin="true"/>
    <cellStyle name="Normal 40 2 3 6 3" xfId="0" builtinId="53" customBuiltin="true"/>
    <cellStyle name="Normal 40 2 3 7" xfId="0" builtinId="53" customBuiltin="true"/>
    <cellStyle name="Normal 40 2 3 8" xfId="0" builtinId="53" customBuiltin="true"/>
    <cellStyle name="Normal 40 2 3 8 2" xfId="0" builtinId="53" customBuiltin="true"/>
    <cellStyle name="Normal 40 2 3 9" xfId="0" builtinId="53" customBuiltin="true"/>
    <cellStyle name="Normal 40 2 4" xfId="0" builtinId="53" customBuiltin="true"/>
    <cellStyle name="Normal 40 2 4 2" xfId="0" builtinId="53" customBuiltin="true"/>
    <cellStyle name="Normal 40 2 4 2 2" xfId="0" builtinId="53" customBuiltin="true"/>
    <cellStyle name="Normal 40 2 4 2 2 2" xfId="0" builtinId="53" customBuiltin="true"/>
    <cellStyle name="Normal 40 2 4 2 2 2 2" xfId="0" builtinId="53" customBuiltin="true"/>
    <cellStyle name="Normal 40 2 4 2 2 2 2 2" xfId="0" builtinId="53" customBuiltin="true"/>
    <cellStyle name="Normal 40 2 4 2 2 2 2 2 2" xfId="0" builtinId="53" customBuiltin="true"/>
    <cellStyle name="Normal 40 2 4 2 2 2 2 3" xfId="0" builtinId="53" customBuiltin="true"/>
    <cellStyle name="Normal 40 2 4 2 2 2 3" xfId="0" builtinId="53" customBuiltin="true"/>
    <cellStyle name="Normal 40 2 4 2 2 2 3 2" xfId="0" builtinId="53" customBuiltin="true"/>
    <cellStyle name="Normal 40 2 4 2 2 2 4" xfId="0" builtinId="53" customBuiltin="true"/>
    <cellStyle name="Normal 40 2 4 2 2 3" xfId="0" builtinId="53" customBuiltin="true"/>
    <cellStyle name="Normal 40 2 4 2 2 3 2" xfId="0" builtinId="53" customBuiltin="true"/>
    <cellStyle name="Normal 40 2 4 2 2 3 2 2" xfId="0" builtinId="53" customBuiltin="true"/>
    <cellStyle name="Normal 40 2 4 2 2 3 3" xfId="0" builtinId="53" customBuiltin="true"/>
    <cellStyle name="Normal 40 2 4 2 2 4" xfId="0" builtinId="53" customBuiltin="true"/>
    <cellStyle name="Normal 40 2 4 2 2 4 2" xfId="0" builtinId="53" customBuiltin="true"/>
    <cellStyle name="Normal 40 2 4 2 2 5" xfId="0" builtinId="53" customBuiltin="true"/>
    <cellStyle name="Normal 40 2 4 2 3" xfId="0" builtinId="53" customBuiltin="true"/>
    <cellStyle name="Normal 40 2 4 2 3 2" xfId="0" builtinId="53" customBuiltin="true"/>
    <cellStyle name="Normal 40 2 4 2 3 2 2" xfId="0" builtinId="53" customBuiltin="true"/>
    <cellStyle name="Normal 40 2 4 2 3 2 2 2" xfId="0" builtinId="53" customBuiltin="true"/>
    <cellStyle name="Normal 40 2 4 2 3 2 3" xfId="0" builtinId="53" customBuiltin="true"/>
    <cellStyle name="Normal 40 2 4 2 3 3" xfId="0" builtinId="53" customBuiltin="true"/>
    <cellStyle name="Normal 40 2 4 2 3 3 2" xfId="0" builtinId="53" customBuiltin="true"/>
    <cellStyle name="Normal 40 2 4 2 3 4" xfId="0" builtinId="53" customBuiltin="true"/>
    <cellStyle name="Normal 40 2 4 2 4" xfId="0" builtinId="53" customBuiltin="true"/>
    <cellStyle name="Normal 40 2 4 2 4 2" xfId="0" builtinId="53" customBuiltin="true"/>
    <cellStyle name="Normal 40 2 4 2 4 2 2" xfId="0" builtinId="53" customBuiltin="true"/>
    <cellStyle name="Normal 40 2 4 2 4 3" xfId="0" builtinId="53" customBuiltin="true"/>
    <cellStyle name="Normal 40 2 4 2 5" xfId="0" builtinId="53" customBuiltin="true"/>
    <cellStyle name="Normal 40 2 4 2 5 2" xfId="0" builtinId="53" customBuiltin="true"/>
    <cellStyle name="Normal 40 2 4 2 6" xfId="0" builtinId="53" customBuiltin="true"/>
    <cellStyle name="Normal 40 2 4 3" xfId="0" builtinId="53" customBuiltin="true"/>
    <cellStyle name="Normal 40 2 4 3 2" xfId="0" builtinId="53" customBuiltin="true"/>
    <cellStyle name="Normal 40 2 4 3 2 2" xfId="0" builtinId="53" customBuiltin="true"/>
    <cellStyle name="Normal 40 2 4 3 2 2 2" xfId="0" builtinId="53" customBuiltin="true"/>
    <cellStyle name="Normal 40 2 4 3 2 2 2 2" xfId="0" builtinId="53" customBuiltin="true"/>
    <cellStyle name="Normal 40 2 4 3 2 2 3" xfId="0" builtinId="53" customBuiltin="true"/>
    <cellStyle name="Normal 40 2 4 3 2 3" xfId="0" builtinId="53" customBuiltin="true"/>
    <cellStyle name="Normal 40 2 4 3 2 3 2" xfId="0" builtinId="53" customBuiltin="true"/>
    <cellStyle name="Normal 40 2 4 3 2 4" xfId="0" builtinId="53" customBuiltin="true"/>
    <cellStyle name="Normal 40 2 4 3 3" xfId="0" builtinId="53" customBuiltin="true"/>
    <cellStyle name="Normal 40 2 4 3 3 2" xfId="0" builtinId="53" customBuiltin="true"/>
    <cellStyle name="Normal 40 2 4 3 3 2 2" xfId="0" builtinId="53" customBuiltin="true"/>
    <cellStyle name="Normal 40 2 4 3 3 3" xfId="0" builtinId="53" customBuiltin="true"/>
    <cellStyle name="Normal 40 2 4 3 4" xfId="0" builtinId="53" customBuiltin="true"/>
    <cellStyle name="Normal 40 2 4 3 4 2" xfId="0" builtinId="53" customBuiltin="true"/>
    <cellStyle name="Normal 40 2 4 3 5" xfId="0" builtinId="53" customBuiltin="true"/>
    <cellStyle name="Normal 40 2 4 4" xfId="0" builtinId="53" customBuiltin="true"/>
    <cellStyle name="Normal 40 2 4 4 2" xfId="0" builtinId="53" customBuiltin="true"/>
    <cellStyle name="Normal 40 2 4 4 2 2" xfId="0" builtinId="53" customBuiltin="true"/>
    <cellStyle name="Normal 40 2 4 4 2 2 2" xfId="0" builtinId="53" customBuiltin="true"/>
    <cellStyle name="Normal 40 2 4 4 2 3" xfId="0" builtinId="53" customBuiltin="true"/>
    <cellStyle name="Normal 40 2 4 4 3" xfId="0" builtinId="53" customBuiltin="true"/>
    <cellStyle name="Normal 40 2 4 4 3 2" xfId="0" builtinId="53" customBuiltin="true"/>
    <cellStyle name="Normal 40 2 4 4 4" xfId="0" builtinId="53" customBuiltin="true"/>
    <cellStyle name="Normal 40 2 4 5" xfId="0" builtinId="53" customBuiltin="true"/>
    <cellStyle name="Normal 40 2 4 5 2" xfId="0" builtinId="53" customBuiltin="true"/>
    <cellStyle name="Normal 40 2 4 5 2 2" xfId="0" builtinId="53" customBuiltin="true"/>
    <cellStyle name="Normal 40 2 4 5 3" xfId="0" builtinId="53" customBuiltin="true"/>
    <cellStyle name="Normal 40 2 4 6" xfId="0" builtinId="53" customBuiltin="true"/>
    <cellStyle name="Normal 40 2 4 6 2" xfId="0" builtinId="53" customBuiltin="true"/>
    <cellStyle name="Normal 40 2 4 7" xfId="0" builtinId="53" customBuiltin="true"/>
    <cellStyle name="Normal 40 2 5" xfId="0" builtinId="53" customBuiltin="true"/>
    <cellStyle name="Normal 40 2 6" xfId="0" builtinId="53" customBuiltin="true"/>
    <cellStyle name="Normal 40 2 6 2" xfId="0" builtinId="53" customBuiltin="true"/>
    <cellStyle name="Normal 40 2 6 2 2" xfId="0" builtinId="53" customBuiltin="true"/>
    <cellStyle name="Normal 40 2 6 2 2 2" xfId="0" builtinId="53" customBuiltin="true"/>
    <cellStyle name="Normal 40 2 6 2 2 2 2" xfId="0" builtinId="53" customBuiltin="true"/>
    <cellStyle name="Normal 40 2 6 2 2 2 2 2" xfId="0" builtinId="53" customBuiltin="true"/>
    <cellStyle name="Normal 40 2 6 2 2 2 3" xfId="0" builtinId="53" customBuiltin="true"/>
    <cellStyle name="Normal 40 2 6 2 2 3" xfId="0" builtinId="53" customBuiltin="true"/>
    <cellStyle name="Normal 40 2 6 2 2 3 2" xfId="0" builtinId="53" customBuiltin="true"/>
    <cellStyle name="Normal 40 2 6 2 2 4" xfId="0" builtinId="53" customBuiltin="true"/>
    <cellStyle name="Normal 40 2 6 2 3" xfId="0" builtinId="53" customBuiltin="true"/>
    <cellStyle name="Normal 40 2 6 2 3 2" xfId="0" builtinId="53" customBuiltin="true"/>
    <cellStyle name="Normal 40 2 6 2 3 2 2" xfId="0" builtinId="53" customBuiltin="true"/>
    <cellStyle name="Normal 40 2 6 2 3 3" xfId="0" builtinId="53" customBuiltin="true"/>
    <cellStyle name="Normal 40 2 6 2 4" xfId="0" builtinId="53" customBuiltin="true"/>
    <cellStyle name="Normal 40 2 6 2 4 2" xfId="0" builtinId="53" customBuiltin="true"/>
    <cellStyle name="Normal 40 2 6 2 5" xfId="0" builtinId="53" customBuiltin="true"/>
    <cellStyle name="Normal 40 2 6 3" xfId="0" builtinId="53" customBuiltin="true"/>
    <cellStyle name="Normal 40 2 6 3 2" xfId="0" builtinId="53" customBuiltin="true"/>
    <cellStyle name="Normal 40 2 6 3 2 2" xfId="0" builtinId="53" customBuiltin="true"/>
    <cellStyle name="Normal 40 2 6 3 2 2 2" xfId="0" builtinId="53" customBuiltin="true"/>
    <cellStyle name="Normal 40 2 6 3 2 3" xfId="0" builtinId="53" customBuiltin="true"/>
    <cellStyle name="Normal 40 2 6 3 3" xfId="0" builtinId="53" customBuiltin="true"/>
    <cellStyle name="Normal 40 2 6 3 3 2" xfId="0" builtinId="53" customBuiltin="true"/>
    <cellStyle name="Normal 40 2 6 3 4" xfId="0" builtinId="53" customBuiltin="true"/>
    <cellStyle name="Normal 40 2 6 4" xfId="0" builtinId="53" customBuiltin="true"/>
    <cellStyle name="Normal 40 2 6 4 2" xfId="0" builtinId="53" customBuiltin="true"/>
    <cellStyle name="Normal 40 2 6 4 2 2" xfId="0" builtinId="53" customBuiltin="true"/>
    <cellStyle name="Normal 40 2 6 4 3" xfId="0" builtinId="53" customBuiltin="true"/>
    <cellStyle name="Normal 40 2 6 5" xfId="0" builtinId="53" customBuiltin="true"/>
    <cellStyle name="Normal 40 2 6 5 2" xfId="0" builtinId="53" customBuiltin="true"/>
    <cellStyle name="Normal 40 2 6 6" xfId="0" builtinId="53" customBuiltin="true"/>
    <cellStyle name="Normal 40 2 7" xfId="0" builtinId="53" customBuiltin="true"/>
    <cellStyle name="Normal 40 2 7 2" xfId="0" builtinId="53" customBuiltin="true"/>
    <cellStyle name="Normal 40 2 7 2 2" xfId="0" builtinId="53" customBuiltin="true"/>
    <cellStyle name="Normal 40 2 7 2 2 2" xfId="0" builtinId="53" customBuiltin="true"/>
    <cellStyle name="Normal 40 2 7 2 2 2 2" xfId="0" builtinId="53" customBuiltin="true"/>
    <cellStyle name="Normal 40 2 7 2 2 3" xfId="0" builtinId="53" customBuiltin="true"/>
    <cellStyle name="Normal 40 2 7 2 3" xfId="0" builtinId="53" customBuiltin="true"/>
    <cellStyle name="Normal 40 2 7 2 3 2" xfId="0" builtinId="53" customBuiltin="true"/>
    <cellStyle name="Normal 40 2 7 2 4" xfId="0" builtinId="53" customBuiltin="true"/>
    <cellStyle name="Normal 40 2 7 3" xfId="0" builtinId="53" customBuiltin="true"/>
    <cellStyle name="Normal 40 2 7 3 2" xfId="0" builtinId="53" customBuiltin="true"/>
    <cellStyle name="Normal 40 2 7 3 2 2" xfId="0" builtinId="53" customBuiltin="true"/>
    <cellStyle name="Normal 40 2 7 3 3" xfId="0" builtinId="53" customBuiltin="true"/>
    <cellStyle name="Normal 40 2 7 4" xfId="0" builtinId="53" customBuiltin="true"/>
    <cellStyle name="Normal 40 2 7 4 2" xfId="0" builtinId="53" customBuiltin="true"/>
    <cellStyle name="Normal 40 2 7 5" xfId="0" builtinId="53" customBuiltin="true"/>
    <cellStyle name="Normal 40 2 8" xfId="0" builtinId="53" customBuiltin="true"/>
    <cellStyle name="Normal 40 2 8 2" xfId="0" builtinId="53" customBuiltin="true"/>
    <cellStyle name="Normal 40 2 8 2 2" xfId="0" builtinId="53" customBuiltin="true"/>
    <cellStyle name="Normal 40 2 8 2 2 2" xfId="0" builtinId="53" customBuiltin="true"/>
    <cellStyle name="Normal 40 2 8 2 3" xfId="0" builtinId="53" customBuiltin="true"/>
    <cellStyle name="Normal 40 2 8 3" xfId="0" builtinId="53" customBuiltin="true"/>
    <cellStyle name="Normal 40 2 8 3 2" xfId="0" builtinId="53" customBuiltin="true"/>
    <cellStyle name="Normal 40 2 8 4" xfId="0" builtinId="53" customBuiltin="true"/>
    <cellStyle name="Normal 40 2 9" xfId="0" builtinId="53" customBuiltin="true"/>
    <cellStyle name="Normal 40 2 9 2" xfId="0" builtinId="53" customBuiltin="true"/>
    <cellStyle name="Normal 40 2 9 2 2" xfId="0" builtinId="53" customBuiltin="true"/>
    <cellStyle name="Normal 40 2 9 3" xfId="0" builtinId="53" customBuiltin="true"/>
    <cellStyle name="Normal 40 3" xfId="0" builtinId="53" customBuiltin="true"/>
    <cellStyle name="Normal 40 3 10" xfId="0" builtinId="53" customBuiltin="true"/>
    <cellStyle name="Normal 40 3 10 2" xfId="0" builtinId="53" customBuiltin="true"/>
    <cellStyle name="Normal 40 3 11" xfId="0" builtinId="53" customBuiltin="true"/>
    <cellStyle name="Normal 40 3 2" xfId="0" builtinId="53" customBuiltin="true"/>
    <cellStyle name="Normal 40 3 2 2" xfId="0" builtinId="53" customBuiltin="true"/>
    <cellStyle name="Normal 40 3 2 2 2" xfId="0" builtinId="53" customBuiltin="true"/>
    <cellStyle name="Normal 40 3 2 2 2 2" xfId="0" builtinId="53" customBuiltin="true"/>
    <cellStyle name="Normal 40 3 2 2 2 2 2" xfId="0" builtinId="53" customBuiltin="true"/>
    <cellStyle name="Normal 40 3 2 2 2 2 2 2" xfId="0" builtinId="53" customBuiltin="true"/>
    <cellStyle name="Normal 40 3 2 2 2 2 2 2 2" xfId="0" builtinId="53" customBuiltin="true"/>
    <cellStyle name="Normal 40 3 2 2 2 2 2 2 2 2" xfId="0" builtinId="53" customBuiltin="true"/>
    <cellStyle name="Normal 40 3 2 2 2 2 2 2 3" xfId="0" builtinId="53" customBuiltin="true"/>
    <cellStyle name="Normal 40 3 2 2 2 2 2 3" xfId="0" builtinId="53" customBuiltin="true"/>
    <cellStyle name="Normal 40 3 2 2 2 2 2 3 2" xfId="0" builtinId="53" customBuiltin="true"/>
    <cellStyle name="Normal 40 3 2 2 2 2 2 4" xfId="0" builtinId="53" customBuiltin="true"/>
    <cellStyle name="Normal 40 3 2 2 2 2 3" xfId="0" builtinId="53" customBuiltin="true"/>
    <cellStyle name="Normal 40 3 2 2 2 2 3 2" xfId="0" builtinId="53" customBuiltin="true"/>
    <cellStyle name="Normal 40 3 2 2 2 2 3 2 2" xfId="0" builtinId="53" customBuiltin="true"/>
    <cellStyle name="Normal 40 3 2 2 2 2 3 3" xfId="0" builtinId="53" customBuiltin="true"/>
    <cellStyle name="Normal 40 3 2 2 2 2 4" xfId="0" builtinId="53" customBuiltin="true"/>
    <cellStyle name="Normal 40 3 2 2 2 2 4 2" xfId="0" builtinId="53" customBuiltin="true"/>
    <cellStyle name="Normal 40 3 2 2 2 2 5" xfId="0" builtinId="53" customBuiltin="true"/>
    <cellStyle name="Normal 40 3 2 2 2 3" xfId="0" builtinId="53" customBuiltin="true"/>
    <cellStyle name="Normal 40 3 2 2 2 3 2" xfId="0" builtinId="53" customBuiltin="true"/>
    <cellStyle name="Normal 40 3 2 2 2 3 2 2" xfId="0" builtinId="53" customBuiltin="true"/>
    <cellStyle name="Normal 40 3 2 2 2 3 2 2 2" xfId="0" builtinId="53" customBuiltin="true"/>
    <cellStyle name="Normal 40 3 2 2 2 3 2 3" xfId="0" builtinId="53" customBuiltin="true"/>
    <cellStyle name="Normal 40 3 2 2 2 3 3" xfId="0" builtinId="53" customBuiltin="true"/>
    <cellStyle name="Normal 40 3 2 2 2 3 3 2" xfId="0" builtinId="53" customBuiltin="true"/>
    <cellStyle name="Normal 40 3 2 2 2 3 4" xfId="0" builtinId="53" customBuiltin="true"/>
    <cellStyle name="Normal 40 3 2 2 2 4" xfId="0" builtinId="53" customBuiltin="true"/>
    <cellStyle name="Normal 40 3 2 2 2 4 2" xfId="0" builtinId="53" customBuiltin="true"/>
    <cellStyle name="Normal 40 3 2 2 2 4 2 2" xfId="0" builtinId="53" customBuiltin="true"/>
    <cellStyle name="Normal 40 3 2 2 2 4 3" xfId="0" builtinId="53" customBuiltin="true"/>
    <cellStyle name="Normal 40 3 2 2 2 5" xfId="0" builtinId="53" customBuiltin="true"/>
    <cellStyle name="Normal 40 3 2 2 2 5 2" xfId="0" builtinId="53" customBuiltin="true"/>
    <cellStyle name="Normal 40 3 2 2 2 6" xfId="0" builtinId="53" customBuiltin="true"/>
    <cellStyle name="Normal 40 3 2 2 3" xfId="0" builtinId="53" customBuiltin="true"/>
    <cellStyle name="Normal 40 3 2 2 3 2" xfId="0" builtinId="53" customBuiltin="true"/>
    <cellStyle name="Normal 40 3 2 2 3 2 2" xfId="0" builtinId="53" customBuiltin="true"/>
    <cellStyle name="Normal 40 3 2 2 3 2 2 2" xfId="0" builtinId="53" customBuiltin="true"/>
    <cellStyle name="Normal 40 3 2 2 3 2 2 2 2" xfId="0" builtinId="53" customBuiltin="true"/>
    <cellStyle name="Normal 40 3 2 2 3 2 2 3" xfId="0" builtinId="53" customBuiltin="true"/>
    <cellStyle name="Normal 40 3 2 2 3 2 3" xfId="0" builtinId="53" customBuiltin="true"/>
    <cellStyle name="Normal 40 3 2 2 3 2 3 2" xfId="0" builtinId="53" customBuiltin="true"/>
    <cellStyle name="Normal 40 3 2 2 3 2 4" xfId="0" builtinId="53" customBuiltin="true"/>
    <cellStyle name="Normal 40 3 2 2 3 3" xfId="0" builtinId="53" customBuiltin="true"/>
    <cellStyle name="Normal 40 3 2 2 3 3 2" xfId="0" builtinId="53" customBuiltin="true"/>
    <cellStyle name="Normal 40 3 2 2 3 3 2 2" xfId="0" builtinId="53" customBuiltin="true"/>
    <cellStyle name="Normal 40 3 2 2 3 3 3" xfId="0" builtinId="53" customBuiltin="true"/>
    <cellStyle name="Normal 40 3 2 2 3 4" xfId="0" builtinId="53" customBuiltin="true"/>
    <cellStyle name="Normal 40 3 2 2 3 4 2" xfId="0" builtinId="53" customBuiltin="true"/>
    <cellStyle name="Normal 40 3 2 2 3 5" xfId="0" builtinId="53" customBuiltin="true"/>
    <cellStyle name="Normal 40 3 2 2 4" xfId="0" builtinId="53" customBuiltin="true"/>
    <cellStyle name="Normal 40 3 2 2 4 2" xfId="0" builtinId="53" customBuiltin="true"/>
    <cellStyle name="Normal 40 3 2 2 4 2 2" xfId="0" builtinId="53" customBuiltin="true"/>
    <cellStyle name="Normal 40 3 2 2 4 2 2 2" xfId="0" builtinId="53" customBuiltin="true"/>
    <cellStyle name="Normal 40 3 2 2 4 2 3" xfId="0" builtinId="53" customBuiltin="true"/>
    <cellStyle name="Normal 40 3 2 2 4 3" xfId="0" builtinId="53" customBuiltin="true"/>
    <cellStyle name="Normal 40 3 2 2 4 3 2" xfId="0" builtinId="53" customBuiltin="true"/>
    <cellStyle name="Normal 40 3 2 2 4 4" xfId="0" builtinId="53" customBuiltin="true"/>
    <cellStyle name="Normal 40 3 2 2 5" xfId="0" builtinId="53" customBuiltin="true"/>
    <cellStyle name="Normal 40 3 2 2 5 2" xfId="0" builtinId="53" customBuiltin="true"/>
    <cellStyle name="Normal 40 3 2 2 5 2 2" xfId="0" builtinId="53" customBuiltin="true"/>
    <cellStyle name="Normal 40 3 2 2 5 3" xfId="0" builtinId="53" customBuiltin="true"/>
    <cellStyle name="Normal 40 3 2 2 6" xfId="0" builtinId="53" customBuiltin="true"/>
    <cellStyle name="Normal 40 3 2 2 6 2" xfId="0" builtinId="53" customBuiltin="true"/>
    <cellStyle name="Normal 40 3 2 2 7" xfId="0" builtinId="53" customBuiltin="true"/>
    <cellStyle name="Normal 40 3 2 3" xfId="0" builtinId="53" customBuiltin="true"/>
    <cellStyle name="Normal 40 3 2 3 2" xfId="0" builtinId="53" customBuiltin="true"/>
    <cellStyle name="Normal 40 3 2 3 2 2" xfId="0" builtinId="53" customBuiltin="true"/>
    <cellStyle name="Normal 40 3 2 3 2 2 2" xfId="0" builtinId="53" customBuiltin="true"/>
    <cellStyle name="Normal 40 3 2 3 2 2 2 2" xfId="0" builtinId="53" customBuiltin="true"/>
    <cellStyle name="Normal 40 3 2 3 2 2 2 2 2" xfId="0" builtinId="53" customBuiltin="true"/>
    <cellStyle name="Normal 40 3 2 3 2 2 2 3" xfId="0" builtinId="53" customBuiltin="true"/>
    <cellStyle name="Normal 40 3 2 3 2 2 3" xfId="0" builtinId="53" customBuiltin="true"/>
    <cellStyle name="Normal 40 3 2 3 2 2 3 2" xfId="0" builtinId="53" customBuiltin="true"/>
    <cellStyle name="Normal 40 3 2 3 2 2 4" xfId="0" builtinId="53" customBuiltin="true"/>
    <cellStyle name="Normal 40 3 2 3 2 3" xfId="0" builtinId="53" customBuiltin="true"/>
    <cellStyle name="Normal 40 3 2 3 2 3 2" xfId="0" builtinId="53" customBuiltin="true"/>
    <cellStyle name="Normal 40 3 2 3 2 3 2 2" xfId="0" builtinId="53" customBuiltin="true"/>
    <cellStyle name="Normal 40 3 2 3 2 3 3" xfId="0" builtinId="53" customBuiltin="true"/>
    <cellStyle name="Normal 40 3 2 3 2 4" xfId="0" builtinId="53" customBuiltin="true"/>
    <cellStyle name="Normal 40 3 2 3 2 4 2" xfId="0" builtinId="53" customBuiltin="true"/>
    <cellStyle name="Normal 40 3 2 3 2 5" xfId="0" builtinId="53" customBuiltin="true"/>
    <cellStyle name="Normal 40 3 2 3 3" xfId="0" builtinId="53" customBuiltin="true"/>
    <cellStyle name="Normal 40 3 2 3 3 2" xfId="0" builtinId="53" customBuiltin="true"/>
    <cellStyle name="Normal 40 3 2 3 3 2 2" xfId="0" builtinId="53" customBuiltin="true"/>
    <cellStyle name="Normal 40 3 2 3 3 2 2 2" xfId="0" builtinId="53" customBuiltin="true"/>
    <cellStyle name="Normal 40 3 2 3 3 2 3" xfId="0" builtinId="53" customBuiltin="true"/>
    <cellStyle name="Normal 40 3 2 3 3 3" xfId="0" builtinId="53" customBuiltin="true"/>
    <cellStyle name="Normal 40 3 2 3 3 3 2" xfId="0" builtinId="53" customBuiltin="true"/>
    <cellStyle name="Normal 40 3 2 3 3 4" xfId="0" builtinId="53" customBuiltin="true"/>
    <cellStyle name="Normal 40 3 2 3 4" xfId="0" builtinId="53" customBuiltin="true"/>
    <cellStyle name="Normal 40 3 2 3 4 2" xfId="0" builtinId="53" customBuiltin="true"/>
    <cellStyle name="Normal 40 3 2 3 4 2 2" xfId="0" builtinId="53" customBuiltin="true"/>
    <cellStyle name="Normal 40 3 2 3 4 3" xfId="0" builtinId="53" customBuiltin="true"/>
    <cellStyle name="Normal 40 3 2 3 5" xfId="0" builtinId="53" customBuiltin="true"/>
    <cellStyle name="Normal 40 3 2 3 5 2" xfId="0" builtinId="53" customBuiltin="true"/>
    <cellStyle name="Normal 40 3 2 3 6" xfId="0" builtinId="53" customBuiltin="true"/>
    <cellStyle name="Normal 40 3 2 4" xfId="0" builtinId="53" customBuiltin="true"/>
    <cellStyle name="Normal 40 3 2 4 2" xfId="0" builtinId="53" customBuiltin="true"/>
    <cellStyle name="Normal 40 3 2 4 2 2" xfId="0" builtinId="53" customBuiltin="true"/>
    <cellStyle name="Normal 40 3 2 4 2 2 2" xfId="0" builtinId="53" customBuiltin="true"/>
    <cellStyle name="Normal 40 3 2 4 2 2 2 2" xfId="0" builtinId="53" customBuiltin="true"/>
    <cellStyle name="Normal 40 3 2 4 2 2 3" xfId="0" builtinId="53" customBuiltin="true"/>
    <cellStyle name="Normal 40 3 2 4 2 3" xfId="0" builtinId="53" customBuiltin="true"/>
    <cellStyle name="Normal 40 3 2 4 2 3 2" xfId="0" builtinId="53" customBuiltin="true"/>
    <cellStyle name="Normal 40 3 2 4 2 4" xfId="0" builtinId="53" customBuiltin="true"/>
    <cellStyle name="Normal 40 3 2 4 3" xfId="0" builtinId="53" customBuiltin="true"/>
    <cellStyle name="Normal 40 3 2 4 3 2" xfId="0" builtinId="53" customBuiltin="true"/>
    <cellStyle name="Normal 40 3 2 4 3 2 2" xfId="0" builtinId="53" customBuiltin="true"/>
    <cellStyle name="Normal 40 3 2 4 3 3" xfId="0" builtinId="53" customBuiltin="true"/>
    <cellStyle name="Normal 40 3 2 4 4" xfId="0" builtinId="53" customBuiltin="true"/>
    <cellStyle name="Normal 40 3 2 4 4 2" xfId="0" builtinId="53" customBuiltin="true"/>
    <cellStyle name="Normal 40 3 2 4 5" xfId="0" builtinId="53" customBuiltin="true"/>
    <cellStyle name="Normal 40 3 2 5" xfId="0" builtinId="53" customBuiltin="true"/>
    <cellStyle name="Normal 40 3 2 5 2" xfId="0" builtinId="53" customBuiltin="true"/>
    <cellStyle name="Normal 40 3 2 5 2 2" xfId="0" builtinId="53" customBuiltin="true"/>
    <cellStyle name="Normal 40 3 2 5 2 2 2" xfId="0" builtinId="53" customBuiltin="true"/>
    <cellStyle name="Normal 40 3 2 5 2 3" xfId="0" builtinId="53" customBuiltin="true"/>
    <cellStyle name="Normal 40 3 2 5 3" xfId="0" builtinId="53" customBuiltin="true"/>
    <cellStyle name="Normal 40 3 2 5 3 2" xfId="0" builtinId="53" customBuiltin="true"/>
    <cellStyle name="Normal 40 3 2 5 4" xfId="0" builtinId="53" customBuiltin="true"/>
    <cellStyle name="Normal 40 3 2 6" xfId="0" builtinId="53" customBuiltin="true"/>
    <cellStyle name="Normal 40 3 2 6 2" xfId="0" builtinId="53" customBuiltin="true"/>
    <cellStyle name="Normal 40 3 2 6 2 2" xfId="0" builtinId="53" customBuiltin="true"/>
    <cellStyle name="Normal 40 3 2 6 3" xfId="0" builtinId="53" customBuiltin="true"/>
    <cellStyle name="Normal 40 3 2 7" xfId="0" builtinId="53" customBuiltin="true"/>
    <cellStyle name="Normal 40 3 2 8" xfId="0" builtinId="53" customBuiltin="true"/>
    <cellStyle name="Normal 40 3 2 8 2" xfId="0" builtinId="53" customBuiltin="true"/>
    <cellStyle name="Normal 40 3 2 9" xfId="0" builtinId="53" customBuiltin="true"/>
    <cellStyle name="Normal 40 3 3" xfId="0" builtinId="53" customBuiltin="true"/>
    <cellStyle name="Normal 40 3 3 2" xfId="0" builtinId="53" customBuiltin="true"/>
    <cellStyle name="Normal 40 3 3 2 2" xfId="0" builtinId="53" customBuiltin="true"/>
    <cellStyle name="Normal 40 3 3 2 2 2" xfId="0" builtinId="53" customBuiltin="true"/>
    <cellStyle name="Normal 40 3 3 2 2 2 2" xfId="0" builtinId="53" customBuiltin="true"/>
    <cellStyle name="Normal 40 3 3 2 2 2 2 2" xfId="0" builtinId="53" customBuiltin="true"/>
    <cellStyle name="Normal 40 3 3 2 2 2 2 2 2" xfId="0" builtinId="53" customBuiltin="true"/>
    <cellStyle name="Normal 40 3 3 2 2 2 2 2 2 2" xfId="0" builtinId="53" customBuiltin="true"/>
    <cellStyle name="Normal 40 3 3 2 2 2 2 2 3" xfId="0" builtinId="53" customBuiltin="true"/>
    <cellStyle name="Normal 40 3 3 2 2 2 2 3" xfId="0" builtinId="53" customBuiltin="true"/>
    <cellStyle name="Normal 40 3 3 2 2 2 2 3 2" xfId="0" builtinId="53" customBuiltin="true"/>
    <cellStyle name="Normal 40 3 3 2 2 2 2 4" xfId="0" builtinId="53" customBuiltin="true"/>
    <cellStyle name="Normal 40 3 3 2 2 2 3" xfId="0" builtinId="53" customBuiltin="true"/>
    <cellStyle name="Normal 40 3 3 2 2 2 3 2" xfId="0" builtinId="53" customBuiltin="true"/>
    <cellStyle name="Normal 40 3 3 2 2 2 3 2 2" xfId="0" builtinId="53" customBuiltin="true"/>
    <cellStyle name="Normal 40 3 3 2 2 2 3 3" xfId="0" builtinId="53" customBuiltin="true"/>
    <cellStyle name="Normal 40 3 3 2 2 2 4" xfId="0" builtinId="53" customBuiltin="true"/>
    <cellStyle name="Normal 40 3 3 2 2 2 4 2" xfId="0" builtinId="53" customBuiltin="true"/>
    <cellStyle name="Normal 40 3 3 2 2 2 5" xfId="0" builtinId="53" customBuiltin="true"/>
    <cellStyle name="Normal 40 3 3 2 2 3" xfId="0" builtinId="53" customBuiltin="true"/>
    <cellStyle name="Normal 40 3 3 2 2 3 2" xfId="0" builtinId="53" customBuiltin="true"/>
    <cellStyle name="Normal 40 3 3 2 2 3 2 2" xfId="0" builtinId="53" customBuiltin="true"/>
    <cellStyle name="Normal 40 3 3 2 2 3 2 2 2" xfId="0" builtinId="53" customBuiltin="true"/>
    <cellStyle name="Normal 40 3 3 2 2 3 2 3" xfId="0" builtinId="53" customBuiltin="true"/>
    <cellStyle name="Normal 40 3 3 2 2 3 3" xfId="0" builtinId="53" customBuiltin="true"/>
    <cellStyle name="Normal 40 3 3 2 2 3 3 2" xfId="0" builtinId="53" customBuiltin="true"/>
    <cellStyle name="Normal 40 3 3 2 2 3 4" xfId="0" builtinId="53" customBuiltin="true"/>
    <cellStyle name="Normal 40 3 3 2 2 4" xfId="0" builtinId="53" customBuiltin="true"/>
    <cellStyle name="Normal 40 3 3 2 2 4 2" xfId="0" builtinId="53" customBuiltin="true"/>
    <cellStyle name="Normal 40 3 3 2 2 4 2 2" xfId="0" builtinId="53" customBuiltin="true"/>
    <cellStyle name="Normal 40 3 3 2 2 4 3" xfId="0" builtinId="53" customBuiltin="true"/>
    <cellStyle name="Normal 40 3 3 2 2 5" xfId="0" builtinId="53" customBuiltin="true"/>
    <cellStyle name="Normal 40 3 3 2 2 5 2" xfId="0" builtinId="53" customBuiltin="true"/>
    <cellStyle name="Normal 40 3 3 2 2 6" xfId="0" builtinId="53" customBuiltin="true"/>
    <cellStyle name="Normal 40 3 3 2 3" xfId="0" builtinId="53" customBuiltin="true"/>
    <cellStyle name="Normal 40 3 3 2 3 2" xfId="0" builtinId="53" customBuiltin="true"/>
    <cellStyle name="Normal 40 3 3 2 3 2 2" xfId="0" builtinId="53" customBuiltin="true"/>
    <cellStyle name="Normal 40 3 3 2 3 2 2 2" xfId="0" builtinId="53" customBuiltin="true"/>
    <cellStyle name="Normal 40 3 3 2 3 2 2 2 2" xfId="0" builtinId="53" customBuiltin="true"/>
    <cellStyle name="Normal 40 3 3 2 3 2 2 3" xfId="0" builtinId="53" customBuiltin="true"/>
    <cellStyle name="Normal 40 3 3 2 3 2 3" xfId="0" builtinId="53" customBuiltin="true"/>
    <cellStyle name="Normal 40 3 3 2 3 2 3 2" xfId="0" builtinId="53" customBuiltin="true"/>
    <cellStyle name="Normal 40 3 3 2 3 2 4" xfId="0" builtinId="53" customBuiltin="true"/>
    <cellStyle name="Normal 40 3 3 2 3 3" xfId="0" builtinId="53" customBuiltin="true"/>
    <cellStyle name="Normal 40 3 3 2 3 3 2" xfId="0" builtinId="53" customBuiltin="true"/>
    <cellStyle name="Normal 40 3 3 2 3 3 2 2" xfId="0" builtinId="53" customBuiltin="true"/>
    <cellStyle name="Normal 40 3 3 2 3 3 3" xfId="0" builtinId="53" customBuiltin="true"/>
    <cellStyle name="Normal 40 3 3 2 3 4" xfId="0" builtinId="53" customBuiltin="true"/>
    <cellStyle name="Normal 40 3 3 2 3 4 2" xfId="0" builtinId="53" customBuiltin="true"/>
    <cellStyle name="Normal 40 3 3 2 3 5" xfId="0" builtinId="53" customBuiltin="true"/>
    <cellStyle name="Normal 40 3 3 2 4" xfId="0" builtinId="53" customBuiltin="true"/>
    <cellStyle name="Normal 40 3 3 2 4 2" xfId="0" builtinId="53" customBuiltin="true"/>
    <cellStyle name="Normal 40 3 3 2 4 2 2" xfId="0" builtinId="53" customBuiltin="true"/>
    <cellStyle name="Normal 40 3 3 2 4 2 2 2" xfId="0" builtinId="53" customBuiltin="true"/>
    <cellStyle name="Normal 40 3 3 2 4 2 3" xfId="0" builtinId="53" customBuiltin="true"/>
    <cellStyle name="Normal 40 3 3 2 4 3" xfId="0" builtinId="53" customBuiltin="true"/>
    <cellStyle name="Normal 40 3 3 2 4 3 2" xfId="0" builtinId="53" customBuiltin="true"/>
    <cellStyle name="Normal 40 3 3 2 4 4" xfId="0" builtinId="53" customBuiltin="true"/>
    <cellStyle name="Normal 40 3 3 2 5" xfId="0" builtinId="53" customBuiltin="true"/>
    <cellStyle name="Normal 40 3 3 2 5 2" xfId="0" builtinId="53" customBuiltin="true"/>
    <cellStyle name="Normal 40 3 3 2 5 2 2" xfId="0" builtinId="53" customBuiltin="true"/>
    <cellStyle name="Normal 40 3 3 2 5 3" xfId="0" builtinId="53" customBuiltin="true"/>
    <cellStyle name="Normal 40 3 3 2 6" xfId="0" builtinId="53" customBuiltin="true"/>
    <cellStyle name="Normal 40 3 3 2 6 2" xfId="0" builtinId="53" customBuiltin="true"/>
    <cellStyle name="Normal 40 3 3 2 7" xfId="0" builtinId="53" customBuiltin="true"/>
    <cellStyle name="Normal 40 3 3 3" xfId="0" builtinId="53" customBuiltin="true"/>
    <cellStyle name="Normal 40 3 3 3 2" xfId="0" builtinId="53" customBuiltin="true"/>
    <cellStyle name="Normal 40 3 3 3 2 2" xfId="0" builtinId="53" customBuiltin="true"/>
    <cellStyle name="Normal 40 3 3 3 2 2 2" xfId="0" builtinId="53" customBuiltin="true"/>
    <cellStyle name="Normal 40 3 3 3 2 2 2 2" xfId="0" builtinId="53" customBuiltin="true"/>
    <cellStyle name="Normal 40 3 3 3 2 2 2 2 2" xfId="0" builtinId="53" customBuiltin="true"/>
    <cellStyle name="Normal 40 3 3 3 2 2 2 3" xfId="0" builtinId="53" customBuiltin="true"/>
    <cellStyle name="Normal 40 3 3 3 2 2 3" xfId="0" builtinId="53" customBuiltin="true"/>
    <cellStyle name="Normal 40 3 3 3 2 2 3 2" xfId="0" builtinId="53" customBuiltin="true"/>
    <cellStyle name="Normal 40 3 3 3 2 2 4" xfId="0" builtinId="53" customBuiltin="true"/>
    <cellStyle name="Normal 40 3 3 3 2 3" xfId="0" builtinId="53" customBuiltin="true"/>
    <cellStyle name="Normal 40 3 3 3 2 3 2" xfId="0" builtinId="53" customBuiltin="true"/>
    <cellStyle name="Normal 40 3 3 3 2 3 2 2" xfId="0" builtinId="53" customBuiltin="true"/>
    <cellStyle name="Normal 40 3 3 3 2 3 3" xfId="0" builtinId="53" customBuiltin="true"/>
    <cellStyle name="Normal 40 3 3 3 2 4" xfId="0" builtinId="53" customBuiltin="true"/>
    <cellStyle name="Normal 40 3 3 3 2 4 2" xfId="0" builtinId="53" customBuiltin="true"/>
    <cellStyle name="Normal 40 3 3 3 2 5" xfId="0" builtinId="53" customBuiltin="true"/>
    <cellStyle name="Normal 40 3 3 3 3" xfId="0" builtinId="53" customBuiltin="true"/>
    <cellStyle name="Normal 40 3 3 3 3 2" xfId="0" builtinId="53" customBuiltin="true"/>
    <cellStyle name="Normal 40 3 3 3 3 2 2" xfId="0" builtinId="53" customBuiltin="true"/>
    <cellStyle name="Normal 40 3 3 3 3 2 2 2" xfId="0" builtinId="53" customBuiltin="true"/>
    <cellStyle name="Normal 40 3 3 3 3 2 3" xfId="0" builtinId="53" customBuiltin="true"/>
    <cellStyle name="Normal 40 3 3 3 3 3" xfId="0" builtinId="53" customBuiltin="true"/>
    <cellStyle name="Normal 40 3 3 3 3 3 2" xfId="0" builtinId="53" customBuiltin="true"/>
    <cellStyle name="Normal 40 3 3 3 3 4" xfId="0" builtinId="53" customBuiltin="true"/>
    <cellStyle name="Normal 40 3 3 3 4" xfId="0" builtinId="53" customBuiltin="true"/>
    <cellStyle name="Normal 40 3 3 3 4 2" xfId="0" builtinId="53" customBuiltin="true"/>
    <cellStyle name="Normal 40 3 3 3 4 2 2" xfId="0" builtinId="53" customBuiltin="true"/>
    <cellStyle name="Normal 40 3 3 3 4 3" xfId="0" builtinId="53" customBuiltin="true"/>
    <cellStyle name="Normal 40 3 3 3 5" xfId="0" builtinId="53" customBuiltin="true"/>
    <cellStyle name="Normal 40 3 3 3 5 2" xfId="0" builtinId="53" customBuiltin="true"/>
    <cellStyle name="Normal 40 3 3 3 6" xfId="0" builtinId="53" customBuiltin="true"/>
    <cellStyle name="Normal 40 3 3 4" xfId="0" builtinId="53" customBuiltin="true"/>
    <cellStyle name="Normal 40 3 3 4 2" xfId="0" builtinId="53" customBuiltin="true"/>
    <cellStyle name="Normal 40 3 3 4 2 2" xfId="0" builtinId="53" customBuiltin="true"/>
    <cellStyle name="Normal 40 3 3 4 2 2 2" xfId="0" builtinId="53" customBuiltin="true"/>
    <cellStyle name="Normal 40 3 3 4 2 2 2 2" xfId="0" builtinId="53" customBuiltin="true"/>
    <cellStyle name="Normal 40 3 3 4 2 2 3" xfId="0" builtinId="53" customBuiltin="true"/>
    <cellStyle name="Normal 40 3 3 4 2 3" xfId="0" builtinId="53" customBuiltin="true"/>
    <cellStyle name="Normal 40 3 3 4 2 3 2" xfId="0" builtinId="53" customBuiltin="true"/>
    <cellStyle name="Normal 40 3 3 4 2 4" xfId="0" builtinId="53" customBuiltin="true"/>
    <cellStyle name="Normal 40 3 3 4 3" xfId="0" builtinId="53" customBuiltin="true"/>
    <cellStyle name="Normal 40 3 3 4 3 2" xfId="0" builtinId="53" customBuiltin="true"/>
    <cellStyle name="Normal 40 3 3 4 3 2 2" xfId="0" builtinId="53" customBuiltin="true"/>
    <cellStyle name="Normal 40 3 3 4 3 3" xfId="0" builtinId="53" customBuiltin="true"/>
    <cellStyle name="Normal 40 3 3 4 4" xfId="0" builtinId="53" customBuiltin="true"/>
    <cellStyle name="Normal 40 3 3 4 4 2" xfId="0" builtinId="53" customBuiltin="true"/>
    <cellStyle name="Normal 40 3 3 4 5" xfId="0" builtinId="53" customBuiltin="true"/>
    <cellStyle name="Normal 40 3 3 5" xfId="0" builtinId="53" customBuiltin="true"/>
    <cellStyle name="Normal 40 3 3 5 2" xfId="0" builtinId="53" customBuiltin="true"/>
    <cellStyle name="Normal 40 3 3 5 2 2" xfId="0" builtinId="53" customBuiltin="true"/>
    <cellStyle name="Normal 40 3 3 5 2 2 2" xfId="0" builtinId="53" customBuiltin="true"/>
    <cellStyle name="Normal 40 3 3 5 2 3" xfId="0" builtinId="53" customBuiltin="true"/>
    <cellStyle name="Normal 40 3 3 5 3" xfId="0" builtinId="53" customBuiltin="true"/>
    <cellStyle name="Normal 40 3 3 5 3 2" xfId="0" builtinId="53" customBuiltin="true"/>
    <cellStyle name="Normal 40 3 3 5 4" xfId="0" builtinId="53" customBuiltin="true"/>
    <cellStyle name="Normal 40 3 3 6" xfId="0" builtinId="53" customBuiltin="true"/>
    <cellStyle name="Normal 40 3 3 6 2" xfId="0" builtinId="53" customBuiltin="true"/>
    <cellStyle name="Normal 40 3 3 6 2 2" xfId="0" builtinId="53" customBuiltin="true"/>
    <cellStyle name="Normal 40 3 3 6 3" xfId="0" builtinId="53" customBuiltin="true"/>
    <cellStyle name="Normal 40 3 3 7" xfId="0" builtinId="53" customBuiltin="true"/>
    <cellStyle name="Normal 40 3 3 7 2" xfId="0" builtinId="53" customBuiltin="true"/>
    <cellStyle name="Normal 40 3 3 8" xfId="0" builtinId="53" customBuiltin="true"/>
    <cellStyle name="Normal 40 3 4" xfId="0" builtinId="53" customBuiltin="true"/>
    <cellStyle name="Normal 40 3 4 2" xfId="0" builtinId="53" customBuiltin="true"/>
    <cellStyle name="Normal 40 3 4 2 2" xfId="0" builtinId="53" customBuiltin="true"/>
    <cellStyle name="Normal 40 3 4 2 2 2" xfId="0" builtinId="53" customBuiltin="true"/>
    <cellStyle name="Normal 40 3 4 2 2 2 2" xfId="0" builtinId="53" customBuiltin="true"/>
    <cellStyle name="Normal 40 3 4 2 2 2 2 2" xfId="0" builtinId="53" customBuiltin="true"/>
    <cellStyle name="Normal 40 3 4 2 2 2 2 2 2" xfId="0" builtinId="53" customBuiltin="true"/>
    <cellStyle name="Normal 40 3 4 2 2 2 2 3" xfId="0" builtinId="53" customBuiltin="true"/>
    <cellStyle name="Normal 40 3 4 2 2 2 3" xfId="0" builtinId="53" customBuiltin="true"/>
    <cellStyle name="Normal 40 3 4 2 2 2 3 2" xfId="0" builtinId="53" customBuiltin="true"/>
    <cellStyle name="Normal 40 3 4 2 2 2 4" xfId="0" builtinId="53" customBuiltin="true"/>
    <cellStyle name="Normal 40 3 4 2 2 3" xfId="0" builtinId="53" customBuiltin="true"/>
    <cellStyle name="Normal 40 3 4 2 2 3 2" xfId="0" builtinId="53" customBuiltin="true"/>
    <cellStyle name="Normal 40 3 4 2 2 3 2 2" xfId="0" builtinId="53" customBuiltin="true"/>
    <cellStyle name="Normal 40 3 4 2 2 3 3" xfId="0" builtinId="53" customBuiltin="true"/>
    <cellStyle name="Normal 40 3 4 2 2 4" xfId="0" builtinId="53" customBuiltin="true"/>
    <cellStyle name="Normal 40 3 4 2 2 4 2" xfId="0" builtinId="53" customBuiltin="true"/>
    <cellStyle name="Normal 40 3 4 2 2 5" xfId="0" builtinId="53" customBuiltin="true"/>
    <cellStyle name="Normal 40 3 4 2 3" xfId="0" builtinId="53" customBuiltin="true"/>
    <cellStyle name="Normal 40 3 4 2 3 2" xfId="0" builtinId="53" customBuiltin="true"/>
    <cellStyle name="Normal 40 3 4 2 3 2 2" xfId="0" builtinId="53" customBuiltin="true"/>
    <cellStyle name="Normal 40 3 4 2 3 2 2 2" xfId="0" builtinId="53" customBuiltin="true"/>
    <cellStyle name="Normal 40 3 4 2 3 2 3" xfId="0" builtinId="53" customBuiltin="true"/>
    <cellStyle name="Normal 40 3 4 2 3 3" xfId="0" builtinId="53" customBuiltin="true"/>
    <cellStyle name="Normal 40 3 4 2 3 3 2" xfId="0" builtinId="53" customBuiltin="true"/>
    <cellStyle name="Normal 40 3 4 2 3 4" xfId="0" builtinId="53" customBuiltin="true"/>
    <cellStyle name="Normal 40 3 4 2 4" xfId="0" builtinId="53" customBuiltin="true"/>
    <cellStyle name="Normal 40 3 4 2 4 2" xfId="0" builtinId="53" customBuiltin="true"/>
    <cellStyle name="Normal 40 3 4 2 4 2 2" xfId="0" builtinId="53" customBuiltin="true"/>
    <cellStyle name="Normal 40 3 4 2 4 3" xfId="0" builtinId="53" customBuiltin="true"/>
    <cellStyle name="Normal 40 3 4 2 5" xfId="0" builtinId="53" customBuiltin="true"/>
    <cellStyle name="Normal 40 3 4 2 5 2" xfId="0" builtinId="53" customBuiltin="true"/>
    <cellStyle name="Normal 40 3 4 2 6" xfId="0" builtinId="53" customBuiltin="true"/>
    <cellStyle name="Normal 40 3 4 3" xfId="0" builtinId="53" customBuiltin="true"/>
    <cellStyle name="Normal 40 3 4 3 2" xfId="0" builtinId="53" customBuiltin="true"/>
    <cellStyle name="Normal 40 3 4 3 2 2" xfId="0" builtinId="53" customBuiltin="true"/>
    <cellStyle name="Normal 40 3 4 3 2 2 2" xfId="0" builtinId="53" customBuiltin="true"/>
    <cellStyle name="Normal 40 3 4 3 2 2 2 2" xfId="0" builtinId="53" customBuiltin="true"/>
    <cellStyle name="Normal 40 3 4 3 2 2 3" xfId="0" builtinId="53" customBuiltin="true"/>
    <cellStyle name="Normal 40 3 4 3 2 3" xfId="0" builtinId="53" customBuiltin="true"/>
    <cellStyle name="Normal 40 3 4 3 2 3 2" xfId="0" builtinId="53" customBuiltin="true"/>
    <cellStyle name="Normal 40 3 4 3 2 4" xfId="0" builtinId="53" customBuiltin="true"/>
    <cellStyle name="Normal 40 3 4 3 3" xfId="0" builtinId="53" customBuiltin="true"/>
    <cellStyle name="Normal 40 3 4 3 3 2" xfId="0" builtinId="53" customBuiltin="true"/>
    <cellStyle name="Normal 40 3 4 3 3 2 2" xfId="0" builtinId="53" customBuiltin="true"/>
    <cellStyle name="Normal 40 3 4 3 3 3" xfId="0" builtinId="53" customBuiltin="true"/>
    <cellStyle name="Normal 40 3 4 3 4" xfId="0" builtinId="53" customBuiltin="true"/>
    <cellStyle name="Normal 40 3 4 3 4 2" xfId="0" builtinId="53" customBuiltin="true"/>
    <cellStyle name="Normal 40 3 4 3 5" xfId="0" builtinId="53" customBuiltin="true"/>
    <cellStyle name="Normal 40 3 4 4" xfId="0" builtinId="53" customBuiltin="true"/>
    <cellStyle name="Normal 40 3 4 4 2" xfId="0" builtinId="53" customBuiltin="true"/>
    <cellStyle name="Normal 40 3 4 4 2 2" xfId="0" builtinId="53" customBuiltin="true"/>
    <cellStyle name="Normal 40 3 4 4 2 2 2" xfId="0" builtinId="53" customBuiltin="true"/>
    <cellStyle name="Normal 40 3 4 4 2 3" xfId="0" builtinId="53" customBuiltin="true"/>
    <cellStyle name="Normal 40 3 4 4 3" xfId="0" builtinId="53" customBuiltin="true"/>
    <cellStyle name="Normal 40 3 4 4 3 2" xfId="0" builtinId="53" customBuiltin="true"/>
    <cellStyle name="Normal 40 3 4 4 4" xfId="0" builtinId="53" customBuiltin="true"/>
    <cellStyle name="Normal 40 3 4 5" xfId="0" builtinId="53" customBuiltin="true"/>
    <cellStyle name="Normal 40 3 4 5 2" xfId="0" builtinId="53" customBuiltin="true"/>
    <cellStyle name="Normal 40 3 4 5 2 2" xfId="0" builtinId="53" customBuiltin="true"/>
    <cellStyle name="Normal 40 3 4 5 3" xfId="0" builtinId="53" customBuiltin="true"/>
    <cellStyle name="Normal 40 3 4 6" xfId="0" builtinId="53" customBuiltin="true"/>
    <cellStyle name="Normal 40 3 4 6 2" xfId="0" builtinId="53" customBuiltin="true"/>
    <cellStyle name="Normal 40 3 4 7" xfId="0" builtinId="53" customBuiltin="true"/>
    <cellStyle name="Normal 40 3 5" xfId="0" builtinId="53" customBuiltin="true"/>
    <cellStyle name="Normal 40 3 5 2" xfId="0" builtinId="53" customBuiltin="true"/>
    <cellStyle name="Normal 40 3 5 2 2" xfId="0" builtinId="53" customBuiltin="true"/>
    <cellStyle name="Normal 40 3 5 2 2 2" xfId="0" builtinId="53" customBuiltin="true"/>
    <cellStyle name="Normal 40 3 5 2 2 2 2" xfId="0" builtinId="53" customBuiltin="true"/>
    <cellStyle name="Normal 40 3 5 2 2 2 2 2" xfId="0" builtinId="53" customBuiltin="true"/>
    <cellStyle name="Normal 40 3 5 2 2 2 3" xfId="0" builtinId="53" customBuiltin="true"/>
    <cellStyle name="Normal 40 3 5 2 2 3" xfId="0" builtinId="53" customBuiltin="true"/>
    <cellStyle name="Normal 40 3 5 2 2 3 2" xfId="0" builtinId="53" customBuiltin="true"/>
    <cellStyle name="Normal 40 3 5 2 2 4" xfId="0" builtinId="53" customBuiltin="true"/>
    <cellStyle name="Normal 40 3 5 2 3" xfId="0" builtinId="53" customBuiltin="true"/>
    <cellStyle name="Normal 40 3 5 2 3 2" xfId="0" builtinId="53" customBuiltin="true"/>
    <cellStyle name="Normal 40 3 5 2 3 2 2" xfId="0" builtinId="53" customBuiltin="true"/>
    <cellStyle name="Normal 40 3 5 2 3 3" xfId="0" builtinId="53" customBuiltin="true"/>
    <cellStyle name="Normal 40 3 5 2 4" xfId="0" builtinId="53" customBuiltin="true"/>
    <cellStyle name="Normal 40 3 5 2 4 2" xfId="0" builtinId="53" customBuiltin="true"/>
    <cellStyle name="Normal 40 3 5 2 5" xfId="0" builtinId="53" customBuiltin="true"/>
    <cellStyle name="Normal 40 3 5 3" xfId="0" builtinId="53" customBuiltin="true"/>
    <cellStyle name="Normal 40 3 5 3 2" xfId="0" builtinId="53" customBuiltin="true"/>
    <cellStyle name="Normal 40 3 5 3 2 2" xfId="0" builtinId="53" customBuiltin="true"/>
    <cellStyle name="Normal 40 3 5 3 2 2 2" xfId="0" builtinId="53" customBuiltin="true"/>
    <cellStyle name="Normal 40 3 5 3 2 3" xfId="0" builtinId="53" customBuiltin="true"/>
    <cellStyle name="Normal 40 3 5 3 3" xfId="0" builtinId="53" customBuiltin="true"/>
    <cellStyle name="Normal 40 3 5 3 3 2" xfId="0" builtinId="53" customBuiltin="true"/>
    <cellStyle name="Normal 40 3 5 3 4" xfId="0" builtinId="53" customBuiltin="true"/>
    <cellStyle name="Normal 40 3 5 4" xfId="0" builtinId="53" customBuiltin="true"/>
    <cellStyle name="Normal 40 3 5 4 2" xfId="0" builtinId="53" customBuiltin="true"/>
    <cellStyle name="Normal 40 3 5 4 2 2" xfId="0" builtinId="53" customBuiltin="true"/>
    <cellStyle name="Normal 40 3 5 4 3" xfId="0" builtinId="53" customBuiltin="true"/>
    <cellStyle name="Normal 40 3 5 5" xfId="0" builtinId="53" customBuiltin="true"/>
    <cellStyle name="Normal 40 3 5 5 2" xfId="0" builtinId="53" customBuiltin="true"/>
    <cellStyle name="Normal 40 3 5 6" xfId="0" builtinId="53" customBuiltin="true"/>
    <cellStyle name="Normal 40 3 6" xfId="0" builtinId="53" customBuiltin="true"/>
    <cellStyle name="Normal 40 3 6 2" xfId="0" builtinId="53" customBuiltin="true"/>
    <cellStyle name="Normal 40 3 6 2 2" xfId="0" builtinId="53" customBuiltin="true"/>
    <cellStyle name="Normal 40 3 6 2 2 2" xfId="0" builtinId="53" customBuiltin="true"/>
    <cellStyle name="Normal 40 3 6 2 2 2 2" xfId="0" builtinId="53" customBuiltin="true"/>
    <cellStyle name="Normal 40 3 6 2 2 3" xfId="0" builtinId="53" customBuiltin="true"/>
    <cellStyle name="Normal 40 3 6 2 3" xfId="0" builtinId="53" customBuiltin="true"/>
    <cellStyle name="Normal 40 3 6 2 3 2" xfId="0" builtinId="53" customBuiltin="true"/>
    <cellStyle name="Normal 40 3 6 2 4" xfId="0" builtinId="53" customBuiltin="true"/>
    <cellStyle name="Normal 40 3 6 3" xfId="0" builtinId="53" customBuiltin="true"/>
    <cellStyle name="Normal 40 3 6 3 2" xfId="0" builtinId="53" customBuiltin="true"/>
    <cellStyle name="Normal 40 3 6 3 2 2" xfId="0" builtinId="53" customBuiltin="true"/>
    <cellStyle name="Normal 40 3 6 3 3" xfId="0" builtinId="53" customBuiltin="true"/>
    <cellStyle name="Normal 40 3 6 4" xfId="0" builtinId="53" customBuiltin="true"/>
    <cellStyle name="Normal 40 3 6 4 2" xfId="0" builtinId="53" customBuiltin="true"/>
    <cellStyle name="Normal 40 3 6 5" xfId="0" builtinId="53" customBuiltin="true"/>
    <cellStyle name="Normal 40 3 7" xfId="0" builtinId="53" customBuiltin="true"/>
    <cellStyle name="Normal 40 3 7 2" xfId="0" builtinId="53" customBuiltin="true"/>
    <cellStyle name="Normal 40 3 7 2 2" xfId="0" builtinId="53" customBuiltin="true"/>
    <cellStyle name="Normal 40 3 7 2 2 2" xfId="0" builtinId="53" customBuiltin="true"/>
    <cellStyle name="Normal 40 3 7 2 3" xfId="0" builtinId="53" customBuiltin="true"/>
    <cellStyle name="Normal 40 3 7 3" xfId="0" builtinId="53" customBuiltin="true"/>
    <cellStyle name="Normal 40 3 7 3 2" xfId="0" builtinId="53" customBuiltin="true"/>
    <cellStyle name="Normal 40 3 7 4" xfId="0" builtinId="53" customBuiltin="true"/>
    <cellStyle name="Normal 40 3 8" xfId="0" builtinId="53" customBuiltin="true"/>
    <cellStyle name="Normal 40 3 8 2" xfId="0" builtinId="53" customBuiltin="true"/>
    <cellStyle name="Normal 40 3 8 2 2" xfId="0" builtinId="53" customBuiltin="true"/>
    <cellStyle name="Normal 40 3 8 3" xfId="0" builtinId="53" customBuiltin="true"/>
    <cellStyle name="Normal 40 3 9" xfId="0" builtinId="53" customBuiltin="true"/>
    <cellStyle name="Normal 40 4" xfId="0" builtinId="53" customBuiltin="true"/>
    <cellStyle name="Normal 40 4 2" xfId="0" builtinId="53" customBuiltin="true"/>
    <cellStyle name="Normal 40 4 2 2" xfId="0" builtinId="53" customBuiltin="true"/>
    <cellStyle name="Normal 40 4 2 2 2" xfId="0" builtinId="53" customBuiltin="true"/>
    <cellStyle name="Normal 40 4 2 2 2 2" xfId="0" builtinId="53" customBuiltin="true"/>
    <cellStyle name="Normal 40 4 2 2 2 2 2" xfId="0" builtinId="53" customBuiltin="true"/>
    <cellStyle name="Normal 40 4 2 2 2 2 2 2" xfId="0" builtinId="53" customBuiltin="true"/>
    <cellStyle name="Normal 40 4 2 2 2 2 2 2 2" xfId="0" builtinId="53" customBuiltin="true"/>
    <cellStyle name="Normal 40 4 2 2 2 2 2 3" xfId="0" builtinId="53" customBuiltin="true"/>
    <cellStyle name="Normal 40 4 2 2 2 2 3" xfId="0" builtinId="53" customBuiltin="true"/>
    <cellStyle name="Normal 40 4 2 2 2 2 3 2" xfId="0" builtinId="53" customBuiltin="true"/>
    <cellStyle name="Normal 40 4 2 2 2 2 4" xfId="0" builtinId="53" customBuiltin="true"/>
    <cellStyle name="Normal 40 4 2 2 2 3" xfId="0" builtinId="53" customBuiltin="true"/>
    <cellStyle name="Normal 40 4 2 2 2 3 2" xfId="0" builtinId="53" customBuiltin="true"/>
    <cellStyle name="Normal 40 4 2 2 2 3 2 2" xfId="0" builtinId="53" customBuiltin="true"/>
    <cellStyle name="Normal 40 4 2 2 2 3 3" xfId="0" builtinId="53" customBuiltin="true"/>
    <cellStyle name="Normal 40 4 2 2 2 4" xfId="0" builtinId="53" customBuiltin="true"/>
    <cellStyle name="Normal 40 4 2 2 2 4 2" xfId="0" builtinId="53" customBuiltin="true"/>
    <cellStyle name="Normal 40 4 2 2 2 5" xfId="0" builtinId="53" customBuiltin="true"/>
    <cellStyle name="Normal 40 4 2 2 3" xfId="0" builtinId="53" customBuiltin="true"/>
    <cellStyle name="Normal 40 4 2 2 3 2" xfId="0" builtinId="53" customBuiltin="true"/>
    <cellStyle name="Normal 40 4 2 2 3 2 2" xfId="0" builtinId="53" customBuiltin="true"/>
    <cellStyle name="Normal 40 4 2 2 3 2 2 2" xfId="0" builtinId="53" customBuiltin="true"/>
    <cellStyle name="Normal 40 4 2 2 3 2 3" xfId="0" builtinId="53" customBuiltin="true"/>
    <cellStyle name="Normal 40 4 2 2 3 3" xfId="0" builtinId="53" customBuiltin="true"/>
    <cellStyle name="Normal 40 4 2 2 3 3 2" xfId="0" builtinId="53" customBuiltin="true"/>
    <cellStyle name="Normal 40 4 2 2 3 4" xfId="0" builtinId="53" customBuiltin="true"/>
    <cellStyle name="Normal 40 4 2 2 4" xfId="0" builtinId="53" customBuiltin="true"/>
    <cellStyle name="Normal 40 4 2 2 4 2" xfId="0" builtinId="53" customBuiltin="true"/>
    <cellStyle name="Normal 40 4 2 2 4 2 2" xfId="0" builtinId="53" customBuiltin="true"/>
    <cellStyle name="Normal 40 4 2 2 4 3" xfId="0" builtinId="53" customBuiltin="true"/>
    <cellStyle name="Normal 40 4 2 2 5" xfId="0" builtinId="53" customBuiltin="true"/>
    <cellStyle name="Normal 40 4 2 2 5 2" xfId="0" builtinId="53" customBuiltin="true"/>
    <cellStyle name="Normal 40 4 2 2 6" xfId="0" builtinId="53" customBuiltin="true"/>
    <cellStyle name="Normal 40 4 2 3" xfId="0" builtinId="53" customBuiltin="true"/>
    <cellStyle name="Normal 40 4 2 3 2" xfId="0" builtinId="53" customBuiltin="true"/>
    <cellStyle name="Normal 40 4 2 3 2 2" xfId="0" builtinId="53" customBuiltin="true"/>
    <cellStyle name="Normal 40 4 2 3 2 2 2" xfId="0" builtinId="53" customBuiltin="true"/>
    <cellStyle name="Normal 40 4 2 3 2 2 2 2" xfId="0" builtinId="53" customBuiltin="true"/>
    <cellStyle name="Normal 40 4 2 3 2 2 3" xfId="0" builtinId="53" customBuiltin="true"/>
    <cellStyle name="Normal 40 4 2 3 2 3" xfId="0" builtinId="53" customBuiltin="true"/>
    <cellStyle name="Normal 40 4 2 3 2 3 2" xfId="0" builtinId="53" customBuiltin="true"/>
    <cellStyle name="Normal 40 4 2 3 2 4" xfId="0" builtinId="53" customBuiltin="true"/>
    <cellStyle name="Normal 40 4 2 3 3" xfId="0" builtinId="53" customBuiltin="true"/>
    <cellStyle name="Normal 40 4 2 3 3 2" xfId="0" builtinId="53" customBuiltin="true"/>
    <cellStyle name="Normal 40 4 2 3 3 2 2" xfId="0" builtinId="53" customBuiltin="true"/>
    <cellStyle name="Normal 40 4 2 3 3 3" xfId="0" builtinId="53" customBuiltin="true"/>
    <cellStyle name="Normal 40 4 2 3 4" xfId="0" builtinId="53" customBuiltin="true"/>
    <cellStyle name="Normal 40 4 2 3 4 2" xfId="0" builtinId="53" customBuiltin="true"/>
    <cellStyle name="Normal 40 4 2 3 5" xfId="0" builtinId="53" customBuiltin="true"/>
    <cellStyle name="Normal 40 4 2 4" xfId="0" builtinId="53" customBuiltin="true"/>
    <cellStyle name="Normal 40 4 2 4 2" xfId="0" builtinId="53" customBuiltin="true"/>
    <cellStyle name="Normal 40 4 2 4 2 2" xfId="0" builtinId="53" customBuiltin="true"/>
    <cellStyle name="Normal 40 4 2 4 2 2 2" xfId="0" builtinId="53" customBuiltin="true"/>
    <cellStyle name="Normal 40 4 2 4 2 3" xfId="0" builtinId="53" customBuiltin="true"/>
    <cellStyle name="Normal 40 4 2 4 3" xfId="0" builtinId="53" customBuiltin="true"/>
    <cellStyle name="Normal 40 4 2 4 3 2" xfId="0" builtinId="53" customBuiltin="true"/>
    <cellStyle name="Normal 40 4 2 4 4" xfId="0" builtinId="53" customBuiltin="true"/>
    <cellStyle name="Normal 40 4 2 5" xfId="0" builtinId="53" customBuiltin="true"/>
    <cellStyle name="Normal 40 4 2 5 2" xfId="0" builtinId="53" customBuiltin="true"/>
    <cellStyle name="Normal 40 4 2 5 2 2" xfId="0" builtinId="53" customBuiltin="true"/>
    <cellStyle name="Normal 40 4 2 5 3" xfId="0" builtinId="53" customBuiltin="true"/>
    <cellStyle name="Normal 40 4 2 6" xfId="0" builtinId="53" customBuiltin="true"/>
    <cellStyle name="Normal 40 4 2 6 2" xfId="0" builtinId="53" customBuiltin="true"/>
    <cellStyle name="Normal 40 4 2 7" xfId="0" builtinId="53" customBuiltin="true"/>
    <cellStyle name="Normal 40 4 3" xfId="0" builtinId="53" customBuiltin="true"/>
    <cellStyle name="Normal 40 4 3 2" xfId="0" builtinId="53" customBuiltin="true"/>
    <cellStyle name="Normal 40 4 3 2 2" xfId="0" builtinId="53" customBuiltin="true"/>
    <cellStyle name="Normal 40 4 3 2 2 2" xfId="0" builtinId="53" customBuiltin="true"/>
    <cellStyle name="Normal 40 4 3 2 2 2 2" xfId="0" builtinId="53" customBuiltin="true"/>
    <cellStyle name="Normal 40 4 3 2 2 2 2 2" xfId="0" builtinId="53" customBuiltin="true"/>
    <cellStyle name="Normal 40 4 3 2 2 2 3" xfId="0" builtinId="53" customBuiltin="true"/>
    <cellStyle name="Normal 40 4 3 2 2 3" xfId="0" builtinId="53" customBuiltin="true"/>
    <cellStyle name="Normal 40 4 3 2 2 3 2" xfId="0" builtinId="53" customBuiltin="true"/>
    <cellStyle name="Normal 40 4 3 2 2 4" xfId="0" builtinId="53" customBuiltin="true"/>
    <cellStyle name="Normal 40 4 3 2 3" xfId="0" builtinId="53" customBuiltin="true"/>
    <cellStyle name="Normal 40 4 3 2 3 2" xfId="0" builtinId="53" customBuiltin="true"/>
    <cellStyle name="Normal 40 4 3 2 3 2 2" xfId="0" builtinId="53" customBuiltin="true"/>
    <cellStyle name="Normal 40 4 3 2 3 3" xfId="0" builtinId="53" customBuiltin="true"/>
    <cellStyle name="Normal 40 4 3 2 4" xfId="0" builtinId="53" customBuiltin="true"/>
    <cellStyle name="Normal 40 4 3 2 4 2" xfId="0" builtinId="53" customBuiltin="true"/>
    <cellStyle name="Normal 40 4 3 2 5" xfId="0" builtinId="53" customBuiltin="true"/>
    <cellStyle name="Normal 40 4 3 3" xfId="0" builtinId="53" customBuiltin="true"/>
    <cellStyle name="Normal 40 4 3 3 2" xfId="0" builtinId="53" customBuiltin="true"/>
    <cellStyle name="Normal 40 4 3 3 2 2" xfId="0" builtinId="53" customBuiltin="true"/>
    <cellStyle name="Normal 40 4 3 3 2 2 2" xfId="0" builtinId="53" customBuiltin="true"/>
    <cellStyle name="Normal 40 4 3 3 2 3" xfId="0" builtinId="53" customBuiltin="true"/>
    <cellStyle name="Normal 40 4 3 3 3" xfId="0" builtinId="53" customBuiltin="true"/>
    <cellStyle name="Normal 40 4 3 3 3 2" xfId="0" builtinId="53" customBuiltin="true"/>
    <cellStyle name="Normal 40 4 3 3 4" xfId="0" builtinId="53" customBuiltin="true"/>
    <cellStyle name="Normal 40 4 3 4" xfId="0" builtinId="53" customBuiltin="true"/>
    <cellStyle name="Normal 40 4 3 4 2" xfId="0" builtinId="53" customBuiltin="true"/>
    <cellStyle name="Normal 40 4 3 4 2 2" xfId="0" builtinId="53" customBuiltin="true"/>
    <cellStyle name="Normal 40 4 3 4 3" xfId="0" builtinId="53" customBuiltin="true"/>
    <cellStyle name="Normal 40 4 3 5" xfId="0" builtinId="53" customBuiltin="true"/>
    <cellStyle name="Normal 40 4 3 5 2" xfId="0" builtinId="53" customBuiltin="true"/>
    <cellStyle name="Normal 40 4 3 6" xfId="0" builtinId="53" customBuiltin="true"/>
    <cellStyle name="Normal 40 4 4" xfId="0" builtinId="53" customBuiltin="true"/>
    <cellStyle name="Normal 40 4 4 2" xfId="0" builtinId="53" customBuiltin="true"/>
    <cellStyle name="Normal 40 4 4 2 2" xfId="0" builtinId="53" customBuiltin="true"/>
    <cellStyle name="Normal 40 4 4 2 2 2" xfId="0" builtinId="53" customBuiltin="true"/>
    <cellStyle name="Normal 40 4 4 2 2 2 2" xfId="0" builtinId="53" customBuiltin="true"/>
    <cellStyle name="Normal 40 4 4 2 2 3" xfId="0" builtinId="53" customBuiltin="true"/>
    <cellStyle name="Normal 40 4 4 2 3" xfId="0" builtinId="53" customBuiltin="true"/>
    <cellStyle name="Normal 40 4 4 2 3 2" xfId="0" builtinId="53" customBuiltin="true"/>
    <cellStyle name="Normal 40 4 4 2 4" xfId="0" builtinId="53" customBuiltin="true"/>
    <cellStyle name="Normal 40 4 4 3" xfId="0" builtinId="53" customBuiltin="true"/>
    <cellStyle name="Normal 40 4 4 3 2" xfId="0" builtinId="53" customBuiltin="true"/>
    <cellStyle name="Normal 40 4 4 3 2 2" xfId="0" builtinId="53" customBuiltin="true"/>
    <cellStyle name="Normal 40 4 4 3 3" xfId="0" builtinId="53" customBuiltin="true"/>
    <cellStyle name="Normal 40 4 4 4" xfId="0" builtinId="53" customBuiltin="true"/>
    <cellStyle name="Normal 40 4 4 4 2" xfId="0" builtinId="53" customBuiltin="true"/>
    <cellStyle name="Normal 40 4 4 5" xfId="0" builtinId="53" customBuiltin="true"/>
    <cellStyle name="Normal 40 4 5" xfId="0" builtinId="53" customBuiltin="true"/>
    <cellStyle name="Normal 40 4 5 2" xfId="0" builtinId="53" customBuiltin="true"/>
    <cellStyle name="Normal 40 4 5 2 2" xfId="0" builtinId="53" customBuiltin="true"/>
    <cellStyle name="Normal 40 4 5 2 2 2" xfId="0" builtinId="53" customBuiltin="true"/>
    <cellStyle name="Normal 40 4 5 2 3" xfId="0" builtinId="53" customBuiltin="true"/>
    <cellStyle name="Normal 40 4 5 3" xfId="0" builtinId="53" customBuiltin="true"/>
    <cellStyle name="Normal 40 4 5 3 2" xfId="0" builtinId="53" customBuiltin="true"/>
    <cellStyle name="Normal 40 4 5 4" xfId="0" builtinId="53" customBuiltin="true"/>
    <cellStyle name="Normal 40 4 6" xfId="0" builtinId="53" customBuiltin="true"/>
    <cellStyle name="Normal 40 4 6 2" xfId="0" builtinId="53" customBuiltin="true"/>
    <cellStyle name="Normal 40 4 6 2 2" xfId="0" builtinId="53" customBuiltin="true"/>
    <cellStyle name="Normal 40 4 6 3" xfId="0" builtinId="53" customBuiltin="true"/>
    <cellStyle name="Normal 40 4 7" xfId="0" builtinId="53" customBuiltin="true"/>
    <cellStyle name="Normal 40 4 8" xfId="0" builtinId="53" customBuiltin="true"/>
    <cellStyle name="Normal 40 4 8 2" xfId="0" builtinId="53" customBuiltin="true"/>
    <cellStyle name="Normal 40 4 9" xfId="0" builtinId="53" customBuiltin="true"/>
    <cellStyle name="Normal 40 5" xfId="0" builtinId="53" customBuiltin="true"/>
    <cellStyle name="Normal 40 5 2" xfId="0" builtinId="53" customBuiltin="true"/>
    <cellStyle name="Normal 40 5 2 2" xfId="0" builtinId="53" customBuiltin="true"/>
    <cellStyle name="Normal 40 5 2 2 2" xfId="0" builtinId="53" customBuiltin="true"/>
    <cellStyle name="Normal 40 5 2 2 2 2" xfId="0" builtinId="53" customBuiltin="true"/>
    <cellStyle name="Normal 40 5 2 2 2 2 2" xfId="0" builtinId="53" customBuiltin="true"/>
    <cellStyle name="Normal 40 5 2 2 2 2 2 2" xfId="0" builtinId="53" customBuiltin="true"/>
    <cellStyle name="Normal 40 5 2 2 2 2 2 2 2" xfId="0" builtinId="53" customBuiltin="true"/>
    <cellStyle name="Normal 40 5 2 2 2 2 2 3" xfId="0" builtinId="53" customBuiltin="true"/>
    <cellStyle name="Normal 40 5 2 2 2 2 3" xfId="0" builtinId="53" customBuiltin="true"/>
    <cellStyle name="Normal 40 5 2 2 2 2 3 2" xfId="0" builtinId="53" customBuiltin="true"/>
    <cellStyle name="Normal 40 5 2 2 2 2 4" xfId="0" builtinId="53" customBuiltin="true"/>
    <cellStyle name="Normal 40 5 2 2 2 3" xfId="0" builtinId="53" customBuiltin="true"/>
    <cellStyle name="Normal 40 5 2 2 2 3 2" xfId="0" builtinId="53" customBuiltin="true"/>
    <cellStyle name="Normal 40 5 2 2 2 3 2 2" xfId="0" builtinId="53" customBuiltin="true"/>
    <cellStyle name="Normal 40 5 2 2 2 3 3" xfId="0" builtinId="53" customBuiltin="true"/>
    <cellStyle name="Normal 40 5 2 2 2 4" xfId="0" builtinId="53" customBuiltin="true"/>
    <cellStyle name="Normal 40 5 2 2 2 4 2" xfId="0" builtinId="53" customBuiltin="true"/>
    <cellStyle name="Normal 40 5 2 2 2 5" xfId="0" builtinId="53" customBuiltin="true"/>
    <cellStyle name="Normal 40 5 2 2 3" xfId="0" builtinId="53" customBuiltin="true"/>
    <cellStyle name="Normal 40 5 2 2 3 2" xfId="0" builtinId="53" customBuiltin="true"/>
    <cellStyle name="Normal 40 5 2 2 3 2 2" xfId="0" builtinId="53" customBuiltin="true"/>
    <cellStyle name="Normal 40 5 2 2 3 2 2 2" xfId="0" builtinId="53" customBuiltin="true"/>
    <cellStyle name="Normal 40 5 2 2 3 2 3" xfId="0" builtinId="53" customBuiltin="true"/>
    <cellStyle name="Normal 40 5 2 2 3 3" xfId="0" builtinId="53" customBuiltin="true"/>
    <cellStyle name="Normal 40 5 2 2 3 3 2" xfId="0" builtinId="53" customBuiltin="true"/>
    <cellStyle name="Normal 40 5 2 2 3 4" xfId="0" builtinId="53" customBuiltin="true"/>
    <cellStyle name="Normal 40 5 2 2 4" xfId="0" builtinId="53" customBuiltin="true"/>
    <cellStyle name="Normal 40 5 2 2 4 2" xfId="0" builtinId="53" customBuiltin="true"/>
    <cellStyle name="Normal 40 5 2 2 4 2 2" xfId="0" builtinId="53" customBuiltin="true"/>
    <cellStyle name="Normal 40 5 2 2 4 3" xfId="0" builtinId="53" customBuiltin="true"/>
    <cellStyle name="Normal 40 5 2 2 5" xfId="0" builtinId="53" customBuiltin="true"/>
    <cellStyle name="Normal 40 5 2 2 5 2" xfId="0" builtinId="53" customBuiltin="true"/>
    <cellStyle name="Normal 40 5 2 2 6" xfId="0" builtinId="53" customBuiltin="true"/>
    <cellStyle name="Normal 40 5 2 3" xfId="0" builtinId="53" customBuiltin="true"/>
    <cellStyle name="Normal 40 5 2 3 2" xfId="0" builtinId="53" customBuiltin="true"/>
    <cellStyle name="Normal 40 5 2 3 2 2" xfId="0" builtinId="53" customBuiltin="true"/>
    <cellStyle name="Normal 40 5 2 3 2 2 2" xfId="0" builtinId="53" customBuiltin="true"/>
    <cellStyle name="Normal 40 5 2 3 2 2 2 2" xfId="0" builtinId="53" customBuiltin="true"/>
    <cellStyle name="Normal 40 5 2 3 2 2 3" xfId="0" builtinId="53" customBuiltin="true"/>
    <cellStyle name="Normal 40 5 2 3 2 3" xfId="0" builtinId="53" customBuiltin="true"/>
    <cellStyle name="Normal 40 5 2 3 2 3 2" xfId="0" builtinId="53" customBuiltin="true"/>
    <cellStyle name="Normal 40 5 2 3 2 4" xfId="0" builtinId="53" customBuiltin="true"/>
    <cellStyle name="Normal 40 5 2 3 3" xfId="0" builtinId="53" customBuiltin="true"/>
    <cellStyle name="Normal 40 5 2 3 3 2" xfId="0" builtinId="53" customBuiltin="true"/>
    <cellStyle name="Normal 40 5 2 3 3 2 2" xfId="0" builtinId="53" customBuiltin="true"/>
    <cellStyle name="Normal 40 5 2 3 3 3" xfId="0" builtinId="53" customBuiltin="true"/>
    <cellStyle name="Normal 40 5 2 3 4" xfId="0" builtinId="53" customBuiltin="true"/>
    <cellStyle name="Normal 40 5 2 3 4 2" xfId="0" builtinId="53" customBuiltin="true"/>
    <cellStyle name="Normal 40 5 2 3 5" xfId="0" builtinId="53" customBuiltin="true"/>
    <cellStyle name="Normal 40 5 2 4" xfId="0" builtinId="53" customBuiltin="true"/>
    <cellStyle name="Normal 40 5 2 4 2" xfId="0" builtinId="53" customBuiltin="true"/>
    <cellStyle name="Normal 40 5 2 4 2 2" xfId="0" builtinId="53" customBuiltin="true"/>
    <cellStyle name="Normal 40 5 2 4 2 2 2" xfId="0" builtinId="53" customBuiltin="true"/>
    <cellStyle name="Normal 40 5 2 4 2 3" xfId="0" builtinId="53" customBuiltin="true"/>
    <cellStyle name="Normal 40 5 2 4 3" xfId="0" builtinId="53" customBuiltin="true"/>
    <cellStyle name="Normal 40 5 2 4 3 2" xfId="0" builtinId="53" customBuiltin="true"/>
    <cellStyle name="Normal 40 5 2 4 4" xfId="0" builtinId="53" customBuiltin="true"/>
    <cellStyle name="Normal 40 5 2 5" xfId="0" builtinId="53" customBuiltin="true"/>
    <cellStyle name="Normal 40 5 2 5 2" xfId="0" builtinId="53" customBuiltin="true"/>
    <cellStyle name="Normal 40 5 2 5 2 2" xfId="0" builtinId="53" customBuiltin="true"/>
    <cellStyle name="Normal 40 5 2 5 3" xfId="0" builtinId="53" customBuiltin="true"/>
    <cellStyle name="Normal 40 5 2 6" xfId="0" builtinId="53" customBuiltin="true"/>
    <cellStyle name="Normal 40 5 2 6 2" xfId="0" builtinId="53" customBuiltin="true"/>
    <cellStyle name="Normal 40 5 2 7" xfId="0" builtinId="53" customBuiltin="true"/>
    <cellStyle name="Normal 40 5 3" xfId="0" builtinId="53" customBuiltin="true"/>
    <cellStyle name="Normal 40 5 3 2" xfId="0" builtinId="53" customBuiltin="true"/>
    <cellStyle name="Normal 40 5 3 2 2" xfId="0" builtinId="53" customBuiltin="true"/>
    <cellStyle name="Normal 40 5 3 2 2 2" xfId="0" builtinId="53" customBuiltin="true"/>
    <cellStyle name="Normal 40 5 3 2 2 2 2" xfId="0" builtinId="53" customBuiltin="true"/>
    <cellStyle name="Normal 40 5 3 2 2 2 2 2" xfId="0" builtinId="53" customBuiltin="true"/>
    <cellStyle name="Normal 40 5 3 2 2 2 3" xfId="0" builtinId="53" customBuiltin="true"/>
    <cellStyle name="Normal 40 5 3 2 2 3" xfId="0" builtinId="53" customBuiltin="true"/>
    <cellStyle name="Normal 40 5 3 2 2 3 2" xfId="0" builtinId="53" customBuiltin="true"/>
    <cellStyle name="Normal 40 5 3 2 2 4" xfId="0" builtinId="53" customBuiltin="true"/>
    <cellStyle name="Normal 40 5 3 2 3" xfId="0" builtinId="53" customBuiltin="true"/>
    <cellStyle name="Normal 40 5 3 2 3 2" xfId="0" builtinId="53" customBuiltin="true"/>
    <cellStyle name="Normal 40 5 3 2 3 2 2" xfId="0" builtinId="53" customBuiltin="true"/>
    <cellStyle name="Normal 40 5 3 2 3 3" xfId="0" builtinId="53" customBuiltin="true"/>
    <cellStyle name="Normal 40 5 3 2 4" xfId="0" builtinId="53" customBuiltin="true"/>
    <cellStyle name="Normal 40 5 3 2 4 2" xfId="0" builtinId="53" customBuiltin="true"/>
    <cellStyle name="Normal 40 5 3 2 5" xfId="0" builtinId="53" customBuiltin="true"/>
    <cellStyle name="Normal 40 5 3 3" xfId="0" builtinId="53" customBuiltin="true"/>
    <cellStyle name="Normal 40 5 3 3 2" xfId="0" builtinId="53" customBuiltin="true"/>
    <cellStyle name="Normal 40 5 3 3 2 2" xfId="0" builtinId="53" customBuiltin="true"/>
    <cellStyle name="Normal 40 5 3 3 2 2 2" xfId="0" builtinId="53" customBuiltin="true"/>
    <cellStyle name="Normal 40 5 3 3 2 3" xfId="0" builtinId="53" customBuiltin="true"/>
    <cellStyle name="Normal 40 5 3 3 3" xfId="0" builtinId="53" customBuiltin="true"/>
    <cellStyle name="Normal 40 5 3 3 3 2" xfId="0" builtinId="53" customBuiltin="true"/>
    <cellStyle name="Normal 40 5 3 3 4" xfId="0" builtinId="53" customBuiltin="true"/>
    <cellStyle name="Normal 40 5 3 4" xfId="0" builtinId="53" customBuiltin="true"/>
    <cellStyle name="Normal 40 5 3 4 2" xfId="0" builtinId="53" customBuiltin="true"/>
    <cellStyle name="Normal 40 5 3 4 2 2" xfId="0" builtinId="53" customBuiltin="true"/>
    <cellStyle name="Normal 40 5 3 4 3" xfId="0" builtinId="53" customBuiltin="true"/>
    <cellStyle name="Normal 40 5 3 5" xfId="0" builtinId="53" customBuiltin="true"/>
    <cellStyle name="Normal 40 5 3 5 2" xfId="0" builtinId="53" customBuiltin="true"/>
    <cellStyle name="Normal 40 5 3 6" xfId="0" builtinId="53" customBuiltin="true"/>
    <cellStyle name="Normal 40 5 4" xfId="0" builtinId="53" customBuiltin="true"/>
    <cellStyle name="Normal 40 5 4 2" xfId="0" builtinId="53" customBuiltin="true"/>
    <cellStyle name="Normal 40 5 4 2 2" xfId="0" builtinId="53" customBuiltin="true"/>
    <cellStyle name="Normal 40 5 4 2 2 2" xfId="0" builtinId="53" customBuiltin="true"/>
    <cellStyle name="Normal 40 5 4 2 2 2 2" xfId="0" builtinId="53" customBuiltin="true"/>
    <cellStyle name="Normal 40 5 4 2 2 3" xfId="0" builtinId="53" customBuiltin="true"/>
    <cellStyle name="Normal 40 5 4 2 3" xfId="0" builtinId="53" customBuiltin="true"/>
    <cellStyle name="Normal 40 5 4 2 3 2" xfId="0" builtinId="53" customBuiltin="true"/>
    <cellStyle name="Normal 40 5 4 2 4" xfId="0" builtinId="53" customBuiltin="true"/>
    <cellStyle name="Normal 40 5 4 3" xfId="0" builtinId="53" customBuiltin="true"/>
    <cellStyle name="Normal 40 5 4 3 2" xfId="0" builtinId="53" customBuiltin="true"/>
    <cellStyle name="Normal 40 5 4 3 2 2" xfId="0" builtinId="53" customBuiltin="true"/>
    <cellStyle name="Normal 40 5 4 3 3" xfId="0" builtinId="53" customBuiltin="true"/>
    <cellStyle name="Normal 40 5 4 4" xfId="0" builtinId="53" customBuiltin="true"/>
    <cellStyle name="Normal 40 5 4 4 2" xfId="0" builtinId="53" customBuiltin="true"/>
    <cellStyle name="Normal 40 5 4 5" xfId="0" builtinId="53" customBuiltin="true"/>
    <cellStyle name="Normal 40 5 5" xfId="0" builtinId="53" customBuiltin="true"/>
    <cellStyle name="Normal 40 5 5 2" xfId="0" builtinId="53" customBuiltin="true"/>
    <cellStyle name="Normal 40 5 5 2 2" xfId="0" builtinId="53" customBuiltin="true"/>
    <cellStyle name="Normal 40 5 5 2 2 2" xfId="0" builtinId="53" customBuiltin="true"/>
    <cellStyle name="Normal 40 5 5 2 3" xfId="0" builtinId="53" customBuiltin="true"/>
    <cellStyle name="Normal 40 5 5 3" xfId="0" builtinId="53" customBuiltin="true"/>
    <cellStyle name="Normal 40 5 5 3 2" xfId="0" builtinId="53" customBuiltin="true"/>
    <cellStyle name="Normal 40 5 5 4" xfId="0" builtinId="53" customBuiltin="true"/>
    <cellStyle name="Normal 40 5 6" xfId="0" builtinId="53" customBuiltin="true"/>
    <cellStyle name="Normal 40 5 6 2" xfId="0" builtinId="53" customBuiltin="true"/>
    <cellStyle name="Normal 40 5 6 2 2" xfId="0" builtinId="53" customBuiltin="true"/>
    <cellStyle name="Normal 40 5 6 3" xfId="0" builtinId="53" customBuiltin="true"/>
    <cellStyle name="Normal 40 5 7" xfId="0" builtinId="53" customBuiltin="true"/>
    <cellStyle name="Normal 40 5 7 2" xfId="0" builtinId="53" customBuiltin="true"/>
    <cellStyle name="Normal 40 5 8" xfId="0" builtinId="53" customBuiltin="true"/>
    <cellStyle name="Normal 40 6" xfId="0" builtinId="53" customBuiltin="true"/>
    <cellStyle name="Normal 40 6 2" xfId="0" builtinId="53" customBuiltin="true"/>
    <cellStyle name="Normal 40 6 2 2" xfId="0" builtinId="53" customBuiltin="true"/>
    <cellStyle name="Normal 40 6 2 2 2" xfId="0" builtinId="53" customBuiltin="true"/>
    <cellStyle name="Normal 40 6 2 2 2 2" xfId="0" builtinId="53" customBuiltin="true"/>
    <cellStyle name="Normal 40 6 2 2 2 2 2" xfId="0" builtinId="53" customBuiltin="true"/>
    <cellStyle name="Normal 40 6 2 2 2 2 2 2" xfId="0" builtinId="53" customBuiltin="true"/>
    <cellStyle name="Normal 40 6 2 2 2 2 3" xfId="0" builtinId="53" customBuiltin="true"/>
    <cellStyle name="Normal 40 6 2 2 2 3" xfId="0" builtinId="53" customBuiltin="true"/>
    <cellStyle name="Normal 40 6 2 2 2 3 2" xfId="0" builtinId="53" customBuiltin="true"/>
    <cellStyle name="Normal 40 6 2 2 2 4" xfId="0" builtinId="53" customBuiltin="true"/>
    <cellStyle name="Normal 40 6 2 2 3" xfId="0" builtinId="53" customBuiltin="true"/>
    <cellStyle name="Normal 40 6 2 2 3 2" xfId="0" builtinId="53" customBuiltin="true"/>
    <cellStyle name="Normal 40 6 2 2 3 2 2" xfId="0" builtinId="53" customBuiltin="true"/>
    <cellStyle name="Normal 40 6 2 2 3 3" xfId="0" builtinId="53" customBuiltin="true"/>
    <cellStyle name="Normal 40 6 2 2 4" xfId="0" builtinId="53" customBuiltin="true"/>
    <cellStyle name="Normal 40 6 2 2 4 2" xfId="0" builtinId="53" customBuiltin="true"/>
    <cellStyle name="Normal 40 6 2 2 5" xfId="0" builtinId="53" customBuiltin="true"/>
    <cellStyle name="Normal 40 6 2 3" xfId="0" builtinId="53" customBuiltin="true"/>
    <cellStyle name="Normal 40 6 2 3 2" xfId="0" builtinId="53" customBuiltin="true"/>
    <cellStyle name="Normal 40 6 2 3 2 2" xfId="0" builtinId="53" customBuiltin="true"/>
    <cellStyle name="Normal 40 6 2 3 2 2 2" xfId="0" builtinId="53" customBuiltin="true"/>
    <cellStyle name="Normal 40 6 2 3 2 3" xfId="0" builtinId="53" customBuiltin="true"/>
    <cellStyle name="Normal 40 6 2 3 3" xfId="0" builtinId="53" customBuiltin="true"/>
    <cellStyle name="Normal 40 6 2 3 3 2" xfId="0" builtinId="53" customBuiltin="true"/>
    <cellStyle name="Normal 40 6 2 3 4" xfId="0" builtinId="53" customBuiltin="true"/>
    <cellStyle name="Normal 40 6 2 4" xfId="0" builtinId="53" customBuiltin="true"/>
    <cellStyle name="Normal 40 6 2 4 2" xfId="0" builtinId="53" customBuiltin="true"/>
    <cellStyle name="Normal 40 6 2 4 2 2" xfId="0" builtinId="53" customBuiltin="true"/>
    <cellStyle name="Normal 40 6 2 4 3" xfId="0" builtinId="53" customBuiltin="true"/>
    <cellStyle name="Normal 40 6 2 5" xfId="0" builtinId="53" customBuiltin="true"/>
    <cellStyle name="Normal 40 6 2 5 2" xfId="0" builtinId="53" customBuiltin="true"/>
    <cellStyle name="Normal 40 6 2 6" xfId="0" builtinId="53" customBuiltin="true"/>
    <cellStyle name="Normal 40 6 3" xfId="0" builtinId="53" customBuiltin="true"/>
    <cellStyle name="Normal 40 6 3 2" xfId="0" builtinId="53" customBuiltin="true"/>
    <cellStyle name="Normal 40 6 3 2 2" xfId="0" builtinId="53" customBuiltin="true"/>
    <cellStyle name="Normal 40 6 3 2 2 2" xfId="0" builtinId="53" customBuiltin="true"/>
    <cellStyle name="Normal 40 6 3 2 2 2 2" xfId="0" builtinId="53" customBuiltin="true"/>
    <cellStyle name="Normal 40 6 3 2 2 3" xfId="0" builtinId="53" customBuiltin="true"/>
    <cellStyle name="Normal 40 6 3 2 3" xfId="0" builtinId="53" customBuiltin="true"/>
    <cellStyle name="Normal 40 6 3 2 3 2" xfId="0" builtinId="53" customBuiltin="true"/>
    <cellStyle name="Normal 40 6 3 2 4" xfId="0" builtinId="53" customBuiltin="true"/>
    <cellStyle name="Normal 40 6 3 3" xfId="0" builtinId="53" customBuiltin="true"/>
    <cellStyle name="Normal 40 6 3 3 2" xfId="0" builtinId="53" customBuiltin="true"/>
    <cellStyle name="Normal 40 6 3 3 2 2" xfId="0" builtinId="53" customBuiltin="true"/>
    <cellStyle name="Normal 40 6 3 3 3" xfId="0" builtinId="53" customBuiltin="true"/>
    <cellStyle name="Normal 40 6 3 4" xfId="0" builtinId="53" customBuiltin="true"/>
    <cellStyle name="Normal 40 6 3 4 2" xfId="0" builtinId="53" customBuiltin="true"/>
    <cellStyle name="Normal 40 6 3 5" xfId="0" builtinId="53" customBuiltin="true"/>
    <cellStyle name="Normal 40 6 4" xfId="0" builtinId="53" customBuiltin="true"/>
    <cellStyle name="Normal 40 6 4 2" xfId="0" builtinId="53" customBuiltin="true"/>
    <cellStyle name="Normal 40 6 4 2 2" xfId="0" builtinId="53" customBuiltin="true"/>
    <cellStyle name="Normal 40 6 4 2 2 2" xfId="0" builtinId="53" customBuiltin="true"/>
    <cellStyle name="Normal 40 6 4 2 3" xfId="0" builtinId="53" customBuiltin="true"/>
    <cellStyle name="Normal 40 6 4 3" xfId="0" builtinId="53" customBuiltin="true"/>
    <cellStyle name="Normal 40 6 4 3 2" xfId="0" builtinId="53" customBuiltin="true"/>
    <cellStyle name="Normal 40 6 4 4" xfId="0" builtinId="53" customBuiltin="true"/>
    <cellStyle name="Normal 40 6 5" xfId="0" builtinId="53" customBuiltin="true"/>
    <cellStyle name="Normal 40 6 5 2" xfId="0" builtinId="53" customBuiltin="true"/>
    <cellStyle name="Normal 40 6 5 2 2" xfId="0" builtinId="53" customBuiltin="true"/>
    <cellStyle name="Normal 40 6 5 3" xfId="0" builtinId="53" customBuiltin="true"/>
    <cellStyle name="Normal 40 6 6" xfId="0" builtinId="53" customBuiltin="true"/>
    <cellStyle name="Normal 40 6 6 2" xfId="0" builtinId="53" customBuiltin="true"/>
    <cellStyle name="Normal 40 6 7" xfId="0" builtinId="53" customBuiltin="true"/>
    <cellStyle name="Normal 40 7" xfId="0" builtinId="53" customBuiltin="true"/>
    <cellStyle name="Normal 40 8" xfId="0" builtinId="53" customBuiltin="true"/>
    <cellStyle name="Normal 40 8 2" xfId="0" builtinId="53" customBuiltin="true"/>
    <cellStyle name="Normal 40 8 2 2" xfId="0" builtinId="53" customBuiltin="true"/>
    <cellStyle name="Normal 40 8 2 2 2" xfId="0" builtinId="53" customBuiltin="true"/>
    <cellStyle name="Normal 40 8 2 2 2 2" xfId="0" builtinId="53" customBuiltin="true"/>
    <cellStyle name="Normal 40 8 2 2 2 2 2" xfId="0" builtinId="53" customBuiltin="true"/>
    <cellStyle name="Normal 40 8 2 2 2 3" xfId="0" builtinId="53" customBuiltin="true"/>
    <cellStyle name="Normal 40 8 2 2 3" xfId="0" builtinId="53" customBuiltin="true"/>
    <cellStyle name="Normal 40 8 2 2 3 2" xfId="0" builtinId="53" customBuiltin="true"/>
    <cellStyle name="Normal 40 8 2 2 4" xfId="0" builtinId="53" customBuiltin="true"/>
    <cellStyle name="Normal 40 8 2 3" xfId="0" builtinId="53" customBuiltin="true"/>
    <cellStyle name="Normal 40 8 2 3 2" xfId="0" builtinId="53" customBuiltin="true"/>
    <cellStyle name="Normal 40 8 2 3 2 2" xfId="0" builtinId="53" customBuiltin="true"/>
    <cellStyle name="Normal 40 8 2 3 3" xfId="0" builtinId="53" customBuiltin="true"/>
    <cellStyle name="Normal 40 8 2 4" xfId="0" builtinId="53" customBuiltin="true"/>
    <cellStyle name="Normal 40 8 2 4 2" xfId="0" builtinId="53" customBuiltin="true"/>
    <cellStyle name="Normal 40 8 2 5" xfId="0" builtinId="53" customBuiltin="true"/>
    <cellStyle name="Normal 40 8 3" xfId="0" builtinId="53" customBuiltin="true"/>
    <cellStyle name="Normal 40 8 3 2" xfId="0" builtinId="53" customBuiltin="true"/>
    <cellStyle name="Normal 40 8 3 2 2" xfId="0" builtinId="53" customBuiltin="true"/>
    <cellStyle name="Normal 40 8 3 2 2 2" xfId="0" builtinId="53" customBuiltin="true"/>
    <cellStyle name="Normal 40 8 3 2 3" xfId="0" builtinId="53" customBuiltin="true"/>
    <cellStyle name="Normal 40 8 3 3" xfId="0" builtinId="53" customBuiltin="true"/>
    <cellStyle name="Normal 40 8 3 3 2" xfId="0" builtinId="53" customBuiltin="true"/>
    <cellStyle name="Normal 40 8 3 4" xfId="0" builtinId="53" customBuiltin="true"/>
    <cellStyle name="Normal 40 8 4" xfId="0" builtinId="53" customBuiltin="true"/>
    <cellStyle name="Normal 40 8 4 2" xfId="0" builtinId="53" customBuiltin="true"/>
    <cellStyle name="Normal 40 8 4 2 2" xfId="0" builtinId="53" customBuiltin="true"/>
    <cellStyle name="Normal 40 8 4 3" xfId="0" builtinId="53" customBuiltin="true"/>
    <cellStyle name="Normal 40 8 5" xfId="0" builtinId="53" customBuiltin="true"/>
    <cellStyle name="Normal 40 8 5 2" xfId="0" builtinId="53" customBuiltin="true"/>
    <cellStyle name="Normal 40 8 6" xfId="0" builtinId="53" customBuiltin="true"/>
    <cellStyle name="Normal 40 9" xfId="0" builtinId="53" customBuiltin="true"/>
    <cellStyle name="Normal 40 9 2" xfId="0" builtinId="53" customBuiltin="true"/>
    <cellStyle name="Normal 40 9 2 2" xfId="0" builtinId="53" customBuiltin="true"/>
    <cellStyle name="Normal 40 9 2 2 2" xfId="0" builtinId="53" customBuiltin="true"/>
    <cellStyle name="Normal 40 9 2 2 2 2" xfId="0" builtinId="53" customBuiltin="true"/>
    <cellStyle name="Normal 40 9 2 2 3" xfId="0" builtinId="53" customBuiltin="true"/>
    <cellStyle name="Normal 40 9 2 3" xfId="0" builtinId="53" customBuiltin="true"/>
    <cellStyle name="Normal 40 9 2 3 2" xfId="0" builtinId="53" customBuiltin="true"/>
    <cellStyle name="Normal 40 9 2 4" xfId="0" builtinId="53" customBuiltin="true"/>
    <cellStyle name="Normal 40 9 3" xfId="0" builtinId="53" customBuiltin="true"/>
    <cellStyle name="Normal 40 9 3 2" xfId="0" builtinId="53" customBuiltin="true"/>
    <cellStyle name="Normal 40 9 3 2 2" xfId="0" builtinId="53" customBuiltin="true"/>
    <cellStyle name="Normal 40 9 3 3" xfId="0" builtinId="53" customBuiltin="true"/>
    <cellStyle name="Normal 40 9 4" xfId="0" builtinId="53" customBuiltin="true"/>
    <cellStyle name="Normal 40 9 4 2" xfId="0" builtinId="53" customBuiltin="true"/>
    <cellStyle name="Normal 40 9 5" xfId="0" builtinId="53" customBuiltin="true"/>
    <cellStyle name="Normal 41" xfId="0" builtinId="53" customBuiltin="true"/>
    <cellStyle name="Normal 41 2" xfId="0" builtinId="53" customBuiltin="true"/>
    <cellStyle name="Normal 41 2 2" xfId="0" builtinId="53" customBuiltin="true"/>
    <cellStyle name="Normal 41 2 2 2" xfId="0" builtinId="53" customBuiltin="true"/>
    <cellStyle name="Normal 41 2 3" xfId="0" builtinId="53" customBuiltin="true"/>
    <cellStyle name="Normal 41 3" xfId="0" builtinId="53" customBuiltin="true"/>
    <cellStyle name="Normal 41 3 2" xfId="0" builtinId="53" customBuiltin="true"/>
    <cellStyle name="Normal 41 4" xfId="0" builtinId="53" customBuiltin="true"/>
    <cellStyle name="Normal 42" xfId="0" builtinId="53" customBuiltin="true"/>
    <cellStyle name="Normal 42 2" xfId="0" builtinId="53" customBuiltin="true"/>
    <cellStyle name="Normal 42 2 2" xfId="0" builtinId="53" customBuiltin="true"/>
    <cellStyle name="Normal 42 2 2 2" xfId="0" builtinId="53" customBuiltin="true"/>
    <cellStyle name="Normal 42 2 3" xfId="0" builtinId="53" customBuiltin="true"/>
    <cellStyle name="Normal 42 3" xfId="0" builtinId="53" customBuiltin="true"/>
    <cellStyle name="Normal 42 3 2" xfId="0" builtinId="53" customBuiltin="true"/>
    <cellStyle name="Normal 42 4" xfId="0" builtinId="53" customBuiltin="true"/>
    <cellStyle name="Normal 43" xfId="0" builtinId="53" customBuiltin="true"/>
    <cellStyle name="Normal 43 2" xfId="0" builtinId="53" customBuiltin="true"/>
    <cellStyle name="Normal 43 2 2" xfId="0" builtinId="53" customBuiltin="true"/>
    <cellStyle name="Normal 43 2 2 2" xfId="0" builtinId="53" customBuiltin="true"/>
    <cellStyle name="Normal 43 2 3" xfId="0" builtinId="53" customBuiltin="true"/>
    <cellStyle name="Normal 43 3" xfId="0" builtinId="53" customBuiltin="true"/>
    <cellStyle name="Normal 43 3 2" xfId="0" builtinId="53" customBuiltin="true"/>
    <cellStyle name="Normal 43 4" xfId="0" builtinId="53" customBuiltin="true"/>
    <cellStyle name="Normal 44" xfId="0" builtinId="53" customBuiltin="true"/>
    <cellStyle name="Normal 44 2" xfId="0" builtinId="53" customBuiltin="true"/>
    <cellStyle name="Normal 44 2 2" xfId="0" builtinId="53" customBuiltin="true"/>
    <cellStyle name="Normal 44 2 2 2" xfId="0" builtinId="53" customBuiltin="true"/>
    <cellStyle name="Normal 44 2 3" xfId="0" builtinId="53" customBuiltin="true"/>
    <cellStyle name="Normal 44 3" xfId="0" builtinId="53" customBuiltin="true"/>
    <cellStyle name="Normal 44 3 2" xfId="0" builtinId="53" customBuiltin="true"/>
    <cellStyle name="Normal 44 4" xfId="0" builtinId="53" customBuiltin="true"/>
    <cellStyle name="Normal 45" xfId="0" builtinId="53" customBuiltin="true"/>
    <cellStyle name="Normal 45 2" xfId="0" builtinId="53" customBuiltin="true"/>
    <cellStyle name="Normal 45 2 2" xfId="0" builtinId="53" customBuiltin="true"/>
    <cellStyle name="Normal 45 2 2 2" xfId="0" builtinId="53" customBuiltin="true"/>
    <cellStyle name="Normal 45 2 3" xfId="0" builtinId="53" customBuiltin="true"/>
    <cellStyle name="Normal 45 3" xfId="0" builtinId="53" customBuiltin="true"/>
    <cellStyle name="Normal 45 3 2" xfId="0" builtinId="53" customBuiltin="true"/>
    <cellStyle name="Normal 45 4" xfId="0" builtinId="53" customBuiltin="true"/>
    <cellStyle name="Normal 46" xfId="0" builtinId="53" customBuiltin="true"/>
    <cellStyle name="Normal 46 2" xfId="0" builtinId="53" customBuiltin="true"/>
    <cellStyle name="Normal 46 2 2" xfId="0" builtinId="53" customBuiltin="true"/>
    <cellStyle name="Normal 46 2 2 2" xfId="0" builtinId="53" customBuiltin="true"/>
    <cellStyle name="Normal 46 2 3" xfId="0" builtinId="53" customBuiltin="true"/>
    <cellStyle name="Normal 46 3" xfId="0" builtinId="53" customBuiltin="true"/>
    <cellStyle name="Normal 46 3 2" xfId="0" builtinId="53" customBuiltin="true"/>
    <cellStyle name="Normal 46 4" xfId="0" builtinId="53" customBuiltin="true"/>
    <cellStyle name="Normal 47" xfId="0" builtinId="53" customBuiltin="true"/>
    <cellStyle name="Normal 47 2" xfId="0" builtinId="53" customBuiltin="true"/>
    <cellStyle name="Normal 47 2 2" xfId="0" builtinId="53" customBuiltin="true"/>
    <cellStyle name="Normal 47 2 2 2" xfId="0" builtinId="53" customBuiltin="true"/>
    <cellStyle name="Normal 47 2 3" xfId="0" builtinId="53" customBuiltin="true"/>
    <cellStyle name="Normal 47 3" xfId="0" builtinId="53" customBuiltin="true"/>
    <cellStyle name="Normal 47 3 2" xfId="0" builtinId="53" customBuiltin="true"/>
    <cellStyle name="Normal 47 4" xfId="0" builtinId="53" customBuiltin="true"/>
    <cellStyle name="Normal 48" xfId="0" builtinId="53" customBuiltin="true"/>
    <cellStyle name="Normal 48 2" xfId="0" builtinId="53" customBuiltin="true"/>
    <cellStyle name="Normal 48 2 2" xfId="0" builtinId="53" customBuiltin="true"/>
    <cellStyle name="Normal 48 2 2 2" xfId="0" builtinId="53" customBuiltin="true"/>
    <cellStyle name="Normal 48 2 3" xfId="0" builtinId="53" customBuiltin="true"/>
    <cellStyle name="Normal 48 3" xfId="0" builtinId="53" customBuiltin="true"/>
    <cellStyle name="Normal 48 3 2" xfId="0" builtinId="53" customBuiltin="true"/>
    <cellStyle name="Normal 48 4" xfId="0" builtinId="53" customBuiltin="true"/>
    <cellStyle name="Normal 49" xfId="0" builtinId="53" customBuiltin="true"/>
    <cellStyle name="Normal 49 2" xfId="0" builtinId="53" customBuiltin="true"/>
    <cellStyle name="Normal 49 2 2" xfId="0" builtinId="53" customBuiltin="true"/>
    <cellStyle name="Normal 49 2 2 2" xfId="0" builtinId="53" customBuiltin="true"/>
    <cellStyle name="Normal 49 2 3" xfId="0" builtinId="53" customBuiltin="true"/>
    <cellStyle name="Normal 49 3" xfId="0" builtinId="53" customBuiltin="true"/>
    <cellStyle name="Normal 49 3 2" xfId="0" builtinId="53" customBuiltin="true"/>
    <cellStyle name="Normal 49 4" xfId="0" builtinId="53" customBuiltin="true"/>
    <cellStyle name="Normal 5" xfId="0" builtinId="53" customBuiltin="true"/>
    <cellStyle name="Normal 5 2" xfId="0" builtinId="53" customBuiltin="true"/>
    <cellStyle name="Normal 5 2 2" xfId="0" builtinId="53" customBuiltin="true"/>
    <cellStyle name="Normal 5 2 2 2" xfId="0" builtinId="53" customBuiltin="true"/>
    <cellStyle name="Normal 5 2 2 2 2" xfId="0" builtinId="53" customBuiltin="true"/>
    <cellStyle name="Normal 5 2 2 2 2 2" xfId="0" builtinId="53" customBuiltin="true"/>
    <cellStyle name="Normal 5 2 2 2 3" xfId="0" builtinId="53" customBuiltin="true"/>
    <cellStyle name="Normal 5 2 2 3" xfId="0" builtinId="53" customBuiltin="true"/>
    <cellStyle name="Normal 5 2 2 3 2" xfId="0" builtinId="53" customBuiltin="true"/>
    <cellStyle name="Normal 5 2 2 4" xfId="0" builtinId="53" customBuiltin="true"/>
    <cellStyle name="Normal 5 2 3" xfId="0" builtinId="53" customBuiltin="true"/>
    <cellStyle name="Normal 5 2 3 2" xfId="0" builtinId="53" customBuiltin="true"/>
    <cellStyle name="Normal 5 2 3 2 2" xfId="0" builtinId="53" customBuiltin="true"/>
    <cellStyle name="Normal 5 2 3 3" xfId="0" builtinId="53" customBuiltin="true"/>
    <cellStyle name="Normal 5 2 4" xfId="0" builtinId="53" customBuiltin="true"/>
    <cellStyle name="Normal 5 2 4 2" xfId="0" builtinId="53" customBuiltin="true"/>
    <cellStyle name="Normal 5 2 5" xfId="0" builtinId="53" customBuiltin="true"/>
    <cellStyle name="Normal 5 3" xfId="0" builtinId="53" customBuiltin="true"/>
    <cellStyle name="Normal 5 3 2" xfId="0" builtinId="53" customBuiltin="true"/>
    <cellStyle name="Normal 5 3 2 2" xfId="0" builtinId="53" customBuiltin="true"/>
    <cellStyle name="Normal 5 3 2 2 2" xfId="0" builtinId="53" customBuiltin="true"/>
    <cellStyle name="Normal 5 3 2 2 2 2" xfId="0" builtinId="53" customBuiltin="true"/>
    <cellStyle name="Normal 5 3 2 2 3" xfId="0" builtinId="53" customBuiltin="true"/>
    <cellStyle name="Normal 5 3 2 3" xfId="0" builtinId="53" customBuiltin="true"/>
    <cellStyle name="Normal 5 3 2 3 2" xfId="0" builtinId="53" customBuiltin="true"/>
    <cellStyle name="Normal 5 3 2 4" xfId="0" builtinId="53" customBuiltin="true"/>
    <cellStyle name="Normal 5 3 3" xfId="0" builtinId="53" customBuiltin="true"/>
    <cellStyle name="Normal 5 3 3 2" xfId="0" builtinId="53" customBuiltin="true"/>
    <cellStyle name="Normal 5 3 3 2 2" xfId="0" builtinId="53" customBuiltin="true"/>
    <cellStyle name="Normal 5 3 3 3" xfId="0" builtinId="53" customBuiltin="true"/>
    <cellStyle name="Normal 5 3 4" xfId="0" builtinId="53" customBuiltin="true"/>
    <cellStyle name="Normal 5 3 4 2" xfId="0" builtinId="53" customBuiltin="true"/>
    <cellStyle name="Normal 5 3 5" xfId="0" builtinId="53" customBuiltin="true"/>
    <cellStyle name="Normal 5 4" xfId="0" builtinId="53" customBuiltin="true"/>
    <cellStyle name="Normal 5 4 2" xfId="0" builtinId="53" customBuiltin="true"/>
    <cellStyle name="Normal 5 4 2 2" xfId="0" builtinId="53" customBuiltin="true"/>
    <cellStyle name="Normal 5 4 2 2 2" xfId="0" builtinId="53" customBuiltin="true"/>
    <cellStyle name="Normal 5 4 2 3" xfId="0" builtinId="53" customBuiltin="true"/>
    <cellStyle name="Normal 5 4 3" xfId="0" builtinId="53" customBuiltin="true"/>
    <cellStyle name="Normal 5 4 3 2" xfId="0" builtinId="53" customBuiltin="true"/>
    <cellStyle name="Normal 5 4 4" xfId="0" builtinId="53" customBuiltin="true"/>
    <cellStyle name="Normal 5 5" xfId="0" builtinId="53" customBuiltin="true"/>
    <cellStyle name="Normal 5 5 2" xfId="0" builtinId="53" customBuiltin="true"/>
    <cellStyle name="Normal 5 5 2 2" xfId="0" builtinId="53" customBuiltin="true"/>
    <cellStyle name="Normal 5 5 3" xfId="0" builtinId="53" customBuiltin="true"/>
    <cellStyle name="Normal 5 6" xfId="0" builtinId="53" customBuiltin="true"/>
    <cellStyle name="Normal 5 6 2" xfId="0" builtinId="53" customBuiltin="true"/>
    <cellStyle name="Normal 5 7" xfId="0" builtinId="53" customBuiltin="true"/>
    <cellStyle name="Normal 50" xfId="0" builtinId="53" customBuiltin="true"/>
    <cellStyle name="Normal 50 2" xfId="0" builtinId="53" customBuiltin="true"/>
    <cellStyle name="Normal 50 2 2" xfId="0" builtinId="53" customBuiltin="true"/>
    <cellStyle name="Normal 50 2 2 2" xfId="0" builtinId="53" customBuiltin="true"/>
    <cellStyle name="Normal 50 2 3" xfId="0" builtinId="53" customBuiltin="true"/>
    <cellStyle name="Normal 50 3" xfId="0" builtinId="53" customBuiltin="true"/>
    <cellStyle name="Normal 50 3 2" xfId="0" builtinId="53" customBuiltin="true"/>
    <cellStyle name="Normal 50 4" xfId="0" builtinId="53" customBuiltin="true"/>
    <cellStyle name="Normal 51" xfId="0" builtinId="53" customBuiltin="true"/>
    <cellStyle name="Normal 51 2" xfId="0" builtinId="53" customBuiltin="true"/>
    <cellStyle name="Normal 51 2 2" xfId="0" builtinId="53" customBuiltin="true"/>
    <cellStyle name="Normal 51 2 2 2" xfId="0" builtinId="53" customBuiltin="true"/>
    <cellStyle name="Normal 51 2 3" xfId="0" builtinId="53" customBuiltin="true"/>
    <cellStyle name="Normal 51 3" xfId="0" builtinId="53" customBuiltin="true"/>
    <cellStyle name="Normal 51 3 2" xfId="0" builtinId="53" customBuiltin="true"/>
    <cellStyle name="Normal 51 4" xfId="0" builtinId="53" customBuiltin="true"/>
    <cellStyle name="Normal 52" xfId="0" builtinId="53" customBuiltin="true"/>
    <cellStyle name="Normal 52 2" xfId="0" builtinId="53" customBuiltin="true"/>
    <cellStyle name="Normal 52 2 2" xfId="0" builtinId="53" customBuiltin="true"/>
    <cellStyle name="Normal 52 2 2 2" xfId="0" builtinId="53" customBuiltin="true"/>
    <cellStyle name="Normal 52 2 3" xfId="0" builtinId="53" customBuiltin="true"/>
    <cellStyle name="Normal 52 3" xfId="0" builtinId="53" customBuiltin="true"/>
    <cellStyle name="Normal 52 3 2" xfId="0" builtinId="53" customBuiltin="true"/>
    <cellStyle name="Normal 52 4" xfId="0" builtinId="53" customBuiltin="true"/>
    <cellStyle name="Normal 53" xfId="0" builtinId="53" customBuiltin="true"/>
    <cellStyle name="Normal 53 2" xfId="0" builtinId="53" customBuiltin="true"/>
    <cellStyle name="Normal 53 2 2" xfId="0" builtinId="53" customBuiltin="true"/>
    <cellStyle name="Normal 53 3" xfId="0" builtinId="53" customBuiltin="true"/>
    <cellStyle name="Normal 54" xfId="0" builtinId="53" customBuiltin="true"/>
    <cellStyle name="Normal 54 2" xfId="0" builtinId="53" customBuiltin="true"/>
    <cellStyle name="Normal 54 2 2" xfId="0" builtinId="53" customBuiltin="true"/>
    <cellStyle name="Normal 54 3" xfId="0" builtinId="53" customBuiltin="true"/>
    <cellStyle name="Normal 55" xfId="0" builtinId="53" customBuiltin="true"/>
    <cellStyle name="Normal 55 2" xfId="0" builtinId="53" customBuiltin="true"/>
    <cellStyle name="Normal 56" xfId="0" builtinId="53" customBuiltin="true"/>
    <cellStyle name="Normal 56 2" xfId="0" builtinId="53" customBuiltin="true"/>
    <cellStyle name="Normal 6" xfId="0" builtinId="53" customBuiltin="true"/>
    <cellStyle name="Normal 6 2" xfId="0" builtinId="53" customBuiltin="true"/>
    <cellStyle name="Normal 6 2 2" xfId="0" builtinId="53" customBuiltin="true"/>
    <cellStyle name="Normal 6 2 2 2" xfId="0" builtinId="53" customBuiltin="true"/>
    <cellStyle name="Normal 6 2 2 2 2" xfId="0" builtinId="53" customBuiltin="true"/>
    <cellStyle name="Normal 6 2 2 2 2 2" xfId="0" builtinId="53" customBuiltin="true"/>
    <cellStyle name="Normal 6 2 2 2 3" xfId="0" builtinId="53" customBuiltin="true"/>
    <cellStyle name="Normal 6 2 2 3" xfId="0" builtinId="53" customBuiltin="true"/>
    <cellStyle name="Normal 6 2 2 3 2" xfId="0" builtinId="53" customBuiltin="true"/>
    <cellStyle name="Normal 6 2 2 4" xfId="0" builtinId="53" customBuiltin="true"/>
    <cellStyle name="Normal 6 2 3" xfId="0" builtinId="53" customBuiltin="true"/>
    <cellStyle name="Normal 6 2 3 2" xfId="0" builtinId="53" customBuiltin="true"/>
    <cellStyle name="Normal 6 2 3 2 2" xfId="0" builtinId="53" customBuiltin="true"/>
    <cellStyle name="Normal 6 2 3 3" xfId="0" builtinId="53" customBuiltin="true"/>
    <cellStyle name="Normal 6 2 4" xfId="0" builtinId="53" customBuiltin="true"/>
    <cellStyle name="Normal 6 2 4 2" xfId="0" builtinId="53" customBuiltin="true"/>
    <cellStyle name="Normal 6 2 5" xfId="0" builtinId="53" customBuiltin="true"/>
    <cellStyle name="Normal 6 3" xfId="0" builtinId="53" customBuiltin="true"/>
    <cellStyle name="Normal 6 3 2" xfId="0" builtinId="53" customBuiltin="true"/>
    <cellStyle name="Normal 6 3 2 2" xfId="0" builtinId="53" customBuiltin="true"/>
    <cellStyle name="Normal 6 3 2 2 2" xfId="0" builtinId="53" customBuiltin="true"/>
    <cellStyle name="Normal 6 3 2 2 2 2" xfId="0" builtinId="53" customBuiltin="true"/>
    <cellStyle name="Normal 6 3 2 2 3" xfId="0" builtinId="53" customBuiltin="true"/>
    <cellStyle name="Normal 6 3 2 3" xfId="0" builtinId="53" customBuiltin="true"/>
    <cellStyle name="Normal 6 3 2 3 2" xfId="0" builtinId="53" customBuiltin="true"/>
    <cellStyle name="Normal 6 3 2 4" xfId="0" builtinId="53" customBuiltin="true"/>
    <cellStyle name="Normal 6 3 3" xfId="0" builtinId="53" customBuiltin="true"/>
    <cellStyle name="Normal 6 3 3 2" xfId="0" builtinId="53" customBuiltin="true"/>
    <cellStyle name="Normal 6 3 3 2 2" xfId="0" builtinId="53" customBuiltin="true"/>
    <cellStyle name="Normal 6 3 3 3" xfId="0" builtinId="53" customBuiltin="true"/>
    <cellStyle name="Normal 6 3 4" xfId="0" builtinId="53" customBuiltin="true"/>
    <cellStyle name="Normal 6 3 4 2" xfId="0" builtinId="53" customBuiltin="true"/>
    <cellStyle name="Normal 6 3 5" xfId="0" builtinId="53" customBuiltin="true"/>
    <cellStyle name="Normal 6 4" xfId="0" builtinId="53" customBuiltin="true"/>
    <cellStyle name="Normal 6 4 2" xfId="0" builtinId="53" customBuiltin="true"/>
    <cellStyle name="Normal 6 4 2 2" xfId="0" builtinId="53" customBuiltin="true"/>
    <cellStyle name="Normal 6 4 2 2 2" xfId="0" builtinId="53" customBuiltin="true"/>
    <cellStyle name="Normal 6 4 2 3" xfId="0" builtinId="53" customBuiltin="true"/>
    <cellStyle name="Normal 6 4 3" xfId="0" builtinId="53" customBuiltin="true"/>
    <cellStyle name="Normal 6 4 3 2" xfId="0" builtinId="53" customBuiltin="true"/>
    <cellStyle name="Normal 6 4 4" xfId="0" builtinId="53" customBuiltin="true"/>
    <cellStyle name="Normal 6 5" xfId="0" builtinId="53" customBuiltin="true"/>
    <cellStyle name="Normal 6 5 2" xfId="0" builtinId="53" customBuiltin="true"/>
    <cellStyle name="Normal 6 5 2 2" xfId="0" builtinId="53" customBuiltin="true"/>
    <cellStyle name="Normal 6 5 3" xfId="0" builtinId="53" customBuiltin="true"/>
    <cellStyle name="Normal 6 6" xfId="0" builtinId="53" customBuiltin="true"/>
    <cellStyle name="Normal 6 6 2" xfId="0" builtinId="53" customBuiltin="true"/>
    <cellStyle name="Normal 6 7" xfId="0" builtinId="53" customBuiltin="true"/>
    <cellStyle name="Normal 7" xfId="0" builtinId="53" customBuiltin="true"/>
    <cellStyle name="Normal 7 2" xfId="0" builtinId="53" customBuiltin="true"/>
    <cellStyle name="Normal 7 2 2" xfId="0" builtinId="53" customBuiltin="true"/>
    <cellStyle name="Normal 7 2 2 2" xfId="0" builtinId="53" customBuiltin="true"/>
    <cellStyle name="Normal 7 2 2 2 2" xfId="0" builtinId="53" customBuiltin="true"/>
    <cellStyle name="Normal 7 2 2 2 2 2" xfId="0" builtinId="53" customBuiltin="true"/>
    <cellStyle name="Normal 7 2 2 2 3" xfId="0" builtinId="53" customBuiltin="true"/>
    <cellStyle name="Normal 7 2 2 3" xfId="0" builtinId="53" customBuiltin="true"/>
    <cellStyle name="Normal 7 2 2 3 2" xfId="0" builtinId="53" customBuiltin="true"/>
    <cellStyle name="Normal 7 2 2 4" xfId="0" builtinId="53" customBuiltin="true"/>
    <cellStyle name="Normal 7 2 3" xfId="0" builtinId="53" customBuiltin="true"/>
    <cellStyle name="Normal 7 2 3 2" xfId="0" builtinId="53" customBuiltin="true"/>
    <cellStyle name="Normal 7 2 3 2 2" xfId="0" builtinId="53" customBuiltin="true"/>
    <cellStyle name="Normal 7 2 3 3" xfId="0" builtinId="53" customBuiltin="true"/>
    <cellStyle name="Normal 7 2 4" xfId="0" builtinId="53" customBuiltin="true"/>
    <cellStyle name="Normal 7 2 4 2" xfId="0" builtinId="53" customBuiltin="true"/>
    <cellStyle name="Normal 7 2 5" xfId="0" builtinId="53" customBuiltin="true"/>
    <cellStyle name="Normal 7 3" xfId="0" builtinId="53" customBuiltin="true"/>
    <cellStyle name="Normal 7 3 2" xfId="0" builtinId="53" customBuiltin="true"/>
    <cellStyle name="Normal 7 3 2 2" xfId="0" builtinId="53" customBuiltin="true"/>
    <cellStyle name="Normal 7 3 2 2 2" xfId="0" builtinId="53" customBuiltin="true"/>
    <cellStyle name="Normal 7 3 2 2 2 2" xfId="0" builtinId="53" customBuiltin="true"/>
    <cellStyle name="Normal 7 3 2 2 3" xfId="0" builtinId="53" customBuiltin="true"/>
    <cellStyle name="Normal 7 3 2 3" xfId="0" builtinId="53" customBuiltin="true"/>
    <cellStyle name="Normal 7 3 2 3 2" xfId="0" builtinId="53" customBuiltin="true"/>
    <cellStyle name="Normal 7 3 2 4" xfId="0" builtinId="53" customBuiltin="true"/>
    <cellStyle name="Normal 7 3 3" xfId="0" builtinId="53" customBuiltin="true"/>
    <cellStyle name="Normal 7 3 3 2" xfId="0" builtinId="53" customBuiltin="true"/>
    <cellStyle name="Normal 7 3 3 2 2" xfId="0" builtinId="53" customBuiltin="true"/>
    <cellStyle name="Normal 7 3 3 3" xfId="0" builtinId="53" customBuiltin="true"/>
    <cellStyle name="Normal 7 3 4" xfId="0" builtinId="53" customBuiltin="true"/>
    <cellStyle name="Normal 7 3 4 2" xfId="0" builtinId="53" customBuiltin="true"/>
    <cellStyle name="Normal 7 3 5" xfId="0" builtinId="53" customBuiltin="true"/>
    <cellStyle name="Normal 7 4" xfId="0" builtinId="53" customBuiltin="true"/>
    <cellStyle name="Normal 7 4 2" xfId="0" builtinId="53" customBuiltin="true"/>
    <cellStyle name="Normal 7 4 2 2" xfId="0" builtinId="53" customBuiltin="true"/>
    <cellStyle name="Normal 7 4 2 2 2" xfId="0" builtinId="53" customBuiltin="true"/>
    <cellStyle name="Normal 7 4 2 3" xfId="0" builtinId="53" customBuiltin="true"/>
    <cellStyle name="Normal 7 4 3" xfId="0" builtinId="53" customBuiltin="true"/>
    <cellStyle name="Normal 7 4 3 2" xfId="0" builtinId="53" customBuiltin="true"/>
    <cellStyle name="Normal 7 4 4" xfId="0" builtinId="53" customBuiltin="true"/>
    <cellStyle name="Normal 7 5" xfId="0" builtinId="53" customBuiltin="true"/>
    <cellStyle name="Normal 7 5 2" xfId="0" builtinId="53" customBuiltin="true"/>
    <cellStyle name="Normal 7 5 2 2" xfId="0" builtinId="53" customBuiltin="true"/>
    <cellStyle name="Normal 7 5 3" xfId="0" builtinId="53" customBuiltin="true"/>
    <cellStyle name="Normal 7 6" xfId="0" builtinId="53" customBuiltin="true"/>
    <cellStyle name="Normal 7 6 2" xfId="0" builtinId="53" customBuiltin="true"/>
    <cellStyle name="Normal 7 7" xfId="0" builtinId="53" customBuiltin="true"/>
    <cellStyle name="Normal 8" xfId="0" builtinId="53" customBuiltin="true"/>
    <cellStyle name="Normal 8 2" xfId="0" builtinId="53" customBuiltin="true"/>
    <cellStyle name="Normal 8 2 2" xfId="0" builtinId="53" customBuiltin="true"/>
    <cellStyle name="Normal 8 2 2 2" xfId="0" builtinId="53" customBuiltin="true"/>
    <cellStyle name="Normal 8 2 2 2 2" xfId="0" builtinId="53" customBuiltin="true"/>
    <cellStyle name="Normal 8 2 2 2 2 2" xfId="0" builtinId="53" customBuiltin="true"/>
    <cellStyle name="Normal 8 2 2 2 3" xfId="0" builtinId="53" customBuiltin="true"/>
    <cellStyle name="Normal 8 2 2 3" xfId="0" builtinId="53" customBuiltin="true"/>
    <cellStyle name="Normal 8 2 2 3 2" xfId="0" builtinId="53" customBuiltin="true"/>
    <cellStyle name="Normal 8 2 2 4" xfId="0" builtinId="53" customBuiltin="true"/>
    <cellStyle name="Normal 8 2 3" xfId="0" builtinId="53" customBuiltin="true"/>
    <cellStyle name="Normal 8 2 3 2" xfId="0" builtinId="53" customBuiltin="true"/>
    <cellStyle name="Normal 8 2 3 2 2" xfId="0" builtinId="53" customBuiltin="true"/>
    <cellStyle name="Normal 8 2 3 3" xfId="0" builtinId="53" customBuiltin="true"/>
    <cellStyle name="Normal 8 2 4" xfId="0" builtinId="53" customBuiltin="true"/>
    <cellStyle name="Normal 8 2 4 2" xfId="0" builtinId="53" customBuiltin="true"/>
    <cellStyle name="Normal 8 2 5" xfId="0" builtinId="53" customBuiltin="true"/>
    <cellStyle name="Normal 8 3" xfId="0" builtinId="53" customBuiltin="true"/>
    <cellStyle name="Normal 8 3 2" xfId="0" builtinId="53" customBuiltin="true"/>
    <cellStyle name="Normal 8 3 2 2" xfId="0" builtinId="53" customBuiltin="true"/>
    <cellStyle name="Normal 8 3 2 2 2" xfId="0" builtinId="53" customBuiltin="true"/>
    <cellStyle name="Normal 8 3 2 2 2 2" xfId="0" builtinId="53" customBuiltin="true"/>
    <cellStyle name="Normal 8 3 2 2 3" xfId="0" builtinId="53" customBuiltin="true"/>
    <cellStyle name="Normal 8 3 2 3" xfId="0" builtinId="53" customBuiltin="true"/>
    <cellStyle name="Normal 8 3 2 3 2" xfId="0" builtinId="53" customBuiltin="true"/>
    <cellStyle name="Normal 8 3 2 4" xfId="0" builtinId="53" customBuiltin="true"/>
    <cellStyle name="Normal 8 3 3" xfId="0" builtinId="53" customBuiltin="true"/>
    <cellStyle name="Normal 8 3 3 2" xfId="0" builtinId="53" customBuiltin="true"/>
    <cellStyle name="Normal 8 3 3 2 2" xfId="0" builtinId="53" customBuiltin="true"/>
    <cellStyle name="Normal 8 3 3 3" xfId="0" builtinId="53" customBuiltin="true"/>
    <cellStyle name="Normal 8 3 4" xfId="0" builtinId="53" customBuiltin="true"/>
    <cellStyle name="Normal 8 3 4 2" xfId="0" builtinId="53" customBuiltin="true"/>
    <cellStyle name="Normal 8 3 5" xfId="0" builtinId="53" customBuiltin="true"/>
    <cellStyle name="Normal 8 4" xfId="0" builtinId="53" customBuiltin="true"/>
    <cellStyle name="Normal 8 4 2" xfId="0" builtinId="53" customBuiltin="true"/>
    <cellStyle name="Normal 8 4 2 2" xfId="0" builtinId="53" customBuiltin="true"/>
    <cellStyle name="Normal 8 4 2 2 2" xfId="0" builtinId="53" customBuiltin="true"/>
    <cellStyle name="Normal 8 4 2 3" xfId="0" builtinId="53" customBuiltin="true"/>
    <cellStyle name="Normal 8 4 3" xfId="0" builtinId="53" customBuiltin="true"/>
    <cellStyle name="Normal 8 4 3 2" xfId="0" builtinId="53" customBuiltin="true"/>
    <cellStyle name="Normal 8 4 4" xfId="0" builtinId="53" customBuiltin="true"/>
    <cellStyle name="Normal 8 5" xfId="0" builtinId="53" customBuiltin="true"/>
    <cellStyle name="Normal 8 5 2" xfId="0" builtinId="53" customBuiltin="true"/>
    <cellStyle name="Normal 8 5 2 2" xfId="0" builtinId="53" customBuiltin="true"/>
    <cellStyle name="Normal 8 5 3" xfId="0" builtinId="53" customBuiltin="true"/>
    <cellStyle name="Normal 8 6" xfId="0" builtinId="53" customBuiltin="true"/>
    <cellStyle name="Normal 8 6 2" xfId="0" builtinId="53" customBuiltin="true"/>
    <cellStyle name="Normal 8 7" xfId="0" builtinId="53" customBuiltin="true"/>
    <cellStyle name="Normal 9" xfId="0" builtinId="53" customBuiltin="true"/>
    <cellStyle name="Normal 9 2" xfId="0" builtinId="53" customBuiltin="true"/>
    <cellStyle name="Normal 9 2 2" xfId="0" builtinId="53" customBuiltin="true"/>
    <cellStyle name="Normal 9 2 2 2" xfId="0" builtinId="53" customBuiltin="true"/>
    <cellStyle name="Normal 9 2 2 2 2" xfId="0" builtinId="53" customBuiltin="true"/>
    <cellStyle name="Normal 9 2 2 2 2 2" xfId="0" builtinId="53" customBuiltin="true"/>
    <cellStyle name="Normal 9 2 2 2 3" xfId="0" builtinId="53" customBuiltin="true"/>
    <cellStyle name="Normal 9 2 2 3" xfId="0" builtinId="53" customBuiltin="true"/>
    <cellStyle name="Normal 9 2 2 3 2" xfId="0" builtinId="53" customBuiltin="true"/>
    <cellStyle name="Normal 9 2 2 4" xfId="0" builtinId="53" customBuiltin="true"/>
    <cellStyle name="Normal 9 2 3" xfId="0" builtinId="53" customBuiltin="true"/>
    <cellStyle name="Normal 9 2 3 2" xfId="0" builtinId="53" customBuiltin="true"/>
    <cellStyle name="Normal 9 2 3 2 2" xfId="0" builtinId="53" customBuiltin="true"/>
    <cellStyle name="Normal 9 2 3 3" xfId="0" builtinId="53" customBuiltin="true"/>
    <cellStyle name="Normal 9 2 4" xfId="0" builtinId="53" customBuiltin="true"/>
    <cellStyle name="Normal 9 2 4 2" xfId="0" builtinId="53" customBuiltin="true"/>
    <cellStyle name="Normal 9 2 5" xfId="0" builtinId="53" customBuiltin="true"/>
    <cellStyle name="Normal 9 3" xfId="0" builtinId="53" customBuiltin="true"/>
    <cellStyle name="Normal 9 3 2" xfId="0" builtinId="53" customBuiltin="true"/>
    <cellStyle name="Normal 9 3 2 2" xfId="0" builtinId="53" customBuiltin="true"/>
    <cellStyle name="Normal 9 3 2 2 2" xfId="0" builtinId="53" customBuiltin="true"/>
    <cellStyle name="Normal 9 3 2 2 2 2" xfId="0" builtinId="53" customBuiltin="true"/>
    <cellStyle name="Normal 9 3 2 2 3" xfId="0" builtinId="53" customBuiltin="true"/>
    <cellStyle name="Normal 9 3 2 3" xfId="0" builtinId="53" customBuiltin="true"/>
    <cellStyle name="Normal 9 3 2 3 2" xfId="0" builtinId="53" customBuiltin="true"/>
    <cellStyle name="Normal 9 3 2 4" xfId="0" builtinId="53" customBuiltin="true"/>
    <cellStyle name="Normal 9 3 3" xfId="0" builtinId="53" customBuiltin="true"/>
    <cellStyle name="Normal 9 3 3 2" xfId="0" builtinId="53" customBuiltin="true"/>
    <cellStyle name="Normal 9 3 3 2 2" xfId="0" builtinId="53" customBuiltin="true"/>
    <cellStyle name="Normal 9 3 3 3" xfId="0" builtinId="53" customBuiltin="true"/>
    <cellStyle name="Normal 9 3 4" xfId="0" builtinId="53" customBuiltin="true"/>
    <cellStyle name="Normal 9 3 4 2" xfId="0" builtinId="53" customBuiltin="true"/>
    <cellStyle name="Normal 9 3 5" xfId="0" builtinId="53" customBuiltin="true"/>
    <cellStyle name="Normal 9 4" xfId="0" builtinId="53" customBuiltin="true"/>
    <cellStyle name="Normal 9 4 2" xfId="0" builtinId="53" customBuiltin="true"/>
    <cellStyle name="Normal 9 4 2 2" xfId="0" builtinId="53" customBuiltin="true"/>
    <cellStyle name="Normal 9 4 2 2 2" xfId="0" builtinId="53" customBuiltin="true"/>
    <cellStyle name="Normal 9 4 2 3" xfId="0" builtinId="53" customBuiltin="true"/>
    <cellStyle name="Normal 9 4 3" xfId="0" builtinId="53" customBuiltin="true"/>
    <cellStyle name="Normal 9 4 3 2" xfId="0" builtinId="53" customBuiltin="true"/>
    <cellStyle name="Normal 9 4 4" xfId="0" builtinId="53" customBuiltin="true"/>
    <cellStyle name="Normal 9 5" xfId="0" builtinId="53" customBuiltin="true"/>
    <cellStyle name="Normal 9 5 2" xfId="0" builtinId="53" customBuiltin="true"/>
    <cellStyle name="Normal 9 5 2 2" xfId="0" builtinId="53" customBuiltin="true"/>
    <cellStyle name="Normal 9 5 3" xfId="0" builtinId="53" customBuiltin="true"/>
    <cellStyle name="Normal 9 6" xfId="0" builtinId="53" customBuiltin="true"/>
    <cellStyle name="Normal 9 6 2" xfId="0" builtinId="53" customBuiltin="true"/>
    <cellStyle name="Normal 9 7" xfId="0" builtinId="53" customBuiltin="true"/>
    <cellStyle name="Note 2" xfId="0" builtinId="53" customBuiltin="true"/>
    <cellStyle name="Note 2 10" xfId="0" builtinId="53" customBuiltin="true"/>
    <cellStyle name="Note 2 10 2" xfId="0" builtinId="53" customBuiltin="true"/>
    <cellStyle name="Note 2 10 2 2" xfId="0" builtinId="53" customBuiltin="true"/>
    <cellStyle name="Note 2 10 3" xfId="0" builtinId="53" customBuiltin="true"/>
    <cellStyle name="Note 2 11" xfId="0" builtinId="53" customBuiltin="true"/>
    <cellStyle name="Note 2 11 2" xfId="0" builtinId="53" customBuiltin="true"/>
    <cellStyle name="Note 2 12" xfId="0" builtinId="53" customBuiltin="true"/>
    <cellStyle name="Note 2 2" xfId="0" builtinId="53" customBuiltin="true"/>
    <cellStyle name="Note 2 2 10" xfId="0" builtinId="53" customBuiltin="true"/>
    <cellStyle name="Note 2 2 2" xfId="0" builtinId="53" customBuiltin="true"/>
    <cellStyle name="Note 2 2 2 2" xfId="0" builtinId="53" customBuiltin="true"/>
    <cellStyle name="Note 2 2 2 2 2" xfId="0" builtinId="53" customBuiltin="true"/>
    <cellStyle name="Note 2 2 2 2 2 2" xfId="0" builtinId="53" customBuiltin="true"/>
    <cellStyle name="Note 2 2 2 2 2 2 2" xfId="0" builtinId="53" customBuiltin="true"/>
    <cellStyle name="Note 2 2 2 2 2 2 2 2" xfId="0" builtinId="53" customBuiltin="true"/>
    <cellStyle name="Note 2 2 2 2 2 2 2 2 2" xfId="0" builtinId="53" customBuiltin="true"/>
    <cellStyle name="Note 2 2 2 2 2 2 2 2 2 2" xfId="0" builtinId="53" customBuiltin="true"/>
    <cellStyle name="Note 2 2 2 2 2 2 2 2 3" xfId="0" builtinId="53" customBuiltin="true"/>
    <cellStyle name="Note 2 2 2 2 2 2 2 3" xfId="0" builtinId="53" customBuiltin="true"/>
    <cellStyle name="Note 2 2 2 2 2 2 2 3 2" xfId="0" builtinId="53" customBuiltin="true"/>
    <cellStyle name="Note 2 2 2 2 2 2 2 4" xfId="0" builtinId="53" customBuiltin="true"/>
    <cellStyle name="Note 2 2 2 2 2 2 3" xfId="0" builtinId="53" customBuiltin="true"/>
    <cellStyle name="Note 2 2 2 2 2 2 3 2" xfId="0" builtinId="53" customBuiltin="true"/>
    <cellStyle name="Note 2 2 2 2 2 2 3 2 2" xfId="0" builtinId="53" customBuiltin="true"/>
    <cellStyle name="Note 2 2 2 2 2 2 3 3" xfId="0" builtinId="53" customBuiltin="true"/>
    <cellStyle name="Note 2 2 2 2 2 2 4" xfId="0" builtinId="53" customBuiltin="true"/>
    <cellStyle name="Note 2 2 2 2 2 2 4 2" xfId="0" builtinId="53" customBuiltin="true"/>
    <cellStyle name="Note 2 2 2 2 2 2 5" xfId="0" builtinId="53" customBuiltin="true"/>
    <cellStyle name="Note 2 2 2 2 2 3" xfId="0" builtinId="53" customBuiltin="true"/>
    <cellStyle name="Note 2 2 2 2 2 3 2" xfId="0" builtinId="53" customBuiltin="true"/>
    <cellStyle name="Note 2 2 2 2 2 3 2 2" xfId="0" builtinId="53" customBuiltin="true"/>
    <cellStyle name="Note 2 2 2 2 2 3 2 2 2" xfId="0" builtinId="53" customBuiltin="true"/>
    <cellStyle name="Note 2 2 2 2 2 3 2 3" xfId="0" builtinId="53" customBuiltin="true"/>
    <cellStyle name="Note 2 2 2 2 2 3 3" xfId="0" builtinId="53" customBuiltin="true"/>
    <cellStyle name="Note 2 2 2 2 2 3 3 2" xfId="0" builtinId="53" customBuiltin="true"/>
    <cellStyle name="Note 2 2 2 2 2 3 4" xfId="0" builtinId="53" customBuiltin="true"/>
    <cellStyle name="Note 2 2 2 2 2 4" xfId="0" builtinId="53" customBuiltin="true"/>
    <cellStyle name="Note 2 2 2 2 2 4 2" xfId="0" builtinId="53" customBuiltin="true"/>
    <cellStyle name="Note 2 2 2 2 2 4 2 2" xfId="0" builtinId="53" customBuiltin="true"/>
    <cellStyle name="Note 2 2 2 2 2 4 3" xfId="0" builtinId="53" customBuiltin="true"/>
    <cellStyle name="Note 2 2 2 2 2 5" xfId="0" builtinId="53" customBuiltin="true"/>
    <cellStyle name="Note 2 2 2 2 2 5 2" xfId="0" builtinId="53" customBuiltin="true"/>
    <cellStyle name="Note 2 2 2 2 2 6" xfId="0" builtinId="53" customBuiltin="true"/>
    <cellStyle name="Note 2 2 2 2 3" xfId="0" builtinId="53" customBuiltin="true"/>
    <cellStyle name="Note 2 2 2 2 3 2" xfId="0" builtinId="53" customBuiltin="true"/>
    <cellStyle name="Note 2 2 2 2 3 2 2" xfId="0" builtinId="53" customBuiltin="true"/>
    <cellStyle name="Note 2 2 2 2 3 2 2 2" xfId="0" builtinId="53" customBuiltin="true"/>
    <cellStyle name="Note 2 2 2 2 3 2 2 2 2" xfId="0" builtinId="53" customBuiltin="true"/>
    <cellStyle name="Note 2 2 2 2 3 2 2 3" xfId="0" builtinId="53" customBuiltin="true"/>
    <cellStyle name="Note 2 2 2 2 3 2 3" xfId="0" builtinId="53" customBuiltin="true"/>
    <cellStyle name="Note 2 2 2 2 3 2 3 2" xfId="0" builtinId="53" customBuiltin="true"/>
    <cellStyle name="Note 2 2 2 2 3 2 4" xfId="0" builtinId="53" customBuiltin="true"/>
    <cellStyle name="Note 2 2 2 2 3 3" xfId="0" builtinId="53" customBuiltin="true"/>
    <cellStyle name="Note 2 2 2 2 3 3 2" xfId="0" builtinId="53" customBuiltin="true"/>
    <cellStyle name="Note 2 2 2 2 3 3 2 2" xfId="0" builtinId="53" customBuiltin="true"/>
    <cellStyle name="Note 2 2 2 2 3 3 3" xfId="0" builtinId="53" customBuiltin="true"/>
    <cellStyle name="Note 2 2 2 2 3 4" xfId="0" builtinId="53" customBuiltin="true"/>
    <cellStyle name="Note 2 2 2 2 3 4 2" xfId="0" builtinId="53" customBuiltin="true"/>
    <cellStyle name="Note 2 2 2 2 3 5" xfId="0" builtinId="53" customBuiltin="true"/>
    <cellStyle name="Note 2 2 2 2 4" xfId="0" builtinId="53" customBuiltin="true"/>
    <cellStyle name="Note 2 2 2 2 4 2" xfId="0" builtinId="53" customBuiltin="true"/>
    <cellStyle name="Note 2 2 2 2 4 2 2" xfId="0" builtinId="53" customBuiltin="true"/>
    <cellStyle name="Note 2 2 2 2 4 2 2 2" xfId="0" builtinId="53" customBuiltin="true"/>
    <cellStyle name="Note 2 2 2 2 4 2 3" xfId="0" builtinId="53" customBuiltin="true"/>
    <cellStyle name="Note 2 2 2 2 4 3" xfId="0" builtinId="53" customBuiltin="true"/>
    <cellStyle name="Note 2 2 2 2 4 3 2" xfId="0" builtinId="53" customBuiltin="true"/>
    <cellStyle name="Note 2 2 2 2 4 4" xfId="0" builtinId="53" customBuiltin="true"/>
    <cellStyle name="Note 2 2 2 2 5" xfId="0" builtinId="53" customBuiltin="true"/>
    <cellStyle name="Note 2 2 2 2 5 2" xfId="0" builtinId="53" customBuiltin="true"/>
    <cellStyle name="Note 2 2 2 2 5 2 2" xfId="0" builtinId="53" customBuiltin="true"/>
    <cellStyle name="Note 2 2 2 2 5 3" xfId="0" builtinId="53" customBuiltin="true"/>
    <cellStyle name="Note 2 2 2 2 6" xfId="0" builtinId="53" customBuiltin="true"/>
    <cellStyle name="Note 2 2 2 2 6 2" xfId="0" builtinId="53" customBuiltin="true"/>
    <cellStyle name="Note 2 2 2 2 7" xfId="0" builtinId="53" customBuiltin="true"/>
    <cellStyle name="Note 2 2 2 3" xfId="0" builtinId="53" customBuiltin="true"/>
    <cellStyle name="Note 2 2 2 3 2" xfId="0" builtinId="53" customBuiltin="true"/>
    <cellStyle name="Note 2 2 2 3 2 2" xfId="0" builtinId="53" customBuiltin="true"/>
    <cellStyle name="Note 2 2 2 3 2 2 2" xfId="0" builtinId="53" customBuiltin="true"/>
    <cellStyle name="Note 2 2 2 3 2 2 2 2" xfId="0" builtinId="53" customBuiltin="true"/>
    <cellStyle name="Note 2 2 2 3 2 2 2 2 2" xfId="0" builtinId="53" customBuiltin="true"/>
    <cellStyle name="Note 2 2 2 3 2 2 2 3" xfId="0" builtinId="53" customBuiltin="true"/>
    <cellStyle name="Note 2 2 2 3 2 2 3" xfId="0" builtinId="53" customBuiltin="true"/>
    <cellStyle name="Note 2 2 2 3 2 2 3 2" xfId="0" builtinId="53" customBuiltin="true"/>
    <cellStyle name="Note 2 2 2 3 2 2 4" xfId="0" builtinId="53" customBuiltin="true"/>
    <cellStyle name="Note 2 2 2 3 2 3" xfId="0" builtinId="53" customBuiltin="true"/>
    <cellStyle name="Note 2 2 2 3 2 3 2" xfId="0" builtinId="53" customBuiltin="true"/>
    <cellStyle name="Note 2 2 2 3 2 3 2 2" xfId="0" builtinId="53" customBuiltin="true"/>
    <cellStyle name="Note 2 2 2 3 2 3 3" xfId="0" builtinId="53" customBuiltin="true"/>
    <cellStyle name="Note 2 2 2 3 2 4" xfId="0" builtinId="53" customBuiltin="true"/>
    <cellStyle name="Note 2 2 2 3 2 4 2" xfId="0" builtinId="53" customBuiltin="true"/>
    <cellStyle name="Note 2 2 2 3 2 5" xfId="0" builtinId="53" customBuiltin="true"/>
    <cellStyle name="Note 2 2 2 3 3" xfId="0" builtinId="53" customBuiltin="true"/>
    <cellStyle name="Note 2 2 2 3 3 2" xfId="0" builtinId="53" customBuiltin="true"/>
    <cellStyle name="Note 2 2 2 3 3 2 2" xfId="0" builtinId="53" customBuiltin="true"/>
    <cellStyle name="Note 2 2 2 3 3 2 2 2" xfId="0" builtinId="53" customBuiltin="true"/>
    <cellStyle name="Note 2 2 2 3 3 2 3" xfId="0" builtinId="53" customBuiltin="true"/>
    <cellStyle name="Note 2 2 2 3 3 3" xfId="0" builtinId="53" customBuiltin="true"/>
    <cellStyle name="Note 2 2 2 3 3 3 2" xfId="0" builtinId="53" customBuiltin="true"/>
    <cellStyle name="Note 2 2 2 3 3 4" xfId="0" builtinId="53" customBuiltin="true"/>
    <cellStyle name="Note 2 2 2 3 4" xfId="0" builtinId="53" customBuiltin="true"/>
    <cellStyle name="Note 2 2 2 3 4 2" xfId="0" builtinId="53" customBuiltin="true"/>
    <cellStyle name="Note 2 2 2 3 4 2 2" xfId="0" builtinId="53" customBuiltin="true"/>
    <cellStyle name="Note 2 2 2 3 4 3" xfId="0" builtinId="53" customBuiltin="true"/>
    <cellStyle name="Note 2 2 2 3 5" xfId="0" builtinId="53" customBuiltin="true"/>
    <cellStyle name="Note 2 2 2 3 5 2" xfId="0" builtinId="53" customBuiltin="true"/>
    <cellStyle name="Note 2 2 2 3 6" xfId="0" builtinId="53" customBuiltin="true"/>
    <cellStyle name="Note 2 2 2 4" xfId="0" builtinId="53" customBuiltin="true"/>
    <cellStyle name="Note 2 2 2 4 2" xfId="0" builtinId="53" customBuiltin="true"/>
    <cellStyle name="Note 2 2 2 4 2 2" xfId="0" builtinId="53" customBuiltin="true"/>
    <cellStyle name="Note 2 2 2 4 2 2 2" xfId="0" builtinId="53" customBuiltin="true"/>
    <cellStyle name="Note 2 2 2 4 2 2 2 2" xfId="0" builtinId="53" customBuiltin="true"/>
    <cellStyle name="Note 2 2 2 4 2 2 3" xfId="0" builtinId="53" customBuiltin="true"/>
    <cellStyle name="Note 2 2 2 4 2 3" xfId="0" builtinId="53" customBuiltin="true"/>
    <cellStyle name="Note 2 2 2 4 2 3 2" xfId="0" builtinId="53" customBuiltin="true"/>
    <cellStyle name="Note 2 2 2 4 2 4" xfId="0" builtinId="53" customBuiltin="true"/>
    <cellStyle name="Note 2 2 2 4 3" xfId="0" builtinId="53" customBuiltin="true"/>
    <cellStyle name="Note 2 2 2 4 3 2" xfId="0" builtinId="53" customBuiltin="true"/>
    <cellStyle name="Note 2 2 2 4 3 2 2" xfId="0" builtinId="53" customBuiltin="true"/>
    <cellStyle name="Note 2 2 2 4 3 3" xfId="0" builtinId="53" customBuiltin="true"/>
    <cellStyle name="Note 2 2 2 4 4" xfId="0" builtinId="53" customBuiltin="true"/>
    <cellStyle name="Note 2 2 2 4 4 2" xfId="0" builtinId="53" customBuiltin="true"/>
    <cellStyle name="Note 2 2 2 4 5" xfId="0" builtinId="53" customBuiltin="true"/>
    <cellStyle name="Note 2 2 2 5" xfId="0" builtinId="53" customBuiltin="true"/>
    <cellStyle name="Note 2 2 2 5 2" xfId="0" builtinId="53" customBuiltin="true"/>
    <cellStyle name="Note 2 2 2 5 2 2" xfId="0" builtinId="53" customBuiltin="true"/>
    <cellStyle name="Note 2 2 2 5 2 2 2" xfId="0" builtinId="53" customBuiltin="true"/>
    <cellStyle name="Note 2 2 2 5 2 3" xfId="0" builtinId="53" customBuiltin="true"/>
    <cellStyle name="Note 2 2 2 5 3" xfId="0" builtinId="53" customBuiltin="true"/>
    <cellStyle name="Note 2 2 2 5 3 2" xfId="0" builtinId="53" customBuiltin="true"/>
    <cellStyle name="Note 2 2 2 5 4" xfId="0" builtinId="53" customBuiltin="true"/>
    <cellStyle name="Note 2 2 2 6" xfId="0" builtinId="53" customBuiltin="true"/>
    <cellStyle name="Note 2 2 2 6 2" xfId="0" builtinId="53" customBuiltin="true"/>
    <cellStyle name="Note 2 2 2 6 2 2" xfId="0" builtinId="53" customBuiltin="true"/>
    <cellStyle name="Note 2 2 2 6 3" xfId="0" builtinId="53" customBuiltin="true"/>
    <cellStyle name="Note 2 2 2 7" xfId="0" builtinId="53" customBuiltin="true"/>
    <cellStyle name="Note 2 2 2 7 2" xfId="0" builtinId="53" customBuiltin="true"/>
    <cellStyle name="Note 2 2 2 8" xfId="0" builtinId="53" customBuiltin="true"/>
    <cellStyle name="Note 2 2 3" xfId="0" builtinId="53" customBuiltin="true"/>
    <cellStyle name="Note 2 2 3 2" xfId="0" builtinId="53" customBuiltin="true"/>
    <cellStyle name="Note 2 2 3 2 2" xfId="0" builtinId="53" customBuiltin="true"/>
    <cellStyle name="Note 2 2 3 2 2 2" xfId="0" builtinId="53" customBuiltin="true"/>
    <cellStyle name="Note 2 2 3 2 2 2 2" xfId="0" builtinId="53" customBuiltin="true"/>
    <cellStyle name="Note 2 2 3 2 2 2 2 2" xfId="0" builtinId="53" customBuiltin="true"/>
    <cellStyle name="Note 2 2 3 2 2 2 2 2 2" xfId="0" builtinId="53" customBuiltin="true"/>
    <cellStyle name="Note 2 2 3 2 2 2 2 2 2 2" xfId="0" builtinId="53" customBuiltin="true"/>
    <cellStyle name="Note 2 2 3 2 2 2 2 2 3" xfId="0" builtinId="53" customBuiltin="true"/>
    <cellStyle name="Note 2 2 3 2 2 2 2 3" xfId="0" builtinId="53" customBuiltin="true"/>
    <cellStyle name="Note 2 2 3 2 2 2 2 3 2" xfId="0" builtinId="53" customBuiltin="true"/>
    <cellStyle name="Note 2 2 3 2 2 2 2 4" xfId="0" builtinId="53" customBuiltin="true"/>
    <cellStyle name="Note 2 2 3 2 2 2 3" xfId="0" builtinId="53" customBuiltin="true"/>
    <cellStyle name="Note 2 2 3 2 2 2 3 2" xfId="0" builtinId="53" customBuiltin="true"/>
    <cellStyle name="Note 2 2 3 2 2 2 3 2 2" xfId="0" builtinId="53" customBuiltin="true"/>
    <cellStyle name="Note 2 2 3 2 2 2 3 3" xfId="0" builtinId="53" customBuiltin="true"/>
    <cellStyle name="Note 2 2 3 2 2 2 4" xfId="0" builtinId="53" customBuiltin="true"/>
    <cellStyle name="Note 2 2 3 2 2 2 4 2" xfId="0" builtinId="53" customBuiltin="true"/>
    <cellStyle name="Note 2 2 3 2 2 2 5" xfId="0" builtinId="53" customBuiltin="true"/>
    <cellStyle name="Note 2 2 3 2 2 3" xfId="0" builtinId="53" customBuiltin="true"/>
    <cellStyle name="Note 2 2 3 2 2 3 2" xfId="0" builtinId="53" customBuiltin="true"/>
    <cellStyle name="Note 2 2 3 2 2 3 2 2" xfId="0" builtinId="53" customBuiltin="true"/>
    <cellStyle name="Note 2 2 3 2 2 3 2 2 2" xfId="0" builtinId="53" customBuiltin="true"/>
    <cellStyle name="Note 2 2 3 2 2 3 2 3" xfId="0" builtinId="53" customBuiltin="true"/>
    <cellStyle name="Note 2 2 3 2 2 3 3" xfId="0" builtinId="53" customBuiltin="true"/>
    <cellStyle name="Note 2 2 3 2 2 3 3 2" xfId="0" builtinId="53" customBuiltin="true"/>
    <cellStyle name="Note 2 2 3 2 2 3 4" xfId="0" builtinId="53" customBuiltin="true"/>
    <cellStyle name="Note 2 2 3 2 2 4" xfId="0" builtinId="53" customBuiltin="true"/>
    <cellStyle name="Note 2 2 3 2 2 4 2" xfId="0" builtinId="53" customBuiltin="true"/>
    <cellStyle name="Note 2 2 3 2 2 4 2 2" xfId="0" builtinId="53" customBuiltin="true"/>
    <cellStyle name="Note 2 2 3 2 2 4 3" xfId="0" builtinId="53" customBuiltin="true"/>
    <cellStyle name="Note 2 2 3 2 2 5" xfId="0" builtinId="53" customBuiltin="true"/>
    <cellStyle name="Note 2 2 3 2 2 5 2" xfId="0" builtinId="53" customBuiltin="true"/>
    <cellStyle name="Note 2 2 3 2 2 6" xfId="0" builtinId="53" customBuiltin="true"/>
    <cellStyle name="Note 2 2 3 2 3" xfId="0" builtinId="53" customBuiltin="true"/>
    <cellStyle name="Note 2 2 3 2 3 2" xfId="0" builtinId="53" customBuiltin="true"/>
    <cellStyle name="Note 2 2 3 2 3 2 2" xfId="0" builtinId="53" customBuiltin="true"/>
    <cellStyle name="Note 2 2 3 2 3 2 2 2" xfId="0" builtinId="53" customBuiltin="true"/>
    <cellStyle name="Note 2 2 3 2 3 2 2 2 2" xfId="0" builtinId="53" customBuiltin="true"/>
    <cellStyle name="Note 2 2 3 2 3 2 2 3" xfId="0" builtinId="53" customBuiltin="true"/>
    <cellStyle name="Note 2 2 3 2 3 2 3" xfId="0" builtinId="53" customBuiltin="true"/>
    <cellStyle name="Note 2 2 3 2 3 2 3 2" xfId="0" builtinId="53" customBuiltin="true"/>
    <cellStyle name="Note 2 2 3 2 3 2 4" xfId="0" builtinId="53" customBuiltin="true"/>
    <cellStyle name="Note 2 2 3 2 3 3" xfId="0" builtinId="53" customBuiltin="true"/>
    <cellStyle name="Note 2 2 3 2 3 3 2" xfId="0" builtinId="53" customBuiltin="true"/>
    <cellStyle name="Note 2 2 3 2 3 3 2 2" xfId="0" builtinId="53" customBuiltin="true"/>
    <cellStyle name="Note 2 2 3 2 3 3 3" xfId="0" builtinId="53" customBuiltin="true"/>
    <cellStyle name="Note 2 2 3 2 3 4" xfId="0" builtinId="53" customBuiltin="true"/>
    <cellStyle name="Note 2 2 3 2 3 4 2" xfId="0" builtinId="53" customBuiltin="true"/>
    <cellStyle name="Note 2 2 3 2 3 5" xfId="0" builtinId="53" customBuiltin="true"/>
    <cellStyle name="Note 2 2 3 2 4" xfId="0" builtinId="53" customBuiltin="true"/>
    <cellStyle name="Note 2 2 3 2 4 2" xfId="0" builtinId="53" customBuiltin="true"/>
    <cellStyle name="Note 2 2 3 2 4 2 2" xfId="0" builtinId="53" customBuiltin="true"/>
    <cellStyle name="Note 2 2 3 2 4 2 2 2" xfId="0" builtinId="53" customBuiltin="true"/>
    <cellStyle name="Note 2 2 3 2 4 2 3" xfId="0" builtinId="53" customBuiltin="true"/>
    <cellStyle name="Note 2 2 3 2 4 3" xfId="0" builtinId="53" customBuiltin="true"/>
    <cellStyle name="Note 2 2 3 2 4 3 2" xfId="0" builtinId="53" customBuiltin="true"/>
    <cellStyle name="Note 2 2 3 2 4 4" xfId="0" builtinId="53" customBuiltin="true"/>
    <cellStyle name="Note 2 2 3 2 5" xfId="0" builtinId="53" customBuiltin="true"/>
    <cellStyle name="Note 2 2 3 2 5 2" xfId="0" builtinId="53" customBuiltin="true"/>
    <cellStyle name="Note 2 2 3 2 5 2 2" xfId="0" builtinId="53" customBuiltin="true"/>
    <cellStyle name="Note 2 2 3 2 5 3" xfId="0" builtinId="53" customBuiltin="true"/>
    <cellStyle name="Note 2 2 3 2 6" xfId="0" builtinId="53" customBuiltin="true"/>
    <cellStyle name="Note 2 2 3 2 6 2" xfId="0" builtinId="53" customBuiltin="true"/>
    <cellStyle name="Note 2 2 3 2 7" xfId="0" builtinId="53" customBuiltin="true"/>
    <cellStyle name="Note 2 2 3 3" xfId="0" builtinId="53" customBuiltin="true"/>
    <cellStyle name="Note 2 2 3 3 2" xfId="0" builtinId="53" customBuiltin="true"/>
    <cellStyle name="Note 2 2 3 3 2 2" xfId="0" builtinId="53" customBuiltin="true"/>
    <cellStyle name="Note 2 2 3 3 2 2 2" xfId="0" builtinId="53" customBuiltin="true"/>
    <cellStyle name="Note 2 2 3 3 2 2 2 2" xfId="0" builtinId="53" customBuiltin="true"/>
    <cellStyle name="Note 2 2 3 3 2 2 2 2 2" xfId="0" builtinId="53" customBuiltin="true"/>
    <cellStyle name="Note 2 2 3 3 2 2 2 3" xfId="0" builtinId="53" customBuiltin="true"/>
    <cellStyle name="Note 2 2 3 3 2 2 3" xfId="0" builtinId="53" customBuiltin="true"/>
    <cellStyle name="Note 2 2 3 3 2 2 3 2" xfId="0" builtinId="53" customBuiltin="true"/>
    <cellStyle name="Note 2 2 3 3 2 2 4" xfId="0" builtinId="53" customBuiltin="true"/>
    <cellStyle name="Note 2 2 3 3 2 3" xfId="0" builtinId="53" customBuiltin="true"/>
    <cellStyle name="Note 2 2 3 3 2 3 2" xfId="0" builtinId="53" customBuiltin="true"/>
    <cellStyle name="Note 2 2 3 3 2 3 2 2" xfId="0" builtinId="53" customBuiltin="true"/>
    <cellStyle name="Note 2 2 3 3 2 3 3" xfId="0" builtinId="53" customBuiltin="true"/>
    <cellStyle name="Note 2 2 3 3 2 4" xfId="0" builtinId="53" customBuiltin="true"/>
    <cellStyle name="Note 2 2 3 3 2 4 2" xfId="0" builtinId="53" customBuiltin="true"/>
    <cellStyle name="Note 2 2 3 3 2 5" xfId="0" builtinId="53" customBuiltin="true"/>
    <cellStyle name="Note 2 2 3 3 3" xfId="0" builtinId="53" customBuiltin="true"/>
    <cellStyle name="Note 2 2 3 3 3 2" xfId="0" builtinId="53" customBuiltin="true"/>
    <cellStyle name="Note 2 2 3 3 3 2 2" xfId="0" builtinId="53" customBuiltin="true"/>
    <cellStyle name="Note 2 2 3 3 3 2 2 2" xfId="0" builtinId="53" customBuiltin="true"/>
    <cellStyle name="Note 2 2 3 3 3 2 3" xfId="0" builtinId="53" customBuiltin="true"/>
    <cellStyle name="Note 2 2 3 3 3 3" xfId="0" builtinId="53" customBuiltin="true"/>
    <cellStyle name="Note 2 2 3 3 3 3 2" xfId="0" builtinId="53" customBuiltin="true"/>
    <cellStyle name="Note 2 2 3 3 3 4" xfId="0" builtinId="53" customBuiltin="true"/>
    <cellStyle name="Note 2 2 3 3 4" xfId="0" builtinId="53" customBuiltin="true"/>
    <cellStyle name="Note 2 2 3 3 4 2" xfId="0" builtinId="53" customBuiltin="true"/>
    <cellStyle name="Note 2 2 3 3 4 2 2" xfId="0" builtinId="53" customBuiltin="true"/>
    <cellStyle name="Note 2 2 3 3 4 3" xfId="0" builtinId="53" customBuiltin="true"/>
    <cellStyle name="Note 2 2 3 3 5" xfId="0" builtinId="53" customBuiltin="true"/>
    <cellStyle name="Note 2 2 3 3 5 2" xfId="0" builtinId="53" customBuiltin="true"/>
    <cellStyle name="Note 2 2 3 3 6" xfId="0" builtinId="53" customBuiltin="true"/>
    <cellStyle name="Note 2 2 3 4" xfId="0" builtinId="53" customBuiltin="true"/>
    <cellStyle name="Note 2 2 3 4 2" xfId="0" builtinId="53" customBuiltin="true"/>
    <cellStyle name="Note 2 2 3 4 2 2" xfId="0" builtinId="53" customBuiltin="true"/>
    <cellStyle name="Note 2 2 3 4 2 2 2" xfId="0" builtinId="53" customBuiltin="true"/>
    <cellStyle name="Note 2 2 3 4 2 2 2 2" xfId="0" builtinId="53" customBuiltin="true"/>
    <cellStyle name="Note 2 2 3 4 2 2 3" xfId="0" builtinId="53" customBuiltin="true"/>
    <cellStyle name="Note 2 2 3 4 2 3" xfId="0" builtinId="53" customBuiltin="true"/>
    <cellStyle name="Note 2 2 3 4 2 3 2" xfId="0" builtinId="53" customBuiltin="true"/>
    <cellStyle name="Note 2 2 3 4 2 4" xfId="0" builtinId="53" customBuiltin="true"/>
    <cellStyle name="Note 2 2 3 4 3" xfId="0" builtinId="53" customBuiltin="true"/>
    <cellStyle name="Note 2 2 3 4 3 2" xfId="0" builtinId="53" customBuiltin="true"/>
    <cellStyle name="Note 2 2 3 4 3 2 2" xfId="0" builtinId="53" customBuiltin="true"/>
    <cellStyle name="Note 2 2 3 4 3 3" xfId="0" builtinId="53" customBuiltin="true"/>
    <cellStyle name="Note 2 2 3 4 4" xfId="0" builtinId="53" customBuiltin="true"/>
    <cellStyle name="Note 2 2 3 4 4 2" xfId="0" builtinId="53" customBuiltin="true"/>
    <cellStyle name="Note 2 2 3 4 5" xfId="0" builtinId="53" customBuiltin="true"/>
    <cellStyle name="Note 2 2 3 5" xfId="0" builtinId="53" customBuiltin="true"/>
    <cellStyle name="Note 2 2 3 5 2" xfId="0" builtinId="53" customBuiltin="true"/>
    <cellStyle name="Note 2 2 3 5 2 2" xfId="0" builtinId="53" customBuiltin="true"/>
    <cellStyle name="Note 2 2 3 5 2 2 2" xfId="0" builtinId="53" customBuiltin="true"/>
    <cellStyle name="Note 2 2 3 5 2 3" xfId="0" builtinId="53" customBuiltin="true"/>
    <cellStyle name="Note 2 2 3 5 3" xfId="0" builtinId="53" customBuiltin="true"/>
    <cellStyle name="Note 2 2 3 5 3 2" xfId="0" builtinId="53" customBuiltin="true"/>
    <cellStyle name="Note 2 2 3 5 4" xfId="0" builtinId="53" customBuiltin="true"/>
    <cellStyle name="Note 2 2 3 6" xfId="0" builtinId="53" customBuiltin="true"/>
    <cellStyle name="Note 2 2 3 6 2" xfId="0" builtinId="53" customBuiltin="true"/>
    <cellStyle name="Note 2 2 3 6 2 2" xfId="0" builtinId="53" customBuiltin="true"/>
    <cellStyle name="Note 2 2 3 6 3" xfId="0" builtinId="53" customBuiltin="true"/>
    <cellStyle name="Note 2 2 3 7" xfId="0" builtinId="53" customBuiltin="true"/>
    <cellStyle name="Note 2 2 3 7 2" xfId="0" builtinId="53" customBuiltin="true"/>
    <cellStyle name="Note 2 2 3 8" xfId="0" builtinId="53" customBuiltin="true"/>
    <cellStyle name="Note 2 2 4" xfId="0" builtinId="53" customBuiltin="true"/>
    <cellStyle name="Note 2 2 4 2" xfId="0" builtinId="53" customBuiltin="true"/>
    <cellStyle name="Note 2 2 4 2 2" xfId="0" builtinId="53" customBuiltin="true"/>
    <cellStyle name="Note 2 2 4 2 2 2" xfId="0" builtinId="53" customBuiltin="true"/>
    <cellStyle name="Note 2 2 4 2 2 2 2" xfId="0" builtinId="53" customBuiltin="true"/>
    <cellStyle name="Note 2 2 4 2 2 2 2 2" xfId="0" builtinId="53" customBuiltin="true"/>
    <cellStyle name="Note 2 2 4 2 2 2 2 2 2" xfId="0" builtinId="53" customBuiltin="true"/>
    <cellStyle name="Note 2 2 4 2 2 2 2 3" xfId="0" builtinId="53" customBuiltin="true"/>
    <cellStyle name="Note 2 2 4 2 2 2 3" xfId="0" builtinId="53" customBuiltin="true"/>
    <cellStyle name="Note 2 2 4 2 2 2 3 2" xfId="0" builtinId="53" customBuiltin="true"/>
    <cellStyle name="Note 2 2 4 2 2 2 4" xfId="0" builtinId="53" customBuiltin="true"/>
    <cellStyle name="Note 2 2 4 2 2 3" xfId="0" builtinId="53" customBuiltin="true"/>
    <cellStyle name="Note 2 2 4 2 2 3 2" xfId="0" builtinId="53" customBuiltin="true"/>
    <cellStyle name="Note 2 2 4 2 2 3 2 2" xfId="0" builtinId="53" customBuiltin="true"/>
    <cellStyle name="Note 2 2 4 2 2 3 3" xfId="0" builtinId="53" customBuiltin="true"/>
    <cellStyle name="Note 2 2 4 2 2 4" xfId="0" builtinId="53" customBuiltin="true"/>
    <cellStyle name="Note 2 2 4 2 2 4 2" xfId="0" builtinId="53" customBuiltin="true"/>
    <cellStyle name="Note 2 2 4 2 2 5" xfId="0" builtinId="53" customBuiltin="true"/>
    <cellStyle name="Note 2 2 4 2 3" xfId="0" builtinId="53" customBuiltin="true"/>
    <cellStyle name="Note 2 2 4 2 3 2" xfId="0" builtinId="53" customBuiltin="true"/>
    <cellStyle name="Note 2 2 4 2 3 2 2" xfId="0" builtinId="53" customBuiltin="true"/>
    <cellStyle name="Note 2 2 4 2 3 2 2 2" xfId="0" builtinId="53" customBuiltin="true"/>
    <cellStyle name="Note 2 2 4 2 3 2 3" xfId="0" builtinId="53" customBuiltin="true"/>
    <cellStyle name="Note 2 2 4 2 3 3" xfId="0" builtinId="53" customBuiltin="true"/>
    <cellStyle name="Note 2 2 4 2 3 3 2" xfId="0" builtinId="53" customBuiltin="true"/>
    <cellStyle name="Note 2 2 4 2 3 4" xfId="0" builtinId="53" customBuiltin="true"/>
    <cellStyle name="Note 2 2 4 2 4" xfId="0" builtinId="53" customBuiltin="true"/>
    <cellStyle name="Note 2 2 4 2 4 2" xfId="0" builtinId="53" customBuiltin="true"/>
    <cellStyle name="Note 2 2 4 2 4 2 2" xfId="0" builtinId="53" customBuiltin="true"/>
    <cellStyle name="Note 2 2 4 2 4 3" xfId="0" builtinId="53" customBuiltin="true"/>
    <cellStyle name="Note 2 2 4 2 5" xfId="0" builtinId="53" customBuiltin="true"/>
    <cellStyle name="Note 2 2 4 2 5 2" xfId="0" builtinId="53" customBuiltin="true"/>
    <cellStyle name="Note 2 2 4 2 6" xfId="0" builtinId="53" customBuiltin="true"/>
    <cellStyle name="Note 2 2 4 3" xfId="0" builtinId="53" customBuiltin="true"/>
    <cellStyle name="Note 2 2 4 3 2" xfId="0" builtinId="53" customBuiltin="true"/>
    <cellStyle name="Note 2 2 4 3 2 2" xfId="0" builtinId="53" customBuiltin="true"/>
    <cellStyle name="Note 2 2 4 3 2 2 2" xfId="0" builtinId="53" customBuiltin="true"/>
    <cellStyle name="Note 2 2 4 3 2 2 2 2" xfId="0" builtinId="53" customBuiltin="true"/>
    <cellStyle name="Note 2 2 4 3 2 2 3" xfId="0" builtinId="53" customBuiltin="true"/>
    <cellStyle name="Note 2 2 4 3 2 3" xfId="0" builtinId="53" customBuiltin="true"/>
    <cellStyle name="Note 2 2 4 3 2 3 2" xfId="0" builtinId="53" customBuiltin="true"/>
    <cellStyle name="Note 2 2 4 3 2 4" xfId="0" builtinId="53" customBuiltin="true"/>
    <cellStyle name="Note 2 2 4 3 3" xfId="0" builtinId="53" customBuiltin="true"/>
    <cellStyle name="Note 2 2 4 3 3 2" xfId="0" builtinId="53" customBuiltin="true"/>
    <cellStyle name="Note 2 2 4 3 3 2 2" xfId="0" builtinId="53" customBuiltin="true"/>
    <cellStyle name="Note 2 2 4 3 3 3" xfId="0" builtinId="53" customBuiltin="true"/>
    <cellStyle name="Note 2 2 4 3 4" xfId="0" builtinId="53" customBuiltin="true"/>
    <cellStyle name="Note 2 2 4 3 4 2" xfId="0" builtinId="53" customBuiltin="true"/>
    <cellStyle name="Note 2 2 4 3 5" xfId="0" builtinId="53" customBuiltin="true"/>
    <cellStyle name="Note 2 2 4 4" xfId="0" builtinId="53" customBuiltin="true"/>
    <cellStyle name="Note 2 2 4 4 2" xfId="0" builtinId="53" customBuiltin="true"/>
    <cellStyle name="Note 2 2 4 4 2 2" xfId="0" builtinId="53" customBuiltin="true"/>
    <cellStyle name="Note 2 2 4 4 2 2 2" xfId="0" builtinId="53" customBuiltin="true"/>
    <cellStyle name="Note 2 2 4 4 2 3" xfId="0" builtinId="53" customBuiltin="true"/>
    <cellStyle name="Note 2 2 4 4 3" xfId="0" builtinId="53" customBuiltin="true"/>
    <cellStyle name="Note 2 2 4 4 3 2" xfId="0" builtinId="53" customBuiltin="true"/>
    <cellStyle name="Note 2 2 4 4 4" xfId="0" builtinId="53" customBuiltin="true"/>
    <cellStyle name="Note 2 2 4 5" xfId="0" builtinId="53" customBuiltin="true"/>
    <cellStyle name="Note 2 2 4 5 2" xfId="0" builtinId="53" customBuiltin="true"/>
    <cellStyle name="Note 2 2 4 5 2 2" xfId="0" builtinId="53" customBuiltin="true"/>
    <cellStyle name="Note 2 2 4 5 3" xfId="0" builtinId="53" customBuiltin="true"/>
    <cellStyle name="Note 2 2 4 6" xfId="0" builtinId="53" customBuiltin="true"/>
    <cellStyle name="Note 2 2 4 6 2" xfId="0" builtinId="53" customBuiltin="true"/>
    <cellStyle name="Note 2 2 4 7" xfId="0" builtinId="53" customBuiltin="true"/>
    <cellStyle name="Note 2 2 5" xfId="0" builtinId="53" customBuiltin="true"/>
    <cellStyle name="Note 2 2 5 2" xfId="0" builtinId="53" customBuiltin="true"/>
    <cellStyle name="Note 2 2 5 2 2" xfId="0" builtinId="53" customBuiltin="true"/>
    <cellStyle name="Note 2 2 5 2 2 2" xfId="0" builtinId="53" customBuiltin="true"/>
    <cellStyle name="Note 2 2 5 2 2 2 2" xfId="0" builtinId="53" customBuiltin="true"/>
    <cellStyle name="Note 2 2 5 2 2 2 2 2" xfId="0" builtinId="53" customBuiltin="true"/>
    <cellStyle name="Note 2 2 5 2 2 2 3" xfId="0" builtinId="53" customBuiltin="true"/>
    <cellStyle name="Note 2 2 5 2 2 3" xfId="0" builtinId="53" customBuiltin="true"/>
    <cellStyle name="Note 2 2 5 2 2 3 2" xfId="0" builtinId="53" customBuiltin="true"/>
    <cellStyle name="Note 2 2 5 2 2 4" xfId="0" builtinId="53" customBuiltin="true"/>
    <cellStyle name="Note 2 2 5 2 3" xfId="0" builtinId="53" customBuiltin="true"/>
    <cellStyle name="Note 2 2 5 2 3 2" xfId="0" builtinId="53" customBuiltin="true"/>
    <cellStyle name="Note 2 2 5 2 3 2 2" xfId="0" builtinId="53" customBuiltin="true"/>
    <cellStyle name="Note 2 2 5 2 3 3" xfId="0" builtinId="53" customBuiltin="true"/>
    <cellStyle name="Note 2 2 5 2 4" xfId="0" builtinId="53" customBuiltin="true"/>
    <cellStyle name="Note 2 2 5 2 4 2" xfId="0" builtinId="53" customBuiltin="true"/>
    <cellStyle name="Note 2 2 5 2 5" xfId="0" builtinId="53" customBuiltin="true"/>
    <cellStyle name="Note 2 2 5 3" xfId="0" builtinId="53" customBuiltin="true"/>
    <cellStyle name="Note 2 2 5 3 2" xfId="0" builtinId="53" customBuiltin="true"/>
    <cellStyle name="Note 2 2 5 3 2 2" xfId="0" builtinId="53" customBuiltin="true"/>
    <cellStyle name="Note 2 2 5 3 2 2 2" xfId="0" builtinId="53" customBuiltin="true"/>
    <cellStyle name="Note 2 2 5 3 2 3" xfId="0" builtinId="53" customBuiltin="true"/>
    <cellStyle name="Note 2 2 5 3 3" xfId="0" builtinId="53" customBuiltin="true"/>
    <cellStyle name="Note 2 2 5 3 3 2" xfId="0" builtinId="53" customBuiltin="true"/>
    <cellStyle name="Note 2 2 5 3 4" xfId="0" builtinId="53" customBuiltin="true"/>
    <cellStyle name="Note 2 2 5 4" xfId="0" builtinId="53" customBuiltin="true"/>
    <cellStyle name="Note 2 2 5 4 2" xfId="0" builtinId="53" customBuiltin="true"/>
    <cellStyle name="Note 2 2 5 4 2 2" xfId="0" builtinId="53" customBuiltin="true"/>
    <cellStyle name="Note 2 2 5 4 3" xfId="0" builtinId="53" customBuiltin="true"/>
    <cellStyle name="Note 2 2 5 5" xfId="0" builtinId="53" customBuiltin="true"/>
    <cellStyle name="Note 2 2 5 5 2" xfId="0" builtinId="53" customBuiltin="true"/>
    <cellStyle name="Note 2 2 5 6" xfId="0" builtinId="53" customBuiltin="true"/>
    <cellStyle name="Note 2 2 6" xfId="0" builtinId="53" customBuiltin="true"/>
    <cellStyle name="Note 2 2 6 2" xfId="0" builtinId="53" customBuiltin="true"/>
    <cellStyle name="Note 2 2 6 2 2" xfId="0" builtinId="53" customBuiltin="true"/>
    <cellStyle name="Note 2 2 6 2 2 2" xfId="0" builtinId="53" customBuiltin="true"/>
    <cellStyle name="Note 2 2 6 2 2 2 2" xfId="0" builtinId="53" customBuiltin="true"/>
    <cellStyle name="Note 2 2 6 2 2 3" xfId="0" builtinId="53" customBuiltin="true"/>
    <cellStyle name="Note 2 2 6 2 3" xfId="0" builtinId="53" customBuiltin="true"/>
    <cellStyle name="Note 2 2 6 2 3 2" xfId="0" builtinId="53" customBuiltin="true"/>
    <cellStyle name="Note 2 2 6 2 4" xfId="0" builtinId="53" customBuiltin="true"/>
    <cellStyle name="Note 2 2 6 3" xfId="0" builtinId="53" customBuiltin="true"/>
    <cellStyle name="Note 2 2 6 3 2" xfId="0" builtinId="53" customBuiltin="true"/>
    <cellStyle name="Note 2 2 6 3 2 2" xfId="0" builtinId="53" customBuiltin="true"/>
    <cellStyle name="Note 2 2 6 3 3" xfId="0" builtinId="53" customBuiltin="true"/>
    <cellStyle name="Note 2 2 6 4" xfId="0" builtinId="53" customBuiltin="true"/>
    <cellStyle name="Note 2 2 6 4 2" xfId="0" builtinId="53" customBuiltin="true"/>
    <cellStyle name="Note 2 2 6 5" xfId="0" builtinId="53" customBuiltin="true"/>
    <cellStyle name="Note 2 2 7" xfId="0" builtinId="53" customBuiltin="true"/>
    <cellStyle name="Note 2 2 7 2" xfId="0" builtinId="53" customBuiltin="true"/>
    <cellStyle name="Note 2 2 7 2 2" xfId="0" builtinId="53" customBuiltin="true"/>
    <cellStyle name="Note 2 2 7 2 2 2" xfId="0" builtinId="53" customBuiltin="true"/>
    <cellStyle name="Note 2 2 7 2 3" xfId="0" builtinId="53" customBuiltin="true"/>
    <cellStyle name="Note 2 2 7 3" xfId="0" builtinId="53" customBuiltin="true"/>
    <cellStyle name="Note 2 2 7 3 2" xfId="0" builtinId="53" customBuiltin="true"/>
    <cellStyle name="Note 2 2 7 4" xfId="0" builtinId="53" customBuiltin="true"/>
    <cellStyle name="Note 2 2 8" xfId="0" builtinId="53" customBuiltin="true"/>
    <cellStyle name="Note 2 2 8 2" xfId="0" builtinId="53" customBuiltin="true"/>
    <cellStyle name="Note 2 2 8 2 2" xfId="0" builtinId="53" customBuiltin="true"/>
    <cellStyle name="Note 2 2 8 3" xfId="0" builtinId="53" customBuiltin="true"/>
    <cellStyle name="Note 2 2 9" xfId="0" builtinId="53" customBuiltin="true"/>
    <cellStyle name="Note 2 2 9 2" xfId="0" builtinId="53" customBuiltin="true"/>
    <cellStyle name="Note 2 3" xfId="0" builtinId="53" customBuiltin="true"/>
    <cellStyle name="Note 2 3 10" xfId="0" builtinId="53" customBuiltin="true"/>
    <cellStyle name="Note 2 3 2" xfId="0" builtinId="53" customBuiltin="true"/>
    <cellStyle name="Note 2 3 2 2" xfId="0" builtinId="53" customBuiltin="true"/>
    <cellStyle name="Note 2 3 2 2 2" xfId="0" builtinId="53" customBuiltin="true"/>
    <cellStyle name="Note 2 3 2 2 2 2" xfId="0" builtinId="53" customBuiltin="true"/>
    <cellStyle name="Note 2 3 2 2 2 2 2" xfId="0" builtinId="53" customBuiltin="true"/>
    <cellStyle name="Note 2 3 2 2 2 2 2 2" xfId="0" builtinId="53" customBuiltin="true"/>
    <cellStyle name="Note 2 3 2 2 2 2 2 2 2" xfId="0" builtinId="53" customBuiltin="true"/>
    <cellStyle name="Note 2 3 2 2 2 2 2 2 2 2" xfId="0" builtinId="53" customBuiltin="true"/>
    <cellStyle name="Note 2 3 2 2 2 2 2 2 3" xfId="0" builtinId="53" customBuiltin="true"/>
    <cellStyle name="Note 2 3 2 2 2 2 2 3" xfId="0" builtinId="53" customBuiltin="true"/>
    <cellStyle name="Note 2 3 2 2 2 2 2 3 2" xfId="0" builtinId="53" customBuiltin="true"/>
    <cellStyle name="Note 2 3 2 2 2 2 2 4" xfId="0" builtinId="53" customBuiltin="true"/>
    <cellStyle name="Note 2 3 2 2 2 2 3" xfId="0" builtinId="53" customBuiltin="true"/>
    <cellStyle name="Note 2 3 2 2 2 2 3 2" xfId="0" builtinId="53" customBuiltin="true"/>
    <cellStyle name="Note 2 3 2 2 2 2 3 2 2" xfId="0" builtinId="53" customBuiltin="true"/>
    <cellStyle name="Note 2 3 2 2 2 2 3 3" xfId="0" builtinId="53" customBuiltin="true"/>
    <cellStyle name="Note 2 3 2 2 2 2 4" xfId="0" builtinId="53" customBuiltin="true"/>
    <cellStyle name="Note 2 3 2 2 2 2 4 2" xfId="0" builtinId="53" customBuiltin="true"/>
    <cellStyle name="Note 2 3 2 2 2 2 5" xfId="0" builtinId="53" customBuiltin="true"/>
    <cellStyle name="Note 2 3 2 2 2 3" xfId="0" builtinId="53" customBuiltin="true"/>
    <cellStyle name="Note 2 3 2 2 2 3 2" xfId="0" builtinId="53" customBuiltin="true"/>
    <cellStyle name="Note 2 3 2 2 2 3 2 2" xfId="0" builtinId="53" customBuiltin="true"/>
    <cellStyle name="Note 2 3 2 2 2 3 2 2 2" xfId="0" builtinId="53" customBuiltin="true"/>
    <cellStyle name="Note 2 3 2 2 2 3 2 3" xfId="0" builtinId="53" customBuiltin="true"/>
    <cellStyle name="Note 2 3 2 2 2 3 3" xfId="0" builtinId="53" customBuiltin="true"/>
    <cellStyle name="Note 2 3 2 2 2 3 3 2" xfId="0" builtinId="53" customBuiltin="true"/>
    <cellStyle name="Note 2 3 2 2 2 3 4" xfId="0" builtinId="53" customBuiltin="true"/>
    <cellStyle name="Note 2 3 2 2 2 4" xfId="0" builtinId="53" customBuiltin="true"/>
    <cellStyle name="Note 2 3 2 2 2 4 2" xfId="0" builtinId="53" customBuiltin="true"/>
    <cellStyle name="Note 2 3 2 2 2 4 2 2" xfId="0" builtinId="53" customBuiltin="true"/>
    <cellStyle name="Note 2 3 2 2 2 4 3" xfId="0" builtinId="53" customBuiltin="true"/>
    <cellStyle name="Note 2 3 2 2 2 5" xfId="0" builtinId="53" customBuiltin="true"/>
    <cellStyle name="Note 2 3 2 2 2 5 2" xfId="0" builtinId="53" customBuiltin="true"/>
    <cellStyle name="Note 2 3 2 2 2 6" xfId="0" builtinId="53" customBuiltin="true"/>
    <cellStyle name="Note 2 3 2 2 3" xfId="0" builtinId="53" customBuiltin="true"/>
    <cellStyle name="Note 2 3 2 2 3 2" xfId="0" builtinId="53" customBuiltin="true"/>
    <cellStyle name="Note 2 3 2 2 3 2 2" xfId="0" builtinId="53" customBuiltin="true"/>
    <cellStyle name="Note 2 3 2 2 3 2 2 2" xfId="0" builtinId="53" customBuiltin="true"/>
    <cellStyle name="Note 2 3 2 2 3 2 2 2 2" xfId="0" builtinId="53" customBuiltin="true"/>
    <cellStyle name="Note 2 3 2 2 3 2 2 3" xfId="0" builtinId="53" customBuiltin="true"/>
    <cellStyle name="Note 2 3 2 2 3 2 3" xfId="0" builtinId="53" customBuiltin="true"/>
    <cellStyle name="Note 2 3 2 2 3 2 3 2" xfId="0" builtinId="53" customBuiltin="true"/>
    <cellStyle name="Note 2 3 2 2 3 2 4" xfId="0" builtinId="53" customBuiltin="true"/>
    <cellStyle name="Note 2 3 2 2 3 3" xfId="0" builtinId="53" customBuiltin="true"/>
    <cellStyle name="Note 2 3 2 2 3 3 2" xfId="0" builtinId="53" customBuiltin="true"/>
    <cellStyle name="Note 2 3 2 2 3 3 2 2" xfId="0" builtinId="53" customBuiltin="true"/>
    <cellStyle name="Note 2 3 2 2 3 3 3" xfId="0" builtinId="53" customBuiltin="true"/>
    <cellStyle name="Note 2 3 2 2 3 4" xfId="0" builtinId="53" customBuiltin="true"/>
    <cellStyle name="Note 2 3 2 2 3 4 2" xfId="0" builtinId="53" customBuiltin="true"/>
    <cellStyle name="Note 2 3 2 2 3 5" xfId="0" builtinId="53" customBuiltin="true"/>
    <cellStyle name="Note 2 3 2 2 4" xfId="0" builtinId="53" customBuiltin="true"/>
    <cellStyle name="Note 2 3 2 2 4 2" xfId="0" builtinId="53" customBuiltin="true"/>
    <cellStyle name="Note 2 3 2 2 4 2 2" xfId="0" builtinId="53" customBuiltin="true"/>
    <cellStyle name="Note 2 3 2 2 4 2 2 2" xfId="0" builtinId="53" customBuiltin="true"/>
    <cellStyle name="Note 2 3 2 2 4 2 3" xfId="0" builtinId="53" customBuiltin="true"/>
    <cellStyle name="Note 2 3 2 2 4 3" xfId="0" builtinId="53" customBuiltin="true"/>
    <cellStyle name="Note 2 3 2 2 4 3 2" xfId="0" builtinId="53" customBuiltin="true"/>
    <cellStyle name="Note 2 3 2 2 4 4" xfId="0" builtinId="53" customBuiltin="true"/>
    <cellStyle name="Note 2 3 2 2 5" xfId="0" builtinId="53" customBuiltin="true"/>
    <cellStyle name="Note 2 3 2 2 5 2" xfId="0" builtinId="53" customBuiltin="true"/>
    <cellStyle name="Note 2 3 2 2 5 2 2" xfId="0" builtinId="53" customBuiltin="true"/>
    <cellStyle name="Note 2 3 2 2 5 3" xfId="0" builtinId="53" customBuiltin="true"/>
    <cellStyle name="Note 2 3 2 2 6" xfId="0" builtinId="53" customBuiltin="true"/>
    <cellStyle name="Note 2 3 2 2 6 2" xfId="0" builtinId="53" customBuiltin="true"/>
    <cellStyle name="Note 2 3 2 2 7" xfId="0" builtinId="53" customBuiltin="true"/>
    <cellStyle name="Note 2 3 2 3" xfId="0" builtinId="53" customBuiltin="true"/>
    <cellStyle name="Note 2 3 2 3 2" xfId="0" builtinId="53" customBuiltin="true"/>
    <cellStyle name="Note 2 3 2 3 2 2" xfId="0" builtinId="53" customBuiltin="true"/>
    <cellStyle name="Note 2 3 2 3 2 2 2" xfId="0" builtinId="53" customBuiltin="true"/>
    <cellStyle name="Note 2 3 2 3 2 2 2 2" xfId="0" builtinId="53" customBuiltin="true"/>
    <cellStyle name="Note 2 3 2 3 2 2 2 2 2" xfId="0" builtinId="53" customBuiltin="true"/>
    <cellStyle name="Note 2 3 2 3 2 2 2 3" xfId="0" builtinId="53" customBuiltin="true"/>
    <cellStyle name="Note 2 3 2 3 2 2 3" xfId="0" builtinId="53" customBuiltin="true"/>
    <cellStyle name="Note 2 3 2 3 2 2 3 2" xfId="0" builtinId="53" customBuiltin="true"/>
    <cellStyle name="Note 2 3 2 3 2 2 4" xfId="0" builtinId="53" customBuiltin="true"/>
    <cellStyle name="Note 2 3 2 3 2 3" xfId="0" builtinId="53" customBuiltin="true"/>
    <cellStyle name="Note 2 3 2 3 2 3 2" xfId="0" builtinId="53" customBuiltin="true"/>
    <cellStyle name="Note 2 3 2 3 2 3 2 2" xfId="0" builtinId="53" customBuiltin="true"/>
    <cellStyle name="Note 2 3 2 3 2 3 3" xfId="0" builtinId="53" customBuiltin="true"/>
    <cellStyle name="Note 2 3 2 3 2 4" xfId="0" builtinId="53" customBuiltin="true"/>
    <cellStyle name="Note 2 3 2 3 2 4 2" xfId="0" builtinId="53" customBuiltin="true"/>
    <cellStyle name="Note 2 3 2 3 2 5" xfId="0" builtinId="53" customBuiltin="true"/>
    <cellStyle name="Note 2 3 2 3 3" xfId="0" builtinId="53" customBuiltin="true"/>
    <cellStyle name="Note 2 3 2 3 3 2" xfId="0" builtinId="53" customBuiltin="true"/>
    <cellStyle name="Note 2 3 2 3 3 2 2" xfId="0" builtinId="53" customBuiltin="true"/>
    <cellStyle name="Note 2 3 2 3 3 2 2 2" xfId="0" builtinId="53" customBuiltin="true"/>
    <cellStyle name="Note 2 3 2 3 3 2 3" xfId="0" builtinId="53" customBuiltin="true"/>
    <cellStyle name="Note 2 3 2 3 3 3" xfId="0" builtinId="53" customBuiltin="true"/>
    <cellStyle name="Note 2 3 2 3 3 3 2" xfId="0" builtinId="53" customBuiltin="true"/>
    <cellStyle name="Note 2 3 2 3 3 4" xfId="0" builtinId="53" customBuiltin="true"/>
    <cellStyle name="Note 2 3 2 3 4" xfId="0" builtinId="53" customBuiltin="true"/>
    <cellStyle name="Note 2 3 2 3 4 2" xfId="0" builtinId="53" customBuiltin="true"/>
    <cellStyle name="Note 2 3 2 3 4 2 2" xfId="0" builtinId="53" customBuiltin="true"/>
    <cellStyle name="Note 2 3 2 3 4 3" xfId="0" builtinId="53" customBuiltin="true"/>
    <cellStyle name="Note 2 3 2 3 5" xfId="0" builtinId="53" customBuiltin="true"/>
    <cellStyle name="Note 2 3 2 3 5 2" xfId="0" builtinId="53" customBuiltin="true"/>
    <cellStyle name="Note 2 3 2 3 6" xfId="0" builtinId="53" customBuiltin="true"/>
    <cellStyle name="Note 2 3 2 4" xfId="0" builtinId="53" customBuiltin="true"/>
    <cellStyle name="Note 2 3 2 4 2" xfId="0" builtinId="53" customBuiltin="true"/>
    <cellStyle name="Note 2 3 2 4 2 2" xfId="0" builtinId="53" customBuiltin="true"/>
    <cellStyle name="Note 2 3 2 4 2 2 2" xfId="0" builtinId="53" customBuiltin="true"/>
    <cellStyle name="Note 2 3 2 4 2 2 2 2" xfId="0" builtinId="53" customBuiltin="true"/>
    <cellStyle name="Note 2 3 2 4 2 2 3" xfId="0" builtinId="53" customBuiltin="true"/>
    <cellStyle name="Note 2 3 2 4 2 3" xfId="0" builtinId="53" customBuiltin="true"/>
    <cellStyle name="Note 2 3 2 4 2 3 2" xfId="0" builtinId="53" customBuiltin="true"/>
    <cellStyle name="Note 2 3 2 4 2 4" xfId="0" builtinId="53" customBuiltin="true"/>
    <cellStyle name="Note 2 3 2 4 3" xfId="0" builtinId="53" customBuiltin="true"/>
    <cellStyle name="Note 2 3 2 4 3 2" xfId="0" builtinId="53" customBuiltin="true"/>
    <cellStyle name="Note 2 3 2 4 3 2 2" xfId="0" builtinId="53" customBuiltin="true"/>
    <cellStyle name="Note 2 3 2 4 3 3" xfId="0" builtinId="53" customBuiltin="true"/>
    <cellStyle name="Note 2 3 2 4 4" xfId="0" builtinId="53" customBuiltin="true"/>
    <cellStyle name="Note 2 3 2 4 4 2" xfId="0" builtinId="53" customBuiltin="true"/>
    <cellStyle name="Note 2 3 2 4 5" xfId="0" builtinId="53" customBuiltin="true"/>
    <cellStyle name="Note 2 3 2 5" xfId="0" builtinId="53" customBuiltin="true"/>
    <cellStyle name="Note 2 3 2 5 2" xfId="0" builtinId="53" customBuiltin="true"/>
    <cellStyle name="Note 2 3 2 5 2 2" xfId="0" builtinId="53" customBuiltin="true"/>
    <cellStyle name="Note 2 3 2 5 2 2 2" xfId="0" builtinId="53" customBuiltin="true"/>
    <cellStyle name="Note 2 3 2 5 2 3" xfId="0" builtinId="53" customBuiltin="true"/>
    <cellStyle name="Note 2 3 2 5 3" xfId="0" builtinId="53" customBuiltin="true"/>
    <cellStyle name="Note 2 3 2 5 3 2" xfId="0" builtinId="53" customBuiltin="true"/>
    <cellStyle name="Note 2 3 2 5 4" xfId="0" builtinId="53" customBuiltin="true"/>
    <cellStyle name="Note 2 3 2 6" xfId="0" builtinId="53" customBuiltin="true"/>
    <cellStyle name="Note 2 3 2 6 2" xfId="0" builtinId="53" customBuiltin="true"/>
    <cellStyle name="Note 2 3 2 6 2 2" xfId="0" builtinId="53" customBuiltin="true"/>
    <cellStyle name="Note 2 3 2 6 3" xfId="0" builtinId="53" customBuiltin="true"/>
    <cellStyle name="Note 2 3 2 7" xfId="0" builtinId="53" customBuiltin="true"/>
    <cellStyle name="Note 2 3 2 7 2" xfId="0" builtinId="53" customBuiltin="true"/>
    <cellStyle name="Note 2 3 2 8" xfId="0" builtinId="53" customBuiltin="true"/>
    <cellStyle name="Note 2 3 3" xfId="0" builtinId="53" customBuiltin="true"/>
    <cellStyle name="Note 2 3 3 2" xfId="0" builtinId="53" customBuiltin="true"/>
    <cellStyle name="Note 2 3 3 2 2" xfId="0" builtinId="53" customBuiltin="true"/>
    <cellStyle name="Note 2 3 3 2 2 2" xfId="0" builtinId="53" customBuiltin="true"/>
    <cellStyle name="Note 2 3 3 2 2 2 2" xfId="0" builtinId="53" customBuiltin="true"/>
    <cellStyle name="Note 2 3 3 2 2 2 2 2" xfId="0" builtinId="53" customBuiltin="true"/>
    <cellStyle name="Note 2 3 3 2 2 2 2 2 2" xfId="0" builtinId="53" customBuiltin="true"/>
    <cellStyle name="Note 2 3 3 2 2 2 2 2 2 2" xfId="0" builtinId="53" customBuiltin="true"/>
    <cellStyle name="Note 2 3 3 2 2 2 2 2 3" xfId="0" builtinId="53" customBuiltin="true"/>
    <cellStyle name="Note 2 3 3 2 2 2 2 3" xfId="0" builtinId="53" customBuiltin="true"/>
    <cellStyle name="Note 2 3 3 2 2 2 2 3 2" xfId="0" builtinId="53" customBuiltin="true"/>
    <cellStyle name="Note 2 3 3 2 2 2 2 4" xfId="0" builtinId="53" customBuiltin="true"/>
    <cellStyle name="Note 2 3 3 2 2 2 3" xfId="0" builtinId="53" customBuiltin="true"/>
    <cellStyle name="Note 2 3 3 2 2 2 3 2" xfId="0" builtinId="53" customBuiltin="true"/>
    <cellStyle name="Note 2 3 3 2 2 2 3 2 2" xfId="0" builtinId="53" customBuiltin="true"/>
    <cellStyle name="Note 2 3 3 2 2 2 3 3" xfId="0" builtinId="53" customBuiltin="true"/>
    <cellStyle name="Note 2 3 3 2 2 2 4" xfId="0" builtinId="53" customBuiltin="true"/>
    <cellStyle name="Note 2 3 3 2 2 2 4 2" xfId="0" builtinId="53" customBuiltin="true"/>
    <cellStyle name="Note 2 3 3 2 2 2 5" xfId="0" builtinId="53" customBuiltin="true"/>
    <cellStyle name="Note 2 3 3 2 2 3" xfId="0" builtinId="53" customBuiltin="true"/>
    <cellStyle name="Note 2 3 3 2 2 3 2" xfId="0" builtinId="53" customBuiltin="true"/>
    <cellStyle name="Note 2 3 3 2 2 3 2 2" xfId="0" builtinId="53" customBuiltin="true"/>
    <cellStyle name="Note 2 3 3 2 2 3 2 2 2" xfId="0" builtinId="53" customBuiltin="true"/>
    <cellStyle name="Note 2 3 3 2 2 3 2 3" xfId="0" builtinId="53" customBuiltin="true"/>
    <cellStyle name="Note 2 3 3 2 2 3 3" xfId="0" builtinId="53" customBuiltin="true"/>
    <cellStyle name="Note 2 3 3 2 2 3 3 2" xfId="0" builtinId="53" customBuiltin="true"/>
    <cellStyle name="Note 2 3 3 2 2 3 4" xfId="0" builtinId="53" customBuiltin="true"/>
    <cellStyle name="Note 2 3 3 2 2 4" xfId="0" builtinId="53" customBuiltin="true"/>
    <cellStyle name="Note 2 3 3 2 2 4 2" xfId="0" builtinId="53" customBuiltin="true"/>
    <cellStyle name="Note 2 3 3 2 2 4 2 2" xfId="0" builtinId="53" customBuiltin="true"/>
    <cellStyle name="Note 2 3 3 2 2 4 3" xfId="0" builtinId="53" customBuiltin="true"/>
    <cellStyle name="Note 2 3 3 2 2 5" xfId="0" builtinId="53" customBuiltin="true"/>
    <cellStyle name="Note 2 3 3 2 2 5 2" xfId="0" builtinId="53" customBuiltin="true"/>
    <cellStyle name="Note 2 3 3 2 2 6" xfId="0" builtinId="53" customBuiltin="true"/>
    <cellStyle name="Note 2 3 3 2 3" xfId="0" builtinId="53" customBuiltin="true"/>
    <cellStyle name="Note 2 3 3 2 3 2" xfId="0" builtinId="53" customBuiltin="true"/>
    <cellStyle name="Note 2 3 3 2 3 2 2" xfId="0" builtinId="53" customBuiltin="true"/>
    <cellStyle name="Note 2 3 3 2 3 2 2 2" xfId="0" builtinId="53" customBuiltin="true"/>
    <cellStyle name="Note 2 3 3 2 3 2 2 2 2" xfId="0" builtinId="53" customBuiltin="true"/>
    <cellStyle name="Note 2 3 3 2 3 2 2 3" xfId="0" builtinId="53" customBuiltin="true"/>
    <cellStyle name="Note 2 3 3 2 3 2 3" xfId="0" builtinId="53" customBuiltin="true"/>
    <cellStyle name="Note 2 3 3 2 3 2 3 2" xfId="0" builtinId="53" customBuiltin="true"/>
    <cellStyle name="Note 2 3 3 2 3 2 4" xfId="0" builtinId="53" customBuiltin="true"/>
    <cellStyle name="Note 2 3 3 2 3 3" xfId="0" builtinId="53" customBuiltin="true"/>
    <cellStyle name="Note 2 3 3 2 3 3 2" xfId="0" builtinId="53" customBuiltin="true"/>
    <cellStyle name="Note 2 3 3 2 3 3 2 2" xfId="0" builtinId="53" customBuiltin="true"/>
    <cellStyle name="Note 2 3 3 2 3 3 3" xfId="0" builtinId="53" customBuiltin="true"/>
    <cellStyle name="Note 2 3 3 2 3 4" xfId="0" builtinId="53" customBuiltin="true"/>
    <cellStyle name="Note 2 3 3 2 3 4 2" xfId="0" builtinId="53" customBuiltin="true"/>
    <cellStyle name="Note 2 3 3 2 3 5" xfId="0" builtinId="53" customBuiltin="true"/>
    <cellStyle name="Note 2 3 3 2 4" xfId="0" builtinId="53" customBuiltin="true"/>
    <cellStyle name="Note 2 3 3 2 4 2" xfId="0" builtinId="53" customBuiltin="true"/>
    <cellStyle name="Note 2 3 3 2 4 2 2" xfId="0" builtinId="53" customBuiltin="true"/>
    <cellStyle name="Note 2 3 3 2 4 2 2 2" xfId="0" builtinId="53" customBuiltin="true"/>
    <cellStyle name="Note 2 3 3 2 4 2 3" xfId="0" builtinId="53" customBuiltin="true"/>
    <cellStyle name="Note 2 3 3 2 4 3" xfId="0" builtinId="53" customBuiltin="true"/>
    <cellStyle name="Note 2 3 3 2 4 3 2" xfId="0" builtinId="53" customBuiltin="true"/>
    <cellStyle name="Note 2 3 3 2 4 4" xfId="0" builtinId="53" customBuiltin="true"/>
    <cellStyle name="Note 2 3 3 2 5" xfId="0" builtinId="53" customBuiltin="true"/>
    <cellStyle name="Note 2 3 3 2 5 2" xfId="0" builtinId="53" customBuiltin="true"/>
    <cellStyle name="Note 2 3 3 2 5 2 2" xfId="0" builtinId="53" customBuiltin="true"/>
    <cellStyle name="Note 2 3 3 2 5 3" xfId="0" builtinId="53" customBuiltin="true"/>
    <cellStyle name="Note 2 3 3 2 6" xfId="0" builtinId="53" customBuiltin="true"/>
    <cellStyle name="Note 2 3 3 2 6 2" xfId="0" builtinId="53" customBuiltin="true"/>
    <cellStyle name="Note 2 3 3 2 7" xfId="0" builtinId="53" customBuiltin="true"/>
    <cellStyle name="Note 2 3 3 3" xfId="0" builtinId="53" customBuiltin="true"/>
    <cellStyle name="Note 2 3 3 3 2" xfId="0" builtinId="53" customBuiltin="true"/>
    <cellStyle name="Note 2 3 3 3 2 2" xfId="0" builtinId="53" customBuiltin="true"/>
    <cellStyle name="Note 2 3 3 3 2 2 2" xfId="0" builtinId="53" customBuiltin="true"/>
    <cellStyle name="Note 2 3 3 3 2 2 2 2" xfId="0" builtinId="53" customBuiltin="true"/>
    <cellStyle name="Note 2 3 3 3 2 2 2 2 2" xfId="0" builtinId="53" customBuiltin="true"/>
    <cellStyle name="Note 2 3 3 3 2 2 2 3" xfId="0" builtinId="53" customBuiltin="true"/>
    <cellStyle name="Note 2 3 3 3 2 2 3" xfId="0" builtinId="53" customBuiltin="true"/>
    <cellStyle name="Note 2 3 3 3 2 2 3 2" xfId="0" builtinId="53" customBuiltin="true"/>
    <cellStyle name="Note 2 3 3 3 2 2 4" xfId="0" builtinId="53" customBuiltin="true"/>
    <cellStyle name="Note 2 3 3 3 2 3" xfId="0" builtinId="53" customBuiltin="true"/>
    <cellStyle name="Note 2 3 3 3 2 3 2" xfId="0" builtinId="53" customBuiltin="true"/>
    <cellStyle name="Note 2 3 3 3 2 3 2 2" xfId="0" builtinId="53" customBuiltin="true"/>
    <cellStyle name="Note 2 3 3 3 2 3 3" xfId="0" builtinId="53" customBuiltin="true"/>
    <cellStyle name="Note 2 3 3 3 2 4" xfId="0" builtinId="53" customBuiltin="true"/>
    <cellStyle name="Note 2 3 3 3 2 4 2" xfId="0" builtinId="53" customBuiltin="true"/>
    <cellStyle name="Note 2 3 3 3 2 5" xfId="0" builtinId="53" customBuiltin="true"/>
    <cellStyle name="Note 2 3 3 3 3" xfId="0" builtinId="53" customBuiltin="true"/>
    <cellStyle name="Note 2 3 3 3 3 2" xfId="0" builtinId="53" customBuiltin="true"/>
    <cellStyle name="Note 2 3 3 3 3 2 2" xfId="0" builtinId="53" customBuiltin="true"/>
    <cellStyle name="Note 2 3 3 3 3 2 2 2" xfId="0" builtinId="53" customBuiltin="true"/>
    <cellStyle name="Note 2 3 3 3 3 2 3" xfId="0" builtinId="53" customBuiltin="true"/>
    <cellStyle name="Note 2 3 3 3 3 3" xfId="0" builtinId="53" customBuiltin="true"/>
    <cellStyle name="Note 2 3 3 3 3 3 2" xfId="0" builtinId="53" customBuiltin="true"/>
    <cellStyle name="Note 2 3 3 3 3 4" xfId="0" builtinId="53" customBuiltin="true"/>
    <cellStyle name="Note 2 3 3 3 4" xfId="0" builtinId="53" customBuiltin="true"/>
    <cellStyle name="Note 2 3 3 3 4 2" xfId="0" builtinId="53" customBuiltin="true"/>
    <cellStyle name="Note 2 3 3 3 4 2 2" xfId="0" builtinId="53" customBuiltin="true"/>
    <cellStyle name="Note 2 3 3 3 4 3" xfId="0" builtinId="53" customBuiltin="true"/>
    <cellStyle name="Note 2 3 3 3 5" xfId="0" builtinId="53" customBuiltin="true"/>
    <cellStyle name="Note 2 3 3 3 5 2" xfId="0" builtinId="53" customBuiltin="true"/>
    <cellStyle name="Note 2 3 3 3 6" xfId="0" builtinId="53" customBuiltin="true"/>
    <cellStyle name="Note 2 3 3 4" xfId="0" builtinId="53" customBuiltin="true"/>
    <cellStyle name="Note 2 3 3 4 2" xfId="0" builtinId="53" customBuiltin="true"/>
    <cellStyle name="Note 2 3 3 4 2 2" xfId="0" builtinId="53" customBuiltin="true"/>
    <cellStyle name="Note 2 3 3 4 2 2 2" xfId="0" builtinId="53" customBuiltin="true"/>
    <cellStyle name="Note 2 3 3 4 2 2 2 2" xfId="0" builtinId="53" customBuiltin="true"/>
    <cellStyle name="Note 2 3 3 4 2 2 3" xfId="0" builtinId="53" customBuiltin="true"/>
    <cellStyle name="Note 2 3 3 4 2 3" xfId="0" builtinId="53" customBuiltin="true"/>
    <cellStyle name="Note 2 3 3 4 2 3 2" xfId="0" builtinId="53" customBuiltin="true"/>
    <cellStyle name="Note 2 3 3 4 2 4" xfId="0" builtinId="53" customBuiltin="true"/>
    <cellStyle name="Note 2 3 3 4 3" xfId="0" builtinId="53" customBuiltin="true"/>
    <cellStyle name="Note 2 3 3 4 3 2" xfId="0" builtinId="53" customBuiltin="true"/>
    <cellStyle name="Note 2 3 3 4 3 2 2" xfId="0" builtinId="53" customBuiltin="true"/>
    <cellStyle name="Note 2 3 3 4 3 3" xfId="0" builtinId="53" customBuiltin="true"/>
    <cellStyle name="Note 2 3 3 4 4" xfId="0" builtinId="53" customBuiltin="true"/>
    <cellStyle name="Note 2 3 3 4 4 2" xfId="0" builtinId="53" customBuiltin="true"/>
    <cellStyle name="Note 2 3 3 4 5" xfId="0" builtinId="53" customBuiltin="true"/>
    <cellStyle name="Note 2 3 3 5" xfId="0" builtinId="53" customBuiltin="true"/>
    <cellStyle name="Note 2 3 3 5 2" xfId="0" builtinId="53" customBuiltin="true"/>
    <cellStyle name="Note 2 3 3 5 2 2" xfId="0" builtinId="53" customBuiltin="true"/>
    <cellStyle name="Note 2 3 3 5 2 2 2" xfId="0" builtinId="53" customBuiltin="true"/>
    <cellStyle name="Note 2 3 3 5 2 3" xfId="0" builtinId="53" customBuiltin="true"/>
    <cellStyle name="Note 2 3 3 5 3" xfId="0" builtinId="53" customBuiltin="true"/>
    <cellStyle name="Note 2 3 3 5 3 2" xfId="0" builtinId="53" customBuiltin="true"/>
    <cellStyle name="Note 2 3 3 5 4" xfId="0" builtinId="53" customBuiltin="true"/>
    <cellStyle name="Note 2 3 3 6" xfId="0" builtinId="53" customBuiltin="true"/>
    <cellStyle name="Note 2 3 3 6 2" xfId="0" builtinId="53" customBuiltin="true"/>
    <cellStyle name="Note 2 3 3 6 2 2" xfId="0" builtinId="53" customBuiltin="true"/>
    <cellStyle name="Note 2 3 3 6 3" xfId="0" builtinId="53" customBuiltin="true"/>
    <cellStyle name="Note 2 3 3 7" xfId="0" builtinId="53" customBuiltin="true"/>
    <cellStyle name="Note 2 3 3 7 2" xfId="0" builtinId="53" customBuiltin="true"/>
    <cellStyle name="Note 2 3 3 8" xfId="0" builtinId="53" customBuiltin="true"/>
    <cellStyle name="Note 2 3 4" xfId="0" builtinId="53" customBuiltin="true"/>
    <cellStyle name="Note 2 3 4 2" xfId="0" builtinId="53" customBuiltin="true"/>
    <cellStyle name="Note 2 3 4 2 2" xfId="0" builtinId="53" customBuiltin="true"/>
    <cellStyle name="Note 2 3 4 2 2 2" xfId="0" builtinId="53" customBuiltin="true"/>
    <cellStyle name="Note 2 3 4 2 2 2 2" xfId="0" builtinId="53" customBuiltin="true"/>
    <cellStyle name="Note 2 3 4 2 2 2 2 2" xfId="0" builtinId="53" customBuiltin="true"/>
    <cellStyle name="Note 2 3 4 2 2 2 2 2 2" xfId="0" builtinId="53" customBuiltin="true"/>
    <cellStyle name="Note 2 3 4 2 2 2 2 3" xfId="0" builtinId="53" customBuiltin="true"/>
    <cellStyle name="Note 2 3 4 2 2 2 3" xfId="0" builtinId="53" customBuiltin="true"/>
    <cellStyle name="Note 2 3 4 2 2 2 3 2" xfId="0" builtinId="53" customBuiltin="true"/>
    <cellStyle name="Note 2 3 4 2 2 2 4" xfId="0" builtinId="53" customBuiltin="true"/>
    <cellStyle name="Note 2 3 4 2 2 3" xfId="0" builtinId="53" customBuiltin="true"/>
    <cellStyle name="Note 2 3 4 2 2 3 2" xfId="0" builtinId="53" customBuiltin="true"/>
    <cellStyle name="Note 2 3 4 2 2 3 2 2" xfId="0" builtinId="53" customBuiltin="true"/>
    <cellStyle name="Note 2 3 4 2 2 3 3" xfId="0" builtinId="53" customBuiltin="true"/>
    <cellStyle name="Note 2 3 4 2 2 4" xfId="0" builtinId="53" customBuiltin="true"/>
    <cellStyle name="Note 2 3 4 2 2 4 2" xfId="0" builtinId="53" customBuiltin="true"/>
    <cellStyle name="Note 2 3 4 2 2 5" xfId="0" builtinId="53" customBuiltin="true"/>
    <cellStyle name="Note 2 3 4 2 3" xfId="0" builtinId="53" customBuiltin="true"/>
    <cellStyle name="Note 2 3 4 2 3 2" xfId="0" builtinId="53" customBuiltin="true"/>
    <cellStyle name="Note 2 3 4 2 3 2 2" xfId="0" builtinId="53" customBuiltin="true"/>
    <cellStyle name="Note 2 3 4 2 3 2 2 2" xfId="0" builtinId="53" customBuiltin="true"/>
    <cellStyle name="Note 2 3 4 2 3 2 3" xfId="0" builtinId="53" customBuiltin="true"/>
    <cellStyle name="Note 2 3 4 2 3 3" xfId="0" builtinId="53" customBuiltin="true"/>
    <cellStyle name="Note 2 3 4 2 3 3 2" xfId="0" builtinId="53" customBuiltin="true"/>
    <cellStyle name="Note 2 3 4 2 3 4" xfId="0" builtinId="53" customBuiltin="true"/>
    <cellStyle name="Note 2 3 4 2 4" xfId="0" builtinId="53" customBuiltin="true"/>
    <cellStyle name="Note 2 3 4 2 4 2" xfId="0" builtinId="53" customBuiltin="true"/>
    <cellStyle name="Note 2 3 4 2 4 2 2" xfId="0" builtinId="53" customBuiltin="true"/>
    <cellStyle name="Note 2 3 4 2 4 3" xfId="0" builtinId="53" customBuiltin="true"/>
    <cellStyle name="Note 2 3 4 2 5" xfId="0" builtinId="53" customBuiltin="true"/>
    <cellStyle name="Note 2 3 4 2 5 2" xfId="0" builtinId="53" customBuiltin="true"/>
    <cellStyle name="Note 2 3 4 2 6" xfId="0" builtinId="53" customBuiltin="true"/>
    <cellStyle name="Note 2 3 4 3" xfId="0" builtinId="53" customBuiltin="true"/>
    <cellStyle name="Note 2 3 4 3 2" xfId="0" builtinId="53" customBuiltin="true"/>
    <cellStyle name="Note 2 3 4 3 2 2" xfId="0" builtinId="53" customBuiltin="true"/>
    <cellStyle name="Note 2 3 4 3 2 2 2" xfId="0" builtinId="53" customBuiltin="true"/>
    <cellStyle name="Note 2 3 4 3 2 2 2 2" xfId="0" builtinId="53" customBuiltin="true"/>
    <cellStyle name="Note 2 3 4 3 2 2 3" xfId="0" builtinId="53" customBuiltin="true"/>
    <cellStyle name="Note 2 3 4 3 2 3" xfId="0" builtinId="53" customBuiltin="true"/>
    <cellStyle name="Note 2 3 4 3 2 3 2" xfId="0" builtinId="53" customBuiltin="true"/>
    <cellStyle name="Note 2 3 4 3 2 4" xfId="0" builtinId="53" customBuiltin="true"/>
    <cellStyle name="Note 2 3 4 3 3" xfId="0" builtinId="53" customBuiltin="true"/>
    <cellStyle name="Note 2 3 4 3 3 2" xfId="0" builtinId="53" customBuiltin="true"/>
    <cellStyle name="Note 2 3 4 3 3 2 2" xfId="0" builtinId="53" customBuiltin="true"/>
    <cellStyle name="Note 2 3 4 3 3 3" xfId="0" builtinId="53" customBuiltin="true"/>
    <cellStyle name="Note 2 3 4 3 4" xfId="0" builtinId="53" customBuiltin="true"/>
    <cellStyle name="Note 2 3 4 3 4 2" xfId="0" builtinId="53" customBuiltin="true"/>
    <cellStyle name="Note 2 3 4 3 5" xfId="0" builtinId="53" customBuiltin="true"/>
    <cellStyle name="Note 2 3 4 4" xfId="0" builtinId="53" customBuiltin="true"/>
    <cellStyle name="Note 2 3 4 4 2" xfId="0" builtinId="53" customBuiltin="true"/>
    <cellStyle name="Note 2 3 4 4 2 2" xfId="0" builtinId="53" customBuiltin="true"/>
    <cellStyle name="Note 2 3 4 4 2 2 2" xfId="0" builtinId="53" customBuiltin="true"/>
    <cellStyle name="Note 2 3 4 4 2 3" xfId="0" builtinId="53" customBuiltin="true"/>
    <cellStyle name="Note 2 3 4 4 3" xfId="0" builtinId="53" customBuiltin="true"/>
    <cellStyle name="Note 2 3 4 4 3 2" xfId="0" builtinId="53" customBuiltin="true"/>
    <cellStyle name="Note 2 3 4 4 4" xfId="0" builtinId="53" customBuiltin="true"/>
    <cellStyle name="Note 2 3 4 5" xfId="0" builtinId="53" customBuiltin="true"/>
    <cellStyle name="Note 2 3 4 5 2" xfId="0" builtinId="53" customBuiltin="true"/>
    <cellStyle name="Note 2 3 4 5 2 2" xfId="0" builtinId="53" customBuiltin="true"/>
    <cellStyle name="Note 2 3 4 5 3" xfId="0" builtinId="53" customBuiltin="true"/>
    <cellStyle name="Note 2 3 4 6" xfId="0" builtinId="53" customBuiltin="true"/>
    <cellStyle name="Note 2 3 4 6 2" xfId="0" builtinId="53" customBuiltin="true"/>
    <cellStyle name="Note 2 3 4 7" xfId="0" builtinId="53" customBuiltin="true"/>
    <cellStyle name="Note 2 3 5" xfId="0" builtinId="53" customBuiltin="true"/>
    <cellStyle name="Note 2 3 5 2" xfId="0" builtinId="53" customBuiltin="true"/>
    <cellStyle name="Note 2 3 5 2 2" xfId="0" builtinId="53" customBuiltin="true"/>
    <cellStyle name="Note 2 3 5 2 2 2" xfId="0" builtinId="53" customBuiltin="true"/>
    <cellStyle name="Note 2 3 5 2 2 2 2" xfId="0" builtinId="53" customBuiltin="true"/>
    <cellStyle name="Note 2 3 5 2 2 2 2 2" xfId="0" builtinId="53" customBuiltin="true"/>
    <cellStyle name="Note 2 3 5 2 2 2 3" xfId="0" builtinId="53" customBuiltin="true"/>
    <cellStyle name="Note 2 3 5 2 2 3" xfId="0" builtinId="53" customBuiltin="true"/>
    <cellStyle name="Note 2 3 5 2 2 3 2" xfId="0" builtinId="53" customBuiltin="true"/>
    <cellStyle name="Note 2 3 5 2 2 4" xfId="0" builtinId="53" customBuiltin="true"/>
    <cellStyle name="Note 2 3 5 2 3" xfId="0" builtinId="53" customBuiltin="true"/>
    <cellStyle name="Note 2 3 5 2 3 2" xfId="0" builtinId="53" customBuiltin="true"/>
    <cellStyle name="Note 2 3 5 2 3 2 2" xfId="0" builtinId="53" customBuiltin="true"/>
    <cellStyle name="Note 2 3 5 2 3 3" xfId="0" builtinId="53" customBuiltin="true"/>
    <cellStyle name="Note 2 3 5 2 4" xfId="0" builtinId="53" customBuiltin="true"/>
    <cellStyle name="Note 2 3 5 2 4 2" xfId="0" builtinId="53" customBuiltin="true"/>
    <cellStyle name="Note 2 3 5 2 5" xfId="0" builtinId="53" customBuiltin="true"/>
    <cellStyle name="Note 2 3 5 3" xfId="0" builtinId="53" customBuiltin="true"/>
    <cellStyle name="Note 2 3 5 3 2" xfId="0" builtinId="53" customBuiltin="true"/>
    <cellStyle name="Note 2 3 5 3 2 2" xfId="0" builtinId="53" customBuiltin="true"/>
    <cellStyle name="Note 2 3 5 3 2 2 2" xfId="0" builtinId="53" customBuiltin="true"/>
    <cellStyle name="Note 2 3 5 3 2 3" xfId="0" builtinId="53" customBuiltin="true"/>
    <cellStyle name="Note 2 3 5 3 3" xfId="0" builtinId="53" customBuiltin="true"/>
    <cellStyle name="Note 2 3 5 3 3 2" xfId="0" builtinId="53" customBuiltin="true"/>
    <cellStyle name="Note 2 3 5 3 4" xfId="0" builtinId="53" customBuiltin="true"/>
    <cellStyle name="Note 2 3 5 4" xfId="0" builtinId="53" customBuiltin="true"/>
    <cellStyle name="Note 2 3 5 4 2" xfId="0" builtinId="53" customBuiltin="true"/>
    <cellStyle name="Note 2 3 5 4 2 2" xfId="0" builtinId="53" customBuiltin="true"/>
    <cellStyle name="Note 2 3 5 4 3" xfId="0" builtinId="53" customBuiltin="true"/>
    <cellStyle name="Note 2 3 5 5" xfId="0" builtinId="53" customBuiltin="true"/>
    <cellStyle name="Note 2 3 5 5 2" xfId="0" builtinId="53" customBuiltin="true"/>
    <cellStyle name="Note 2 3 5 6" xfId="0" builtinId="53" customBuiltin="true"/>
    <cellStyle name="Note 2 3 6" xfId="0" builtinId="53" customBuiltin="true"/>
    <cellStyle name="Note 2 3 6 2" xfId="0" builtinId="53" customBuiltin="true"/>
    <cellStyle name="Note 2 3 6 2 2" xfId="0" builtinId="53" customBuiltin="true"/>
    <cellStyle name="Note 2 3 6 2 2 2" xfId="0" builtinId="53" customBuiltin="true"/>
    <cellStyle name="Note 2 3 6 2 2 2 2" xfId="0" builtinId="53" customBuiltin="true"/>
    <cellStyle name="Note 2 3 6 2 2 3" xfId="0" builtinId="53" customBuiltin="true"/>
    <cellStyle name="Note 2 3 6 2 3" xfId="0" builtinId="53" customBuiltin="true"/>
    <cellStyle name="Note 2 3 6 2 3 2" xfId="0" builtinId="53" customBuiltin="true"/>
    <cellStyle name="Note 2 3 6 2 4" xfId="0" builtinId="53" customBuiltin="true"/>
    <cellStyle name="Note 2 3 6 3" xfId="0" builtinId="53" customBuiltin="true"/>
    <cellStyle name="Note 2 3 6 3 2" xfId="0" builtinId="53" customBuiltin="true"/>
    <cellStyle name="Note 2 3 6 3 2 2" xfId="0" builtinId="53" customBuiltin="true"/>
    <cellStyle name="Note 2 3 6 3 3" xfId="0" builtinId="53" customBuiltin="true"/>
    <cellStyle name="Note 2 3 6 4" xfId="0" builtinId="53" customBuiltin="true"/>
    <cellStyle name="Note 2 3 6 4 2" xfId="0" builtinId="53" customBuiltin="true"/>
    <cellStyle name="Note 2 3 6 5" xfId="0" builtinId="53" customBuiltin="true"/>
    <cellStyle name="Note 2 3 7" xfId="0" builtinId="53" customBuiltin="true"/>
    <cellStyle name="Note 2 3 7 2" xfId="0" builtinId="53" customBuiltin="true"/>
    <cellStyle name="Note 2 3 7 2 2" xfId="0" builtinId="53" customBuiltin="true"/>
    <cellStyle name="Note 2 3 7 2 2 2" xfId="0" builtinId="53" customBuiltin="true"/>
    <cellStyle name="Note 2 3 7 2 3" xfId="0" builtinId="53" customBuiltin="true"/>
    <cellStyle name="Note 2 3 7 3" xfId="0" builtinId="53" customBuiltin="true"/>
    <cellStyle name="Note 2 3 7 3 2" xfId="0" builtinId="53" customBuiltin="true"/>
    <cellStyle name="Note 2 3 7 4" xfId="0" builtinId="53" customBuiltin="true"/>
    <cellStyle name="Note 2 3 8" xfId="0" builtinId="53" customBuiltin="true"/>
    <cellStyle name="Note 2 3 8 2" xfId="0" builtinId="53" customBuiltin="true"/>
    <cellStyle name="Note 2 3 8 2 2" xfId="0" builtinId="53" customBuiltin="true"/>
    <cellStyle name="Note 2 3 8 3" xfId="0" builtinId="53" customBuiltin="true"/>
    <cellStyle name="Note 2 3 9" xfId="0" builtinId="53" customBuiltin="true"/>
    <cellStyle name="Note 2 3 9 2" xfId="0" builtinId="53" customBuiltin="true"/>
    <cellStyle name="Note 2 4" xfId="0" builtinId="53" customBuiltin="true"/>
    <cellStyle name="Note 2 4 2" xfId="0" builtinId="53" customBuiltin="true"/>
    <cellStyle name="Note 2 4 2 2" xfId="0" builtinId="53" customBuiltin="true"/>
    <cellStyle name="Note 2 4 2 2 2" xfId="0" builtinId="53" customBuiltin="true"/>
    <cellStyle name="Note 2 4 2 2 2 2" xfId="0" builtinId="53" customBuiltin="true"/>
    <cellStyle name="Note 2 4 2 2 2 2 2" xfId="0" builtinId="53" customBuiltin="true"/>
    <cellStyle name="Note 2 4 2 2 2 2 2 2" xfId="0" builtinId="53" customBuiltin="true"/>
    <cellStyle name="Note 2 4 2 2 2 2 2 2 2" xfId="0" builtinId="53" customBuiltin="true"/>
    <cellStyle name="Note 2 4 2 2 2 2 2 3" xfId="0" builtinId="53" customBuiltin="true"/>
    <cellStyle name="Note 2 4 2 2 2 2 3" xfId="0" builtinId="53" customBuiltin="true"/>
    <cellStyle name="Note 2 4 2 2 2 2 3 2" xfId="0" builtinId="53" customBuiltin="true"/>
    <cellStyle name="Note 2 4 2 2 2 2 4" xfId="0" builtinId="53" customBuiltin="true"/>
    <cellStyle name="Note 2 4 2 2 2 3" xfId="0" builtinId="53" customBuiltin="true"/>
    <cellStyle name="Note 2 4 2 2 2 3 2" xfId="0" builtinId="53" customBuiltin="true"/>
    <cellStyle name="Note 2 4 2 2 2 3 2 2" xfId="0" builtinId="53" customBuiltin="true"/>
    <cellStyle name="Note 2 4 2 2 2 3 3" xfId="0" builtinId="53" customBuiltin="true"/>
    <cellStyle name="Note 2 4 2 2 2 4" xfId="0" builtinId="53" customBuiltin="true"/>
    <cellStyle name="Note 2 4 2 2 2 4 2" xfId="0" builtinId="53" customBuiltin="true"/>
    <cellStyle name="Note 2 4 2 2 2 5" xfId="0" builtinId="53" customBuiltin="true"/>
    <cellStyle name="Note 2 4 2 2 3" xfId="0" builtinId="53" customBuiltin="true"/>
    <cellStyle name="Note 2 4 2 2 3 2" xfId="0" builtinId="53" customBuiltin="true"/>
    <cellStyle name="Note 2 4 2 2 3 2 2" xfId="0" builtinId="53" customBuiltin="true"/>
    <cellStyle name="Note 2 4 2 2 3 2 2 2" xfId="0" builtinId="53" customBuiltin="true"/>
    <cellStyle name="Note 2 4 2 2 3 2 3" xfId="0" builtinId="53" customBuiltin="true"/>
    <cellStyle name="Note 2 4 2 2 3 3" xfId="0" builtinId="53" customBuiltin="true"/>
    <cellStyle name="Note 2 4 2 2 3 3 2" xfId="0" builtinId="53" customBuiltin="true"/>
    <cellStyle name="Note 2 4 2 2 3 4" xfId="0" builtinId="53" customBuiltin="true"/>
    <cellStyle name="Note 2 4 2 2 4" xfId="0" builtinId="53" customBuiltin="true"/>
    <cellStyle name="Note 2 4 2 2 4 2" xfId="0" builtinId="53" customBuiltin="true"/>
    <cellStyle name="Note 2 4 2 2 4 2 2" xfId="0" builtinId="53" customBuiltin="true"/>
    <cellStyle name="Note 2 4 2 2 4 3" xfId="0" builtinId="53" customBuiltin="true"/>
    <cellStyle name="Note 2 4 2 2 5" xfId="0" builtinId="53" customBuiltin="true"/>
    <cellStyle name="Note 2 4 2 2 5 2" xfId="0" builtinId="53" customBuiltin="true"/>
    <cellStyle name="Note 2 4 2 2 6" xfId="0" builtinId="53" customBuiltin="true"/>
    <cellStyle name="Note 2 4 2 3" xfId="0" builtinId="53" customBuiltin="true"/>
    <cellStyle name="Note 2 4 2 3 2" xfId="0" builtinId="53" customBuiltin="true"/>
    <cellStyle name="Note 2 4 2 3 2 2" xfId="0" builtinId="53" customBuiltin="true"/>
    <cellStyle name="Note 2 4 2 3 2 2 2" xfId="0" builtinId="53" customBuiltin="true"/>
    <cellStyle name="Note 2 4 2 3 2 2 2 2" xfId="0" builtinId="53" customBuiltin="true"/>
    <cellStyle name="Note 2 4 2 3 2 2 3" xfId="0" builtinId="53" customBuiltin="true"/>
    <cellStyle name="Note 2 4 2 3 2 3" xfId="0" builtinId="53" customBuiltin="true"/>
    <cellStyle name="Note 2 4 2 3 2 3 2" xfId="0" builtinId="53" customBuiltin="true"/>
    <cellStyle name="Note 2 4 2 3 2 4" xfId="0" builtinId="53" customBuiltin="true"/>
    <cellStyle name="Note 2 4 2 3 3" xfId="0" builtinId="53" customBuiltin="true"/>
    <cellStyle name="Note 2 4 2 3 3 2" xfId="0" builtinId="53" customBuiltin="true"/>
    <cellStyle name="Note 2 4 2 3 3 2 2" xfId="0" builtinId="53" customBuiltin="true"/>
    <cellStyle name="Note 2 4 2 3 3 3" xfId="0" builtinId="53" customBuiltin="true"/>
    <cellStyle name="Note 2 4 2 3 4" xfId="0" builtinId="53" customBuiltin="true"/>
    <cellStyle name="Note 2 4 2 3 4 2" xfId="0" builtinId="53" customBuiltin="true"/>
    <cellStyle name="Note 2 4 2 3 5" xfId="0" builtinId="53" customBuiltin="true"/>
    <cellStyle name="Note 2 4 2 4" xfId="0" builtinId="53" customBuiltin="true"/>
    <cellStyle name="Note 2 4 2 4 2" xfId="0" builtinId="53" customBuiltin="true"/>
    <cellStyle name="Note 2 4 2 4 2 2" xfId="0" builtinId="53" customBuiltin="true"/>
    <cellStyle name="Note 2 4 2 4 2 2 2" xfId="0" builtinId="53" customBuiltin="true"/>
    <cellStyle name="Note 2 4 2 4 2 3" xfId="0" builtinId="53" customBuiltin="true"/>
    <cellStyle name="Note 2 4 2 4 3" xfId="0" builtinId="53" customBuiltin="true"/>
    <cellStyle name="Note 2 4 2 4 3 2" xfId="0" builtinId="53" customBuiltin="true"/>
    <cellStyle name="Note 2 4 2 4 4" xfId="0" builtinId="53" customBuiltin="true"/>
    <cellStyle name="Note 2 4 2 5" xfId="0" builtinId="53" customBuiltin="true"/>
    <cellStyle name="Note 2 4 2 5 2" xfId="0" builtinId="53" customBuiltin="true"/>
    <cellStyle name="Note 2 4 2 5 2 2" xfId="0" builtinId="53" customBuiltin="true"/>
    <cellStyle name="Note 2 4 2 5 3" xfId="0" builtinId="53" customBuiltin="true"/>
    <cellStyle name="Note 2 4 2 6" xfId="0" builtinId="53" customBuiltin="true"/>
    <cellStyle name="Note 2 4 2 6 2" xfId="0" builtinId="53" customBuiltin="true"/>
    <cellStyle name="Note 2 4 2 7" xfId="0" builtinId="53" customBuiltin="true"/>
    <cellStyle name="Note 2 4 3" xfId="0" builtinId="53" customBuiltin="true"/>
    <cellStyle name="Note 2 4 3 2" xfId="0" builtinId="53" customBuiltin="true"/>
    <cellStyle name="Note 2 4 3 2 2" xfId="0" builtinId="53" customBuiltin="true"/>
    <cellStyle name="Note 2 4 3 2 2 2" xfId="0" builtinId="53" customBuiltin="true"/>
    <cellStyle name="Note 2 4 3 2 2 2 2" xfId="0" builtinId="53" customBuiltin="true"/>
    <cellStyle name="Note 2 4 3 2 2 2 2 2" xfId="0" builtinId="53" customBuiltin="true"/>
    <cellStyle name="Note 2 4 3 2 2 2 3" xfId="0" builtinId="53" customBuiltin="true"/>
    <cellStyle name="Note 2 4 3 2 2 3" xfId="0" builtinId="53" customBuiltin="true"/>
    <cellStyle name="Note 2 4 3 2 2 3 2" xfId="0" builtinId="53" customBuiltin="true"/>
    <cellStyle name="Note 2 4 3 2 2 4" xfId="0" builtinId="53" customBuiltin="true"/>
    <cellStyle name="Note 2 4 3 2 3" xfId="0" builtinId="53" customBuiltin="true"/>
    <cellStyle name="Note 2 4 3 2 3 2" xfId="0" builtinId="53" customBuiltin="true"/>
    <cellStyle name="Note 2 4 3 2 3 2 2" xfId="0" builtinId="53" customBuiltin="true"/>
    <cellStyle name="Note 2 4 3 2 3 3" xfId="0" builtinId="53" customBuiltin="true"/>
    <cellStyle name="Note 2 4 3 2 4" xfId="0" builtinId="53" customBuiltin="true"/>
    <cellStyle name="Note 2 4 3 2 4 2" xfId="0" builtinId="53" customBuiltin="true"/>
    <cellStyle name="Note 2 4 3 2 5" xfId="0" builtinId="53" customBuiltin="true"/>
    <cellStyle name="Note 2 4 3 3" xfId="0" builtinId="53" customBuiltin="true"/>
    <cellStyle name="Note 2 4 3 3 2" xfId="0" builtinId="53" customBuiltin="true"/>
    <cellStyle name="Note 2 4 3 3 2 2" xfId="0" builtinId="53" customBuiltin="true"/>
    <cellStyle name="Note 2 4 3 3 2 2 2" xfId="0" builtinId="53" customBuiltin="true"/>
    <cellStyle name="Note 2 4 3 3 2 3" xfId="0" builtinId="53" customBuiltin="true"/>
    <cellStyle name="Note 2 4 3 3 3" xfId="0" builtinId="53" customBuiltin="true"/>
    <cellStyle name="Note 2 4 3 3 3 2" xfId="0" builtinId="53" customBuiltin="true"/>
    <cellStyle name="Note 2 4 3 3 4" xfId="0" builtinId="53" customBuiltin="true"/>
    <cellStyle name="Note 2 4 3 4" xfId="0" builtinId="53" customBuiltin="true"/>
    <cellStyle name="Note 2 4 3 4 2" xfId="0" builtinId="53" customBuiltin="true"/>
    <cellStyle name="Note 2 4 3 4 2 2" xfId="0" builtinId="53" customBuiltin="true"/>
    <cellStyle name="Note 2 4 3 4 3" xfId="0" builtinId="53" customBuiltin="true"/>
    <cellStyle name="Note 2 4 3 5" xfId="0" builtinId="53" customBuiltin="true"/>
    <cellStyle name="Note 2 4 3 5 2" xfId="0" builtinId="53" customBuiltin="true"/>
    <cellStyle name="Note 2 4 3 6" xfId="0" builtinId="53" customBuiltin="true"/>
    <cellStyle name="Note 2 4 4" xfId="0" builtinId="53" customBuiltin="true"/>
    <cellStyle name="Note 2 4 4 2" xfId="0" builtinId="53" customBuiltin="true"/>
    <cellStyle name="Note 2 4 4 2 2" xfId="0" builtinId="53" customBuiltin="true"/>
    <cellStyle name="Note 2 4 4 2 2 2" xfId="0" builtinId="53" customBuiltin="true"/>
    <cellStyle name="Note 2 4 4 2 2 2 2" xfId="0" builtinId="53" customBuiltin="true"/>
    <cellStyle name="Note 2 4 4 2 2 3" xfId="0" builtinId="53" customBuiltin="true"/>
    <cellStyle name="Note 2 4 4 2 3" xfId="0" builtinId="53" customBuiltin="true"/>
    <cellStyle name="Note 2 4 4 2 3 2" xfId="0" builtinId="53" customBuiltin="true"/>
    <cellStyle name="Note 2 4 4 2 4" xfId="0" builtinId="53" customBuiltin="true"/>
    <cellStyle name="Note 2 4 4 3" xfId="0" builtinId="53" customBuiltin="true"/>
    <cellStyle name="Note 2 4 4 3 2" xfId="0" builtinId="53" customBuiltin="true"/>
    <cellStyle name="Note 2 4 4 3 2 2" xfId="0" builtinId="53" customBuiltin="true"/>
    <cellStyle name="Note 2 4 4 3 3" xfId="0" builtinId="53" customBuiltin="true"/>
    <cellStyle name="Note 2 4 4 4" xfId="0" builtinId="53" customBuiltin="true"/>
    <cellStyle name="Note 2 4 4 4 2" xfId="0" builtinId="53" customBuiltin="true"/>
    <cellStyle name="Note 2 4 4 5" xfId="0" builtinId="53" customBuiltin="true"/>
    <cellStyle name="Note 2 4 5" xfId="0" builtinId="53" customBuiltin="true"/>
    <cellStyle name="Note 2 4 5 2" xfId="0" builtinId="53" customBuiltin="true"/>
    <cellStyle name="Note 2 4 5 2 2" xfId="0" builtinId="53" customBuiltin="true"/>
    <cellStyle name="Note 2 4 5 2 2 2" xfId="0" builtinId="53" customBuiltin="true"/>
    <cellStyle name="Note 2 4 5 2 3" xfId="0" builtinId="53" customBuiltin="true"/>
    <cellStyle name="Note 2 4 5 3" xfId="0" builtinId="53" customBuiltin="true"/>
    <cellStyle name="Note 2 4 5 3 2" xfId="0" builtinId="53" customBuiltin="true"/>
    <cellStyle name="Note 2 4 5 4" xfId="0" builtinId="53" customBuiltin="true"/>
    <cellStyle name="Note 2 4 6" xfId="0" builtinId="53" customBuiltin="true"/>
    <cellStyle name="Note 2 4 6 2" xfId="0" builtinId="53" customBuiltin="true"/>
    <cellStyle name="Note 2 4 6 2 2" xfId="0" builtinId="53" customBuiltin="true"/>
    <cellStyle name="Note 2 4 6 3" xfId="0" builtinId="53" customBuiltin="true"/>
    <cellStyle name="Note 2 4 7" xfId="0" builtinId="53" customBuiltin="true"/>
    <cellStyle name="Note 2 4 7 2" xfId="0" builtinId="53" customBuiltin="true"/>
    <cellStyle name="Note 2 4 8" xfId="0" builtinId="53" customBuiltin="true"/>
    <cellStyle name="Note 2 5" xfId="0" builtinId="53" customBuiltin="true"/>
    <cellStyle name="Note 2 5 2" xfId="0" builtinId="53" customBuiltin="true"/>
    <cellStyle name="Note 2 5 2 2" xfId="0" builtinId="53" customBuiltin="true"/>
    <cellStyle name="Note 2 5 2 2 2" xfId="0" builtinId="53" customBuiltin="true"/>
    <cellStyle name="Note 2 5 2 2 2 2" xfId="0" builtinId="53" customBuiltin="true"/>
    <cellStyle name="Note 2 5 2 2 2 2 2" xfId="0" builtinId="53" customBuiltin="true"/>
    <cellStyle name="Note 2 5 2 2 2 2 2 2" xfId="0" builtinId="53" customBuiltin="true"/>
    <cellStyle name="Note 2 5 2 2 2 2 2 2 2" xfId="0" builtinId="53" customBuiltin="true"/>
    <cellStyle name="Note 2 5 2 2 2 2 2 3" xfId="0" builtinId="53" customBuiltin="true"/>
    <cellStyle name="Note 2 5 2 2 2 2 3" xfId="0" builtinId="53" customBuiltin="true"/>
    <cellStyle name="Note 2 5 2 2 2 2 3 2" xfId="0" builtinId="53" customBuiltin="true"/>
    <cellStyle name="Note 2 5 2 2 2 2 4" xfId="0" builtinId="53" customBuiltin="true"/>
    <cellStyle name="Note 2 5 2 2 2 3" xfId="0" builtinId="53" customBuiltin="true"/>
    <cellStyle name="Note 2 5 2 2 2 3 2" xfId="0" builtinId="53" customBuiltin="true"/>
    <cellStyle name="Note 2 5 2 2 2 3 2 2" xfId="0" builtinId="53" customBuiltin="true"/>
    <cellStyle name="Note 2 5 2 2 2 3 3" xfId="0" builtinId="53" customBuiltin="true"/>
    <cellStyle name="Note 2 5 2 2 2 4" xfId="0" builtinId="53" customBuiltin="true"/>
    <cellStyle name="Note 2 5 2 2 2 4 2" xfId="0" builtinId="53" customBuiltin="true"/>
    <cellStyle name="Note 2 5 2 2 2 5" xfId="0" builtinId="53" customBuiltin="true"/>
    <cellStyle name="Note 2 5 2 2 3" xfId="0" builtinId="53" customBuiltin="true"/>
    <cellStyle name="Note 2 5 2 2 3 2" xfId="0" builtinId="53" customBuiltin="true"/>
    <cellStyle name="Note 2 5 2 2 3 2 2" xfId="0" builtinId="53" customBuiltin="true"/>
    <cellStyle name="Note 2 5 2 2 3 2 2 2" xfId="0" builtinId="53" customBuiltin="true"/>
    <cellStyle name="Note 2 5 2 2 3 2 3" xfId="0" builtinId="53" customBuiltin="true"/>
    <cellStyle name="Note 2 5 2 2 3 3" xfId="0" builtinId="53" customBuiltin="true"/>
    <cellStyle name="Note 2 5 2 2 3 3 2" xfId="0" builtinId="53" customBuiltin="true"/>
    <cellStyle name="Note 2 5 2 2 3 4" xfId="0" builtinId="53" customBuiltin="true"/>
    <cellStyle name="Note 2 5 2 2 4" xfId="0" builtinId="53" customBuiltin="true"/>
    <cellStyle name="Note 2 5 2 2 4 2" xfId="0" builtinId="53" customBuiltin="true"/>
    <cellStyle name="Note 2 5 2 2 4 2 2" xfId="0" builtinId="53" customBuiltin="true"/>
    <cellStyle name="Note 2 5 2 2 4 3" xfId="0" builtinId="53" customBuiltin="true"/>
    <cellStyle name="Note 2 5 2 2 5" xfId="0" builtinId="53" customBuiltin="true"/>
    <cellStyle name="Note 2 5 2 2 5 2" xfId="0" builtinId="53" customBuiltin="true"/>
    <cellStyle name="Note 2 5 2 2 6" xfId="0" builtinId="53" customBuiltin="true"/>
    <cellStyle name="Note 2 5 2 3" xfId="0" builtinId="53" customBuiltin="true"/>
    <cellStyle name="Note 2 5 2 3 2" xfId="0" builtinId="53" customBuiltin="true"/>
    <cellStyle name="Note 2 5 2 3 2 2" xfId="0" builtinId="53" customBuiltin="true"/>
    <cellStyle name="Note 2 5 2 3 2 2 2" xfId="0" builtinId="53" customBuiltin="true"/>
    <cellStyle name="Note 2 5 2 3 2 2 2 2" xfId="0" builtinId="53" customBuiltin="true"/>
    <cellStyle name="Note 2 5 2 3 2 2 3" xfId="0" builtinId="53" customBuiltin="true"/>
    <cellStyle name="Note 2 5 2 3 2 3" xfId="0" builtinId="53" customBuiltin="true"/>
    <cellStyle name="Note 2 5 2 3 2 3 2" xfId="0" builtinId="53" customBuiltin="true"/>
    <cellStyle name="Note 2 5 2 3 2 4" xfId="0" builtinId="53" customBuiltin="true"/>
    <cellStyle name="Note 2 5 2 3 3" xfId="0" builtinId="53" customBuiltin="true"/>
    <cellStyle name="Note 2 5 2 3 3 2" xfId="0" builtinId="53" customBuiltin="true"/>
    <cellStyle name="Note 2 5 2 3 3 2 2" xfId="0" builtinId="53" customBuiltin="true"/>
    <cellStyle name="Note 2 5 2 3 3 3" xfId="0" builtinId="53" customBuiltin="true"/>
    <cellStyle name="Note 2 5 2 3 4" xfId="0" builtinId="53" customBuiltin="true"/>
    <cellStyle name="Note 2 5 2 3 4 2" xfId="0" builtinId="53" customBuiltin="true"/>
    <cellStyle name="Note 2 5 2 3 5" xfId="0" builtinId="53" customBuiltin="true"/>
    <cellStyle name="Note 2 5 2 4" xfId="0" builtinId="53" customBuiltin="true"/>
    <cellStyle name="Note 2 5 2 4 2" xfId="0" builtinId="53" customBuiltin="true"/>
    <cellStyle name="Note 2 5 2 4 2 2" xfId="0" builtinId="53" customBuiltin="true"/>
    <cellStyle name="Note 2 5 2 4 2 2 2" xfId="0" builtinId="53" customBuiltin="true"/>
    <cellStyle name="Note 2 5 2 4 2 3" xfId="0" builtinId="53" customBuiltin="true"/>
    <cellStyle name="Note 2 5 2 4 3" xfId="0" builtinId="53" customBuiltin="true"/>
    <cellStyle name="Note 2 5 2 4 3 2" xfId="0" builtinId="53" customBuiltin="true"/>
    <cellStyle name="Note 2 5 2 4 4" xfId="0" builtinId="53" customBuiltin="true"/>
    <cellStyle name="Note 2 5 2 5" xfId="0" builtinId="53" customBuiltin="true"/>
    <cellStyle name="Note 2 5 2 5 2" xfId="0" builtinId="53" customBuiltin="true"/>
    <cellStyle name="Note 2 5 2 5 2 2" xfId="0" builtinId="53" customBuiltin="true"/>
    <cellStyle name="Note 2 5 2 5 3" xfId="0" builtinId="53" customBuiltin="true"/>
    <cellStyle name="Note 2 5 2 6" xfId="0" builtinId="53" customBuiltin="true"/>
    <cellStyle name="Note 2 5 2 6 2" xfId="0" builtinId="53" customBuiltin="true"/>
    <cellStyle name="Note 2 5 2 7" xfId="0" builtinId="53" customBuiltin="true"/>
    <cellStyle name="Note 2 5 3" xfId="0" builtinId="53" customBuiltin="true"/>
    <cellStyle name="Note 2 5 3 2" xfId="0" builtinId="53" customBuiltin="true"/>
    <cellStyle name="Note 2 5 3 2 2" xfId="0" builtinId="53" customBuiltin="true"/>
    <cellStyle name="Note 2 5 3 2 2 2" xfId="0" builtinId="53" customBuiltin="true"/>
    <cellStyle name="Note 2 5 3 2 2 2 2" xfId="0" builtinId="53" customBuiltin="true"/>
    <cellStyle name="Note 2 5 3 2 2 2 2 2" xfId="0" builtinId="53" customBuiltin="true"/>
    <cellStyle name="Note 2 5 3 2 2 2 3" xfId="0" builtinId="53" customBuiltin="true"/>
    <cellStyle name="Note 2 5 3 2 2 3" xfId="0" builtinId="53" customBuiltin="true"/>
    <cellStyle name="Note 2 5 3 2 2 3 2" xfId="0" builtinId="53" customBuiltin="true"/>
    <cellStyle name="Note 2 5 3 2 2 4" xfId="0" builtinId="53" customBuiltin="true"/>
    <cellStyle name="Note 2 5 3 2 3" xfId="0" builtinId="53" customBuiltin="true"/>
    <cellStyle name="Note 2 5 3 2 3 2" xfId="0" builtinId="53" customBuiltin="true"/>
    <cellStyle name="Note 2 5 3 2 3 2 2" xfId="0" builtinId="53" customBuiltin="true"/>
    <cellStyle name="Note 2 5 3 2 3 3" xfId="0" builtinId="53" customBuiltin="true"/>
    <cellStyle name="Note 2 5 3 2 4" xfId="0" builtinId="53" customBuiltin="true"/>
    <cellStyle name="Note 2 5 3 2 4 2" xfId="0" builtinId="53" customBuiltin="true"/>
    <cellStyle name="Note 2 5 3 2 5" xfId="0" builtinId="53" customBuiltin="true"/>
    <cellStyle name="Note 2 5 3 3" xfId="0" builtinId="53" customBuiltin="true"/>
    <cellStyle name="Note 2 5 3 3 2" xfId="0" builtinId="53" customBuiltin="true"/>
    <cellStyle name="Note 2 5 3 3 2 2" xfId="0" builtinId="53" customBuiltin="true"/>
    <cellStyle name="Note 2 5 3 3 2 2 2" xfId="0" builtinId="53" customBuiltin="true"/>
    <cellStyle name="Note 2 5 3 3 2 3" xfId="0" builtinId="53" customBuiltin="true"/>
    <cellStyle name="Note 2 5 3 3 3" xfId="0" builtinId="53" customBuiltin="true"/>
    <cellStyle name="Note 2 5 3 3 3 2" xfId="0" builtinId="53" customBuiltin="true"/>
    <cellStyle name="Note 2 5 3 3 4" xfId="0" builtinId="53" customBuiltin="true"/>
    <cellStyle name="Note 2 5 3 4" xfId="0" builtinId="53" customBuiltin="true"/>
    <cellStyle name="Note 2 5 3 4 2" xfId="0" builtinId="53" customBuiltin="true"/>
    <cellStyle name="Note 2 5 3 4 2 2" xfId="0" builtinId="53" customBuiltin="true"/>
    <cellStyle name="Note 2 5 3 4 3" xfId="0" builtinId="53" customBuiltin="true"/>
    <cellStyle name="Note 2 5 3 5" xfId="0" builtinId="53" customBuiltin="true"/>
    <cellStyle name="Note 2 5 3 5 2" xfId="0" builtinId="53" customBuiltin="true"/>
    <cellStyle name="Note 2 5 3 6" xfId="0" builtinId="53" customBuiltin="true"/>
    <cellStyle name="Note 2 5 4" xfId="0" builtinId="53" customBuiltin="true"/>
    <cellStyle name="Note 2 5 4 2" xfId="0" builtinId="53" customBuiltin="true"/>
    <cellStyle name="Note 2 5 4 2 2" xfId="0" builtinId="53" customBuiltin="true"/>
    <cellStyle name="Note 2 5 4 2 2 2" xfId="0" builtinId="53" customBuiltin="true"/>
    <cellStyle name="Note 2 5 4 2 2 2 2" xfId="0" builtinId="53" customBuiltin="true"/>
    <cellStyle name="Note 2 5 4 2 2 3" xfId="0" builtinId="53" customBuiltin="true"/>
    <cellStyle name="Note 2 5 4 2 3" xfId="0" builtinId="53" customBuiltin="true"/>
    <cellStyle name="Note 2 5 4 2 3 2" xfId="0" builtinId="53" customBuiltin="true"/>
    <cellStyle name="Note 2 5 4 2 4" xfId="0" builtinId="53" customBuiltin="true"/>
    <cellStyle name="Note 2 5 4 3" xfId="0" builtinId="53" customBuiltin="true"/>
    <cellStyle name="Note 2 5 4 3 2" xfId="0" builtinId="53" customBuiltin="true"/>
    <cellStyle name="Note 2 5 4 3 2 2" xfId="0" builtinId="53" customBuiltin="true"/>
    <cellStyle name="Note 2 5 4 3 3" xfId="0" builtinId="53" customBuiltin="true"/>
    <cellStyle name="Note 2 5 4 4" xfId="0" builtinId="53" customBuiltin="true"/>
    <cellStyle name="Note 2 5 4 4 2" xfId="0" builtinId="53" customBuiltin="true"/>
    <cellStyle name="Note 2 5 4 5" xfId="0" builtinId="53" customBuiltin="true"/>
    <cellStyle name="Note 2 5 5" xfId="0" builtinId="53" customBuiltin="true"/>
    <cellStyle name="Note 2 5 5 2" xfId="0" builtinId="53" customBuiltin="true"/>
    <cellStyle name="Note 2 5 5 2 2" xfId="0" builtinId="53" customBuiltin="true"/>
    <cellStyle name="Note 2 5 5 2 2 2" xfId="0" builtinId="53" customBuiltin="true"/>
    <cellStyle name="Note 2 5 5 2 3" xfId="0" builtinId="53" customBuiltin="true"/>
    <cellStyle name="Note 2 5 5 3" xfId="0" builtinId="53" customBuiltin="true"/>
    <cellStyle name="Note 2 5 5 3 2" xfId="0" builtinId="53" customBuiltin="true"/>
    <cellStyle name="Note 2 5 5 4" xfId="0" builtinId="53" customBuiltin="true"/>
    <cellStyle name="Note 2 5 6" xfId="0" builtinId="53" customBuiltin="true"/>
    <cellStyle name="Note 2 5 6 2" xfId="0" builtinId="53" customBuiltin="true"/>
    <cellStyle name="Note 2 5 6 2 2" xfId="0" builtinId="53" customBuiltin="true"/>
    <cellStyle name="Note 2 5 6 3" xfId="0" builtinId="53" customBuiltin="true"/>
    <cellStyle name="Note 2 5 7" xfId="0" builtinId="53" customBuiltin="true"/>
    <cellStyle name="Note 2 5 7 2" xfId="0" builtinId="53" customBuiltin="true"/>
    <cellStyle name="Note 2 5 8" xfId="0" builtinId="53" customBuiltin="true"/>
    <cellStyle name="Note 2 6" xfId="0" builtinId="53" customBuiltin="true"/>
    <cellStyle name="Note 2 6 2" xfId="0" builtinId="53" customBuiltin="true"/>
    <cellStyle name="Note 2 6 2 2" xfId="0" builtinId="53" customBuiltin="true"/>
    <cellStyle name="Note 2 6 2 2 2" xfId="0" builtinId="53" customBuiltin="true"/>
    <cellStyle name="Note 2 6 2 2 2 2" xfId="0" builtinId="53" customBuiltin="true"/>
    <cellStyle name="Note 2 6 2 2 2 2 2" xfId="0" builtinId="53" customBuiltin="true"/>
    <cellStyle name="Note 2 6 2 2 2 2 2 2" xfId="0" builtinId="53" customBuiltin="true"/>
    <cellStyle name="Note 2 6 2 2 2 2 3" xfId="0" builtinId="53" customBuiltin="true"/>
    <cellStyle name="Note 2 6 2 2 2 3" xfId="0" builtinId="53" customBuiltin="true"/>
    <cellStyle name="Note 2 6 2 2 2 3 2" xfId="0" builtinId="53" customBuiltin="true"/>
    <cellStyle name="Note 2 6 2 2 2 4" xfId="0" builtinId="53" customBuiltin="true"/>
    <cellStyle name="Note 2 6 2 2 3" xfId="0" builtinId="53" customBuiltin="true"/>
    <cellStyle name="Note 2 6 2 2 3 2" xfId="0" builtinId="53" customBuiltin="true"/>
    <cellStyle name="Note 2 6 2 2 3 2 2" xfId="0" builtinId="53" customBuiltin="true"/>
    <cellStyle name="Note 2 6 2 2 3 3" xfId="0" builtinId="53" customBuiltin="true"/>
    <cellStyle name="Note 2 6 2 2 4" xfId="0" builtinId="53" customBuiltin="true"/>
    <cellStyle name="Note 2 6 2 2 4 2" xfId="0" builtinId="53" customBuiltin="true"/>
    <cellStyle name="Note 2 6 2 2 5" xfId="0" builtinId="53" customBuiltin="true"/>
    <cellStyle name="Note 2 6 2 3" xfId="0" builtinId="53" customBuiltin="true"/>
    <cellStyle name="Note 2 6 2 3 2" xfId="0" builtinId="53" customBuiltin="true"/>
    <cellStyle name="Note 2 6 2 3 2 2" xfId="0" builtinId="53" customBuiltin="true"/>
    <cellStyle name="Note 2 6 2 3 2 2 2" xfId="0" builtinId="53" customBuiltin="true"/>
    <cellStyle name="Note 2 6 2 3 2 3" xfId="0" builtinId="53" customBuiltin="true"/>
    <cellStyle name="Note 2 6 2 3 3" xfId="0" builtinId="53" customBuiltin="true"/>
    <cellStyle name="Note 2 6 2 3 3 2" xfId="0" builtinId="53" customBuiltin="true"/>
    <cellStyle name="Note 2 6 2 3 4" xfId="0" builtinId="53" customBuiltin="true"/>
    <cellStyle name="Note 2 6 2 4" xfId="0" builtinId="53" customBuiltin="true"/>
    <cellStyle name="Note 2 6 2 4 2" xfId="0" builtinId="53" customBuiltin="true"/>
    <cellStyle name="Note 2 6 2 4 2 2" xfId="0" builtinId="53" customBuiltin="true"/>
    <cellStyle name="Note 2 6 2 4 3" xfId="0" builtinId="53" customBuiltin="true"/>
    <cellStyle name="Note 2 6 2 5" xfId="0" builtinId="53" customBuiltin="true"/>
    <cellStyle name="Note 2 6 2 5 2" xfId="0" builtinId="53" customBuiltin="true"/>
    <cellStyle name="Note 2 6 2 6" xfId="0" builtinId="53" customBuiltin="true"/>
    <cellStyle name="Note 2 6 3" xfId="0" builtinId="53" customBuiltin="true"/>
    <cellStyle name="Note 2 6 3 2" xfId="0" builtinId="53" customBuiltin="true"/>
    <cellStyle name="Note 2 6 3 2 2" xfId="0" builtinId="53" customBuiltin="true"/>
    <cellStyle name="Note 2 6 3 2 2 2" xfId="0" builtinId="53" customBuiltin="true"/>
    <cellStyle name="Note 2 6 3 2 2 2 2" xfId="0" builtinId="53" customBuiltin="true"/>
    <cellStyle name="Note 2 6 3 2 2 3" xfId="0" builtinId="53" customBuiltin="true"/>
    <cellStyle name="Note 2 6 3 2 3" xfId="0" builtinId="53" customBuiltin="true"/>
    <cellStyle name="Note 2 6 3 2 3 2" xfId="0" builtinId="53" customBuiltin="true"/>
    <cellStyle name="Note 2 6 3 2 4" xfId="0" builtinId="53" customBuiltin="true"/>
    <cellStyle name="Note 2 6 3 3" xfId="0" builtinId="53" customBuiltin="true"/>
    <cellStyle name="Note 2 6 3 3 2" xfId="0" builtinId="53" customBuiltin="true"/>
    <cellStyle name="Note 2 6 3 3 2 2" xfId="0" builtinId="53" customBuiltin="true"/>
    <cellStyle name="Note 2 6 3 3 3" xfId="0" builtinId="53" customBuiltin="true"/>
    <cellStyle name="Note 2 6 3 4" xfId="0" builtinId="53" customBuiltin="true"/>
    <cellStyle name="Note 2 6 3 4 2" xfId="0" builtinId="53" customBuiltin="true"/>
    <cellStyle name="Note 2 6 3 5" xfId="0" builtinId="53" customBuiltin="true"/>
    <cellStyle name="Note 2 6 4" xfId="0" builtinId="53" customBuiltin="true"/>
    <cellStyle name="Note 2 6 4 2" xfId="0" builtinId="53" customBuiltin="true"/>
    <cellStyle name="Note 2 6 4 2 2" xfId="0" builtinId="53" customBuiltin="true"/>
    <cellStyle name="Note 2 6 4 2 2 2" xfId="0" builtinId="53" customBuiltin="true"/>
    <cellStyle name="Note 2 6 4 2 3" xfId="0" builtinId="53" customBuiltin="true"/>
    <cellStyle name="Note 2 6 4 3" xfId="0" builtinId="53" customBuiltin="true"/>
    <cellStyle name="Note 2 6 4 3 2" xfId="0" builtinId="53" customBuiltin="true"/>
    <cellStyle name="Note 2 6 4 4" xfId="0" builtinId="53" customBuiltin="true"/>
    <cellStyle name="Note 2 6 5" xfId="0" builtinId="53" customBuiltin="true"/>
    <cellStyle name="Note 2 6 5 2" xfId="0" builtinId="53" customBuiltin="true"/>
    <cellStyle name="Note 2 6 5 2 2" xfId="0" builtinId="53" customBuiltin="true"/>
    <cellStyle name="Note 2 6 5 3" xfId="0" builtinId="53" customBuiltin="true"/>
    <cellStyle name="Note 2 6 6" xfId="0" builtinId="53" customBuiltin="true"/>
    <cellStyle name="Note 2 6 6 2" xfId="0" builtinId="53" customBuiltin="true"/>
    <cellStyle name="Note 2 6 7" xfId="0" builtinId="53" customBuiltin="true"/>
    <cellStyle name="Note 2 7" xfId="0" builtinId="53" customBuiltin="true"/>
    <cellStyle name="Note 2 7 2" xfId="0" builtinId="53" customBuiltin="true"/>
    <cellStyle name="Note 2 7 2 2" xfId="0" builtinId="53" customBuiltin="true"/>
    <cellStyle name="Note 2 7 2 2 2" xfId="0" builtinId="53" customBuiltin="true"/>
    <cellStyle name="Note 2 7 2 2 2 2" xfId="0" builtinId="53" customBuiltin="true"/>
    <cellStyle name="Note 2 7 2 2 2 2 2" xfId="0" builtinId="53" customBuiltin="true"/>
    <cellStyle name="Note 2 7 2 2 2 3" xfId="0" builtinId="53" customBuiltin="true"/>
    <cellStyle name="Note 2 7 2 2 3" xfId="0" builtinId="53" customBuiltin="true"/>
    <cellStyle name="Note 2 7 2 2 3 2" xfId="0" builtinId="53" customBuiltin="true"/>
    <cellStyle name="Note 2 7 2 2 4" xfId="0" builtinId="53" customBuiltin="true"/>
    <cellStyle name="Note 2 7 2 3" xfId="0" builtinId="53" customBuiltin="true"/>
    <cellStyle name="Note 2 7 2 3 2" xfId="0" builtinId="53" customBuiltin="true"/>
    <cellStyle name="Note 2 7 2 3 2 2" xfId="0" builtinId="53" customBuiltin="true"/>
    <cellStyle name="Note 2 7 2 3 3" xfId="0" builtinId="53" customBuiltin="true"/>
    <cellStyle name="Note 2 7 2 4" xfId="0" builtinId="53" customBuiltin="true"/>
    <cellStyle name="Note 2 7 2 4 2" xfId="0" builtinId="53" customBuiltin="true"/>
    <cellStyle name="Note 2 7 2 5" xfId="0" builtinId="53" customBuiltin="true"/>
    <cellStyle name="Note 2 7 3" xfId="0" builtinId="53" customBuiltin="true"/>
    <cellStyle name="Note 2 7 3 2" xfId="0" builtinId="53" customBuiltin="true"/>
    <cellStyle name="Note 2 7 3 2 2" xfId="0" builtinId="53" customBuiltin="true"/>
    <cellStyle name="Note 2 7 3 2 2 2" xfId="0" builtinId="53" customBuiltin="true"/>
    <cellStyle name="Note 2 7 3 2 3" xfId="0" builtinId="53" customBuiltin="true"/>
    <cellStyle name="Note 2 7 3 3" xfId="0" builtinId="53" customBuiltin="true"/>
    <cellStyle name="Note 2 7 3 3 2" xfId="0" builtinId="53" customBuiltin="true"/>
    <cellStyle name="Note 2 7 3 4" xfId="0" builtinId="53" customBuiltin="true"/>
    <cellStyle name="Note 2 7 4" xfId="0" builtinId="53" customBuiltin="true"/>
    <cellStyle name="Note 2 7 4 2" xfId="0" builtinId="53" customBuiltin="true"/>
    <cellStyle name="Note 2 7 4 2 2" xfId="0" builtinId="53" customBuiltin="true"/>
    <cellStyle name="Note 2 7 4 3" xfId="0" builtinId="53" customBuiltin="true"/>
    <cellStyle name="Note 2 7 5" xfId="0" builtinId="53" customBuiltin="true"/>
    <cellStyle name="Note 2 7 5 2" xfId="0" builtinId="53" customBuiltin="true"/>
    <cellStyle name="Note 2 7 6" xfId="0" builtinId="53" customBuiltin="true"/>
    <cellStyle name="Note 2 8" xfId="0" builtinId="53" customBuiltin="true"/>
    <cellStyle name="Note 2 8 2" xfId="0" builtinId="53" customBuiltin="true"/>
    <cellStyle name="Note 2 8 2 2" xfId="0" builtinId="53" customBuiltin="true"/>
    <cellStyle name="Note 2 8 2 2 2" xfId="0" builtinId="53" customBuiltin="true"/>
    <cellStyle name="Note 2 8 2 2 2 2" xfId="0" builtinId="53" customBuiltin="true"/>
    <cellStyle name="Note 2 8 2 2 3" xfId="0" builtinId="53" customBuiltin="true"/>
    <cellStyle name="Note 2 8 2 3" xfId="0" builtinId="53" customBuiltin="true"/>
    <cellStyle name="Note 2 8 2 3 2" xfId="0" builtinId="53" customBuiltin="true"/>
    <cellStyle name="Note 2 8 2 4" xfId="0" builtinId="53" customBuiltin="true"/>
    <cellStyle name="Note 2 8 3" xfId="0" builtinId="53" customBuiltin="true"/>
    <cellStyle name="Note 2 8 3 2" xfId="0" builtinId="53" customBuiltin="true"/>
    <cellStyle name="Note 2 8 3 2 2" xfId="0" builtinId="53" customBuiltin="true"/>
    <cellStyle name="Note 2 8 3 3" xfId="0" builtinId="53" customBuiltin="true"/>
    <cellStyle name="Note 2 8 4" xfId="0" builtinId="53" customBuiltin="true"/>
    <cellStyle name="Note 2 8 4 2" xfId="0" builtinId="53" customBuiltin="true"/>
    <cellStyle name="Note 2 8 5" xfId="0" builtinId="53" customBuiltin="true"/>
    <cellStyle name="Note 2 9" xfId="0" builtinId="53" customBuiltin="true"/>
    <cellStyle name="Note 2 9 2" xfId="0" builtinId="53" customBuiltin="true"/>
    <cellStyle name="Note 2 9 2 2" xfId="0" builtinId="53" customBuiltin="true"/>
    <cellStyle name="Note 2 9 2 2 2" xfId="0" builtinId="53" customBuiltin="true"/>
    <cellStyle name="Note 2 9 2 3" xfId="0" builtinId="53" customBuiltin="true"/>
    <cellStyle name="Note 2 9 3" xfId="0" builtinId="53" customBuiltin="true"/>
    <cellStyle name="Note 2 9 3 2" xfId="0" builtinId="53" customBuiltin="true"/>
    <cellStyle name="Note 2 9 4" xfId="0" builtinId="53" customBuiltin="true"/>
    <cellStyle name="Output 2" xfId="0" builtinId="53" customBuiltin="true"/>
    <cellStyle name="Output 3" xfId="0" builtinId="53" customBuiltin="true"/>
    <cellStyle name="Percent 2" xfId="0" builtinId="53" customBuiltin="true"/>
    <cellStyle name="Percent 2 2" xfId="0" builtinId="53" customBuiltin="true"/>
    <cellStyle name="Percent 2 2 2" xfId="0" builtinId="53" customBuiltin="true"/>
    <cellStyle name="Percent 2 2 3" xfId="0" builtinId="53" customBuiltin="true"/>
    <cellStyle name="Percent 2 2 4" xfId="0" builtinId="53" customBuiltin="true"/>
    <cellStyle name="Percent 2 3" xfId="0" builtinId="53" customBuiltin="true"/>
    <cellStyle name="Percent 2 3 2" xfId="0" builtinId="53" customBuiltin="true"/>
    <cellStyle name="Percent 2 3 3" xfId="0" builtinId="53" customBuiltin="true"/>
    <cellStyle name="Percent 2 3 4" xfId="0" builtinId="53" customBuiltin="true"/>
    <cellStyle name="Percent 2 4" xfId="0" builtinId="53" customBuiltin="true"/>
    <cellStyle name="Percent 2 5" xfId="0" builtinId="53" customBuiltin="true"/>
    <cellStyle name="Percent 2 6" xfId="0" builtinId="53" customBuiltin="true"/>
    <cellStyle name="Percent 3" xfId="0" builtinId="53" customBuiltin="true"/>
    <cellStyle name="Percent 3 2" xfId="0" builtinId="53" customBuiltin="true"/>
    <cellStyle name="Percent 3 2 2" xfId="0" builtinId="53" customBuiltin="true"/>
    <cellStyle name="Percent 3 2 2 2" xfId="0" builtinId="53" customBuiltin="true"/>
    <cellStyle name="Percent 3 2 2 2 2" xfId="0" builtinId="53" customBuiltin="true"/>
    <cellStyle name="Percent 3 2 2 3" xfId="0" builtinId="53" customBuiltin="true"/>
    <cellStyle name="Percent 3 2 3" xfId="0" builtinId="53" customBuiltin="true"/>
    <cellStyle name="Percent 3 2 3 2" xfId="0" builtinId="53" customBuiltin="true"/>
    <cellStyle name="Percent 3 2 4" xfId="0" builtinId="53" customBuiltin="true"/>
    <cellStyle name="Percent 3 3" xfId="0" builtinId="53" customBuiltin="true"/>
    <cellStyle name="Percent 3 3 2" xfId="0" builtinId="53" customBuiltin="true"/>
    <cellStyle name="Percent 3 3 2 2" xfId="0" builtinId="53" customBuiltin="true"/>
    <cellStyle name="Percent 3 3 3" xfId="0" builtinId="53" customBuiltin="true"/>
    <cellStyle name="Percent 3 4" xfId="0" builtinId="53" customBuiltin="true"/>
    <cellStyle name="Percent 3 4 2" xfId="0" builtinId="53" customBuiltin="true"/>
    <cellStyle name="Percent 3 4 3" xfId="0" builtinId="53" customBuiltin="true"/>
    <cellStyle name="Percent 3 5" xfId="0" builtinId="53" customBuiltin="true"/>
    <cellStyle name="Percent 4" xfId="0" builtinId="53" customBuiltin="true"/>
    <cellStyle name="Percent 4 2" xfId="0" builtinId="53" customBuiltin="true"/>
    <cellStyle name="Percent 5" xfId="0" builtinId="53" customBuiltin="true"/>
    <cellStyle name="Total 2" xfId="0" builtinId="53" customBuiltin="true"/>
    <cellStyle name="Total 3" xfId="0" builtinId="53" customBuiltin="true"/>
    <cellStyle name="Warning Text 2" xfId="0" builtinId="53" customBuiltin="true"/>
    <cellStyle name="Warning Text 3" xfId="0" builtinId="53" customBuiltin="true"/>
  </cellStyles>
  <dxfs count="262">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fill>
        <patternFill>
          <bgColor rgb="FFFFFF00"/>
        </patternFill>
      </fill>
    </dxf>
    <dxf>
      <fill>
        <patternFill>
          <bgColor rgb="FFFFFF00"/>
        </patternFill>
      </fill>
    </dxf>
    <dxf>
      <font>
        <name val="Calibri"/>
        <charset val="1"/>
        <family val="2"/>
        <color rgb="FF000000"/>
      </font>
      <alignment horizontal="general" vertical="bottom" textRotation="0" wrapText="false" indent="0" shrinkToFit="false"/>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border diagonalUp="false" diagonalDown="false">
        <left/>
        <right/>
        <top style="thin"/>
        <bottom/>
        <diagonal/>
      </border>
    </dxf>
    <dxf>
      <fill>
        <patternFill>
          <bgColor rgb="FFFFFF00"/>
        </patternFill>
      </fill>
    </dxf>
    <dxf>
      <fill>
        <patternFill>
          <bgColor rgb="FFFFFF00"/>
        </patternFill>
      </fill>
    </dxf>
    <dxf>
      <fill>
        <patternFill>
          <bgColor rgb="FFFFFF00"/>
        </patternFill>
      </fill>
    </dxf>
    <dxf>
      <fill>
        <patternFill>
          <bgColor rgb="FFFFFF00"/>
        </patternFill>
      </fill>
    </dxf>
    <dxf>
      <font>
        <color rgb="FF9C0006"/>
      </font>
      <fill>
        <patternFill>
          <bgColor rgb="FFFFC7CE"/>
        </patternFill>
      </fill>
    </dxf>
    <dxf>
      <font>
        <color rgb="FF9C0006"/>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FF00"/>
        </patternFill>
      </fill>
    </dxf>
  </dxfs>
  <colors>
    <indexedColors>
      <rgbColor rgb="FF000000"/>
      <rgbColor rgb="FFFFFFFF"/>
      <rgbColor rgb="FFFF0000"/>
      <rgbColor rgb="FFD7E4BD"/>
      <rgbColor rgb="FF0000FF"/>
      <rgbColor rgb="FFFFFF00"/>
      <rgbColor rgb="FFCCC1DA"/>
      <rgbColor rgb="FFB7DEE8"/>
      <rgbColor rgb="FF9C0006"/>
      <rgbColor rgb="FF006100"/>
      <rgbColor rgb="FF000099"/>
      <rgbColor rgb="FF9C6500"/>
      <rgbColor rgb="FFD9D9D9"/>
      <rgbColor rgb="FF9BBB59"/>
      <rgbColor rgb="FFBFBFBF"/>
      <rgbColor rgb="FF7F7F7F"/>
      <rgbColor rgb="FF95B3D7"/>
      <rgbColor rgb="FFC0504D"/>
      <rgbColor rgb="FFFFFFCC"/>
      <rgbColor rgb="FFDBEEF4"/>
      <rgbColor rgb="FFE6E0EC"/>
      <rgbColor rgb="FFF79646"/>
      <rgbColor rgb="FF1F497D"/>
      <rgbColor rgb="FFB9CDE5"/>
      <rgbColor rgb="FFF2F2F2"/>
      <rgbColor rgb="FFFFC7CE"/>
      <rgbColor rgb="FFFCD5B5"/>
      <rgbColor rgb="FFC3D69B"/>
      <rgbColor rgb="FFF2DCDB"/>
      <rgbColor rgb="FFFDEADA"/>
      <rgbColor rgb="FFB2B2B2"/>
      <rgbColor rgb="FFEBF1DE"/>
      <rgbColor rgb="FFA7C0DE"/>
      <rgbColor rgb="FFDCE6F2"/>
      <rgbColor rgb="FFC6EFCE"/>
      <rgbColor rgb="FFFFEB9C"/>
      <rgbColor rgb="FF93CDDD"/>
      <rgbColor rgb="FFD99694"/>
      <rgbColor rgb="FFB3A2C7"/>
      <rgbColor rgb="FFFFCC99"/>
      <rgbColor rgb="FF4F81BD"/>
      <rgbColor rgb="FF4BACC6"/>
      <rgbColor rgb="FF92D050"/>
      <rgbColor rgb="FFFAC090"/>
      <rgbColor rgb="FFFF8001"/>
      <rgbColor rgb="FFFA7D00"/>
      <rgbColor rgb="FF8064A2"/>
      <rgbColor rgb="FFA5A5A5"/>
      <rgbColor rgb="FF002060"/>
      <rgbColor rgb="FF558ED5"/>
      <rgbColor rgb="FF444444"/>
      <rgbColor rgb="FF3F3F3F"/>
      <rgbColor rgb="FFE6B9B8"/>
      <rgbColor rgb="FFA6A6A6"/>
      <rgbColor rgb="FF3F3F76"/>
      <rgbColor rgb="FF32323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2</xdr:row>
      <xdr:rowOff>115200</xdr:rowOff>
    </xdr:from>
    <xdr:to>
      <xdr:col>4</xdr:col>
      <xdr:colOff>114120</xdr:colOff>
      <xdr:row>3</xdr:row>
      <xdr:rowOff>158400</xdr:rowOff>
    </xdr:to>
    <xdr:pic>
      <xdr:nvPicPr>
        <xdr:cNvPr id="0" name="FILTER" descr=""/>
        <xdr:cNvPicPr/>
      </xdr:nvPicPr>
      <xdr:blipFill>
        <a:blip r:embed="rId1"/>
        <a:stretch/>
      </xdr:blipFill>
      <xdr:spPr>
        <a:xfrm>
          <a:off x="0" y="525960"/>
          <a:ext cx="1180800" cy="218520"/>
        </a:xfrm>
        <a:prstGeom prst="rect">
          <a:avLst/>
        </a:prstGeom>
        <a:ln>
          <a:noFill/>
        </a:ln>
      </xdr:spPr>
    </xdr:pic>
    <xdr:clientData/>
  </xdr:twoCellAnchor>
  <xdr:twoCellAnchor editAs="oneCell">
    <xdr:from>
      <xdr:col>0</xdr:col>
      <xdr:colOff>0</xdr:colOff>
      <xdr:row>2</xdr:row>
      <xdr:rowOff>115200</xdr:rowOff>
    </xdr:from>
    <xdr:to>
      <xdr:col>4</xdr:col>
      <xdr:colOff>114120</xdr:colOff>
      <xdr:row>3</xdr:row>
      <xdr:rowOff>158400</xdr:rowOff>
    </xdr:to>
    <xdr:pic>
      <xdr:nvPicPr>
        <xdr:cNvPr id="1" name="HEADER" descr=""/>
        <xdr:cNvPicPr/>
      </xdr:nvPicPr>
      <xdr:blipFill>
        <a:blip r:embed="rId2"/>
        <a:stretch/>
      </xdr:blipFill>
      <xdr:spPr>
        <a:xfrm>
          <a:off x="0" y="525960"/>
          <a:ext cx="1180800" cy="218520"/>
        </a:xfrm>
        <a:prstGeom prst="rect">
          <a:avLst/>
        </a:prstGeom>
        <a:ln>
          <a:noFill/>
        </a:ln>
      </xdr:spPr>
    </xdr:pic>
    <xdr:clientData/>
  </xdr:twoCellAnchor>
</xdr:wsDr>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Y267"/>
  <sheetViews>
    <sheetView windowProtection="false" showFormulas="false" showGridLines="true" showRowColHeaders="true" showZeros="true" rightToLeft="false" tabSelected="false" showOutlineSymbols="true" defaultGridColor="true" view="normal" topLeftCell="A1" colorId="64" zoomScale="112" zoomScaleNormal="112" zoomScalePageLayoutView="100" workbookViewId="0">
      <selection pane="topLeft" activeCell="A1" activeCellId="0" sqref="A1"/>
    </sheetView>
  </sheetViews>
  <sheetFormatPr defaultRowHeight="14.4"/>
  <cols>
    <col collapsed="false" hidden="false" max="4" min="1" style="0" width="3.64372469635628"/>
    <col collapsed="false" hidden="false" max="5" min="5" style="0" width="10.7125506072875"/>
    <col collapsed="false" hidden="false" max="11" min="6" style="0" width="12.748987854251"/>
    <col collapsed="false" hidden="true" max="14" min="12" style="0" width="0"/>
    <col collapsed="false" hidden="false" max="16" min="15" style="0" width="13.7125506072874"/>
    <col collapsed="false" hidden="false" max="1025" min="17" style="0" width="9.10526315789474"/>
  </cols>
  <sheetData>
    <row r="1" customFormat="false" ht="15" hidden="false" customHeight="false" outlineLevel="0" collapsed="false">
      <c r="A1" s="1" t="s">
        <v>0</v>
      </c>
      <c r="B1" s="2"/>
      <c r="C1" s="2"/>
      <c r="D1" s="2"/>
      <c r="E1" s="2"/>
      <c r="F1" s="2"/>
      <c r="G1" s="2"/>
      <c r="H1" s="2"/>
      <c r="I1" s="2"/>
      <c r="J1" s="2"/>
      <c r="K1" s="3" t="e">
        <f aca="false">+Codes!A2</f>
        <v>#N/A</v>
      </c>
      <c r="L1" s="2"/>
      <c r="M1" s="4" t="n">
        <f aca="false">+Lookup!C4</f>
        <v>12</v>
      </c>
      <c r="N1" s="2"/>
    </row>
    <row r="2" customFormat="false" ht="15" hidden="false" customHeight="false" outlineLevel="0" collapsed="false">
      <c r="A2" s="1" t="s">
        <v>1</v>
      </c>
      <c r="B2" s="2"/>
      <c r="C2" s="2"/>
      <c r="D2" s="2"/>
      <c r="E2" s="2"/>
      <c r="F2" s="2"/>
      <c r="G2" s="2"/>
      <c r="H2" s="2"/>
      <c r="I2" s="2"/>
      <c r="J2" s="2"/>
      <c r="K2" s="5" t="str">
        <f aca="false">+Lookup!$C$1</f>
        <v>June 2017</v>
      </c>
      <c r="L2" s="2"/>
      <c r="M2" s="6"/>
      <c r="N2" s="2"/>
    </row>
    <row r="3" customFormat="false" ht="8.1" hidden="false" customHeight="true" outlineLevel="0" collapsed="false">
      <c r="A3" s="1"/>
      <c r="B3" s="2"/>
      <c r="C3" s="2"/>
      <c r="D3" s="2"/>
      <c r="E3" s="2"/>
      <c r="F3" s="2"/>
      <c r="G3" s="2"/>
      <c r="H3" s="2"/>
      <c r="I3" s="2"/>
      <c r="J3" s="2"/>
      <c r="K3" s="5"/>
      <c r="L3" s="2"/>
      <c r="M3" s="6"/>
      <c r="N3" s="2"/>
    </row>
    <row r="4" customFormat="false" ht="15" hidden="false" customHeight="false" outlineLevel="0" collapsed="false">
      <c r="J4" s="7" t="s">
        <v>2</v>
      </c>
      <c r="K4" s="8" t="n">
        <v>999</v>
      </c>
    </row>
    <row r="5" customFormat="false" ht="15" hidden="false" customHeight="false" outlineLevel="0" collapsed="false">
      <c r="A5" s="2"/>
      <c r="B5" s="2"/>
      <c r="C5" s="2"/>
      <c r="D5" s="2"/>
      <c r="E5" s="2"/>
      <c r="F5" s="2"/>
      <c r="G5" s="2"/>
      <c r="H5" s="2"/>
      <c r="I5" s="2"/>
      <c r="J5" s="9" t="s">
        <v>3</v>
      </c>
      <c r="K5" s="8" t="s">
        <v>4</v>
      </c>
      <c r="L5" s="2"/>
      <c r="N5" s="2"/>
    </row>
    <row r="6" customFormat="false" ht="15" hidden="false" customHeight="false" outlineLevel="0" collapsed="false">
      <c r="A6" s="2"/>
      <c r="B6" s="10"/>
      <c r="C6" s="10"/>
      <c r="D6" s="10"/>
      <c r="E6" s="10"/>
      <c r="F6" s="11"/>
      <c r="G6" s="12" t="str">
        <f aca="false">+Lookup!C2</f>
        <v>YTD 6/2017</v>
      </c>
      <c r="H6" s="13" t="s">
        <v>5</v>
      </c>
      <c r="I6" s="2"/>
      <c r="J6" s="14"/>
      <c r="K6" s="2"/>
      <c r="L6" s="12" t="str">
        <f aca="false">+G6</f>
        <v>YTD 6/2017</v>
      </c>
      <c r="M6" s="13" t="str">
        <f aca="false">H6</f>
        <v>FY2017</v>
      </c>
      <c r="N6" s="2"/>
    </row>
    <row r="7" customFormat="false" ht="15" hidden="false" customHeight="false" outlineLevel="0" collapsed="false">
      <c r="A7" s="15"/>
      <c r="B7" s="15"/>
      <c r="C7" s="15"/>
      <c r="D7" s="15"/>
      <c r="E7" s="15"/>
      <c r="F7" s="15"/>
      <c r="G7" s="16" t="s">
        <v>6</v>
      </c>
      <c r="H7" s="16" t="s">
        <v>7</v>
      </c>
      <c r="I7" s="16" t="s">
        <v>8</v>
      </c>
      <c r="J7" s="16" t="s">
        <v>9</v>
      </c>
      <c r="K7" s="2"/>
      <c r="L7" s="16" t="s">
        <v>6</v>
      </c>
      <c r="M7" s="16" t="s">
        <v>10</v>
      </c>
      <c r="N7" s="16" t="s">
        <v>8</v>
      </c>
    </row>
    <row r="8" customFormat="false" ht="15" hidden="false" customHeight="false" outlineLevel="0" collapsed="false">
      <c r="A8" s="15"/>
      <c r="B8" s="15"/>
      <c r="C8" s="15"/>
      <c r="D8" s="15"/>
      <c r="E8" s="15"/>
      <c r="F8" s="15"/>
      <c r="G8" s="17" t="str">
        <f aca="false">+Network!M2</f>
        <v>(12 Months)</v>
      </c>
      <c r="H8" s="17" t="s">
        <v>11</v>
      </c>
      <c r="I8" s="16"/>
      <c r="J8" s="16"/>
      <c r="K8" s="2"/>
      <c r="L8" s="17" t="str">
        <f aca="false">+G8</f>
        <v>(12 Months)</v>
      </c>
      <c r="M8" s="17"/>
      <c r="N8" s="16"/>
    </row>
    <row r="9" customFormat="false" ht="15" hidden="false" customHeight="false" outlineLevel="0" collapsed="false">
      <c r="A9" s="18" t="s">
        <v>12</v>
      </c>
      <c r="B9" s="19"/>
      <c r="C9" s="19"/>
      <c r="D9" s="19"/>
      <c r="E9" s="19"/>
      <c r="F9" s="19"/>
      <c r="G9" s="20"/>
      <c r="H9" s="21"/>
      <c r="I9" s="21"/>
      <c r="J9" s="22"/>
      <c r="K9" s="23"/>
      <c r="L9" s="20"/>
      <c r="M9" s="21"/>
      <c r="N9" s="21"/>
    </row>
    <row r="10" customFormat="false" ht="15" hidden="false" customHeight="false" outlineLevel="0" collapsed="false">
      <c r="A10" s="10" t="s">
        <v>13</v>
      </c>
      <c r="B10" s="2"/>
      <c r="C10" s="2"/>
      <c r="D10" s="2"/>
      <c r="E10" s="2"/>
      <c r="F10" s="19"/>
      <c r="G10" s="24" t="e">
        <f aca="false">+G68</f>
        <v>#N/A</v>
      </c>
      <c r="H10" s="24" t="e">
        <f aca="false">+H68</f>
        <v>#N/A</v>
      </c>
      <c r="I10" s="25" t="e">
        <f aca="false">+G10-H10</f>
        <v>#N/A</v>
      </c>
      <c r="J10" s="26" t="e">
        <f aca="false">IF(H10=0,0,G10/H10)</f>
        <v>#N/A</v>
      </c>
      <c r="K10" s="2"/>
      <c r="L10" s="24" t="e">
        <f aca="false">+G10</f>
        <v>#N/A</v>
      </c>
      <c r="M10" s="24" t="e">
        <f aca="false">+H10/12*$M$1</f>
        <v>#N/A</v>
      </c>
      <c r="N10" s="25" t="e">
        <f aca="false">+L10-M10</f>
        <v>#N/A</v>
      </c>
    </row>
    <row r="11" customFormat="false" ht="15" hidden="false" customHeight="false" outlineLevel="0" collapsed="false">
      <c r="A11" s="10" t="s">
        <v>14</v>
      </c>
      <c r="B11" s="2"/>
      <c r="C11" s="2"/>
      <c r="D11" s="2"/>
      <c r="E11" s="2"/>
      <c r="F11" s="19"/>
      <c r="G11" s="25" t="e">
        <f aca="false">+G72</f>
        <v>#N/A</v>
      </c>
      <c r="H11" s="25" t="e">
        <f aca="false">+H72</f>
        <v>#N/A</v>
      </c>
      <c r="I11" s="25" t="e">
        <f aca="false">+G11-H11</f>
        <v>#N/A</v>
      </c>
      <c r="J11" s="26" t="e">
        <f aca="false">IF(H11=0,0,G11/H11)</f>
        <v>#N/A</v>
      </c>
      <c r="K11" s="2"/>
      <c r="L11" s="25" t="e">
        <f aca="false">+G11</f>
        <v>#N/A</v>
      </c>
      <c r="M11" s="25" t="e">
        <f aca="false">+H11/12*$M$1</f>
        <v>#N/A</v>
      </c>
      <c r="N11" s="25" t="e">
        <f aca="false">+L11-M11</f>
        <v>#N/A</v>
      </c>
    </row>
    <row r="12" customFormat="false" ht="15" hidden="false" customHeight="false" outlineLevel="0" collapsed="false">
      <c r="A12" s="10" t="s">
        <v>15</v>
      </c>
      <c r="B12" s="2"/>
      <c r="C12" s="2"/>
      <c r="D12" s="2"/>
      <c r="E12" s="2"/>
      <c r="F12" s="19"/>
      <c r="G12" s="25" t="e">
        <f aca="false">+G102</f>
        <v>#N/A</v>
      </c>
      <c r="H12" s="25" t="e">
        <f aca="false">+H102</f>
        <v>#N/A</v>
      </c>
      <c r="I12" s="25" t="e">
        <f aca="false">+G12-H12</f>
        <v>#N/A</v>
      </c>
      <c r="J12" s="26" t="e">
        <f aca="false">IF(H12=0,0,G12/H12)</f>
        <v>#N/A</v>
      </c>
      <c r="K12" s="2"/>
      <c r="L12" s="25" t="e">
        <f aca="false">+G12</f>
        <v>#N/A</v>
      </c>
      <c r="M12" s="25" t="e">
        <f aca="false">+H12/12*$M$1</f>
        <v>#N/A</v>
      </c>
      <c r="N12" s="25" t="e">
        <f aca="false">+L12-M12</f>
        <v>#N/A</v>
      </c>
    </row>
    <row r="13" customFormat="false" ht="15" hidden="false" customHeight="false" outlineLevel="0" collapsed="false">
      <c r="A13" s="10" t="s">
        <v>16</v>
      </c>
      <c r="B13" s="2"/>
      <c r="C13" s="2"/>
      <c r="D13" s="2"/>
      <c r="E13" s="2"/>
      <c r="F13" s="19"/>
      <c r="G13" s="25" t="e">
        <f aca="false">+G78</f>
        <v>#N/A</v>
      </c>
      <c r="H13" s="25" t="e">
        <f aca="false">+H78</f>
        <v>#N/A</v>
      </c>
      <c r="I13" s="25" t="e">
        <f aca="false">+G13-H13</f>
        <v>#N/A</v>
      </c>
      <c r="J13" s="26" t="e">
        <f aca="false">IF(H13=0,0,G13/H13)</f>
        <v>#N/A</v>
      </c>
      <c r="K13" s="2"/>
      <c r="L13" s="25" t="e">
        <f aca="false">+G13</f>
        <v>#N/A</v>
      </c>
      <c r="M13" s="25" t="e">
        <f aca="false">+H13/12*$M$1</f>
        <v>#N/A</v>
      </c>
      <c r="N13" s="25" t="e">
        <f aca="false">+L13-M13</f>
        <v>#N/A</v>
      </c>
    </row>
    <row r="14" customFormat="false" ht="15" hidden="false" customHeight="false" outlineLevel="0" collapsed="false">
      <c r="A14" s="10" t="s">
        <v>17</v>
      </c>
      <c r="B14" s="2"/>
      <c r="C14" s="2"/>
      <c r="D14" s="2"/>
      <c r="E14" s="2"/>
      <c r="F14" s="19"/>
      <c r="G14" s="25" t="e">
        <f aca="false">+G98-G78</f>
        <v>#N/A</v>
      </c>
      <c r="H14" s="25" t="e">
        <f aca="false">+H98-H78</f>
        <v>#N/A</v>
      </c>
      <c r="I14" s="25" t="e">
        <f aca="false">+G14-H14</f>
        <v>#N/A</v>
      </c>
      <c r="J14" s="26" t="e">
        <f aca="false">IF(H14=0,0,G14/H14)</f>
        <v>#N/A</v>
      </c>
      <c r="K14" s="2"/>
      <c r="L14" s="25" t="e">
        <f aca="false">+G14</f>
        <v>#N/A</v>
      </c>
      <c r="M14" s="25" t="e">
        <f aca="false">+H14/12*$M$1</f>
        <v>#N/A</v>
      </c>
      <c r="N14" s="25" t="e">
        <f aca="false">+L14-M14</f>
        <v>#N/A</v>
      </c>
    </row>
    <row r="15" customFormat="false" ht="15" hidden="false" customHeight="false" outlineLevel="0" collapsed="false">
      <c r="A15" s="10" t="s">
        <v>18</v>
      </c>
      <c r="B15" s="2"/>
      <c r="C15" s="2"/>
      <c r="D15" s="2"/>
      <c r="E15" s="2"/>
      <c r="F15" s="19"/>
      <c r="G15" s="25" t="e">
        <f aca="false">SUM(G73:G75)</f>
        <v>#N/A</v>
      </c>
      <c r="H15" s="25" t="e">
        <f aca="false">SUM(H73:H75)</f>
        <v>#N/A</v>
      </c>
      <c r="I15" s="25" t="e">
        <f aca="false">+G15-H15</f>
        <v>#N/A</v>
      </c>
      <c r="J15" s="26" t="e">
        <f aca="false">IF(H15=0,0,G15/H15)</f>
        <v>#N/A</v>
      </c>
      <c r="K15" s="2"/>
      <c r="L15" s="25" t="e">
        <f aca="false">+G15</f>
        <v>#N/A</v>
      </c>
      <c r="M15" s="25" t="e">
        <f aca="false">+H15/12*$M$1</f>
        <v>#N/A</v>
      </c>
      <c r="N15" s="25" t="e">
        <f aca="false">+L15-M15</f>
        <v>#N/A</v>
      </c>
    </row>
    <row r="16" customFormat="false" ht="15" hidden="false" customHeight="false" outlineLevel="0" collapsed="false">
      <c r="A16" s="10" t="s">
        <v>19</v>
      </c>
      <c r="B16" s="2"/>
      <c r="C16" s="2"/>
      <c r="D16" s="2"/>
      <c r="E16" s="2"/>
      <c r="F16" s="19"/>
      <c r="G16" s="27" t="e">
        <f aca="false">+G103</f>
        <v>#N/A</v>
      </c>
      <c r="H16" s="27" t="e">
        <f aca="false">+H103</f>
        <v>#N/A</v>
      </c>
      <c r="I16" s="27" t="e">
        <f aca="false">+G16-H16</f>
        <v>#N/A</v>
      </c>
      <c r="J16" s="28" t="e">
        <f aca="false">IF(H16=0,0,G16/H16)</f>
        <v>#N/A</v>
      </c>
      <c r="K16" s="2"/>
      <c r="L16" s="27" t="e">
        <f aca="false">+G16</f>
        <v>#N/A</v>
      </c>
      <c r="M16" s="27" t="e">
        <f aca="false">+H16/12*$M$1</f>
        <v>#N/A</v>
      </c>
      <c r="N16" s="27" t="e">
        <f aca="false">+L16-M16</f>
        <v>#N/A</v>
      </c>
    </row>
    <row r="17" customFormat="false" ht="14.4" hidden="false" customHeight="false" outlineLevel="0" collapsed="false">
      <c r="A17" s="19" t="s">
        <v>20</v>
      </c>
      <c r="B17" s="19"/>
      <c r="C17" s="19"/>
      <c r="D17" s="19"/>
      <c r="E17" s="19"/>
      <c r="F17" s="19"/>
      <c r="G17" s="25" t="e">
        <f aca="false">SUM(G10:G16)</f>
        <v>#N/A</v>
      </c>
      <c r="H17" s="25" t="e">
        <f aca="false">SUM(H10:H16)</f>
        <v>#N/A</v>
      </c>
      <c r="I17" s="25" t="e">
        <f aca="false">+G17-H17</f>
        <v>#N/A</v>
      </c>
      <c r="J17" s="26" t="e">
        <f aca="false">IF(H17=0,0,G17/H17)</f>
        <v>#N/A</v>
      </c>
      <c r="K17" s="2"/>
      <c r="L17" s="25" t="e">
        <f aca="false">+G17</f>
        <v>#N/A</v>
      </c>
      <c r="M17" s="25" t="e">
        <f aca="false">SUM(M10:M16)</f>
        <v>#N/A</v>
      </c>
      <c r="N17" s="25" t="e">
        <f aca="false">+L17-M17</f>
        <v>#N/A</v>
      </c>
    </row>
    <row r="18" customFormat="false" ht="14.4" hidden="false" customHeight="false" outlineLevel="0" collapsed="false">
      <c r="A18" s="19"/>
      <c r="B18" s="19"/>
      <c r="C18" s="19"/>
      <c r="D18" s="19"/>
      <c r="E18" s="19"/>
      <c r="F18" s="19"/>
      <c r="G18" s="29"/>
      <c r="H18" s="29"/>
      <c r="I18" s="25"/>
      <c r="J18" s="26"/>
      <c r="K18" s="2"/>
      <c r="L18" s="29"/>
      <c r="M18" s="29"/>
      <c r="N18" s="25"/>
    </row>
    <row r="19" customFormat="false" ht="14.4" hidden="false" customHeight="false" outlineLevel="0" collapsed="false">
      <c r="A19" s="18" t="s">
        <v>21</v>
      </c>
      <c r="B19" s="19"/>
      <c r="C19" s="19"/>
      <c r="D19" s="19"/>
      <c r="E19" s="19"/>
      <c r="F19" s="19"/>
      <c r="G19" s="25"/>
      <c r="H19" s="25"/>
      <c r="I19" s="25"/>
      <c r="J19" s="26"/>
      <c r="K19" s="2"/>
      <c r="L19" s="25"/>
      <c r="M19" s="25"/>
      <c r="N19" s="25"/>
    </row>
    <row r="20" customFormat="false" ht="14.4" hidden="false" customHeight="false" outlineLevel="0" collapsed="false">
      <c r="A20" s="10" t="s">
        <v>22</v>
      </c>
      <c r="B20" s="2"/>
      <c r="C20" s="2"/>
      <c r="D20" s="2"/>
      <c r="E20" s="2"/>
      <c r="F20" s="19"/>
      <c r="G20" s="25" t="e">
        <f aca="false">+G113</f>
        <v>#N/A</v>
      </c>
      <c r="H20" s="25" t="e">
        <f aca="false">+H113</f>
        <v>#N/A</v>
      </c>
      <c r="I20" s="25" t="e">
        <f aca="false">+G20-H20</f>
        <v>#N/A</v>
      </c>
      <c r="J20" s="26" t="e">
        <f aca="false">IF(H20=0,0,G20/H20)</f>
        <v>#N/A</v>
      </c>
      <c r="K20" s="2"/>
      <c r="L20" s="25" t="e">
        <f aca="false">+G20</f>
        <v>#N/A</v>
      </c>
      <c r="M20" s="25" t="e">
        <f aca="false">+H20/12*$M$1</f>
        <v>#N/A</v>
      </c>
      <c r="N20" s="25" t="e">
        <f aca="false">+L20-M20</f>
        <v>#N/A</v>
      </c>
    </row>
    <row r="21" customFormat="false" ht="15" hidden="true" customHeight="false" outlineLevel="0" collapsed="false">
      <c r="A21" s="30" t="s">
        <v>23</v>
      </c>
      <c r="B21" s="31"/>
      <c r="C21" s="31"/>
      <c r="D21" s="31"/>
      <c r="E21" s="31"/>
      <c r="F21" s="32" t="s">
        <v>24</v>
      </c>
      <c r="G21" s="33" t="e">
        <f aca="false">+G114</f>
        <v>#N/A</v>
      </c>
      <c r="H21" s="33" t="e">
        <f aca="false">+H114</f>
        <v>#N/A</v>
      </c>
      <c r="I21" s="33" t="e">
        <f aca="false">+G21-H21</f>
        <v>#N/A</v>
      </c>
      <c r="J21" s="34" t="e">
        <f aca="false">IF(H21=0,0,G21/H21)</f>
        <v>#N/A</v>
      </c>
      <c r="K21" s="31"/>
      <c r="L21" s="33" t="e">
        <f aca="false">+G21</f>
        <v>#N/A</v>
      </c>
      <c r="M21" s="25" t="e">
        <f aca="false">+H21/12*$M$1</f>
        <v>#N/A</v>
      </c>
      <c r="N21" s="33" t="e">
        <f aca="false">+L21-M21</f>
        <v>#N/A</v>
      </c>
    </row>
    <row r="22" customFormat="false" ht="14.4" hidden="false" customHeight="false" outlineLevel="0" collapsed="false">
      <c r="A22" s="10" t="s">
        <v>25</v>
      </c>
      <c r="B22" s="2"/>
      <c r="C22" s="2"/>
      <c r="D22" s="2"/>
      <c r="E22" s="2"/>
      <c r="F22" s="19"/>
      <c r="G22" s="25" t="e">
        <f aca="false">+G115</f>
        <v>#N/A</v>
      </c>
      <c r="H22" s="25" t="e">
        <f aca="false">+H115</f>
        <v>#N/A</v>
      </c>
      <c r="I22" s="25" t="e">
        <f aca="false">+G22-H22</f>
        <v>#N/A</v>
      </c>
      <c r="J22" s="26" t="e">
        <f aca="false">IF(H22=0,0,G22/H22)</f>
        <v>#N/A</v>
      </c>
      <c r="K22" s="2"/>
      <c r="L22" s="25" t="e">
        <f aca="false">+G22</f>
        <v>#N/A</v>
      </c>
      <c r="M22" s="25" t="e">
        <f aca="false">+H22/12*$M$1</f>
        <v>#N/A</v>
      </c>
      <c r="N22" s="25" t="e">
        <f aca="false">+L22-M22</f>
        <v>#N/A</v>
      </c>
    </row>
    <row r="23" customFormat="false" ht="14.4" hidden="false" customHeight="false" outlineLevel="0" collapsed="false">
      <c r="A23" s="10" t="s">
        <v>26</v>
      </c>
      <c r="B23" s="2"/>
      <c r="C23" s="2"/>
      <c r="D23" s="2"/>
      <c r="E23" s="2"/>
      <c r="F23" s="19"/>
      <c r="G23" s="25" t="e">
        <f aca="false">+G121</f>
        <v>#N/A</v>
      </c>
      <c r="H23" s="25" t="e">
        <f aca="false">+H121</f>
        <v>#N/A</v>
      </c>
      <c r="I23" s="25" t="e">
        <f aca="false">+G23-H23</f>
        <v>#N/A</v>
      </c>
      <c r="J23" s="26" t="e">
        <f aca="false">IF(H23=0,0,G23/H23)</f>
        <v>#N/A</v>
      </c>
      <c r="K23" s="2"/>
      <c r="L23" s="25" t="e">
        <f aca="false">+G23</f>
        <v>#N/A</v>
      </c>
      <c r="M23" s="25" t="e">
        <f aca="false">+H23/12*$M$1</f>
        <v>#N/A</v>
      </c>
      <c r="N23" s="25" t="e">
        <f aca="false">+L23-M23</f>
        <v>#N/A</v>
      </c>
    </row>
    <row r="24" customFormat="false" ht="14.4" hidden="false" customHeight="false" outlineLevel="0" collapsed="false">
      <c r="A24" s="10" t="s">
        <v>27</v>
      </c>
      <c r="B24" s="2"/>
      <c r="C24" s="2"/>
      <c r="D24" s="2"/>
      <c r="E24" s="2"/>
      <c r="F24" s="19"/>
      <c r="G24" s="25" t="e">
        <f aca="false">+G125</f>
        <v>#N/A</v>
      </c>
      <c r="H24" s="25" t="e">
        <f aca="false">+H125</f>
        <v>#N/A</v>
      </c>
      <c r="I24" s="25" t="e">
        <f aca="false">+G24-H24</f>
        <v>#N/A</v>
      </c>
      <c r="J24" s="26" t="e">
        <f aca="false">IF(H24=0,0,G24/H24)</f>
        <v>#N/A</v>
      </c>
      <c r="K24" s="2"/>
      <c r="L24" s="25" t="e">
        <f aca="false">+G24</f>
        <v>#N/A</v>
      </c>
      <c r="M24" s="25" t="e">
        <f aca="false">+H24/12*$M$1</f>
        <v>#N/A</v>
      </c>
      <c r="N24" s="25" t="e">
        <f aca="false">+L24-M24</f>
        <v>#N/A</v>
      </c>
    </row>
    <row r="25" customFormat="false" ht="14.4" hidden="false" customHeight="false" outlineLevel="0" collapsed="false">
      <c r="A25" s="10" t="s">
        <v>28</v>
      </c>
      <c r="B25" s="2"/>
      <c r="C25" s="2"/>
      <c r="D25" s="2"/>
      <c r="E25" s="2"/>
      <c r="F25" s="19"/>
      <c r="G25" s="25" t="e">
        <f aca="false">+G129</f>
        <v>#N/A</v>
      </c>
      <c r="H25" s="25" t="e">
        <f aca="false">+H129</f>
        <v>#N/A</v>
      </c>
      <c r="I25" s="25" t="e">
        <f aca="false">+G25-H25</f>
        <v>#N/A</v>
      </c>
      <c r="J25" s="26" t="e">
        <f aca="false">IF(H25=0,0,G25/H25)</f>
        <v>#N/A</v>
      </c>
      <c r="K25" s="2"/>
      <c r="L25" s="25" t="e">
        <f aca="false">+G25</f>
        <v>#N/A</v>
      </c>
      <c r="M25" s="25" t="e">
        <f aca="false">+H25/12*$M$1</f>
        <v>#N/A</v>
      </c>
      <c r="N25" s="25" t="e">
        <f aca="false">+L25-M25</f>
        <v>#N/A</v>
      </c>
    </row>
    <row r="26" customFormat="false" ht="14.4" hidden="false" customHeight="false" outlineLevel="0" collapsed="false">
      <c r="A26" s="10" t="s">
        <v>29</v>
      </c>
      <c r="B26" s="2"/>
      <c r="C26" s="2"/>
      <c r="D26" s="2"/>
      <c r="E26" s="2"/>
      <c r="F26" s="19"/>
      <c r="G26" s="25" t="e">
        <f aca="false">+G133</f>
        <v>#N/A</v>
      </c>
      <c r="H26" s="25" t="e">
        <f aca="false">+H133</f>
        <v>#N/A</v>
      </c>
      <c r="I26" s="25" t="e">
        <f aca="false">+G26-H26</f>
        <v>#N/A</v>
      </c>
      <c r="J26" s="26" t="e">
        <f aca="false">IF(H26=0,0,G26/H26)</f>
        <v>#N/A</v>
      </c>
      <c r="K26" s="2"/>
      <c r="L26" s="25" t="e">
        <f aca="false">+G26</f>
        <v>#N/A</v>
      </c>
      <c r="M26" s="25" t="e">
        <f aca="false">+H26/12*$M$1</f>
        <v>#N/A</v>
      </c>
      <c r="N26" s="25" t="e">
        <f aca="false">+L26-M26</f>
        <v>#N/A</v>
      </c>
    </row>
    <row r="27" customFormat="false" ht="14.4" hidden="false" customHeight="false" outlineLevel="0" collapsed="false">
      <c r="A27" s="10" t="s">
        <v>30</v>
      </c>
      <c r="B27" s="2"/>
      <c r="C27" s="2"/>
      <c r="D27" s="2"/>
      <c r="E27" s="2"/>
      <c r="F27" s="19"/>
      <c r="G27" s="25" t="e">
        <f aca="false">+G135</f>
        <v>#N/A</v>
      </c>
      <c r="H27" s="25" t="e">
        <f aca="false">+H135</f>
        <v>#N/A</v>
      </c>
      <c r="I27" s="25" t="e">
        <f aca="false">+G27-H27</f>
        <v>#N/A</v>
      </c>
      <c r="J27" s="26" t="e">
        <f aca="false">IF(H27=0,0,G27/H27)</f>
        <v>#N/A</v>
      </c>
      <c r="K27" s="2"/>
      <c r="L27" s="25" t="e">
        <f aca="false">+G27</f>
        <v>#N/A</v>
      </c>
      <c r="M27" s="25" t="e">
        <f aca="false">+H27/12*$M$1</f>
        <v>#N/A</v>
      </c>
      <c r="N27" s="25" t="e">
        <f aca="false">+L27-M27</f>
        <v>#N/A</v>
      </c>
    </row>
    <row r="28" customFormat="false" ht="14.4" hidden="false" customHeight="false" outlineLevel="0" collapsed="false">
      <c r="A28" s="10" t="s">
        <v>31</v>
      </c>
      <c r="B28" s="2"/>
      <c r="C28" s="2"/>
      <c r="D28" s="2"/>
      <c r="E28" s="2"/>
      <c r="F28" s="19"/>
      <c r="G28" s="25" t="e">
        <f aca="false">+G142-G135</f>
        <v>#N/A</v>
      </c>
      <c r="H28" s="25" t="e">
        <f aca="false">+H142-H135</f>
        <v>#N/A</v>
      </c>
      <c r="I28" s="25" t="e">
        <f aca="false">+G28-H28</f>
        <v>#N/A</v>
      </c>
      <c r="J28" s="26" t="e">
        <f aca="false">IF(H28=0,0,G28/H28)</f>
        <v>#N/A</v>
      </c>
      <c r="K28" s="2"/>
      <c r="L28" s="25" t="e">
        <f aca="false">+G28</f>
        <v>#N/A</v>
      </c>
      <c r="M28" s="25" t="e">
        <f aca="false">+H28/12*$M$1</f>
        <v>#N/A</v>
      </c>
      <c r="N28" s="25" t="e">
        <f aca="false">+L28-M28</f>
        <v>#N/A</v>
      </c>
    </row>
    <row r="29" customFormat="false" ht="14.4" hidden="false" customHeight="false" outlineLevel="0" collapsed="false">
      <c r="A29" s="10" t="s">
        <v>32</v>
      </c>
      <c r="B29" s="2"/>
      <c r="C29" s="2"/>
      <c r="D29" s="2"/>
      <c r="E29" s="2"/>
      <c r="F29" s="19"/>
      <c r="G29" s="25" t="e">
        <f aca="false">+G150</f>
        <v>#N/A</v>
      </c>
      <c r="H29" s="25" t="e">
        <f aca="false">+H150</f>
        <v>#N/A</v>
      </c>
      <c r="I29" s="25" t="e">
        <f aca="false">+G29-H29</f>
        <v>#N/A</v>
      </c>
      <c r="J29" s="26" t="e">
        <f aca="false">IF(H29=0,0,G29/H29)</f>
        <v>#N/A</v>
      </c>
      <c r="K29" s="2"/>
      <c r="L29" s="25" t="e">
        <f aca="false">+G29</f>
        <v>#N/A</v>
      </c>
      <c r="M29" s="25" t="e">
        <f aca="false">+H29/12*$M$1</f>
        <v>#N/A</v>
      </c>
      <c r="N29" s="25" t="e">
        <f aca="false">+L29-M29</f>
        <v>#N/A</v>
      </c>
    </row>
    <row r="30" customFormat="false" ht="14.4" hidden="false" customHeight="false" outlineLevel="0" collapsed="false">
      <c r="A30" s="10" t="s">
        <v>33</v>
      </c>
      <c r="B30" s="2"/>
      <c r="C30" s="2"/>
      <c r="D30" s="2"/>
      <c r="E30" s="2"/>
      <c r="F30" s="19"/>
      <c r="G30" s="25" t="e">
        <f aca="false">+G155</f>
        <v>#N/A</v>
      </c>
      <c r="H30" s="25" t="e">
        <f aca="false">+H155</f>
        <v>#N/A</v>
      </c>
      <c r="I30" s="25" t="e">
        <f aca="false">+G30-H30</f>
        <v>#N/A</v>
      </c>
      <c r="J30" s="26" t="e">
        <f aca="false">IF(H30=0,0,G30/H30)</f>
        <v>#N/A</v>
      </c>
      <c r="K30" s="2"/>
      <c r="L30" s="25" t="e">
        <f aca="false">+G30</f>
        <v>#N/A</v>
      </c>
      <c r="M30" s="25" t="e">
        <f aca="false">+H30/12*$M$1</f>
        <v>#N/A</v>
      </c>
      <c r="N30" s="25" t="e">
        <f aca="false">+L30-M30</f>
        <v>#N/A</v>
      </c>
    </row>
    <row r="31" customFormat="false" ht="14.4" hidden="false" customHeight="false" outlineLevel="0" collapsed="false">
      <c r="A31" s="10" t="s">
        <v>34</v>
      </c>
      <c r="B31" s="2"/>
      <c r="C31" s="2"/>
      <c r="D31" s="2"/>
      <c r="E31" s="2"/>
      <c r="F31" s="19"/>
      <c r="G31" s="25" t="e">
        <f aca="false">+G160</f>
        <v>#N/A</v>
      </c>
      <c r="H31" s="25" t="e">
        <f aca="false">+H160</f>
        <v>#N/A</v>
      </c>
      <c r="I31" s="25" t="e">
        <f aca="false">+G31-H31</f>
        <v>#N/A</v>
      </c>
      <c r="J31" s="26" t="e">
        <f aca="false">IF(H31=0,0,G31/H31)</f>
        <v>#N/A</v>
      </c>
      <c r="K31" s="2"/>
      <c r="L31" s="25" t="e">
        <f aca="false">+G31</f>
        <v>#N/A</v>
      </c>
      <c r="M31" s="25" t="e">
        <f aca="false">+H31/12*$M$1</f>
        <v>#N/A</v>
      </c>
      <c r="N31" s="25" t="e">
        <f aca="false">+L31-M31</f>
        <v>#N/A</v>
      </c>
    </row>
    <row r="32" customFormat="false" ht="15" hidden="true" customHeight="false" outlineLevel="0" collapsed="false">
      <c r="A32" s="30" t="s">
        <v>35</v>
      </c>
      <c r="B32" s="31"/>
      <c r="C32" s="31"/>
      <c r="D32" s="31"/>
      <c r="E32" s="31"/>
      <c r="F32" s="32"/>
      <c r="G32" s="33" t="e">
        <f aca="false">+G161</f>
        <v>#N/A</v>
      </c>
      <c r="H32" s="33" t="e">
        <f aca="false">+H161</f>
        <v>#N/A</v>
      </c>
      <c r="I32" s="33" t="e">
        <f aca="false">+G32-H32</f>
        <v>#N/A</v>
      </c>
      <c r="J32" s="34" t="e">
        <f aca="false">IF(H32=0,0,G32/H32)</f>
        <v>#N/A</v>
      </c>
      <c r="K32" s="31"/>
      <c r="L32" s="33" t="e">
        <f aca="false">+G32</f>
        <v>#N/A</v>
      </c>
      <c r="M32" s="25" t="e">
        <f aca="false">+H32/12*$M$1</f>
        <v>#N/A</v>
      </c>
      <c r="N32" s="33" t="e">
        <f aca="false">+L32-M32</f>
        <v>#N/A</v>
      </c>
    </row>
    <row r="33" customFormat="false" ht="14.4" hidden="false" customHeight="false" outlineLevel="0" collapsed="false">
      <c r="A33" s="10" t="s">
        <v>36</v>
      </c>
      <c r="B33" s="2"/>
      <c r="C33" s="2"/>
      <c r="D33" s="2"/>
      <c r="E33" s="2"/>
      <c r="F33" s="19"/>
      <c r="G33" s="25" t="e">
        <f aca="false">+G176</f>
        <v>#N/A</v>
      </c>
      <c r="H33" s="25" t="e">
        <f aca="false">+H176</f>
        <v>#N/A</v>
      </c>
      <c r="I33" s="25" t="e">
        <f aca="false">+G33-H33</f>
        <v>#N/A</v>
      </c>
      <c r="J33" s="26" t="e">
        <f aca="false">IF(H33=0,0,G33/H33)</f>
        <v>#N/A</v>
      </c>
      <c r="K33" s="2"/>
      <c r="L33" s="25" t="e">
        <f aca="false">+G33</f>
        <v>#N/A</v>
      </c>
      <c r="M33" s="25" t="e">
        <f aca="false">+H33/12*$M$1</f>
        <v>#N/A</v>
      </c>
      <c r="N33" s="25" t="e">
        <f aca="false">+L33-M33</f>
        <v>#N/A</v>
      </c>
    </row>
    <row r="34" customFormat="false" ht="14.4" hidden="false" customHeight="false" outlineLevel="0" collapsed="false">
      <c r="A34" s="10" t="s">
        <v>37</v>
      </c>
      <c r="B34" s="2"/>
      <c r="C34" s="2"/>
      <c r="D34" s="2"/>
      <c r="E34" s="2"/>
      <c r="F34" s="19"/>
      <c r="G34" s="25" t="e">
        <f aca="false">+G178</f>
        <v>#N/A</v>
      </c>
      <c r="H34" s="25" t="e">
        <f aca="false">+H178</f>
        <v>#N/A</v>
      </c>
      <c r="I34" s="25" t="e">
        <f aca="false">+G34-H34</f>
        <v>#N/A</v>
      </c>
      <c r="J34" s="26" t="e">
        <f aca="false">IF(H34=0,0,G34/H34)</f>
        <v>#N/A</v>
      </c>
      <c r="K34" s="2"/>
      <c r="L34" s="25" t="e">
        <f aca="false">+G34</f>
        <v>#N/A</v>
      </c>
      <c r="M34" s="25" t="e">
        <f aca="false">+H34/12*$M$1</f>
        <v>#N/A</v>
      </c>
      <c r="N34" s="25" t="e">
        <f aca="false">+L34-M34</f>
        <v>#N/A</v>
      </c>
    </row>
    <row r="35" customFormat="false" ht="14.4" hidden="false" customHeight="false" outlineLevel="0" collapsed="false">
      <c r="A35" s="10" t="s">
        <v>38</v>
      </c>
      <c r="B35" s="2"/>
      <c r="C35" s="2"/>
      <c r="D35" s="2"/>
      <c r="E35" s="2"/>
      <c r="F35" s="19"/>
      <c r="G35" s="25" t="e">
        <f aca="false">+G191-G34</f>
        <v>#N/A</v>
      </c>
      <c r="H35" s="25" t="e">
        <f aca="false">+H191-H34</f>
        <v>#N/A</v>
      </c>
      <c r="I35" s="25" t="e">
        <f aca="false">+G35-H35</f>
        <v>#N/A</v>
      </c>
      <c r="J35" s="26" t="e">
        <f aca="false">IF(H35=0,0,G35/H35)</f>
        <v>#N/A</v>
      </c>
      <c r="K35" s="2"/>
      <c r="L35" s="25" t="e">
        <f aca="false">+G35</f>
        <v>#N/A</v>
      </c>
      <c r="M35" s="25" t="e">
        <f aca="false">+H35/12*$M$1</f>
        <v>#N/A</v>
      </c>
      <c r="N35" s="25" t="e">
        <f aca="false">+L35-M35</f>
        <v>#N/A</v>
      </c>
    </row>
    <row r="36" customFormat="false" ht="14.4" hidden="false" customHeight="false" outlineLevel="0" collapsed="false">
      <c r="A36" s="10" t="s">
        <v>39</v>
      </c>
      <c r="B36" s="2"/>
      <c r="C36" s="2"/>
      <c r="D36" s="2"/>
      <c r="E36" s="2"/>
      <c r="F36" s="19"/>
      <c r="G36" s="25" t="e">
        <f aca="false">+G211</f>
        <v>#N/A</v>
      </c>
      <c r="H36" s="25" t="e">
        <f aca="false">+H211</f>
        <v>#N/A</v>
      </c>
      <c r="I36" s="25" t="e">
        <f aca="false">+G36-H36</f>
        <v>#N/A</v>
      </c>
      <c r="J36" s="26" t="e">
        <f aca="false">IF(H36=0,0,G36/H36)</f>
        <v>#N/A</v>
      </c>
      <c r="K36" s="2"/>
      <c r="L36" s="25" t="e">
        <f aca="false">+G36</f>
        <v>#N/A</v>
      </c>
      <c r="M36" s="25" t="e">
        <f aca="false">+H36/12*$M$1</f>
        <v>#N/A</v>
      </c>
      <c r="N36" s="25" t="e">
        <f aca="false">+L36-M36</f>
        <v>#N/A</v>
      </c>
    </row>
    <row r="37" customFormat="false" ht="14.4" hidden="false" customHeight="false" outlineLevel="0" collapsed="false">
      <c r="A37" s="10" t="s">
        <v>40</v>
      </c>
      <c r="B37" s="2"/>
      <c r="C37" s="2"/>
      <c r="D37" s="2"/>
      <c r="E37" s="2"/>
      <c r="F37" s="19"/>
      <c r="G37" s="25" t="e">
        <f aca="false">+G223</f>
        <v>#N/A</v>
      </c>
      <c r="H37" s="25" t="e">
        <f aca="false">+H223</f>
        <v>#N/A</v>
      </c>
      <c r="I37" s="25" t="e">
        <f aca="false">+G37-H37</f>
        <v>#N/A</v>
      </c>
      <c r="J37" s="26" t="e">
        <f aca="false">IF(H37=0,0,G37/H37)</f>
        <v>#N/A</v>
      </c>
      <c r="K37" s="2"/>
      <c r="L37" s="25" t="e">
        <f aca="false">+G37</f>
        <v>#N/A</v>
      </c>
      <c r="M37" s="25" t="e">
        <f aca="false">+H37/12*$M$1</f>
        <v>#N/A</v>
      </c>
      <c r="N37" s="25" t="e">
        <f aca="false">+L37-M37</f>
        <v>#N/A</v>
      </c>
    </row>
    <row r="38" customFormat="false" ht="14.4" hidden="false" customHeight="false" outlineLevel="0" collapsed="false">
      <c r="A38" s="10" t="s">
        <v>41</v>
      </c>
      <c r="B38" s="2"/>
      <c r="C38" s="2"/>
      <c r="D38" s="2"/>
      <c r="E38" s="2"/>
      <c r="F38" s="19"/>
      <c r="G38" s="25" t="e">
        <f aca="false">+G229</f>
        <v>#N/A</v>
      </c>
      <c r="H38" s="25" t="e">
        <f aca="false">+H229</f>
        <v>#N/A</v>
      </c>
      <c r="I38" s="25" t="e">
        <f aca="false">+G38-H38</f>
        <v>#N/A</v>
      </c>
      <c r="J38" s="26" t="e">
        <f aca="false">IF(H38=0,0,G38/H38)</f>
        <v>#N/A</v>
      </c>
      <c r="K38" s="2"/>
      <c r="L38" s="25" t="e">
        <f aca="false">+G38</f>
        <v>#N/A</v>
      </c>
      <c r="M38" s="25" t="e">
        <f aca="false">+H38/12*$M$1</f>
        <v>#N/A</v>
      </c>
      <c r="N38" s="25" t="e">
        <f aca="false">+L38-M38</f>
        <v>#N/A</v>
      </c>
    </row>
    <row r="39" customFormat="false" ht="14.4" hidden="false" customHeight="false" outlineLevel="0" collapsed="false">
      <c r="A39" s="10" t="s">
        <v>42</v>
      </c>
      <c r="B39" s="2"/>
      <c r="C39" s="2"/>
      <c r="D39" s="2"/>
      <c r="E39" s="2"/>
      <c r="F39" s="19"/>
      <c r="G39" s="25" t="e">
        <f aca="false">+G235</f>
        <v>#N/A</v>
      </c>
      <c r="H39" s="25" t="e">
        <f aca="false">+H235</f>
        <v>#N/A</v>
      </c>
      <c r="I39" s="25" t="e">
        <f aca="false">+G39-H39</f>
        <v>#N/A</v>
      </c>
      <c r="J39" s="26" t="e">
        <f aca="false">IF(H39=0,0,G39/H39)</f>
        <v>#N/A</v>
      </c>
      <c r="K39" s="2"/>
      <c r="L39" s="25" t="e">
        <f aca="false">+G39</f>
        <v>#N/A</v>
      </c>
      <c r="M39" s="25" t="e">
        <f aca="false">+H39/12*$M$1</f>
        <v>#N/A</v>
      </c>
      <c r="N39" s="25" t="e">
        <f aca="false">+L39-M39</f>
        <v>#N/A</v>
      </c>
    </row>
    <row r="40" customFormat="false" ht="14.4" hidden="false" customHeight="false" outlineLevel="0" collapsed="false">
      <c r="A40" s="10" t="s">
        <v>43</v>
      </c>
      <c r="B40" s="2"/>
      <c r="C40" s="2"/>
      <c r="D40" s="2"/>
      <c r="E40" s="2"/>
      <c r="F40" s="19"/>
      <c r="G40" s="25" t="e">
        <f aca="false">+G239</f>
        <v>#N/A</v>
      </c>
      <c r="H40" s="25" t="e">
        <f aca="false">+H239</f>
        <v>#N/A</v>
      </c>
      <c r="I40" s="25" t="e">
        <f aca="false">+G40-H40</f>
        <v>#N/A</v>
      </c>
      <c r="J40" s="26" t="e">
        <f aca="false">IF(H40=0,0,G40/H40)</f>
        <v>#N/A</v>
      </c>
      <c r="K40" s="2"/>
      <c r="L40" s="25" t="e">
        <f aca="false">+G40</f>
        <v>#N/A</v>
      </c>
      <c r="M40" s="25" t="e">
        <f aca="false">+H40/12*$M$1</f>
        <v>#N/A</v>
      </c>
      <c r="N40" s="25" t="e">
        <f aca="false">+L40-M40</f>
        <v>#N/A</v>
      </c>
    </row>
    <row r="41" customFormat="false" ht="14.4" hidden="false" customHeight="false" outlineLevel="0" collapsed="false">
      <c r="A41" s="10" t="s">
        <v>44</v>
      </c>
      <c r="B41" s="2"/>
      <c r="C41" s="2"/>
      <c r="D41" s="2"/>
      <c r="E41" s="2"/>
      <c r="F41" s="19"/>
      <c r="G41" s="25" t="e">
        <f aca="false">+G261</f>
        <v>#N/A</v>
      </c>
      <c r="H41" s="25" t="e">
        <f aca="false">+H261</f>
        <v>#N/A</v>
      </c>
      <c r="I41" s="25" t="e">
        <f aca="false">+G41-H41</f>
        <v>#N/A</v>
      </c>
      <c r="J41" s="26" t="e">
        <f aca="false">IF(H41=0,0,G41/H41)</f>
        <v>#N/A</v>
      </c>
      <c r="K41" s="2"/>
      <c r="L41" s="25" t="e">
        <f aca="false">+G41</f>
        <v>#N/A</v>
      </c>
      <c r="M41" s="25" t="e">
        <f aca="false">+H41/12*$M$1</f>
        <v>#N/A</v>
      </c>
      <c r="N41" s="25" t="e">
        <f aca="false">+L41-M41</f>
        <v>#N/A</v>
      </c>
    </row>
    <row r="42" customFormat="false" ht="14.4" hidden="false" customHeight="false" outlineLevel="0" collapsed="false">
      <c r="A42" s="10" t="s">
        <v>45</v>
      </c>
      <c r="B42" s="2"/>
      <c r="C42" s="2"/>
      <c r="D42" s="2"/>
      <c r="E42" s="2"/>
      <c r="F42" s="19"/>
      <c r="G42" s="27" t="e">
        <f aca="false">+G262</f>
        <v>#N/A</v>
      </c>
      <c r="H42" s="27" t="e">
        <f aca="false">+H262</f>
        <v>#N/A</v>
      </c>
      <c r="I42" s="27" t="e">
        <f aca="false">+G42-H42</f>
        <v>#N/A</v>
      </c>
      <c r="J42" s="28" t="e">
        <f aca="false">IF(H42=0,0,G42/H42)</f>
        <v>#N/A</v>
      </c>
      <c r="K42" s="2"/>
      <c r="L42" s="27" t="e">
        <f aca="false">+G42</f>
        <v>#N/A</v>
      </c>
      <c r="M42" s="27" t="e">
        <f aca="false">+H42/12*$M$1</f>
        <v>#N/A</v>
      </c>
      <c r="N42" s="27" t="e">
        <f aca="false">+L42-M42</f>
        <v>#N/A</v>
      </c>
    </row>
    <row r="43" customFormat="false" ht="14.4" hidden="false" customHeight="false" outlineLevel="0" collapsed="false">
      <c r="A43" s="19" t="s">
        <v>46</v>
      </c>
      <c r="B43" s="19"/>
      <c r="C43" s="19"/>
      <c r="D43" s="19"/>
      <c r="E43" s="19"/>
      <c r="F43" s="19"/>
      <c r="G43" s="25" t="e">
        <f aca="false">SUM(G20:G42)</f>
        <v>#N/A</v>
      </c>
      <c r="H43" s="25" t="e">
        <f aca="false">SUM(H20:H42)</f>
        <v>#N/A</v>
      </c>
      <c r="I43" s="25" t="e">
        <f aca="false">+G43-H43</f>
        <v>#N/A</v>
      </c>
      <c r="J43" s="26" t="e">
        <f aca="false">IF(H43=0,0,G43/H43)</f>
        <v>#N/A</v>
      </c>
      <c r="K43" s="2"/>
      <c r="L43" s="25" t="e">
        <f aca="false">+G43</f>
        <v>#N/A</v>
      </c>
      <c r="M43" s="25" t="e">
        <f aca="false">SUM(M20:M42)</f>
        <v>#N/A</v>
      </c>
      <c r="N43" s="25" t="e">
        <f aca="false">+L43-M43</f>
        <v>#N/A</v>
      </c>
    </row>
    <row r="44" customFormat="false" ht="14.4" hidden="false" customHeight="false" outlineLevel="0" collapsed="false">
      <c r="A44" s="19"/>
      <c r="B44" s="19"/>
      <c r="C44" s="19"/>
      <c r="D44" s="19"/>
      <c r="E44" s="19"/>
      <c r="F44" s="19"/>
      <c r="G44" s="25"/>
      <c r="H44" s="25"/>
      <c r="I44" s="25"/>
      <c r="J44" s="26"/>
      <c r="K44" s="2"/>
      <c r="L44" s="25"/>
      <c r="M44" s="25"/>
      <c r="N44" s="25"/>
    </row>
    <row r="45" customFormat="false" ht="14.4" hidden="false" customHeight="false" outlineLevel="0" collapsed="false">
      <c r="A45" s="19" t="s">
        <v>47</v>
      </c>
      <c r="B45" s="19"/>
      <c r="C45" s="19"/>
      <c r="D45" s="19"/>
      <c r="E45" s="19"/>
      <c r="F45" s="19"/>
      <c r="G45" s="35" t="e">
        <f aca="false">+G17-G43</f>
        <v>#N/A</v>
      </c>
      <c r="H45" s="35" t="e">
        <f aca="false">+H17-H43</f>
        <v>#N/A</v>
      </c>
      <c r="I45" s="35" t="e">
        <f aca="false">+G45-H45</f>
        <v>#N/A</v>
      </c>
      <c r="J45" s="36" t="e">
        <f aca="false">IF(H45=0,0,G45/H45)</f>
        <v>#N/A</v>
      </c>
      <c r="K45" s="2"/>
      <c r="L45" s="35" t="e">
        <f aca="false">+G45</f>
        <v>#N/A</v>
      </c>
      <c r="M45" s="35" t="e">
        <f aca="false">+M17-M43</f>
        <v>#N/A</v>
      </c>
      <c r="N45" s="35" t="e">
        <f aca="false">+L45-M45</f>
        <v>#N/A</v>
      </c>
    </row>
    <row r="46" customFormat="false" ht="8.1" hidden="false" customHeight="true" outlineLevel="0" collapsed="false">
      <c r="A46" s="19"/>
      <c r="B46" s="19"/>
      <c r="C46" s="19"/>
      <c r="D46" s="19"/>
      <c r="E46" s="19"/>
      <c r="F46" s="19"/>
      <c r="G46" s="37"/>
      <c r="H46" s="37"/>
      <c r="I46" s="37"/>
      <c r="J46" s="37"/>
      <c r="K46" s="2"/>
      <c r="L46" s="37"/>
      <c r="M46" s="37"/>
      <c r="N46" s="37"/>
    </row>
    <row r="47" customFormat="false" ht="14.4" hidden="false" customHeight="false" outlineLevel="0" collapsed="false">
      <c r="A47" s="10" t="s">
        <v>48</v>
      </c>
      <c r="B47" s="19"/>
      <c r="C47" s="19"/>
      <c r="D47" s="19"/>
      <c r="E47" s="19"/>
      <c r="F47" s="19"/>
      <c r="G47" s="27" t="e">
        <f aca="false">+G25</f>
        <v>#N/A</v>
      </c>
      <c r="H47" s="27" t="e">
        <f aca="false">+H25</f>
        <v>#N/A</v>
      </c>
      <c r="I47" s="27" t="e">
        <f aca="false">+G47-H47</f>
        <v>#N/A</v>
      </c>
      <c r="J47" s="28" t="e">
        <f aca="false">IF(H47=0,0,G47/H47)</f>
        <v>#N/A</v>
      </c>
      <c r="K47" s="2"/>
      <c r="L47" s="27" t="e">
        <f aca="false">+G47</f>
        <v>#N/A</v>
      </c>
      <c r="M47" s="27" t="e">
        <f aca="false">+H47/12*$M$1</f>
        <v>#N/A</v>
      </c>
      <c r="N47" s="27" t="e">
        <f aca="false">+L47-M47</f>
        <v>#N/A</v>
      </c>
    </row>
    <row r="48" customFormat="false" ht="8.1" hidden="false" customHeight="true" outlineLevel="0" collapsed="false">
      <c r="A48" s="19"/>
      <c r="B48" s="19"/>
      <c r="C48" s="19"/>
      <c r="D48" s="19"/>
      <c r="E48" s="19"/>
      <c r="F48" s="19"/>
      <c r="G48" s="25"/>
      <c r="H48" s="25"/>
      <c r="I48" s="25"/>
      <c r="J48" s="26"/>
      <c r="K48" s="2"/>
      <c r="L48" s="25"/>
      <c r="M48" s="25"/>
      <c r="N48" s="25"/>
    </row>
    <row r="49" customFormat="false" ht="14.4" hidden="false" customHeight="false" outlineLevel="0" collapsed="false">
      <c r="A49" s="19" t="s">
        <v>49</v>
      </c>
      <c r="B49" s="19"/>
      <c r="C49" s="19"/>
      <c r="D49" s="19"/>
      <c r="E49" s="19"/>
      <c r="F49" s="19"/>
      <c r="G49" s="37" t="e">
        <f aca="false">+G45+G47</f>
        <v>#N/A</v>
      </c>
      <c r="H49" s="37" t="e">
        <f aca="false">+H45+H47</f>
        <v>#N/A</v>
      </c>
      <c r="I49" s="37" t="e">
        <f aca="false">+G49-H49</f>
        <v>#N/A</v>
      </c>
      <c r="J49" s="38" t="e">
        <f aca="false">IF(H49=0,0,G49/H49)</f>
        <v>#N/A</v>
      </c>
      <c r="K49" s="2"/>
      <c r="L49" s="37" t="e">
        <f aca="false">+G49</f>
        <v>#N/A</v>
      </c>
      <c r="M49" s="37" t="e">
        <f aca="false">+M45+M47</f>
        <v>#N/A</v>
      </c>
      <c r="N49" s="37" t="e">
        <f aca="false">+L49-M49</f>
        <v>#N/A</v>
      </c>
    </row>
    <row r="50" customFormat="false" ht="14.4" hidden="false" customHeight="false" outlineLevel="0" collapsed="false">
      <c r="A50" s="19"/>
      <c r="B50" s="19"/>
      <c r="C50" s="19"/>
      <c r="D50" s="19"/>
      <c r="E50" s="19"/>
      <c r="F50" s="19"/>
      <c r="G50" s="37"/>
      <c r="H50" s="37"/>
      <c r="I50" s="37"/>
      <c r="J50" s="38"/>
      <c r="K50" s="2"/>
      <c r="L50" s="37"/>
      <c r="M50" s="37"/>
      <c r="N50" s="37"/>
    </row>
    <row r="51" customFormat="false" ht="14.4" hidden="false" customHeight="false" outlineLevel="0" collapsed="false">
      <c r="A51" s="39" t="s">
        <v>50</v>
      </c>
      <c r="B51" s="40"/>
      <c r="C51" s="39"/>
      <c r="D51" s="39"/>
      <c r="E51" s="39"/>
      <c r="F51" s="21"/>
      <c r="G51" s="41"/>
      <c r="H51" s="41"/>
      <c r="I51" s="25"/>
      <c r="J51" s="25"/>
      <c r="K51" s="2"/>
      <c r="L51" s="41"/>
      <c r="M51" s="41"/>
      <c r="N51" s="25"/>
      <c r="O51" s="42"/>
    </row>
    <row r="52" customFormat="false" ht="14.4" hidden="false" customHeight="false" outlineLevel="0" collapsed="false">
      <c r="A52" s="43" t="s">
        <v>51</v>
      </c>
      <c r="B52" s="40"/>
      <c r="C52" s="43"/>
      <c r="D52" s="43"/>
      <c r="E52" s="43"/>
      <c r="F52" s="40"/>
      <c r="G52" s="44" t="e">
        <f aca="false">HLOOKUP($K$1,'Balance Sheet'!$G$4:$JY$37,15,0)</f>
        <v>#N/A</v>
      </c>
      <c r="H52" s="45" t="e">
        <f aca="false">IF(MIN($G$52:$G$58)&lt;0,"   (a)","")</f>
        <v>#N/A</v>
      </c>
      <c r="I52" s="46"/>
      <c r="J52" s="46"/>
      <c r="K52" s="47"/>
      <c r="L52" s="44"/>
      <c r="M52" s="45"/>
      <c r="N52" s="46"/>
      <c r="O52" s="42"/>
    </row>
    <row r="53" customFormat="false" ht="14.4" hidden="false" customHeight="false" outlineLevel="0" collapsed="false">
      <c r="A53" s="43" t="s">
        <v>52</v>
      </c>
      <c r="B53" s="40"/>
      <c r="C53" s="43"/>
      <c r="D53" s="43"/>
      <c r="E53" s="43"/>
      <c r="F53" s="40"/>
      <c r="G53" s="29" t="e">
        <f aca="false">HLOOKUP($K$1,'Balance Sheet'!$G$4:$JY$37,16,0)</f>
        <v>#N/A</v>
      </c>
      <c r="H53" s="45"/>
      <c r="I53" s="46"/>
      <c r="J53" s="46"/>
      <c r="K53" s="47"/>
      <c r="L53" s="29"/>
      <c r="M53" s="45"/>
      <c r="N53" s="46"/>
      <c r="O53" s="42"/>
    </row>
    <row r="54" customFormat="false" ht="14.4" hidden="false" customHeight="false" outlineLevel="0" collapsed="false">
      <c r="A54" s="43" t="s">
        <v>53</v>
      </c>
      <c r="B54" s="40"/>
      <c r="C54" s="43"/>
      <c r="D54" s="43"/>
      <c r="E54" s="43"/>
      <c r="F54" s="40"/>
      <c r="G54" s="29" t="e">
        <f aca="false">HLOOKUP($K$1,'Balance Sheet'!$G$4:$JY$37,30,0)</f>
        <v>#N/A</v>
      </c>
      <c r="H54" s="29"/>
      <c r="I54" s="46"/>
      <c r="J54" s="46"/>
      <c r="K54" s="47"/>
      <c r="L54" s="29"/>
      <c r="M54" s="29"/>
      <c r="N54" s="46"/>
      <c r="O54" s="42"/>
    </row>
    <row r="55" customFormat="false" ht="14.4" hidden="false" customHeight="false" outlineLevel="0" collapsed="false">
      <c r="A55" s="43" t="s">
        <v>54</v>
      </c>
      <c r="B55" s="40"/>
      <c r="C55" s="43"/>
      <c r="D55" s="43"/>
      <c r="E55" s="43"/>
      <c r="F55" s="40"/>
      <c r="G55" s="29" t="e">
        <f aca="false">HLOOKUP($K$1,'Balance Sheet'!$G$4:$JY$37,31,0)</f>
        <v>#N/A</v>
      </c>
      <c r="H55" s="29"/>
      <c r="I55" s="46"/>
      <c r="J55" s="46"/>
      <c r="K55" s="47"/>
      <c r="L55" s="29"/>
      <c r="M55" s="29"/>
      <c r="N55" s="46"/>
      <c r="O55" s="42"/>
    </row>
    <row r="56" customFormat="false" ht="14.4" hidden="false" customHeight="false" outlineLevel="0" collapsed="false">
      <c r="A56" s="43" t="s">
        <v>55</v>
      </c>
      <c r="B56" s="40"/>
      <c r="C56" s="43"/>
      <c r="D56" s="43"/>
      <c r="E56" s="43"/>
      <c r="F56" s="40"/>
      <c r="G56" s="29" t="e">
        <f aca="false">HLOOKUP($K$1,'Balance Sheet'!$G$4:$JY$37,32,0)</f>
        <v>#N/A</v>
      </c>
      <c r="H56" s="29"/>
      <c r="I56" s="46"/>
      <c r="J56" s="46"/>
      <c r="K56" s="47"/>
      <c r="L56" s="29"/>
      <c r="M56" s="29"/>
      <c r="N56" s="46"/>
      <c r="O56" s="48"/>
    </row>
    <row r="57" customFormat="false" ht="14.4" hidden="false" customHeight="false" outlineLevel="0" collapsed="false">
      <c r="A57" s="43" t="s">
        <v>56</v>
      </c>
      <c r="B57" s="40"/>
      <c r="C57" s="43"/>
      <c r="D57" s="43"/>
      <c r="E57" s="43"/>
      <c r="F57" s="40"/>
      <c r="G57" s="49" t="e">
        <f aca="false">HLOOKUP($K$1,'Balance Sheet'!$G$4:$JY$37,33,0)</f>
        <v>#N/A</v>
      </c>
      <c r="H57" s="29"/>
      <c r="I57" s="46"/>
      <c r="J57" s="46"/>
      <c r="K57" s="47"/>
      <c r="L57" s="49"/>
      <c r="M57" s="29"/>
      <c r="N57" s="46"/>
      <c r="O57" s="48"/>
    </row>
    <row r="58" customFormat="false" ht="14.4" hidden="false" customHeight="false" outlineLevel="0" collapsed="false">
      <c r="A58" s="50" t="s">
        <v>57</v>
      </c>
      <c r="B58" s="40"/>
      <c r="C58" s="50"/>
      <c r="D58" s="50"/>
      <c r="E58" s="50"/>
      <c r="F58" s="40"/>
      <c r="G58" s="51" t="e">
        <f aca="false">SUM(G52:G57)</f>
        <v>#N/A</v>
      </c>
      <c r="H58" s="29"/>
      <c r="I58" s="46"/>
      <c r="J58" s="46"/>
      <c r="K58" s="47"/>
      <c r="L58" s="51"/>
      <c r="M58" s="29"/>
      <c r="N58" s="46"/>
      <c r="O58" s="48"/>
    </row>
    <row r="59" customFormat="false" ht="14.4" hidden="false" customHeight="false" outlineLevel="0" collapsed="false">
      <c r="A59" s="50"/>
      <c r="B59" s="40"/>
      <c r="C59" s="50"/>
      <c r="D59" s="50"/>
      <c r="E59" s="50"/>
      <c r="F59" s="40"/>
      <c r="G59" s="51"/>
      <c r="H59" s="29"/>
      <c r="I59" s="46"/>
      <c r="J59" s="46"/>
      <c r="K59" s="47"/>
      <c r="L59" s="51"/>
      <c r="M59" s="29"/>
      <c r="N59" s="46"/>
      <c r="O59" s="48"/>
    </row>
    <row r="60" customFormat="false" ht="14.4" hidden="false" customHeight="false" outlineLevel="0" collapsed="false">
      <c r="A60" s="1" t="s">
        <v>0</v>
      </c>
      <c r="B60" s="2"/>
      <c r="C60" s="2"/>
      <c r="D60" s="52"/>
      <c r="E60" s="2"/>
      <c r="F60" s="2"/>
      <c r="G60" s="53"/>
      <c r="H60" s="53"/>
      <c r="I60" s="54"/>
      <c r="J60" s="23"/>
      <c r="K60" s="3" t="e">
        <f aca="false">+$K$1</f>
        <v>#N/A</v>
      </c>
      <c r="L60" s="53"/>
      <c r="M60" s="53"/>
      <c r="N60" s="54"/>
    </row>
    <row r="61" customFormat="false" ht="14.4" hidden="false" customHeight="false" outlineLevel="0" collapsed="false">
      <c r="A61" s="1" t="s">
        <v>58</v>
      </c>
      <c r="B61" s="2"/>
      <c r="C61" s="2"/>
      <c r="D61" s="52"/>
      <c r="E61" s="2"/>
      <c r="F61" s="2"/>
      <c r="G61" s="53"/>
      <c r="H61" s="53"/>
      <c r="I61" s="54"/>
      <c r="J61" s="23"/>
      <c r="K61" s="5" t="str">
        <f aca="false">+Lookup!$C$1</f>
        <v>June 2017</v>
      </c>
      <c r="L61" s="53"/>
      <c r="M61" s="53"/>
      <c r="N61" s="54"/>
    </row>
    <row r="62" customFormat="false" ht="14.4" hidden="false" customHeight="false" outlineLevel="0" collapsed="false">
      <c r="A62" s="1"/>
      <c r="B62" s="2"/>
      <c r="C62" s="2"/>
      <c r="D62" s="52"/>
      <c r="E62" s="2"/>
      <c r="F62" s="2"/>
      <c r="G62" s="53"/>
      <c r="H62" s="53"/>
      <c r="I62" s="54"/>
      <c r="J62" s="55"/>
      <c r="K62" s="56"/>
      <c r="L62" s="53"/>
      <c r="M62" s="53"/>
      <c r="N62" s="54"/>
    </row>
    <row r="63" customFormat="false" ht="14.4" hidden="false" customHeight="false" outlineLevel="0" collapsed="false">
      <c r="A63" s="57"/>
      <c r="B63" s="57"/>
      <c r="C63" s="57"/>
      <c r="D63" s="57"/>
      <c r="E63" s="57"/>
      <c r="F63" s="57"/>
      <c r="G63" s="58" t="s">
        <v>6</v>
      </c>
      <c r="H63" s="58" t="s">
        <v>7</v>
      </c>
      <c r="I63" s="58" t="s">
        <v>8</v>
      </c>
      <c r="J63" s="58" t="s">
        <v>9</v>
      </c>
      <c r="K63" s="2"/>
      <c r="L63" s="58"/>
      <c r="M63" s="58" t="s">
        <v>10</v>
      </c>
      <c r="N63" s="58"/>
    </row>
    <row r="64" customFormat="false" ht="14.4" hidden="false" customHeight="false" outlineLevel="0" collapsed="false">
      <c r="A64" s="59" t="s">
        <v>12</v>
      </c>
      <c r="B64" s="59"/>
      <c r="C64" s="59"/>
      <c r="D64" s="59"/>
      <c r="E64" s="2"/>
      <c r="F64" s="2"/>
      <c r="G64" s="60"/>
      <c r="H64" s="61"/>
      <c r="I64" s="23"/>
      <c r="J64" s="62"/>
      <c r="K64" s="2"/>
      <c r="L64" s="60"/>
      <c r="M64" s="61"/>
      <c r="N64" s="23"/>
      <c r="X64" s="63"/>
      <c r="Y64" s="63"/>
    </row>
    <row r="65" customFormat="false" ht="14.4" hidden="false" customHeight="false" outlineLevel="0" collapsed="false">
      <c r="A65" s="59"/>
      <c r="B65" s="59" t="s">
        <v>59</v>
      </c>
      <c r="C65" s="59"/>
      <c r="D65" s="59"/>
      <c r="E65" s="2"/>
      <c r="F65" s="2"/>
      <c r="G65" s="60"/>
      <c r="H65" s="23"/>
      <c r="I65" s="23"/>
      <c r="J65" s="62"/>
      <c r="K65" s="2"/>
      <c r="L65" s="60"/>
      <c r="M65" s="23"/>
      <c r="N65" s="23"/>
      <c r="X65" s="63"/>
      <c r="Y65" s="63"/>
    </row>
    <row r="66" customFormat="false" ht="14.4" hidden="false" customHeight="false" outlineLevel="0" collapsed="false">
      <c r="A66" s="59"/>
      <c r="B66" s="59"/>
      <c r="C66" s="59" t="s">
        <v>60</v>
      </c>
      <c r="D66" s="59"/>
      <c r="E66" s="2"/>
      <c r="F66" s="2"/>
      <c r="G66" s="60" t="e">
        <f aca="false">HLOOKUP($K$60,'Income Statement'!$A$4:$JZ$205,Lookup!B12,0)</f>
        <v>#N/A</v>
      </c>
      <c r="H66" s="60" t="e">
        <f aca="false">HLOOKUP($K$60,Budget!$A$4:$EO$203,Lookup!E12,0)</f>
        <v>#N/A</v>
      </c>
      <c r="I66" s="64" t="e">
        <f aca="false">+G66-H66</f>
        <v>#N/A</v>
      </c>
      <c r="J66" s="65" t="e">
        <f aca="false">+IF(H66=0,0,G66/H66)</f>
        <v>#N/A</v>
      </c>
      <c r="K66" s="2"/>
      <c r="L66" s="60" t="e">
        <f aca="false">+G66</f>
        <v>#N/A</v>
      </c>
      <c r="M66" s="60" t="e">
        <f aca="false">+H66/12*$M$1</f>
        <v>#N/A</v>
      </c>
      <c r="N66" s="64" t="e">
        <f aca="false">+L66-M66</f>
        <v>#N/A</v>
      </c>
      <c r="P66" s="66"/>
      <c r="X66" s="63"/>
      <c r="Y66" s="63"/>
    </row>
    <row r="67" customFormat="false" ht="14.4" hidden="false" customHeight="false" outlineLevel="0" collapsed="false">
      <c r="A67" s="59"/>
      <c r="B67" s="59"/>
      <c r="C67" s="59" t="s">
        <v>61</v>
      </c>
      <c r="D67" s="59"/>
      <c r="E67" s="2"/>
      <c r="F67" s="2"/>
      <c r="G67" s="60" t="e">
        <f aca="false">HLOOKUP($K$60,'Income Statement'!$A$4:$JZ$205,Lookup!B13,0)</f>
        <v>#N/A</v>
      </c>
      <c r="H67" s="67" t="e">
        <f aca="false">HLOOKUP($K$60,Budget!$A$4:$EO$203,Lookup!E13,0)</f>
        <v>#N/A</v>
      </c>
      <c r="I67" s="64" t="e">
        <f aca="false">+G67-H67</f>
        <v>#N/A</v>
      </c>
      <c r="J67" s="65" t="e">
        <f aca="false">+IF(H67=0,0,G67/H67)</f>
        <v>#N/A</v>
      </c>
      <c r="K67" s="2"/>
      <c r="L67" s="60" t="e">
        <f aca="false">+G67</f>
        <v>#N/A</v>
      </c>
      <c r="M67" s="68" t="e">
        <f aca="false">+H67/12*$M$1</f>
        <v>#N/A</v>
      </c>
      <c r="N67" s="64" t="e">
        <f aca="false">+L67-M67</f>
        <v>#N/A</v>
      </c>
      <c r="P67" s="66"/>
      <c r="X67" s="63"/>
      <c r="Y67" s="63"/>
    </row>
    <row r="68" customFormat="false" ht="14.4" hidden="false" customHeight="false" outlineLevel="0" collapsed="false">
      <c r="A68" s="59"/>
      <c r="B68" s="59" t="s">
        <v>62</v>
      </c>
      <c r="C68" s="59"/>
      <c r="D68" s="59"/>
      <c r="E68" s="2"/>
      <c r="F68" s="2"/>
      <c r="G68" s="60" t="e">
        <f aca="false">ROUND(SUM(G65:G67),5)</f>
        <v>#N/A</v>
      </c>
      <c r="H68" s="60" t="e">
        <f aca="false">ROUND(SUM(H65:H67),5)</f>
        <v>#N/A</v>
      </c>
      <c r="I68" s="64" t="e">
        <f aca="false">ROUND(SUM(I65:I67),5)</f>
        <v>#N/A</v>
      </c>
      <c r="J68" s="65" t="e">
        <f aca="false">+IF(H68=0,0,G68/H68)</f>
        <v>#N/A</v>
      </c>
      <c r="K68" s="2"/>
      <c r="L68" s="60" t="e">
        <f aca="false">+G68</f>
        <v>#N/A</v>
      </c>
      <c r="M68" s="60" t="e">
        <f aca="false">ROUND(SUM(M65:M67),5)</f>
        <v>#N/A</v>
      </c>
      <c r="N68" s="64" t="e">
        <f aca="false">+L68-M68</f>
        <v>#N/A</v>
      </c>
      <c r="P68" s="66"/>
      <c r="X68" s="63"/>
      <c r="Y68" s="63"/>
    </row>
    <row r="69" customFormat="false" ht="14.4" hidden="false" customHeight="false" outlineLevel="0" collapsed="false">
      <c r="A69" s="59"/>
      <c r="B69" s="59" t="s">
        <v>63</v>
      </c>
      <c r="C69" s="59"/>
      <c r="D69" s="59"/>
      <c r="E69" s="2"/>
      <c r="F69" s="2"/>
      <c r="G69" s="60"/>
      <c r="H69" s="60"/>
      <c r="I69" s="64"/>
      <c r="J69" s="65"/>
      <c r="K69" s="2"/>
      <c r="L69" s="60"/>
      <c r="M69" s="60"/>
      <c r="N69" s="64"/>
      <c r="P69" s="66"/>
      <c r="X69" s="63"/>
      <c r="Y69" s="63"/>
    </row>
    <row r="70" customFormat="false" ht="14.4" hidden="false" customHeight="false" outlineLevel="0" collapsed="false">
      <c r="A70" s="59"/>
      <c r="B70" s="59"/>
      <c r="C70" s="59" t="s">
        <v>14</v>
      </c>
      <c r="D70" s="59"/>
      <c r="E70" s="2"/>
      <c r="F70" s="2"/>
      <c r="G70" s="60" t="e">
        <f aca="false">HLOOKUP($K$60,'Income Statement'!$A$4:$JZ$205,Lookup!B16,0)</f>
        <v>#N/A</v>
      </c>
      <c r="H70" s="60" t="e">
        <f aca="false">HLOOKUP($K$60,Budget!$A$4:$EO$203,Lookup!E16,0)</f>
        <v>#N/A</v>
      </c>
      <c r="I70" s="64" t="e">
        <f aca="false">+G70-H70</f>
        <v>#N/A</v>
      </c>
      <c r="J70" s="65" t="e">
        <f aca="false">+IF(H70=0,0,G70/H70)</f>
        <v>#N/A</v>
      </c>
      <c r="K70" s="2"/>
      <c r="L70" s="60" t="e">
        <f aca="false">+G70</f>
        <v>#N/A</v>
      </c>
      <c r="M70" s="60" t="e">
        <f aca="false">+H70/12*$M$1</f>
        <v>#N/A</v>
      </c>
      <c r="N70" s="64" t="e">
        <f aca="false">+L70-M70</f>
        <v>#N/A</v>
      </c>
      <c r="P70" s="66"/>
      <c r="X70" s="63"/>
      <c r="Y70" s="63"/>
    </row>
    <row r="71" customFormat="false" ht="14.4" hidden="false" customHeight="false" outlineLevel="0" collapsed="false">
      <c r="A71" s="59"/>
      <c r="B71" s="59"/>
      <c r="C71" s="59" t="s">
        <v>64</v>
      </c>
      <c r="D71" s="59"/>
      <c r="E71" s="2"/>
      <c r="F71" s="2"/>
      <c r="G71" s="60" t="e">
        <f aca="false">HLOOKUP($K$60,'Income Statement'!$A$4:$JZ$205,Lookup!B17,0)</f>
        <v>#N/A</v>
      </c>
      <c r="H71" s="67" t="e">
        <f aca="false">HLOOKUP($K$60,Budget!$A$4:$EO$203,Lookup!E17,0)</f>
        <v>#N/A</v>
      </c>
      <c r="I71" s="64" t="e">
        <f aca="false">+G71-H71</f>
        <v>#N/A</v>
      </c>
      <c r="J71" s="65" t="e">
        <f aca="false">+IF(H71=0,0,G71/H71)</f>
        <v>#N/A</v>
      </c>
      <c r="K71" s="2"/>
      <c r="L71" s="60" t="e">
        <f aca="false">+G71</f>
        <v>#N/A</v>
      </c>
      <c r="M71" s="68" t="e">
        <f aca="false">+H71/12*$M$1</f>
        <v>#N/A</v>
      </c>
      <c r="N71" s="64" t="e">
        <f aca="false">+L71-M71</f>
        <v>#N/A</v>
      </c>
      <c r="P71" s="66"/>
      <c r="X71" s="63"/>
      <c r="Y71" s="63"/>
    </row>
    <row r="72" customFormat="false" ht="14.4" hidden="false" customHeight="false" outlineLevel="0" collapsed="false">
      <c r="A72" s="59"/>
      <c r="B72" s="59" t="s">
        <v>65</v>
      </c>
      <c r="C72" s="59"/>
      <c r="D72" s="59"/>
      <c r="E72" s="2"/>
      <c r="F72" s="2"/>
      <c r="G72" s="60" t="e">
        <f aca="false">HLOOKUP($K$60,'Income Statement'!$A$4:$JZ$205,Lookup!B18,0)</f>
        <v>#N/A</v>
      </c>
      <c r="H72" s="60" t="e">
        <f aca="false">ROUND(SUM(H69:H71),5)</f>
        <v>#N/A</v>
      </c>
      <c r="I72" s="64" t="e">
        <f aca="false">ROUND(SUM(I69:I71),5)</f>
        <v>#N/A</v>
      </c>
      <c r="J72" s="65" t="e">
        <f aca="false">+IF(H72=0,0,G72/H72)</f>
        <v>#N/A</v>
      </c>
      <c r="K72" s="2"/>
      <c r="L72" s="60" t="e">
        <f aca="false">+G72</f>
        <v>#N/A</v>
      </c>
      <c r="M72" s="60" t="e">
        <f aca="false">ROUND(SUM(M69:M71),5)</f>
        <v>#N/A</v>
      </c>
      <c r="N72" s="64" t="e">
        <f aca="false">+L72-M72</f>
        <v>#N/A</v>
      </c>
      <c r="P72" s="66"/>
      <c r="X72" s="63"/>
      <c r="Y72" s="63"/>
    </row>
    <row r="73" customFormat="false" ht="14.4" hidden="false" customHeight="false" outlineLevel="0" collapsed="false">
      <c r="A73" s="59"/>
      <c r="B73" s="59" t="s">
        <v>66</v>
      </c>
      <c r="C73" s="59"/>
      <c r="D73" s="59"/>
      <c r="E73" s="2"/>
      <c r="F73" s="2"/>
      <c r="G73" s="60" t="e">
        <f aca="false">HLOOKUP($K$60,'Income Statement'!$A$4:$JZ$205,Lookup!B19,0)</f>
        <v>#N/A</v>
      </c>
      <c r="H73" s="60" t="e">
        <f aca="false">HLOOKUP($K$60,Budget!$A$4:$EO$203,Lookup!E19,0)</f>
        <v>#N/A</v>
      </c>
      <c r="I73" s="64" t="e">
        <f aca="false">+G73-H73</f>
        <v>#N/A</v>
      </c>
      <c r="J73" s="65" t="e">
        <f aca="false">+IF(H73=0,0,G73/H73)</f>
        <v>#N/A</v>
      </c>
      <c r="K73" s="2"/>
      <c r="L73" s="60" t="e">
        <f aca="false">+G73</f>
        <v>#N/A</v>
      </c>
      <c r="M73" s="60" t="e">
        <f aca="false">+H73/12*$M$1</f>
        <v>#N/A</v>
      </c>
      <c r="N73" s="64" t="e">
        <f aca="false">+L73-M73</f>
        <v>#N/A</v>
      </c>
      <c r="P73" s="66"/>
      <c r="X73" s="63"/>
      <c r="Y73" s="63"/>
    </row>
    <row r="74" customFormat="false" ht="14.4" hidden="false" customHeight="false" outlineLevel="0" collapsed="false">
      <c r="A74" s="59"/>
      <c r="B74" s="59" t="s">
        <v>67</v>
      </c>
      <c r="C74" s="59"/>
      <c r="D74" s="59"/>
      <c r="E74" s="2"/>
      <c r="F74" s="2"/>
      <c r="G74" s="60" t="e">
        <f aca="false">HLOOKUP($K$60,'Income Statement'!$A$4:$JZ$205,Lookup!B20,0)</f>
        <v>#N/A</v>
      </c>
      <c r="H74" s="60" t="e">
        <f aca="false">HLOOKUP($K$60,Budget!$A$4:$EO$203,Lookup!E20,0)</f>
        <v>#N/A</v>
      </c>
      <c r="I74" s="64" t="e">
        <f aca="false">+G74-H74</f>
        <v>#N/A</v>
      </c>
      <c r="J74" s="65" t="e">
        <f aca="false">+IF(H74=0,0,G74/H74)</f>
        <v>#N/A</v>
      </c>
      <c r="K74" s="2"/>
      <c r="L74" s="60" t="e">
        <f aca="false">+G74</f>
        <v>#N/A</v>
      </c>
      <c r="M74" s="60" t="e">
        <f aca="false">+H74/12*$M$1</f>
        <v>#N/A</v>
      </c>
      <c r="N74" s="64" t="e">
        <f aca="false">+L74-M74</f>
        <v>#N/A</v>
      </c>
      <c r="P74" s="66"/>
      <c r="X74" s="63"/>
      <c r="Y74" s="63"/>
    </row>
    <row r="75" customFormat="false" ht="14.4" hidden="false" customHeight="false" outlineLevel="0" collapsed="false">
      <c r="A75" s="59"/>
      <c r="B75" s="59" t="s">
        <v>68</v>
      </c>
      <c r="C75" s="59"/>
      <c r="D75" s="59"/>
      <c r="E75" s="2"/>
      <c r="F75" s="2"/>
      <c r="G75" s="60" t="e">
        <f aca="false">HLOOKUP($K$60,'Income Statement'!$A$4:$JZ$205,Lookup!B21,0)</f>
        <v>#N/A</v>
      </c>
      <c r="H75" s="60" t="e">
        <f aca="false">HLOOKUP($K$60,Budget!$A$4:$EO$203,Lookup!E21,0)</f>
        <v>#N/A</v>
      </c>
      <c r="I75" s="64" t="e">
        <f aca="false">+G75-H75</f>
        <v>#N/A</v>
      </c>
      <c r="J75" s="65" t="e">
        <f aca="false">+IF(H75=0,0,G75/H75)</f>
        <v>#N/A</v>
      </c>
      <c r="K75" s="2"/>
      <c r="L75" s="60" t="e">
        <f aca="false">+G75</f>
        <v>#N/A</v>
      </c>
      <c r="M75" s="60" t="e">
        <f aca="false">+H75/12*$M$1</f>
        <v>#N/A</v>
      </c>
      <c r="N75" s="64" t="e">
        <f aca="false">+L75-M75</f>
        <v>#N/A</v>
      </c>
      <c r="P75" s="66"/>
      <c r="X75" s="63"/>
      <c r="Y75" s="63"/>
    </row>
    <row r="76" customFormat="false" ht="14.4" hidden="false" customHeight="false" outlineLevel="0" collapsed="false">
      <c r="A76" s="59"/>
      <c r="B76" s="59" t="s">
        <v>69</v>
      </c>
      <c r="C76" s="59"/>
      <c r="D76" s="59"/>
      <c r="E76" s="2"/>
      <c r="F76" s="2"/>
      <c r="G76" s="60"/>
      <c r="H76" s="60"/>
      <c r="I76" s="64"/>
      <c r="J76" s="65"/>
      <c r="K76" s="2"/>
      <c r="L76" s="60"/>
      <c r="M76" s="60"/>
      <c r="N76" s="64"/>
      <c r="P76" s="66"/>
      <c r="X76" s="63"/>
      <c r="Y76" s="63"/>
    </row>
    <row r="77" customFormat="false" ht="14.4" hidden="false" customHeight="false" outlineLevel="0" collapsed="false">
      <c r="A77" s="59"/>
      <c r="B77" s="59"/>
      <c r="C77" s="59" t="s">
        <v>70</v>
      </c>
      <c r="D77" s="59"/>
      <c r="E77" s="2"/>
      <c r="F77" s="2"/>
      <c r="G77" s="60" t="e">
        <f aca="false">HLOOKUP($K$60,'Income Statement'!$A$4:$JZ$205,Lookup!B23,0)</f>
        <v>#N/A</v>
      </c>
      <c r="H77" s="60" t="e">
        <f aca="false">HLOOKUP($K$60,Budget!$A$4:$EO$203,Lookup!E23,0)</f>
        <v>#N/A</v>
      </c>
      <c r="I77" s="64" t="e">
        <f aca="false">+G77-H77</f>
        <v>#N/A</v>
      </c>
      <c r="J77" s="65" t="e">
        <f aca="false">+IF(H77=0,0,G77/H77)</f>
        <v>#N/A</v>
      </c>
      <c r="K77" s="2"/>
      <c r="L77" s="60" t="e">
        <f aca="false">+G77</f>
        <v>#N/A</v>
      </c>
      <c r="M77" s="60" t="e">
        <f aca="false">+H77/12*$M$1</f>
        <v>#N/A</v>
      </c>
      <c r="N77" s="64" t="e">
        <f aca="false">+L77-M77</f>
        <v>#N/A</v>
      </c>
      <c r="P77" s="66"/>
      <c r="X77" s="63"/>
      <c r="Y77" s="63"/>
    </row>
    <row r="78" customFormat="false" ht="14.4" hidden="false" customHeight="false" outlineLevel="0" collapsed="false">
      <c r="A78" s="59"/>
      <c r="B78" s="59"/>
      <c r="C78" s="59" t="s">
        <v>16</v>
      </c>
      <c r="D78" s="59"/>
      <c r="E78" s="2"/>
      <c r="F78" s="2"/>
      <c r="G78" s="60" t="e">
        <f aca="false">HLOOKUP($K$60,'Income Statement'!$A$4:$JZ$205,Lookup!B24,0)</f>
        <v>#N/A</v>
      </c>
      <c r="H78" s="60" t="e">
        <f aca="false">HLOOKUP($K$60,Budget!$A$4:$EO$203,Lookup!E24,0)</f>
        <v>#N/A</v>
      </c>
      <c r="I78" s="64" t="e">
        <f aca="false">+G78-H78</f>
        <v>#N/A</v>
      </c>
      <c r="J78" s="65" t="e">
        <f aca="false">+IF(H78=0,0,G78/H78)</f>
        <v>#N/A</v>
      </c>
      <c r="K78" s="2"/>
      <c r="L78" s="60" t="e">
        <f aca="false">+G78</f>
        <v>#N/A</v>
      </c>
      <c r="M78" s="60" t="e">
        <f aca="false">+H78/12*$M$1</f>
        <v>#N/A</v>
      </c>
      <c r="N78" s="64" t="e">
        <f aca="false">+L78-M78</f>
        <v>#N/A</v>
      </c>
      <c r="P78" s="66"/>
      <c r="X78" s="63"/>
      <c r="Y78" s="63"/>
    </row>
    <row r="79" customFormat="false" ht="14.4" hidden="false" customHeight="false" outlineLevel="0" collapsed="false">
      <c r="A79" s="59"/>
      <c r="B79" s="59"/>
      <c r="C79" s="59" t="s">
        <v>71</v>
      </c>
      <c r="D79" s="59"/>
      <c r="E79" s="2"/>
      <c r="F79" s="2"/>
      <c r="G79" s="60" t="e">
        <f aca="false">HLOOKUP($K$60,'Income Statement'!$A$4:$JZ$205,Lookup!B25,0)</f>
        <v>#N/A</v>
      </c>
      <c r="H79" s="60" t="e">
        <f aca="false">HLOOKUP($K$60,Budget!$A$4:$EO$203,Lookup!E25,0)</f>
        <v>#N/A</v>
      </c>
      <c r="I79" s="64" t="e">
        <f aca="false">+G79-H79</f>
        <v>#N/A</v>
      </c>
      <c r="J79" s="65" t="e">
        <f aca="false">+IF(H79=0,0,G79/H79)</f>
        <v>#N/A</v>
      </c>
      <c r="K79" s="2"/>
      <c r="L79" s="60" t="e">
        <f aca="false">+G79</f>
        <v>#N/A</v>
      </c>
      <c r="M79" s="60" t="e">
        <f aca="false">+H79/12*$M$1</f>
        <v>#N/A</v>
      </c>
      <c r="N79" s="64" t="e">
        <f aca="false">+L79-M79</f>
        <v>#N/A</v>
      </c>
      <c r="P79" s="66"/>
      <c r="X79" s="63"/>
      <c r="Y79" s="63"/>
    </row>
    <row r="80" customFormat="false" ht="14.4" hidden="false" customHeight="false" outlineLevel="0" collapsed="false">
      <c r="A80" s="59"/>
      <c r="B80" s="59"/>
      <c r="C80" s="59" t="s">
        <v>60</v>
      </c>
      <c r="D80" s="59"/>
      <c r="E80" s="2"/>
      <c r="F80" s="2"/>
      <c r="G80" s="60" t="e">
        <f aca="false">HLOOKUP($K$60,'Income Statement'!$A$4:$JZ$205,Lookup!B26,0)</f>
        <v>#N/A</v>
      </c>
      <c r="H80" s="60" t="e">
        <f aca="false">HLOOKUP($K$60,Budget!$A$4:$EO$203,Lookup!E26,0)</f>
        <v>#N/A</v>
      </c>
      <c r="I80" s="64" t="e">
        <f aca="false">+G80-H80</f>
        <v>#N/A</v>
      </c>
      <c r="J80" s="65" t="e">
        <f aca="false">+IF(H80=0,0,G80/H80)</f>
        <v>#N/A</v>
      </c>
      <c r="K80" s="2"/>
      <c r="L80" s="60" t="e">
        <f aca="false">+G80</f>
        <v>#N/A</v>
      </c>
      <c r="M80" s="60" t="e">
        <f aca="false">+H80/12*$M$1</f>
        <v>#N/A</v>
      </c>
      <c r="N80" s="64" t="e">
        <f aca="false">+L80-M80</f>
        <v>#N/A</v>
      </c>
      <c r="P80" s="66"/>
      <c r="X80" s="63"/>
      <c r="Y80" s="63"/>
    </row>
    <row r="81" customFormat="false" ht="14.4" hidden="false" customHeight="false" outlineLevel="0" collapsed="false">
      <c r="A81" s="59"/>
      <c r="B81" s="59"/>
      <c r="C81" s="59" t="s">
        <v>72</v>
      </c>
      <c r="D81" s="59"/>
      <c r="E81" s="2"/>
      <c r="F81" s="2"/>
      <c r="G81" s="60" t="e">
        <f aca="false">HLOOKUP($K$60,'Income Statement'!$A$4:$JZ$205,Lookup!B27,0)</f>
        <v>#N/A</v>
      </c>
      <c r="H81" s="60" t="e">
        <f aca="false">HLOOKUP($K$60,Budget!$A$4:$EO$203,Lookup!E27,0)</f>
        <v>#N/A</v>
      </c>
      <c r="I81" s="64" t="e">
        <f aca="false">+G81-H81</f>
        <v>#N/A</v>
      </c>
      <c r="J81" s="65" t="e">
        <f aca="false">+IF(H81=0,0,G81/H81)</f>
        <v>#N/A</v>
      </c>
      <c r="K81" s="2"/>
      <c r="L81" s="60" t="e">
        <f aca="false">+G81</f>
        <v>#N/A</v>
      </c>
      <c r="M81" s="60" t="e">
        <f aca="false">+H81/12*$M$1</f>
        <v>#N/A</v>
      </c>
      <c r="N81" s="64" t="e">
        <f aca="false">+L81-M81</f>
        <v>#N/A</v>
      </c>
      <c r="P81" s="66"/>
      <c r="X81" s="63"/>
      <c r="Y81" s="63"/>
    </row>
    <row r="82" customFormat="false" ht="14.4" hidden="false" customHeight="false" outlineLevel="0" collapsed="false">
      <c r="A82" s="59"/>
      <c r="B82" s="59"/>
      <c r="C82" s="59" t="s">
        <v>73</v>
      </c>
      <c r="D82" s="59"/>
      <c r="E82" s="2"/>
      <c r="F82" s="2"/>
      <c r="G82" s="60" t="e">
        <f aca="false">HLOOKUP($K$60,'Income Statement'!$A$4:$JZ$205,Lookup!B28,0)</f>
        <v>#N/A</v>
      </c>
      <c r="H82" s="60" t="e">
        <f aca="false">HLOOKUP($K$60,Budget!$A$4:$EO$203,Lookup!E28,0)</f>
        <v>#N/A</v>
      </c>
      <c r="I82" s="64" t="e">
        <f aca="false">+G82-H82</f>
        <v>#N/A</v>
      </c>
      <c r="J82" s="65" t="e">
        <f aca="false">+IF(H82=0,0,G82/H82)</f>
        <v>#N/A</v>
      </c>
      <c r="K82" s="2"/>
      <c r="L82" s="60" t="e">
        <f aca="false">+G82</f>
        <v>#N/A</v>
      </c>
      <c r="M82" s="60" t="e">
        <f aca="false">+H82/12*$M$1</f>
        <v>#N/A</v>
      </c>
      <c r="N82" s="64" t="e">
        <f aca="false">+L82-M82</f>
        <v>#N/A</v>
      </c>
      <c r="P82" s="66"/>
      <c r="X82" s="63"/>
      <c r="Y82" s="63"/>
    </row>
    <row r="83" customFormat="false" ht="14.4" hidden="false" customHeight="false" outlineLevel="0" collapsed="false">
      <c r="A83" s="59"/>
      <c r="B83" s="59"/>
      <c r="C83" s="59" t="s">
        <v>74</v>
      </c>
      <c r="D83" s="59"/>
      <c r="E83" s="2"/>
      <c r="F83" s="2"/>
      <c r="G83" s="60" t="e">
        <f aca="false">HLOOKUP($K$60,'Income Statement'!$A$4:$JZ$205,Lookup!B29,0)</f>
        <v>#N/A</v>
      </c>
      <c r="H83" s="60" t="e">
        <f aca="false">HLOOKUP($K$60,Budget!$A$4:$EO$203,Lookup!E29,0)</f>
        <v>#N/A</v>
      </c>
      <c r="I83" s="64" t="e">
        <f aca="false">+G83-H83</f>
        <v>#N/A</v>
      </c>
      <c r="J83" s="65" t="e">
        <f aca="false">+IF(H83=0,0,G83/H83)</f>
        <v>#N/A</v>
      </c>
      <c r="K83" s="2"/>
      <c r="L83" s="60" t="e">
        <f aca="false">+G83</f>
        <v>#N/A</v>
      </c>
      <c r="M83" s="60" t="e">
        <f aca="false">+H83/12*$M$1</f>
        <v>#N/A</v>
      </c>
      <c r="N83" s="64" t="e">
        <f aca="false">+L83-M83</f>
        <v>#N/A</v>
      </c>
      <c r="P83" s="66"/>
      <c r="X83" s="63"/>
      <c r="Y83" s="63"/>
    </row>
    <row r="84" customFormat="false" ht="14.4" hidden="false" customHeight="false" outlineLevel="0" collapsed="false">
      <c r="A84" s="59"/>
      <c r="B84" s="59"/>
      <c r="C84" s="59" t="s">
        <v>75</v>
      </c>
      <c r="D84" s="59"/>
      <c r="E84" s="2"/>
      <c r="F84" s="2"/>
      <c r="G84" s="60" t="e">
        <f aca="false">HLOOKUP($K$60,'Income Statement'!$A$4:$JZ$205,Lookup!B30,0)</f>
        <v>#N/A</v>
      </c>
      <c r="H84" s="60" t="e">
        <f aca="false">HLOOKUP($K$60,Budget!$A$4:$EO$203,Lookup!E30,0)</f>
        <v>#N/A</v>
      </c>
      <c r="I84" s="64" t="e">
        <f aca="false">+G84-H84</f>
        <v>#N/A</v>
      </c>
      <c r="J84" s="65" t="e">
        <f aca="false">+IF(H84=0,0,G84/H84)</f>
        <v>#N/A</v>
      </c>
      <c r="K84" s="2"/>
      <c r="L84" s="60" t="e">
        <f aca="false">+G84</f>
        <v>#N/A</v>
      </c>
      <c r="M84" s="60" t="e">
        <f aca="false">+H84/12*$M$1</f>
        <v>#N/A</v>
      </c>
      <c r="N84" s="64" t="e">
        <f aca="false">+L84-M84</f>
        <v>#N/A</v>
      </c>
      <c r="P84" s="66"/>
      <c r="X84" s="63"/>
      <c r="Y84" s="63"/>
    </row>
    <row r="85" customFormat="false" ht="14.4" hidden="false" customHeight="false" outlineLevel="0" collapsed="false">
      <c r="A85" s="59"/>
      <c r="B85" s="59"/>
      <c r="C85" s="59" t="s">
        <v>76</v>
      </c>
      <c r="D85" s="59"/>
      <c r="E85" s="2"/>
      <c r="F85" s="2"/>
      <c r="G85" s="60" t="e">
        <f aca="false">HLOOKUP($K$60,'Income Statement'!$A$4:$JZ$205,Lookup!B31,0)</f>
        <v>#N/A</v>
      </c>
      <c r="H85" s="60" t="e">
        <f aca="false">HLOOKUP($K$60,Budget!$A$4:$EO$203,Lookup!E31,0)</f>
        <v>#N/A</v>
      </c>
      <c r="I85" s="64" t="e">
        <f aca="false">+G85-H85</f>
        <v>#N/A</v>
      </c>
      <c r="J85" s="65" t="e">
        <f aca="false">+IF(H85=0,0,G85/H85)</f>
        <v>#N/A</v>
      </c>
      <c r="K85" s="2"/>
      <c r="L85" s="60" t="e">
        <f aca="false">+G85</f>
        <v>#N/A</v>
      </c>
      <c r="M85" s="60" t="e">
        <f aca="false">+H85/12*$M$1</f>
        <v>#N/A</v>
      </c>
      <c r="N85" s="64" t="e">
        <f aca="false">+L85-M85</f>
        <v>#N/A</v>
      </c>
      <c r="P85" s="66"/>
      <c r="X85" s="63"/>
      <c r="Y85" s="63"/>
    </row>
    <row r="86" customFormat="false" ht="14.4" hidden="false" customHeight="false" outlineLevel="0" collapsed="false">
      <c r="A86" s="59"/>
      <c r="B86" s="59"/>
      <c r="C86" s="59" t="s">
        <v>77</v>
      </c>
      <c r="D86" s="59"/>
      <c r="E86" s="2"/>
      <c r="F86" s="2"/>
      <c r="G86" s="60" t="e">
        <f aca="false">HLOOKUP($K$60,'Income Statement'!$A$4:$JZ$205,Lookup!B32,0)</f>
        <v>#N/A</v>
      </c>
      <c r="H86" s="60" t="e">
        <f aca="false">HLOOKUP($K$60,Budget!$A$4:$EO$203,Lookup!E32,0)</f>
        <v>#N/A</v>
      </c>
      <c r="I86" s="64" t="e">
        <f aca="false">+G86-H86</f>
        <v>#N/A</v>
      </c>
      <c r="J86" s="65" t="e">
        <f aca="false">+IF(H86=0,0,G86/H86)</f>
        <v>#N/A</v>
      </c>
      <c r="K86" s="2"/>
      <c r="L86" s="60" t="e">
        <f aca="false">+G86</f>
        <v>#N/A</v>
      </c>
      <c r="M86" s="60" t="e">
        <f aca="false">+H86/12*$M$1</f>
        <v>#N/A</v>
      </c>
      <c r="N86" s="64" t="e">
        <f aca="false">+L86-M86</f>
        <v>#N/A</v>
      </c>
      <c r="P86" s="66"/>
      <c r="X86" s="63"/>
      <c r="Y86" s="63"/>
    </row>
    <row r="87" customFormat="false" ht="14.4" hidden="false" customHeight="false" outlineLevel="0" collapsed="false">
      <c r="A87" s="59"/>
      <c r="B87" s="59"/>
      <c r="C87" s="59" t="s">
        <v>78</v>
      </c>
      <c r="D87" s="59"/>
      <c r="E87" s="2"/>
      <c r="F87" s="2"/>
      <c r="G87" s="60" t="e">
        <f aca="false">HLOOKUP($K$60,'Income Statement'!$A$4:$JZ$205,Lookup!B33,0)</f>
        <v>#N/A</v>
      </c>
      <c r="H87" s="60" t="e">
        <f aca="false">HLOOKUP($K$60,Budget!$A$4:$EO$203,Lookup!E33,0)</f>
        <v>#N/A</v>
      </c>
      <c r="I87" s="64" t="e">
        <f aca="false">+G87-H87</f>
        <v>#N/A</v>
      </c>
      <c r="J87" s="65" t="e">
        <f aca="false">+IF(H87=0,0,G87/H87)</f>
        <v>#N/A</v>
      </c>
      <c r="K87" s="2"/>
      <c r="L87" s="60" t="e">
        <f aca="false">+G87</f>
        <v>#N/A</v>
      </c>
      <c r="M87" s="60" t="e">
        <f aca="false">+H87/12*$M$1</f>
        <v>#N/A</v>
      </c>
      <c r="N87" s="64" t="e">
        <f aca="false">+L87-M87</f>
        <v>#N/A</v>
      </c>
      <c r="P87" s="66"/>
      <c r="X87" s="63"/>
      <c r="Y87" s="63"/>
    </row>
    <row r="88" customFormat="false" ht="14.4" hidden="false" customHeight="false" outlineLevel="0" collapsed="false">
      <c r="A88" s="59"/>
      <c r="B88" s="59"/>
      <c r="C88" s="59" t="s">
        <v>79</v>
      </c>
      <c r="D88" s="59"/>
      <c r="E88" s="2"/>
      <c r="F88" s="2"/>
      <c r="G88" s="60" t="e">
        <f aca="false">HLOOKUP($K$60,'Income Statement'!$A$4:$JZ$205,Lookup!B34,0)</f>
        <v>#N/A</v>
      </c>
      <c r="H88" s="60" t="e">
        <f aca="false">HLOOKUP($K$60,Budget!$A$4:$EO$203,Lookup!E34,0)</f>
        <v>#N/A</v>
      </c>
      <c r="I88" s="64" t="e">
        <f aca="false">+G88-H88</f>
        <v>#N/A</v>
      </c>
      <c r="J88" s="65" t="e">
        <f aca="false">+IF(H88=0,0,G88/H88)</f>
        <v>#N/A</v>
      </c>
      <c r="K88" s="2"/>
      <c r="L88" s="60" t="e">
        <f aca="false">+G88</f>
        <v>#N/A</v>
      </c>
      <c r="M88" s="60" t="e">
        <f aca="false">+H88/12*$M$1</f>
        <v>#N/A</v>
      </c>
      <c r="N88" s="64" t="e">
        <f aca="false">+L88-M88</f>
        <v>#N/A</v>
      </c>
      <c r="P88" s="66"/>
      <c r="X88" s="63"/>
      <c r="Y88" s="63"/>
    </row>
    <row r="89" customFormat="false" ht="14.4" hidden="false" customHeight="false" outlineLevel="0" collapsed="false">
      <c r="A89" s="59"/>
      <c r="B89" s="59"/>
      <c r="C89" s="59" t="s">
        <v>80</v>
      </c>
      <c r="D89" s="59"/>
      <c r="E89" s="2"/>
      <c r="F89" s="2"/>
      <c r="G89" s="60" t="e">
        <f aca="false">HLOOKUP($K$60,'Income Statement'!$A$4:$JZ$205,Lookup!B35,0)</f>
        <v>#N/A</v>
      </c>
      <c r="H89" s="60" t="e">
        <f aca="false">HLOOKUP($K$60,Budget!$A$4:$EO$203,Lookup!E35,0)</f>
        <v>#N/A</v>
      </c>
      <c r="I89" s="64" t="e">
        <f aca="false">+G89-H89</f>
        <v>#N/A</v>
      </c>
      <c r="J89" s="65" t="e">
        <f aca="false">+IF(H89=0,0,G89/H89)</f>
        <v>#N/A</v>
      </c>
      <c r="K89" s="2"/>
      <c r="L89" s="60" t="e">
        <f aca="false">+G89</f>
        <v>#N/A</v>
      </c>
      <c r="M89" s="60" t="e">
        <f aca="false">+H89/12*$M$1</f>
        <v>#N/A</v>
      </c>
      <c r="N89" s="64" t="e">
        <f aca="false">+L89-M89</f>
        <v>#N/A</v>
      </c>
      <c r="P89" s="66"/>
      <c r="X89" s="63"/>
      <c r="Y89" s="63"/>
    </row>
    <row r="90" customFormat="false" ht="14.4" hidden="false" customHeight="false" outlineLevel="0" collapsed="false">
      <c r="A90" s="59"/>
      <c r="B90" s="59"/>
      <c r="C90" s="59" t="s">
        <v>81</v>
      </c>
      <c r="D90" s="59"/>
      <c r="E90" s="2"/>
      <c r="F90" s="2"/>
      <c r="G90" s="60" t="e">
        <f aca="false">HLOOKUP($K$60,'Income Statement'!$A$4:$JZ$205,Lookup!B36,0)</f>
        <v>#N/A</v>
      </c>
      <c r="H90" s="67" t="e">
        <f aca="false">HLOOKUP($K$60,Budget!$A$4:$EO$203,Lookup!E36,0)</f>
        <v>#N/A</v>
      </c>
      <c r="I90" s="64" t="e">
        <f aca="false">+G90-H90</f>
        <v>#N/A</v>
      </c>
      <c r="J90" s="65" t="e">
        <f aca="false">+IF(H90=0,0,G90/H90)</f>
        <v>#N/A</v>
      </c>
      <c r="K90" s="2"/>
      <c r="L90" s="60" t="e">
        <f aca="false">+G90</f>
        <v>#N/A</v>
      </c>
      <c r="M90" s="68" t="e">
        <f aca="false">+H90/12*$M$1</f>
        <v>#N/A</v>
      </c>
      <c r="N90" s="64" t="e">
        <f aca="false">+L90-M90</f>
        <v>#N/A</v>
      </c>
      <c r="P90" s="66"/>
      <c r="X90" s="63"/>
      <c r="Y90" s="63"/>
    </row>
    <row r="91" customFormat="false" ht="14.4" hidden="false" customHeight="false" outlineLevel="0" collapsed="false">
      <c r="A91" s="59"/>
      <c r="B91" s="59"/>
      <c r="C91" s="59" t="s">
        <v>82</v>
      </c>
      <c r="D91" s="59"/>
      <c r="E91" s="2"/>
      <c r="F91" s="2"/>
      <c r="G91" s="60" t="e">
        <f aca="false">HLOOKUP($K$60,'Income Statement'!$A$4:$JZ$205,Lookup!B37,0)</f>
        <v>#N/A</v>
      </c>
      <c r="H91" s="60" t="e">
        <f aca="false">HLOOKUP($K$60,Budget!$A$4:$EO$203,Lookup!E37,0)</f>
        <v>#N/A</v>
      </c>
      <c r="I91" s="64" t="e">
        <f aca="false">+G91-H91</f>
        <v>#N/A</v>
      </c>
      <c r="J91" s="65" t="e">
        <f aca="false">+IF(H91=0,0,G91/H91)</f>
        <v>#N/A</v>
      </c>
      <c r="K91" s="2"/>
      <c r="L91" s="60" t="e">
        <f aca="false">+G91</f>
        <v>#N/A</v>
      </c>
      <c r="M91" s="60" t="e">
        <f aca="false">+H91/12*$M$1</f>
        <v>#N/A</v>
      </c>
      <c r="N91" s="64" t="e">
        <f aca="false">+L91-M91</f>
        <v>#N/A</v>
      </c>
      <c r="P91" s="66"/>
      <c r="X91" s="63"/>
      <c r="Y91" s="63"/>
    </row>
    <row r="92" customFormat="false" ht="14.4" hidden="false" customHeight="false" outlineLevel="0" collapsed="false">
      <c r="A92" s="59"/>
      <c r="B92" s="59"/>
      <c r="C92" s="59" t="s">
        <v>17</v>
      </c>
      <c r="D92" s="59"/>
      <c r="E92" s="2"/>
      <c r="F92" s="2"/>
      <c r="G92" s="60" t="e">
        <f aca="false">HLOOKUP($K$60,'Income Statement'!$A$4:$JZ$205,Lookup!B38,0)</f>
        <v>#N/A</v>
      </c>
      <c r="H92" s="60" t="e">
        <f aca="false">HLOOKUP($K$60,Budget!$A$4:$EO$203,Lookup!E38,0)</f>
        <v>#N/A</v>
      </c>
      <c r="I92" s="64" t="e">
        <f aca="false">+G92-H92</f>
        <v>#N/A</v>
      </c>
      <c r="J92" s="65" t="e">
        <f aca="false">+IF(H92=0,0,G92/H92)</f>
        <v>#N/A</v>
      </c>
      <c r="K92" s="2"/>
      <c r="L92" s="60" t="e">
        <f aca="false">+G92</f>
        <v>#N/A</v>
      </c>
      <c r="M92" s="60" t="e">
        <f aca="false">+H92/12*$M$1</f>
        <v>#N/A</v>
      </c>
      <c r="N92" s="64" t="e">
        <f aca="false">+L92-M92</f>
        <v>#N/A</v>
      </c>
      <c r="P92" s="66"/>
      <c r="X92" s="63"/>
      <c r="Y92" s="63"/>
    </row>
    <row r="93" customFormat="false" ht="14.4" hidden="false" customHeight="false" outlineLevel="0" collapsed="false">
      <c r="A93" s="59"/>
      <c r="B93" s="59"/>
      <c r="C93" s="59" t="s">
        <v>83</v>
      </c>
      <c r="D93" s="59"/>
      <c r="E93" s="2"/>
      <c r="F93" s="2"/>
      <c r="G93" s="60" t="e">
        <f aca="false">HLOOKUP($K$60,'Income Statement'!$A$4:$JZ$205,Lookup!B39,0)</f>
        <v>#N/A</v>
      </c>
      <c r="H93" s="60" t="e">
        <f aca="false">HLOOKUP($K$60,Budget!$A$4:$EO$203,Lookup!E39,0)</f>
        <v>#N/A</v>
      </c>
      <c r="I93" s="64" t="e">
        <f aca="false">+G93-H93</f>
        <v>#N/A</v>
      </c>
      <c r="J93" s="65" t="e">
        <f aca="false">+IF(H93=0,0,G93/H93)</f>
        <v>#N/A</v>
      </c>
      <c r="K93" s="2"/>
      <c r="L93" s="60" t="e">
        <f aca="false">+G93</f>
        <v>#N/A</v>
      </c>
      <c r="M93" s="60" t="e">
        <f aca="false">+H93/12*$M$1</f>
        <v>#N/A</v>
      </c>
      <c r="N93" s="64" t="e">
        <f aca="false">+L93-M93</f>
        <v>#N/A</v>
      </c>
      <c r="P93" s="66"/>
      <c r="X93" s="63"/>
      <c r="Y93" s="63"/>
    </row>
    <row r="94" customFormat="false" ht="14.4" hidden="false" customHeight="false" outlineLevel="0" collapsed="false">
      <c r="A94" s="59"/>
      <c r="B94" s="59"/>
      <c r="C94" s="59" t="s">
        <v>84</v>
      </c>
      <c r="D94" s="59"/>
      <c r="E94" s="2"/>
      <c r="F94" s="2"/>
      <c r="G94" s="60" t="e">
        <f aca="false">HLOOKUP($K$60,'Income Statement'!$A$4:$JZ$205,Lookup!B40,0)</f>
        <v>#N/A</v>
      </c>
      <c r="H94" s="60" t="e">
        <f aca="false">HLOOKUP($K$60,Budget!$A$4:$EO$203,Lookup!E40,0)</f>
        <v>#N/A</v>
      </c>
      <c r="I94" s="64" t="e">
        <f aca="false">+G94-H94</f>
        <v>#N/A</v>
      </c>
      <c r="J94" s="65" t="e">
        <f aca="false">+IF(H94=0,0,G94/H94)</f>
        <v>#N/A</v>
      </c>
      <c r="K94" s="2"/>
      <c r="L94" s="60" t="e">
        <f aca="false">+G94</f>
        <v>#N/A</v>
      </c>
      <c r="M94" s="60" t="e">
        <f aca="false">+H94/12*$M$1</f>
        <v>#N/A</v>
      </c>
      <c r="N94" s="64" t="e">
        <f aca="false">+L94-M94</f>
        <v>#N/A</v>
      </c>
      <c r="P94" s="66"/>
      <c r="X94" s="63"/>
      <c r="Y94" s="63"/>
    </row>
    <row r="95" customFormat="false" ht="14.4" hidden="false" customHeight="false" outlineLevel="0" collapsed="false">
      <c r="A95" s="59"/>
      <c r="B95" s="59"/>
      <c r="C95" s="59" t="s">
        <v>85</v>
      </c>
      <c r="D95" s="59"/>
      <c r="E95" s="2"/>
      <c r="F95" s="2"/>
      <c r="G95" s="60" t="e">
        <f aca="false">HLOOKUP($K$60,'Income Statement'!$A$4:$JZ$205,Lookup!B41,0)</f>
        <v>#N/A</v>
      </c>
      <c r="H95" s="60" t="e">
        <f aca="false">HLOOKUP($K$60,Budget!$A$4:$EO$203,Lookup!E41,0)</f>
        <v>#N/A</v>
      </c>
      <c r="I95" s="64" t="e">
        <f aca="false">+G95-H95</f>
        <v>#N/A</v>
      </c>
      <c r="J95" s="65" t="e">
        <f aca="false">+IF(H95=0,0,G95/H95)</f>
        <v>#N/A</v>
      </c>
      <c r="K95" s="2"/>
      <c r="L95" s="60" t="e">
        <f aca="false">+G95</f>
        <v>#N/A</v>
      </c>
      <c r="M95" s="60" t="e">
        <f aca="false">+H95/12*$M$1</f>
        <v>#N/A</v>
      </c>
      <c r="N95" s="64" t="e">
        <f aca="false">+L95-M95</f>
        <v>#N/A</v>
      </c>
      <c r="P95" s="66"/>
      <c r="X95" s="63"/>
      <c r="Y95" s="63"/>
    </row>
    <row r="96" customFormat="false" ht="14.4" hidden="false" customHeight="false" outlineLevel="0" collapsed="false">
      <c r="A96" s="59"/>
      <c r="B96" s="59"/>
      <c r="C96" s="59" t="s">
        <v>86</v>
      </c>
      <c r="D96" s="59"/>
      <c r="E96" s="2"/>
      <c r="F96" s="2"/>
      <c r="G96" s="60" t="e">
        <f aca="false">HLOOKUP($K$60,'Income Statement'!$A$4:$JZ$205,Lookup!B42,0)</f>
        <v>#N/A</v>
      </c>
      <c r="H96" s="60" t="e">
        <f aca="false">HLOOKUP($K$60,Budget!$A$4:$EO$203,Lookup!E42,0)</f>
        <v>#N/A</v>
      </c>
      <c r="I96" s="64" t="e">
        <f aca="false">+G96-H96</f>
        <v>#N/A</v>
      </c>
      <c r="J96" s="65" t="e">
        <f aca="false">+IF(H96=0,0,G96/H96)</f>
        <v>#N/A</v>
      </c>
      <c r="K96" s="2"/>
      <c r="L96" s="60" t="e">
        <f aca="false">+G96</f>
        <v>#N/A</v>
      </c>
      <c r="M96" s="60" t="e">
        <f aca="false">+H96/12*$M$1</f>
        <v>#N/A</v>
      </c>
      <c r="N96" s="64" t="e">
        <f aca="false">+L96-M96</f>
        <v>#N/A</v>
      </c>
      <c r="P96" s="66"/>
      <c r="X96" s="63"/>
      <c r="Y96" s="63"/>
    </row>
    <row r="97" customFormat="false" ht="14.4" hidden="false" customHeight="false" outlineLevel="0" collapsed="false">
      <c r="A97" s="59"/>
      <c r="B97" s="59"/>
      <c r="C97" s="59" t="s">
        <v>87</v>
      </c>
      <c r="D97" s="59"/>
      <c r="E97" s="2"/>
      <c r="F97" s="2"/>
      <c r="G97" s="60" t="e">
        <f aca="false">HLOOKUP($K$60,'Income Statement'!$A$4:$JZ$205,Lookup!B43,0)</f>
        <v>#N/A</v>
      </c>
      <c r="H97" s="67" t="e">
        <f aca="false">HLOOKUP($K$60,Budget!$A$4:$EO$203,Lookup!E43,0)</f>
        <v>#N/A</v>
      </c>
      <c r="I97" s="64" t="e">
        <f aca="false">+G97-H97</f>
        <v>#N/A</v>
      </c>
      <c r="J97" s="65" t="e">
        <f aca="false">+IF(H97=0,0,G97/H97)</f>
        <v>#N/A</v>
      </c>
      <c r="K97" s="2"/>
      <c r="L97" s="60" t="e">
        <f aca="false">+G97</f>
        <v>#N/A</v>
      </c>
      <c r="M97" s="68" t="e">
        <f aca="false">+H97/12*$M$1</f>
        <v>#N/A</v>
      </c>
      <c r="N97" s="64" t="e">
        <f aca="false">+L97-M97</f>
        <v>#N/A</v>
      </c>
      <c r="P97" s="66"/>
      <c r="X97" s="63"/>
      <c r="Y97" s="63"/>
    </row>
    <row r="98" customFormat="false" ht="13.5" hidden="false" customHeight="true" outlineLevel="0" collapsed="false">
      <c r="A98" s="59"/>
      <c r="B98" s="59" t="s">
        <v>88</v>
      </c>
      <c r="C98" s="59"/>
      <c r="D98" s="59"/>
      <c r="E98" s="2"/>
      <c r="F98" s="2"/>
      <c r="G98" s="60" t="e">
        <f aca="false">ROUND(SUM(G76:G97),5)</f>
        <v>#N/A</v>
      </c>
      <c r="H98" s="60" t="e">
        <f aca="false">ROUND(SUM(H76:H97),5)</f>
        <v>#N/A</v>
      </c>
      <c r="I98" s="64" t="e">
        <f aca="false">ROUND(SUM(I76:I97),5)</f>
        <v>#N/A</v>
      </c>
      <c r="J98" s="65" t="e">
        <f aca="false">+IF(H98=0,0,G98/H98)</f>
        <v>#N/A</v>
      </c>
      <c r="K98" s="2"/>
      <c r="L98" s="60" t="e">
        <f aca="false">+G98</f>
        <v>#N/A</v>
      </c>
      <c r="M98" s="60" t="e">
        <f aca="false">ROUND(SUM(M76:M97),5)</f>
        <v>#N/A</v>
      </c>
      <c r="N98" s="64" t="e">
        <f aca="false">+L98-M98</f>
        <v>#N/A</v>
      </c>
      <c r="P98" s="66"/>
      <c r="X98" s="63"/>
      <c r="Y98" s="63"/>
    </row>
    <row r="99" customFormat="false" ht="14.4" hidden="false" customHeight="false" outlineLevel="0" collapsed="false">
      <c r="A99" s="59"/>
      <c r="B99" s="59" t="s">
        <v>89</v>
      </c>
      <c r="C99" s="59"/>
      <c r="D99" s="59"/>
      <c r="E99" s="2"/>
      <c r="F99" s="2"/>
      <c r="G99" s="60"/>
      <c r="H99" s="60"/>
      <c r="I99" s="64"/>
      <c r="J99" s="65"/>
      <c r="K99" s="2"/>
      <c r="L99" s="60"/>
      <c r="M99" s="60"/>
      <c r="N99" s="64"/>
      <c r="P99" s="66"/>
      <c r="X99" s="63"/>
      <c r="Y99" s="63"/>
    </row>
    <row r="100" customFormat="false" ht="14.4" hidden="false" customHeight="false" outlineLevel="0" collapsed="false">
      <c r="A100" s="59"/>
      <c r="B100" s="59"/>
      <c r="C100" s="59" t="s">
        <v>15</v>
      </c>
      <c r="D100" s="59"/>
      <c r="E100" s="2"/>
      <c r="F100" s="2"/>
      <c r="G100" s="60" t="e">
        <f aca="false">HLOOKUP($K$60,'Income Statement'!$A$4:$JZ$205,Lookup!B46,0)</f>
        <v>#N/A</v>
      </c>
      <c r="H100" s="60" t="e">
        <f aca="false">HLOOKUP($K$60,Budget!$A$4:$EO$203,Lookup!E46,0)</f>
        <v>#N/A</v>
      </c>
      <c r="I100" s="64" t="e">
        <f aca="false">+G100-H100</f>
        <v>#N/A</v>
      </c>
      <c r="J100" s="65" t="e">
        <f aca="false">+IF(H100=0,0,G100/H100)</f>
        <v>#N/A</v>
      </c>
      <c r="K100" s="2"/>
      <c r="L100" s="60" t="e">
        <f aca="false">+G100</f>
        <v>#N/A</v>
      </c>
      <c r="M100" s="60" t="e">
        <f aca="false">+H100/12*$M$1</f>
        <v>#N/A</v>
      </c>
      <c r="N100" s="64" t="e">
        <f aca="false">+L100-M100</f>
        <v>#N/A</v>
      </c>
      <c r="P100" s="66"/>
      <c r="X100" s="63"/>
      <c r="Y100" s="63"/>
    </row>
    <row r="101" customFormat="false" ht="14.4" hidden="false" customHeight="false" outlineLevel="0" collapsed="false">
      <c r="A101" s="59"/>
      <c r="B101" s="59"/>
      <c r="C101" s="59" t="s">
        <v>90</v>
      </c>
      <c r="D101" s="59"/>
      <c r="E101" s="2"/>
      <c r="F101" s="2"/>
      <c r="G101" s="60" t="e">
        <f aca="false">HLOOKUP($K$60,'Income Statement'!$A$4:$JZ$205,Lookup!B47,0)</f>
        <v>#N/A</v>
      </c>
      <c r="H101" s="67" t="e">
        <f aca="false">HLOOKUP($K$60,Budget!$A$4:$EO$203,Lookup!E47,0)</f>
        <v>#N/A</v>
      </c>
      <c r="I101" s="64" t="e">
        <f aca="false">+G101-H101</f>
        <v>#N/A</v>
      </c>
      <c r="J101" s="65" t="e">
        <f aca="false">+IF(H101=0,0,G101/H101)</f>
        <v>#N/A</v>
      </c>
      <c r="K101" s="2"/>
      <c r="L101" s="60" t="e">
        <f aca="false">+G101</f>
        <v>#N/A</v>
      </c>
      <c r="M101" s="68" t="e">
        <f aca="false">+H101/12*M92</f>
        <v>#N/A</v>
      </c>
      <c r="N101" s="64" t="e">
        <f aca="false">+L101-M101</f>
        <v>#N/A</v>
      </c>
      <c r="P101" s="66"/>
      <c r="X101" s="63"/>
      <c r="Y101" s="63"/>
    </row>
    <row r="102" customFormat="false" ht="14.4" hidden="false" customHeight="false" outlineLevel="0" collapsed="false">
      <c r="A102" s="59"/>
      <c r="B102" s="59" t="s">
        <v>91</v>
      </c>
      <c r="C102" s="59"/>
      <c r="D102" s="59"/>
      <c r="E102" s="2"/>
      <c r="F102" s="2"/>
      <c r="G102" s="60" t="e">
        <f aca="false">HLOOKUP($K$60,'Income Statement'!$A$4:$JZ$205,Lookup!B48,0)</f>
        <v>#N/A</v>
      </c>
      <c r="H102" s="60" t="e">
        <f aca="false">ROUND(SUM(H99:H101),5)</f>
        <v>#N/A</v>
      </c>
      <c r="I102" s="64" t="e">
        <f aca="false">ROUND(SUM(I99:I101),5)</f>
        <v>#N/A</v>
      </c>
      <c r="J102" s="65" t="e">
        <f aca="false">+IF(H102=0,0,G102/H102)</f>
        <v>#N/A</v>
      </c>
      <c r="K102" s="2"/>
      <c r="L102" s="60" t="e">
        <f aca="false">+G102</f>
        <v>#N/A</v>
      </c>
      <c r="M102" s="60" t="e">
        <f aca="false">ROUND(SUM(M99:M101),5)</f>
        <v>#N/A</v>
      </c>
      <c r="N102" s="64" t="e">
        <f aca="false">+L102-M102</f>
        <v>#N/A</v>
      </c>
      <c r="P102" s="66"/>
      <c r="X102" s="63"/>
      <c r="Y102" s="63"/>
    </row>
    <row r="103" customFormat="false" ht="14.4" hidden="false" customHeight="false" outlineLevel="0" collapsed="false">
      <c r="A103" s="59"/>
      <c r="B103" s="59" t="s">
        <v>19</v>
      </c>
      <c r="C103" s="59"/>
      <c r="D103" s="59"/>
      <c r="E103" s="2"/>
      <c r="F103" s="2"/>
      <c r="G103" s="69" t="e">
        <f aca="false">HLOOKUP($K$60,'Income Statement'!$A$4:$JZ$205,Lookup!B49,0)</f>
        <v>#N/A</v>
      </c>
      <c r="H103" s="69" t="e">
        <f aca="false">HLOOKUP($K$60,Budget!$A$4:$EO$203,Lookup!E49,0)</f>
        <v>#N/A</v>
      </c>
      <c r="I103" s="64" t="e">
        <f aca="false">+G103-H103</f>
        <v>#N/A</v>
      </c>
      <c r="J103" s="65" t="e">
        <f aca="false">+IF(H103=0,0,G103/H103)</f>
        <v>#N/A</v>
      </c>
      <c r="K103" s="2"/>
      <c r="L103" s="69" t="e">
        <f aca="false">+G103</f>
        <v>#N/A</v>
      </c>
      <c r="M103" s="69" t="e">
        <f aca="false">+H103/12*M94</f>
        <v>#N/A</v>
      </c>
      <c r="N103" s="64" t="e">
        <f aca="false">+L103-M103</f>
        <v>#N/A</v>
      </c>
      <c r="P103" s="66"/>
      <c r="X103" s="63"/>
      <c r="Y103" s="63"/>
    </row>
    <row r="104" customFormat="false" ht="13.5" hidden="false" customHeight="true" outlineLevel="0" collapsed="false">
      <c r="A104" s="59" t="s">
        <v>20</v>
      </c>
      <c r="B104" s="59"/>
      <c r="C104" s="59"/>
      <c r="D104" s="59"/>
      <c r="E104" s="2"/>
      <c r="F104" s="2"/>
      <c r="G104" s="60" t="e">
        <f aca="false">ROUND(G64+G68+SUM(G72:G75)+G98+SUM(G102:G103),5)</f>
        <v>#N/A</v>
      </c>
      <c r="H104" s="60" t="e">
        <f aca="false">ROUND(H64+H68+SUM(H72:H75)+H98+SUM(H102:H103),5)</f>
        <v>#N/A</v>
      </c>
      <c r="I104" s="64" t="e">
        <f aca="false">ROUND(I64+I68+SUM(I72:I75)+I98+SUM(I102:I103),5)</f>
        <v>#N/A</v>
      </c>
      <c r="J104" s="65" t="e">
        <f aca="false">+IF(H104=0,0,G104/H104)</f>
        <v>#N/A</v>
      </c>
      <c r="K104" s="2"/>
      <c r="L104" s="60"/>
      <c r="M104" s="60" t="e">
        <f aca="false">ROUND(M64+M68+SUM(M72:M75)+M98+SUM(M102:M103),5)</f>
        <v>#N/A</v>
      </c>
      <c r="N104" s="64" t="e">
        <f aca="false">+L104-M104</f>
        <v>#N/A</v>
      </c>
      <c r="P104" s="66"/>
      <c r="X104" s="63"/>
      <c r="Y104" s="63"/>
    </row>
    <row r="105" customFormat="false" ht="14.4" hidden="false" customHeight="false" outlineLevel="0" collapsed="false">
      <c r="A105" s="59" t="s">
        <v>92</v>
      </c>
      <c r="B105" s="59"/>
      <c r="C105" s="59"/>
      <c r="D105" s="59"/>
      <c r="E105" s="2"/>
      <c r="F105" s="2"/>
      <c r="G105" s="60"/>
      <c r="H105" s="60"/>
      <c r="I105" s="64"/>
      <c r="J105" s="65"/>
      <c r="K105" s="2"/>
      <c r="L105" s="60"/>
      <c r="M105" s="60"/>
      <c r="N105" s="64"/>
      <c r="P105" s="66"/>
      <c r="X105" s="63"/>
      <c r="Y105" s="63"/>
    </row>
    <row r="106" customFormat="false" ht="14.4" hidden="false" customHeight="false" outlineLevel="0" collapsed="false">
      <c r="A106" s="59"/>
      <c r="B106" s="59" t="s">
        <v>92</v>
      </c>
      <c r="C106" s="59"/>
      <c r="D106" s="59"/>
      <c r="E106" s="2"/>
      <c r="F106" s="2"/>
      <c r="G106" s="69" t="e">
        <f aca="false">HLOOKUP($K$60,'Income Statement'!$A$4:$JZ$205,Lookup!B52,0)</f>
        <v>#N/A</v>
      </c>
      <c r="H106" s="69" t="e">
        <f aca="false">HLOOKUP($K$60,Budget!$A$4:$EO$203,Lookup!E52,0)</f>
        <v>#N/A</v>
      </c>
      <c r="I106" s="64" t="e">
        <f aca="false">+G106-H106</f>
        <v>#N/A</v>
      </c>
      <c r="J106" s="65" t="e">
        <f aca="false">+IF(H106=0,0,G106/H106)</f>
        <v>#N/A</v>
      </c>
      <c r="K106" s="2"/>
      <c r="L106" s="69" t="e">
        <f aca="false">+G106</f>
        <v>#N/A</v>
      </c>
      <c r="M106" s="69" t="e">
        <f aca="false">+H106/12*$M$1</f>
        <v>#N/A</v>
      </c>
      <c r="N106" s="64" t="e">
        <f aca="false">+L106-M106</f>
        <v>#N/A</v>
      </c>
      <c r="P106" s="66"/>
      <c r="X106" s="63"/>
      <c r="Y106" s="63"/>
    </row>
    <row r="107" customFormat="false" ht="14.4" hidden="false" customHeight="false" outlineLevel="0" collapsed="false">
      <c r="A107" s="59" t="s">
        <v>93</v>
      </c>
      <c r="B107" s="59"/>
      <c r="C107" s="59"/>
      <c r="D107" s="59"/>
      <c r="E107" s="2"/>
      <c r="F107" s="2"/>
      <c r="G107" s="69" t="e">
        <f aca="false">ROUND(SUM(G105:G106),5)</f>
        <v>#N/A</v>
      </c>
      <c r="H107" s="69" t="e">
        <f aca="false">ROUND(SUM(H105:H106),5)</f>
        <v>#N/A</v>
      </c>
      <c r="I107" s="64" t="e">
        <f aca="false">ROUND(SUM(I105:I106),5)</f>
        <v>#N/A</v>
      </c>
      <c r="J107" s="65" t="e">
        <f aca="false">+IF(H107=0,0,G107/H107)</f>
        <v>#N/A</v>
      </c>
      <c r="K107" s="2"/>
      <c r="L107" s="69" t="e">
        <f aca="false">+G107</f>
        <v>#N/A</v>
      </c>
      <c r="M107" s="69" t="e">
        <f aca="false">+H107/12*$M$1</f>
        <v>#N/A</v>
      </c>
      <c r="N107" s="64" t="e">
        <f aca="false">+L107-M107</f>
        <v>#N/A</v>
      </c>
      <c r="P107" s="66"/>
      <c r="X107" s="63"/>
      <c r="Y107" s="63"/>
    </row>
    <row r="108" customFormat="false" ht="14.4" hidden="false" customHeight="false" outlineLevel="0" collapsed="false">
      <c r="A108" s="59" t="s">
        <v>94</v>
      </c>
      <c r="B108" s="2"/>
      <c r="C108" s="59"/>
      <c r="D108" s="59"/>
      <c r="E108" s="59"/>
      <c r="F108" s="59"/>
      <c r="G108" s="60" t="e">
        <f aca="false">ROUND(G104-G107,5)</f>
        <v>#N/A</v>
      </c>
      <c r="H108" s="60" t="e">
        <f aca="false">ROUND(H104-H107,5)</f>
        <v>#N/A</v>
      </c>
      <c r="I108" s="64" t="e">
        <f aca="false">ROUND(I104-I107,5)</f>
        <v>#N/A</v>
      </c>
      <c r="J108" s="65" t="e">
        <f aca="false">+IF(H108=0,0,G108/H108)</f>
        <v>#N/A</v>
      </c>
      <c r="K108" s="2"/>
      <c r="L108" s="60" t="e">
        <f aca="false">+G108</f>
        <v>#N/A</v>
      </c>
      <c r="M108" s="60" t="e">
        <f aca="false">ROUND(M104-M107,5)</f>
        <v>#N/A</v>
      </c>
      <c r="N108" s="64" t="e">
        <f aca="false">+L108-M108</f>
        <v>#N/A</v>
      </c>
      <c r="P108" s="66"/>
      <c r="X108" s="63"/>
      <c r="Y108" s="63"/>
    </row>
    <row r="109" customFormat="false" ht="14.4" hidden="false" customHeight="false" outlineLevel="0" collapsed="false">
      <c r="A109" s="59" t="s">
        <v>21</v>
      </c>
      <c r="B109" s="59"/>
      <c r="C109" s="59"/>
      <c r="D109" s="59"/>
      <c r="E109" s="2"/>
      <c r="F109" s="2"/>
      <c r="G109" s="60"/>
      <c r="H109" s="60"/>
      <c r="I109" s="64"/>
      <c r="J109" s="65"/>
      <c r="K109" s="2"/>
      <c r="L109" s="60"/>
      <c r="M109" s="60"/>
      <c r="N109" s="64"/>
      <c r="P109" s="66"/>
      <c r="X109" s="63"/>
      <c r="Y109" s="63"/>
    </row>
    <row r="110" customFormat="false" ht="14.4" hidden="false" customHeight="false" outlineLevel="0" collapsed="false">
      <c r="A110" s="59"/>
      <c r="B110" s="59" t="s">
        <v>95</v>
      </c>
      <c r="C110" s="59"/>
      <c r="D110" s="59"/>
      <c r="E110" s="2"/>
      <c r="F110" s="2"/>
      <c r="G110" s="60"/>
      <c r="H110" s="60"/>
      <c r="I110" s="64"/>
      <c r="J110" s="65"/>
      <c r="K110" s="2"/>
      <c r="L110" s="60"/>
      <c r="M110" s="60"/>
      <c r="N110" s="64"/>
      <c r="P110" s="66"/>
      <c r="X110" s="63"/>
      <c r="Y110" s="63"/>
    </row>
    <row r="111" customFormat="false" ht="14.4" hidden="false" customHeight="false" outlineLevel="0" collapsed="false">
      <c r="A111" s="59"/>
      <c r="B111" s="59"/>
      <c r="C111" s="59" t="s">
        <v>22</v>
      </c>
      <c r="D111" s="59"/>
      <c r="E111" s="2"/>
      <c r="F111" s="2"/>
      <c r="G111" s="60" t="e">
        <f aca="false">HLOOKUP($K$60,'Income Statement'!$A$4:$JZ$205,Lookup!B57,0)</f>
        <v>#N/A</v>
      </c>
      <c r="H111" s="60" t="e">
        <f aca="false">HLOOKUP($K$60,Budget!$A$4:$EO$203,Lookup!E57,0)</f>
        <v>#N/A</v>
      </c>
      <c r="I111" s="64" t="e">
        <f aca="false">+G111-H111</f>
        <v>#N/A</v>
      </c>
      <c r="J111" s="65" t="e">
        <f aca="false">+IF(H111=0,0,G111/H111)</f>
        <v>#N/A</v>
      </c>
      <c r="K111" s="2"/>
      <c r="L111" s="60" t="e">
        <f aca="false">+G111</f>
        <v>#N/A</v>
      </c>
      <c r="M111" s="60" t="e">
        <f aca="false">+H111/12*$M$1</f>
        <v>#N/A</v>
      </c>
      <c r="N111" s="64" t="e">
        <f aca="false">+L111-M111</f>
        <v>#N/A</v>
      </c>
      <c r="P111" s="66"/>
      <c r="X111" s="63"/>
      <c r="Y111" s="63"/>
    </row>
    <row r="112" customFormat="false" ht="14.4" hidden="false" customHeight="false" outlineLevel="0" collapsed="false">
      <c r="A112" s="59"/>
      <c r="B112" s="59"/>
      <c r="C112" s="59" t="s">
        <v>96</v>
      </c>
      <c r="D112" s="59"/>
      <c r="E112" s="2"/>
      <c r="F112" s="2"/>
      <c r="G112" s="69" t="e">
        <f aca="false">HLOOKUP($K$60,'Income Statement'!$A$4:$JZ$205,Lookup!B58,0)</f>
        <v>#N/A</v>
      </c>
      <c r="H112" s="70" t="e">
        <f aca="false">HLOOKUP($K$60,Budget!$A$4:$EO$203,Lookup!E58,0)</f>
        <v>#N/A</v>
      </c>
      <c r="I112" s="64" t="e">
        <f aca="false">+G112-H112</f>
        <v>#N/A</v>
      </c>
      <c r="J112" s="65" t="e">
        <f aca="false">+IF(H112=0,0,G112/H112)</f>
        <v>#N/A</v>
      </c>
      <c r="K112" s="2"/>
      <c r="L112" s="69" t="e">
        <f aca="false">+G112</f>
        <v>#N/A</v>
      </c>
      <c r="M112" s="69" t="e">
        <f aca="false">+H112/12*$M$1</f>
        <v>#N/A</v>
      </c>
      <c r="N112" s="64" t="e">
        <f aca="false">+L112-M112</f>
        <v>#N/A</v>
      </c>
      <c r="P112" s="66"/>
      <c r="X112" s="63"/>
      <c r="Y112" s="63"/>
    </row>
    <row r="113" customFormat="false" ht="14.4" hidden="false" customHeight="false" outlineLevel="0" collapsed="false">
      <c r="A113" s="59"/>
      <c r="B113" s="59" t="s">
        <v>97</v>
      </c>
      <c r="C113" s="59"/>
      <c r="D113" s="59"/>
      <c r="E113" s="2"/>
      <c r="F113" s="2"/>
      <c r="G113" s="60" t="e">
        <f aca="false">+G112+G111</f>
        <v>#N/A</v>
      </c>
      <c r="H113" s="60" t="e">
        <f aca="false">+H112+H111</f>
        <v>#N/A</v>
      </c>
      <c r="I113" s="64" t="e">
        <f aca="false">+G113-H113</f>
        <v>#N/A</v>
      </c>
      <c r="J113" s="65" t="e">
        <f aca="false">+IF(H113=0,0,G113/H113)</f>
        <v>#N/A</v>
      </c>
      <c r="K113" s="2"/>
      <c r="L113" s="60" t="e">
        <f aca="false">+G113</f>
        <v>#N/A</v>
      </c>
      <c r="M113" s="60" t="e">
        <f aca="false">+M112+M111</f>
        <v>#N/A</v>
      </c>
      <c r="N113" s="64" t="e">
        <f aca="false">+L113-M113</f>
        <v>#N/A</v>
      </c>
      <c r="P113" s="66"/>
      <c r="X113" s="63"/>
      <c r="Y113" s="63"/>
    </row>
    <row r="114" customFormat="false" ht="15" hidden="true" customHeight="false" outlineLevel="0" collapsed="false">
      <c r="A114" s="71"/>
      <c r="B114" s="71" t="s">
        <v>98</v>
      </c>
      <c r="C114" s="71"/>
      <c r="D114" s="71"/>
      <c r="E114" s="72"/>
      <c r="F114" s="72"/>
      <c r="G114" s="73" t="e">
        <f aca="false">HLOOKUP($K$60,'Income Statement'!$A$4:$JZ$204,Lookup!B60,0)</f>
        <v>#N/A</v>
      </c>
      <c r="H114" s="73" t="e">
        <f aca="false">HLOOKUP($K$60,Budget!$A$4:$EO$203,Lookup!E60,0)</f>
        <v>#N/A</v>
      </c>
      <c r="I114" s="74" t="e">
        <f aca="false">+G114-H114</f>
        <v>#N/A</v>
      </c>
      <c r="J114" s="75" t="e">
        <f aca="false">+IF(H114=0,0,G114/H114)</f>
        <v>#N/A</v>
      </c>
      <c r="K114" s="72"/>
      <c r="L114" s="73"/>
      <c r="M114" s="73" t="e">
        <f aca="false">+H114/12*$M$1</f>
        <v>#N/A</v>
      </c>
      <c r="N114" s="74"/>
      <c r="P114" s="66"/>
      <c r="X114" s="63"/>
      <c r="Y114" s="63"/>
    </row>
    <row r="115" customFormat="false" ht="14.4" hidden="false" customHeight="false" outlineLevel="0" collapsed="false">
      <c r="A115" s="59"/>
      <c r="B115" s="59" t="s">
        <v>25</v>
      </c>
      <c r="C115" s="59"/>
      <c r="D115" s="59"/>
      <c r="E115" s="2"/>
      <c r="F115" s="2"/>
      <c r="G115" s="60" t="e">
        <f aca="false">HLOOKUP($K$60,'Income Statement'!$A$4:$JZ$205,Lookup!B61,0)</f>
        <v>#N/A</v>
      </c>
      <c r="H115" s="60" t="e">
        <f aca="false">HLOOKUP($K$60,Budget!$A$4:$EO$203,Lookup!E61,0)</f>
        <v>#N/A</v>
      </c>
      <c r="I115" s="64" t="e">
        <f aca="false">+G115-H115</f>
        <v>#N/A</v>
      </c>
      <c r="J115" s="65" t="e">
        <f aca="false">+IF(H115=0,0,G115/H115)</f>
        <v>#N/A</v>
      </c>
      <c r="K115" s="2"/>
      <c r="L115" s="60"/>
      <c r="M115" s="60" t="e">
        <f aca="false">+H115/12*$M$1</f>
        <v>#N/A</v>
      </c>
      <c r="N115" s="64" t="e">
        <f aca="false">+L115-M115</f>
        <v>#N/A</v>
      </c>
      <c r="P115" s="66"/>
      <c r="X115" s="63"/>
      <c r="Y115" s="63"/>
    </row>
    <row r="116" customFormat="false" ht="14.4" hidden="false" customHeight="false" outlineLevel="0" collapsed="false">
      <c r="A116" s="59"/>
      <c r="B116" s="59" t="s">
        <v>99</v>
      </c>
      <c r="C116" s="59"/>
      <c r="D116" s="59"/>
      <c r="E116" s="2"/>
      <c r="F116" s="2"/>
      <c r="G116" s="68"/>
      <c r="H116" s="68"/>
      <c r="I116" s="64"/>
      <c r="J116" s="65"/>
      <c r="K116" s="2"/>
      <c r="L116" s="68"/>
      <c r="M116" s="68"/>
      <c r="N116" s="64"/>
      <c r="P116" s="66"/>
      <c r="X116" s="63"/>
      <c r="Y116" s="63"/>
    </row>
    <row r="117" customFormat="false" ht="14.4" hidden="false" customHeight="false" outlineLevel="0" collapsed="false">
      <c r="A117" s="59"/>
      <c r="B117" s="59"/>
      <c r="C117" s="59" t="s">
        <v>100</v>
      </c>
      <c r="D117" s="59"/>
      <c r="E117" s="2"/>
      <c r="F117" s="2"/>
      <c r="G117" s="60" t="e">
        <f aca="false">HLOOKUP($K$60,'Income Statement'!$A$4:$JZ$205,Lookup!B63,0)</f>
        <v>#N/A</v>
      </c>
      <c r="H117" s="60" t="e">
        <f aca="false">HLOOKUP($K$60,Budget!$A$4:$EO$203,Lookup!E63,0)</f>
        <v>#N/A</v>
      </c>
      <c r="I117" s="64" t="e">
        <f aca="false">+G117-H117</f>
        <v>#N/A</v>
      </c>
      <c r="J117" s="65" t="e">
        <f aca="false">+IF(H117=0,0,G117/H117)</f>
        <v>#N/A</v>
      </c>
      <c r="K117" s="2"/>
      <c r="L117" s="60" t="e">
        <f aca="false">+G117</f>
        <v>#N/A</v>
      </c>
      <c r="M117" s="60" t="e">
        <f aca="false">+H117/12*$M$1</f>
        <v>#N/A</v>
      </c>
      <c r="N117" s="64" t="e">
        <f aca="false">+L117-M117</f>
        <v>#N/A</v>
      </c>
      <c r="P117" s="66"/>
      <c r="X117" s="63"/>
      <c r="Y117" s="63"/>
    </row>
    <row r="118" customFormat="false" ht="14.4" hidden="false" customHeight="false" outlineLevel="0" collapsed="false">
      <c r="A118" s="59"/>
      <c r="B118" s="59"/>
      <c r="C118" s="59" t="s">
        <v>101</v>
      </c>
      <c r="D118" s="59"/>
      <c r="E118" s="2"/>
      <c r="F118" s="2"/>
      <c r="G118" s="60" t="e">
        <f aca="false">HLOOKUP($K$60,'Income Statement'!$A$4:$JZ$205,Lookup!B64,0)</f>
        <v>#N/A</v>
      </c>
      <c r="H118" s="60" t="e">
        <f aca="false">HLOOKUP($K$60,Budget!$A$4:$EO$203,Lookup!E64,0)</f>
        <v>#N/A</v>
      </c>
      <c r="I118" s="64" t="e">
        <f aca="false">+G118-H118</f>
        <v>#N/A</v>
      </c>
      <c r="J118" s="65" t="e">
        <f aca="false">+IF(H118=0,0,G118/H118)</f>
        <v>#N/A</v>
      </c>
      <c r="K118" s="2"/>
      <c r="L118" s="60" t="e">
        <f aca="false">+G118</f>
        <v>#N/A</v>
      </c>
      <c r="M118" s="60" t="e">
        <f aca="false">+H118/12*$M$1</f>
        <v>#N/A</v>
      </c>
      <c r="N118" s="64" t="e">
        <f aca="false">+L118-M118</f>
        <v>#N/A</v>
      </c>
      <c r="P118" s="66"/>
      <c r="X118" s="63"/>
      <c r="Y118" s="63"/>
    </row>
    <row r="119" customFormat="false" ht="14.4" hidden="false" customHeight="false" outlineLevel="0" collapsed="false">
      <c r="A119" s="59"/>
      <c r="B119" s="59"/>
      <c r="C119" s="59" t="s">
        <v>102</v>
      </c>
      <c r="D119" s="59"/>
      <c r="E119" s="2"/>
      <c r="F119" s="2"/>
      <c r="G119" s="60" t="e">
        <f aca="false">HLOOKUP($K$60,'Income Statement'!$A$4:$JZ$205,Lookup!B65,0)</f>
        <v>#N/A</v>
      </c>
      <c r="H119" s="60" t="e">
        <f aca="false">HLOOKUP($K$60,Budget!$A$4:$EO$203,Lookup!E65,0)</f>
        <v>#N/A</v>
      </c>
      <c r="I119" s="64" t="e">
        <f aca="false">+G119-H119</f>
        <v>#N/A</v>
      </c>
      <c r="J119" s="65" t="e">
        <f aca="false">+IF(H119=0,0,G119/H119)</f>
        <v>#N/A</v>
      </c>
      <c r="K119" s="2"/>
      <c r="L119" s="60" t="e">
        <f aca="false">+G119</f>
        <v>#N/A</v>
      </c>
      <c r="M119" s="60" t="e">
        <f aca="false">+H119/12*$M$1</f>
        <v>#N/A</v>
      </c>
      <c r="N119" s="64" t="e">
        <f aca="false">+L119-M119</f>
        <v>#N/A</v>
      </c>
      <c r="P119" s="66"/>
      <c r="X119" s="63"/>
      <c r="Y119" s="63"/>
    </row>
    <row r="120" customFormat="false" ht="14.4" hidden="false" customHeight="false" outlineLevel="0" collapsed="false">
      <c r="A120" s="59"/>
      <c r="B120" s="59"/>
      <c r="C120" s="59" t="s">
        <v>103</v>
      </c>
      <c r="D120" s="59"/>
      <c r="E120" s="2"/>
      <c r="F120" s="2"/>
      <c r="G120" s="69" t="e">
        <f aca="false">HLOOKUP($K$60,'Income Statement'!$A$4:$JZ$205,Lookup!B66,0)</f>
        <v>#N/A</v>
      </c>
      <c r="H120" s="70" t="e">
        <f aca="false">HLOOKUP($K$60,Budget!$A$4:$EO$203,Lookup!E66,0)</f>
        <v>#N/A</v>
      </c>
      <c r="I120" s="64" t="e">
        <f aca="false">+G120-H120</f>
        <v>#N/A</v>
      </c>
      <c r="J120" s="65" t="e">
        <f aca="false">+IF(H120=0,0,G120/H120)</f>
        <v>#N/A</v>
      </c>
      <c r="K120" s="2"/>
      <c r="L120" s="69" t="e">
        <f aca="false">+G120</f>
        <v>#N/A</v>
      </c>
      <c r="M120" s="69" t="e">
        <f aca="false">+H120/12*M111</f>
        <v>#N/A</v>
      </c>
      <c r="N120" s="64" t="e">
        <f aca="false">+L120-M120</f>
        <v>#N/A</v>
      </c>
      <c r="P120" s="66"/>
      <c r="X120" s="63"/>
      <c r="Y120" s="63"/>
    </row>
    <row r="121" customFormat="false" ht="14.4" hidden="false" customHeight="false" outlineLevel="0" collapsed="false">
      <c r="A121" s="59"/>
      <c r="B121" s="59" t="s">
        <v>104</v>
      </c>
      <c r="C121" s="59"/>
      <c r="D121" s="59"/>
      <c r="E121" s="2"/>
      <c r="F121" s="2"/>
      <c r="G121" s="60" t="e">
        <f aca="false">+G120+G119+G118+G117</f>
        <v>#N/A</v>
      </c>
      <c r="H121" s="60" t="e">
        <f aca="false">+H120+H119+H118+H117</f>
        <v>#N/A</v>
      </c>
      <c r="I121" s="64" t="e">
        <f aca="false">+G121-H121</f>
        <v>#N/A</v>
      </c>
      <c r="J121" s="65" t="e">
        <f aca="false">+IF(H121=0,0,G121/H121)</f>
        <v>#N/A</v>
      </c>
      <c r="K121" s="2"/>
      <c r="L121" s="60" t="e">
        <f aca="false">+G121</f>
        <v>#N/A</v>
      </c>
      <c r="M121" s="60" t="e">
        <f aca="false">+M120+M119+M118+M117</f>
        <v>#N/A</v>
      </c>
      <c r="N121" s="64" t="e">
        <f aca="false">+L121-M121</f>
        <v>#N/A</v>
      </c>
      <c r="P121" s="66"/>
      <c r="X121" s="63"/>
      <c r="Y121" s="63"/>
    </row>
    <row r="122" customFormat="false" ht="14.4" hidden="false" customHeight="false" outlineLevel="0" collapsed="false">
      <c r="A122" s="59"/>
      <c r="B122" s="59" t="s">
        <v>105</v>
      </c>
      <c r="C122" s="59"/>
      <c r="D122" s="59"/>
      <c r="E122" s="2"/>
      <c r="F122" s="2"/>
      <c r="G122" s="60"/>
      <c r="H122" s="60"/>
      <c r="I122" s="64"/>
      <c r="J122" s="65"/>
      <c r="K122" s="2"/>
      <c r="L122" s="60"/>
      <c r="M122" s="60"/>
      <c r="N122" s="64"/>
      <c r="P122" s="66"/>
      <c r="X122" s="63"/>
      <c r="Y122" s="63"/>
    </row>
    <row r="123" customFormat="false" ht="14.4" hidden="false" customHeight="false" outlineLevel="0" collapsed="false">
      <c r="A123" s="59"/>
      <c r="B123" s="59"/>
      <c r="C123" s="59" t="s">
        <v>106</v>
      </c>
      <c r="D123" s="59"/>
      <c r="E123" s="2"/>
      <c r="F123" s="2"/>
      <c r="G123" s="60" t="e">
        <f aca="false">HLOOKUP($K$60,'Income Statement'!$A$4:$JZ$205,Lookup!B69,0)</f>
        <v>#N/A</v>
      </c>
      <c r="H123" s="60" t="e">
        <f aca="false">HLOOKUP($K$60,Budget!$A$4:$EO$203,Lookup!E69,0)</f>
        <v>#N/A</v>
      </c>
      <c r="I123" s="64" t="e">
        <f aca="false">+G123-H123</f>
        <v>#N/A</v>
      </c>
      <c r="J123" s="65" t="e">
        <f aca="false">+IF(H123=0,0,G123/H123)</f>
        <v>#N/A</v>
      </c>
      <c r="K123" s="2"/>
      <c r="L123" s="60" t="e">
        <f aca="false">+G123</f>
        <v>#N/A</v>
      </c>
      <c r="M123" s="60" t="e">
        <f aca="false">+H123/12*$M$1</f>
        <v>#N/A</v>
      </c>
      <c r="N123" s="64" t="e">
        <f aca="false">+L123-M123</f>
        <v>#N/A</v>
      </c>
      <c r="P123" s="66"/>
      <c r="X123" s="63"/>
      <c r="Y123" s="63"/>
    </row>
    <row r="124" customFormat="false" ht="14.4" hidden="false" customHeight="false" outlineLevel="0" collapsed="false">
      <c r="A124" s="59"/>
      <c r="B124" s="59"/>
      <c r="C124" s="59" t="s">
        <v>107</v>
      </c>
      <c r="D124" s="59"/>
      <c r="E124" s="2"/>
      <c r="F124" s="2"/>
      <c r="G124" s="69" t="e">
        <f aca="false">HLOOKUP($K$60,'Income Statement'!$A$4:$JZ$205,Lookup!B70,0)</f>
        <v>#N/A</v>
      </c>
      <c r="H124" s="70" t="e">
        <f aca="false">HLOOKUP($K$60,Budget!$A$4:$EO$203,Lookup!E70,0)</f>
        <v>#N/A</v>
      </c>
      <c r="I124" s="64" t="e">
        <f aca="false">+G124-H124</f>
        <v>#N/A</v>
      </c>
      <c r="J124" s="65" t="e">
        <f aca="false">+IF(H124=0,0,G124/H124)</f>
        <v>#N/A</v>
      </c>
      <c r="K124" s="2"/>
      <c r="L124" s="69" t="e">
        <f aca="false">+G124</f>
        <v>#N/A</v>
      </c>
      <c r="M124" s="69" t="e">
        <f aca="false">+H124/12*$M$1</f>
        <v>#N/A</v>
      </c>
      <c r="N124" s="64" t="e">
        <f aca="false">+L124-M124</f>
        <v>#N/A</v>
      </c>
      <c r="P124" s="66"/>
      <c r="X124" s="63"/>
      <c r="Y124" s="63"/>
    </row>
    <row r="125" customFormat="false" ht="14.4" hidden="false" customHeight="false" outlineLevel="0" collapsed="false">
      <c r="A125" s="59"/>
      <c r="B125" s="59" t="s">
        <v>108</v>
      </c>
      <c r="C125" s="59"/>
      <c r="D125" s="59"/>
      <c r="E125" s="2"/>
      <c r="F125" s="2"/>
      <c r="G125" s="60" t="e">
        <f aca="false">ROUND(SUM(G122:G124),5)</f>
        <v>#N/A</v>
      </c>
      <c r="H125" s="60" t="e">
        <f aca="false">ROUND(SUM(H122:H124),5)</f>
        <v>#N/A</v>
      </c>
      <c r="I125" s="64" t="e">
        <f aca="false">+G125-H125</f>
        <v>#N/A</v>
      </c>
      <c r="J125" s="65" t="e">
        <f aca="false">+IF(H125=0,0,G125/H125)</f>
        <v>#N/A</v>
      </c>
      <c r="K125" s="2"/>
      <c r="L125" s="60" t="e">
        <f aca="false">+G125</f>
        <v>#N/A</v>
      </c>
      <c r="M125" s="60" t="e">
        <f aca="false">ROUND(SUM(M122:M124),5)</f>
        <v>#N/A</v>
      </c>
      <c r="N125" s="64" t="e">
        <f aca="false">+L125-M125</f>
        <v>#N/A</v>
      </c>
      <c r="P125" s="66"/>
      <c r="X125" s="63"/>
      <c r="Y125" s="63"/>
    </row>
    <row r="126" customFormat="false" ht="14.4" hidden="false" customHeight="false" outlineLevel="0" collapsed="false">
      <c r="A126" s="59"/>
      <c r="B126" s="59" t="s">
        <v>109</v>
      </c>
      <c r="C126" s="59"/>
      <c r="D126" s="59"/>
      <c r="E126" s="2"/>
      <c r="F126" s="2"/>
      <c r="G126" s="60"/>
      <c r="H126" s="60"/>
      <c r="I126" s="64"/>
      <c r="J126" s="65"/>
      <c r="K126" s="2"/>
      <c r="L126" s="60"/>
      <c r="M126" s="60"/>
      <c r="N126" s="64"/>
      <c r="P126" s="66"/>
      <c r="X126" s="63"/>
      <c r="Y126" s="63"/>
    </row>
    <row r="127" customFormat="false" ht="14.4" hidden="false" customHeight="false" outlineLevel="0" collapsed="false">
      <c r="A127" s="59"/>
      <c r="B127" s="59"/>
      <c r="C127" s="59" t="s">
        <v>110</v>
      </c>
      <c r="D127" s="59"/>
      <c r="E127" s="2"/>
      <c r="F127" s="2"/>
      <c r="G127" s="60" t="e">
        <f aca="false">HLOOKUP($K$60,'Income Statement'!$A$4:$JZ$205,Lookup!B73,0)</f>
        <v>#N/A</v>
      </c>
      <c r="H127" s="60" t="e">
        <f aca="false">HLOOKUP($K$60,Budget!$A$4:$EO$203,Lookup!E73,0)</f>
        <v>#N/A</v>
      </c>
      <c r="I127" s="64" t="e">
        <f aca="false">+G127-H127</f>
        <v>#N/A</v>
      </c>
      <c r="J127" s="65" t="e">
        <f aca="false">+IF(H127=0,0,G127/H127)</f>
        <v>#N/A</v>
      </c>
      <c r="K127" s="2"/>
      <c r="L127" s="60" t="e">
        <f aca="false">+G127</f>
        <v>#N/A</v>
      </c>
      <c r="M127" s="60" t="e">
        <f aca="false">+H127/12*$M$1</f>
        <v>#N/A</v>
      </c>
      <c r="N127" s="64" t="e">
        <f aca="false">+L127-M127</f>
        <v>#N/A</v>
      </c>
      <c r="P127" s="66"/>
      <c r="X127" s="63"/>
      <c r="Y127" s="63"/>
    </row>
    <row r="128" customFormat="false" ht="14.4" hidden="false" customHeight="false" outlineLevel="0" collapsed="false">
      <c r="A128" s="59"/>
      <c r="B128" s="59"/>
      <c r="C128" s="59" t="s">
        <v>111</v>
      </c>
      <c r="D128" s="59"/>
      <c r="E128" s="2"/>
      <c r="F128" s="2"/>
      <c r="G128" s="69" t="e">
        <f aca="false">HLOOKUP($K$60,'Income Statement'!$A$4:$JZ$205,Lookup!B74,0)</f>
        <v>#N/A</v>
      </c>
      <c r="H128" s="70" t="e">
        <f aca="false">HLOOKUP($K$60,Budget!$A$4:$EO$203,Lookup!E74,0)</f>
        <v>#N/A</v>
      </c>
      <c r="I128" s="64" t="e">
        <f aca="false">+G128-H128</f>
        <v>#N/A</v>
      </c>
      <c r="J128" s="65" t="e">
        <f aca="false">+IF(H128=0,0,G128/H128)</f>
        <v>#N/A</v>
      </c>
      <c r="K128" s="2"/>
      <c r="L128" s="69" t="e">
        <f aca="false">+G128</f>
        <v>#N/A</v>
      </c>
      <c r="M128" s="69" t="e">
        <f aca="false">+H128/12*$M$1</f>
        <v>#N/A</v>
      </c>
      <c r="N128" s="64" t="e">
        <f aca="false">+L128-M128</f>
        <v>#N/A</v>
      </c>
      <c r="P128" s="66"/>
      <c r="X128" s="63"/>
      <c r="Y128" s="63"/>
    </row>
    <row r="129" customFormat="false" ht="14.4" hidden="false" customHeight="false" outlineLevel="0" collapsed="false">
      <c r="A129" s="59"/>
      <c r="B129" s="59" t="s">
        <v>112</v>
      </c>
      <c r="C129" s="59"/>
      <c r="D129" s="59"/>
      <c r="E129" s="2"/>
      <c r="F129" s="2"/>
      <c r="G129" s="60" t="e">
        <f aca="false">ROUND(SUM(G126:G128),5)</f>
        <v>#N/A</v>
      </c>
      <c r="H129" s="60" t="e">
        <f aca="false">ROUND(SUM(H126:H128),5)</f>
        <v>#N/A</v>
      </c>
      <c r="I129" s="64" t="e">
        <f aca="false">+G129-H129</f>
        <v>#N/A</v>
      </c>
      <c r="J129" s="65" t="e">
        <f aca="false">+IF(H129=0,0,G129/H129)</f>
        <v>#N/A</v>
      </c>
      <c r="K129" s="2"/>
      <c r="L129" s="60" t="e">
        <f aca="false">+G129</f>
        <v>#N/A</v>
      </c>
      <c r="M129" s="60" t="e">
        <f aca="false">ROUND(SUM(M126:M128),5)</f>
        <v>#N/A</v>
      </c>
      <c r="N129" s="64" t="e">
        <f aca="false">+L129-M129</f>
        <v>#N/A</v>
      </c>
      <c r="P129" s="66"/>
      <c r="X129" s="63"/>
      <c r="Y129" s="63"/>
    </row>
    <row r="130" customFormat="false" ht="14.4" hidden="false" customHeight="false" outlineLevel="0" collapsed="false">
      <c r="A130" s="59"/>
      <c r="B130" s="59" t="s">
        <v>113</v>
      </c>
      <c r="C130" s="59"/>
      <c r="D130" s="59"/>
      <c r="E130" s="2"/>
      <c r="F130" s="2"/>
      <c r="G130" s="60"/>
      <c r="H130" s="60"/>
      <c r="I130" s="64"/>
      <c r="J130" s="65"/>
      <c r="K130" s="2"/>
      <c r="L130" s="60"/>
      <c r="M130" s="60"/>
      <c r="N130" s="64"/>
      <c r="P130" s="66"/>
      <c r="X130" s="63"/>
      <c r="Y130" s="63"/>
    </row>
    <row r="131" customFormat="false" ht="14.4" hidden="false" customHeight="false" outlineLevel="0" collapsed="false">
      <c r="A131" s="59"/>
      <c r="B131" s="59"/>
      <c r="C131" s="59" t="s">
        <v>29</v>
      </c>
      <c r="D131" s="59"/>
      <c r="E131" s="2"/>
      <c r="F131" s="2"/>
      <c r="G131" s="60" t="e">
        <f aca="false">HLOOKUP($K$60,'Income Statement'!$A$4:$JZ$205,Lookup!B77,0)</f>
        <v>#N/A</v>
      </c>
      <c r="H131" s="60" t="e">
        <f aca="false">HLOOKUP($K$60,Budget!$A$4:$EO$203,Lookup!E77,0)</f>
        <v>#N/A</v>
      </c>
      <c r="I131" s="64" t="e">
        <f aca="false">+G131-H131</f>
        <v>#N/A</v>
      </c>
      <c r="J131" s="65" t="e">
        <f aca="false">+IF(H131=0,0,G131/H131)</f>
        <v>#N/A</v>
      </c>
      <c r="K131" s="2"/>
      <c r="L131" s="60" t="e">
        <f aca="false">+G131</f>
        <v>#N/A</v>
      </c>
      <c r="M131" s="60" t="e">
        <f aca="false">+H131/12*$M$1</f>
        <v>#N/A</v>
      </c>
      <c r="N131" s="64" t="e">
        <f aca="false">+L131-M131</f>
        <v>#N/A</v>
      </c>
      <c r="P131" s="66"/>
      <c r="X131" s="63"/>
      <c r="Y131" s="63"/>
    </row>
    <row r="132" customFormat="false" ht="14.4" hidden="false" customHeight="false" outlineLevel="0" collapsed="false">
      <c r="A132" s="59"/>
      <c r="B132" s="59"/>
      <c r="C132" s="59" t="s">
        <v>114</v>
      </c>
      <c r="D132" s="59"/>
      <c r="E132" s="2"/>
      <c r="F132" s="2"/>
      <c r="G132" s="69" t="e">
        <f aca="false">HLOOKUP($K$60,'Income Statement'!$A$4:$JZ$205,Lookup!B78,0)</f>
        <v>#N/A</v>
      </c>
      <c r="H132" s="70" t="e">
        <f aca="false">HLOOKUP($K$60,Budget!$A$4:$EO$203,Lookup!E78,0)</f>
        <v>#N/A</v>
      </c>
      <c r="I132" s="64" t="e">
        <f aca="false">+G132-H132</f>
        <v>#N/A</v>
      </c>
      <c r="J132" s="65" t="e">
        <f aca="false">+IF(H132=0,0,G132/H132)</f>
        <v>#N/A</v>
      </c>
      <c r="K132" s="2"/>
      <c r="L132" s="69" t="e">
        <f aca="false">+G132</f>
        <v>#N/A</v>
      </c>
      <c r="M132" s="69" t="e">
        <f aca="false">+H132/12*$M$1</f>
        <v>#N/A</v>
      </c>
      <c r="N132" s="64" t="e">
        <f aca="false">+L132-M132</f>
        <v>#N/A</v>
      </c>
      <c r="P132" s="66"/>
      <c r="X132" s="63"/>
      <c r="Y132" s="63"/>
    </row>
    <row r="133" customFormat="false" ht="14.4" hidden="false" customHeight="false" outlineLevel="0" collapsed="false">
      <c r="A133" s="59"/>
      <c r="B133" s="59" t="s">
        <v>115</v>
      </c>
      <c r="C133" s="59"/>
      <c r="D133" s="59"/>
      <c r="E133" s="2"/>
      <c r="F133" s="2"/>
      <c r="G133" s="60" t="e">
        <f aca="false">+G132+G131</f>
        <v>#N/A</v>
      </c>
      <c r="H133" s="60" t="e">
        <f aca="false">+H132+H131</f>
        <v>#N/A</v>
      </c>
      <c r="I133" s="64" t="e">
        <f aca="false">+G133-H133</f>
        <v>#N/A</v>
      </c>
      <c r="J133" s="65" t="e">
        <f aca="false">+IF(H133=0,0,G133/H133)</f>
        <v>#N/A</v>
      </c>
      <c r="K133" s="2"/>
      <c r="L133" s="60" t="e">
        <f aca="false">+G133</f>
        <v>#N/A</v>
      </c>
      <c r="M133" s="60" t="e">
        <f aca="false">+M132+M131</f>
        <v>#N/A</v>
      </c>
      <c r="N133" s="64" t="e">
        <f aca="false">+L133-M133</f>
        <v>#N/A</v>
      </c>
      <c r="P133" s="66"/>
      <c r="X133" s="63"/>
      <c r="Y133" s="63"/>
    </row>
    <row r="134" customFormat="false" ht="14.4" hidden="false" customHeight="false" outlineLevel="0" collapsed="false">
      <c r="A134" s="59"/>
      <c r="B134" s="59" t="s">
        <v>116</v>
      </c>
      <c r="C134" s="59"/>
      <c r="D134" s="59"/>
      <c r="E134" s="2"/>
      <c r="F134" s="2"/>
      <c r="G134" s="60"/>
      <c r="H134" s="60"/>
      <c r="I134" s="64"/>
      <c r="J134" s="65"/>
      <c r="K134" s="2"/>
      <c r="L134" s="60"/>
      <c r="M134" s="60"/>
      <c r="N134" s="64"/>
      <c r="P134" s="66"/>
      <c r="X134" s="63"/>
      <c r="Y134" s="63"/>
    </row>
    <row r="135" customFormat="false" ht="14.4" hidden="false" customHeight="false" outlineLevel="0" collapsed="false">
      <c r="A135" s="59"/>
      <c r="B135" s="59"/>
      <c r="C135" s="59" t="s">
        <v>30</v>
      </c>
      <c r="D135" s="59"/>
      <c r="E135" s="2"/>
      <c r="F135" s="2"/>
      <c r="G135" s="60" t="e">
        <f aca="false">HLOOKUP($K$60,'Income Statement'!$A$4:$JZ$205,Lookup!B81,0)</f>
        <v>#N/A</v>
      </c>
      <c r="H135" s="60" t="e">
        <f aca="false">HLOOKUP($K$60,Budget!$A$4:$EO$203,Lookup!E81,0)</f>
        <v>#N/A</v>
      </c>
      <c r="I135" s="64" t="e">
        <f aca="false">+G135-H135</f>
        <v>#N/A</v>
      </c>
      <c r="J135" s="65" t="e">
        <f aca="false">+IF(H135=0,0,G135/H135)</f>
        <v>#N/A</v>
      </c>
      <c r="K135" s="2"/>
      <c r="L135" s="60" t="e">
        <f aca="false">+G135</f>
        <v>#N/A</v>
      </c>
      <c r="M135" s="60" t="e">
        <f aca="false">+H135/12*$M$1</f>
        <v>#N/A</v>
      </c>
      <c r="N135" s="64" t="e">
        <f aca="false">+L135-M135</f>
        <v>#N/A</v>
      </c>
      <c r="P135" s="66"/>
      <c r="X135" s="63"/>
      <c r="Y135" s="63"/>
    </row>
    <row r="136" customFormat="false" ht="14.4" hidden="false" customHeight="false" outlineLevel="0" collapsed="false">
      <c r="A136" s="59"/>
      <c r="B136" s="59"/>
      <c r="C136" s="59" t="s">
        <v>117</v>
      </c>
      <c r="D136" s="59"/>
      <c r="E136" s="2"/>
      <c r="F136" s="2"/>
      <c r="G136" s="60" t="e">
        <f aca="false">HLOOKUP($K$60,'Income Statement'!$A$4:$JZ$205,Lookup!B82,0)</f>
        <v>#N/A</v>
      </c>
      <c r="H136" s="60" t="e">
        <f aca="false">HLOOKUP($K$60,Budget!$A$4:$EO$203,Lookup!E82,0)</f>
        <v>#N/A</v>
      </c>
      <c r="I136" s="64" t="e">
        <f aca="false">+G136-H136</f>
        <v>#N/A</v>
      </c>
      <c r="J136" s="65" t="e">
        <f aca="false">+IF(H136=0,0,G136/H136)</f>
        <v>#N/A</v>
      </c>
      <c r="K136" s="2"/>
      <c r="L136" s="60" t="e">
        <f aca="false">+G136</f>
        <v>#N/A</v>
      </c>
      <c r="M136" s="60" t="e">
        <f aca="false">+H136/12*$M$1</f>
        <v>#N/A</v>
      </c>
      <c r="N136" s="64" t="e">
        <f aca="false">+L136-M136</f>
        <v>#N/A</v>
      </c>
      <c r="P136" s="66"/>
      <c r="X136" s="63"/>
      <c r="Y136" s="63"/>
    </row>
    <row r="137" customFormat="false" ht="15" hidden="true" customHeight="false" outlineLevel="0" collapsed="false">
      <c r="A137" s="71"/>
      <c r="B137" s="71"/>
      <c r="C137" s="71" t="s">
        <v>118</v>
      </c>
      <c r="D137" s="71"/>
      <c r="E137" s="72"/>
      <c r="F137" s="72"/>
      <c r="G137" s="60" t="e">
        <f aca="false">HLOOKUP($K$60,'Income Statement'!$A$4:$JZ$205,Lookup!B83,0)</f>
        <v>#N/A</v>
      </c>
      <c r="H137" s="73" t="e">
        <f aca="false">HLOOKUP($K$60,Budget!$A$4:$EO$203,Lookup!E83,0)</f>
        <v>#N/A</v>
      </c>
      <c r="I137" s="74" t="e">
        <f aca="false">+G137-H137</f>
        <v>#N/A</v>
      </c>
      <c r="J137" s="75" t="e">
        <f aca="false">+IF(H137=0,0,G137/H137)</f>
        <v>#N/A</v>
      </c>
      <c r="K137" s="72"/>
      <c r="L137" s="60" t="e">
        <f aca="false">+G137</f>
        <v>#N/A</v>
      </c>
      <c r="M137" s="73" t="e">
        <f aca="false">+H137/12*$M$1</f>
        <v>#N/A</v>
      </c>
      <c r="N137" s="74" t="e">
        <f aca="false">+L137-M137</f>
        <v>#N/A</v>
      </c>
      <c r="P137" s="66"/>
      <c r="X137" s="63"/>
      <c r="Y137" s="63"/>
    </row>
    <row r="138" customFormat="false" ht="14.4" hidden="false" customHeight="false" outlineLevel="0" collapsed="false">
      <c r="A138" s="59"/>
      <c r="B138" s="59"/>
      <c r="C138" s="59" t="s">
        <v>119</v>
      </c>
      <c r="D138" s="59"/>
      <c r="E138" s="2"/>
      <c r="F138" s="2"/>
      <c r="G138" s="60" t="e">
        <f aca="false">HLOOKUP($K$60,'Income Statement'!$A$4:$JZ$205,Lookup!B84,0)</f>
        <v>#N/A</v>
      </c>
      <c r="H138" s="60" t="e">
        <f aca="false">HLOOKUP($K$60,Budget!$A$4:$EO$203,Lookup!E84,0)</f>
        <v>#N/A</v>
      </c>
      <c r="I138" s="64" t="e">
        <f aca="false">+G138-H138</f>
        <v>#N/A</v>
      </c>
      <c r="J138" s="65" t="e">
        <f aca="false">+IF(H138=0,0,G138/H138)</f>
        <v>#N/A</v>
      </c>
      <c r="K138" s="2"/>
      <c r="L138" s="60" t="e">
        <f aca="false">+G138</f>
        <v>#N/A</v>
      </c>
      <c r="M138" s="60" t="e">
        <f aca="false">+H138/12*$M$1</f>
        <v>#N/A</v>
      </c>
      <c r="N138" s="64" t="e">
        <f aca="false">+L138-M138</f>
        <v>#N/A</v>
      </c>
      <c r="P138" s="66"/>
      <c r="X138" s="63"/>
      <c r="Y138" s="63"/>
    </row>
    <row r="139" customFormat="false" ht="14.4" hidden="false" customHeight="false" outlineLevel="0" collapsed="false">
      <c r="A139" s="59"/>
      <c r="B139" s="59"/>
      <c r="C139" s="59" t="s">
        <v>120</v>
      </c>
      <c r="D139" s="59"/>
      <c r="E139" s="2"/>
      <c r="F139" s="2"/>
      <c r="G139" s="60" t="e">
        <f aca="false">HLOOKUP($K$60,'Income Statement'!$A$4:$JZ$205,Lookup!B85,0)</f>
        <v>#N/A</v>
      </c>
      <c r="H139" s="60" t="e">
        <f aca="false">HLOOKUP($K$60,Budget!$A$4:$EO$203,Lookup!E85,0)</f>
        <v>#N/A</v>
      </c>
      <c r="I139" s="64" t="e">
        <f aca="false">+G139-H139</f>
        <v>#N/A</v>
      </c>
      <c r="J139" s="65" t="e">
        <f aca="false">+IF(H139=0,0,G139/H139)</f>
        <v>#N/A</v>
      </c>
      <c r="K139" s="2"/>
      <c r="L139" s="60" t="e">
        <f aca="false">+G139</f>
        <v>#N/A</v>
      </c>
      <c r="M139" s="60" t="e">
        <f aca="false">+H139/12*$M$1</f>
        <v>#N/A</v>
      </c>
      <c r="N139" s="64" t="e">
        <f aca="false">+L139-M139</f>
        <v>#N/A</v>
      </c>
      <c r="P139" s="66"/>
      <c r="X139" s="63"/>
      <c r="Y139" s="63"/>
    </row>
    <row r="140" customFormat="false" ht="14.4" hidden="false" customHeight="false" outlineLevel="0" collapsed="false">
      <c r="A140" s="59"/>
      <c r="B140" s="59"/>
      <c r="C140" s="59" t="s">
        <v>121</v>
      </c>
      <c r="D140" s="59"/>
      <c r="E140" s="2"/>
      <c r="F140" s="2"/>
      <c r="G140" s="60" t="e">
        <f aca="false">HLOOKUP($K$60,'Income Statement'!$A$4:$JZ$205,Lookup!B86,0)</f>
        <v>#N/A</v>
      </c>
      <c r="H140" s="60" t="e">
        <f aca="false">HLOOKUP($K$60,Budget!$A$4:$EO$203,Lookup!E86,0)</f>
        <v>#N/A</v>
      </c>
      <c r="I140" s="64" t="e">
        <f aca="false">+G140-H140</f>
        <v>#N/A</v>
      </c>
      <c r="J140" s="65" t="e">
        <f aca="false">+IF(H140=0,0,G140/H140)</f>
        <v>#N/A</v>
      </c>
      <c r="K140" s="2"/>
      <c r="L140" s="60" t="e">
        <f aca="false">+G140</f>
        <v>#N/A</v>
      </c>
      <c r="M140" s="60" t="e">
        <f aca="false">+H140/12*$M$1</f>
        <v>#N/A</v>
      </c>
      <c r="N140" s="64" t="e">
        <f aca="false">+L140-M140</f>
        <v>#N/A</v>
      </c>
      <c r="P140" s="66"/>
      <c r="X140" s="63"/>
      <c r="Y140" s="63"/>
    </row>
    <row r="141" customFormat="false" ht="14.4" hidden="false" customHeight="false" outlineLevel="0" collapsed="false">
      <c r="A141" s="59"/>
      <c r="B141" s="59"/>
      <c r="C141" s="59" t="s">
        <v>122</v>
      </c>
      <c r="D141" s="59"/>
      <c r="E141" s="2"/>
      <c r="F141" s="2"/>
      <c r="G141" s="69" t="e">
        <f aca="false">HLOOKUP($K$60,'Income Statement'!$A$4:$JZ$205,Lookup!B87,0)</f>
        <v>#N/A</v>
      </c>
      <c r="H141" s="70" t="e">
        <f aca="false">HLOOKUP($K$60,Budget!$A$4:$EO$203,Lookup!E87,0)</f>
        <v>#N/A</v>
      </c>
      <c r="I141" s="64" t="e">
        <f aca="false">+G141-H141</f>
        <v>#N/A</v>
      </c>
      <c r="J141" s="65" t="e">
        <f aca="false">+IF(H141=0,0,G141/H141)</f>
        <v>#N/A</v>
      </c>
      <c r="K141" s="2"/>
      <c r="L141" s="69" t="e">
        <f aca="false">+G141</f>
        <v>#N/A</v>
      </c>
      <c r="M141" s="69" t="e">
        <f aca="false">+H141/12*$M$1</f>
        <v>#N/A</v>
      </c>
      <c r="N141" s="64" t="e">
        <f aca="false">+L141-M141</f>
        <v>#N/A</v>
      </c>
      <c r="P141" s="66"/>
      <c r="X141" s="63"/>
      <c r="Y141" s="63"/>
    </row>
    <row r="142" customFormat="false" ht="14.4" hidden="false" customHeight="false" outlineLevel="0" collapsed="false">
      <c r="A142" s="59"/>
      <c r="B142" s="59" t="s">
        <v>123</v>
      </c>
      <c r="C142" s="59"/>
      <c r="D142" s="59"/>
      <c r="E142" s="2"/>
      <c r="F142" s="2"/>
      <c r="G142" s="60" t="e">
        <f aca="false">SUM(G135:G141)</f>
        <v>#N/A</v>
      </c>
      <c r="H142" s="60" t="e">
        <f aca="false">SUM(H135:H141)</f>
        <v>#N/A</v>
      </c>
      <c r="I142" s="64" t="e">
        <f aca="false">+G142-H142</f>
        <v>#N/A</v>
      </c>
      <c r="J142" s="65" t="e">
        <f aca="false">+IF(H142=0,0,G142/H142)</f>
        <v>#N/A</v>
      </c>
      <c r="K142" s="2"/>
      <c r="L142" s="60" t="e">
        <f aca="false">+G142</f>
        <v>#N/A</v>
      </c>
      <c r="M142" s="60" t="e">
        <f aca="false">SUM(M135:M141)</f>
        <v>#N/A</v>
      </c>
      <c r="N142" s="64" t="e">
        <f aca="false">+L142-M142</f>
        <v>#N/A</v>
      </c>
      <c r="P142" s="66"/>
      <c r="X142" s="63"/>
      <c r="Y142" s="63"/>
    </row>
    <row r="143" customFormat="false" ht="14.4" hidden="false" customHeight="false" outlineLevel="0" collapsed="false">
      <c r="A143" s="59"/>
      <c r="B143" s="59" t="s">
        <v>124</v>
      </c>
      <c r="C143" s="59"/>
      <c r="D143" s="59"/>
      <c r="E143" s="2"/>
      <c r="F143" s="2"/>
      <c r="G143" s="60"/>
      <c r="H143" s="60"/>
      <c r="I143" s="64"/>
      <c r="J143" s="65"/>
      <c r="K143" s="2"/>
      <c r="L143" s="60"/>
      <c r="M143" s="60"/>
      <c r="N143" s="64"/>
      <c r="P143" s="66"/>
      <c r="X143" s="63"/>
      <c r="Y143" s="63"/>
    </row>
    <row r="144" customFormat="false" ht="14.4" hidden="false" customHeight="false" outlineLevel="0" collapsed="false">
      <c r="A144" s="59"/>
      <c r="B144" s="59"/>
      <c r="C144" s="59" t="s">
        <v>125</v>
      </c>
      <c r="D144" s="59"/>
      <c r="E144" s="2"/>
      <c r="F144" s="2"/>
      <c r="G144" s="60" t="e">
        <f aca="false">HLOOKUP($K$60,'Income Statement'!$A$4:$JZ$205,Lookup!B90,0)</f>
        <v>#N/A</v>
      </c>
      <c r="H144" s="60" t="e">
        <f aca="false">HLOOKUP($K$60,Budget!$A$4:$EO$203,Lookup!E90,0)</f>
        <v>#N/A</v>
      </c>
      <c r="I144" s="64" t="e">
        <f aca="false">+G144-H144</f>
        <v>#N/A</v>
      </c>
      <c r="J144" s="65" t="e">
        <f aca="false">+IF(H144=0,0,G144/H144)</f>
        <v>#N/A</v>
      </c>
      <c r="K144" s="2"/>
      <c r="L144" s="60" t="e">
        <f aca="false">+G144</f>
        <v>#N/A</v>
      </c>
      <c r="M144" s="60" t="e">
        <f aca="false">+H144/12*$M$1</f>
        <v>#N/A</v>
      </c>
      <c r="N144" s="64" t="e">
        <f aca="false">+L144-M144</f>
        <v>#N/A</v>
      </c>
      <c r="P144" s="66"/>
      <c r="X144" s="63"/>
      <c r="Y144" s="63"/>
    </row>
    <row r="145" customFormat="false" ht="14.4" hidden="false" customHeight="false" outlineLevel="0" collapsed="false">
      <c r="A145" s="59"/>
      <c r="B145" s="59"/>
      <c r="C145" s="59" t="s">
        <v>32</v>
      </c>
      <c r="D145" s="59"/>
      <c r="E145" s="2"/>
      <c r="F145" s="2"/>
      <c r="G145" s="60" t="e">
        <f aca="false">HLOOKUP($K$60,'Income Statement'!$A$4:$JZ$205,Lookup!B91,0)</f>
        <v>#N/A</v>
      </c>
      <c r="H145" s="60" t="e">
        <f aca="false">HLOOKUP($K$60,Budget!$A$4:$EO$203,Lookup!E91,0)</f>
        <v>#N/A</v>
      </c>
      <c r="I145" s="64" t="e">
        <f aca="false">+G145-H145</f>
        <v>#N/A</v>
      </c>
      <c r="J145" s="65" t="e">
        <f aca="false">+IF(H145=0,0,G145/H145)</f>
        <v>#N/A</v>
      </c>
      <c r="K145" s="2"/>
      <c r="L145" s="60" t="e">
        <f aca="false">+G145</f>
        <v>#N/A</v>
      </c>
      <c r="M145" s="60" t="e">
        <f aca="false">+H145/12*$M$1</f>
        <v>#N/A</v>
      </c>
      <c r="N145" s="64" t="e">
        <f aca="false">+L145-M145</f>
        <v>#N/A</v>
      </c>
      <c r="P145" s="66"/>
      <c r="X145" s="63"/>
      <c r="Y145" s="63"/>
    </row>
    <row r="146" customFormat="false" ht="14.4" hidden="false" customHeight="false" outlineLevel="0" collapsed="false">
      <c r="A146" s="59"/>
      <c r="B146" s="59"/>
      <c r="C146" s="59" t="s">
        <v>126</v>
      </c>
      <c r="D146" s="59"/>
      <c r="E146" s="2"/>
      <c r="F146" s="2"/>
      <c r="G146" s="60" t="e">
        <f aca="false">HLOOKUP($K$60,'Income Statement'!$A$4:$JZ$205,Lookup!B92,0)</f>
        <v>#N/A</v>
      </c>
      <c r="H146" s="60" t="e">
        <f aca="false">HLOOKUP($K$60,Budget!$A$4:$EO$203,Lookup!E92,0)</f>
        <v>#N/A</v>
      </c>
      <c r="I146" s="64" t="e">
        <f aca="false">+G146-H146</f>
        <v>#N/A</v>
      </c>
      <c r="J146" s="65" t="e">
        <f aca="false">+IF(H146=0,0,G146/H146)</f>
        <v>#N/A</v>
      </c>
      <c r="K146" s="2"/>
      <c r="L146" s="60" t="e">
        <f aca="false">+G146</f>
        <v>#N/A</v>
      </c>
      <c r="M146" s="60" t="e">
        <f aca="false">+H146/12*$M$1</f>
        <v>#N/A</v>
      </c>
      <c r="N146" s="64" t="e">
        <f aca="false">+L146-M146</f>
        <v>#N/A</v>
      </c>
      <c r="P146" s="66"/>
      <c r="X146" s="63"/>
      <c r="Y146" s="63"/>
    </row>
    <row r="147" customFormat="false" ht="14.4" hidden="false" customHeight="false" outlineLevel="0" collapsed="false">
      <c r="A147" s="59"/>
      <c r="B147" s="59"/>
      <c r="C147" s="59" t="s">
        <v>127</v>
      </c>
      <c r="D147" s="59"/>
      <c r="E147" s="2"/>
      <c r="F147" s="2"/>
      <c r="G147" s="60" t="e">
        <f aca="false">HLOOKUP($K$60,'Income Statement'!$A$4:$JZ$205,Lookup!B93,0)</f>
        <v>#N/A</v>
      </c>
      <c r="H147" s="60" t="e">
        <f aca="false">HLOOKUP($K$60,Budget!$A$4:$EO$203,Lookup!E93,0)</f>
        <v>#N/A</v>
      </c>
      <c r="I147" s="64" t="e">
        <f aca="false">+G147-H147</f>
        <v>#N/A</v>
      </c>
      <c r="J147" s="65" t="e">
        <f aca="false">+IF(H147=0,0,G147/H147)</f>
        <v>#N/A</v>
      </c>
      <c r="K147" s="2"/>
      <c r="L147" s="60" t="e">
        <f aca="false">+G147</f>
        <v>#N/A</v>
      </c>
      <c r="M147" s="60" t="e">
        <f aca="false">+H147/12*$M$1</f>
        <v>#N/A</v>
      </c>
      <c r="N147" s="64" t="e">
        <f aca="false">+L147-M147</f>
        <v>#N/A</v>
      </c>
      <c r="P147" s="66"/>
      <c r="X147" s="63"/>
      <c r="Y147" s="63"/>
    </row>
    <row r="148" customFormat="false" ht="14.4" hidden="false" customHeight="false" outlineLevel="0" collapsed="false">
      <c r="A148" s="59"/>
      <c r="B148" s="59"/>
      <c r="C148" s="59" t="s">
        <v>128</v>
      </c>
      <c r="D148" s="59"/>
      <c r="E148" s="2"/>
      <c r="F148" s="2"/>
      <c r="G148" s="60" t="e">
        <f aca="false">HLOOKUP($K$60,'Income Statement'!$A$4:$JZ$205,Lookup!B94,0)</f>
        <v>#N/A</v>
      </c>
      <c r="H148" s="60" t="e">
        <f aca="false">HLOOKUP($K$60,Budget!$A$4:$EO$203,Lookup!E94,0)</f>
        <v>#N/A</v>
      </c>
      <c r="I148" s="64" t="e">
        <f aca="false">+G148-H148</f>
        <v>#N/A</v>
      </c>
      <c r="J148" s="65" t="e">
        <f aca="false">+IF(H148=0,0,G148/H148)</f>
        <v>#N/A</v>
      </c>
      <c r="K148" s="2"/>
      <c r="L148" s="60" t="e">
        <f aca="false">+G148</f>
        <v>#N/A</v>
      </c>
      <c r="M148" s="60" t="e">
        <f aca="false">+H148/12*$M$1</f>
        <v>#N/A</v>
      </c>
      <c r="N148" s="64" t="e">
        <f aca="false">+L148-M148</f>
        <v>#N/A</v>
      </c>
      <c r="P148" s="66"/>
      <c r="X148" s="63"/>
      <c r="Y148" s="63"/>
    </row>
    <row r="149" customFormat="false" ht="14.4" hidden="false" customHeight="false" outlineLevel="0" collapsed="false">
      <c r="A149" s="59"/>
      <c r="B149" s="59"/>
      <c r="C149" s="59" t="s">
        <v>129</v>
      </c>
      <c r="D149" s="59"/>
      <c r="E149" s="2"/>
      <c r="F149" s="2"/>
      <c r="G149" s="69" t="e">
        <f aca="false">HLOOKUP($K$60,'Income Statement'!$A$4:$JZ$205,Lookup!B95,0)</f>
        <v>#N/A</v>
      </c>
      <c r="H149" s="70" t="e">
        <f aca="false">HLOOKUP($K$60,Budget!$A$4:$EO$203,Lookup!E95,0)</f>
        <v>#N/A</v>
      </c>
      <c r="I149" s="64" t="e">
        <f aca="false">+G149-H149</f>
        <v>#N/A</v>
      </c>
      <c r="J149" s="65" t="e">
        <f aca="false">+IF(H149=0,0,G149/H149)</f>
        <v>#N/A</v>
      </c>
      <c r="K149" s="2"/>
      <c r="L149" s="69" t="e">
        <f aca="false">+G149</f>
        <v>#N/A</v>
      </c>
      <c r="M149" s="69" t="e">
        <f aca="false">+H149/12*$M$1</f>
        <v>#N/A</v>
      </c>
      <c r="N149" s="64" t="e">
        <f aca="false">+L149-M149</f>
        <v>#N/A</v>
      </c>
      <c r="P149" s="66"/>
      <c r="X149" s="63"/>
      <c r="Y149" s="63"/>
    </row>
    <row r="150" customFormat="false" ht="14.4" hidden="false" customHeight="false" outlineLevel="0" collapsed="false">
      <c r="A150" s="59"/>
      <c r="B150" s="59" t="s">
        <v>130</v>
      </c>
      <c r="C150" s="59"/>
      <c r="D150" s="59"/>
      <c r="E150" s="2"/>
      <c r="F150" s="2"/>
      <c r="G150" s="68" t="e">
        <f aca="false">SUM(G144:G149)</f>
        <v>#N/A</v>
      </c>
      <c r="H150" s="68" t="e">
        <f aca="false">SUM(H144:H149)</f>
        <v>#N/A</v>
      </c>
      <c r="I150" s="64" t="e">
        <f aca="false">+G150-H150</f>
        <v>#N/A</v>
      </c>
      <c r="J150" s="65" t="e">
        <f aca="false">+IF(H150=0,0,G150/H150)</f>
        <v>#N/A</v>
      </c>
      <c r="K150" s="2"/>
      <c r="L150" s="68" t="e">
        <f aca="false">+G150</f>
        <v>#N/A</v>
      </c>
      <c r="M150" s="68" t="e">
        <f aca="false">SUM(M144:M149)</f>
        <v>#N/A</v>
      </c>
      <c r="N150" s="64" t="e">
        <f aca="false">+L150-M150</f>
        <v>#N/A</v>
      </c>
      <c r="P150" s="66"/>
      <c r="X150" s="63"/>
      <c r="Y150" s="63"/>
    </row>
    <row r="151" customFormat="false" ht="14.4" hidden="false" customHeight="false" outlineLevel="0" collapsed="false">
      <c r="A151" s="59"/>
      <c r="B151" s="59" t="s">
        <v>131</v>
      </c>
      <c r="C151" s="59"/>
      <c r="D151" s="59"/>
      <c r="E151" s="2"/>
      <c r="F151" s="2"/>
      <c r="G151" s="60"/>
      <c r="H151" s="60"/>
      <c r="I151" s="64"/>
      <c r="J151" s="65"/>
      <c r="K151" s="2"/>
      <c r="L151" s="60"/>
      <c r="M151" s="60"/>
      <c r="N151" s="64"/>
      <c r="P151" s="66"/>
      <c r="X151" s="63"/>
      <c r="Y151" s="63"/>
    </row>
    <row r="152" customFormat="false" ht="14.4" hidden="false" customHeight="false" outlineLevel="0" collapsed="false">
      <c r="A152" s="59"/>
      <c r="B152" s="59"/>
      <c r="C152" s="59" t="s">
        <v>33</v>
      </c>
      <c r="D152" s="59"/>
      <c r="E152" s="2"/>
      <c r="F152" s="2"/>
      <c r="G152" s="60" t="e">
        <f aca="false">HLOOKUP($K$60,'Income Statement'!$A$4:$JZ$205,Lookup!B98,0)</f>
        <v>#N/A</v>
      </c>
      <c r="H152" s="60" t="e">
        <f aca="false">HLOOKUP($K$60,Budget!$A$4:$EO$203,Lookup!E98,0)</f>
        <v>#N/A</v>
      </c>
      <c r="I152" s="64" t="e">
        <f aca="false">+G152-H152</f>
        <v>#N/A</v>
      </c>
      <c r="J152" s="65" t="e">
        <f aca="false">+IF(H152=0,0,G152/H152)</f>
        <v>#N/A</v>
      </c>
      <c r="K152" s="2"/>
      <c r="L152" s="60" t="e">
        <f aca="false">+G152</f>
        <v>#N/A</v>
      </c>
      <c r="M152" s="60" t="e">
        <f aca="false">+H152/12*$M$1</f>
        <v>#N/A</v>
      </c>
      <c r="N152" s="64" t="e">
        <f aca="false">+L152-M152</f>
        <v>#N/A</v>
      </c>
      <c r="P152" s="66"/>
      <c r="X152" s="63"/>
      <c r="Y152" s="63"/>
    </row>
    <row r="153" customFormat="false" ht="14.4" hidden="false" customHeight="false" outlineLevel="0" collapsed="false">
      <c r="A153" s="59"/>
      <c r="B153" s="59"/>
      <c r="C153" s="59" t="s">
        <v>41</v>
      </c>
      <c r="D153" s="59"/>
      <c r="E153" s="2"/>
      <c r="F153" s="2"/>
      <c r="G153" s="60" t="e">
        <f aca="false">HLOOKUP($K$60,'Income Statement'!$A$4:$JZ$205,Lookup!B99,0)</f>
        <v>#N/A</v>
      </c>
      <c r="H153" s="60" t="e">
        <f aca="false">HLOOKUP($K$60,Budget!$A$4:$EO$203,Lookup!E99,0)</f>
        <v>#N/A</v>
      </c>
      <c r="I153" s="64" t="e">
        <f aca="false">+G153-H153</f>
        <v>#N/A</v>
      </c>
      <c r="J153" s="65" t="e">
        <f aca="false">+IF(H153=0,0,G153/H153)</f>
        <v>#N/A</v>
      </c>
      <c r="K153" s="2"/>
      <c r="L153" s="60" t="e">
        <f aca="false">+G153</f>
        <v>#N/A</v>
      </c>
      <c r="M153" s="60" t="e">
        <f aca="false">+H153/12*$M$1</f>
        <v>#N/A</v>
      </c>
      <c r="N153" s="64" t="e">
        <f aca="false">+L153-M153</f>
        <v>#N/A</v>
      </c>
      <c r="P153" s="66"/>
      <c r="X153" s="63"/>
      <c r="Y153" s="63"/>
    </row>
    <row r="154" customFormat="false" ht="14.4" hidden="false" customHeight="false" outlineLevel="0" collapsed="false">
      <c r="A154" s="59"/>
      <c r="B154" s="59"/>
      <c r="C154" s="59" t="s">
        <v>132</v>
      </c>
      <c r="D154" s="59"/>
      <c r="E154" s="2"/>
      <c r="F154" s="2"/>
      <c r="G154" s="69" t="e">
        <f aca="false">HLOOKUP($K$60,'Income Statement'!$A$4:$JZ$205,Lookup!B100,0)</f>
        <v>#N/A</v>
      </c>
      <c r="H154" s="70" t="e">
        <f aca="false">HLOOKUP($K$60,Budget!$A$4:$EO$203,Lookup!E100,0)</f>
        <v>#N/A</v>
      </c>
      <c r="I154" s="64" t="e">
        <f aca="false">+G154-H154</f>
        <v>#N/A</v>
      </c>
      <c r="J154" s="65" t="e">
        <f aca="false">+IF(H154=0,0,G154/H154)</f>
        <v>#N/A</v>
      </c>
      <c r="K154" s="2"/>
      <c r="L154" s="69" t="e">
        <f aca="false">+G154</f>
        <v>#N/A</v>
      </c>
      <c r="M154" s="69" t="e">
        <f aca="false">+H154/12*$M$1</f>
        <v>#N/A</v>
      </c>
      <c r="N154" s="64" t="e">
        <f aca="false">+L154-M154</f>
        <v>#N/A</v>
      </c>
      <c r="P154" s="66"/>
      <c r="X154" s="63"/>
      <c r="Y154" s="63"/>
    </row>
    <row r="155" customFormat="false" ht="14.4" hidden="false" customHeight="false" outlineLevel="0" collapsed="false">
      <c r="A155" s="59"/>
      <c r="B155" s="59" t="s">
        <v>133</v>
      </c>
      <c r="C155" s="59"/>
      <c r="D155" s="59"/>
      <c r="E155" s="2"/>
      <c r="F155" s="2"/>
      <c r="G155" s="68" t="e">
        <f aca="false">+G154+G153+G152</f>
        <v>#N/A</v>
      </c>
      <c r="H155" s="68" t="e">
        <f aca="false">+H154+H153+H152</f>
        <v>#N/A</v>
      </c>
      <c r="I155" s="64" t="e">
        <f aca="false">+G155-H155</f>
        <v>#N/A</v>
      </c>
      <c r="J155" s="65" t="e">
        <f aca="false">+IF(H155=0,0,G155/H155)</f>
        <v>#N/A</v>
      </c>
      <c r="K155" s="2"/>
      <c r="L155" s="68" t="e">
        <f aca="false">+G155</f>
        <v>#N/A</v>
      </c>
      <c r="M155" s="68" t="e">
        <f aca="false">+M154+M153+M152</f>
        <v>#N/A</v>
      </c>
      <c r="N155" s="64" t="e">
        <f aca="false">+L155-M155</f>
        <v>#N/A</v>
      </c>
      <c r="P155" s="66"/>
      <c r="X155" s="63"/>
      <c r="Y155" s="63"/>
    </row>
    <row r="156" customFormat="false" ht="14.4" hidden="false" customHeight="false" outlineLevel="0" collapsed="false">
      <c r="A156" s="59"/>
      <c r="B156" s="59" t="s">
        <v>134</v>
      </c>
      <c r="C156" s="59"/>
      <c r="D156" s="59"/>
      <c r="E156" s="2"/>
      <c r="F156" s="2"/>
      <c r="G156" s="60"/>
      <c r="H156" s="60"/>
      <c r="I156" s="64"/>
      <c r="J156" s="65"/>
      <c r="K156" s="2"/>
      <c r="L156" s="60"/>
      <c r="M156" s="60"/>
      <c r="N156" s="64"/>
      <c r="P156" s="66"/>
      <c r="X156" s="63"/>
      <c r="Y156" s="63"/>
    </row>
    <row r="157" customFormat="false" ht="14.4" hidden="false" customHeight="false" outlineLevel="0" collapsed="false">
      <c r="A157" s="59"/>
      <c r="B157" s="59"/>
      <c r="C157" s="59" t="s">
        <v>135</v>
      </c>
      <c r="D157" s="59"/>
      <c r="E157" s="2"/>
      <c r="F157" s="2"/>
      <c r="G157" s="60" t="e">
        <f aca="false">HLOOKUP($K$60,'Income Statement'!$A$4:$JZ$205,Lookup!B103,0)</f>
        <v>#N/A</v>
      </c>
      <c r="H157" s="60" t="e">
        <f aca="false">HLOOKUP($K$60,Budget!$A$4:$EO$203,Lookup!E103,0)</f>
        <v>#N/A</v>
      </c>
      <c r="I157" s="64" t="e">
        <f aca="false">+G157-H157</f>
        <v>#N/A</v>
      </c>
      <c r="J157" s="65" t="e">
        <f aca="false">+IF(H157=0,0,G157/H157)</f>
        <v>#N/A</v>
      </c>
      <c r="K157" s="2"/>
      <c r="L157" s="60" t="e">
        <f aca="false">+G157</f>
        <v>#N/A</v>
      </c>
      <c r="M157" s="60" t="e">
        <f aca="false">+H157/12*$M$1</f>
        <v>#N/A</v>
      </c>
      <c r="N157" s="64" t="e">
        <f aca="false">+L157-M157</f>
        <v>#N/A</v>
      </c>
      <c r="P157" s="66"/>
      <c r="X157" s="63"/>
      <c r="Y157" s="63"/>
    </row>
    <row r="158" customFormat="false" ht="14.4" hidden="false" customHeight="false" outlineLevel="0" collapsed="false">
      <c r="A158" s="59"/>
      <c r="B158" s="59"/>
      <c r="C158" s="59" t="s">
        <v>136</v>
      </c>
      <c r="D158" s="59"/>
      <c r="E158" s="2"/>
      <c r="F158" s="2"/>
      <c r="G158" s="60" t="e">
        <f aca="false">HLOOKUP($K$60,'Income Statement'!$A$4:$JZ$205,Lookup!B104,0)</f>
        <v>#N/A</v>
      </c>
      <c r="H158" s="60" t="e">
        <f aca="false">HLOOKUP($K$60,Budget!$A$4:$EO$203,Lookup!E104,0)</f>
        <v>#N/A</v>
      </c>
      <c r="I158" s="64" t="e">
        <f aca="false">+G158-H158</f>
        <v>#N/A</v>
      </c>
      <c r="J158" s="65" t="e">
        <f aca="false">+IF(H158=0,0,G158/H158)</f>
        <v>#N/A</v>
      </c>
      <c r="K158" s="2"/>
      <c r="L158" s="60" t="e">
        <f aca="false">+G158</f>
        <v>#N/A</v>
      </c>
      <c r="M158" s="60" t="e">
        <f aca="false">+H158/12*$M$1</f>
        <v>#N/A</v>
      </c>
      <c r="N158" s="64" t="e">
        <f aca="false">+L158-M158</f>
        <v>#N/A</v>
      </c>
      <c r="P158" s="66"/>
      <c r="X158" s="63"/>
      <c r="Y158" s="63"/>
    </row>
    <row r="159" customFormat="false" ht="14.4" hidden="false" customHeight="false" outlineLevel="0" collapsed="false">
      <c r="A159" s="59"/>
      <c r="B159" s="59"/>
      <c r="C159" s="59" t="s">
        <v>137</v>
      </c>
      <c r="D159" s="59"/>
      <c r="E159" s="2"/>
      <c r="F159" s="2"/>
      <c r="G159" s="69" t="e">
        <f aca="false">HLOOKUP($K$60,'Income Statement'!$A$4:$JZ$205,Lookup!B105,0)</f>
        <v>#N/A</v>
      </c>
      <c r="H159" s="70" t="e">
        <f aca="false">HLOOKUP($K$60,Budget!$A$4:$EO$203,Lookup!E105,0)</f>
        <v>#N/A</v>
      </c>
      <c r="I159" s="64" t="e">
        <f aca="false">+G159-H159</f>
        <v>#N/A</v>
      </c>
      <c r="J159" s="65" t="e">
        <f aca="false">+IF(H159=0,0,G159/H159)</f>
        <v>#N/A</v>
      </c>
      <c r="K159" s="2"/>
      <c r="L159" s="69" t="e">
        <f aca="false">+G159</f>
        <v>#N/A</v>
      </c>
      <c r="M159" s="69" t="e">
        <f aca="false">+H159/12*$M$1</f>
        <v>#N/A</v>
      </c>
      <c r="N159" s="64" t="e">
        <f aca="false">+L159-M159</f>
        <v>#N/A</v>
      </c>
      <c r="P159" s="66"/>
      <c r="X159" s="63"/>
      <c r="Y159" s="63"/>
    </row>
    <row r="160" customFormat="false" ht="14.4" hidden="false" customHeight="false" outlineLevel="0" collapsed="false">
      <c r="A160" s="59"/>
      <c r="B160" s="59" t="s">
        <v>138</v>
      </c>
      <c r="C160" s="59"/>
      <c r="D160" s="59"/>
      <c r="E160" s="2"/>
      <c r="F160" s="2"/>
      <c r="G160" s="60" t="e">
        <f aca="false">SUM(G157:G159)</f>
        <v>#N/A</v>
      </c>
      <c r="H160" s="60" t="e">
        <f aca="false">SUM(H157:H159)</f>
        <v>#N/A</v>
      </c>
      <c r="I160" s="64" t="e">
        <f aca="false">+G160-H160</f>
        <v>#N/A</v>
      </c>
      <c r="J160" s="65" t="e">
        <f aca="false">+IF(H160=0,0,G160/H160)</f>
        <v>#N/A</v>
      </c>
      <c r="K160" s="2"/>
      <c r="L160" s="60" t="e">
        <f aca="false">+G160</f>
        <v>#N/A</v>
      </c>
      <c r="M160" s="60" t="e">
        <f aca="false">SUM(M157:M159)</f>
        <v>#N/A</v>
      </c>
      <c r="N160" s="64" t="e">
        <f aca="false">+L160-M160</f>
        <v>#N/A</v>
      </c>
      <c r="P160" s="66"/>
      <c r="X160" s="63"/>
      <c r="Y160" s="63"/>
    </row>
    <row r="161" customFormat="false" ht="15" hidden="true" customHeight="false" outlineLevel="0" collapsed="false">
      <c r="A161" s="71"/>
      <c r="B161" s="71" t="s">
        <v>139</v>
      </c>
      <c r="C161" s="71"/>
      <c r="D161" s="71"/>
      <c r="E161" s="72"/>
      <c r="F161" s="72"/>
      <c r="G161" s="73" t="e">
        <f aca="false">HLOOKUP($K$60,'Income Statement'!$A$4:$JZ$204,Lookup!B107,0)</f>
        <v>#N/A</v>
      </c>
      <c r="H161" s="73" t="e">
        <f aca="false">HLOOKUP($K$60,Budget!$A$4:$EO$203,Lookup!E107,0)</f>
        <v>#N/A</v>
      </c>
      <c r="I161" s="74" t="e">
        <f aca="false">+G161-H161</f>
        <v>#N/A</v>
      </c>
      <c r="J161" s="75" t="e">
        <f aca="false">+IF(H161=0,0,G161/H161)</f>
        <v>#N/A</v>
      </c>
      <c r="K161" s="72"/>
      <c r="L161" s="73"/>
      <c r="M161" s="73" t="e">
        <f aca="false">+H161/12*$M$1</f>
        <v>#N/A</v>
      </c>
      <c r="N161" s="74"/>
      <c r="P161" s="66"/>
      <c r="X161" s="63"/>
      <c r="Y161" s="63"/>
    </row>
    <row r="162" customFormat="false" ht="14.4" hidden="false" customHeight="false" outlineLevel="0" collapsed="false">
      <c r="A162" s="59"/>
      <c r="B162" s="59" t="s">
        <v>140</v>
      </c>
      <c r="C162" s="59"/>
      <c r="D162" s="59"/>
      <c r="E162" s="2"/>
      <c r="F162" s="2"/>
      <c r="G162" s="60"/>
      <c r="H162" s="60"/>
      <c r="I162" s="64"/>
      <c r="J162" s="65"/>
      <c r="K162" s="2"/>
      <c r="L162" s="60"/>
      <c r="M162" s="60"/>
      <c r="N162" s="64"/>
      <c r="P162" s="66"/>
      <c r="X162" s="63"/>
      <c r="Y162" s="63"/>
    </row>
    <row r="163" customFormat="false" ht="14.4" hidden="false" customHeight="false" outlineLevel="0" collapsed="false">
      <c r="A163" s="59"/>
      <c r="B163" s="59"/>
      <c r="C163" s="59" t="s">
        <v>141</v>
      </c>
      <c r="D163" s="59"/>
      <c r="E163" s="2"/>
      <c r="F163" s="2"/>
      <c r="G163" s="60" t="e">
        <f aca="false">HLOOKUP($K$60,'Income Statement'!$A$4:$JZ$205,Lookup!B109,0)</f>
        <v>#N/A</v>
      </c>
      <c r="H163" s="60" t="e">
        <f aca="false">HLOOKUP($K$60,Budget!$A$4:$EO$203,Lookup!E109,0)</f>
        <v>#N/A</v>
      </c>
      <c r="I163" s="64" t="e">
        <f aca="false">+G163-H163</f>
        <v>#N/A</v>
      </c>
      <c r="J163" s="65" t="e">
        <f aca="false">+IF(H163=0,0,G163/H163)</f>
        <v>#N/A</v>
      </c>
      <c r="K163" s="2"/>
      <c r="L163" s="60" t="e">
        <f aca="false">+G163</f>
        <v>#N/A</v>
      </c>
      <c r="M163" s="60" t="e">
        <f aca="false">+H163/12*$M$1</f>
        <v>#N/A</v>
      </c>
      <c r="N163" s="64" t="e">
        <f aca="false">+L163-M163</f>
        <v>#N/A</v>
      </c>
      <c r="P163" s="66"/>
      <c r="X163" s="63"/>
      <c r="Y163" s="63"/>
    </row>
    <row r="164" customFormat="false" ht="14.4" hidden="false" customHeight="false" outlineLevel="0" collapsed="false">
      <c r="A164" s="59"/>
      <c r="B164" s="59"/>
      <c r="C164" s="59" t="s">
        <v>142</v>
      </c>
      <c r="D164" s="59"/>
      <c r="E164" s="2"/>
      <c r="F164" s="2"/>
      <c r="G164" s="60" t="e">
        <f aca="false">HLOOKUP($K$60,'Income Statement'!$A$4:$JZ$205,Lookup!B110,0)</f>
        <v>#N/A</v>
      </c>
      <c r="H164" s="60" t="e">
        <f aca="false">HLOOKUP($K$60,Budget!$A$4:$EO$203,Lookup!E110,0)</f>
        <v>#N/A</v>
      </c>
      <c r="I164" s="64" t="e">
        <f aca="false">+G164-H164</f>
        <v>#N/A</v>
      </c>
      <c r="J164" s="65" t="e">
        <f aca="false">+IF(H164=0,0,G164/H164)</f>
        <v>#N/A</v>
      </c>
      <c r="K164" s="2"/>
      <c r="L164" s="60" t="e">
        <f aca="false">+G164</f>
        <v>#N/A</v>
      </c>
      <c r="M164" s="60" t="e">
        <f aca="false">+H164/12*$M$1</f>
        <v>#N/A</v>
      </c>
      <c r="N164" s="64" t="e">
        <f aca="false">+L164-M164</f>
        <v>#N/A</v>
      </c>
      <c r="P164" s="66"/>
      <c r="X164" s="63"/>
      <c r="Y164" s="63"/>
    </row>
    <row r="165" customFormat="false" ht="14.4" hidden="false" customHeight="false" outlineLevel="0" collapsed="false">
      <c r="A165" s="59"/>
      <c r="B165" s="59"/>
      <c r="C165" s="59" t="s">
        <v>143</v>
      </c>
      <c r="D165" s="59"/>
      <c r="E165" s="2"/>
      <c r="F165" s="2"/>
      <c r="G165" s="60" t="e">
        <f aca="false">HLOOKUP($K$60,'Income Statement'!$A$4:$JZ$205,Lookup!B111,0)</f>
        <v>#N/A</v>
      </c>
      <c r="H165" s="60" t="e">
        <f aca="false">HLOOKUP($K$60,Budget!$A$4:$EO$203,Lookup!E111,0)</f>
        <v>#N/A</v>
      </c>
      <c r="I165" s="64" t="e">
        <f aca="false">+G165-H165</f>
        <v>#N/A</v>
      </c>
      <c r="J165" s="65" t="e">
        <f aca="false">+IF(H165=0,0,G165/H165)</f>
        <v>#N/A</v>
      </c>
      <c r="K165" s="2"/>
      <c r="L165" s="60" t="e">
        <f aca="false">+G165</f>
        <v>#N/A</v>
      </c>
      <c r="M165" s="60" t="e">
        <f aca="false">+H165/12*$M$1</f>
        <v>#N/A</v>
      </c>
      <c r="N165" s="64" t="e">
        <f aca="false">+L165-M165</f>
        <v>#N/A</v>
      </c>
      <c r="P165" s="66"/>
      <c r="X165" s="63"/>
      <c r="Y165" s="63"/>
    </row>
    <row r="166" customFormat="false" ht="15" hidden="true" customHeight="false" outlineLevel="0" collapsed="false">
      <c r="A166" s="71"/>
      <c r="B166" s="71"/>
      <c r="C166" s="71" t="s">
        <v>144</v>
      </c>
      <c r="D166" s="71"/>
      <c r="E166" s="72"/>
      <c r="F166" s="72"/>
      <c r="G166" s="60" t="e">
        <f aca="false">HLOOKUP($K$60,'Income Statement'!$A$4:$JZ$205,Lookup!B112,0)</f>
        <v>#N/A</v>
      </c>
      <c r="H166" s="73" t="e">
        <f aca="false">HLOOKUP($K$60,Budget!$A$4:$EO$203,Lookup!E112,0)</f>
        <v>#N/A</v>
      </c>
      <c r="I166" s="74" t="e">
        <f aca="false">+G166-H166</f>
        <v>#N/A</v>
      </c>
      <c r="J166" s="75" t="e">
        <f aca="false">+IF(H166=0,0,G166/H166)</f>
        <v>#N/A</v>
      </c>
      <c r="K166" s="72"/>
      <c r="L166" s="60" t="e">
        <f aca="false">+G166</f>
        <v>#N/A</v>
      </c>
      <c r="M166" s="73" t="e">
        <f aca="false">+H166/12*$M$1</f>
        <v>#N/A</v>
      </c>
      <c r="N166" s="74" t="e">
        <f aca="false">+L166-M166</f>
        <v>#N/A</v>
      </c>
      <c r="P166" s="66"/>
      <c r="X166" s="63"/>
      <c r="Y166" s="63"/>
    </row>
    <row r="167" customFormat="false" ht="14.4" hidden="false" customHeight="false" outlineLevel="0" collapsed="false">
      <c r="A167" s="59"/>
      <c r="B167" s="59"/>
      <c r="C167" s="59" t="s">
        <v>117</v>
      </c>
      <c r="D167" s="59"/>
      <c r="E167" s="2"/>
      <c r="F167" s="2"/>
      <c r="G167" s="60" t="e">
        <f aca="false">HLOOKUP($K$60,'Income Statement'!$A$4:$JZ$205,Lookup!B113,0)</f>
        <v>#N/A</v>
      </c>
      <c r="H167" s="60" t="e">
        <f aca="false">HLOOKUP($K$60,Budget!$A$4:$EO$203,Lookup!E113,0)</f>
        <v>#N/A</v>
      </c>
      <c r="I167" s="64" t="e">
        <f aca="false">+G167-H167</f>
        <v>#N/A</v>
      </c>
      <c r="J167" s="65" t="e">
        <f aca="false">+IF(H167=0,0,G167/H167)</f>
        <v>#N/A</v>
      </c>
      <c r="K167" s="2"/>
      <c r="L167" s="60" t="e">
        <f aca="false">+G167</f>
        <v>#N/A</v>
      </c>
      <c r="M167" s="60" t="e">
        <f aca="false">+H167/12*$M$1</f>
        <v>#N/A</v>
      </c>
      <c r="N167" s="64" t="e">
        <f aca="false">+L167-M167</f>
        <v>#N/A</v>
      </c>
      <c r="P167" s="66"/>
      <c r="X167" s="63"/>
      <c r="Y167" s="63"/>
    </row>
    <row r="168" customFormat="false" ht="14.4" hidden="false" customHeight="false" outlineLevel="0" collapsed="false">
      <c r="A168" s="59"/>
      <c r="B168" s="59"/>
      <c r="C168" s="59" t="s">
        <v>145</v>
      </c>
      <c r="D168" s="59"/>
      <c r="E168" s="2"/>
      <c r="F168" s="2"/>
      <c r="G168" s="60" t="e">
        <f aca="false">HLOOKUP($K$60,'Income Statement'!$A$4:$JZ$205,Lookup!B114,0)</f>
        <v>#N/A</v>
      </c>
      <c r="H168" s="60" t="e">
        <f aca="false">HLOOKUP($K$60,Budget!$A$4:$EO$203,Lookup!E114,0)</f>
        <v>#N/A</v>
      </c>
      <c r="I168" s="64" t="e">
        <f aca="false">+G168-H168</f>
        <v>#N/A</v>
      </c>
      <c r="J168" s="65" t="e">
        <f aca="false">+IF(H168=0,0,G168/H168)</f>
        <v>#N/A</v>
      </c>
      <c r="K168" s="2"/>
      <c r="L168" s="60" t="e">
        <f aca="false">+G168</f>
        <v>#N/A</v>
      </c>
      <c r="M168" s="60" t="e">
        <f aca="false">+H168/12*$M$1</f>
        <v>#N/A</v>
      </c>
      <c r="N168" s="64" t="e">
        <f aca="false">+L168-M168</f>
        <v>#N/A</v>
      </c>
      <c r="P168" s="66"/>
      <c r="X168" s="63"/>
      <c r="Y168" s="63"/>
    </row>
    <row r="169" customFormat="false" ht="14.4" hidden="false" customHeight="false" outlineLevel="0" collapsed="false">
      <c r="A169" s="59"/>
      <c r="B169" s="59"/>
      <c r="C169" s="59" t="s">
        <v>146</v>
      </c>
      <c r="D169" s="59"/>
      <c r="E169" s="2"/>
      <c r="F169" s="2"/>
      <c r="G169" s="60" t="e">
        <f aca="false">HLOOKUP($K$60,'Income Statement'!$A$4:$JZ$205,Lookup!B115,0)</f>
        <v>#N/A</v>
      </c>
      <c r="H169" s="60" t="e">
        <f aca="false">HLOOKUP($K$60,Budget!$A$4:$EO$203,Lookup!E115,0)</f>
        <v>#N/A</v>
      </c>
      <c r="I169" s="64" t="e">
        <f aca="false">+G169-H169</f>
        <v>#N/A</v>
      </c>
      <c r="J169" s="65" t="e">
        <f aca="false">+IF(H169=0,0,G169/H169)</f>
        <v>#N/A</v>
      </c>
      <c r="K169" s="2"/>
      <c r="L169" s="60" t="e">
        <f aca="false">+G169</f>
        <v>#N/A</v>
      </c>
      <c r="M169" s="60" t="e">
        <f aca="false">+H169/12*$M$1</f>
        <v>#N/A</v>
      </c>
      <c r="N169" s="64" t="e">
        <f aca="false">+L169-M169</f>
        <v>#N/A</v>
      </c>
      <c r="P169" s="66"/>
      <c r="X169" s="63"/>
      <c r="Y169" s="63"/>
    </row>
    <row r="170" customFormat="false" ht="15" hidden="true" customHeight="false" outlineLevel="0" collapsed="false">
      <c r="A170" s="71"/>
      <c r="B170" s="71"/>
      <c r="C170" s="71" t="s">
        <v>147</v>
      </c>
      <c r="D170" s="71"/>
      <c r="E170" s="72"/>
      <c r="F170" s="72"/>
      <c r="G170" s="60" t="e">
        <f aca="false">HLOOKUP($K$60,'Income Statement'!$A$4:$JZ$205,Lookup!B116,0)</f>
        <v>#N/A</v>
      </c>
      <c r="H170" s="73" t="e">
        <f aca="false">HLOOKUP($K$60,Budget!$A$4:$EO$203,Lookup!E116,0)</f>
        <v>#N/A</v>
      </c>
      <c r="I170" s="74" t="e">
        <f aca="false">+G170-H170</f>
        <v>#N/A</v>
      </c>
      <c r="J170" s="75" t="e">
        <f aca="false">+IF(H170=0,0,G170/H170)</f>
        <v>#N/A</v>
      </c>
      <c r="K170" s="72"/>
      <c r="L170" s="60" t="e">
        <f aca="false">+G170</f>
        <v>#N/A</v>
      </c>
      <c r="M170" s="73" t="e">
        <f aca="false">+H170/12*$M$1</f>
        <v>#N/A</v>
      </c>
      <c r="N170" s="74" t="e">
        <f aca="false">+L170-M170</f>
        <v>#N/A</v>
      </c>
      <c r="P170" s="66"/>
      <c r="X170" s="63"/>
      <c r="Y170" s="63"/>
    </row>
    <row r="171" customFormat="false" ht="14.4" hidden="false" customHeight="false" outlineLevel="0" collapsed="false">
      <c r="A171" s="59"/>
      <c r="B171" s="59"/>
      <c r="C171" s="59" t="s">
        <v>148</v>
      </c>
      <c r="D171" s="59"/>
      <c r="E171" s="2"/>
      <c r="F171" s="2"/>
      <c r="G171" s="60" t="e">
        <f aca="false">HLOOKUP($K$60,'Income Statement'!$A$4:$JZ$205,Lookup!B117,0)</f>
        <v>#N/A</v>
      </c>
      <c r="H171" s="60" t="e">
        <f aca="false">HLOOKUP($K$60,Budget!$A$4:$EO$203,Lookup!E117,0)</f>
        <v>#N/A</v>
      </c>
      <c r="I171" s="64" t="e">
        <f aca="false">+G171-H171</f>
        <v>#N/A</v>
      </c>
      <c r="J171" s="65" t="e">
        <f aca="false">+IF(H171=0,0,G171/H171)</f>
        <v>#N/A</v>
      </c>
      <c r="K171" s="2"/>
      <c r="L171" s="60" t="e">
        <f aca="false">+G171</f>
        <v>#N/A</v>
      </c>
      <c r="M171" s="60" t="e">
        <f aca="false">+H171/12*$M$1</f>
        <v>#N/A</v>
      </c>
      <c r="N171" s="64" t="e">
        <f aca="false">+L171-M171</f>
        <v>#N/A</v>
      </c>
      <c r="P171" s="66"/>
      <c r="X171" s="63"/>
      <c r="Y171" s="63"/>
    </row>
    <row r="172" customFormat="false" ht="14.4" hidden="false" customHeight="false" outlineLevel="0" collapsed="false">
      <c r="A172" s="59"/>
      <c r="B172" s="59"/>
      <c r="C172" s="59" t="s">
        <v>149</v>
      </c>
      <c r="D172" s="59"/>
      <c r="E172" s="2"/>
      <c r="F172" s="2"/>
      <c r="G172" s="60" t="e">
        <f aca="false">HLOOKUP($K$60,'Income Statement'!$A$4:$JZ$205,Lookup!B118,0)</f>
        <v>#N/A</v>
      </c>
      <c r="H172" s="60" t="e">
        <f aca="false">HLOOKUP($K$60,Budget!$A$4:$EO$203,Lookup!E118,0)</f>
        <v>#N/A</v>
      </c>
      <c r="I172" s="64" t="e">
        <f aca="false">+G172-H172</f>
        <v>#N/A</v>
      </c>
      <c r="J172" s="65" t="e">
        <f aca="false">+IF(H172=0,0,G172/H172)</f>
        <v>#N/A</v>
      </c>
      <c r="K172" s="2"/>
      <c r="L172" s="60" t="e">
        <f aca="false">+G172</f>
        <v>#N/A</v>
      </c>
      <c r="M172" s="60" t="e">
        <f aca="false">+H172/12*$M$1</f>
        <v>#N/A</v>
      </c>
      <c r="N172" s="64" t="e">
        <f aca="false">+L172-M172</f>
        <v>#N/A</v>
      </c>
      <c r="P172" s="66"/>
      <c r="X172" s="63"/>
      <c r="Y172" s="63"/>
    </row>
    <row r="173" customFormat="false" ht="14.4" hidden="false" customHeight="false" outlineLevel="0" collapsed="false">
      <c r="A173" s="59"/>
      <c r="B173" s="59"/>
      <c r="C173" s="59" t="s">
        <v>41</v>
      </c>
      <c r="D173" s="59"/>
      <c r="E173" s="2"/>
      <c r="F173" s="2"/>
      <c r="G173" s="60" t="e">
        <f aca="false">HLOOKUP($K$60,'Income Statement'!$A$4:$JZ$205,Lookup!B119,0)</f>
        <v>#N/A</v>
      </c>
      <c r="H173" s="60" t="e">
        <f aca="false">HLOOKUP($K$60,Budget!$A$4:$EO$203,Lookup!E119,0)</f>
        <v>#N/A</v>
      </c>
      <c r="I173" s="64" t="e">
        <f aca="false">+G173-H173</f>
        <v>#N/A</v>
      </c>
      <c r="J173" s="65" t="e">
        <f aca="false">+IF(H173=0,0,G173/H173)</f>
        <v>#N/A</v>
      </c>
      <c r="K173" s="2"/>
      <c r="L173" s="60" t="e">
        <f aca="false">+G173</f>
        <v>#N/A</v>
      </c>
      <c r="M173" s="60" t="e">
        <f aca="false">+H173/12*$M$1</f>
        <v>#N/A</v>
      </c>
      <c r="N173" s="64" t="e">
        <f aca="false">+L173-M173</f>
        <v>#N/A</v>
      </c>
      <c r="P173" s="66"/>
      <c r="X173" s="63"/>
      <c r="Y173" s="63"/>
    </row>
    <row r="174" customFormat="false" ht="14.4" hidden="false" customHeight="false" outlineLevel="0" collapsed="false">
      <c r="A174" s="59"/>
      <c r="B174" s="59"/>
      <c r="C174" s="59" t="s">
        <v>150</v>
      </c>
      <c r="D174" s="59"/>
      <c r="E174" s="2"/>
      <c r="F174" s="2"/>
      <c r="G174" s="60" t="e">
        <f aca="false">HLOOKUP($K$60,'Income Statement'!$A$4:$JZ$205,Lookup!B120,0)</f>
        <v>#N/A</v>
      </c>
      <c r="H174" s="60" t="e">
        <f aca="false">HLOOKUP($K$60,Budget!$A$4:$EO$203,Lookup!E120,0)</f>
        <v>#N/A</v>
      </c>
      <c r="I174" s="64" t="e">
        <f aca="false">+G174-H174</f>
        <v>#N/A</v>
      </c>
      <c r="J174" s="65" t="e">
        <f aca="false">+IF(H174=0,0,G174/H174)</f>
        <v>#N/A</v>
      </c>
      <c r="K174" s="2"/>
      <c r="L174" s="60" t="e">
        <f aca="false">+G174</f>
        <v>#N/A</v>
      </c>
      <c r="M174" s="60" t="e">
        <f aca="false">+H174/12*$M$1</f>
        <v>#N/A</v>
      </c>
      <c r="N174" s="64" t="e">
        <f aca="false">+L174-M174</f>
        <v>#N/A</v>
      </c>
      <c r="P174" s="66"/>
      <c r="X174" s="63"/>
      <c r="Y174" s="63"/>
    </row>
    <row r="175" customFormat="false" ht="14.4" hidden="false" customHeight="false" outlineLevel="0" collapsed="false">
      <c r="A175" s="59"/>
      <c r="B175" s="59"/>
      <c r="C175" s="59" t="s">
        <v>151</v>
      </c>
      <c r="D175" s="59"/>
      <c r="E175" s="2"/>
      <c r="F175" s="2"/>
      <c r="G175" s="69" t="e">
        <f aca="false">HLOOKUP($K$60,'Income Statement'!$A$4:$JZ$205,Lookup!B121,0)</f>
        <v>#N/A</v>
      </c>
      <c r="H175" s="70" t="e">
        <f aca="false">HLOOKUP($K$60,Budget!$A$4:$EO$203,Lookup!E121,0)</f>
        <v>#N/A</v>
      </c>
      <c r="I175" s="64" t="e">
        <f aca="false">+G175-H175</f>
        <v>#N/A</v>
      </c>
      <c r="J175" s="65" t="e">
        <f aca="false">+IF(H175=0,0,G175/H175)</f>
        <v>#N/A</v>
      </c>
      <c r="K175" s="2"/>
      <c r="L175" s="69" t="e">
        <f aca="false">+G175</f>
        <v>#N/A</v>
      </c>
      <c r="M175" s="69" t="e">
        <f aca="false">+H175/12*$M$1</f>
        <v>#N/A</v>
      </c>
      <c r="N175" s="64" t="e">
        <f aca="false">+L175-M175</f>
        <v>#N/A</v>
      </c>
      <c r="P175" s="66"/>
      <c r="X175" s="63"/>
      <c r="Y175" s="63"/>
    </row>
    <row r="176" customFormat="false" ht="14.4" hidden="false" customHeight="false" outlineLevel="0" collapsed="false">
      <c r="A176" s="59"/>
      <c r="B176" s="59" t="s">
        <v>152</v>
      </c>
      <c r="C176" s="59"/>
      <c r="D176" s="59"/>
      <c r="E176" s="2"/>
      <c r="F176" s="2"/>
      <c r="G176" s="60" t="e">
        <f aca="false">SUM(G163:G175)</f>
        <v>#N/A</v>
      </c>
      <c r="H176" s="60" t="e">
        <f aca="false">SUM(H163:H175)</f>
        <v>#N/A</v>
      </c>
      <c r="I176" s="64" t="e">
        <f aca="false">+G176-H176</f>
        <v>#N/A</v>
      </c>
      <c r="J176" s="65" t="e">
        <f aca="false">+IF(H176=0,0,G176/H176)</f>
        <v>#N/A</v>
      </c>
      <c r="K176" s="2"/>
      <c r="L176" s="60" t="e">
        <f aca="false">+G176</f>
        <v>#N/A</v>
      </c>
      <c r="M176" s="60" t="e">
        <f aca="false">SUM(M163:M175)</f>
        <v>#N/A</v>
      </c>
      <c r="N176" s="64" t="e">
        <f aca="false">+L176-M176</f>
        <v>#N/A</v>
      </c>
      <c r="P176" s="66"/>
      <c r="X176" s="63"/>
      <c r="Y176" s="63"/>
    </row>
    <row r="177" customFormat="false" ht="14.4" hidden="false" customHeight="false" outlineLevel="0" collapsed="false">
      <c r="A177" s="59"/>
      <c r="B177" s="59" t="s">
        <v>153</v>
      </c>
      <c r="C177" s="59"/>
      <c r="D177" s="59"/>
      <c r="E177" s="2"/>
      <c r="F177" s="2"/>
      <c r="G177" s="60"/>
      <c r="H177" s="60"/>
      <c r="I177" s="64"/>
      <c r="J177" s="65"/>
      <c r="K177" s="2"/>
      <c r="L177" s="60"/>
      <c r="M177" s="60"/>
      <c r="N177" s="64"/>
      <c r="P177" s="66"/>
      <c r="X177" s="63"/>
      <c r="Y177" s="63"/>
    </row>
    <row r="178" customFormat="false" ht="14.4" hidden="false" customHeight="false" outlineLevel="0" collapsed="false">
      <c r="A178" s="59"/>
      <c r="B178" s="59"/>
      <c r="C178" s="59" t="s">
        <v>154</v>
      </c>
      <c r="D178" s="59"/>
      <c r="E178" s="2"/>
      <c r="F178" s="2"/>
      <c r="G178" s="60" t="e">
        <f aca="false">HLOOKUP($K$60,'Income Statement'!$A$4:$JZ$205,Lookup!B124,0)</f>
        <v>#N/A</v>
      </c>
      <c r="H178" s="60" t="e">
        <f aca="false">HLOOKUP($K$60,Budget!$A$4:$EO$203,Lookup!E124,0)</f>
        <v>#N/A</v>
      </c>
      <c r="I178" s="64" t="e">
        <f aca="false">+G178-H178</f>
        <v>#N/A</v>
      </c>
      <c r="J178" s="65" t="e">
        <f aca="false">+IF(H178=0,0,G178/H178)</f>
        <v>#N/A</v>
      </c>
      <c r="K178" s="2"/>
      <c r="L178" s="60" t="e">
        <f aca="false">+G178</f>
        <v>#N/A</v>
      </c>
      <c r="M178" s="60" t="e">
        <f aca="false">+H178/12*$M$1</f>
        <v>#N/A</v>
      </c>
      <c r="N178" s="64" t="e">
        <f aca="false">+L178-M178</f>
        <v>#N/A</v>
      </c>
      <c r="P178" s="66"/>
      <c r="X178" s="63"/>
      <c r="Y178" s="63"/>
    </row>
    <row r="179" customFormat="false" ht="14.4" hidden="false" customHeight="false" outlineLevel="0" collapsed="false">
      <c r="A179" s="59"/>
      <c r="B179" s="59"/>
      <c r="C179" s="59" t="s">
        <v>155</v>
      </c>
      <c r="D179" s="59"/>
      <c r="E179" s="2"/>
      <c r="F179" s="2"/>
      <c r="G179" s="60" t="e">
        <f aca="false">HLOOKUP($K$60,'Income Statement'!$A$4:$JZ$205,Lookup!B125,0)</f>
        <v>#N/A</v>
      </c>
      <c r="H179" s="60" t="e">
        <f aca="false">HLOOKUP($K$60,Budget!$A$4:$EO$203,Lookup!E125,0)</f>
        <v>#N/A</v>
      </c>
      <c r="I179" s="64" t="e">
        <f aca="false">+G179-H179</f>
        <v>#N/A</v>
      </c>
      <c r="J179" s="65" t="e">
        <f aca="false">+IF(H179=0,0,G179/H179)</f>
        <v>#N/A</v>
      </c>
      <c r="K179" s="2"/>
      <c r="L179" s="60" t="e">
        <f aca="false">+G179</f>
        <v>#N/A</v>
      </c>
      <c r="M179" s="60" t="e">
        <f aca="false">+H179/12*M170</f>
        <v>#N/A</v>
      </c>
      <c r="N179" s="64" t="e">
        <f aca="false">+L179-M179</f>
        <v>#N/A</v>
      </c>
      <c r="P179" s="66"/>
      <c r="X179" s="63"/>
      <c r="Y179" s="63"/>
    </row>
    <row r="180" customFormat="false" ht="15" hidden="true" customHeight="false" outlineLevel="0" collapsed="false">
      <c r="A180" s="71"/>
      <c r="B180" s="71"/>
      <c r="C180" s="71" t="s">
        <v>156</v>
      </c>
      <c r="D180" s="71"/>
      <c r="E180" s="72"/>
      <c r="F180" s="72"/>
      <c r="G180" s="60" t="e">
        <f aca="false">HLOOKUP($K$60,'Income Statement'!$A$4:$JZ$205,Lookup!B126,0)</f>
        <v>#N/A</v>
      </c>
      <c r="H180" s="73" t="e">
        <f aca="false">HLOOKUP($K$60,Budget!$A$4:$EO$203,Lookup!E126,0)</f>
        <v>#N/A</v>
      </c>
      <c r="I180" s="74" t="e">
        <f aca="false">+G180-H180</f>
        <v>#N/A</v>
      </c>
      <c r="J180" s="75" t="e">
        <f aca="false">+IF(H180=0,0,G180/H180)</f>
        <v>#N/A</v>
      </c>
      <c r="K180" s="72"/>
      <c r="L180" s="60" t="e">
        <f aca="false">+G180</f>
        <v>#N/A</v>
      </c>
      <c r="M180" s="73" t="e">
        <f aca="false">+H180/12*M171</f>
        <v>#N/A</v>
      </c>
      <c r="N180" s="74" t="e">
        <f aca="false">+L180-M180</f>
        <v>#N/A</v>
      </c>
      <c r="P180" s="66"/>
      <c r="X180" s="63"/>
      <c r="Y180" s="63"/>
    </row>
    <row r="181" customFormat="false" ht="14.4" hidden="false" customHeight="false" outlineLevel="0" collapsed="false">
      <c r="A181" s="59"/>
      <c r="B181" s="59"/>
      <c r="C181" s="59" t="s">
        <v>157</v>
      </c>
      <c r="D181" s="59"/>
      <c r="E181" s="2"/>
      <c r="F181" s="2"/>
      <c r="G181" s="60" t="e">
        <f aca="false">HLOOKUP($K$60,'Income Statement'!$A$4:$JZ$205,Lookup!B127,0)</f>
        <v>#N/A</v>
      </c>
      <c r="H181" s="60" t="e">
        <f aca="false">HLOOKUP($K$60,Budget!$A$4:$EO$203,Lookup!E127,0)</f>
        <v>#N/A</v>
      </c>
      <c r="I181" s="64" t="e">
        <f aca="false">+G181-H181</f>
        <v>#N/A</v>
      </c>
      <c r="J181" s="65" t="e">
        <f aca="false">+IF(H181=0,0,G181/H181)</f>
        <v>#N/A</v>
      </c>
      <c r="K181" s="2"/>
      <c r="L181" s="60" t="e">
        <f aca="false">+G181</f>
        <v>#N/A</v>
      </c>
      <c r="M181" s="60" t="e">
        <f aca="false">+H181/12*M172</f>
        <v>#N/A</v>
      </c>
      <c r="N181" s="64" t="e">
        <f aca="false">+L181-M181</f>
        <v>#N/A</v>
      </c>
      <c r="P181" s="66"/>
      <c r="X181" s="63"/>
      <c r="Y181" s="63"/>
    </row>
    <row r="182" customFormat="false" ht="14.4" hidden="false" customHeight="false" outlineLevel="0" collapsed="false">
      <c r="A182" s="59"/>
      <c r="B182" s="59"/>
      <c r="C182" s="59" t="s">
        <v>158</v>
      </c>
      <c r="D182" s="59"/>
      <c r="E182" s="2"/>
      <c r="F182" s="2"/>
      <c r="G182" s="60" t="e">
        <f aca="false">HLOOKUP($K$60,'Income Statement'!$A$4:$JZ$205,Lookup!B128,0)</f>
        <v>#N/A</v>
      </c>
      <c r="H182" s="60" t="e">
        <f aca="false">HLOOKUP($K$60,Budget!$A$4:$EO$203,Lookup!E128,0)</f>
        <v>#N/A</v>
      </c>
      <c r="I182" s="64" t="e">
        <f aca="false">+G182-H182</f>
        <v>#N/A</v>
      </c>
      <c r="J182" s="65" t="e">
        <f aca="false">+IF(H182=0,0,G182/H182)</f>
        <v>#N/A</v>
      </c>
      <c r="K182" s="2"/>
      <c r="L182" s="60" t="e">
        <f aca="false">+G182</f>
        <v>#N/A</v>
      </c>
      <c r="M182" s="60" t="e">
        <f aca="false">+H182/12*M173</f>
        <v>#N/A</v>
      </c>
      <c r="N182" s="64" t="e">
        <f aca="false">+L182-M182</f>
        <v>#N/A</v>
      </c>
      <c r="P182" s="66"/>
      <c r="X182" s="63"/>
      <c r="Y182" s="63"/>
    </row>
    <row r="183" customFormat="false" ht="14.4" hidden="false" customHeight="false" outlineLevel="0" collapsed="false">
      <c r="A183" s="59"/>
      <c r="B183" s="59"/>
      <c r="C183" s="59" t="s">
        <v>159</v>
      </c>
      <c r="D183" s="59"/>
      <c r="E183" s="2"/>
      <c r="F183" s="2"/>
      <c r="G183" s="60" t="e">
        <f aca="false">HLOOKUP($K$60,'Income Statement'!$A$4:$JZ$205,Lookup!B129,0)</f>
        <v>#N/A</v>
      </c>
      <c r="H183" s="60" t="e">
        <f aca="false">HLOOKUP($K$60,Budget!$A$4:$EO$203,Lookup!E129,0)</f>
        <v>#N/A</v>
      </c>
      <c r="I183" s="64" t="e">
        <f aca="false">+G183-H183</f>
        <v>#N/A</v>
      </c>
      <c r="J183" s="65" t="e">
        <f aca="false">+IF(H183=0,0,G183/H183)</f>
        <v>#N/A</v>
      </c>
      <c r="K183" s="2"/>
      <c r="L183" s="60" t="e">
        <f aca="false">+G183</f>
        <v>#N/A</v>
      </c>
      <c r="M183" s="60" t="e">
        <f aca="false">+H183/12*M174</f>
        <v>#N/A</v>
      </c>
      <c r="N183" s="64" t="e">
        <f aca="false">+L183-M183</f>
        <v>#N/A</v>
      </c>
      <c r="P183" s="66"/>
      <c r="X183" s="63"/>
      <c r="Y183" s="63"/>
    </row>
    <row r="184" customFormat="false" ht="14.4" hidden="false" customHeight="false" outlineLevel="0" collapsed="false">
      <c r="A184" s="59"/>
      <c r="B184" s="59"/>
      <c r="C184" s="59" t="s">
        <v>160</v>
      </c>
      <c r="D184" s="59"/>
      <c r="E184" s="2"/>
      <c r="F184" s="2"/>
      <c r="G184" s="60" t="e">
        <f aca="false">HLOOKUP($K$60,'Income Statement'!$A$4:$JZ$205,Lookup!B130,0)</f>
        <v>#N/A</v>
      </c>
      <c r="H184" s="60" t="e">
        <f aca="false">HLOOKUP($K$60,Budget!$A$4:$EO$203,Lookup!E130,0)</f>
        <v>#N/A</v>
      </c>
      <c r="I184" s="64" t="e">
        <f aca="false">+G184-H184</f>
        <v>#N/A</v>
      </c>
      <c r="J184" s="65" t="e">
        <f aca="false">+IF(H184=0,0,G184/H184)</f>
        <v>#N/A</v>
      </c>
      <c r="K184" s="2"/>
      <c r="L184" s="60" t="e">
        <f aca="false">+G184</f>
        <v>#N/A</v>
      </c>
      <c r="M184" s="60" t="e">
        <f aca="false">+H184/12*M175</f>
        <v>#N/A</v>
      </c>
      <c r="N184" s="64" t="e">
        <f aca="false">+L184-M184</f>
        <v>#N/A</v>
      </c>
      <c r="P184" s="66"/>
      <c r="X184" s="63"/>
      <c r="Y184" s="63"/>
    </row>
    <row r="185" customFormat="false" ht="14.4" hidden="false" customHeight="false" outlineLevel="0" collapsed="false">
      <c r="A185" s="59"/>
      <c r="B185" s="59"/>
      <c r="C185" s="59" t="s">
        <v>161</v>
      </c>
      <c r="D185" s="59"/>
      <c r="E185" s="2"/>
      <c r="F185" s="2"/>
      <c r="G185" s="60" t="e">
        <f aca="false">HLOOKUP($K$60,'Income Statement'!$A$4:$JZ$205,Lookup!B131,0)</f>
        <v>#N/A</v>
      </c>
      <c r="H185" s="60" t="e">
        <f aca="false">HLOOKUP($K$60,Budget!$A$4:$EO$203,Lookup!E131,0)</f>
        <v>#N/A</v>
      </c>
      <c r="I185" s="64" t="e">
        <f aca="false">+G185-H185</f>
        <v>#N/A</v>
      </c>
      <c r="J185" s="65" t="e">
        <f aca="false">+IF(H185=0,0,G185/H185)</f>
        <v>#N/A</v>
      </c>
      <c r="K185" s="2"/>
      <c r="L185" s="60" t="e">
        <f aca="false">+G185</f>
        <v>#N/A</v>
      </c>
      <c r="M185" s="60" t="e">
        <f aca="false">+H185/12*M176</f>
        <v>#N/A</v>
      </c>
      <c r="N185" s="64" t="e">
        <f aca="false">+L185-M185</f>
        <v>#N/A</v>
      </c>
      <c r="P185" s="66"/>
      <c r="X185" s="63"/>
      <c r="Y185" s="63"/>
    </row>
    <row r="186" customFormat="false" ht="14.4" hidden="false" customHeight="false" outlineLevel="0" collapsed="false">
      <c r="A186" s="59"/>
      <c r="B186" s="59"/>
      <c r="C186" s="59" t="s">
        <v>162</v>
      </c>
      <c r="D186" s="59"/>
      <c r="E186" s="2"/>
      <c r="F186" s="2"/>
      <c r="G186" s="60" t="e">
        <f aca="false">HLOOKUP($K$60,'Income Statement'!$A$4:$JZ$205,Lookup!B132,0)</f>
        <v>#N/A</v>
      </c>
      <c r="H186" s="60" t="e">
        <f aca="false">HLOOKUP($K$60,Budget!$A$4:$EO$203,Lookup!E132,0)</f>
        <v>#N/A</v>
      </c>
      <c r="I186" s="64" t="e">
        <f aca="false">+G186-H186</f>
        <v>#N/A</v>
      </c>
      <c r="J186" s="65" t="e">
        <f aca="false">+IF(H186=0,0,G186/H186)</f>
        <v>#N/A</v>
      </c>
      <c r="K186" s="2"/>
      <c r="L186" s="60" t="e">
        <f aca="false">+G186</f>
        <v>#N/A</v>
      </c>
      <c r="M186" s="60" t="e">
        <f aca="false">+H186/12*M177</f>
        <v>#N/A</v>
      </c>
      <c r="N186" s="64" t="e">
        <f aca="false">+L186-M186</f>
        <v>#N/A</v>
      </c>
      <c r="P186" s="66"/>
      <c r="X186" s="63"/>
      <c r="Y186" s="63"/>
    </row>
    <row r="187" customFormat="false" ht="14.4" hidden="false" customHeight="false" outlineLevel="0" collapsed="false">
      <c r="A187" s="59"/>
      <c r="B187" s="59"/>
      <c r="C187" s="59" t="s">
        <v>163</v>
      </c>
      <c r="D187" s="59"/>
      <c r="E187" s="2"/>
      <c r="F187" s="2"/>
      <c r="G187" s="60" t="e">
        <f aca="false">HLOOKUP($K$60,'Income Statement'!$A$4:$JZ$205,Lookup!B133,0)</f>
        <v>#N/A</v>
      </c>
      <c r="H187" s="60" t="e">
        <f aca="false">HLOOKUP($K$60,Budget!$A$4:$EO$203,Lookup!E133,0)</f>
        <v>#N/A</v>
      </c>
      <c r="I187" s="64" t="e">
        <f aca="false">+G187-H187</f>
        <v>#N/A</v>
      </c>
      <c r="J187" s="65" t="e">
        <f aca="false">+IF(H187=0,0,G187/H187)</f>
        <v>#N/A</v>
      </c>
      <c r="K187" s="2"/>
      <c r="L187" s="60" t="e">
        <f aca="false">+G187</f>
        <v>#N/A</v>
      </c>
      <c r="M187" s="60" t="e">
        <f aca="false">+H187/12*M178</f>
        <v>#N/A</v>
      </c>
      <c r="N187" s="64" t="e">
        <f aca="false">+L187-M187</f>
        <v>#N/A</v>
      </c>
      <c r="P187" s="66"/>
      <c r="X187" s="63"/>
      <c r="Y187" s="63"/>
    </row>
    <row r="188" customFormat="false" ht="14.4" hidden="false" customHeight="false" outlineLevel="0" collapsed="false">
      <c r="A188" s="59"/>
      <c r="B188" s="59"/>
      <c r="C188" s="59" t="s">
        <v>164</v>
      </c>
      <c r="D188" s="59"/>
      <c r="E188" s="2"/>
      <c r="F188" s="2"/>
      <c r="G188" s="60" t="e">
        <f aca="false">HLOOKUP($K$60,'Income Statement'!$A$4:$JZ$205,Lookup!B134,0)</f>
        <v>#N/A</v>
      </c>
      <c r="H188" s="60" t="e">
        <f aca="false">HLOOKUP($K$60,Budget!$A$4:$EO$203,Lookup!E134,0)</f>
        <v>#N/A</v>
      </c>
      <c r="I188" s="64" t="e">
        <f aca="false">+G188-H188</f>
        <v>#N/A</v>
      </c>
      <c r="J188" s="65" t="e">
        <f aca="false">+IF(H188=0,0,G188/H188)</f>
        <v>#N/A</v>
      </c>
      <c r="K188" s="2"/>
      <c r="L188" s="60" t="e">
        <f aca="false">+G188</f>
        <v>#N/A</v>
      </c>
      <c r="M188" s="60" t="e">
        <f aca="false">+H188/12*M179</f>
        <v>#N/A</v>
      </c>
      <c r="N188" s="64" t="e">
        <f aca="false">+L188-M188</f>
        <v>#N/A</v>
      </c>
      <c r="P188" s="66"/>
      <c r="X188" s="63"/>
      <c r="Y188" s="63"/>
    </row>
    <row r="189" customFormat="false" ht="14.4" hidden="false" customHeight="false" outlineLevel="0" collapsed="false">
      <c r="A189" s="59"/>
      <c r="B189" s="59"/>
      <c r="C189" s="59" t="s">
        <v>165</v>
      </c>
      <c r="D189" s="59"/>
      <c r="E189" s="2"/>
      <c r="F189" s="2"/>
      <c r="G189" s="60" t="e">
        <f aca="false">HLOOKUP($K$60,'Income Statement'!$A$4:$JZ$205,Lookup!B135,0)</f>
        <v>#N/A</v>
      </c>
      <c r="H189" s="60" t="e">
        <f aca="false">HLOOKUP($K$60,Budget!$A$4:$EO$203,Lookup!E135,0)</f>
        <v>#N/A</v>
      </c>
      <c r="I189" s="64" t="e">
        <f aca="false">+G189-H189</f>
        <v>#N/A</v>
      </c>
      <c r="J189" s="65" t="e">
        <f aca="false">+IF(H189=0,0,G189/H189)</f>
        <v>#N/A</v>
      </c>
      <c r="K189" s="2"/>
      <c r="L189" s="60" t="e">
        <f aca="false">+G189</f>
        <v>#N/A</v>
      </c>
      <c r="M189" s="60" t="e">
        <f aca="false">+H189/12*M180</f>
        <v>#N/A</v>
      </c>
      <c r="N189" s="64" t="e">
        <f aca="false">+L189-M189</f>
        <v>#N/A</v>
      </c>
      <c r="P189" s="66"/>
      <c r="X189" s="63"/>
      <c r="Y189" s="63"/>
    </row>
    <row r="190" customFormat="false" ht="14.4" hidden="false" customHeight="false" outlineLevel="0" collapsed="false">
      <c r="A190" s="59"/>
      <c r="B190" s="59"/>
      <c r="C190" s="59" t="s">
        <v>166</v>
      </c>
      <c r="D190" s="59"/>
      <c r="E190" s="2"/>
      <c r="F190" s="2"/>
      <c r="G190" s="69" t="e">
        <f aca="false">HLOOKUP($K$60,'Income Statement'!$A$4:$JZ$205,Lookup!B136,0)</f>
        <v>#N/A</v>
      </c>
      <c r="H190" s="70" t="e">
        <f aca="false">HLOOKUP($K$60,Budget!$A$4:$EO$203,Lookup!E136,0)</f>
        <v>#N/A</v>
      </c>
      <c r="I190" s="64" t="e">
        <f aca="false">+G190-H190</f>
        <v>#N/A</v>
      </c>
      <c r="J190" s="65" t="e">
        <f aca="false">+IF(H190=0,0,G190/H190)</f>
        <v>#N/A</v>
      </c>
      <c r="K190" s="2"/>
      <c r="L190" s="69" t="e">
        <f aca="false">+G190</f>
        <v>#N/A</v>
      </c>
      <c r="M190" s="69" t="e">
        <f aca="false">+H190/12*M181</f>
        <v>#N/A</v>
      </c>
      <c r="N190" s="64" t="e">
        <f aca="false">+L190-M190</f>
        <v>#N/A</v>
      </c>
      <c r="P190" s="66"/>
      <c r="X190" s="63"/>
      <c r="Y190" s="63"/>
    </row>
    <row r="191" customFormat="false" ht="14.4" hidden="false" customHeight="false" outlineLevel="0" collapsed="false">
      <c r="A191" s="59"/>
      <c r="B191" s="59" t="s">
        <v>167</v>
      </c>
      <c r="C191" s="59"/>
      <c r="D191" s="59"/>
      <c r="E191" s="2"/>
      <c r="F191" s="2"/>
      <c r="G191" s="60" t="e">
        <f aca="false">ROUND(SUM(G177:G190),5)</f>
        <v>#N/A</v>
      </c>
      <c r="H191" s="60" t="e">
        <f aca="false">ROUND(SUM(H177:H190),5)</f>
        <v>#N/A</v>
      </c>
      <c r="I191" s="64" t="e">
        <f aca="false">+G191-H191</f>
        <v>#N/A</v>
      </c>
      <c r="J191" s="65" t="e">
        <f aca="false">+IF(H191=0,0,G191/H191)</f>
        <v>#N/A</v>
      </c>
      <c r="K191" s="2"/>
      <c r="L191" s="60" t="e">
        <f aca="false">+G191</f>
        <v>#N/A</v>
      </c>
      <c r="M191" s="60" t="e">
        <f aca="false">ROUND(SUM(M177:M190),5)</f>
        <v>#N/A</v>
      </c>
      <c r="N191" s="64" t="e">
        <f aca="false">+L191-M191</f>
        <v>#N/A</v>
      </c>
      <c r="P191" s="66"/>
      <c r="X191" s="63"/>
      <c r="Y191" s="63"/>
    </row>
    <row r="192" customFormat="false" ht="14.4" hidden="false" customHeight="false" outlineLevel="0" collapsed="false">
      <c r="A192" s="59"/>
      <c r="B192" s="59" t="s">
        <v>168</v>
      </c>
      <c r="C192" s="59"/>
      <c r="D192" s="59"/>
      <c r="E192" s="2"/>
      <c r="F192" s="2"/>
      <c r="G192" s="60"/>
      <c r="H192" s="60"/>
      <c r="I192" s="64"/>
      <c r="J192" s="65"/>
      <c r="K192" s="2"/>
      <c r="L192" s="60"/>
      <c r="M192" s="60"/>
      <c r="N192" s="64"/>
      <c r="P192" s="66"/>
      <c r="X192" s="63"/>
      <c r="Y192" s="63"/>
    </row>
    <row r="193" customFormat="false" ht="14.4" hidden="false" customHeight="false" outlineLevel="0" collapsed="false">
      <c r="A193" s="59"/>
      <c r="B193" s="59"/>
      <c r="C193" s="59" t="s">
        <v>169</v>
      </c>
      <c r="D193" s="59"/>
      <c r="E193" s="2"/>
      <c r="F193" s="2"/>
      <c r="G193" s="60" t="e">
        <f aca="false">HLOOKUP($K$60,'Income Statement'!$A$4:$JZ$205,Lookup!B139,0)</f>
        <v>#N/A</v>
      </c>
      <c r="H193" s="60" t="e">
        <f aca="false">HLOOKUP($K$60,Budget!$A$4:$EO$203,Lookup!E139,0)</f>
        <v>#N/A</v>
      </c>
      <c r="I193" s="64" t="e">
        <f aca="false">+G193-H193</f>
        <v>#N/A</v>
      </c>
      <c r="J193" s="65" t="e">
        <f aca="false">+IF(H193=0,0,G193/H193)</f>
        <v>#N/A</v>
      </c>
      <c r="K193" s="2"/>
      <c r="L193" s="60" t="e">
        <f aca="false">+G193</f>
        <v>#N/A</v>
      </c>
      <c r="M193" s="60" t="e">
        <f aca="false">+H193/12*$M$1</f>
        <v>#N/A</v>
      </c>
      <c r="N193" s="64" t="e">
        <f aca="false">+L193-M193</f>
        <v>#N/A</v>
      </c>
      <c r="P193" s="66"/>
      <c r="X193" s="63"/>
      <c r="Y193" s="63"/>
    </row>
    <row r="194" customFormat="false" ht="14.4" hidden="false" customHeight="false" outlineLevel="0" collapsed="false">
      <c r="A194" s="59"/>
      <c r="B194" s="59"/>
      <c r="C194" s="59" t="s">
        <v>170</v>
      </c>
      <c r="D194" s="59"/>
      <c r="E194" s="2"/>
      <c r="F194" s="2"/>
      <c r="G194" s="60" t="e">
        <f aca="false">HLOOKUP($K$60,'Income Statement'!$A$4:$JZ$205,Lookup!B140,0)</f>
        <v>#N/A</v>
      </c>
      <c r="H194" s="60" t="e">
        <f aca="false">HLOOKUP($K$60,Budget!$A$4:$EO$203,Lookup!E140,0)</f>
        <v>#N/A</v>
      </c>
      <c r="I194" s="64" t="e">
        <f aca="false">+G194-H194</f>
        <v>#N/A</v>
      </c>
      <c r="J194" s="65" t="e">
        <f aca="false">+IF(H194=0,0,G194/H194)</f>
        <v>#N/A</v>
      </c>
      <c r="K194" s="2"/>
      <c r="L194" s="60" t="e">
        <f aca="false">+G194</f>
        <v>#N/A</v>
      </c>
      <c r="M194" s="60" t="e">
        <f aca="false">+H194/12*$M$1</f>
        <v>#N/A</v>
      </c>
      <c r="N194" s="64" t="e">
        <f aca="false">+L194-M194</f>
        <v>#N/A</v>
      </c>
      <c r="P194" s="66"/>
      <c r="X194" s="63"/>
      <c r="Y194" s="63"/>
    </row>
    <row r="195" customFormat="false" ht="14.4" hidden="false" customHeight="false" outlineLevel="0" collapsed="false">
      <c r="A195" s="59"/>
      <c r="B195" s="59"/>
      <c r="C195" s="59" t="s">
        <v>171</v>
      </c>
      <c r="D195" s="59"/>
      <c r="E195" s="2"/>
      <c r="F195" s="2"/>
      <c r="G195" s="60" t="e">
        <f aca="false">HLOOKUP($K$60,'Income Statement'!$A$4:$JZ$205,Lookup!B141,0)</f>
        <v>#N/A</v>
      </c>
      <c r="H195" s="60" t="e">
        <f aca="false">HLOOKUP($K$60,Budget!$A$4:$EO$203,Lookup!E141,0)</f>
        <v>#N/A</v>
      </c>
      <c r="I195" s="64" t="e">
        <f aca="false">+G195-H195</f>
        <v>#N/A</v>
      </c>
      <c r="J195" s="65" t="e">
        <f aca="false">+IF(H195=0,0,G195/H195)</f>
        <v>#N/A</v>
      </c>
      <c r="K195" s="2"/>
      <c r="L195" s="60" t="e">
        <f aca="false">+G195</f>
        <v>#N/A</v>
      </c>
      <c r="M195" s="60" t="e">
        <f aca="false">+H195/12*$M$1</f>
        <v>#N/A</v>
      </c>
      <c r="N195" s="64" t="e">
        <f aca="false">+L195-M195</f>
        <v>#N/A</v>
      </c>
      <c r="P195" s="66"/>
      <c r="X195" s="63"/>
      <c r="Y195" s="63"/>
    </row>
    <row r="196" customFormat="false" ht="14.4" hidden="false" customHeight="false" outlineLevel="0" collapsed="false">
      <c r="A196" s="59"/>
      <c r="B196" s="59"/>
      <c r="C196" s="59" t="s">
        <v>172</v>
      </c>
      <c r="D196" s="59"/>
      <c r="E196" s="2"/>
      <c r="F196" s="2"/>
      <c r="G196" s="60" t="e">
        <f aca="false">HLOOKUP($K$60,'Income Statement'!$A$4:$JZ$205,Lookup!B142,0)</f>
        <v>#N/A</v>
      </c>
      <c r="H196" s="60" t="e">
        <f aca="false">HLOOKUP($K$60,Budget!$A$4:$EO$203,Lookup!E142,0)</f>
        <v>#N/A</v>
      </c>
      <c r="I196" s="64" t="e">
        <f aca="false">+G196-H196</f>
        <v>#N/A</v>
      </c>
      <c r="J196" s="65" t="e">
        <f aca="false">+IF(H196=0,0,G196/H196)</f>
        <v>#N/A</v>
      </c>
      <c r="K196" s="2"/>
      <c r="L196" s="60" t="e">
        <f aca="false">+G196</f>
        <v>#N/A</v>
      </c>
      <c r="M196" s="60" t="e">
        <f aca="false">+H196/12*$M$1</f>
        <v>#N/A</v>
      </c>
      <c r="N196" s="64" t="e">
        <f aca="false">+L196-M196</f>
        <v>#N/A</v>
      </c>
      <c r="P196" s="66"/>
      <c r="X196" s="63"/>
      <c r="Y196" s="63"/>
    </row>
    <row r="197" customFormat="false" ht="14.4" hidden="false" customHeight="false" outlineLevel="0" collapsed="false">
      <c r="A197" s="59"/>
      <c r="B197" s="59"/>
      <c r="C197" s="59" t="s">
        <v>173</v>
      </c>
      <c r="D197" s="59"/>
      <c r="E197" s="2"/>
      <c r="F197" s="2"/>
      <c r="G197" s="60" t="e">
        <f aca="false">HLOOKUP($K$60,'Income Statement'!$A$4:$JZ$205,Lookup!B143,0)</f>
        <v>#N/A</v>
      </c>
      <c r="H197" s="60" t="e">
        <f aca="false">HLOOKUP($K$60,Budget!$A$4:$EO$203,Lookup!E143,0)</f>
        <v>#N/A</v>
      </c>
      <c r="I197" s="64" t="e">
        <f aca="false">+G197-H197</f>
        <v>#N/A</v>
      </c>
      <c r="J197" s="65" t="e">
        <f aca="false">+IF(H197=0,0,G197/H197)</f>
        <v>#N/A</v>
      </c>
      <c r="K197" s="2"/>
      <c r="L197" s="60" t="e">
        <f aca="false">+G197</f>
        <v>#N/A</v>
      </c>
      <c r="M197" s="60" t="e">
        <f aca="false">+H197/12*$M$1</f>
        <v>#N/A</v>
      </c>
      <c r="N197" s="64" t="e">
        <f aca="false">+L197-M197</f>
        <v>#N/A</v>
      </c>
      <c r="P197" s="66"/>
      <c r="X197" s="63"/>
      <c r="Y197" s="63"/>
    </row>
    <row r="198" customFormat="false" ht="14.4" hidden="false" customHeight="false" outlineLevel="0" collapsed="false">
      <c r="A198" s="59"/>
      <c r="B198" s="59"/>
      <c r="C198" s="59" t="s">
        <v>174</v>
      </c>
      <c r="D198" s="59"/>
      <c r="E198" s="2"/>
      <c r="F198" s="2"/>
      <c r="G198" s="60" t="e">
        <f aca="false">HLOOKUP($K$60,'Income Statement'!$A$4:$JZ$205,Lookup!B144,0)</f>
        <v>#N/A</v>
      </c>
      <c r="H198" s="60" t="e">
        <f aca="false">HLOOKUP($K$60,Budget!$A$4:$EO$203,Lookup!E144,0)</f>
        <v>#N/A</v>
      </c>
      <c r="I198" s="64" t="e">
        <f aca="false">+G198-H198</f>
        <v>#N/A</v>
      </c>
      <c r="J198" s="65" t="e">
        <f aca="false">+IF(H198=0,0,G198/H198)</f>
        <v>#N/A</v>
      </c>
      <c r="K198" s="2"/>
      <c r="L198" s="60" t="e">
        <f aca="false">+G198</f>
        <v>#N/A</v>
      </c>
      <c r="M198" s="60" t="e">
        <f aca="false">+H198/12*$M$1</f>
        <v>#N/A</v>
      </c>
      <c r="N198" s="64" t="e">
        <f aca="false">+L198-M198</f>
        <v>#N/A</v>
      </c>
      <c r="P198" s="66"/>
      <c r="X198" s="63"/>
      <c r="Y198" s="63"/>
    </row>
    <row r="199" customFormat="false" ht="14.4" hidden="false" customHeight="false" outlineLevel="0" collapsed="false">
      <c r="A199" s="59"/>
      <c r="B199" s="59"/>
      <c r="C199" s="59" t="s">
        <v>175</v>
      </c>
      <c r="D199" s="59"/>
      <c r="E199" s="2"/>
      <c r="F199" s="2"/>
      <c r="G199" s="60" t="e">
        <f aca="false">HLOOKUP($K$60,'Income Statement'!$A$4:$JZ$205,Lookup!B145,0)</f>
        <v>#N/A</v>
      </c>
      <c r="H199" s="60" t="e">
        <f aca="false">HLOOKUP($K$60,Budget!$A$4:$EO$203,Lookup!E145,0)</f>
        <v>#N/A</v>
      </c>
      <c r="I199" s="64" t="e">
        <f aca="false">+G199-H199</f>
        <v>#N/A</v>
      </c>
      <c r="J199" s="65" t="e">
        <f aca="false">+IF(H199=0,0,G199/H199)</f>
        <v>#N/A</v>
      </c>
      <c r="K199" s="2"/>
      <c r="L199" s="60" t="e">
        <f aca="false">+G199</f>
        <v>#N/A</v>
      </c>
      <c r="M199" s="60" t="e">
        <f aca="false">+H199/12*$M$1</f>
        <v>#N/A</v>
      </c>
      <c r="N199" s="64" t="e">
        <f aca="false">+L199-M199</f>
        <v>#N/A</v>
      </c>
      <c r="P199" s="66"/>
      <c r="X199" s="63"/>
      <c r="Y199" s="63"/>
    </row>
    <row r="200" customFormat="false" ht="14.4" hidden="false" customHeight="false" outlineLevel="0" collapsed="false">
      <c r="A200" s="59"/>
      <c r="B200" s="59"/>
      <c r="C200" s="59" t="s">
        <v>176</v>
      </c>
      <c r="D200" s="59"/>
      <c r="E200" s="2"/>
      <c r="F200" s="2"/>
      <c r="G200" s="60" t="e">
        <f aca="false">HLOOKUP($K$60,'Income Statement'!$A$4:$JZ$205,Lookup!B146,0)</f>
        <v>#N/A</v>
      </c>
      <c r="H200" s="60" t="e">
        <f aca="false">HLOOKUP($K$60,Budget!$A$4:$EO$203,Lookup!E146,0)</f>
        <v>#N/A</v>
      </c>
      <c r="I200" s="64" t="e">
        <f aca="false">+G200-H200</f>
        <v>#N/A</v>
      </c>
      <c r="J200" s="65" t="e">
        <f aca="false">+IF(H200=0,0,G200/H200)</f>
        <v>#N/A</v>
      </c>
      <c r="K200" s="2"/>
      <c r="L200" s="60" t="e">
        <f aca="false">+G200</f>
        <v>#N/A</v>
      </c>
      <c r="M200" s="60" t="e">
        <f aca="false">+H200/12*$M$1</f>
        <v>#N/A</v>
      </c>
      <c r="N200" s="64" t="e">
        <f aca="false">+L200-M200</f>
        <v>#N/A</v>
      </c>
      <c r="P200" s="66"/>
      <c r="X200" s="63"/>
      <c r="Y200" s="63"/>
    </row>
    <row r="201" customFormat="false" ht="14.4" hidden="false" customHeight="false" outlineLevel="0" collapsed="false">
      <c r="A201" s="59"/>
      <c r="B201" s="59"/>
      <c r="C201" s="59" t="s">
        <v>177</v>
      </c>
      <c r="D201" s="59"/>
      <c r="E201" s="2"/>
      <c r="F201" s="2"/>
      <c r="G201" s="60" t="e">
        <f aca="false">HLOOKUP($K$60,'Income Statement'!$A$4:$JZ$205,Lookup!B147,0)</f>
        <v>#N/A</v>
      </c>
      <c r="H201" s="60" t="e">
        <f aca="false">HLOOKUP($K$60,Budget!$A$4:$EO$203,Lookup!E147,0)</f>
        <v>#N/A</v>
      </c>
      <c r="I201" s="64" t="e">
        <f aca="false">+G201-H201</f>
        <v>#N/A</v>
      </c>
      <c r="J201" s="65" t="e">
        <f aca="false">+IF(H201=0,0,G201/H201)</f>
        <v>#N/A</v>
      </c>
      <c r="K201" s="2"/>
      <c r="L201" s="60" t="e">
        <f aca="false">+G201</f>
        <v>#N/A</v>
      </c>
      <c r="M201" s="60" t="e">
        <f aca="false">+H201/12*$M$1</f>
        <v>#N/A</v>
      </c>
      <c r="N201" s="64" t="e">
        <f aca="false">+L201-M201</f>
        <v>#N/A</v>
      </c>
      <c r="P201" s="66"/>
      <c r="X201" s="63"/>
      <c r="Y201" s="63"/>
    </row>
    <row r="202" customFormat="false" ht="14.4" hidden="false" customHeight="false" outlineLevel="0" collapsed="false">
      <c r="A202" s="59"/>
      <c r="B202" s="59"/>
      <c r="C202" s="59" t="s">
        <v>178</v>
      </c>
      <c r="D202" s="59"/>
      <c r="E202" s="2"/>
      <c r="F202" s="2"/>
      <c r="G202" s="60" t="e">
        <f aca="false">HLOOKUP($K$60,'Income Statement'!$A$4:$JZ$205,Lookup!B148,0)</f>
        <v>#N/A</v>
      </c>
      <c r="H202" s="60" t="e">
        <f aca="false">HLOOKUP($K$60,Budget!$A$4:$EO$203,Lookup!E148,0)</f>
        <v>#N/A</v>
      </c>
      <c r="I202" s="64" t="e">
        <f aca="false">+G202-H202</f>
        <v>#N/A</v>
      </c>
      <c r="J202" s="65" t="e">
        <f aca="false">+IF(H202=0,0,G202/H202)</f>
        <v>#N/A</v>
      </c>
      <c r="K202" s="2"/>
      <c r="L202" s="60" t="e">
        <f aca="false">+G202</f>
        <v>#N/A</v>
      </c>
      <c r="M202" s="60" t="e">
        <f aca="false">+H202/12*$M$1</f>
        <v>#N/A</v>
      </c>
      <c r="N202" s="64" t="e">
        <f aca="false">+L202-M202</f>
        <v>#N/A</v>
      </c>
      <c r="P202" s="66"/>
      <c r="X202" s="63"/>
      <c r="Y202" s="63"/>
    </row>
    <row r="203" customFormat="false" ht="14.4" hidden="false" customHeight="false" outlineLevel="0" collapsed="false">
      <c r="A203" s="59"/>
      <c r="B203" s="59"/>
      <c r="C203" s="59" t="s">
        <v>179</v>
      </c>
      <c r="D203" s="59"/>
      <c r="E203" s="2"/>
      <c r="F203" s="2"/>
      <c r="G203" s="60" t="e">
        <f aca="false">HLOOKUP($K$60,'Income Statement'!$A$4:$JZ$205,Lookup!B149,0)</f>
        <v>#N/A</v>
      </c>
      <c r="H203" s="60" t="e">
        <f aca="false">HLOOKUP($K$60,Budget!$A$4:$EO$203,Lookup!E149,0)</f>
        <v>#N/A</v>
      </c>
      <c r="I203" s="64" t="e">
        <f aca="false">+G203-H203</f>
        <v>#N/A</v>
      </c>
      <c r="J203" s="65" t="e">
        <f aca="false">+IF(H203=0,0,G203/H203)</f>
        <v>#N/A</v>
      </c>
      <c r="K203" s="2"/>
      <c r="L203" s="60" t="e">
        <f aca="false">+G203</f>
        <v>#N/A</v>
      </c>
      <c r="M203" s="60" t="e">
        <f aca="false">+H203/12*$M$1</f>
        <v>#N/A</v>
      </c>
      <c r="N203" s="64" t="e">
        <f aca="false">+L203-M203</f>
        <v>#N/A</v>
      </c>
      <c r="P203" s="66"/>
      <c r="X203" s="63"/>
      <c r="Y203" s="63"/>
    </row>
    <row r="204" customFormat="false" ht="14.4" hidden="false" customHeight="false" outlineLevel="0" collapsed="false">
      <c r="A204" s="59"/>
      <c r="B204" s="59"/>
      <c r="C204" s="59" t="s">
        <v>180</v>
      </c>
      <c r="D204" s="59"/>
      <c r="E204" s="2"/>
      <c r="F204" s="2"/>
      <c r="G204" s="60" t="e">
        <f aca="false">HLOOKUP($K$60,'Income Statement'!$A$4:$JZ$205,Lookup!B150,0)</f>
        <v>#N/A</v>
      </c>
      <c r="H204" s="60" t="e">
        <f aca="false">HLOOKUP($K$60,Budget!$A$4:$EO$203,Lookup!E150,0)</f>
        <v>#N/A</v>
      </c>
      <c r="I204" s="64" t="e">
        <f aca="false">+G204-H204</f>
        <v>#N/A</v>
      </c>
      <c r="J204" s="65" t="e">
        <f aca="false">+IF(H204=0,0,G204/H204)</f>
        <v>#N/A</v>
      </c>
      <c r="K204" s="2"/>
      <c r="L204" s="60" t="e">
        <f aca="false">+G204</f>
        <v>#N/A</v>
      </c>
      <c r="M204" s="60" t="e">
        <f aca="false">+H204/12*$M$1</f>
        <v>#N/A</v>
      </c>
      <c r="N204" s="64" t="e">
        <f aca="false">+L204-M204</f>
        <v>#N/A</v>
      </c>
      <c r="P204" s="66"/>
      <c r="X204" s="63"/>
      <c r="Y204" s="63"/>
    </row>
    <row r="205" customFormat="false" ht="14.4" hidden="false" customHeight="false" outlineLevel="0" collapsed="false">
      <c r="A205" s="59"/>
      <c r="B205" s="59"/>
      <c r="C205" s="59" t="s">
        <v>181</v>
      </c>
      <c r="D205" s="59"/>
      <c r="E205" s="2"/>
      <c r="F205" s="2"/>
      <c r="G205" s="60" t="e">
        <f aca="false">HLOOKUP($K$60,'Income Statement'!$A$4:$JZ$205,Lookup!B151,0)</f>
        <v>#N/A</v>
      </c>
      <c r="H205" s="60" t="e">
        <f aca="false">HLOOKUP($K$60,Budget!$A$4:$EO$203,Lookup!E151,0)</f>
        <v>#N/A</v>
      </c>
      <c r="I205" s="64" t="e">
        <f aca="false">+G205-H205</f>
        <v>#N/A</v>
      </c>
      <c r="J205" s="65" t="e">
        <f aca="false">+IF(H205=0,0,G205/H205)</f>
        <v>#N/A</v>
      </c>
      <c r="K205" s="2"/>
      <c r="L205" s="60" t="e">
        <f aca="false">+G205</f>
        <v>#N/A</v>
      </c>
      <c r="M205" s="60" t="e">
        <f aca="false">+H205/12*$M$1</f>
        <v>#N/A</v>
      </c>
      <c r="N205" s="64" t="e">
        <f aca="false">+L205-M205</f>
        <v>#N/A</v>
      </c>
      <c r="P205" s="66"/>
      <c r="X205" s="63"/>
      <c r="Y205" s="63"/>
    </row>
    <row r="206" customFormat="false" ht="14.4" hidden="false" customHeight="false" outlineLevel="0" collapsed="false">
      <c r="A206" s="59"/>
      <c r="B206" s="59"/>
      <c r="C206" s="59" t="s">
        <v>182</v>
      </c>
      <c r="D206" s="59"/>
      <c r="E206" s="2"/>
      <c r="F206" s="2"/>
      <c r="G206" s="60" t="e">
        <f aca="false">HLOOKUP($K$60,'Income Statement'!$A$4:$JZ$205,Lookup!B152,0)</f>
        <v>#N/A</v>
      </c>
      <c r="H206" s="60" t="e">
        <f aca="false">HLOOKUP($K$60,Budget!$A$4:$EO$203,Lookup!E152,0)</f>
        <v>#N/A</v>
      </c>
      <c r="I206" s="64" t="e">
        <f aca="false">+G206-H206</f>
        <v>#N/A</v>
      </c>
      <c r="J206" s="65" t="e">
        <f aca="false">+IF(H206=0,0,G206/H206)</f>
        <v>#N/A</v>
      </c>
      <c r="K206" s="2"/>
      <c r="L206" s="60" t="e">
        <f aca="false">+G206</f>
        <v>#N/A</v>
      </c>
      <c r="M206" s="60" t="e">
        <f aca="false">+H206/12*$M$1</f>
        <v>#N/A</v>
      </c>
      <c r="N206" s="64" t="e">
        <f aca="false">+L206-M206</f>
        <v>#N/A</v>
      </c>
      <c r="P206" s="66"/>
      <c r="X206" s="63"/>
      <c r="Y206" s="63"/>
    </row>
    <row r="207" customFormat="false" ht="14.4" hidden="false" customHeight="false" outlineLevel="0" collapsed="false">
      <c r="A207" s="59"/>
      <c r="B207" s="59"/>
      <c r="C207" s="59" t="s">
        <v>183</v>
      </c>
      <c r="D207" s="59"/>
      <c r="E207" s="2"/>
      <c r="F207" s="2"/>
      <c r="G207" s="60" t="e">
        <f aca="false">HLOOKUP($K$60,'Income Statement'!$A$4:$JZ$205,Lookup!B153,0)</f>
        <v>#N/A</v>
      </c>
      <c r="H207" s="60" t="e">
        <f aca="false">HLOOKUP($K$60,Budget!$A$4:$EO$203,Lookup!E153,0)</f>
        <v>#N/A</v>
      </c>
      <c r="I207" s="64" t="e">
        <f aca="false">+G207-H207</f>
        <v>#N/A</v>
      </c>
      <c r="J207" s="65" t="e">
        <f aca="false">+IF(H207=0,0,G207/H207)</f>
        <v>#N/A</v>
      </c>
      <c r="K207" s="2"/>
      <c r="L207" s="60" t="e">
        <f aca="false">+G207</f>
        <v>#N/A</v>
      </c>
      <c r="M207" s="60" t="e">
        <f aca="false">+H207/12*$M$1</f>
        <v>#N/A</v>
      </c>
      <c r="N207" s="64" t="e">
        <f aca="false">+L207-M207</f>
        <v>#N/A</v>
      </c>
      <c r="P207" s="66"/>
      <c r="X207" s="63"/>
      <c r="Y207" s="63"/>
    </row>
    <row r="208" customFormat="false" ht="14.4" hidden="false" customHeight="false" outlineLevel="0" collapsed="false">
      <c r="A208" s="59"/>
      <c r="B208" s="59"/>
      <c r="C208" s="59" t="s">
        <v>184</v>
      </c>
      <c r="D208" s="59"/>
      <c r="E208" s="2"/>
      <c r="F208" s="2"/>
      <c r="G208" s="60" t="e">
        <f aca="false">HLOOKUP($K$60,'Income Statement'!$A$4:$JZ$205,Lookup!B154,0)</f>
        <v>#N/A</v>
      </c>
      <c r="H208" s="60" t="e">
        <f aca="false">HLOOKUP($K$60,Budget!$A$4:$EO$203,Lookup!E154,0)</f>
        <v>#N/A</v>
      </c>
      <c r="I208" s="64" t="e">
        <f aca="false">+G208-H208</f>
        <v>#N/A</v>
      </c>
      <c r="J208" s="65" t="e">
        <f aca="false">+IF(H208=0,0,G208/H208)</f>
        <v>#N/A</v>
      </c>
      <c r="K208" s="2"/>
      <c r="L208" s="60" t="e">
        <f aca="false">+G208</f>
        <v>#N/A</v>
      </c>
      <c r="M208" s="60" t="e">
        <f aca="false">+H208/12*$M$1</f>
        <v>#N/A</v>
      </c>
      <c r="N208" s="64" t="e">
        <f aca="false">+L208-M208</f>
        <v>#N/A</v>
      </c>
      <c r="P208" s="66"/>
      <c r="X208" s="63"/>
      <c r="Y208" s="63"/>
    </row>
    <row r="209" customFormat="false" ht="14.4" hidden="false" customHeight="false" outlineLevel="0" collapsed="false">
      <c r="A209" s="59"/>
      <c r="B209" s="59"/>
      <c r="C209" s="59" t="s">
        <v>128</v>
      </c>
      <c r="D209" s="59"/>
      <c r="E209" s="2"/>
      <c r="F209" s="2"/>
      <c r="G209" s="60" t="e">
        <f aca="false">HLOOKUP($K$60,'Income Statement'!$A$4:$JZ$205,Lookup!B155,0)</f>
        <v>#N/A</v>
      </c>
      <c r="H209" s="60" t="e">
        <f aca="false">HLOOKUP($K$60,Budget!$A$4:$EO$203,Lookup!E155,0)</f>
        <v>#N/A</v>
      </c>
      <c r="I209" s="64" t="e">
        <f aca="false">+G209-H209</f>
        <v>#N/A</v>
      </c>
      <c r="J209" s="65" t="e">
        <f aca="false">+IF(H209=0,0,G209/H209)</f>
        <v>#N/A</v>
      </c>
      <c r="K209" s="2"/>
      <c r="L209" s="60" t="e">
        <f aca="false">+G209</f>
        <v>#N/A</v>
      </c>
      <c r="M209" s="60" t="e">
        <f aca="false">+H209/12*$M$1</f>
        <v>#N/A</v>
      </c>
      <c r="N209" s="64" t="e">
        <f aca="false">+L209-M209</f>
        <v>#N/A</v>
      </c>
      <c r="P209" s="66"/>
      <c r="X209" s="63"/>
      <c r="Y209" s="63"/>
    </row>
    <row r="210" customFormat="false" ht="14.4" hidden="false" customHeight="false" outlineLevel="0" collapsed="false">
      <c r="A210" s="59"/>
      <c r="B210" s="59"/>
      <c r="C210" s="59" t="s">
        <v>185</v>
      </c>
      <c r="D210" s="59"/>
      <c r="E210" s="2"/>
      <c r="F210" s="2"/>
      <c r="G210" s="69" t="e">
        <f aca="false">HLOOKUP($K$60,'Income Statement'!$A$4:$JZ$205,Lookup!B156,0)</f>
        <v>#N/A</v>
      </c>
      <c r="H210" s="70" t="e">
        <f aca="false">HLOOKUP($K$60,Budget!$A$4:$EO$203,Lookup!E156,0)</f>
        <v>#N/A</v>
      </c>
      <c r="I210" s="64" t="e">
        <f aca="false">+G210-H210</f>
        <v>#N/A</v>
      </c>
      <c r="J210" s="65" t="e">
        <f aca="false">+IF(H210=0,0,G210/H210)</f>
        <v>#N/A</v>
      </c>
      <c r="K210" s="2"/>
      <c r="L210" s="69" t="e">
        <f aca="false">+G210</f>
        <v>#N/A</v>
      </c>
      <c r="M210" s="69" t="e">
        <f aca="false">+H210/12*$M$1</f>
        <v>#N/A</v>
      </c>
      <c r="N210" s="64" t="e">
        <f aca="false">+L210-M210</f>
        <v>#N/A</v>
      </c>
      <c r="P210" s="66"/>
      <c r="X210" s="63"/>
      <c r="Y210" s="63"/>
    </row>
    <row r="211" customFormat="false" ht="14.4" hidden="false" customHeight="false" outlineLevel="0" collapsed="false">
      <c r="A211" s="59"/>
      <c r="B211" s="59" t="s">
        <v>186</v>
      </c>
      <c r="C211" s="59"/>
      <c r="D211" s="59"/>
      <c r="E211" s="2"/>
      <c r="F211" s="2"/>
      <c r="G211" s="60" t="e">
        <f aca="false">HLOOKUP($K$60,'Income Statement'!$A$4:$JZ$205,Lookup!B157,0)</f>
        <v>#N/A</v>
      </c>
      <c r="H211" s="60" t="e">
        <f aca="false">ROUND(SUM(H192:H210),5)</f>
        <v>#N/A</v>
      </c>
      <c r="I211" s="64" t="e">
        <f aca="false">+G211-H211</f>
        <v>#N/A</v>
      </c>
      <c r="J211" s="65" t="e">
        <f aca="false">+IF(H211=0,0,G211/H211)</f>
        <v>#N/A</v>
      </c>
      <c r="K211" s="2"/>
      <c r="L211" s="60" t="e">
        <f aca="false">+G211</f>
        <v>#N/A</v>
      </c>
      <c r="M211" s="60" t="e">
        <f aca="false">+H211/12*$M$1</f>
        <v>#N/A</v>
      </c>
      <c r="N211" s="64" t="e">
        <f aca="false">+L211-M211</f>
        <v>#N/A</v>
      </c>
      <c r="P211" s="66"/>
      <c r="X211" s="63"/>
      <c r="Y211" s="63"/>
    </row>
    <row r="212" customFormat="false" ht="14.4" hidden="false" customHeight="false" outlineLevel="0" collapsed="false">
      <c r="A212" s="59"/>
      <c r="B212" s="59" t="s">
        <v>187</v>
      </c>
      <c r="C212" s="59"/>
      <c r="D212" s="59"/>
      <c r="E212" s="2"/>
      <c r="F212" s="2"/>
      <c r="G212" s="60" t="e">
        <f aca="false">HLOOKUP($K$60,'Income Statement'!$A$4:$JZ$205,Lookup!B158,0)</f>
        <v>#N/A</v>
      </c>
      <c r="H212" s="60" t="e">
        <f aca="false">HLOOKUP($K$60,Budget!$A$4:$EO$203,Lookup!E158,0)</f>
        <v>#N/A</v>
      </c>
      <c r="I212" s="64" t="e">
        <f aca="false">+G212-H212</f>
        <v>#N/A</v>
      </c>
      <c r="J212" s="65" t="e">
        <f aca="false">+IF(H212=0,0,G212/H212)</f>
        <v>#N/A</v>
      </c>
      <c r="K212" s="2"/>
      <c r="L212" s="60" t="e">
        <f aca="false">+G212</f>
        <v>#N/A</v>
      </c>
      <c r="M212" s="60" t="e">
        <f aca="false">+H212/12*$M$1</f>
        <v>#N/A</v>
      </c>
      <c r="N212" s="64" t="e">
        <f aca="false">+L212-M212</f>
        <v>#N/A</v>
      </c>
      <c r="P212" s="66"/>
      <c r="X212" s="63"/>
      <c r="Y212" s="63"/>
    </row>
    <row r="213" customFormat="false" ht="14.4" hidden="false" customHeight="false" outlineLevel="0" collapsed="false">
      <c r="A213" s="59"/>
      <c r="B213" s="59" t="s">
        <v>188</v>
      </c>
      <c r="C213" s="59"/>
      <c r="D213" s="59"/>
      <c r="E213" s="2"/>
      <c r="F213" s="2"/>
      <c r="G213" s="60"/>
      <c r="H213" s="60"/>
      <c r="I213" s="64"/>
      <c r="J213" s="65"/>
      <c r="K213" s="2"/>
      <c r="L213" s="60"/>
      <c r="M213" s="60"/>
      <c r="N213" s="64"/>
      <c r="P213" s="66"/>
      <c r="X213" s="63"/>
      <c r="Y213" s="63"/>
    </row>
    <row r="214" customFormat="false" ht="14.4" hidden="false" customHeight="false" outlineLevel="0" collapsed="false">
      <c r="A214" s="59"/>
      <c r="B214" s="59"/>
      <c r="C214" s="59" t="s">
        <v>189</v>
      </c>
      <c r="D214" s="59"/>
      <c r="E214" s="2"/>
      <c r="F214" s="2"/>
      <c r="G214" s="60" t="e">
        <f aca="false">HLOOKUP($K$60,'Income Statement'!$A$4:$JZ$205,Lookup!B160,0)</f>
        <v>#N/A</v>
      </c>
      <c r="H214" s="60" t="e">
        <f aca="false">HLOOKUP($K$60,Budget!$A$4:$EO$203,Lookup!E160,0)</f>
        <v>#N/A</v>
      </c>
      <c r="I214" s="64" t="e">
        <f aca="false">+G214-H214</f>
        <v>#N/A</v>
      </c>
      <c r="J214" s="65" t="e">
        <f aca="false">+IF(H214=0,0,G214/H214)</f>
        <v>#N/A</v>
      </c>
      <c r="K214" s="2"/>
      <c r="L214" s="60" t="e">
        <f aca="false">+G214</f>
        <v>#N/A</v>
      </c>
      <c r="M214" s="60" t="e">
        <f aca="false">+H214/12*$M$1</f>
        <v>#N/A</v>
      </c>
      <c r="N214" s="64" t="e">
        <f aca="false">+L214-M214</f>
        <v>#N/A</v>
      </c>
      <c r="P214" s="66"/>
      <c r="X214" s="63"/>
      <c r="Y214" s="63"/>
    </row>
    <row r="215" customFormat="false" ht="14.4" hidden="false" customHeight="false" outlineLevel="0" collapsed="false">
      <c r="A215" s="59"/>
      <c r="B215" s="59"/>
      <c r="C215" s="59" t="s">
        <v>190</v>
      </c>
      <c r="D215" s="59"/>
      <c r="E215" s="2"/>
      <c r="F215" s="2"/>
      <c r="G215" s="60" t="e">
        <f aca="false">HLOOKUP($K$60,'Income Statement'!$A$4:$JZ$205,Lookup!B161,0)</f>
        <v>#N/A</v>
      </c>
      <c r="H215" s="60" t="e">
        <f aca="false">HLOOKUP($K$60,Budget!$A$4:$EO$203,Lookup!E161,0)</f>
        <v>#N/A</v>
      </c>
      <c r="I215" s="64" t="e">
        <f aca="false">+G215-H215</f>
        <v>#N/A</v>
      </c>
      <c r="J215" s="65" t="e">
        <f aca="false">+IF(H215=0,0,G215/H215)</f>
        <v>#N/A</v>
      </c>
      <c r="K215" s="2"/>
      <c r="L215" s="60" t="e">
        <f aca="false">+G215</f>
        <v>#N/A</v>
      </c>
      <c r="M215" s="60" t="e">
        <f aca="false">+H215/12*$M$1</f>
        <v>#N/A</v>
      </c>
      <c r="N215" s="64" t="e">
        <f aca="false">+L215-M215</f>
        <v>#N/A</v>
      </c>
      <c r="P215" s="66"/>
      <c r="X215" s="63"/>
      <c r="Y215" s="63"/>
    </row>
    <row r="216" customFormat="false" ht="14.4" hidden="false" customHeight="false" outlineLevel="0" collapsed="false">
      <c r="A216" s="59"/>
      <c r="B216" s="59"/>
      <c r="C216" s="59" t="s">
        <v>191</v>
      </c>
      <c r="D216" s="59"/>
      <c r="E216" s="2"/>
      <c r="F216" s="2"/>
      <c r="G216" s="60" t="e">
        <f aca="false">HLOOKUP($K$60,'Income Statement'!$A$4:$JZ$205,Lookup!B162,0)</f>
        <v>#N/A</v>
      </c>
      <c r="H216" s="60" t="e">
        <f aca="false">HLOOKUP($K$60,Budget!$A$4:$EO$203,Lookup!E162,0)</f>
        <v>#N/A</v>
      </c>
      <c r="I216" s="64" t="e">
        <f aca="false">+G216-H216</f>
        <v>#N/A</v>
      </c>
      <c r="J216" s="65" t="e">
        <f aca="false">+IF(H216=0,0,G216/H216)</f>
        <v>#N/A</v>
      </c>
      <c r="K216" s="2"/>
      <c r="L216" s="60" t="e">
        <f aca="false">+G216</f>
        <v>#N/A</v>
      </c>
      <c r="M216" s="60" t="e">
        <f aca="false">+H216/12*$M$1</f>
        <v>#N/A</v>
      </c>
      <c r="N216" s="64" t="e">
        <f aca="false">+L216-M216</f>
        <v>#N/A</v>
      </c>
      <c r="P216" s="66"/>
      <c r="X216" s="63"/>
      <c r="Y216" s="63"/>
    </row>
    <row r="217" customFormat="false" ht="14.4" hidden="false" customHeight="false" outlineLevel="0" collapsed="false">
      <c r="A217" s="59"/>
      <c r="B217" s="59"/>
      <c r="C217" s="59" t="s">
        <v>192</v>
      </c>
      <c r="D217" s="59"/>
      <c r="E217" s="2"/>
      <c r="F217" s="2"/>
      <c r="G217" s="60" t="e">
        <f aca="false">HLOOKUP($K$60,'Income Statement'!$A$4:$JZ$205,Lookup!B163,0)</f>
        <v>#N/A</v>
      </c>
      <c r="H217" s="60" t="e">
        <f aca="false">HLOOKUP($K$60,Budget!$A$4:$EO$203,Lookup!E163,0)</f>
        <v>#N/A</v>
      </c>
      <c r="I217" s="64" t="e">
        <f aca="false">+G217-H217</f>
        <v>#N/A</v>
      </c>
      <c r="J217" s="65" t="e">
        <f aca="false">+IF(H217=0,0,G217/H217)</f>
        <v>#N/A</v>
      </c>
      <c r="K217" s="2"/>
      <c r="L217" s="60" t="e">
        <f aca="false">+G217</f>
        <v>#N/A</v>
      </c>
      <c r="M217" s="60" t="e">
        <f aca="false">+H217/12*$M$1</f>
        <v>#N/A</v>
      </c>
      <c r="N217" s="64" t="e">
        <f aca="false">+L217-M217</f>
        <v>#N/A</v>
      </c>
      <c r="P217" s="66"/>
      <c r="X217" s="63"/>
      <c r="Y217" s="63"/>
    </row>
    <row r="218" customFormat="false" ht="14.4" hidden="false" customHeight="false" outlineLevel="0" collapsed="false">
      <c r="A218" s="59"/>
      <c r="B218" s="59"/>
      <c r="C218" s="59" t="s">
        <v>193</v>
      </c>
      <c r="D218" s="59"/>
      <c r="E218" s="2"/>
      <c r="F218" s="2"/>
      <c r="G218" s="60" t="e">
        <f aca="false">HLOOKUP($K$60,'Income Statement'!$A$4:$JZ$205,Lookup!B164,0)</f>
        <v>#N/A</v>
      </c>
      <c r="H218" s="60" t="e">
        <f aca="false">HLOOKUP($K$60,Budget!$A$4:$EO$203,Lookup!E164,0)</f>
        <v>#N/A</v>
      </c>
      <c r="I218" s="64" t="e">
        <f aca="false">+G218-H218</f>
        <v>#N/A</v>
      </c>
      <c r="J218" s="65" t="e">
        <f aca="false">+IF(H218=0,0,G218/H218)</f>
        <v>#N/A</v>
      </c>
      <c r="K218" s="2"/>
      <c r="L218" s="60" t="e">
        <f aca="false">+G218</f>
        <v>#N/A</v>
      </c>
      <c r="M218" s="60" t="e">
        <f aca="false">+H218/12*$M$1</f>
        <v>#N/A</v>
      </c>
      <c r="N218" s="64" t="e">
        <f aca="false">+L218-M218</f>
        <v>#N/A</v>
      </c>
      <c r="P218" s="66"/>
      <c r="X218" s="63"/>
      <c r="Y218" s="63"/>
    </row>
    <row r="219" customFormat="false" ht="14.4" hidden="false" customHeight="false" outlineLevel="0" collapsed="false">
      <c r="A219" s="59"/>
      <c r="B219" s="59"/>
      <c r="C219" s="59" t="s">
        <v>194</v>
      </c>
      <c r="D219" s="59"/>
      <c r="E219" s="2"/>
      <c r="F219" s="2"/>
      <c r="G219" s="60" t="e">
        <f aca="false">HLOOKUP($K$60,'Income Statement'!$A$4:$JZ$205,Lookup!B165,0)</f>
        <v>#N/A</v>
      </c>
      <c r="H219" s="60" t="e">
        <f aca="false">HLOOKUP($K$60,Budget!$A$4:$EO$203,Lookup!E165,0)</f>
        <v>#N/A</v>
      </c>
      <c r="I219" s="64" t="e">
        <f aca="false">+G219-H219</f>
        <v>#N/A</v>
      </c>
      <c r="J219" s="65" t="e">
        <f aca="false">+IF(H219=0,0,G219/H219)</f>
        <v>#N/A</v>
      </c>
      <c r="K219" s="2"/>
      <c r="L219" s="60" t="e">
        <f aca="false">+G219</f>
        <v>#N/A</v>
      </c>
      <c r="M219" s="60" t="e">
        <f aca="false">+H219/12*$M$1</f>
        <v>#N/A</v>
      </c>
      <c r="N219" s="64" t="e">
        <f aca="false">+L219-M219</f>
        <v>#N/A</v>
      </c>
      <c r="P219" s="66"/>
      <c r="X219" s="63"/>
      <c r="Y219" s="63"/>
    </row>
    <row r="220" customFormat="false" ht="14.4" hidden="false" customHeight="false" outlineLevel="0" collapsed="false">
      <c r="A220" s="59"/>
      <c r="B220" s="59"/>
      <c r="C220" s="59" t="s">
        <v>195</v>
      </c>
      <c r="D220" s="59"/>
      <c r="E220" s="2"/>
      <c r="F220" s="2"/>
      <c r="G220" s="60" t="e">
        <f aca="false">HLOOKUP($K$60,'Income Statement'!$A$4:$JZ$205,Lookup!B166,0)</f>
        <v>#N/A</v>
      </c>
      <c r="H220" s="60" t="e">
        <f aca="false">HLOOKUP($K$60,Budget!$A$4:$EO$203,Lookup!E166,0)</f>
        <v>#N/A</v>
      </c>
      <c r="I220" s="64" t="e">
        <f aca="false">+G220-H220</f>
        <v>#N/A</v>
      </c>
      <c r="J220" s="65" t="e">
        <f aca="false">+IF(H220=0,0,G220/H220)</f>
        <v>#N/A</v>
      </c>
      <c r="K220" s="2"/>
      <c r="L220" s="60" t="e">
        <f aca="false">+G220</f>
        <v>#N/A</v>
      </c>
      <c r="M220" s="60" t="e">
        <f aca="false">+H220/12*$M$1</f>
        <v>#N/A</v>
      </c>
      <c r="N220" s="64" t="e">
        <f aca="false">+L220-M220</f>
        <v>#N/A</v>
      </c>
      <c r="P220" s="66"/>
      <c r="X220" s="63"/>
      <c r="Y220" s="63"/>
    </row>
    <row r="221" customFormat="false" ht="14.4" hidden="false" customHeight="false" outlineLevel="0" collapsed="false">
      <c r="A221" s="59"/>
      <c r="B221" s="59"/>
      <c r="C221" s="59" t="s">
        <v>196</v>
      </c>
      <c r="D221" s="59"/>
      <c r="E221" s="2"/>
      <c r="F221" s="2"/>
      <c r="G221" s="60" t="e">
        <f aca="false">HLOOKUP($K$60,'Income Statement'!$A$4:$JZ$205,Lookup!B167,0)</f>
        <v>#N/A</v>
      </c>
      <c r="H221" s="60" t="e">
        <f aca="false">HLOOKUP($K$60,Budget!$A$4:$EO$203,Lookup!E167,0)</f>
        <v>#N/A</v>
      </c>
      <c r="I221" s="64" t="e">
        <f aca="false">+G221-H221</f>
        <v>#N/A</v>
      </c>
      <c r="J221" s="65" t="e">
        <f aca="false">+IF(H221=0,0,G221/H221)</f>
        <v>#N/A</v>
      </c>
      <c r="K221" s="2"/>
      <c r="L221" s="60" t="e">
        <f aca="false">+G221</f>
        <v>#N/A</v>
      </c>
      <c r="M221" s="60" t="e">
        <f aca="false">+H221/12*$M$1</f>
        <v>#N/A</v>
      </c>
      <c r="N221" s="64" t="e">
        <f aca="false">+L221-M221</f>
        <v>#N/A</v>
      </c>
      <c r="P221" s="66"/>
      <c r="X221" s="63"/>
      <c r="Y221" s="63"/>
    </row>
    <row r="222" customFormat="false" ht="14.4" hidden="false" customHeight="false" outlineLevel="0" collapsed="false">
      <c r="A222" s="59"/>
      <c r="B222" s="59"/>
      <c r="C222" s="59" t="s">
        <v>197</v>
      </c>
      <c r="D222" s="59"/>
      <c r="E222" s="2"/>
      <c r="F222" s="2"/>
      <c r="G222" s="69" t="e">
        <f aca="false">HLOOKUP($K$60,'Income Statement'!$A$4:$JZ$205,Lookup!B168,0)</f>
        <v>#N/A</v>
      </c>
      <c r="H222" s="70" t="e">
        <f aca="false">HLOOKUP($K$60,Budget!$A$4:$EO$203,Lookup!E168,0)</f>
        <v>#N/A</v>
      </c>
      <c r="I222" s="64" t="e">
        <f aca="false">+G222-H222</f>
        <v>#N/A</v>
      </c>
      <c r="J222" s="65" t="e">
        <f aca="false">+IF(H222=0,0,G222/H222)</f>
        <v>#N/A</v>
      </c>
      <c r="K222" s="2"/>
      <c r="L222" s="69" t="e">
        <f aca="false">+G222</f>
        <v>#N/A</v>
      </c>
      <c r="M222" s="69" t="e">
        <f aca="false">+H222/12*$M$1</f>
        <v>#N/A</v>
      </c>
      <c r="N222" s="64" t="e">
        <f aca="false">+L222-M222</f>
        <v>#N/A</v>
      </c>
      <c r="P222" s="66"/>
      <c r="X222" s="63"/>
      <c r="Y222" s="63"/>
    </row>
    <row r="223" customFormat="false" ht="14.4" hidden="false" customHeight="false" outlineLevel="0" collapsed="false">
      <c r="A223" s="59"/>
      <c r="B223" s="59" t="s">
        <v>198</v>
      </c>
      <c r="C223" s="59"/>
      <c r="D223" s="59"/>
      <c r="E223" s="2"/>
      <c r="F223" s="2"/>
      <c r="G223" s="60" t="e">
        <f aca="false">ROUND(SUM(G213:G222),5)</f>
        <v>#N/A</v>
      </c>
      <c r="H223" s="60" t="e">
        <f aca="false">ROUND(SUM(H213:H222),5)</f>
        <v>#N/A</v>
      </c>
      <c r="I223" s="64" t="e">
        <f aca="false">+G223-H223</f>
        <v>#N/A</v>
      </c>
      <c r="J223" s="65" t="e">
        <f aca="false">+IF(H223=0,0,G223/H223)</f>
        <v>#N/A</v>
      </c>
      <c r="K223" s="2"/>
      <c r="L223" s="60" t="e">
        <f aca="false">+G223</f>
        <v>#N/A</v>
      </c>
      <c r="M223" s="60" t="e">
        <f aca="false">+H223/12*$M$1</f>
        <v>#N/A</v>
      </c>
      <c r="N223" s="64" t="e">
        <f aca="false">+L223-M223</f>
        <v>#N/A</v>
      </c>
      <c r="P223" s="66"/>
      <c r="X223" s="63"/>
      <c r="Y223" s="63"/>
    </row>
    <row r="224" customFormat="false" ht="15" hidden="true" customHeight="false" outlineLevel="0" collapsed="false">
      <c r="A224" s="71"/>
      <c r="B224" s="71" t="s">
        <v>199</v>
      </c>
      <c r="C224" s="71"/>
      <c r="D224" s="71"/>
      <c r="E224" s="72"/>
      <c r="F224" s="72"/>
      <c r="G224" s="73" t="e">
        <f aca="false">HLOOKUP($K$60,'Income Statement'!$A$4:$JZ$204,Lookup!B170,0)</f>
        <v>#N/A</v>
      </c>
      <c r="H224" s="73" t="e">
        <f aca="false">HLOOKUP($K$60,Budget!$A$4:$EO$203,Lookup!E170,0)</f>
        <v>#N/A</v>
      </c>
      <c r="I224" s="74" t="e">
        <f aca="false">+G224-H224</f>
        <v>#N/A</v>
      </c>
      <c r="J224" s="75" t="e">
        <f aca="false">+IF(H224=0,0,G224/H224)</f>
        <v>#N/A</v>
      </c>
      <c r="K224" s="72"/>
      <c r="L224" s="73"/>
      <c r="M224" s="73" t="e">
        <f aca="false">+H224/12*$M$1</f>
        <v>#N/A</v>
      </c>
      <c r="N224" s="74"/>
      <c r="P224" s="66"/>
      <c r="X224" s="63"/>
      <c r="Y224" s="63"/>
    </row>
    <row r="225" customFormat="false" ht="12.75" hidden="false" customHeight="true" outlineLevel="0" collapsed="false">
      <c r="A225" s="59"/>
      <c r="B225" s="59" t="s">
        <v>200</v>
      </c>
      <c r="C225" s="59"/>
      <c r="D225" s="59"/>
      <c r="E225" s="2"/>
      <c r="F225" s="2"/>
      <c r="G225" s="60"/>
      <c r="H225" s="60"/>
      <c r="I225" s="64"/>
      <c r="J225" s="65"/>
      <c r="K225" s="2"/>
      <c r="L225" s="60"/>
      <c r="M225" s="60"/>
      <c r="N225" s="64"/>
      <c r="P225" s="66"/>
      <c r="X225" s="63"/>
      <c r="Y225" s="63"/>
    </row>
    <row r="226" customFormat="false" ht="14.4" hidden="false" customHeight="false" outlineLevel="0" collapsed="false">
      <c r="A226" s="59"/>
      <c r="B226" s="59"/>
      <c r="C226" s="59" t="s">
        <v>41</v>
      </c>
      <c r="D226" s="59"/>
      <c r="E226" s="2"/>
      <c r="F226" s="2"/>
      <c r="G226" s="60" t="e">
        <f aca="false">HLOOKUP($K$60,'Income Statement'!$A$4:$JZ$205,Lookup!B172,0)</f>
        <v>#N/A</v>
      </c>
      <c r="H226" s="60" t="e">
        <f aca="false">HLOOKUP($K$60,Budget!$A$4:$EO$203,Lookup!E172,0)</f>
        <v>#N/A</v>
      </c>
      <c r="I226" s="64" t="e">
        <f aca="false">+G226-H226</f>
        <v>#N/A</v>
      </c>
      <c r="J226" s="65" t="e">
        <f aca="false">+IF(H226=0,0,G226/H226)</f>
        <v>#N/A</v>
      </c>
      <c r="K226" s="2"/>
      <c r="L226" s="60" t="e">
        <f aca="false">+G226</f>
        <v>#N/A</v>
      </c>
      <c r="M226" s="60" t="e">
        <f aca="false">+H226/12*$M$1</f>
        <v>#N/A</v>
      </c>
      <c r="N226" s="64" t="e">
        <f aca="false">+L226-M226</f>
        <v>#N/A</v>
      </c>
      <c r="P226" s="66"/>
      <c r="X226" s="63"/>
      <c r="Y226" s="63"/>
    </row>
    <row r="227" customFormat="false" ht="14.4" hidden="false" customHeight="false" outlineLevel="0" collapsed="false">
      <c r="A227" s="59"/>
      <c r="B227" s="59"/>
      <c r="C227" s="59" t="s">
        <v>201</v>
      </c>
      <c r="D227" s="59"/>
      <c r="E227" s="2"/>
      <c r="F227" s="2"/>
      <c r="G227" s="60" t="e">
        <f aca="false">HLOOKUP($K$60,'Income Statement'!$A$4:$JZ$205,Lookup!B173,0)</f>
        <v>#N/A</v>
      </c>
      <c r="H227" s="60" t="e">
        <f aca="false">HLOOKUP($K$60,Budget!$A$4:$EO$203,Lookup!E173,0)</f>
        <v>#N/A</v>
      </c>
      <c r="I227" s="64" t="e">
        <f aca="false">+G227-H227</f>
        <v>#N/A</v>
      </c>
      <c r="J227" s="65" t="e">
        <f aca="false">+IF(H227=0,0,G227/H227)</f>
        <v>#N/A</v>
      </c>
      <c r="K227" s="2"/>
      <c r="L227" s="60" t="e">
        <f aca="false">+G227</f>
        <v>#N/A</v>
      </c>
      <c r="M227" s="60" t="e">
        <f aca="false">+H227/12*$M$1</f>
        <v>#N/A</v>
      </c>
      <c r="N227" s="64" t="e">
        <f aca="false">+L227-M227</f>
        <v>#N/A</v>
      </c>
      <c r="P227" s="66"/>
      <c r="X227" s="63"/>
      <c r="Y227" s="63"/>
    </row>
    <row r="228" customFormat="false" ht="14.4" hidden="false" customHeight="false" outlineLevel="0" collapsed="false">
      <c r="A228" s="59"/>
      <c r="B228" s="59"/>
      <c r="C228" s="59" t="s">
        <v>202</v>
      </c>
      <c r="D228" s="59"/>
      <c r="E228" s="2"/>
      <c r="F228" s="2"/>
      <c r="G228" s="69" t="e">
        <f aca="false">HLOOKUP($K$60,'Income Statement'!$A$4:$JZ$205,Lookup!B174,0)</f>
        <v>#N/A</v>
      </c>
      <c r="H228" s="70" t="e">
        <f aca="false">HLOOKUP($K$60,Budget!$A$4:$EO$203,Lookup!E174,0)</f>
        <v>#N/A</v>
      </c>
      <c r="I228" s="64" t="e">
        <f aca="false">+G228-H228</f>
        <v>#N/A</v>
      </c>
      <c r="J228" s="65" t="e">
        <f aca="false">+IF(H228=0,0,G228/H228)</f>
        <v>#N/A</v>
      </c>
      <c r="K228" s="2"/>
      <c r="L228" s="69" t="e">
        <f aca="false">+G228</f>
        <v>#N/A</v>
      </c>
      <c r="M228" s="69" t="e">
        <f aca="false">+H228/12*$M$1</f>
        <v>#N/A</v>
      </c>
      <c r="N228" s="64" t="e">
        <f aca="false">+L228-M228</f>
        <v>#N/A</v>
      </c>
      <c r="P228" s="66"/>
      <c r="X228" s="63"/>
      <c r="Y228" s="63"/>
    </row>
    <row r="229" customFormat="false" ht="14.4" hidden="false" customHeight="false" outlineLevel="0" collapsed="false">
      <c r="A229" s="59"/>
      <c r="B229" s="59" t="s">
        <v>203</v>
      </c>
      <c r="C229" s="59"/>
      <c r="D229" s="59"/>
      <c r="E229" s="2"/>
      <c r="F229" s="2"/>
      <c r="G229" s="60" t="e">
        <f aca="false">ROUND(SUM(G225:G228),5)</f>
        <v>#N/A</v>
      </c>
      <c r="H229" s="60" t="e">
        <f aca="false">ROUND(SUM(H225:H228),5)</f>
        <v>#N/A</v>
      </c>
      <c r="I229" s="64" t="e">
        <f aca="false">+G229-H229</f>
        <v>#N/A</v>
      </c>
      <c r="J229" s="65" t="e">
        <f aca="false">+IF(H229=0,0,G229/H229)</f>
        <v>#N/A</v>
      </c>
      <c r="K229" s="2"/>
      <c r="L229" s="60" t="e">
        <f aca="false">+G229</f>
        <v>#N/A</v>
      </c>
      <c r="M229" s="60" t="e">
        <f aca="false">ROUND(SUM(M225:M228),5)</f>
        <v>#N/A</v>
      </c>
      <c r="N229" s="64" t="e">
        <f aca="false">+L229-M229</f>
        <v>#N/A</v>
      </c>
      <c r="P229" s="66"/>
      <c r="X229" s="63"/>
      <c r="Y229" s="63"/>
    </row>
    <row r="230" customFormat="false" ht="14.25" hidden="false" customHeight="true" outlineLevel="0" collapsed="false">
      <c r="A230" s="59"/>
      <c r="B230" s="59" t="s">
        <v>204</v>
      </c>
      <c r="C230" s="59"/>
      <c r="D230" s="59"/>
      <c r="E230" s="2"/>
      <c r="F230" s="2"/>
      <c r="G230" s="60"/>
      <c r="H230" s="60"/>
      <c r="I230" s="64"/>
      <c r="J230" s="65"/>
      <c r="K230" s="2"/>
      <c r="L230" s="60"/>
      <c r="M230" s="60"/>
      <c r="N230" s="64"/>
      <c r="P230" s="66"/>
      <c r="X230" s="63"/>
      <c r="Y230" s="63"/>
    </row>
    <row r="231" customFormat="false" ht="14.4" hidden="false" customHeight="false" outlineLevel="0" collapsed="false">
      <c r="A231" s="59"/>
      <c r="B231" s="59"/>
      <c r="C231" s="59" t="s">
        <v>26</v>
      </c>
      <c r="D231" s="59"/>
      <c r="E231" s="2"/>
      <c r="F231" s="2"/>
      <c r="G231" s="60" t="e">
        <f aca="false">HLOOKUP($K$60,'Income Statement'!$A$4:$JZ$205,Lookup!B177,0)</f>
        <v>#N/A</v>
      </c>
      <c r="H231" s="60" t="e">
        <f aca="false">HLOOKUP($K$60,Budget!$A$4:$EO$203,Lookup!E177,0)</f>
        <v>#N/A</v>
      </c>
      <c r="I231" s="64" t="e">
        <f aca="false">+G231-H231</f>
        <v>#N/A</v>
      </c>
      <c r="J231" s="65" t="e">
        <f aca="false">+IF(H231=0,0,G231/H231)</f>
        <v>#N/A</v>
      </c>
      <c r="K231" s="2"/>
      <c r="L231" s="60" t="e">
        <f aca="false">+G231</f>
        <v>#N/A</v>
      </c>
      <c r="M231" s="60" t="e">
        <f aca="false">+H231/12*$M$1</f>
        <v>#N/A</v>
      </c>
      <c r="N231" s="64" t="e">
        <f aca="false">+L231-M231</f>
        <v>#N/A</v>
      </c>
      <c r="P231" s="66"/>
      <c r="X231" s="63"/>
      <c r="Y231" s="63"/>
    </row>
    <row r="232" customFormat="false" ht="14.4" hidden="false" customHeight="false" outlineLevel="0" collapsed="false">
      <c r="A232" s="59"/>
      <c r="B232" s="59"/>
      <c r="C232" s="59" t="s">
        <v>119</v>
      </c>
      <c r="D232" s="59"/>
      <c r="E232" s="2"/>
      <c r="F232" s="2"/>
      <c r="G232" s="60" t="e">
        <f aca="false">HLOOKUP($K$60,'Income Statement'!$A$4:$JZ$205,Lookup!B178,0)</f>
        <v>#N/A</v>
      </c>
      <c r="H232" s="60" t="e">
        <f aca="false">HLOOKUP($K$60,Budget!$A$4:$EO$203,Lookup!E178,0)</f>
        <v>#N/A</v>
      </c>
      <c r="I232" s="64" t="e">
        <f aca="false">+G232-H232</f>
        <v>#N/A</v>
      </c>
      <c r="J232" s="65" t="e">
        <f aca="false">+IF(H232=0,0,G232/H232)</f>
        <v>#N/A</v>
      </c>
      <c r="K232" s="2"/>
      <c r="L232" s="60" t="e">
        <f aca="false">+G232</f>
        <v>#N/A</v>
      </c>
      <c r="M232" s="60" t="e">
        <f aca="false">+H232/12*$M$1</f>
        <v>#N/A</v>
      </c>
      <c r="N232" s="64" t="e">
        <f aca="false">+L232-M232</f>
        <v>#N/A</v>
      </c>
      <c r="P232" s="66"/>
      <c r="X232" s="63"/>
      <c r="Y232" s="63"/>
    </row>
    <row r="233" customFormat="false" ht="14.4" hidden="false" customHeight="false" outlineLevel="0" collapsed="false">
      <c r="A233" s="59"/>
      <c r="B233" s="59"/>
      <c r="C233" s="59" t="s">
        <v>42</v>
      </c>
      <c r="D233" s="59"/>
      <c r="E233" s="2"/>
      <c r="F233" s="2"/>
      <c r="G233" s="60" t="e">
        <f aca="false">HLOOKUP($K$60,'Income Statement'!$A$4:$JZ$205,Lookup!B179,0)</f>
        <v>#N/A</v>
      </c>
      <c r="H233" s="60" t="e">
        <f aca="false">HLOOKUP($K$60,Budget!$A$4:$EO$203,Lookup!E179,0)</f>
        <v>#N/A</v>
      </c>
      <c r="I233" s="64" t="e">
        <f aca="false">+G233-H233</f>
        <v>#N/A</v>
      </c>
      <c r="J233" s="65" t="e">
        <f aca="false">+IF(H233=0,0,G233/H233)</f>
        <v>#N/A</v>
      </c>
      <c r="K233" s="2"/>
      <c r="L233" s="60" t="e">
        <f aca="false">+G233</f>
        <v>#N/A</v>
      </c>
      <c r="M233" s="60" t="e">
        <f aca="false">+H233/12*$M$1</f>
        <v>#N/A</v>
      </c>
      <c r="N233" s="64" t="e">
        <f aca="false">+L233-M233</f>
        <v>#N/A</v>
      </c>
      <c r="P233" s="66"/>
      <c r="X233" s="63"/>
      <c r="Y233" s="63"/>
    </row>
    <row r="234" customFormat="false" ht="14.4" hidden="false" customHeight="false" outlineLevel="0" collapsed="false">
      <c r="A234" s="59"/>
      <c r="B234" s="59"/>
      <c r="C234" s="59" t="s">
        <v>205</v>
      </c>
      <c r="D234" s="59"/>
      <c r="E234" s="2"/>
      <c r="F234" s="2"/>
      <c r="G234" s="69" t="e">
        <f aca="false">HLOOKUP($K$60,'Income Statement'!$A$4:$JZ$205,Lookup!B180,0)</f>
        <v>#N/A</v>
      </c>
      <c r="H234" s="70" t="e">
        <f aca="false">HLOOKUP($K$60,Budget!$A$4:$EO$203,Lookup!E180,0)</f>
        <v>#N/A</v>
      </c>
      <c r="I234" s="64" t="e">
        <f aca="false">+G234-H234</f>
        <v>#N/A</v>
      </c>
      <c r="J234" s="65" t="e">
        <f aca="false">+IF(H234=0,0,G234/H234)</f>
        <v>#N/A</v>
      </c>
      <c r="K234" s="2"/>
      <c r="L234" s="69" t="e">
        <f aca="false">+G234</f>
        <v>#N/A</v>
      </c>
      <c r="M234" s="69" t="e">
        <f aca="false">+H234/12*$M$1</f>
        <v>#N/A</v>
      </c>
      <c r="N234" s="64" t="e">
        <f aca="false">+L234-M234</f>
        <v>#N/A</v>
      </c>
      <c r="P234" s="66"/>
      <c r="X234" s="63"/>
      <c r="Y234" s="63"/>
    </row>
    <row r="235" customFormat="false" ht="14.4" hidden="false" customHeight="false" outlineLevel="0" collapsed="false">
      <c r="A235" s="59"/>
      <c r="B235" s="59" t="s">
        <v>206</v>
      </c>
      <c r="C235" s="59"/>
      <c r="D235" s="59"/>
      <c r="E235" s="2"/>
      <c r="F235" s="2"/>
      <c r="G235" s="60" t="e">
        <f aca="false">ROUND(SUM(G230:G234),5)</f>
        <v>#N/A</v>
      </c>
      <c r="H235" s="60" t="e">
        <f aca="false">ROUND(SUM(H230:H234),5)</f>
        <v>#N/A</v>
      </c>
      <c r="I235" s="64" t="e">
        <f aca="false">+G235-H235</f>
        <v>#N/A</v>
      </c>
      <c r="J235" s="65" t="e">
        <f aca="false">+IF(H235=0,0,G235/H235)</f>
        <v>#N/A</v>
      </c>
      <c r="K235" s="2"/>
      <c r="L235" s="60" t="e">
        <f aca="false">+G235</f>
        <v>#N/A</v>
      </c>
      <c r="M235" s="60" t="e">
        <f aca="false">ROUND(SUM(M230:M234),5)</f>
        <v>#N/A</v>
      </c>
      <c r="N235" s="64" t="e">
        <f aca="false">+L235-M235</f>
        <v>#N/A</v>
      </c>
      <c r="P235" s="66"/>
      <c r="X235" s="63"/>
      <c r="Y235" s="63"/>
    </row>
    <row r="236" customFormat="false" ht="14.4" hidden="false" customHeight="false" outlineLevel="0" collapsed="false">
      <c r="A236" s="59"/>
      <c r="B236" s="59" t="s">
        <v>207</v>
      </c>
      <c r="C236" s="59"/>
      <c r="D236" s="59"/>
      <c r="E236" s="2"/>
      <c r="F236" s="2"/>
      <c r="G236" s="60"/>
      <c r="H236" s="60"/>
      <c r="I236" s="64"/>
      <c r="J236" s="65"/>
      <c r="K236" s="2"/>
      <c r="L236" s="60"/>
      <c r="M236" s="60"/>
      <c r="N236" s="64"/>
      <c r="P236" s="66"/>
      <c r="X236" s="63"/>
      <c r="Y236" s="63"/>
    </row>
    <row r="237" customFormat="false" ht="14.4" hidden="false" customHeight="false" outlineLevel="0" collapsed="false">
      <c r="A237" s="59"/>
      <c r="B237" s="59"/>
      <c r="C237" s="59" t="s">
        <v>43</v>
      </c>
      <c r="D237" s="59"/>
      <c r="E237" s="2"/>
      <c r="F237" s="2"/>
      <c r="G237" s="60" t="e">
        <f aca="false">HLOOKUP($K$60,'Income Statement'!$A$4:$JZ$205,Lookup!B183,0)</f>
        <v>#N/A</v>
      </c>
      <c r="H237" s="60" t="e">
        <f aca="false">HLOOKUP($K$60,Budget!$A$4:$EO$203,Lookup!E183,0)</f>
        <v>#N/A</v>
      </c>
      <c r="I237" s="64" t="e">
        <f aca="false">+G237-H237</f>
        <v>#N/A</v>
      </c>
      <c r="J237" s="65" t="e">
        <f aca="false">+IF(H237=0,0,G237/H237)</f>
        <v>#N/A</v>
      </c>
      <c r="K237" s="2"/>
      <c r="L237" s="60" t="e">
        <f aca="false">+G237</f>
        <v>#N/A</v>
      </c>
      <c r="M237" s="60" t="e">
        <f aca="false">+H237/12*$M$1</f>
        <v>#N/A</v>
      </c>
      <c r="N237" s="64" t="e">
        <f aca="false">+L237-M237</f>
        <v>#N/A</v>
      </c>
      <c r="P237" s="66"/>
      <c r="X237" s="63"/>
      <c r="Y237" s="63"/>
    </row>
    <row r="238" customFormat="false" ht="14.4" hidden="false" customHeight="false" outlineLevel="0" collapsed="false">
      <c r="A238" s="59"/>
      <c r="B238" s="59"/>
      <c r="C238" s="59" t="s">
        <v>208</v>
      </c>
      <c r="D238" s="59"/>
      <c r="E238" s="2"/>
      <c r="F238" s="2"/>
      <c r="G238" s="69" t="e">
        <f aca="false">HLOOKUP($K$60,'Income Statement'!$A$4:$JZ$205,Lookup!B184,0)</f>
        <v>#N/A</v>
      </c>
      <c r="H238" s="70" t="e">
        <f aca="false">HLOOKUP($K$60,Budget!$A$4:$EO$203,Lookup!E184,0)</f>
        <v>#N/A</v>
      </c>
      <c r="I238" s="64" t="e">
        <f aca="false">+G238-H238</f>
        <v>#N/A</v>
      </c>
      <c r="J238" s="65" t="e">
        <f aca="false">+IF(H238=0,0,G238/H238)</f>
        <v>#N/A</v>
      </c>
      <c r="K238" s="2"/>
      <c r="L238" s="69" t="e">
        <f aca="false">+G238</f>
        <v>#N/A</v>
      </c>
      <c r="M238" s="69" t="e">
        <f aca="false">+H238/12*$M$1</f>
        <v>#N/A</v>
      </c>
      <c r="N238" s="64" t="e">
        <f aca="false">+L238-M238</f>
        <v>#N/A</v>
      </c>
      <c r="P238" s="66"/>
      <c r="X238" s="63"/>
      <c r="Y238" s="63"/>
    </row>
    <row r="239" customFormat="false" ht="14.4" hidden="false" customHeight="false" outlineLevel="0" collapsed="false">
      <c r="A239" s="59"/>
      <c r="B239" s="59" t="s">
        <v>209</v>
      </c>
      <c r="C239" s="59"/>
      <c r="D239" s="59"/>
      <c r="E239" s="2"/>
      <c r="F239" s="2"/>
      <c r="G239" s="60" t="e">
        <f aca="false">ROUND(SUM(G236:G238),5)</f>
        <v>#N/A</v>
      </c>
      <c r="H239" s="60" t="e">
        <f aca="false">ROUND(SUM(H236:H238),5)</f>
        <v>#N/A</v>
      </c>
      <c r="I239" s="64" t="e">
        <f aca="false">+G239-H239</f>
        <v>#N/A</v>
      </c>
      <c r="J239" s="65" t="e">
        <f aca="false">+IF(H239=0,0,G239/H239)</f>
        <v>#N/A</v>
      </c>
      <c r="K239" s="2"/>
      <c r="L239" s="60" t="e">
        <f aca="false">+G239</f>
        <v>#N/A</v>
      </c>
      <c r="M239" s="60" t="e">
        <f aca="false">ROUND(SUM(M236:M238),5)</f>
        <v>#N/A</v>
      </c>
      <c r="N239" s="64" t="e">
        <f aca="false">+L239-M239</f>
        <v>#N/A</v>
      </c>
      <c r="P239" s="66"/>
      <c r="X239" s="63"/>
      <c r="Y239" s="63"/>
    </row>
    <row r="240" customFormat="false" ht="14.25" hidden="false" customHeight="true" outlineLevel="0" collapsed="false">
      <c r="A240" s="59"/>
      <c r="B240" s="59" t="s">
        <v>210</v>
      </c>
      <c r="C240" s="59"/>
      <c r="D240" s="59"/>
      <c r="E240" s="2"/>
      <c r="F240" s="2"/>
      <c r="G240" s="60"/>
      <c r="H240" s="60"/>
      <c r="I240" s="64"/>
      <c r="J240" s="65"/>
      <c r="K240" s="2"/>
      <c r="L240" s="60"/>
      <c r="M240" s="60"/>
      <c r="N240" s="64"/>
      <c r="P240" s="66"/>
      <c r="X240" s="63"/>
      <c r="Y240" s="63"/>
    </row>
    <row r="241" customFormat="false" ht="14.4" hidden="false" customHeight="false" outlineLevel="0" collapsed="false">
      <c r="A241" s="59"/>
      <c r="B241" s="59"/>
      <c r="C241" s="59" t="s">
        <v>211</v>
      </c>
      <c r="D241" s="59"/>
      <c r="E241" s="2"/>
      <c r="F241" s="2"/>
      <c r="G241" s="60" t="e">
        <f aca="false">HLOOKUP($K$60,'Income Statement'!$A$4:$JZ$205,Lookup!B187,0)</f>
        <v>#N/A</v>
      </c>
      <c r="H241" s="60" t="e">
        <f aca="false">HLOOKUP($K$60,Budget!$A$4:$EO$203,Lookup!E187,0)</f>
        <v>#N/A</v>
      </c>
      <c r="I241" s="64" t="e">
        <f aca="false">+G241-H241</f>
        <v>#N/A</v>
      </c>
      <c r="J241" s="65" t="e">
        <f aca="false">+IF(H241=0,0,G241/H241)</f>
        <v>#N/A</v>
      </c>
      <c r="K241" s="2"/>
      <c r="L241" s="60" t="e">
        <f aca="false">+G241</f>
        <v>#N/A</v>
      </c>
      <c r="M241" s="60" t="e">
        <f aca="false">+H241/12*$M$1</f>
        <v>#N/A</v>
      </c>
      <c r="N241" s="64" t="e">
        <f aca="false">+L241-M241</f>
        <v>#N/A</v>
      </c>
      <c r="P241" s="66"/>
      <c r="X241" s="63"/>
      <c r="Y241" s="63"/>
    </row>
    <row r="242" customFormat="false" ht="14.4" hidden="false" customHeight="false" outlineLevel="0" collapsed="false">
      <c r="A242" s="59"/>
      <c r="B242" s="59"/>
      <c r="C242" s="59" t="s">
        <v>212</v>
      </c>
      <c r="D242" s="59"/>
      <c r="E242" s="2"/>
      <c r="F242" s="2"/>
      <c r="G242" s="60" t="e">
        <f aca="false">HLOOKUP($K$60,'Income Statement'!$A$4:$JZ$205,Lookup!B188,0)</f>
        <v>#N/A</v>
      </c>
      <c r="H242" s="60" t="e">
        <f aca="false">HLOOKUP($K$60,Budget!$A$4:$EO$203,Lookup!E188,0)</f>
        <v>#N/A</v>
      </c>
      <c r="I242" s="64" t="e">
        <f aca="false">+G242-H242</f>
        <v>#N/A</v>
      </c>
      <c r="J242" s="65" t="e">
        <f aca="false">+IF(H242=0,0,G242/H242)</f>
        <v>#N/A</v>
      </c>
      <c r="K242" s="2"/>
      <c r="L242" s="60" t="e">
        <f aca="false">+G242</f>
        <v>#N/A</v>
      </c>
      <c r="M242" s="60" t="e">
        <f aca="false">+H242/12*$M$1</f>
        <v>#N/A</v>
      </c>
      <c r="N242" s="64" t="e">
        <f aca="false">+L242-M242</f>
        <v>#N/A</v>
      </c>
      <c r="P242" s="66"/>
      <c r="X242" s="63"/>
      <c r="Y242" s="63"/>
    </row>
    <row r="243" customFormat="false" ht="14.4" hidden="false" customHeight="false" outlineLevel="0" collapsed="false">
      <c r="A243" s="59"/>
      <c r="B243" s="59"/>
      <c r="C243" s="59" t="s">
        <v>213</v>
      </c>
      <c r="D243" s="59"/>
      <c r="E243" s="2"/>
      <c r="F243" s="2"/>
      <c r="G243" s="60" t="e">
        <f aca="false">HLOOKUP($K$60,'Income Statement'!$A$4:$JZ$205,Lookup!B189,0)</f>
        <v>#N/A</v>
      </c>
      <c r="H243" s="60" t="e">
        <f aca="false">HLOOKUP($K$60,Budget!$A$4:$EO$203,Lookup!E189,0)</f>
        <v>#N/A</v>
      </c>
      <c r="I243" s="64" t="e">
        <f aca="false">+G243-H243</f>
        <v>#N/A</v>
      </c>
      <c r="J243" s="65" t="e">
        <f aca="false">+IF(H243=0,0,G243/H243)</f>
        <v>#N/A</v>
      </c>
      <c r="K243" s="2"/>
      <c r="L243" s="60" t="e">
        <f aca="false">+G243</f>
        <v>#N/A</v>
      </c>
      <c r="M243" s="60" t="e">
        <f aca="false">+H243/12*$M$1</f>
        <v>#N/A</v>
      </c>
      <c r="N243" s="64" t="e">
        <f aca="false">+L243-M243</f>
        <v>#N/A</v>
      </c>
      <c r="P243" s="66"/>
      <c r="X243" s="63"/>
      <c r="Y243" s="63"/>
    </row>
    <row r="244" customFormat="false" ht="14.4" hidden="false" customHeight="false" outlineLevel="0" collapsed="false">
      <c r="A244" s="59"/>
      <c r="B244" s="59"/>
      <c r="C244" s="59" t="s">
        <v>214</v>
      </c>
      <c r="D244" s="59"/>
      <c r="E244" s="2"/>
      <c r="F244" s="2"/>
      <c r="G244" s="60" t="e">
        <f aca="false">HLOOKUP($K$60,'Income Statement'!$A$4:$JZ$205,Lookup!B190,0)</f>
        <v>#N/A</v>
      </c>
      <c r="H244" s="60" t="e">
        <f aca="false">HLOOKUP($K$60,Budget!$A$4:$EO$203,Lookup!E190,0)</f>
        <v>#N/A</v>
      </c>
      <c r="I244" s="64" t="e">
        <f aca="false">+G244-H244</f>
        <v>#N/A</v>
      </c>
      <c r="J244" s="65" t="e">
        <f aca="false">+IF(H244=0,0,G244/H244)</f>
        <v>#N/A</v>
      </c>
      <c r="K244" s="2"/>
      <c r="L244" s="60" t="e">
        <f aca="false">+G244</f>
        <v>#N/A</v>
      </c>
      <c r="M244" s="60" t="e">
        <f aca="false">+H244/12*$M$1</f>
        <v>#N/A</v>
      </c>
      <c r="N244" s="64" t="e">
        <f aca="false">+L244-M244</f>
        <v>#N/A</v>
      </c>
      <c r="P244" s="66"/>
      <c r="X244" s="63"/>
      <c r="Y244" s="63"/>
    </row>
    <row r="245" customFormat="false" ht="14.4" hidden="false" customHeight="false" outlineLevel="0" collapsed="false">
      <c r="A245" s="59"/>
      <c r="B245" s="59"/>
      <c r="C245" s="59" t="s">
        <v>215</v>
      </c>
      <c r="D245" s="59"/>
      <c r="E245" s="2"/>
      <c r="F245" s="2"/>
      <c r="G245" s="60" t="e">
        <f aca="false">HLOOKUP($K$60,'Income Statement'!$A$4:$JZ$205,Lookup!B191,0)</f>
        <v>#N/A</v>
      </c>
      <c r="H245" s="60" t="e">
        <f aca="false">HLOOKUP($K$60,Budget!$A$4:$EO$203,Lookup!E191,0)</f>
        <v>#N/A</v>
      </c>
      <c r="I245" s="64" t="e">
        <f aca="false">+G245-H245</f>
        <v>#N/A</v>
      </c>
      <c r="J245" s="65" t="e">
        <f aca="false">+IF(H245=0,0,G245/H245)</f>
        <v>#N/A</v>
      </c>
      <c r="K245" s="2"/>
      <c r="L245" s="60" t="e">
        <f aca="false">+G245</f>
        <v>#N/A</v>
      </c>
      <c r="M245" s="60" t="e">
        <f aca="false">+H245/12*$M$1</f>
        <v>#N/A</v>
      </c>
      <c r="N245" s="64" t="e">
        <f aca="false">+L245-M245</f>
        <v>#N/A</v>
      </c>
      <c r="P245" s="66"/>
      <c r="X245" s="63"/>
      <c r="Y245" s="63"/>
    </row>
    <row r="246" customFormat="false" ht="14.4" hidden="false" customHeight="false" outlineLevel="0" collapsed="false">
      <c r="A246" s="59"/>
      <c r="B246" s="59"/>
      <c r="C246" s="59" t="s">
        <v>216</v>
      </c>
      <c r="D246" s="59"/>
      <c r="E246" s="2"/>
      <c r="F246" s="2"/>
      <c r="G246" s="60" t="e">
        <f aca="false">HLOOKUP($K$60,'Income Statement'!$A$4:$JZ$205,Lookup!B192,0)</f>
        <v>#N/A</v>
      </c>
      <c r="H246" s="60" t="e">
        <f aca="false">HLOOKUP($K$60,Budget!$A$4:$EO$203,Lookup!E192,0)</f>
        <v>#N/A</v>
      </c>
      <c r="I246" s="64" t="e">
        <f aca="false">+G246-H246</f>
        <v>#N/A</v>
      </c>
      <c r="J246" s="65" t="e">
        <f aca="false">+IF(H246=0,0,G246/H246)</f>
        <v>#N/A</v>
      </c>
      <c r="K246" s="2"/>
      <c r="L246" s="60" t="e">
        <f aca="false">+G246</f>
        <v>#N/A</v>
      </c>
      <c r="M246" s="60" t="e">
        <f aca="false">+H246/12*$M$1</f>
        <v>#N/A</v>
      </c>
      <c r="N246" s="64" t="e">
        <f aca="false">+L246-M246</f>
        <v>#N/A</v>
      </c>
      <c r="P246" s="66"/>
      <c r="X246" s="63"/>
      <c r="Y246" s="63"/>
    </row>
    <row r="247" customFormat="false" ht="14.4" hidden="false" customHeight="false" outlineLevel="0" collapsed="false">
      <c r="A247" s="59"/>
      <c r="B247" s="59"/>
      <c r="C247" s="59" t="s">
        <v>217</v>
      </c>
      <c r="D247" s="59"/>
      <c r="E247" s="2"/>
      <c r="F247" s="2"/>
      <c r="G247" s="60" t="e">
        <f aca="false">HLOOKUP($K$60,'Income Statement'!$A$4:$JZ$205,Lookup!B193,0)</f>
        <v>#N/A</v>
      </c>
      <c r="H247" s="60" t="e">
        <f aca="false">HLOOKUP($K$60,Budget!$A$4:$EO$203,Lookup!E193,0)</f>
        <v>#N/A</v>
      </c>
      <c r="I247" s="64" t="e">
        <f aca="false">+G247-H247</f>
        <v>#N/A</v>
      </c>
      <c r="J247" s="65" t="e">
        <f aca="false">+IF(H247=0,0,G247/H247)</f>
        <v>#N/A</v>
      </c>
      <c r="K247" s="2"/>
      <c r="L247" s="60" t="e">
        <f aca="false">+G247</f>
        <v>#N/A</v>
      </c>
      <c r="M247" s="60" t="e">
        <f aca="false">+H247/12*$M$1</f>
        <v>#N/A</v>
      </c>
      <c r="N247" s="64" t="e">
        <f aca="false">+L247-M247</f>
        <v>#N/A</v>
      </c>
      <c r="P247" s="66"/>
      <c r="X247" s="63"/>
      <c r="Y247" s="63"/>
    </row>
    <row r="248" customFormat="false" ht="14.4" hidden="false" customHeight="false" outlineLevel="0" collapsed="false">
      <c r="A248" s="59"/>
      <c r="B248" s="59"/>
      <c r="C248" s="59" t="s">
        <v>218</v>
      </c>
      <c r="D248" s="59"/>
      <c r="E248" s="2"/>
      <c r="F248" s="2"/>
      <c r="G248" s="60" t="e">
        <f aca="false">HLOOKUP($K$60,'Income Statement'!$A$4:$JZ$205,Lookup!B194,0)</f>
        <v>#N/A</v>
      </c>
      <c r="H248" s="60" t="e">
        <f aca="false">HLOOKUP($K$60,Budget!$A$4:$EO$203,Lookup!E194,0)</f>
        <v>#N/A</v>
      </c>
      <c r="I248" s="64" t="e">
        <f aca="false">+G248-H248</f>
        <v>#N/A</v>
      </c>
      <c r="J248" s="65" t="e">
        <f aca="false">+IF(H248=0,0,G248/H248)</f>
        <v>#N/A</v>
      </c>
      <c r="K248" s="2"/>
      <c r="L248" s="60" t="e">
        <f aca="false">+G248</f>
        <v>#N/A</v>
      </c>
      <c r="M248" s="60" t="e">
        <f aca="false">+H248/12*$M$1</f>
        <v>#N/A</v>
      </c>
      <c r="N248" s="64" t="e">
        <f aca="false">+L248-M248</f>
        <v>#N/A</v>
      </c>
      <c r="P248" s="66"/>
      <c r="X248" s="63"/>
      <c r="Y248" s="63"/>
    </row>
    <row r="249" customFormat="false" ht="14.4" hidden="false" customHeight="false" outlineLevel="0" collapsed="false">
      <c r="A249" s="59"/>
      <c r="B249" s="59"/>
      <c r="C249" s="59" t="s">
        <v>146</v>
      </c>
      <c r="D249" s="59"/>
      <c r="E249" s="2"/>
      <c r="F249" s="2"/>
      <c r="G249" s="60" t="e">
        <f aca="false">HLOOKUP($K$60,'Income Statement'!$A$4:$JZ$205,Lookup!B195,0)</f>
        <v>#N/A</v>
      </c>
      <c r="H249" s="60" t="e">
        <f aca="false">HLOOKUP($K$60,Budget!$A$4:$EO$203,Lookup!E195,0)</f>
        <v>#N/A</v>
      </c>
      <c r="I249" s="64" t="e">
        <f aca="false">+G249-H249</f>
        <v>#N/A</v>
      </c>
      <c r="J249" s="65" t="e">
        <f aca="false">+IF(H249=0,0,G249/H249)</f>
        <v>#N/A</v>
      </c>
      <c r="K249" s="2"/>
      <c r="L249" s="60" t="e">
        <f aca="false">+G249</f>
        <v>#N/A</v>
      </c>
      <c r="M249" s="60" t="e">
        <f aca="false">+H249/12*$M$1</f>
        <v>#N/A</v>
      </c>
      <c r="N249" s="64" t="e">
        <f aca="false">+L249-M249</f>
        <v>#N/A</v>
      </c>
      <c r="P249" s="66"/>
      <c r="X249" s="63"/>
      <c r="Y249" s="63"/>
    </row>
    <row r="250" customFormat="false" ht="14.4" hidden="false" customHeight="false" outlineLevel="0" collapsed="false">
      <c r="A250" s="59"/>
      <c r="B250" s="59"/>
      <c r="C250" s="59" t="s">
        <v>219</v>
      </c>
      <c r="D250" s="59"/>
      <c r="E250" s="2"/>
      <c r="F250" s="2"/>
      <c r="G250" s="60" t="e">
        <f aca="false">HLOOKUP($K$60,'Income Statement'!$A$4:$JZ$205,Lookup!B196,0)</f>
        <v>#N/A</v>
      </c>
      <c r="H250" s="60" t="e">
        <f aca="false">HLOOKUP($K$60,Budget!$A$4:$EO$203,Lookup!E196,0)</f>
        <v>#N/A</v>
      </c>
      <c r="I250" s="64" t="e">
        <f aca="false">+G250-H250</f>
        <v>#N/A</v>
      </c>
      <c r="J250" s="65" t="e">
        <f aca="false">+IF(H250=0,0,G250/H250)</f>
        <v>#N/A</v>
      </c>
      <c r="K250" s="2"/>
      <c r="L250" s="60" t="e">
        <f aca="false">+G250</f>
        <v>#N/A</v>
      </c>
      <c r="M250" s="60" t="e">
        <f aca="false">+H250/12*$M$1</f>
        <v>#N/A</v>
      </c>
      <c r="N250" s="64" t="e">
        <f aca="false">+L250-M250</f>
        <v>#N/A</v>
      </c>
      <c r="P250" s="66"/>
      <c r="X250" s="63"/>
      <c r="Y250" s="63"/>
    </row>
    <row r="251" customFormat="false" ht="14.4" hidden="false" customHeight="false" outlineLevel="0" collapsed="false">
      <c r="A251" s="59"/>
      <c r="B251" s="59"/>
      <c r="C251" s="59" t="s">
        <v>220</v>
      </c>
      <c r="D251" s="59"/>
      <c r="E251" s="2"/>
      <c r="F251" s="2"/>
      <c r="G251" s="60" t="e">
        <f aca="false">HLOOKUP($K$60,'Income Statement'!$A$4:$JZ$205,Lookup!B197,0)</f>
        <v>#N/A</v>
      </c>
      <c r="H251" s="60" t="e">
        <f aca="false">HLOOKUP($K$60,Budget!$A$4:$EO$203,Lookup!E197,0)</f>
        <v>#N/A</v>
      </c>
      <c r="I251" s="64" t="e">
        <f aca="false">+G251-H251</f>
        <v>#N/A</v>
      </c>
      <c r="J251" s="65" t="e">
        <f aca="false">+IF(H251=0,0,G251/H251)</f>
        <v>#N/A</v>
      </c>
      <c r="K251" s="2"/>
      <c r="L251" s="60" t="e">
        <f aca="false">+G251</f>
        <v>#N/A</v>
      </c>
      <c r="M251" s="60" t="e">
        <f aca="false">+H251/12*$M$1</f>
        <v>#N/A</v>
      </c>
      <c r="N251" s="64" t="e">
        <f aca="false">+L251-M251</f>
        <v>#N/A</v>
      </c>
      <c r="P251" s="66"/>
      <c r="X251" s="63"/>
      <c r="Y251" s="63"/>
    </row>
    <row r="252" customFormat="false" ht="15" hidden="true" customHeight="false" outlineLevel="0" collapsed="false">
      <c r="A252" s="71"/>
      <c r="B252" s="71"/>
      <c r="C252" s="71" t="s">
        <v>221</v>
      </c>
      <c r="D252" s="71"/>
      <c r="E252" s="72"/>
      <c r="F252" s="72"/>
      <c r="G252" s="60" t="e">
        <f aca="false">HLOOKUP($K$60,'Income Statement'!$A$4:$JZ$205,Lookup!B198,0)</f>
        <v>#N/A</v>
      </c>
      <c r="H252" s="73" t="e">
        <f aca="false">HLOOKUP($K$60,Budget!$A$4:$EO$203,Lookup!E198,0)</f>
        <v>#N/A</v>
      </c>
      <c r="I252" s="74" t="e">
        <f aca="false">+G252-H252</f>
        <v>#N/A</v>
      </c>
      <c r="J252" s="75" t="e">
        <f aca="false">+IF(H252=0,0,G252/H252)</f>
        <v>#N/A</v>
      </c>
      <c r="K252" s="72"/>
      <c r="L252" s="60" t="e">
        <f aca="false">+G252</f>
        <v>#N/A</v>
      </c>
      <c r="M252" s="73" t="e">
        <f aca="false">+H252/12*$M$1</f>
        <v>#N/A</v>
      </c>
      <c r="N252" s="74" t="e">
        <f aca="false">+L252-M252</f>
        <v>#N/A</v>
      </c>
      <c r="P252" s="66"/>
      <c r="X252" s="63"/>
      <c r="Y252" s="63"/>
    </row>
    <row r="253" customFormat="false" ht="14.4" hidden="false" customHeight="false" outlineLevel="0" collapsed="false">
      <c r="A253" s="59"/>
      <c r="B253" s="59"/>
      <c r="C253" s="59" t="s">
        <v>222</v>
      </c>
      <c r="D253" s="59"/>
      <c r="E253" s="2"/>
      <c r="F253" s="2"/>
      <c r="G253" s="60" t="e">
        <f aca="false">HLOOKUP($K$60,'Income Statement'!$A$4:$JZ$205,Lookup!B199,0)</f>
        <v>#N/A</v>
      </c>
      <c r="H253" s="60" t="e">
        <f aca="false">HLOOKUP($K$60,Budget!$A$4:$EO$203,Lookup!E199,0)</f>
        <v>#N/A</v>
      </c>
      <c r="I253" s="64" t="e">
        <f aca="false">+G253-H253</f>
        <v>#N/A</v>
      </c>
      <c r="J253" s="65" t="e">
        <f aca="false">+IF(H253=0,0,G253/H253)</f>
        <v>#N/A</v>
      </c>
      <c r="K253" s="2"/>
      <c r="L253" s="60" t="e">
        <f aca="false">+G253</f>
        <v>#N/A</v>
      </c>
      <c r="M253" s="60" t="e">
        <f aca="false">+H253/12*$M$1</f>
        <v>#N/A</v>
      </c>
      <c r="N253" s="64" t="e">
        <f aca="false">+L253-M253</f>
        <v>#N/A</v>
      </c>
      <c r="P253" s="66"/>
      <c r="X253" s="63"/>
      <c r="Y253" s="63"/>
    </row>
    <row r="254" customFormat="false" ht="14.4" hidden="false" customHeight="false" outlineLevel="0" collapsed="false">
      <c r="A254" s="59"/>
      <c r="B254" s="59"/>
      <c r="C254" s="59" t="s">
        <v>223</v>
      </c>
      <c r="D254" s="59"/>
      <c r="E254" s="2"/>
      <c r="F254" s="2"/>
      <c r="G254" s="60" t="e">
        <f aca="false">HLOOKUP($K$60,'Income Statement'!$A$4:$JZ$205,Lookup!B200,0)</f>
        <v>#N/A</v>
      </c>
      <c r="H254" s="60" t="e">
        <f aca="false">HLOOKUP($K$60,Budget!$A$4:$EO$203,Lookup!E200,0)</f>
        <v>#N/A</v>
      </c>
      <c r="I254" s="64" t="e">
        <f aca="false">+G254-H254</f>
        <v>#N/A</v>
      </c>
      <c r="J254" s="65" t="e">
        <f aca="false">+IF(H254=0,0,G254/H254)</f>
        <v>#N/A</v>
      </c>
      <c r="K254" s="2"/>
      <c r="L254" s="60" t="e">
        <f aca="false">+G254</f>
        <v>#N/A</v>
      </c>
      <c r="M254" s="60" t="e">
        <f aca="false">+H254/12*$M$1</f>
        <v>#N/A</v>
      </c>
      <c r="N254" s="64" t="e">
        <f aca="false">+L254-M254</f>
        <v>#N/A</v>
      </c>
      <c r="P254" s="66"/>
      <c r="X254" s="63"/>
      <c r="Y254" s="63"/>
    </row>
    <row r="255" customFormat="false" ht="14.4" hidden="false" customHeight="false" outlineLevel="0" collapsed="false">
      <c r="A255" s="59"/>
      <c r="B255" s="59"/>
      <c r="C255" s="59" t="s">
        <v>165</v>
      </c>
      <c r="D255" s="59"/>
      <c r="E255" s="2"/>
      <c r="F255" s="2"/>
      <c r="G255" s="60" t="e">
        <f aca="false">HLOOKUP($K$60,'Income Statement'!$A$4:$JZ$205,Lookup!B201,0)</f>
        <v>#N/A</v>
      </c>
      <c r="H255" s="60" t="e">
        <f aca="false">HLOOKUP($K$60,Budget!$A$4:$EO$203,Lookup!E201,0)</f>
        <v>#N/A</v>
      </c>
      <c r="I255" s="64" t="e">
        <f aca="false">+G255-H255</f>
        <v>#N/A</v>
      </c>
      <c r="J255" s="65" t="e">
        <f aca="false">+IF(H255=0,0,G255/H255)</f>
        <v>#N/A</v>
      </c>
      <c r="K255" s="2"/>
      <c r="L255" s="60" t="e">
        <f aca="false">+G255</f>
        <v>#N/A</v>
      </c>
      <c r="M255" s="60" t="e">
        <f aca="false">+H255/12*$M$1</f>
        <v>#N/A</v>
      </c>
      <c r="N255" s="64" t="e">
        <f aca="false">+L255-M255</f>
        <v>#N/A</v>
      </c>
      <c r="P255" s="66"/>
      <c r="X255" s="63"/>
      <c r="Y255" s="63"/>
    </row>
    <row r="256" customFormat="false" ht="14.4" hidden="false" customHeight="false" outlineLevel="0" collapsed="false">
      <c r="A256" s="59"/>
      <c r="B256" s="59"/>
      <c r="C256" s="59" t="s">
        <v>224</v>
      </c>
      <c r="D256" s="59"/>
      <c r="E256" s="2"/>
      <c r="F256" s="2"/>
      <c r="G256" s="60" t="e">
        <f aca="false">HLOOKUP($K$60,'Income Statement'!$A$4:$JZ$205,Lookup!B202,0)</f>
        <v>#N/A</v>
      </c>
      <c r="H256" s="60" t="e">
        <f aca="false">HLOOKUP($K$60,Budget!$A$4:$EO$203,Lookup!E202,0)</f>
        <v>#N/A</v>
      </c>
      <c r="I256" s="64" t="e">
        <f aca="false">+G256-H256</f>
        <v>#N/A</v>
      </c>
      <c r="J256" s="65" t="e">
        <f aca="false">+IF(H256=0,0,G256/H256)</f>
        <v>#N/A</v>
      </c>
      <c r="K256" s="2"/>
      <c r="L256" s="60" t="e">
        <f aca="false">+G256</f>
        <v>#N/A</v>
      </c>
      <c r="M256" s="60" t="e">
        <f aca="false">+H256/12*$M$1</f>
        <v>#N/A</v>
      </c>
      <c r="N256" s="64" t="e">
        <f aca="false">+L256-M256</f>
        <v>#N/A</v>
      </c>
      <c r="P256" s="66"/>
      <c r="X256" s="63"/>
      <c r="Y256" s="63"/>
    </row>
    <row r="257" customFormat="false" ht="14.4" hidden="false" customHeight="false" outlineLevel="0" collapsed="false">
      <c r="A257" s="59"/>
      <c r="B257" s="59"/>
      <c r="C257" s="59" t="s">
        <v>225</v>
      </c>
      <c r="D257" s="59"/>
      <c r="E257" s="2"/>
      <c r="F257" s="2"/>
      <c r="G257" s="60" t="e">
        <f aca="false">HLOOKUP($K$60,'Income Statement'!$A$4:$JZ$205,Lookup!B203,0)</f>
        <v>#N/A</v>
      </c>
      <c r="H257" s="60" t="e">
        <f aca="false">HLOOKUP($K$60,Budget!$A$4:$EO$203,Lookup!E203,0)</f>
        <v>#N/A</v>
      </c>
      <c r="I257" s="64" t="e">
        <f aca="false">+G257-H257</f>
        <v>#N/A</v>
      </c>
      <c r="J257" s="65" t="e">
        <f aca="false">+IF(H257=0,0,G257/H257)</f>
        <v>#N/A</v>
      </c>
      <c r="K257" s="2"/>
      <c r="L257" s="60" t="e">
        <f aca="false">+G257</f>
        <v>#N/A</v>
      </c>
      <c r="M257" s="60" t="e">
        <f aca="false">+H257/12*$M$1</f>
        <v>#N/A</v>
      </c>
      <c r="N257" s="64" t="e">
        <f aca="false">+L257-M257</f>
        <v>#N/A</v>
      </c>
      <c r="P257" s="66"/>
      <c r="X257" s="63"/>
      <c r="Y257" s="63"/>
    </row>
    <row r="258" customFormat="false" ht="14.4" hidden="false" customHeight="false" outlineLevel="0" collapsed="false">
      <c r="A258" s="59"/>
      <c r="B258" s="59"/>
      <c r="C258" s="59" t="s">
        <v>44</v>
      </c>
      <c r="D258" s="59"/>
      <c r="E258" s="2"/>
      <c r="F258" s="2"/>
      <c r="G258" s="60" t="e">
        <f aca="false">HLOOKUP($K$60,'Income Statement'!$A$4:$JZ$205,Lookup!B204,0)</f>
        <v>#N/A</v>
      </c>
      <c r="H258" s="60" t="e">
        <f aca="false">HLOOKUP($K$60,Budget!$A$4:$EO$203,Lookup!E204,0)</f>
        <v>#N/A</v>
      </c>
      <c r="I258" s="64" t="e">
        <f aca="false">+G258-H258</f>
        <v>#N/A</v>
      </c>
      <c r="J258" s="65" t="e">
        <f aca="false">+IF(H258=0,0,G258/H258)</f>
        <v>#N/A</v>
      </c>
      <c r="K258" s="2"/>
      <c r="L258" s="60" t="e">
        <f aca="false">+G258</f>
        <v>#N/A</v>
      </c>
      <c r="M258" s="60" t="e">
        <f aca="false">+H258/12*$M$1</f>
        <v>#N/A</v>
      </c>
      <c r="N258" s="64" t="e">
        <f aca="false">+L258-M258</f>
        <v>#N/A</v>
      </c>
      <c r="P258" s="66"/>
      <c r="X258" s="63"/>
      <c r="Y258" s="63"/>
    </row>
    <row r="259" customFormat="false" ht="14.4" hidden="false" customHeight="false" outlineLevel="0" collapsed="false">
      <c r="A259" s="59"/>
      <c r="B259" s="59"/>
      <c r="C259" s="59" t="s">
        <v>226</v>
      </c>
      <c r="D259" s="59"/>
      <c r="E259" s="2"/>
      <c r="F259" s="2"/>
      <c r="G259" s="60" t="e">
        <f aca="false">HLOOKUP($K$60,'Income Statement'!$A$4:$JZ$205,Lookup!B205,0)</f>
        <v>#N/A</v>
      </c>
      <c r="H259" s="60" t="e">
        <f aca="false">HLOOKUP($K$60,Budget!$A$4:$EO$203,Lookup!E205,0)</f>
        <v>#N/A</v>
      </c>
      <c r="I259" s="64" t="e">
        <f aca="false">+G259-H259</f>
        <v>#N/A</v>
      </c>
      <c r="J259" s="65" t="e">
        <f aca="false">+IF(H259=0,0,G259/H259)</f>
        <v>#N/A</v>
      </c>
      <c r="K259" s="2"/>
      <c r="L259" s="60" t="e">
        <f aca="false">+G259</f>
        <v>#N/A</v>
      </c>
      <c r="M259" s="60" t="e">
        <f aca="false">+H259/12*$M$1</f>
        <v>#N/A</v>
      </c>
      <c r="N259" s="64" t="e">
        <f aca="false">+L259-M259</f>
        <v>#N/A</v>
      </c>
      <c r="P259" s="66"/>
      <c r="X259" s="63"/>
      <c r="Y259" s="63"/>
    </row>
    <row r="260" customFormat="false" ht="14.25" hidden="false" customHeight="true" outlineLevel="0" collapsed="false">
      <c r="A260" s="59"/>
      <c r="B260" s="59"/>
      <c r="C260" s="59" t="s">
        <v>227</v>
      </c>
      <c r="D260" s="59"/>
      <c r="E260" s="2"/>
      <c r="F260" s="2"/>
      <c r="G260" s="60" t="e">
        <f aca="false">HLOOKUP($K$60,'Income Statement'!$A$4:$JZ$205,Lookup!B206,0)</f>
        <v>#N/A</v>
      </c>
      <c r="H260" s="67" t="e">
        <f aca="false">HLOOKUP($K$60,Budget!$A$4:$EO$203,Lookup!E206,0)</f>
        <v>#N/A</v>
      </c>
      <c r="I260" s="64" t="e">
        <f aca="false">+G260-H260</f>
        <v>#N/A</v>
      </c>
      <c r="J260" s="65" t="e">
        <f aca="false">+IF(H260=0,0,G260/H260)</f>
        <v>#N/A</v>
      </c>
      <c r="K260" s="2"/>
      <c r="L260" s="60" t="e">
        <f aca="false">+G260</f>
        <v>#N/A</v>
      </c>
      <c r="M260" s="68" t="e">
        <f aca="false">+H260/12*$M$1</f>
        <v>#N/A</v>
      </c>
      <c r="N260" s="64" t="e">
        <f aca="false">+L260-M260</f>
        <v>#N/A</v>
      </c>
      <c r="P260" s="66"/>
      <c r="X260" s="63"/>
      <c r="Y260" s="63"/>
    </row>
    <row r="261" customFormat="false" ht="15" hidden="false" customHeight="true" outlineLevel="0" collapsed="false">
      <c r="A261" s="59"/>
      <c r="B261" s="59" t="s">
        <v>228</v>
      </c>
      <c r="C261" s="59"/>
      <c r="D261" s="59"/>
      <c r="E261" s="2"/>
      <c r="F261" s="2"/>
      <c r="G261" s="68" t="e">
        <f aca="false">ROUND(SUM(G240:G260),5)</f>
        <v>#N/A</v>
      </c>
      <c r="H261" s="68" t="e">
        <f aca="false">ROUND(SUM(H240:H260),5)</f>
        <v>#N/A</v>
      </c>
      <c r="I261" s="64" t="e">
        <f aca="false">ROUND(SUM(I240:I260),5)</f>
        <v>#N/A</v>
      </c>
      <c r="J261" s="65" t="e">
        <f aca="false">+IF(H261=0,0,G261/H261)</f>
        <v>#N/A</v>
      </c>
      <c r="K261" s="2"/>
      <c r="L261" s="68" t="e">
        <f aca="false">+G261</f>
        <v>#N/A</v>
      </c>
      <c r="M261" s="68" t="e">
        <f aca="false">+H261/12*$M$1</f>
        <v>#N/A</v>
      </c>
      <c r="N261" s="64" t="e">
        <f aca="false">+L261-M261</f>
        <v>#N/A</v>
      </c>
      <c r="P261" s="66"/>
      <c r="X261" s="63"/>
      <c r="Y261" s="63"/>
    </row>
    <row r="262" customFormat="false" ht="15" hidden="false" customHeight="true" outlineLevel="0" collapsed="false">
      <c r="A262" s="59"/>
      <c r="B262" s="76" t="s">
        <v>45</v>
      </c>
      <c r="C262" s="59"/>
      <c r="D262" s="59"/>
      <c r="E262" s="2"/>
      <c r="F262" s="2"/>
      <c r="G262" s="60" t="e">
        <f aca="false">HLOOKUP($K$60,'Income Statement'!$A$4:$JZ$205,Lookup!B208,0)</f>
        <v>#N/A</v>
      </c>
      <c r="H262" s="67" t="e">
        <f aca="false">HLOOKUP($K$60,Budget!$A$4:$EO$203,Lookup!E208,0)</f>
        <v>#N/A</v>
      </c>
      <c r="I262" s="64" t="e">
        <f aca="false">+G262-H262</f>
        <v>#N/A</v>
      </c>
      <c r="J262" s="65" t="e">
        <f aca="false">+IF(H262=0,0,G262/H262)</f>
        <v>#N/A</v>
      </c>
      <c r="K262" s="2"/>
      <c r="L262" s="60" t="e">
        <f aca="false">+G262</f>
        <v>#N/A</v>
      </c>
      <c r="M262" s="68" t="e">
        <f aca="false">+H262/12*$M$1</f>
        <v>#N/A</v>
      </c>
      <c r="N262" s="64" t="e">
        <f aca="false">+L262-M262</f>
        <v>#N/A</v>
      </c>
      <c r="P262" s="66"/>
      <c r="X262" s="63"/>
      <c r="Y262" s="63"/>
    </row>
    <row r="263" customFormat="false" ht="14.25" hidden="false" customHeight="true" outlineLevel="0" collapsed="false">
      <c r="A263" s="59" t="s">
        <v>46</v>
      </c>
      <c r="B263" s="59"/>
      <c r="C263" s="59"/>
      <c r="D263" s="59"/>
      <c r="E263" s="2"/>
      <c r="F263" s="2"/>
      <c r="G263" s="77" t="e">
        <f aca="false">+G261+G239+G235+G229+G224+G223+G212+G211+G191+G176+G161+G160+G155+G150+G142+G133+G129+G125+G121+G115+G114+G113</f>
        <v>#N/A</v>
      </c>
      <c r="H263" s="77" t="e">
        <f aca="false">+H261+H239+H235+H229+H224+H223+H212+H211+H191+H176+H161+H160+H155+H150+H142+H133+H129+H125+H121+H115+H114+H113</f>
        <v>#N/A</v>
      </c>
      <c r="I263" s="64" t="e">
        <f aca="false">+I261+I239+I235+I229+I224+I223+I212+I211+I191+I176+I161+I160+I155+I150+I142+I133+I129+I125+I121+I115+I114+I113</f>
        <v>#N/A</v>
      </c>
      <c r="J263" s="65" t="e">
        <f aca="false">+IF(H263=0,0,G263/H263)</f>
        <v>#N/A</v>
      </c>
      <c r="K263" s="2"/>
      <c r="L263" s="77" t="e">
        <f aca="false">+G263</f>
        <v>#N/A</v>
      </c>
      <c r="M263" s="77" t="e">
        <f aca="false">+M261+M239+M235+M229+M224+M223+M212+M211+M191+M176+M161+M160+M155+M150+M142+M133+M129+M125+M121+M115+M114+M113</f>
        <v>#N/A</v>
      </c>
      <c r="N263" s="64" t="e">
        <f aca="false">+L263-M263</f>
        <v>#N/A</v>
      </c>
      <c r="P263" s="66"/>
      <c r="X263" s="63"/>
      <c r="Y263" s="63"/>
    </row>
    <row r="264" customFormat="false" ht="15" hidden="false" customHeight="false" outlineLevel="0" collapsed="false">
      <c r="A264" s="59" t="s">
        <v>229</v>
      </c>
      <c r="B264" s="59"/>
      <c r="C264" s="59"/>
      <c r="D264" s="59"/>
      <c r="E264" s="59"/>
      <c r="F264" s="59"/>
      <c r="G264" s="78" t="e">
        <f aca="false">ROUND(G108-G263,5)</f>
        <v>#N/A</v>
      </c>
      <c r="H264" s="78" t="e">
        <f aca="false">ROUND(H108-H263,5)</f>
        <v>#N/A</v>
      </c>
      <c r="I264" s="79" t="e">
        <f aca="false">ROUND(I108-I263,5)</f>
        <v>#N/A</v>
      </c>
      <c r="J264" s="80" t="e">
        <f aca="false">+IF(H264=0,0,G264/H264)</f>
        <v>#N/A</v>
      </c>
      <c r="K264" s="2"/>
      <c r="L264" s="78" t="e">
        <f aca="false">+G264</f>
        <v>#N/A</v>
      </c>
      <c r="M264" s="78" t="e">
        <f aca="false">ROUND(M108-M263,5)</f>
        <v>#N/A</v>
      </c>
      <c r="N264" s="79" t="e">
        <f aca="false">+L264-M264</f>
        <v>#N/A</v>
      </c>
      <c r="P264" s="66"/>
      <c r="X264" s="63"/>
      <c r="Y264" s="63"/>
    </row>
    <row r="265" customFormat="false" ht="15" hidden="false" customHeight="false" outlineLevel="0" collapsed="false">
      <c r="A265" s="2"/>
      <c r="B265" s="2"/>
      <c r="C265" s="2"/>
      <c r="D265" s="2"/>
      <c r="E265" s="2"/>
      <c r="F265" s="2"/>
      <c r="G265" s="81"/>
      <c r="H265" s="81"/>
      <c r="I265" s="82"/>
      <c r="J265" s="83"/>
      <c r="K265" s="2"/>
      <c r="L265" s="60"/>
      <c r="N265" s="82"/>
    </row>
    <row r="266" customFormat="false" ht="14.4" hidden="false" customHeight="false" outlineLevel="0" collapsed="false">
      <c r="A266" s="84"/>
      <c r="B266" s="84"/>
      <c r="C266" s="84"/>
      <c r="D266" s="84"/>
      <c r="E266" s="84"/>
      <c r="F266" s="84"/>
      <c r="G266" s="2"/>
      <c r="H266" s="85"/>
      <c r="I266" s="85"/>
      <c r="J266" s="86"/>
      <c r="K266" s="87"/>
      <c r="L266" s="60"/>
      <c r="N266" s="85"/>
      <c r="R266" s="88"/>
      <c r="S266" s="89"/>
      <c r="T266" s="90"/>
      <c r="U266" s="88"/>
    </row>
    <row r="267" customFormat="false" ht="63.75" hidden="false" customHeight="true" outlineLevel="0" collapsed="false">
      <c r="A267" s="91" t="s">
        <v>230</v>
      </c>
      <c r="B267" s="91"/>
      <c r="C267" s="91"/>
      <c r="D267" s="91"/>
      <c r="E267" s="91"/>
      <c r="F267" s="91"/>
      <c r="G267" s="91"/>
      <c r="H267" s="91"/>
      <c r="I267" s="91"/>
      <c r="J267" s="91"/>
      <c r="K267" s="91"/>
      <c r="L267" s="60"/>
      <c r="N267" s="2"/>
      <c r="S267" s="42"/>
      <c r="T267" s="92"/>
    </row>
  </sheetData>
  <mergeCells count="1">
    <mergeCell ref="A267:K267"/>
  </mergeCells>
  <conditionalFormatting sqref="H68:H70,H72:H89,H91:H96,H98:H100,H102,H104:H105,H66,H108:H262">
    <cfRule type="expression" priority="2" aboveAverage="0" equalAverage="0" bottom="0" percent="0" rank="0" text="" dxfId="0">
      <formula>O64="Total"</formula>
    </cfRule>
  </conditionalFormatting>
  <conditionalFormatting sqref="G66:G69,G76,G98:G99,G108:G110,G105,H71,H90,H97,H101,G107:H107,H103,G67:H67,H106,G113:G114,G116,G121:G122,G125:G126,G129:G130,G133:G134,G142:G143,G150:G151,G155:G156,G160:G162,G176:G177,G191:G192,G213,G223:G225,G229:G230,G235:G236,G239:G240,G261">
    <cfRule type="expression" priority="3" aboveAverage="0" equalAverage="0" bottom="0" percent="0" rank="0" text="" dxfId="1">
      <formula>O66="Total"</formula>
    </cfRule>
  </conditionalFormatting>
  <conditionalFormatting sqref="H66,H68:H70,H72:H89,H91:H96,H98:H100,H102,H104:H105,H108:H262">
    <cfRule type="expression" priority="4" aboveAverage="0" equalAverage="0" bottom="0" percent="0" rank="0" text="" dxfId="2">
      <formula>#ref!="Total"</formula>
    </cfRule>
  </conditionalFormatting>
  <conditionalFormatting sqref="J10,J46,J322,J48:J50,J35:J41,J14:J26,J28:J33,J43:J44">
    <cfRule type="expression" priority="5" aboveAverage="0" equalAverage="0" bottom="0" percent="0" rank="0" text="" dxfId="3">
      <formula>K10="Total"</formula>
    </cfRule>
  </conditionalFormatting>
  <conditionalFormatting sqref="J45">
    <cfRule type="expression" priority="6" aboveAverage="0" equalAverage="0" bottom="0" percent="0" rank="0" text="" dxfId="4">
      <formula>K45="Total"</formula>
    </cfRule>
  </conditionalFormatting>
  <conditionalFormatting sqref="I10,H48:I48,H46:I46,H322:I322,H19:I19,J316,H317:H321,I18,I20:I26,I35:I41,I28:I33,I43:I44">
    <cfRule type="expression" priority="7" aboveAverage="0" equalAverage="0" bottom="0" percent="0" rank="0" text="" dxfId="5">
      <formula>#ref!="Total"</formula>
    </cfRule>
  </conditionalFormatting>
  <conditionalFormatting sqref="J11:J12">
    <cfRule type="expression" priority="8" aboveAverage="0" equalAverage="0" bottom="0" percent="0" rank="0" text="" dxfId="6">
      <formula>K11="Total"</formula>
    </cfRule>
  </conditionalFormatting>
  <conditionalFormatting sqref="I11:I12,I14:I17">
    <cfRule type="expression" priority="9" aboveAverage="0" equalAverage="0" bottom="0" percent="0" rank="0" text="" dxfId="7">
      <formula>#ref!="Total"</formula>
    </cfRule>
  </conditionalFormatting>
  <conditionalFormatting sqref="I45">
    <cfRule type="expression" priority="10" aboveAverage="0" equalAverage="0" bottom="0" percent="0" rank="0" text="" dxfId="8">
      <formula>#ref!="Total"</formula>
    </cfRule>
  </conditionalFormatting>
  <conditionalFormatting sqref="J47">
    <cfRule type="expression" priority="11" aboveAverage="0" equalAverage="0" bottom="0" percent="0" rank="0" text="" dxfId="9">
      <formula>K47="Total"</formula>
    </cfRule>
  </conditionalFormatting>
  <conditionalFormatting sqref="I47">
    <cfRule type="expression" priority="12" aboveAverage="0" equalAverage="0" bottom="0" percent="0" rank="0" text="" dxfId="10">
      <formula>#ref!="Total"</formula>
    </cfRule>
  </conditionalFormatting>
  <conditionalFormatting sqref="A324">
    <cfRule type="expression" priority="13" aboveAverage="0" equalAverage="0" bottom="0" percent="0" rank="0" text="" dxfId="11">
      <formula>#ref!="Total"</formula>
    </cfRule>
  </conditionalFormatting>
  <conditionalFormatting sqref="I49:I50">
    <cfRule type="expression" priority="14" aboveAverage="0" equalAverage="0" bottom="0" percent="0" rank="0" text="" dxfId="12">
      <formula>#ref!="Total"</formula>
    </cfRule>
  </conditionalFormatting>
  <conditionalFormatting sqref="G322,G10:G41,G43:G50">
    <cfRule type="expression" priority="15" aboveAverage="0" equalAverage="0" bottom="0" percent="0" rank="0" text="" dxfId="13">
      <formula>#ref!="Total"</formula>
    </cfRule>
  </conditionalFormatting>
  <conditionalFormatting sqref="I316">
    <cfRule type="expression" priority="16" aboveAverage="0" equalAverage="0" bottom="0" percent="0" rank="0" text="" dxfId="14">
      <formula>#ref!="Total"</formula>
    </cfRule>
  </conditionalFormatting>
  <conditionalFormatting sqref="G317:G321">
    <cfRule type="expression" priority="17" aboveAverage="0" equalAverage="0" bottom="0" percent="0" rank="0" text="" dxfId="15">
      <formula>#ref!="Total"</formula>
    </cfRule>
  </conditionalFormatting>
  <conditionalFormatting sqref="H10">
    <cfRule type="expression" priority="18" aboveAverage="0" equalAverage="0" bottom="0" percent="0" rank="0" text="" dxfId="16">
      <formula>#ref!="Total"</formula>
    </cfRule>
  </conditionalFormatting>
  <conditionalFormatting sqref="H11">
    <cfRule type="expression" priority="19" aboveAverage="0" equalAverage="0" bottom="0" percent="0" rank="0" text="" dxfId="17">
      <formula>#ref!="Total"</formula>
    </cfRule>
  </conditionalFormatting>
  <conditionalFormatting sqref="H12">
    <cfRule type="expression" priority="20" aboveAverage="0" equalAverage="0" bottom="0" percent="0" rank="0" text="" dxfId="18">
      <formula>#ref!="Total"</formula>
    </cfRule>
  </conditionalFormatting>
  <conditionalFormatting sqref="H15">
    <cfRule type="expression" priority="21" aboveAverage="0" equalAverage="0" bottom="0" percent="0" rank="0" text="" dxfId="19">
      <formula>#ref!="Total"</formula>
    </cfRule>
  </conditionalFormatting>
  <conditionalFormatting sqref="H16">
    <cfRule type="expression" priority="22" aboveAverage="0" equalAverage="0" bottom="0" percent="0" rank="0" text="" dxfId="20">
      <formula>#ref!="Total"</formula>
    </cfRule>
  </conditionalFormatting>
  <conditionalFormatting sqref="H17">
    <cfRule type="expression" priority="23" aboveAverage="0" equalAverage="0" bottom="0" percent="0" rank="0" text="" dxfId="21">
      <formula>#ref!="Total"</formula>
    </cfRule>
  </conditionalFormatting>
  <conditionalFormatting sqref="H18">
    <cfRule type="expression" priority="24" aboveAverage="0" equalAverage="0" bottom="0" percent="0" rank="0" text="" dxfId="22">
      <formula>#ref!="Total"</formula>
    </cfRule>
  </conditionalFormatting>
  <conditionalFormatting sqref="H45">
    <cfRule type="expression" priority="25" aboveAverage="0" equalAverage="0" bottom="0" percent="0" rank="0" text="" dxfId="23">
      <formula>#ref!="Total"</formula>
    </cfRule>
  </conditionalFormatting>
  <conditionalFormatting sqref="H49:H50">
    <cfRule type="expression" priority="26" aboveAverage="0" equalAverage="0" bottom="0" percent="0" rank="0" text="" dxfId="24">
      <formula>#ref!="Total"</formula>
    </cfRule>
  </conditionalFormatting>
  <conditionalFormatting sqref="H47">
    <cfRule type="expression" priority="27" aboveAverage="0" equalAverage="0" bottom="0" percent="0" rank="0" text="" dxfId="25">
      <formula>#ref!="Total"</formula>
    </cfRule>
  </conditionalFormatting>
  <conditionalFormatting sqref="H20">
    <cfRule type="expression" priority="28" aboveAverage="0" equalAverage="0" bottom="0" percent="0" rank="0" text="" dxfId="26">
      <formula>#ref!="Total"</formula>
    </cfRule>
  </conditionalFormatting>
  <conditionalFormatting sqref="H21">
    <cfRule type="expression" priority="29" aboveAverage="0" equalAverage="0" bottom="0" percent="0" rank="0" text="" dxfId="27">
      <formula>#ref!="Total"</formula>
    </cfRule>
  </conditionalFormatting>
  <conditionalFormatting sqref="H22">
    <cfRule type="expression" priority="30" aboveAverage="0" equalAverage="0" bottom="0" percent="0" rank="0" text="" dxfId="28">
      <formula>#ref!="Total"</formula>
    </cfRule>
  </conditionalFormatting>
  <conditionalFormatting sqref="H23">
    <cfRule type="expression" priority="31" aboveAverage="0" equalAverage="0" bottom="0" percent="0" rank="0" text="" dxfId="29">
      <formula>#ref!="Total"</formula>
    </cfRule>
  </conditionalFormatting>
  <conditionalFormatting sqref="H24">
    <cfRule type="expression" priority="32" aboveAverage="0" equalAverage="0" bottom="0" percent="0" rank="0" text="" dxfId="30">
      <formula>#ref!="Total"</formula>
    </cfRule>
  </conditionalFormatting>
  <conditionalFormatting sqref="H25">
    <cfRule type="expression" priority="33" aboveAverage="0" equalAverage="0" bottom="0" percent="0" rank="0" text="" dxfId="31">
      <formula>#ref!="Total"</formula>
    </cfRule>
  </conditionalFormatting>
  <conditionalFormatting sqref="H26">
    <cfRule type="expression" priority="34" aboveAverage="0" equalAverage="0" bottom="0" percent="0" rank="0" text="" dxfId="32">
      <formula>#ref!="Total"</formula>
    </cfRule>
  </conditionalFormatting>
  <conditionalFormatting sqref="H29">
    <cfRule type="expression" priority="35" aboveAverage="0" equalAverage="0" bottom="0" percent="0" rank="0" text="" dxfId="33">
      <formula>#ref!="Total"</formula>
    </cfRule>
  </conditionalFormatting>
  <conditionalFormatting sqref="H30">
    <cfRule type="expression" priority="36" aboveAverage="0" equalAverage="0" bottom="0" percent="0" rank="0" text="" dxfId="34">
      <formula>#ref!="Total"</formula>
    </cfRule>
  </conditionalFormatting>
  <conditionalFormatting sqref="H31">
    <cfRule type="expression" priority="37" aboveAverage="0" equalAverage="0" bottom="0" percent="0" rank="0" text="" dxfId="35">
      <formula>#ref!="Total"</formula>
    </cfRule>
  </conditionalFormatting>
  <conditionalFormatting sqref="H32">
    <cfRule type="expression" priority="38" aboveAverage="0" equalAverage="0" bottom="0" percent="0" rank="0" text="" dxfId="36">
      <formula>#ref!="Total"</formula>
    </cfRule>
  </conditionalFormatting>
  <conditionalFormatting sqref="H33">
    <cfRule type="expression" priority="39" aboveAverage="0" equalAverage="0" bottom="0" percent="0" rank="0" text="" dxfId="37">
      <formula>#ref!="Total"</formula>
    </cfRule>
  </conditionalFormatting>
  <conditionalFormatting sqref="H36">
    <cfRule type="expression" priority="40" aboveAverage="0" equalAverage="0" bottom="0" percent="0" rank="0" text="" dxfId="38">
      <formula>#ref!="Total"</formula>
    </cfRule>
  </conditionalFormatting>
  <conditionalFormatting sqref="H37">
    <cfRule type="expression" priority="41" aboveAverage="0" equalAverage="0" bottom="0" percent="0" rank="0" text="" dxfId="39">
      <formula>#ref!="Total"</formula>
    </cfRule>
  </conditionalFormatting>
  <conditionalFormatting sqref="H38">
    <cfRule type="expression" priority="42" aboveAverage="0" equalAverage="0" bottom="0" percent="0" rank="0" text="" dxfId="40">
      <formula>#ref!="Total"</formula>
    </cfRule>
  </conditionalFormatting>
  <conditionalFormatting sqref="H39">
    <cfRule type="expression" priority="43" aboveAverage="0" equalAverage="0" bottom="0" percent="0" rank="0" text="" dxfId="41">
      <formula>#ref!="Total"</formula>
    </cfRule>
  </conditionalFormatting>
  <conditionalFormatting sqref="H40">
    <cfRule type="expression" priority="44" aboveAverage="0" equalAverage="0" bottom="0" percent="0" rank="0" text="" dxfId="42">
      <formula>#ref!="Total"</formula>
    </cfRule>
  </conditionalFormatting>
  <conditionalFormatting sqref="H41">
    <cfRule type="expression" priority="45" aboveAverage="0" equalAverage="0" bottom="0" percent="0" rank="0" text="" dxfId="43">
      <formula>#ref!="Total"</formula>
    </cfRule>
  </conditionalFormatting>
  <conditionalFormatting sqref="H44">
    <cfRule type="expression" priority="46" aboveAverage="0" equalAverage="0" bottom="0" percent="0" rank="0" text="" dxfId="44">
      <formula>#ref!="Total"</formula>
    </cfRule>
  </conditionalFormatting>
  <conditionalFormatting sqref="H34:H35">
    <cfRule type="expression" priority="47" aboveAverage="0" equalAverage="0" bottom="0" percent="0" rank="0" text="" dxfId="45">
      <formula>#ref!="Total"</formula>
    </cfRule>
  </conditionalFormatting>
  <conditionalFormatting sqref="J34">
    <cfRule type="expression" priority="48" aboveAverage="0" equalAverage="0" bottom="0" percent="0" rank="0" text="" dxfId="46">
      <formula>K34="Total"</formula>
    </cfRule>
  </conditionalFormatting>
  <conditionalFormatting sqref="I34">
    <cfRule type="expression" priority="49" aboveAverage="0" equalAverage="0" bottom="0" percent="0" rank="0" text="" dxfId="47">
      <formula>#ref!="Total"</formula>
    </cfRule>
  </conditionalFormatting>
  <conditionalFormatting sqref="J51,H52:H59">
    <cfRule type="expression" priority="50" aboveAverage="0" equalAverage="0" bottom="0" percent="0" rank="0" text="" dxfId="48">
      <formula>#ref!="Total"</formula>
    </cfRule>
  </conditionalFormatting>
  <conditionalFormatting sqref="O56:O59,G54">
    <cfRule type="expression" priority="51" aboveAverage="0" equalAverage="0" bottom="0" percent="0" rank="0" text="" dxfId="49">
      <formula>#ref!="Total"</formula>
    </cfRule>
  </conditionalFormatting>
  <conditionalFormatting sqref="I51">
    <cfRule type="expression" priority="52" aboveAverage="0" equalAverage="0" bottom="0" percent="0" rank="0" text="" dxfId="50">
      <formula>#ref!="Total"</formula>
    </cfRule>
  </conditionalFormatting>
  <conditionalFormatting sqref="G58:G59">
    <cfRule type="expression" priority="53" aboveAverage="0" equalAverage="0" bottom="0" percent="0" rank="0" text="" dxfId="51">
      <formula>#ref!="Total"</formula>
    </cfRule>
  </conditionalFormatting>
  <conditionalFormatting sqref="G55">
    <cfRule type="expression" priority="54" aboveAverage="0" equalAverage="0" bottom="0" percent="0" rank="0" text="" dxfId="52">
      <formula>#ref!="Total"</formula>
    </cfRule>
  </conditionalFormatting>
  <conditionalFormatting sqref="G56:G57">
    <cfRule type="expression" priority="55" aboveAverage="0" equalAverage="0" bottom="0" percent="0" rank="0" text="" dxfId="53">
      <formula>#ref!="Total"</formula>
    </cfRule>
  </conditionalFormatting>
  <conditionalFormatting sqref="G52">
    <cfRule type="expression" priority="56" aboveAverage="0" equalAverage="0" bottom="0" percent="0" rank="0" text="" dxfId="54">
      <formula>#ref!="Total"</formula>
    </cfRule>
  </conditionalFormatting>
  <conditionalFormatting sqref="G53">
    <cfRule type="expression" priority="57" aboveAverage="0" equalAverage="0" bottom="0" percent="0" rank="0" text="" dxfId="55">
      <formula>#ref!="Total"</formula>
    </cfRule>
  </conditionalFormatting>
  <conditionalFormatting sqref="H13">
    <cfRule type="expression" priority="58" aboveAverage="0" equalAverage="0" bottom="0" percent="0" rank="0" text="" dxfId="56">
      <formula>#ref!="Total"</formula>
    </cfRule>
  </conditionalFormatting>
  <conditionalFormatting sqref="J13">
    <cfRule type="expression" priority="59" aboveAverage="0" equalAverage="0" bottom="0" percent="0" rank="0" text="" dxfId="57">
      <formula>K13="Total"</formula>
    </cfRule>
  </conditionalFormatting>
  <conditionalFormatting sqref="I13">
    <cfRule type="expression" priority="60" aboveAverage="0" equalAverage="0" bottom="0" percent="0" rank="0" text="" dxfId="58">
      <formula>#ref!="Total"</formula>
    </cfRule>
  </conditionalFormatting>
  <conditionalFormatting sqref="H14">
    <cfRule type="expression" priority="61" aboveAverage="0" equalAverage="0" bottom="0" percent="0" rank="0" text="" dxfId="59">
      <formula>#ref!="Total"</formula>
    </cfRule>
  </conditionalFormatting>
  <conditionalFormatting sqref="J27">
    <cfRule type="expression" priority="62" aboveAverage="0" equalAverage="0" bottom="0" percent="0" rank="0" text="" dxfId="60">
      <formula>K27="Total"</formula>
    </cfRule>
  </conditionalFormatting>
  <conditionalFormatting sqref="I27">
    <cfRule type="expression" priority="63" aboveAverage="0" equalAverage="0" bottom="0" percent="0" rank="0" text="" dxfId="61">
      <formula>#ref!="Total"</formula>
    </cfRule>
  </conditionalFormatting>
  <conditionalFormatting sqref="H27">
    <cfRule type="expression" priority="64" aboveAverage="0" equalAverage="0" bottom="0" percent="0" rank="0" text="" dxfId="62">
      <formula>#ref!="Total"</formula>
    </cfRule>
  </conditionalFormatting>
  <conditionalFormatting sqref="H28">
    <cfRule type="expression" priority="65" aboveAverage="0" equalAverage="0" bottom="0" percent="0" rank="0" text="" dxfId="63">
      <formula>#ref!="Total"</formula>
    </cfRule>
  </conditionalFormatting>
  <conditionalFormatting sqref="G262">
    <cfRule type="expression" priority="66" aboveAverage="0" equalAverage="0" bottom="0" percent="0" rank="0" text="" dxfId="64">
      <formula>O262="Total"</formula>
    </cfRule>
  </conditionalFormatting>
  <conditionalFormatting sqref="G70:G75">
    <cfRule type="expression" priority="67" aboveAverage="0" equalAverage="0" bottom="0" percent="0" rank="0" text="" dxfId="65">
      <formula>O70="Total"</formula>
    </cfRule>
  </conditionalFormatting>
  <conditionalFormatting sqref="G77:G97">
    <cfRule type="expression" priority="68" aboveAverage="0" equalAverage="0" bottom="0" percent="0" rank="0" text="" dxfId="66">
      <formula>O77="Total"</formula>
    </cfRule>
  </conditionalFormatting>
  <conditionalFormatting sqref="G100:G102">
    <cfRule type="expression" priority="69" aboveAverage="0" equalAverage="0" bottom="0" percent="0" rank="0" text="" dxfId="67">
      <formula>O100="Total"</formula>
    </cfRule>
  </conditionalFormatting>
  <conditionalFormatting sqref="G104">
    <cfRule type="expression" priority="70" aboveAverage="0" equalAverage="0" bottom="0" percent="0" rank="0" text="" dxfId="68">
      <formula>N104="Total"</formula>
    </cfRule>
  </conditionalFormatting>
  <conditionalFormatting sqref="G103">
    <cfRule type="expression" priority="71" aboveAverage="0" equalAverage="0" bottom="0" percent="0" rank="0" text="" dxfId="69">
      <formula>O103="Total"</formula>
    </cfRule>
  </conditionalFormatting>
  <conditionalFormatting sqref="G104">
    <cfRule type="expression" priority="72" aboveAverage="0" equalAverage="0" bottom="0" percent="0" rank="0" text="" dxfId="70">
      <formula>#ref!="Total"</formula>
    </cfRule>
  </conditionalFormatting>
  <conditionalFormatting sqref="G106">
    <cfRule type="expression" priority="73" aboveAverage="0" equalAverage="0" bottom="0" percent="0" rank="0" text="" dxfId="71">
      <formula>O106="Total"</formula>
    </cfRule>
  </conditionalFormatting>
  <conditionalFormatting sqref="G111:G112">
    <cfRule type="expression" priority="74" aboveAverage="0" equalAverage="0" bottom="0" percent="0" rank="0" text="" dxfId="72">
      <formula>O111="Total"</formula>
    </cfRule>
  </conditionalFormatting>
  <conditionalFormatting sqref="G115">
    <cfRule type="expression" priority="75" aboveAverage="0" equalAverage="0" bottom="0" percent="0" rank="0" text="" dxfId="73">
      <formula>O115="Total"</formula>
    </cfRule>
  </conditionalFormatting>
  <conditionalFormatting sqref="G117:G120">
    <cfRule type="expression" priority="76" aboveAverage="0" equalAverage="0" bottom="0" percent="0" rank="0" text="" dxfId="74">
      <formula>O117="Total"</formula>
    </cfRule>
  </conditionalFormatting>
  <conditionalFormatting sqref="G123:G124">
    <cfRule type="expression" priority="77" aboveAverage="0" equalAverage="0" bottom="0" percent="0" rank="0" text="" dxfId="75">
      <formula>O123="Total"</formula>
    </cfRule>
  </conditionalFormatting>
  <conditionalFormatting sqref="G127:G128">
    <cfRule type="expression" priority="78" aboveAverage="0" equalAverage="0" bottom="0" percent="0" rank="0" text="" dxfId="76">
      <formula>O127="Total"</formula>
    </cfRule>
  </conditionalFormatting>
  <conditionalFormatting sqref="G131:G132">
    <cfRule type="expression" priority="79" aboveAverage="0" equalAverage="0" bottom="0" percent="0" rank="0" text="" dxfId="77">
      <formula>O131="Total"</formula>
    </cfRule>
  </conditionalFormatting>
  <conditionalFormatting sqref="G135:G141">
    <cfRule type="expression" priority="80" aboveAverage="0" equalAverage="0" bottom="0" percent="0" rank="0" text="" dxfId="78">
      <formula>O135="Total"</formula>
    </cfRule>
  </conditionalFormatting>
  <conditionalFormatting sqref="G144:G149">
    <cfRule type="expression" priority="81" aboveAverage="0" equalAverage="0" bottom="0" percent="0" rank="0" text="" dxfId="79">
      <formula>O144="Total"</formula>
    </cfRule>
  </conditionalFormatting>
  <conditionalFormatting sqref="G152:G154">
    <cfRule type="expression" priority="82" aboveAverage="0" equalAverage="0" bottom="0" percent="0" rank="0" text="" dxfId="80">
      <formula>O152="Total"</formula>
    </cfRule>
  </conditionalFormatting>
  <conditionalFormatting sqref="G157:G159">
    <cfRule type="expression" priority="83" aboveAverage="0" equalAverage="0" bottom="0" percent="0" rank="0" text="" dxfId="81">
      <formula>O157="Total"</formula>
    </cfRule>
  </conditionalFormatting>
  <conditionalFormatting sqref="G163:G175">
    <cfRule type="expression" priority="84" aboveAverage="0" equalAverage="0" bottom="0" percent="0" rank="0" text="" dxfId="82">
      <formula>O163="Total"</formula>
    </cfRule>
  </conditionalFormatting>
  <conditionalFormatting sqref="G178:G190">
    <cfRule type="expression" priority="85" aboveAverage="0" equalAverage="0" bottom="0" percent="0" rank="0" text="" dxfId="83">
      <formula>O178="Total"</formula>
    </cfRule>
  </conditionalFormatting>
  <conditionalFormatting sqref="G193:G211">
    <cfRule type="expression" priority="86" aboveAverage="0" equalAverage="0" bottom="0" percent="0" rank="0" text="" dxfId="84">
      <formula>O193="Total"</formula>
    </cfRule>
  </conditionalFormatting>
  <conditionalFormatting sqref="G212">
    <cfRule type="expression" priority="87" aboveAverage="0" equalAverage="0" bottom="0" percent="0" rank="0" text="" dxfId="85">
      <formula>O212="Total"</formula>
    </cfRule>
  </conditionalFormatting>
  <conditionalFormatting sqref="G214:G222">
    <cfRule type="expression" priority="88" aboveAverage="0" equalAverage="0" bottom="0" percent="0" rank="0" text="" dxfId="86">
      <formula>O214="Total"</formula>
    </cfRule>
  </conditionalFormatting>
  <conditionalFormatting sqref="G226:G228">
    <cfRule type="expression" priority="89" aboveAverage="0" equalAverage="0" bottom="0" percent="0" rank="0" text="" dxfId="87">
      <formula>O226="Total"</formula>
    </cfRule>
  </conditionalFormatting>
  <conditionalFormatting sqref="G231:G234">
    <cfRule type="expression" priority="90" aboveAverage="0" equalAverage="0" bottom="0" percent="0" rank="0" text="" dxfId="88">
      <formula>O231="Total"</formula>
    </cfRule>
  </conditionalFormatting>
  <conditionalFormatting sqref="G237:G238">
    <cfRule type="expression" priority="91" aboveAverage="0" equalAverage="0" bottom="0" percent="0" rank="0" text="" dxfId="89">
      <formula>O237="Total"</formula>
    </cfRule>
  </conditionalFormatting>
  <conditionalFormatting sqref="G241:G260">
    <cfRule type="expression" priority="92" aboveAverage="0" equalAverage="0" bottom="0" percent="0" rank="0" text="" dxfId="90">
      <formula>O241="Total"</formula>
    </cfRule>
  </conditionalFormatting>
  <conditionalFormatting sqref="J42">
    <cfRule type="expression" priority="93" aboveAverage="0" equalAverage="0" bottom="0" percent="0" rank="0" text="" dxfId="91">
      <formula>K42="Total"</formula>
    </cfRule>
  </conditionalFormatting>
  <conditionalFormatting sqref="I42">
    <cfRule type="expression" priority="94" aboveAverage="0" equalAverage="0" bottom="0" percent="0" rank="0" text="" dxfId="92">
      <formula>#ref!="Total"</formula>
    </cfRule>
  </conditionalFormatting>
  <conditionalFormatting sqref="G42">
    <cfRule type="expression" priority="95" aboveAverage="0" equalAverage="0" bottom="0" percent="0" rank="0" text="" dxfId="93">
      <formula>#ref!="Total"</formula>
    </cfRule>
  </conditionalFormatting>
  <conditionalFormatting sqref="H42">
    <cfRule type="expression" priority="96" aboveAverage="0" equalAverage="0" bottom="0" percent="0" rank="0" text="" dxfId="94">
      <formula>#ref!="Total"</formula>
    </cfRule>
  </conditionalFormatting>
  <conditionalFormatting sqref="H43">
    <cfRule type="expression" priority="97" aboveAverage="0" equalAverage="0" bottom="0" percent="0" rank="0" text="" dxfId="95">
      <formula>#ref!="Total"</formula>
    </cfRule>
  </conditionalFormatting>
  <conditionalFormatting sqref="M48,M46,M19">
    <cfRule type="expression" priority="98" aboveAverage="0" equalAverage="0" bottom="0" percent="0" rank="0" text="" dxfId="96">
      <formula>#ref!="Total"</formula>
    </cfRule>
  </conditionalFormatting>
  <conditionalFormatting sqref="M10">
    <cfRule type="expression" priority="99" aboveAverage="0" equalAverage="0" bottom="0" percent="0" rank="0" text="" dxfId="97">
      <formula>#ref!="Total"</formula>
    </cfRule>
  </conditionalFormatting>
  <conditionalFormatting sqref="M11">
    <cfRule type="expression" priority="100" aboveAverage="0" equalAverage="0" bottom="0" percent="0" rank="0" text="" dxfId="98">
      <formula>#ref!="Total"</formula>
    </cfRule>
  </conditionalFormatting>
  <conditionalFormatting sqref="M12">
    <cfRule type="expression" priority="101" aboveAverage="0" equalAverage="0" bottom="0" percent="0" rank="0" text="" dxfId="99">
      <formula>#ref!="Total"</formula>
    </cfRule>
  </conditionalFormatting>
  <conditionalFormatting sqref="M15">
    <cfRule type="expression" priority="102" aboveAverage="0" equalAverage="0" bottom="0" percent="0" rank="0" text="" dxfId="100">
      <formula>#ref!="Total"</formula>
    </cfRule>
  </conditionalFormatting>
  <conditionalFormatting sqref="M16">
    <cfRule type="expression" priority="103" aboveAverage="0" equalAverage="0" bottom="0" percent="0" rank="0" text="" dxfId="101">
      <formula>#ref!="Total"</formula>
    </cfRule>
  </conditionalFormatting>
  <conditionalFormatting sqref="M17">
    <cfRule type="expression" priority="104" aboveAverage="0" equalAverage="0" bottom="0" percent="0" rank="0" text="" dxfId="102">
      <formula>#ref!="Total"</formula>
    </cfRule>
  </conditionalFormatting>
  <conditionalFormatting sqref="M18">
    <cfRule type="expression" priority="105" aboveAverage="0" equalAverage="0" bottom="0" percent="0" rank="0" text="" dxfId="103">
      <formula>#ref!="Total"</formula>
    </cfRule>
  </conditionalFormatting>
  <conditionalFormatting sqref="M45">
    <cfRule type="expression" priority="106" aboveAverage="0" equalAverage="0" bottom="0" percent="0" rank="0" text="" dxfId="104">
      <formula>#ref!="Total"</formula>
    </cfRule>
  </conditionalFormatting>
  <conditionalFormatting sqref="M49:M50">
    <cfRule type="expression" priority="107" aboveAverage="0" equalAverage="0" bottom="0" percent="0" rank="0" text="" dxfId="105">
      <formula>#ref!="Total"</formula>
    </cfRule>
  </conditionalFormatting>
  <conditionalFormatting sqref="M44">
    <cfRule type="expression" priority="108" aboveAverage="0" equalAverage="0" bottom="0" percent="0" rank="0" text="" dxfId="106">
      <formula>#ref!="Total"</formula>
    </cfRule>
  </conditionalFormatting>
  <conditionalFormatting sqref="M13">
    <cfRule type="expression" priority="109" aboveAverage="0" equalAverage="0" bottom="0" percent="0" rank="0" text="" dxfId="107">
      <formula>#ref!="Total"</formula>
    </cfRule>
  </conditionalFormatting>
  <conditionalFormatting sqref="M42">
    <cfRule type="expression" priority="110" aboveAverage="0" equalAverage="0" bottom="0" percent="0" rank="0" text="" dxfId="108">
      <formula>#ref!="Total"</formula>
    </cfRule>
  </conditionalFormatting>
  <conditionalFormatting sqref="M43">
    <cfRule type="expression" priority="111" aboveAverage="0" equalAverage="0" bottom="0" percent="0" rank="0" text="" dxfId="109">
      <formula>#ref!="Total"</formula>
    </cfRule>
  </conditionalFormatting>
  <conditionalFormatting sqref="M52:M59">
    <cfRule type="expression" priority="112" aboveAverage="0" equalAverage="0" bottom="0" percent="0" rank="0" text="" dxfId="110">
      <formula>#ref!="Total"</formula>
    </cfRule>
  </conditionalFormatting>
  <conditionalFormatting sqref="M14">
    <cfRule type="expression" priority="113" aboveAverage="0" equalAverage="0" bottom="0" percent="0" rank="0" text="" dxfId="111">
      <formula>#ref!="Total"</formula>
    </cfRule>
  </conditionalFormatting>
  <conditionalFormatting sqref="M20:M41">
    <cfRule type="expression" priority="114" aboveAverage="0" equalAverage="0" bottom="0" percent="0" rank="0" text="" dxfId="112">
      <formula>#ref!="Total"</formula>
    </cfRule>
  </conditionalFormatting>
  <conditionalFormatting sqref="M47">
    <cfRule type="expression" priority="115" aboveAverage="0" equalAverage="0" bottom="0" percent="0" rank="0" text="" dxfId="113">
      <formula>#ref!="Total"</formula>
    </cfRule>
  </conditionalFormatting>
  <conditionalFormatting sqref="L322,L10:L41,L43:L50">
    <cfRule type="expression" priority="116" aboveAverage="0" equalAverage="0" bottom="0" percent="0" rank="0" text="" dxfId="114">
      <formula>#ref!="Total"</formula>
    </cfRule>
  </conditionalFormatting>
  <conditionalFormatting sqref="L317:L321">
    <cfRule type="expression" priority="117" aboveAverage="0" equalAverage="0" bottom="0" percent="0" rank="0" text="" dxfId="115">
      <formula>#ref!="Total"</formula>
    </cfRule>
  </conditionalFormatting>
  <conditionalFormatting sqref="L54">
    <cfRule type="expression" priority="118" aboveAverage="0" equalAverage="0" bottom="0" percent="0" rank="0" text="" dxfId="116">
      <formula>#ref!="Total"</formula>
    </cfRule>
  </conditionalFormatting>
  <conditionalFormatting sqref="L58:L59">
    <cfRule type="expression" priority="119" aboveAverage="0" equalAverage="0" bottom="0" percent="0" rank="0" text="" dxfId="117">
      <formula>#ref!="Total"</formula>
    </cfRule>
  </conditionalFormatting>
  <conditionalFormatting sqref="L55">
    <cfRule type="expression" priority="120" aboveAverage="0" equalAverage="0" bottom="0" percent="0" rank="0" text="" dxfId="118">
      <formula>#ref!="Total"</formula>
    </cfRule>
  </conditionalFormatting>
  <conditionalFormatting sqref="L56:L57">
    <cfRule type="expression" priority="121" aboveAverage="0" equalAverage="0" bottom="0" percent="0" rank="0" text="" dxfId="119">
      <formula>#ref!="Total"</formula>
    </cfRule>
  </conditionalFormatting>
  <conditionalFormatting sqref="L52">
    <cfRule type="expression" priority="122" aboveAverage="0" equalAverage="0" bottom="0" percent="0" rank="0" text="" dxfId="120">
      <formula>#ref!="Total"</formula>
    </cfRule>
  </conditionalFormatting>
  <conditionalFormatting sqref="L53">
    <cfRule type="expression" priority="123" aboveAverage="0" equalAverage="0" bottom="0" percent="0" rank="0" text="" dxfId="121">
      <formula>#ref!="Total"</formula>
    </cfRule>
  </conditionalFormatting>
  <conditionalFormatting sqref="L42">
    <cfRule type="expression" priority="124" aboveAverage="0" equalAverage="0" bottom="0" percent="0" rank="0" text="" dxfId="122">
      <formula>#ref!="Total"</formula>
    </cfRule>
  </conditionalFormatting>
  <conditionalFormatting sqref="L265:L282">
    <cfRule type="expression" priority="125" aboveAverage="0" equalAverage="0" bottom="0" percent="0" rank="0" text="" dxfId="123">
      <formula>T265="Total"</formula>
    </cfRule>
  </conditionalFormatting>
  <conditionalFormatting sqref="M68:M70,M72:M89,M91:M96,M98:M100,M102,M104:M105,M66,M108:M262">
    <cfRule type="expression" priority="126" aboveAverage="0" equalAverage="0" bottom="0" percent="0" rank="0" text="" dxfId="124">
      <formula>T64="Total"</formula>
    </cfRule>
  </conditionalFormatting>
  <conditionalFormatting sqref="L66:L69,L76,L98:L99,L108:L110,L105,M71,M90,M97,M101,L107:M107,M103,M67,M106,L113:L114,L116,L121:L122,L125:L126,L129:L130,L133:L134,L142:L143,L150:L151,L155:L156,L160:L162,L176:L177,L191:L192,L213,L223:L225,L229:L230,L235:L236,L239:L240,L261">
    <cfRule type="expression" priority="127" aboveAverage="0" equalAverage="0" bottom="0" percent="0" rank="0" text="" dxfId="125">
      <formula>T66="Total"</formula>
    </cfRule>
  </conditionalFormatting>
  <conditionalFormatting sqref="M66,M68:M70,M72:M89,M91:M96,M98:M100,M102,M104:M105,M108:M262">
    <cfRule type="expression" priority="128" aboveAverage="0" equalAverage="0" bottom="0" percent="0" rank="0" text="" dxfId="126">
      <formula>#ref!="Total"</formula>
    </cfRule>
  </conditionalFormatting>
  <conditionalFormatting sqref="L262">
    <cfRule type="expression" priority="129" aboveAverage="0" equalAverage="0" bottom="0" percent="0" rank="0" text="" dxfId="127">
      <formula>T262="Total"</formula>
    </cfRule>
  </conditionalFormatting>
  <conditionalFormatting sqref="L70:L75">
    <cfRule type="expression" priority="130" aboveAverage="0" equalAverage="0" bottom="0" percent="0" rank="0" text="" dxfId="128">
      <formula>T70="Total"</formula>
    </cfRule>
  </conditionalFormatting>
  <conditionalFormatting sqref="L77:L97">
    <cfRule type="expression" priority="131" aboveAverage="0" equalAverage="0" bottom="0" percent="0" rank="0" text="" dxfId="129">
      <formula>T77="Total"</formula>
    </cfRule>
  </conditionalFormatting>
  <conditionalFormatting sqref="L100:L102">
    <cfRule type="expression" priority="132" aboveAverage="0" equalAverage="0" bottom="0" percent="0" rank="0" text="" dxfId="130">
      <formula>T100="Total"</formula>
    </cfRule>
  </conditionalFormatting>
  <conditionalFormatting sqref="L104">
    <cfRule type="expression" priority="133" aboveAverage="0" equalAverage="0" bottom="0" percent="0" rank="0" text="" dxfId="131">
      <formula>S104="Total"</formula>
    </cfRule>
  </conditionalFormatting>
  <conditionalFormatting sqref="L103">
    <cfRule type="expression" priority="134" aboveAverage="0" equalAverage="0" bottom="0" percent="0" rank="0" text="" dxfId="132">
      <formula>T103="Total"</formula>
    </cfRule>
  </conditionalFormatting>
  <conditionalFormatting sqref="L104">
    <cfRule type="expression" priority="135" aboveAverage="0" equalAverage="0" bottom="0" percent="0" rank="0" text="" dxfId="133">
      <formula>#ref!="Total"</formula>
    </cfRule>
  </conditionalFormatting>
  <conditionalFormatting sqref="L106">
    <cfRule type="expression" priority="136" aboveAverage="0" equalAverage="0" bottom="0" percent="0" rank="0" text="" dxfId="134">
      <formula>T106="Total"</formula>
    </cfRule>
  </conditionalFormatting>
  <conditionalFormatting sqref="L111:L112">
    <cfRule type="expression" priority="137" aboveAverage="0" equalAverage="0" bottom="0" percent="0" rank="0" text="" dxfId="135">
      <formula>T111="Total"</formula>
    </cfRule>
  </conditionalFormatting>
  <conditionalFormatting sqref="L115">
    <cfRule type="expression" priority="138" aboveAverage="0" equalAverage="0" bottom="0" percent="0" rank="0" text="" dxfId="136">
      <formula>T115="Total"</formula>
    </cfRule>
  </conditionalFormatting>
  <conditionalFormatting sqref="L117:L120">
    <cfRule type="expression" priority="139" aboveAverage="0" equalAverage="0" bottom="0" percent="0" rank="0" text="" dxfId="137">
      <formula>T117="Total"</formula>
    </cfRule>
  </conditionalFormatting>
  <conditionalFormatting sqref="L123:L124">
    <cfRule type="expression" priority="140" aboveAverage="0" equalAverage="0" bottom="0" percent="0" rank="0" text="" dxfId="138">
      <formula>T123="Total"</formula>
    </cfRule>
  </conditionalFormatting>
  <conditionalFormatting sqref="L127:L128">
    <cfRule type="expression" priority="141" aboveAverage="0" equalAverage="0" bottom="0" percent="0" rank="0" text="" dxfId="139">
      <formula>T127="Total"</formula>
    </cfRule>
  </conditionalFormatting>
  <conditionalFormatting sqref="L131:L132">
    <cfRule type="expression" priority="142" aboveAverage="0" equalAverage="0" bottom="0" percent="0" rank="0" text="" dxfId="140">
      <formula>T131="Total"</formula>
    </cfRule>
  </conditionalFormatting>
  <conditionalFormatting sqref="L135:L141">
    <cfRule type="expression" priority="143" aboveAverage="0" equalAverage="0" bottom="0" percent="0" rank="0" text="" dxfId="141">
      <formula>T135="Total"</formula>
    </cfRule>
  </conditionalFormatting>
  <conditionalFormatting sqref="L144:L149">
    <cfRule type="expression" priority="144" aboveAverage="0" equalAverage="0" bottom="0" percent="0" rank="0" text="" dxfId="142">
      <formula>T144="Total"</formula>
    </cfRule>
  </conditionalFormatting>
  <conditionalFormatting sqref="L152:L154">
    <cfRule type="expression" priority="145" aboveAverage="0" equalAverage="0" bottom="0" percent="0" rank="0" text="" dxfId="143">
      <formula>T152="Total"</formula>
    </cfRule>
  </conditionalFormatting>
  <conditionalFormatting sqref="L157:L159">
    <cfRule type="expression" priority="146" aboveAverage="0" equalAverage="0" bottom="0" percent="0" rank="0" text="" dxfId="144">
      <formula>T157="Total"</formula>
    </cfRule>
  </conditionalFormatting>
  <conditionalFormatting sqref="L163:L175">
    <cfRule type="expression" priority="147" aboveAverage="0" equalAverage="0" bottom="0" percent="0" rank="0" text="" dxfId="145">
      <formula>T163="Total"</formula>
    </cfRule>
  </conditionalFormatting>
  <conditionalFormatting sqref="L178:L190">
    <cfRule type="expression" priority="148" aboveAverage="0" equalAverage="0" bottom="0" percent="0" rank="0" text="" dxfId="146">
      <formula>T178="Total"</formula>
    </cfRule>
  </conditionalFormatting>
  <conditionalFormatting sqref="L193:L211">
    <cfRule type="expression" priority="149" aboveAverage="0" equalAverage="0" bottom="0" percent="0" rank="0" text="" dxfId="147">
      <formula>T193="Total"</formula>
    </cfRule>
  </conditionalFormatting>
  <conditionalFormatting sqref="L212">
    <cfRule type="expression" priority="150" aboveAverage="0" equalAverage="0" bottom="0" percent="0" rank="0" text="" dxfId="148">
      <formula>T212="Total"</formula>
    </cfRule>
  </conditionalFormatting>
  <conditionalFormatting sqref="L214:L222">
    <cfRule type="expression" priority="151" aboveAverage="0" equalAverage="0" bottom="0" percent="0" rank="0" text="" dxfId="149">
      <formula>T214="Total"</formula>
    </cfRule>
  </conditionalFormatting>
  <conditionalFormatting sqref="L226:L228">
    <cfRule type="expression" priority="152" aboveAverage="0" equalAverage="0" bottom="0" percent="0" rank="0" text="" dxfId="150">
      <formula>T226="Total"</formula>
    </cfRule>
  </conditionalFormatting>
  <conditionalFormatting sqref="L231:L234">
    <cfRule type="expression" priority="153" aboveAverage="0" equalAverage="0" bottom="0" percent="0" rank="0" text="" dxfId="151">
      <formula>T231="Total"</formula>
    </cfRule>
  </conditionalFormatting>
  <conditionalFormatting sqref="L237:L238">
    <cfRule type="expression" priority="154" aboveAverage="0" equalAverage="0" bottom="0" percent="0" rank="0" text="" dxfId="152">
      <formula>T237="Total"</formula>
    </cfRule>
  </conditionalFormatting>
  <conditionalFormatting sqref="L241:L260">
    <cfRule type="expression" priority="155" aboveAverage="0" equalAverage="0" bottom="0" percent="0" rank="0" text="" dxfId="153">
      <formula>T241="Total"</formula>
    </cfRule>
  </conditionalFormatting>
  <conditionalFormatting sqref="N10,N48,N46,N322,N18:N26,N35:N41,N28:N33,N43:N44">
    <cfRule type="expression" priority="156" aboveAverage="0" equalAverage="0" bottom="0" percent="0" rank="0" text="" dxfId="154">
      <formula>#ref!="Total"</formula>
    </cfRule>
  </conditionalFormatting>
  <conditionalFormatting sqref="N11:N12,N14:N17">
    <cfRule type="expression" priority="157" aboveAverage="0" equalAverage="0" bottom="0" percent="0" rank="0" text="" dxfId="155">
      <formula>#ref!="Total"</formula>
    </cfRule>
  </conditionalFormatting>
  <conditionalFormatting sqref="N45">
    <cfRule type="expression" priority="158" aboveAverage="0" equalAverage="0" bottom="0" percent="0" rank="0" text="" dxfId="156">
      <formula>#ref!="Total"</formula>
    </cfRule>
  </conditionalFormatting>
  <conditionalFormatting sqref="N47">
    <cfRule type="expression" priority="159" aboveAverage="0" equalAverage="0" bottom="0" percent="0" rank="0" text="" dxfId="157">
      <formula>#ref!="Total"</formula>
    </cfRule>
  </conditionalFormatting>
  <conditionalFormatting sqref="N49:N50">
    <cfRule type="expression" priority="160" aboveAverage="0" equalAverage="0" bottom="0" percent="0" rank="0" text="" dxfId="158">
      <formula>#ref!="Total"</formula>
    </cfRule>
  </conditionalFormatting>
  <conditionalFormatting sqref="N316">
    <cfRule type="expression" priority="161" aboveAverage="0" equalAverage="0" bottom="0" percent="0" rank="0" text="" dxfId="159">
      <formula>#ref!="Total"</formula>
    </cfRule>
  </conditionalFormatting>
  <conditionalFormatting sqref="N34">
    <cfRule type="expression" priority="162" aboveAverage="0" equalAverage="0" bottom="0" percent="0" rank="0" text="" dxfId="160">
      <formula>#ref!="Total"</formula>
    </cfRule>
  </conditionalFormatting>
  <conditionalFormatting sqref="N51">
    <cfRule type="expression" priority="163" aboveAverage="0" equalAverage="0" bottom="0" percent="0" rank="0" text="" dxfId="161">
      <formula>#ref!="Total"</formula>
    </cfRule>
  </conditionalFormatting>
  <conditionalFormatting sqref="N13">
    <cfRule type="expression" priority="164" aboveAverage="0" equalAverage="0" bottom="0" percent="0" rank="0" text="" dxfId="162">
      <formula>#ref!="Total"</formula>
    </cfRule>
  </conditionalFormatting>
  <conditionalFormatting sqref="N27">
    <cfRule type="expression" priority="165" aboveAverage="0" equalAverage="0" bottom="0" percent="0" rank="0" text="" dxfId="163">
      <formula>#ref!="Total"</formula>
    </cfRule>
  </conditionalFormatting>
  <conditionalFormatting sqref="N42">
    <cfRule type="expression" priority="166" aboveAverage="0" equalAverage="0" bottom="0" percent="0" rank="0" text="" dxfId="164">
      <formula>#ref!="Total"</formula>
    </cfRule>
  </conditionalFormatting>
  <printOptions headings="false" gridLines="false" gridLinesSet="true" horizontalCentered="false" verticalCentered="false"/>
  <pageMargins left="0.5" right="0.5" top="0.5" bottom="0.597222222222222" header="0.3" footer="0.3"/>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&amp;RPage &amp;P</oddHeader>
    <oddFooter/>
  </headerFooter>
  <rowBreaks count="2" manualBreakCount="2">
    <brk id="59" man="true" max="16383" min="0"/>
    <brk id="108" man="true" max="16383" min="0"/>
  </rowBreaks>
</worksheet>
</file>

<file path=xl/worksheets/sheet2.xml><?xml version="1.0" encoding="utf-8"?>
<worksheet xmlns="http://schemas.openxmlformats.org/spreadsheetml/2006/main" xmlns:r="http://schemas.openxmlformats.org/officeDocument/2006/relationships">
  <sheetPr filterMode="false">
    <pageSetUpPr fitToPage="false"/>
  </sheetPr>
  <dimension ref="A1:K265"/>
  <sheetViews>
    <sheetView windowProtection="false"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G22" activeCellId="0" sqref="G22"/>
    </sheetView>
  </sheetViews>
  <sheetFormatPr defaultRowHeight="14.4"/>
  <cols>
    <col collapsed="false" hidden="false" max="6" min="1" style="0" width="9.10526315789474"/>
    <col collapsed="false" hidden="false" max="7" min="7" style="0" width="11.5708502024291"/>
    <col collapsed="false" hidden="false" max="8" min="8" style="0" width="10.9271255060729"/>
    <col collapsed="false" hidden="false" max="9" min="9" style="0" width="11.5708502024291"/>
    <col collapsed="false" hidden="false" max="11" min="10" style="0" width="9.10526315789474"/>
    <col collapsed="false" hidden="false" max="1025" min="12" style="0" width="8.57085020242915"/>
  </cols>
  <sheetData>
    <row r="1" customFormat="false" ht="15" hidden="false" customHeight="false" outlineLevel="0" collapsed="false">
      <c r="A1" s="1" t="s">
        <v>0</v>
      </c>
      <c r="B1" s="2"/>
      <c r="C1" s="2"/>
      <c r="D1" s="2"/>
      <c r="E1" s="2"/>
      <c r="F1" s="2"/>
      <c r="G1" s="2"/>
      <c r="H1" s="2"/>
      <c r="I1" s="2"/>
      <c r="J1" s="2"/>
      <c r="K1" s="5" t="str">
        <f aca="false">+Lookup!C1</f>
        <v>June 2017</v>
      </c>
    </row>
    <row r="2" customFormat="false" ht="15" hidden="false" customHeight="false" outlineLevel="0" collapsed="false">
      <c r="A2" s="1" t="s">
        <v>231</v>
      </c>
      <c r="B2" s="2"/>
      <c r="C2" s="2"/>
      <c r="D2" s="2"/>
      <c r="E2" s="2"/>
      <c r="F2" s="2"/>
      <c r="G2" s="2"/>
      <c r="H2" s="2"/>
      <c r="I2" s="2"/>
      <c r="J2" s="2"/>
    </row>
    <row r="3" customFormat="false" ht="15" hidden="false" customHeight="false" outlineLevel="0" collapsed="false">
      <c r="A3" s="1"/>
      <c r="B3" s="2"/>
      <c r="C3" s="2"/>
      <c r="D3" s="2"/>
      <c r="E3" s="2"/>
      <c r="F3" s="2"/>
      <c r="G3" s="2"/>
      <c r="H3" s="2"/>
      <c r="I3" s="2"/>
      <c r="J3" s="2"/>
      <c r="K3" s="5"/>
    </row>
    <row r="4" customFormat="false" ht="15" hidden="false" customHeight="false" outlineLevel="0" collapsed="false">
      <c r="J4" s="7"/>
    </row>
    <row r="5" customFormat="false" ht="15" hidden="false" customHeight="false" outlineLevel="0" collapsed="false">
      <c r="A5" s="2"/>
      <c r="B5" s="2"/>
      <c r="C5" s="2"/>
      <c r="D5" s="2"/>
      <c r="E5" s="2"/>
      <c r="F5" s="2"/>
      <c r="G5" s="2"/>
      <c r="H5" s="2"/>
      <c r="I5" s="2"/>
      <c r="J5" s="9"/>
    </row>
    <row r="6" customFormat="false" ht="15" hidden="false" customHeight="false" outlineLevel="0" collapsed="false">
      <c r="A6" s="2"/>
      <c r="B6" s="10"/>
      <c r="C6" s="10"/>
      <c r="D6" s="10"/>
      <c r="E6" s="10"/>
      <c r="F6" s="11"/>
      <c r="G6" s="12" t="str">
        <f aca="false">+Lookup!C2</f>
        <v>YTD 6/2017</v>
      </c>
      <c r="H6" s="13" t="s">
        <v>5</v>
      </c>
      <c r="I6" s="2"/>
      <c r="J6" s="14"/>
      <c r="K6" s="2"/>
    </row>
    <row r="7" customFormat="false" ht="15" hidden="false" customHeight="false" outlineLevel="0" collapsed="false">
      <c r="A7" s="15"/>
      <c r="B7" s="15"/>
      <c r="C7" s="15"/>
      <c r="D7" s="15"/>
      <c r="E7" s="15"/>
      <c r="F7" s="15"/>
      <c r="G7" s="16" t="s">
        <v>6</v>
      </c>
      <c r="H7" s="16" t="s">
        <v>7</v>
      </c>
      <c r="I7" s="16" t="s">
        <v>8</v>
      </c>
      <c r="J7" s="16" t="s">
        <v>9</v>
      </c>
      <c r="K7" s="2"/>
    </row>
    <row r="8" customFormat="false" ht="15" hidden="false" customHeight="false" outlineLevel="0" collapsed="false">
      <c r="A8" s="15"/>
      <c r="B8" s="15"/>
      <c r="C8" s="15"/>
      <c r="D8" s="15"/>
      <c r="E8" s="15"/>
      <c r="F8" s="15"/>
      <c r="G8" s="17" t="str">
        <f aca="false">+Network!M2</f>
        <v>(12 Months)</v>
      </c>
      <c r="H8" s="17" t="s">
        <v>11</v>
      </c>
      <c r="I8" s="16"/>
      <c r="J8" s="16"/>
      <c r="K8" s="2"/>
    </row>
    <row r="9" customFormat="false" ht="15" hidden="false" customHeight="false" outlineLevel="0" collapsed="false">
      <c r="A9" s="18" t="s">
        <v>12</v>
      </c>
      <c r="B9" s="19"/>
      <c r="C9" s="19"/>
      <c r="D9" s="19"/>
      <c r="E9" s="19"/>
      <c r="F9" s="19"/>
      <c r="G9" s="20"/>
      <c r="H9" s="21"/>
      <c r="I9" s="21"/>
      <c r="J9" s="22"/>
      <c r="K9" s="23"/>
    </row>
    <row r="10" customFormat="false" ht="15" hidden="false" customHeight="false" outlineLevel="0" collapsed="false">
      <c r="A10" s="10" t="s">
        <v>13</v>
      </c>
      <c r="B10" s="2"/>
      <c r="C10" s="2"/>
      <c r="D10" s="2"/>
      <c r="E10" s="2"/>
      <c r="F10" s="19"/>
      <c r="G10" s="24" t="n">
        <f aca="false">+'Income Statement'!EY9</f>
        <v>760387.79</v>
      </c>
      <c r="H10" s="24" t="n">
        <f aca="false">+Budget!EI10</f>
        <v>679162.89</v>
      </c>
      <c r="I10" s="25" t="n">
        <f aca="false">+G10-H10</f>
        <v>81224.9</v>
      </c>
      <c r="J10" s="26" t="n">
        <f aca="false">+IF(H10=0,0,G10/H10)</f>
        <v>1.11959560982491</v>
      </c>
      <c r="K10" s="2"/>
    </row>
    <row r="11" customFormat="false" ht="15" hidden="false" customHeight="false" outlineLevel="0" collapsed="false">
      <c r="A11" s="10" t="s">
        <v>14</v>
      </c>
      <c r="B11" s="2"/>
      <c r="C11" s="2"/>
      <c r="D11" s="2"/>
      <c r="E11" s="2"/>
      <c r="F11" s="19"/>
      <c r="G11" s="25" t="n">
        <f aca="false">+'Income Statement'!EY13</f>
        <v>10190674.92</v>
      </c>
      <c r="H11" s="25" t="n">
        <f aca="false">+Budget!EI14</f>
        <v>10572850.86204</v>
      </c>
      <c r="I11" s="25" t="n">
        <f aca="false">+G11-H11</f>
        <v>-382175.94204</v>
      </c>
      <c r="J11" s="26" t="n">
        <f aca="false">+IF(H11=0,0,G11/H11)</f>
        <v>0.963853084941155</v>
      </c>
      <c r="K11" s="2"/>
    </row>
    <row r="12" customFormat="false" ht="15" hidden="false" customHeight="false" outlineLevel="0" collapsed="false">
      <c r="A12" s="10" t="s">
        <v>15</v>
      </c>
      <c r="B12" s="2"/>
      <c r="C12" s="2"/>
      <c r="D12" s="2"/>
      <c r="E12" s="2"/>
      <c r="F12" s="19"/>
      <c r="G12" s="25" t="n">
        <f aca="false">+'Income Statement'!EY43</f>
        <v>11437383.91</v>
      </c>
      <c r="H12" s="25" t="n">
        <f aca="false">+Budget!EI44</f>
        <v>11623845.98244</v>
      </c>
      <c r="I12" s="25" t="n">
        <f aca="false">+G12-H12</f>
        <v>-186462.07244</v>
      </c>
      <c r="J12" s="26" t="n">
        <f aca="false">+IF(H12=0,0,G12/H12)</f>
        <v>0.98395865940398</v>
      </c>
      <c r="K12" s="2"/>
    </row>
    <row r="13" customFormat="false" ht="15" hidden="false" customHeight="false" outlineLevel="0" collapsed="false">
      <c r="A13" s="10" t="s">
        <v>16</v>
      </c>
      <c r="B13" s="2"/>
      <c r="C13" s="2"/>
      <c r="D13" s="2"/>
      <c r="E13" s="2"/>
      <c r="F13" s="19"/>
      <c r="G13" s="25" t="n">
        <f aca="false">+'Income Statement'!EY19</f>
        <v>1267228.83</v>
      </c>
      <c r="H13" s="25" t="n">
        <f aca="false">+Budget!EI20</f>
        <v>1186640.25</v>
      </c>
      <c r="I13" s="25" t="n">
        <f aca="false">+G13-H13</f>
        <v>80588.5800000001</v>
      </c>
      <c r="J13" s="26" t="n">
        <f aca="false">+IF(H13=0,0,G13/H13)</f>
        <v>1.06791323655168</v>
      </c>
      <c r="K13" s="2"/>
    </row>
    <row r="14" customFormat="false" ht="15" hidden="false" customHeight="false" outlineLevel="0" collapsed="false">
      <c r="A14" s="10" t="s">
        <v>17</v>
      </c>
      <c r="B14" s="2"/>
      <c r="C14" s="2"/>
      <c r="D14" s="2"/>
      <c r="E14" s="2"/>
      <c r="F14" s="19"/>
      <c r="G14" s="25" t="n">
        <f aca="false">+'Income Statement'!EY39-'Income Statement'!EY19</f>
        <v>2018942.78</v>
      </c>
      <c r="H14" s="25" t="n">
        <f aca="false">+Budget!EI33</f>
        <v>2850</v>
      </c>
      <c r="I14" s="25" t="n">
        <f aca="false">+G14-H14</f>
        <v>2016092.78</v>
      </c>
      <c r="J14" s="26" t="n">
        <f aca="false">+IF(H14=0,0,G14/H14)</f>
        <v>708.400975438596</v>
      </c>
      <c r="K14" s="2"/>
    </row>
    <row r="15" customFormat="false" ht="15" hidden="false" customHeight="false" outlineLevel="0" collapsed="false">
      <c r="A15" s="10" t="s">
        <v>18</v>
      </c>
      <c r="B15" s="2"/>
      <c r="C15" s="2"/>
      <c r="D15" s="2"/>
      <c r="E15" s="2"/>
      <c r="F15" s="19"/>
      <c r="G15" s="25" t="n">
        <f aca="false">+'Income Statement'!EY14+'Income Statement'!EY15+'Income Statement'!EY16</f>
        <v>0</v>
      </c>
      <c r="H15" s="25" t="n">
        <v>0</v>
      </c>
      <c r="I15" s="25" t="n">
        <f aca="false">+G15-H15</f>
        <v>0</v>
      </c>
      <c r="J15" s="26" t="n">
        <f aca="false">+IF(H15=0,0,G15/H15)</f>
        <v>0</v>
      </c>
      <c r="K15" s="2"/>
    </row>
    <row r="16" customFormat="false" ht="15" hidden="false" customHeight="false" outlineLevel="0" collapsed="false">
      <c r="A16" s="10" t="s">
        <v>19</v>
      </c>
      <c r="B16" s="2"/>
      <c r="C16" s="2"/>
      <c r="D16" s="2"/>
      <c r="E16" s="2"/>
      <c r="F16" s="19"/>
      <c r="G16" s="27" t="n">
        <f aca="false">+'Income Statement'!EY44</f>
        <v>0</v>
      </c>
      <c r="H16" s="27" t="n">
        <v>0</v>
      </c>
      <c r="I16" s="27" t="n">
        <f aca="false">+G16-H16</f>
        <v>0</v>
      </c>
      <c r="J16" s="28" t="n">
        <f aca="false">+IF(H16=0,0,G16/H16)</f>
        <v>0</v>
      </c>
      <c r="K16" s="2"/>
    </row>
    <row r="17" customFormat="false" ht="15" hidden="false" customHeight="false" outlineLevel="0" collapsed="false">
      <c r="A17" s="19" t="s">
        <v>20</v>
      </c>
      <c r="B17" s="19"/>
      <c r="C17" s="19"/>
      <c r="D17" s="19"/>
      <c r="E17" s="19"/>
      <c r="F17" s="19"/>
      <c r="G17" s="25" t="n">
        <f aca="false">+SUM(G10:G16)</f>
        <v>25674618.23</v>
      </c>
      <c r="H17" s="25" t="n">
        <f aca="false">+SUM(H10:H16)</f>
        <v>24065349.98448</v>
      </c>
      <c r="I17" s="25" t="n">
        <f aca="false">+G17-H17</f>
        <v>1609268.24552</v>
      </c>
      <c r="J17" s="26" t="n">
        <f aca="false">+IF(H17=0,0,G17/H17)</f>
        <v>1.06687076009939</v>
      </c>
      <c r="K17" s="2"/>
    </row>
    <row r="18" customFormat="false" ht="15" hidden="false" customHeight="false" outlineLevel="0" collapsed="false">
      <c r="A18" s="19"/>
      <c r="B18" s="19"/>
      <c r="C18" s="19"/>
      <c r="D18" s="19"/>
      <c r="E18" s="19"/>
      <c r="F18" s="19"/>
      <c r="G18" s="29"/>
      <c r="H18" s="29"/>
      <c r="I18" s="25"/>
      <c r="J18" s="26"/>
      <c r="K18" s="2"/>
    </row>
    <row r="19" customFormat="false" ht="14.4" hidden="false" customHeight="false" outlineLevel="0" collapsed="false">
      <c r="A19" s="18" t="s">
        <v>21</v>
      </c>
      <c r="B19" s="19"/>
      <c r="C19" s="19"/>
      <c r="D19" s="19"/>
      <c r="E19" s="19"/>
      <c r="F19" s="19"/>
      <c r="G19" s="25"/>
      <c r="H19" s="25"/>
      <c r="I19" s="25"/>
      <c r="J19" s="26"/>
      <c r="K19" s="2"/>
    </row>
    <row r="20" customFormat="false" ht="14.4" hidden="false" customHeight="false" outlineLevel="0" collapsed="false">
      <c r="A20" s="10" t="s">
        <v>22</v>
      </c>
      <c r="B20" s="2"/>
      <c r="C20" s="2"/>
      <c r="D20" s="2"/>
      <c r="E20" s="2"/>
      <c r="F20" s="19"/>
      <c r="G20" s="25" t="n">
        <f aca="false">+'Income Statement'!EY54</f>
        <v>1621403.64</v>
      </c>
      <c r="H20" s="25" t="n">
        <f aca="false">+Budget!EI55</f>
        <v>1641543.25</v>
      </c>
      <c r="I20" s="25" t="n">
        <f aca="false">+G20-H20</f>
        <v>-20139.6100000001</v>
      </c>
      <c r="J20" s="26" t="n">
        <f aca="false">+IF(H20=0,0,G20/H20)</f>
        <v>0.987731294926284</v>
      </c>
      <c r="K20" s="2"/>
    </row>
    <row r="21" customFormat="false" ht="15" hidden="true" customHeight="false" outlineLevel="0" collapsed="false">
      <c r="A21" s="30" t="s">
        <v>23</v>
      </c>
      <c r="B21" s="31"/>
      <c r="C21" s="31"/>
      <c r="D21" s="31"/>
      <c r="E21" s="31"/>
      <c r="F21" s="32" t="s">
        <v>24</v>
      </c>
      <c r="G21" s="33" t="n">
        <v>0</v>
      </c>
      <c r="H21" s="33" t="n">
        <v>0</v>
      </c>
      <c r="I21" s="25" t="n">
        <f aca="false">+G21-H21</f>
        <v>0</v>
      </c>
      <c r="J21" s="26" t="n">
        <f aca="false">+IF(H21=0,0,G21/H21)</f>
        <v>0</v>
      </c>
      <c r="K21" s="31"/>
    </row>
    <row r="22" customFormat="false" ht="14.4" hidden="false" customHeight="false" outlineLevel="0" collapsed="false">
      <c r="A22" s="10" t="s">
        <v>25</v>
      </c>
      <c r="B22" s="2"/>
      <c r="C22" s="2"/>
      <c r="D22" s="2"/>
      <c r="E22" s="2"/>
      <c r="F22" s="19"/>
      <c r="G22" s="25" t="n">
        <f aca="false">+'Income Statement'!EY56</f>
        <v>32162.05</v>
      </c>
      <c r="H22" s="25" t="n">
        <f aca="false">+Budget!EI57</f>
        <v>0</v>
      </c>
      <c r="I22" s="25" t="n">
        <f aca="false">+G22-H22</f>
        <v>32162.05</v>
      </c>
      <c r="J22" s="26" t="n">
        <f aca="false">+IF(H22=0,0,G22/H22)</f>
        <v>0</v>
      </c>
      <c r="K22" s="2"/>
    </row>
    <row r="23" customFormat="false" ht="14.4" hidden="false" customHeight="false" outlineLevel="0" collapsed="false">
      <c r="A23" s="10" t="s">
        <v>26</v>
      </c>
      <c r="B23" s="2"/>
      <c r="C23" s="2"/>
      <c r="D23" s="2"/>
      <c r="E23" s="2"/>
      <c r="F23" s="19"/>
      <c r="G23" s="25" t="n">
        <f aca="false">+'Income Statement'!EY62</f>
        <v>761860.35</v>
      </c>
      <c r="H23" s="25" t="n">
        <f aca="false">+Budget!EI63</f>
        <v>683202.7026</v>
      </c>
      <c r="I23" s="25" t="n">
        <f aca="false">+G23-H23</f>
        <v>78657.6474</v>
      </c>
      <c r="J23" s="26" t="n">
        <f aca="false">+IF(H23=0,0,G23/H23)</f>
        <v>1.11513076148654</v>
      </c>
      <c r="K23" s="2"/>
    </row>
    <row r="24" customFormat="false" ht="14.4" hidden="false" customHeight="false" outlineLevel="0" collapsed="false">
      <c r="A24" s="10" t="s">
        <v>27</v>
      </c>
      <c r="B24" s="2"/>
      <c r="C24" s="2"/>
      <c r="D24" s="2"/>
      <c r="E24" s="2"/>
      <c r="F24" s="19"/>
      <c r="G24" s="25" t="n">
        <f aca="false">+'Income Statement'!EY66</f>
        <v>12268.45</v>
      </c>
      <c r="H24" s="25" t="n">
        <f aca="false">+Budget!EI67</f>
        <v>284116</v>
      </c>
      <c r="I24" s="25" t="n">
        <f aca="false">+G24-H24</f>
        <v>-271847.55</v>
      </c>
      <c r="J24" s="26" t="n">
        <f aca="false">+IF(H24=0,0,G24/H24)</f>
        <v>0.043181130242577</v>
      </c>
      <c r="K24" s="2"/>
    </row>
    <row r="25" customFormat="false" ht="14.4" hidden="false" customHeight="false" outlineLevel="0" collapsed="false">
      <c r="A25" s="10" t="s">
        <v>28</v>
      </c>
      <c r="B25" s="2"/>
      <c r="C25" s="2"/>
      <c r="D25" s="2"/>
      <c r="E25" s="2"/>
      <c r="F25" s="19"/>
      <c r="G25" s="25" t="n">
        <f aca="false">+'Income Statement'!EY70</f>
        <v>1367403.63</v>
      </c>
      <c r="H25" s="25" t="n">
        <f aca="false">+Budget!EI71</f>
        <v>1171786.6688</v>
      </c>
      <c r="I25" s="25" t="n">
        <f aca="false">+G25-H25</f>
        <v>195616.9612</v>
      </c>
      <c r="J25" s="26" t="n">
        <f aca="false">+IF(H25=0,0,G25/H25)</f>
        <v>1.16693905674855</v>
      </c>
      <c r="K25" s="2"/>
    </row>
    <row r="26" customFormat="false" ht="14.4" hidden="false" customHeight="false" outlineLevel="0" collapsed="false">
      <c r="A26" s="10" t="s">
        <v>29</v>
      </c>
      <c r="B26" s="2"/>
      <c r="C26" s="2"/>
      <c r="D26" s="2"/>
      <c r="E26" s="2"/>
      <c r="F26" s="19"/>
      <c r="G26" s="25" t="n">
        <f aca="false">+'Income Statement'!EY74</f>
        <v>5089716.22</v>
      </c>
      <c r="H26" s="25" t="n">
        <f aca="false">+Budget!EI75</f>
        <v>5078102.8318</v>
      </c>
      <c r="I26" s="25" t="n">
        <f aca="false">+G26-H26</f>
        <v>11613.3881999999</v>
      </c>
      <c r="J26" s="26" t="n">
        <f aca="false">+IF(H26=0,0,G26/H26)</f>
        <v>1.00228695412138</v>
      </c>
      <c r="K26" s="2"/>
    </row>
    <row r="27" customFormat="false" ht="14.4" hidden="false" customHeight="false" outlineLevel="0" collapsed="false">
      <c r="A27" s="10" t="s">
        <v>30</v>
      </c>
      <c r="B27" s="2"/>
      <c r="C27" s="2"/>
      <c r="D27" s="2"/>
      <c r="E27" s="2"/>
      <c r="F27" s="19"/>
      <c r="G27" s="25" t="n">
        <f aca="false">+'Income Statement'!EY76</f>
        <v>656279.6</v>
      </c>
      <c r="H27" s="25" t="n">
        <f aca="false">+Budget!EI77</f>
        <v>702275.38001</v>
      </c>
      <c r="I27" s="25" t="n">
        <f aca="false">+G27-H27</f>
        <v>-45995.78001</v>
      </c>
      <c r="J27" s="26" t="n">
        <f aca="false">+IF(H27=0,0,G27/H27)</f>
        <v>0.934504638323865</v>
      </c>
      <c r="K27" s="2"/>
    </row>
    <row r="28" customFormat="false" ht="14.4" hidden="false" customHeight="false" outlineLevel="0" collapsed="false">
      <c r="A28" s="10" t="s">
        <v>31</v>
      </c>
      <c r="B28" s="2"/>
      <c r="C28" s="2"/>
      <c r="D28" s="2"/>
      <c r="E28" s="2"/>
      <c r="F28" s="19"/>
      <c r="G28" s="25" t="n">
        <f aca="false">+'Income Statement'!EY83-'Income Statement'!EY76</f>
        <v>471734.36</v>
      </c>
      <c r="H28" s="25" t="n">
        <f aca="false">+Budget!EI84-Budget!EI77</f>
        <v>528499.6216</v>
      </c>
      <c r="I28" s="25" t="n">
        <f aca="false">+G28-H28</f>
        <v>-56765.2616</v>
      </c>
      <c r="J28" s="26" t="n">
        <f aca="false">+IF(H28=0,0,G28/H28)</f>
        <v>0.892591670305938</v>
      </c>
      <c r="K28" s="2"/>
    </row>
    <row r="29" customFormat="false" ht="14.4" hidden="false" customHeight="false" outlineLevel="0" collapsed="false">
      <c r="A29" s="10" t="s">
        <v>32</v>
      </c>
      <c r="B29" s="2"/>
      <c r="C29" s="2"/>
      <c r="D29" s="2"/>
      <c r="E29" s="2"/>
      <c r="F29" s="19"/>
      <c r="G29" s="25" t="n">
        <f aca="false">+'Income Statement'!EY91</f>
        <v>716194.66</v>
      </c>
      <c r="H29" s="25" t="n">
        <f aca="false">+Budget!EI92</f>
        <v>880656.12</v>
      </c>
      <c r="I29" s="25" t="n">
        <f aca="false">+G29-H29</f>
        <v>-164461.46</v>
      </c>
      <c r="J29" s="26" t="n">
        <f aca="false">+IF(H29=0,0,G29/H29)</f>
        <v>0.813251215468758</v>
      </c>
      <c r="K29" s="2"/>
    </row>
    <row r="30" customFormat="false" ht="14.4" hidden="false" customHeight="false" outlineLevel="0" collapsed="false">
      <c r="A30" s="10" t="s">
        <v>33</v>
      </c>
      <c r="B30" s="2"/>
      <c r="C30" s="2"/>
      <c r="D30" s="2"/>
      <c r="E30" s="2"/>
      <c r="F30" s="19"/>
      <c r="G30" s="25" t="n">
        <f aca="false">+'Income Statement'!EY96</f>
        <v>248836.35</v>
      </c>
      <c r="H30" s="25" t="n">
        <f aca="false">+Budget!EI97</f>
        <v>448152.85016</v>
      </c>
      <c r="I30" s="25" t="n">
        <f aca="false">+G30-H30</f>
        <v>-199316.50016</v>
      </c>
      <c r="J30" s="93" t="n">
        <f aca="false">+IF(H30=0,0,G30/H30)</f>
        <v>0.555248839567037</v>
      </c>
      <c r="K30" s="2"/>
    </row>
    <row r="31" customFormat="false" ht="14.4" hidden="false" customHeight="false" outlineLevel="0" collapsed="false">
      <c r="A31" s="10" t="s">
        <v>34</v>
      </c>
      <c r="B31" s="2"/>
      <c r="C31" s="2"/>
      <c r="D31" s="2"/>
      <c r="E31" s="2"/>
      <c r="F31" s="19"/>
      <c r="G31" s="25" t="n">
        <f aca="false">+'Income Statement'!EY101</f>
        <v>195184.91</v>
      </c>
      <c r="H31" s="25" t="n">
        <f aca="false">+Budget!EI102</f>
        <v>245198.3717</v>
      </c>
      <c r="I31" s="25" t="n">
        <f aca="false">+G31-H31</f>
        <v>-50013.4617</v>
      </c>
      <c r="J31" s="26" t="n">
        <f aca="false">+IF(H31=0,0,G31/H31)</f>
        <v>0.796028573300677</v>
      </c>
      <c r="K31" s="2"/>
    </row>
    <row r="32" customFormat="false" ht="15" hidden="true" customHeight="false" outlineLevel="0" collapsed="false">
      <c r="A32" s="30" t="s">
        <v>35</v>
      </c>
      <c r="B32" s="31"/>
      <c r="C32" s="31"/>
      <c r="D32" s="31"/>
      <c r="E32" s="31"/>
      <c r="F32" s="32"/>
      <c r="G32" s="33" t="n">
        <v>0</v>
      </c>
      <c r="H32" s="33" t="n">
        <v>0</v>
      </c>
      <c r="I32" s="25" t="n">
        <f aca="false">+G32-H32</f>
        <v>0</v>
      </c>
      <c r="J32" s="26" t="n">
        <f aca="false">+IF(H32=0,0,G32/H32)</f>
        <v>0</v>
      </c>
      <c r="K32" s="31"/>
    </row>
    <row r="33" customFormat="false" ht="14.4" hidden="false" customHeight="false" outlineLevel="0" collapsed="false">
      <c r="A33" s="10" t="s">
        <v>36</v>
      </c>
      <c r="B33" s="2"/>
      <c r="C33" s="2"/>
      <c r="D33" s="2"/>
      <c r="E33" s="2"/>
      <c r="F33" s="19"/>
      <c r="G33" s="25" t="n">
        <f aca="false">+'Income Statement'!EY117</f>
        <v>1097141.64</v>
      </c>
      <c r="H33" s="25" t="n">
        <f aca="false">+Budget!EI118</f>
        <v>733615.942</v>
      </c>
      <c r="I33" s="25" t="n">
        <f aca="false">+G33-H33</f>
        <v>363525.698</v>
      </c>
      <c r="J33" s="93" t="n">
        <f aca="false">+IF(H33=0,0,G33/H33)</f>
        <v>1.49552589739114</v>
      </c>
      <c r="K33" s="2"/>
    </row>
    <row r="34" customFormat="false" ht="14.4" hidden="false" customHeight="false" outlineLevel="0" collapsed="false">
      <c r="A34" s="10" t="s">
        <v>37</v>
      </c>
      <c r="B34" s="2"/>
      <c r="C34" s="2"/>
      <c r="D34" s="2"/>
      <c r="E34" s="2"/>
      <c r="F34" s="19"/>
      <c r="G34" s="25" t="n">
        <f aca="false">+'Income Statement'!EY119</f>
        <v>1223728.02</v>
      </c>
      <c r="H34" s="25" t="n">
        <f aca="false">+Budget!EI120</f>
        <v>161230.3493</v>
      </c>
      <c r="I34" s="25" t="n">
        <f aca="false">+G34-H34</f>
        <v>1062497.6707</v>
      </c>
      <c r="J34" s="26" t="n">
        <f aca="false">+IF(H34=0,0,G34/H34)</f>
        <v>7.5899359228145</v>
      </c>
      <c r="K34" s="2"/>
    </row>
    <row r="35" customFormat="false" ht="14.4" hidden="false" customHeight="false" outlineLevel="0" collapsed="false">
      <c r="A35" s="10" t="s">
        <v>38</v>
      </c>
      <c r="B35" s="2"/>
      <c r="C35" s="2"/>
      <c r="D35" s="2"/>
      <c r="E35" s="2"/>
      <c r="F35" s="19"/>
      <c r="G35" s="25" t="n">
        <f aca="false">+'Income Statement'!EY132-'Income Statement'!EY119</f>
        <v>-354999.89</v>
      </c>
      <c r="H35" s="25" t="n">
        <f aca="false">+Budget!EI133-Budget!EI120</f>
        <v>186248.0411</v>
      </c>
      <c r="I35" s="25" t="n">
        <f aca="false">+G35-H35</f>
        <v>-541247.9311</v>
      </c>
      <c r="J35" s="26" t="n">
        <f aca="false">+IF(H35=0,0,G35/H35)</f>
        <v>-1.90605972499541</v>
      </c>
      <c r="K35" s="2"/>
    </row>
    <row r="36" customFormat="false" ht="14.4" hidden="false" customHeight="false" outlineLevel="0" collapsed="false">
      <c r="A36" s="10" t="s">
        <v>39</v>
      </c>
      <c r="B36" s="2"/>
      <c r="C36" s="2"/>
      <c r="D36" s="2"/>
      <c r="E36" s="2"/>
      <c r="F36" s="19"/>
      <c r="G36" s="25" t="n">
        <f aca="false">+'Income Statement'!EY152</f>
        <v>1526277.72</v>
      </c>
      <c r="H36" s="25" t="n">
        <f aca="false">+Budget!EI153</f>
        <v>1790533.01338</v>
      </c>
      <c r="I36" s="25" t="n">
        <f aca="false">+G36-H36</f>
        <v>-264255.29338</v>
      </c>
      <c r="J36" s="26" t="n">
        <f aca="false">+IF(H36=0,0,G36/H36)</f>
        <v>0.852415291198031</v>
      </c>
      <c r="K36" s="2"/>
    </row>
    <row r="37" customFormat="false" ht="14.4" hidden="false" customHeight="false" outlineLevel="0" collapsed="false">
      <c r="A37" s="10" t="s">
        <v>40</v>
      </c>
      <c r="B37" s="2"/>
      <c r="C37" s="2"/>
      <c r="D37" s="2"/>
      <c r="E37" s="2"/>
      <c r="F37" s="19"/>
      <c r="G37" s="25" t="n">
        <f aca="false">+'Income Statement'!EY164</f>
        <v>376539.04</v>
      </c>
      <c r="H37" s="25" t="n">
        <f aca="false">+Budget!EI165</f>
        <v>653196.3576</v>
      </c>
      <c r="I37" s="25" t="n">
        <f aca="false">+G37-H37</f>
        <v>-276657.3176</v>
      </c>
      <c r="J37" s="26" t="n">
        <f aca="false">+IF(H37=0,0,G37/H37)</f>
        <v>0.57645612321461</v>
      </c>
      <c r="K37" s="2"/>
    </row>
    <row r="38" customFormat="false" ht="14.4" hidden="false" customHeight="false" outlineLevel="0" collapsed="false">
      <c r="A38" s="10" t="s">
        <v>41</v>
      </c>
      <c r="B38" s="2"/>
      <c r="C38" s="2"/>
      <c r="D38" s="2"/>
      <c r="E38" s="2"/>
      <c r="F38" s="19"/>
      <c r="G38" s="25" t="n">
        <f aca="false">+'Income Statement'!EY170</f>
        <v>6082669.1</v>
      </c>
      <c r="H38" s="25" t="n">
        <f aca="false">+Budget!EI171</f>
        <v>6208676.81861</v>
      </c>
      <c r="I38" s="25" t="n">
        <f aca="false">+G38-H38</f>
        <v>-126007.718610001</v>
      </c>
      <c r="J38" s="26" t="n">
        <f aca="false">+IF(H38=0,0,G38/H38)</f>
        <v>0.979704577594971</v>
      </c>
      <c r="K38" s="2"/>
    </row>
    <row r="39" customFormat="false" ht="14.4" hidden="false" customHeight="false" outlineLevel="0" collapsed="false">
      <c r="A39" s="10" t="s">
        <v>42</v>
      </c>
      <c r="B39" s="2"/>
      <c r="C39" s="2"/>
      <c r="D39" s="2"/>
      <c r="E39" s="2"/>
      <c r="F39" s="19"/>
      <c r="G39" s="25" t="n">
        <f aca="false">+'Income Statement'!EY176</f>
        <v>198524.18</v>
      </c>
      <c r="H39" s="25" t="n">
        <f aca="false">+Budget!EI177</f>
        <v>126369.0772</v>
      </c>
      <c r="I39" s="25" t="n">
        <f aca="false">+G39-H39</f>
        <v>72155.1028</v>
      </c>
      <c r="J39" s="26" t="n">
        <f aca="false">+IF(H39=0,0,G39/H39)</f>
        <v>1.57098701991629</v>
      </c>
      <c r="K39" s="2"/>
    </row>
    <row r="40" customFormat="false" ht="14.4" hidden="false" customHeight="false" outlineLevel="0" collapsed="false">
      <c r="A40" s="10" t="s">
        <v>43</v>
      </c>
      <c r="B40" s="2"/>
      <c r="C40" s="2"/>
      <c r="D40" s="2"/>
      <c r="E40" s="2"/>
      <c r="F40" s="19"/>
      <c r="G40" s="25" t="n">
        <f aca="false">+'Income Statement'!EY180</f>
        <v>24809.95</v>
      </c>
      <c r="H40" s="25" t="n">
        <f aca="false">+Budget!EI181</f>
        <v>26172.5077</v>
      </c>
      <c r="I40" s="25" t="n">
        <f aca="false">+G40-H40</f>
        <v>-1362.5577</v>
      </c>
      <c r="J40" s="93" t="n">
        <f aca="false">+IF(H40=0,0,G40/H40)</f>
        <v>0.947939352406801</v>
      </c>
      <c r="K40" s="2"/>
    </row>
    <row r="41" customFormat="false" ht="14.4" hidden="false" customHeight="false" outlineLevel="0" collapsed="false">
      <c r="A41" s="10" t="s">
        <v>44</v>
      </c>
      <c r="B41" s="2"/>
      <c r="C41" s="2"/>
      <c r="D41" s="2"/>
      <c r="E41" s="2"/>
      <c r="F41" s="19"/>
      <c r="G41" s="25" t="n">
        <f aca="false">+'Income Statement'!EY202</f>
        <v>1515351.55</v>
      </c>
      <c r="H41" s="25" t="n">
        <f aca="false">+Budget!EI203</f>
        <v>1394343.0724</v>
      </c>
      <c r="I41" s="25" t="n">
        <f aca="false">+G41-H41</f>
        <v>121008.4776</v>
      </c>
      <c r="J41" s="26" t="n">
        <f aca="false">+IF(H41=0,0,G41/H41)</f>
        <v>1.08678529695831</v>
      </c>
      <c r="K41" s="26"/>
    </row>
    <row r="42" customFormat="false" ht="14.4" hidden="false" customHeight="false" outlineLevel="0" collapsed="false">
      <c r="A42" s="10" t="s">
        <v>45</v>
      </c>
      <c r="B42" s="2"/>
      <c r="C42" s="2"/>
      <c r="D42" s="2"/>
      <c r="E42" s="2"/>
      <c r="F42" s="19"/>
      <c r="G42" s="27" t="n">
        <f aca="false">+'Income Statement'!EY203</f>
        <v>-131228.23</v>
      </c>
      <c r="H42" s="25" t="n">
        <f aca="false">+Budget!EI204</f>
        <v>0</v>
      </c>
      <c r="I42" s="25" t="n">
        <f aca="false">+G42-H42</f>
        <v>-131228.23</v>
      </c>
      <c r="J42" s="26" t="n">
        <f aca="false">+IF(H42=0,0,G42/H42)</f>
        <v>0</v>
      </c>
      <c r="K42" s="2"/>
    </row>
    <row r="43" customFormat="false" ht="14.4" hidden="false" customHeight="false" outlineLevel="0" collapsed="false">
      <c r="A43" s="19" t="s">
        <v>46</v>
      </c>
      <c r="B43" s="19"/>
      <c r="C43" s="19"/>
      <c r="D43" s="19"/>
      <c r="E43" s="19"/>
      <c r="F43" s="19"/>
      <c r="G43" s="25" t="n">
        <f aca="false">+SUM(G20:G42)</f>
        <v>22731857.3</v>
      </c>
      <c r="H43" s="25" t="n">
        <f aca="false">+SUM(H20:H42)</f>
        <v>22943918.97596</v>
      </c>
      <c r="I43" s="25" t="n">
        <f aca="false">+G43-H43</f>
        <v>-212061.675960001</v>
      </c>
      <c r="J43" s="26" t="n">
        <f aca="false">+IF(H43=0,0,G43/H43)</f>
        <v>0.990757390828385</v>
      </c>
      <c r="K43" s="2"/>
    </row>
    <row r="44" customFormat="false" ht="14.4" hidden="false" customHeight="false" outlineLevel="0" collapsed="false">
      <c r="A44" s="19"/>
      <c r="B44" s="19"/>
      <c r="C44" s="19"/>
      <c r="D44" s="19"/>
      <c r="E44" s="19"/>
      <c r="F44" s="19"/>
      <c r="G44" s="25"/>
      <c r="H44" s="25"/>
      <c r="I44" s="25"/>
      <c r="J44" s="26"/>
      <c r="K44" s="2"/>
    </row>
    <row r="45" customFormat="false" ht="14.4" hidden="false" customHeight="false" outlineLevel="0" collapsed="false">
      <c r="A45" s="19" t="s">
        <v>47</v>
      </c>
      <c r="B45" s="19"/>
      <c r="C45" s="19"/>
      <c r="D45" s="19"/>
      <c r="E45" s="19"/>
      <c r="F45" s="19"/>
      <c r="G45" s="35" t="n">
        <f aca="false">+G17-G43</f>
        <v>2942760.93000001</v>
      </c>
      <c r="H45" s="35" t="n">
        <f aca="false">+H17-H43</f>
        <v>1121431.00852</v>
      </c>
      <c r="I45" s="35" t="n">
        <f aca="false">+I17-I43</f>
        <v>1821329.92148</v>
      </c>
      <c r="J45" s="26" t="n">
        <f aca="false">+IF(H45=0,0,G45/H45)</f>
        <v>2.624112324024</v>
      </c>
      <c r="K45" s="2"/>
    </row>
    <row r="46" customFormat="false" ht="14.4" hidden="false" customHeight="false" outlineLevel="0" collapsed="false">
      <c r="A46" s="19"/>
      <c r="B46" s="19"/>
      <c r="C46" s="19"/>
      <c r="D46" s="19"/>
      <c r="E46" s="19"/>
      <c r="F46" s="19"/>
      <c r="G46" s="37"/>
      <c r="H46" s="37"/>
      <c r="I46" s="37"/>
      <c r="J46" s="37"/>
      <c r="K46" s="2"/>
    </row>
    <row r="47" customFormat="false" ht="14.4" hidden="false" customHeight="false" outlineLevel="0" collapsed="false">
      <c r="A47" s="10" t="s">
        <v>48</v>
      </c>
      <c r="B47" s="19"/>
      <c r="C47" s="19"/>
      <c r="D47" s="19"/>
      <c r="E47" s="19"/>
      <c r="F47" s="19"/>
      <c r="G47" s="27" t="n">
        <f aca="false">+G25</f>
        <v>1367403.63</v>
      </c>
      <c r="H47" s="27" t="n">
        <f aca="false">+H25</f>
        <v>1171786.6688</v>
      </c>
      <c r="I47" s="27" t="n">
        <f aca="false">+I25</f>
        <v>195616.9612</v>
      </c>
      <c r="J47" s="28" t="n">
        <f aca="false">+IF(H47=0,0,G47/H47)</f>
        <v>1.16693905674855</v>
      </c>
      <c r="K47" s="2"/>
    </row>
    <row r="48" customFormat="false" ht="14.4" hidden="false" customHeight="false" outlineLevel="0" collapsed="false">
      <c r="A48" s="19"/>
      <c r="B48" s="19"/>
      <c r="C48" s="19"/>
      <c r="D48" s="19"/>
      <c r="E48" s="19"/>
      <c r="F48" s="19"/>
      <c r="G48" s="25"/>
      <c r="H48" s="25"/>
      <c r="I48" s="25"/>
      <c r="J48" s="26"/>
      <c r="K48" s="2"/>
    </row>
    <row r="49" customFormat="false" ht="14.4" hidden="false" customHeight="false" outlineLevel="0" collapsed="false">
      <c r="A49" s="19" t="s">
        <v>49</v>
      </c>
      <c r="B49" s="19"/>
      <c r="C49" s="19"/>
      <c r="D49" s="19"/>
      <c r="E49" s="19"/>
      <c r="F49" s="19"/>
      <c r="G49" s="37" t="n">
        <f aca="false">+G45+G47</f>
        <v>4310164.56000001</v>
      </c>
      <c r="H49" s="37" t="n">
        <f aca="false">+H45+H47</f>
        <v>2293217.67732</v>
      </c>
      <c r="I49" s="37" t="n">
        <f aca="false">+I45+I47</f>
        <v>2016946.88268</v>
      </c>
      <c r="J49" s="94" t="n">
        <f aca="false">+IF(H49=0,0,G49/H49)</f>
        <v>1.87952700811078</v>
      </c>
      <c r="K49" s="2"/>
    </row>
    <row r="50" customFormat="false" ht="14.4" hidden="false" customHeight="false" outlineLevel="0" collapsed="false">
      <c r="A50" s="19"/>
      <c r="B50" s="19"/>
      <c r="C50" s="19"/>
      <c r="D50" s="19"/>
      <c r="E50" s="19"/>
      <c r="F50" s="19"/>
      <c r="G50" s="37"/>
      <c r="H50" s="37"/>
      <c r="I50" s="37"/>
      <c r="J50" s="38"/>
      <c r="K50" s="2"/>
    </row>
    <row r="51" customFormat="false" ht="14.4" hidden="false" customHeight="false" outlineLevel="0" collapsed="false">
      <c r="A51" s="39" t="s">
        <v>50</v>
      </c>
      <c r="B51" s="40"/>
      <c r="C51" s="39"/>
      <c r="D51" s="39"/>
      <c r="E51" s="39"/>
      <c r="F51" s="21"/>
      <c r="G51" s="41"/>
      <c r="H51" s="41"/>
      <c r="I51" s="25"/>
      <c r="J51" s="25"/>
      <c r="K51" s="2"/>
    </row>
    <row r="52" customFormat="false" ht="14.4" hidden="false" customHeight="false" outlineLevel="0" collapsed="false">
      <c r="A52" s="43" t="s">
        <v>51</v>
      </c>
      <c r="B52" s="40"/>
      <c r="C52" s="43"/>
      <c r="D52" s="43"/>
      <c r="E52" s="43"/>
      <c r="F52" s="40"/>
      <c r="G52" s="44" t="n">
        <f aca="false">+'Balance Sheet'!EY18</f>
        <v>-40307.89</v>
      </c>
      <c r="H52" s="45" t="s">
        <v>232</v>
      </c>
      <c r="I52" s="46"/>
      <c r="J52" s="46"/>
      <c r="K52" s="2"/>
    </row>
    <row r="53" customFormat="false" ht="14.4" hidden="false" customHeight="false" outlineLevel="0" collapsed="false">
      <c r="A53" s="43" t="s">
        <v>52</v>
      </c>
      <c r="B53" s="40"/>
      <c r="C53" s="43"/>
      <c r="D53" s="43"/>
      <c r="E53" s="43"/>
      <c r="F53" s="40"/>
      <c r="G53" s="29" t="n">
        <f aca="false">+'Balance Sheet'!EY19</f>
        <v>0</v>
      </c>
      <c r="H53" s="45"/>
      <c r="I53" s="46"/>
      <c r="J53" s="46"/>
      <c r="K53" s="47"/>
    </row>
    <row r="54" customFormat="false" ht="14.4" hidden="false" customHeight="false" outlineLevel="0" collapsed="false">
      <c r="A54" s="43" t="s">
        <v>53</v>
      </c>
      <c r="B54" s="40"/>
      <c r="C54" s="43"/>
      <c r="D54" s="43"/>
      <c r="E54" s="43"/>
      <c r="F54" s="40"/>
      <c r="G54" s="29" t="n">
        <f aca="false">+'Balance Sheet'!EY33</f>
        <v>0</v>
      </c>
      <c r="H54" s="29"/>
      <c r="I54" s="46"/>
      <c r="J54" s="46"/>
      <c r="K54" s="47"/>
    </row>
    <row r="55" customFormat="false" ht="14.4" hidden="false" customHeight="false" outlineLevel="0" collapsed="false">
      <c r="A55" s="43" t="s">
        <v>54</v>
      </c>
      <c r="B55" s="40"/>
      <c r="C55" s="43"/>
      <c r="D55" s="43"/>
      <c r="E55" s="43"/>
      <c r="F55" s="40"/>
      <c r="G55" s="29" t="n">
        <f aca="false">+'Balance Sheet'!EY34</f>
        <v>0</v>
      </c>
      <c r="H55" s="29"/>
      <c r="I55" s="46"/>
      <c r="J55" s="46"/>
      <c r="K55" s="47"/>
    </row>
    <row r="56" customFormat="false" ht="14.4" hidden="false" customHeight="false" outlineLevel="0" collapsed="false">
      <c r="A56" s="43" t="s">
        <v>55</v>
      </c>
      <c r="B56" s="40"/>
      <c r="C56" s="43"/>
      <c r="D56" s="43"/>
      <c r="E56" s="43"/>
      <c r="F56" s="40"/>
      <c r="G56" s="29" t="n">
        <f aca="false">+'Balance Sheet'!EY35</f>
        <v>0</v>
      </c>
      <c r="H56" s="29"/>
      <c r="I56" s="46"/>
      <c r="J56" s="46"/>
      <c r="K56" s="47"/>
    </row>
    <row r="57" customFormat="false" ht="14.4" hidden="false" customHeight="false" outlineLevel="0" collapsed="false">
      <c r="A57" s="43" t="s">
        <v>56</v>
      </c>
      <c r="B57" s="40"/>
      <c r="C57" s="43"/>
      <c r="D57" s="43"/>
      <c r="E57" s="43"/>
      <c r="F57" s="40"/>
      <c r="G57" s="49" t="n">
        <f aca="false">+'Balance Sheet'!EY36</f>
        <v>0</v>
      </c>
      <c r="H57" s="29"/>
      <c r="I57" s="46"/>
      <c r="J57" s="46"/>
      <c r="K57" s="47"/>
    </row>
    <row r="58" customFormat="false" ht="14.4" hidden="false" customHeight="false" outlineLevel="0" collapsed="false">
      <c r="A58" s="50" t="s">
        <v>57</v>
      </c>
      <c r="B58" s="40"/>
      <c r="C58" s="50"/>
      <c r="D58" s="50"/>
      <c r="E58" s="50"/>
      <c r="F58" s="40"/>
      <c r="G58" s="51" t="n">
        <f aca="false">+SUM(G52:G57)</f>
        <v>-40307.89</v>
      </c>
      <c r="H58" s="29"/>
      <c r="I58" s="46"/>
      <c r="J58" s="46"/>
      <c r="K58" s="47"/>
    </row>
    <row r="59" customFormat="false" ht="14.4" hidden="false" customHeight="false" outlineLevel="0" collapsed="false">
      <c r="A59" s="50"/>
      <c r="B59" s="40"/>
      <c r="C59" s="50"/>
      <c r="D59" s="50"/>
      <c r="E59" s="50"/>
      <c r="F59" s="40"/>
      <c r="G59" s="51"/>
      <c r="H59" s="29"/>
      <c r="I59" s="46"/>
      <c r="J59" s="46"/>
      <c r="K59" s="47"/>
    </row>
    <row r="60" customFormat="false" ht="14.4" hidden="false" customHeight="false" outlineLevel="0" collapsed="false">
      <c r="A60" s="95" t="str">
        <f aca="false">IF(MIN($G$52:$G$58)&lt;0,"   (a) Negative cash amounts denote balances guarantied by AOII Properties.","")</f>
        <v>   (a) Negative cash amounts denote balances guarantied by AOII Properties.</v>
      </c>
      <c r="B60" s="40"/>
      <c r="C60" s="50"/>
      <c r="D60" s="50"/>
      <c r="E60" s="50"/>
      <c r="F60" s="40"/>
      <c r="G60" s="51"/>
      <c r="H60" s="29"/>
      <c r="I60" s="46"/>
      <c r="J60" s="46"/>
      <c r="K60" s="47"/>
    </row>
    <row r="61" customFormat="false" ht="14.4" hidden="false" customHeight="false" outlineLevel="0" collapsed="false">
      <c r="A61" s="1" t="s">
        <v>0</v>
      </c>
      <c r="B61" s="2"/>
      <c r="C61" s="2"/>
      <c r="D61" s="52"/>
      <c r="E61" s="2"/>
      <c r="F61" s="2"/>
      <c r="G61" s="53"/>
      <c r="H61" s="53"/>
      <c r="I61" s="54"/>
      <c r="J61" s="23"/>
      <c r="K61" s="47"/>
    </row>
    <row r="62" customFormat="false" ht="14.4" hidden="false" customHeight="false" outlineLevel="0" collapsed="false">
      <c r="A62" s="1" t="s">
        <v>233</v>
      </c>
      <c r="B62" s="2"/>
      <c r="C62" s="2"/>
      <c r="D62" s="52"/>
      <c r="E62" s="2"/>
      <c r="F62" s="2"/>
      <c r="G62" s="53"/>
      <c r="H62" s="53"/>
      <c r="I62" s="54"/>
      <c r="J62" s="23"/>
      <c r="K62" s="3"/>
    </row>
    <row r="63" customFormat="false" ht="14.4" hidden="false" customHeight="false" outlineLevel="0" collapsed="false">
      <c r="A63" s="1"/>
      <c r="B63" s="2"/>
      <c r="C63" s="2"/>
      <c r="D63" s="52"/>
      <c r="E63" s="2"/>
      <c r="F63" s="2"/>
      <c r="G63" s="53"/>
      <c r="H63" s="53"/>
      <c r="I63" s="54"/>
      <c r="J63" s="55"/>
      <c r="K63" s="5" t="str">
        <f aca="false">K1</f>
        <v>June 2017</v>
      </c>
    </row>
    <row r="64" customFormat="false" ht="14.4" hidden="false" customHeight="false" outlineLevel="0" collapsed="false">
      <c r="A64" s="57"/>
      <c r="B64" s="57"/>
      <c r="C64" s="57"/>
      <c r="D64" s="57"/>
      <c r="E64" s="57"/>
      <c r="F64" s="57"/>
      <c r="G64" s="58" t="s">
        <v>6</v>
      </c>
      <c r="H64" s="58" t="s">
        <v>7</v>
      </c>
      <c r="I64" s="58" t="s">
        <v>8</v>
      </c>
      <c r="J64" s="58" t="s">
        <v>9</v>
      </c>
      <c r="K64" s="56"/>
    </row>
    <row r="65" customFormat="false" ht="14.4" hidden="false" customHeight="false" outlineLevel="0" collapsed="false">
      <c r="A65" s="59" t="s">
        <v>12</v>
      </c>
      <c r="B65" s="59"/>
      <c r="C65" s="59"/>
      <c r="D65" s="59"/>
      <c r="E65" s="2"/>
      <c r="F65" s="2"/>
      <c r="G65" s="60"/>
      <c r="H65" s="61"/>
      <c r="I65" s="23"/>
      <c r="J65" s="62"/>
      <c r="K65" s="2"/>
    </row>
    <row r="66" customFormat="false" ht="14.4" hidden="false" customHeight="false" outlineLevel="0" collapsed="false">
      <c r="A66" s="59"/>
      <c r="B66" s="59" t="s">
        <v>59</v>
      </c>
      <c r="C66" s="59"/>
      <c r="D66" s="59"/>
      <c r="E66" s="2"/>
      <c r="F66" s="2"/>
      <c r="G66" s="60"/>
      <c r="H66" s="23"/>
      <c r="I66" s="23"/>
      <c r="J66" s="62"/>
      <c r="K66" s="2"/>
    </row>
    <row r="67" customFormat="false" ht="14.4" hidden="false" customHeight="false" outlineLevel="0" collapsed="false">
      <c r="A67" s="59"/>
      <c r="B67" s="59"/>
      <c r="C67" s="59" t="s">
        <v>60</v>
      </c>
      <c r="D67" s="59"/>
      <c r="E67" s="2"/>
      <c r="F67" s="2"/>
      <c r="G67" s="60" t="n">
        <f aca="false">+'Income Statement'!EY7</f>
        <v>760387.79</v>
      </c>
      <c r="H67" s="60" t="n">
        <f aca="false">+Budget!EI8</f>
        <v>679162.89</v>
      </c>
      <c r="I67" s="64" t="n">
        <f aca="false">+G67-H67</f>
        <v>81224.9</v>
      </c>
      <c r="J67" s="65" t="n">
        <f aca="false">+IF(H67=0,0,G67/H67)</f>
        <v>1.11959560982491</v>
      </c>
      <c r="K67" s="2"/>
    </row>
    <row r="68" customFormat="false" ht="14.4" hidden="false" customHeight="false" outlineLevel="0" collapsed="false">
      <c r="A68" s="59"/>
      <c r="B68" s="59"/>
      <c r="C68" s="59" t="s">
        <v>61</v>
      </c>
      <c r="D68" s="59"/>
      <c r="E68" s="2"/>
      <c r="F68" s="2"/>
      <c r="G68" s="60" t="n">
        <f aca="false">+'Income Statement'!EY8</f>
        <v>0</v>
      </c>
      <c r="H68" s="67" t="n">
        <f aca="false">+Budget!EI9</f>
        <v>0</v>
      </c>
      <c r="I68" s="64" t="n">
        <f aca="false">+G68-H68</f>
        <v>0</v>
      </c>
      <c r="J68" s="65" t="n">
        <f aca="false">+IF(H68=0,0,G68/H68)</f>
        <v>0</v>
      </c>
      <c r="K68" s="2"/>
    </row>
    <row r="69" customFormat="false" ht="14.4" hidden="false" customHeight="false" outlineLevel="0" collapsed="false">
      <c r="A69" s="59"/>
      <c r="B69" s="59" t="s">
        <v>62</v>
      </c>
      <c r="C69" s="59"/>
      <c r="D69" s="59"/>
      <c r="E69" s="2"/>
      <c r="F69" s="2"/>
      <c r="G69" s="60" t="n">
        <f aca="false">+'Income Statement'!EY9</f>
        <v>760387.79</v>
      </c>
      <c r="H69" s="60" t="n">
        <f aca="false">+Budget!EI10</f>
        <v>679162.89</v>
      </c>
      <c r="I69" s="64" t="n">
        <f aca="false">+G69-H69</f>
        <v>81224.9</v>
      </c>
      <c r="J69" s="65" t="n">
        <f aca="false">+IF(H69=0,0,G69/H69)</f>
        <v>1.11959560982491</v>
      </c>
      <c r="K69" s="2"/>
    </row>
    <row r="70" customFormat="false" ht="14.4" hidden="false" customHeight="false" outlineLevel="0" collapsed="false">
      <c r="A70" s="59"/>
      <c r="B70" s="59" t="s">
        <v>63</v>
      </c>
      <c r="C70" s="59"/>
      <c r="D70" s="59"/>
      <c r="E70" s="2"/>
      <c r="F70" s="2"/>
      <c r="G70" s="60"/>
      <c r="H70" s="60"/>
      <c r="I70" s="64"/>
      <c r="J70" s="65"/>
      <c r="K70" s="2"/>
    </row>
    <row r="71" customFormat="false" ht="14.4" hidden="false" customHeight="false" outlineLevel="0" collapsed="false">
      <c r="A71" s="59"/>
      <c r="B71" s="59"/>
      <c r="C71" s="59" t="s">
        <v>14</v>
      </c>
      <c r="D71" s="59"/>
      <c r="E71" s="2"/>
      <c r="F71" s="2"/>
      <c r="G71" s="60" t="n">
        <f aca="false">+'Income Statement'!EY11</f>
        <v>10190674.92</v>
      </c>
      <c r="H71" s="60" t="n">
        <f aca="false">+Budget!EI12</f>
        <v>10572850.86204</v>
      </c>
      <c r="I71" s="64" t="n">
        <f aca="false">+G71-H71</f>
        <v>-382175.94204</v>
      </c>
      <c r="J71" s="65" t="n">
        <f aca="false">+IF(H71=0,0,G71/H71)</f>
        <v>0.963853084941155</v>
      </c>
      <c r="K71" s="2"/>
    </row>
    <row r="72" customFormat="false" ht="14.4" hidden="false" customHeight="false" outlineLevel="0" collapsed="false">
      <c r="A72" s="59"/>
      <c r="B72" s="59"/>
      <c r="C72" s="59" t="s">
        <v>64</v>
      </c>
      <c r="D72" s="59"/>
      <c r="E72" s="2"/>
      <c r="F72" s="2"/>
      <c r="G72" s="60" t="n">
        <f aca="false">+'Income Statement'!EY12</f>
        <v>0</v>
      </c>
      <c r="H72" s="67" t="n">
        <f aca="false">+Budget!EI13</f>
        <v>0</v>
      </c>
      <c r="I72" s="64" t="n">
        <f aca="false">+G72-H72</f>
        <v>0</v>
      </c>
      <c r="J72" s="65" t="n">
        <f aca="false">+IF(H72=0,0,G72/H72)</f>
        <v>0</v>
      </c>
      <c r="K72" s="2"/>
    </row>
    <row r="73" customFormat="false" ht="14.4" hidden="false" customHeight="false" outlineLevel="0" collapsed="false">
      <c r="A73" s="59"/>
      <c r="B73" s="59" t="s">
        <v>65</v>
      </c>
      <c r="C73" s="59"/>
      <c r="D73" s="59"/>
      <c r="E73" s="2"/>
      <c r="F73" s="2"/>
      <c r="G73" s="60" t="n">
        <f aca="false">+'Income Statement'!EY13</f>
        <v>10190674.92</v>
      </c>
      <c r="H73" s="60" t="n">
        <f aca="false">+Budget!EI14</f>
        <v>10572850.86204</v>
      </c>
      <c r="I73" s="64" t="n">
        <f aca="false">+G73-H73</f>
        <v>-382175.94204</v>
      </c>
      <c r="J73" s="65" t="n">
        <f aca="false">+IF(H73=0,0,G73/H73)</f>
        <v>0.963853084941155</v>
      </c>
      <c r="K73" s="2"/>
    </row>
    <row r="74" customFormat="false" ht="14.4" hidden="false" customHeight="false" outlineLevel="0" collapsed="false">
      <c r="A74" s="59"/>
      <c r="B74" s="59" t="s">
        <v>66</v>
      </c>
      <c r="C74" s="59"/>
      <c r="D74" s="59"/>
      <c r="E74" s="2"/>
      <c r="F74" s="2"/>
      <c r="G74" s="60" t="n">
        <f aca="false">+'Income Statement'!EY14</f>
        <v>0</v>
      </c>
      <c r="H74" s="60" t="n">
        <f aca="false">+Budget!EI15</f>
        <v>0</v>
      </c>
      <c r="I74" s="64" t="n">
        <f aca="false">+G74-H74</f>
        <v>0</v>
      </c>
      <c r="J74" s="65" t="n">
        <f aca="false">+IF(H74=0,0,G74/H74)</f>
        <v>0</v>
      </c>
      <c r="K74" s="2"/>
    </row>
    <row r="75" customFormat="false" ht="14.4" hidden="false" customHeight="false" outlineLevel="0" collapsed="false">
      <c r="A75" s="59"/>
      <c r="B75" s="59" t="s">
        <v>67</v>
      </c>
      <c r="C75" s="59"/>
      <c r="D75" s="59"/>
      <c r="E75" s="2"/>
      <c r="F75" s="2"/>
      <c r="G75" s="60" t="n">
        <f aca="false">+'Income Statement'!EY15</f>
        <v>0</v>
      </c>
      <c r="H75" s="60" t="n">
        <f aca="false">+Budget!EI16</f>
        <v>0</v>
      </c>
      <c r="I75" s="64" t="n">
        <f aca="false">+G75-H75</f>
        <v>0</v>
      </c>
      <c r="J75" s="65" t="n">
        <f aca="false">+IF(H75=0,0,G75/H75)</f>
        <v>0</v>
      </c>
      <c r="K75" s="2"/>
    </row>
    <row r="76" customFormat="false" ht="14.4" hidden="false" customHeight="false" outlineLevel="0" collapsed="false">
      <c r="A76" s="59"/>
      <c r="B76" s="59" t="s">
        <v>68</v>
      </c>
      <c r="C76" s="59"/>
      <c r="D76" s="59"/>
      <c r="E76" s="2"/>
      <c r="F76" s="2"/>
      <c r="G76" s="60" t="n">
        <f aca="false">+'Income Statement'!EY16</f>
        <v>0</v>
      </c>
      <c r="H76" s="60" t="n">
        <f aca="false">+Budget!EI17</f>
        <v>0</v>
      </c>
      <c r="I76" s="64" t="n">
        <f aca="false">+G76-H76</f>
        <v>0</v>
      </c>
      <c r="J76" s="65" t="n">
        <f aca="false">+IF(H76=0,0,G76/H76)</f>
        <v>0</v>
      </c>
      <c r="K76" s="2"/>
    </row>
    <row r="77" customFormat="false" ht="14.4" hidden="false" customHeight="false" outlineLevel="0" collapsed="false">
      <c r="A77" s="59"/>
      <c r="B77" s="59" t="s">
        <v>69</v>
      </c>
      <c r="C77" s="59"/>
      <c r="D77" s="59"/>
      <c r="E77" s="2"/>
      <c r="F77" s="2"/>
      <c r="G77" s="60"/>
      <c r="H77" s="60"/>
      <c r="I77" s="64"/>
      <c r="J77" s="65"/>
      <c r="K77" s="2"/>
    </row>
    <row r="78" customFormat="false" ht="14.4" hidden="false" customHeight="false" outlineLevel="0" collapsed="false">
      <c r="A78" s="59"/>
      <c r="B78" s="59"/>
      <c r="C78" s="59" t="s">
        <v>70</v>
      </c>
      <c r="D78" s="59"/>
      <c r="E78" s="2"/>
      <c r="F78" s="2"/>
      <c r="G78" s="60" t="n">
        <f aca="false">+'Income Statement'!EY18</f>
        <v>0</v>
      </c>
      <c r="H78" s="60" t="n">
        <f aca="false">+Budget!EI19</f>
        <v>0</v>
      </c>
      <c r="I78" s="64" t="n">
        <f aca="false">+G78-H78</f>
        <v>0</v>
      </c>
      <c r="J78" s="65" t="n">
        <f aca="false">+IF(H78=0,0,G78/H78)</f>
        <v>0</v>
      </c>
      <c r="K78" s="2"/>
    </row>
    <row r="79" customFormat="false" ht="14.4" hidden="false" customHeight="false" outlineLevel="0" collapsed="false">
      <c r="A79" s="59"/>
      <c r="B79" s="59"/>
      <c r="C79" s="59" t="s">
        <v>16</v>
      </c>
      <c r="D79" s="59"/>
      <c r="E79" s="2"/>
      <c r="F79" s="2"/>
      <c r="G79" s="60" t="n">
        <f aca="false">+'Income Statement'!EY19</f>
        <v>1267228.83</v>
      </c>
      <c r="H79" s="60" t="n">
        <f aca="false">+Budget!EI20</f>
        <v>1186640.25</v>
      </c>
      <c r="I79" s="64" t="n">
        <f aca="false">+G79-H79</f>
        <v>80588.5800000001</v>
      </c>
      <c r="J79" s="65" t="n">
        <f aca="false">+IF(H79=0,0,G79/H79)</f>
        <v>1.06791323655168</v>
      </c>
      <c r="K79" s="2"/>
    </row>
    <row r="80" customFormat="false" ht="14.4" hidden="false" customHeight="false" outlineLevel="0" collapsed="false">
      <c r="A80" s="59"/>
      <c r="B80" s="59"/>
      <c r="C80" s="59" t="s">
        <v>71</v>
      </c>
      <c r="D80" s="59"/>
      <c r="E80" s="2"/>
      <c r="F80" s="2"/>
      <c r="G80" s="60" t="n">
        <f aca="false">+'Income Statement'!EY20</f>
        <v>0</v>
      </c>
      <c r="H80" s="60" t="n">
        <f aca="false">+Budget!EI21</f>
        <v>0</v>
      </c>
      <c r="I80" s="64" t="n">
        <f aca="false">+G80-H80</f>
        <v>0</v>
      </c>
      <c r="J80" s="65" t="n">
        <f aca="false">+IF(H80=0,0,G80/H80)</f>
        <v>0</v>
      </c>
      <c r="K80" s="2"/>
    </row>
    <row r="81" customFormat="false" ht="14.4" hidden="false" customHeight="false" outlineLevel="0" collapsed="false">
      <c r="A81" s="59"/>
      <c r="B81" s="59"/>
      <c r="C81" s="59" t="s">
        <v>60</v>
      </c>
      <c r="D81" s="59"/>
      <c r="E81" s="2"/>
      <c r="F81" s="2"/>
      <c r="G81" s="60" t="n">
        <f aca="false">+'Income Statement'!EY21</f>
        <v>0</v>
      </c>
      <c r="H81" s="60" t="n">
        <f aca="false">+Budget!EI22</f>
        <v>0</v>
      </c>
      <c r="I81" s="64" t="n">
        <f aca="false">+G81-H81</f>
        <v>0</v>
      </c>
      <c r="J81" s="65" t="n">
        <f aca="false">+IF(H81=0,0,G81/H81)</f>
        <v>0</v>
      </c>
      <c r="K81" s="2"/>
    </row>
    <row r="82" customFormat="false" ht="14.4" hidden="false" customHeight="false" outlineLevel="0" collapsed="false">
      <c r="A82" s="59"/>
      <c r="B82" s="59"/>
      <c r="C82" s="59" t="s">
        <v>72</v>
      </c>
      <c r="D82" s="59"/>
      <c r="E82" s="2"/>
      <c r="F82" s="2"/>
      <c r="G82" s="60" t="n">
        <f aca="false">+'Income Statement'!EP22</f>
        <v>0</v>
      </c>
      <c r="H82" s="60" t="n">
        <f aca="false">+Budget!EI23</f>
        <v>0</v>
      </c>
      <c r="I82" s="64" t="n">
        <f aca="false">+G82-H82</f>
        <v>0</v>
      </c>
      <c r="J82" s="65" t="n">
        <f aca="false">+IF(H82=0,0,G82/H82)</f>
        <v>0</v>
      </c>
      <c r="K82" s="2"/>
    </row>
    <row r="83" customFormat="false" ht="14.4" hidden="false" customHeight="false" outlineLevel="0" collapsed="false">
      <c r="A83" s="59"/>
      <c r="B83" s="59"/>
      <c r="C83" s="59" t="s">
        <v>73</v>
      </c>
      <c r="D83" s="59"/>
      <c r="E83" s="2"/>
      <c r="F83" s="2"/>
      <c r="G83" s="60" t="n">
        <f aca="false">+'Income Statement'!EY23</f>
        <v>0</v>
      </c>
      <c r="H83" s="60" t="n">
        <f aca="false">+Budget!EI24</f>
        <v>0</v>
      </c>
      <c r="I83" s="64" t="n">
        <f aca="false">+G83-H83</f>
        <v>0</v>
      </c>
      <c r="J83" s="65" t="n">
        <f aca="false">+IF(H83=0,0,G83/H83)</f>
        <v>0</v>
      </c>
      <c r="K83" s="2"/>
    </row>
    <row r="84" customFormat="false" ht="14.4" hidden="false" customHeight="false" outlineLevel="0" collapsed="false">
      <c r="A84" s="59"/>
      <c r="B84" s="59"/>
      <c r="C84" s="59" t="s">
        <v>74</v>
      </c>
      <c r="D84" s="59"/>
      <c r="E84" s="2"/>
      <c r="F84" s="2"/>
      <c r="G84" s="60" t="n">
        <f aca="false">+'Income Statement'!EY24</f>
        <v>0</v>
      </c>
      <c r="H84" s="60" t="n">
        <f aca="false">+Budget!EI25</f>
        <v>0</v>
      </c>
      <c r="I84" s="64" t="n">
        <f aca="false">+G84-H84</f>
        <v>0</v>
      </c>
      <c r="J84" s="65" t="n">
        <f aca="false">+IF(H84=0,0,G84/H84)</f>
        <v>0</v>
      </c>
      <c r="K84" s="2"/>
    </row>
    <row r="85" customFormat="false" ht="14.4" hidden="false" customHeight="false" outlineLevel="0" collapsed="false">
      <c r="A85" s="59"/>
      <c r="B85" s="59"/>
      <c r="C85" s="59" t="s">
        <v>75</v>
      </c>
      <c r="D85" s="59"/>
      <c r="E85" s="2"/>
      <c r="F85" s="2"/>
      <c r="G85" s="60" t="n">
        <f aca="false">+'Income Statement'!EY25</f>
        <v>0</v>
      </c>
      <c r="H85" s="60" t="n">
        <f aca="false">+Budget!EI26</f>
        <v>0</v>
      </c>
      <c r="I85" s="64" t="n">
        <f aca="false">+G85-H85</f>
        <v>0</v>
      </c>
      <c r="J85" s="65" t="n">
        <f aca="false">+IF(H85=0,0,G85/H85)</f>
        <v>0</v>
      </c>
      <c r="K85" s="2"/>
    </row>
    <row r="86" customFormat="false" ht="14.4" hidden="false" customHeight="false" outlineLevel="0" collapsed="false">
      <c r="A86" s="59"/>
      <c r="B86" s="59"/>
      <c r="C86" s="59" t="s">
        <v>76</v>
      </c>
      <c r="D86" s="59"/>
      <c r="E86" s="2"/>
      <c r="F86" s="2"/>
      <c r="G86" s="60" t="n">
        <f aca="false">+'Income Statement'!EY26</f>
        <v>244328</v>
      </c>
      <c r="H86" s="60" t="n">
        <f aca="false">+Budget!EI27</f>
        <v>0</v>
      </c>
      <c r="I86" s="64" t="n">
        <f aca="false">+G86-H86</f>
        <v>244328</v>
      </c>
      <c r="J86" s="65" t="n">
        <f aca="false">+IF(H86=0,0,G86/H86)</f>
        <v>0</v>
      </c>
      <c r="K86" s="2"/>
    </row>
    <row r="87" customFormat="false" ht="14.4" hidden="false" customHeight="false" outlineLevel="0" collapsed="false">
      <c r="A87" s="59"/>
      <c r="B87" s="59"/>
      <c r="C87" s="59" t="s">
        <v>77</v>
      </c>
      <c r="D87" s="59"/>
      <c r="E87" s="2"/>
      <c r="F87" s="2"/>
      <c r="G87" s="60" t="n">
        <f aca="false">+'Income Statement'!EP27</f>
        <v>0</v>
      </c>
      <c r="H87" s="60" t="n">
        <f aca="false">+Budget!EI28</f>
        <v>0</v>
      </c>
      <c r="I87" s="64" t="n">
        <f aca="false">+G87-H87</f>
        <v>0</v>
      </c>
      <c r="J87" s="65" t="n">
        <f aca="false">+IF(H87=0,0,G87/H87)</f>
        <v>0</v>
      </c>
      <c r="K87" s="2"/>
    </row>
    <row r="88" customFormat="false" ht="14.4" hidden="false" customHeight="false" outlineLevel="0" collapsed="false">
      <c r="A88" s="59"/>
      <c r="B88" s="59"/>
      <c r="C88" s="59" t="s">
        <v>78</v>
      </c>
      <c r="D88" s="59"/>
      <c r="E88" s="2"/>
      <c r="F88" s="2"/>
      <c r="G88" s="60" t="n">
        <f aca="false">+'Income Statement'!EY28</f>
        <v>12698.19</v>
      </c>
      <c r="H88" s="60" t="n">
        <f aca="false">+Budget!EI29</f>
        <v>0</v>
      </c>
      <c r="I88" s="64" t="n">
        <f aca="false">+G88-H88</f>
        <v>12698.19</v>
      </c>
      <c r="J88" s="65" t="n">
        <f aca="false">+IF(H88=0,0,G88/H88)</f>
        <v>0</v>
      </c>
      <c r="K88" s="2"/>
    </row>
    <row r="89" customFormat="false" ht="14.4" hidden="false" customHeight="false" outlineLevel="0" collapsed="false">
      <c r="A89" s="59"/>
      <c r="B89" s="59"/>
      <c r="C89" s="59" t="s">
        <v>79</v>
      </c>
      <c r="D89" s="59"/>
      <c r="E89" s="2"/>
      <c r="F89" s="2"/>
      <c r="G89" s="60" t="n">
        <f aca="false">+'Income Statement'!EY29</f>
        <v>-195.15</v>
      </c>
      <c r="H89" s="60" t="n">
        <f aca="false">+Budget!EI30</f>
        <v>0</v>
      </c>
      <c r="I89" s="64" t="n">
        <f aca="false">+G89-H89</f>
        <v>-195.15</v>
      </c>
      <c r="J89" s="65" t="n">
        <f aca="false">+IF(H89=0,0,G89/H89)</f>
        <v>0</v>
      </c>
      <c r="K89" s="2"/>
    </row>
    <row r="90" customFormat="false" ht="14.4" hidden="false" customHeight="false" outlineLevel="0" collapsed="false">
      <c r="A90" s="59"/>
      <c r="B90" s="59"/>
      <c r="C90" s="59" t="s">
        <v>80</v>
      </c>
      <c r="D90" s="59"/>
      <c r="E90" s="2"/>
      <c r="F90" s="2"/>
      <c r="G90" s="60" t="n">
        <f aca="false">+'Income Statement'!EY30</f>
        <v>0</v>
      </c>
      <c r="H90" s="60" t="n">
        <f aca="false">+Budget!EI31</f>
        <v>0</v>
      </c>
      <c r="I90" s="64" t="n">
        <f aca="false">+G90-H90</f>
        <v>0</v>
      </c>
      <c r="J90" s="65" t="n">
        <f aca="false">+IF(H90=0,0,G90/H90)</f>
        <v>0</v>
      </c>
      <c r="K90" s="2"/>
    </row>
    <row r="91" customFormat="false" ht="14.4" hidden="false" customHeight="false" outlineLevel="0" collapsed="false">
      <c r="A91" s="59"/>
      <c r="B91" s="59"/>
      <c r="C91" s="59" t="s">
        <v>81</v>
      </c>
      <c r="D91" s="59"/>
      <c r="E91" s="2"/>
      <c r="F91" s="2"/>
      <c r="G91" s="60" t="n">
        <f aca="false">+'Income Statement'!EY31</f>
        <v>0</v>
      </c>
      <c r="H91" s="67" t="n">
        <f aca="false">+Budget!EI32</f>
        <v>0</v>
      </c>
      <c r="I91" s="64" t="n">
        <f aca="false">+G91-H91</f>
        <v>0</v>
      </c>
      <c r="J91" s="65" t="n">
        <f aca="false">+IF(H91=0,0,G91/H91)</f>
        <v>0</v>
      </c>
      <c r="K91" s="2"/>
    </row>
    <row r="92" customFormat="false" ht="14.4" hidden="false" customHeight="false" outlineLevel="0" collapsed="false">
      <c r="A92" s="59"/>
      <c r="B92" s="59"/>
      <c r="C92" s="59" t="s">
        <v>82</v>
      </c>
      <c r="D92" s="59"/>
      <c r="E92" s="2"/>
      <c r="F92" s="2"/>
      <c r="G92" s="60" t="n">
        <f aca="false">+'Income Statement'!EY32</f>
        <v>-125</v>
      </c>
      <c r="H92" s="60" t="n">
        <f aca="false">+Budget!EI33</f>
        <v>2850</v>
      </c>
      <c r="I92" s="64" t="n">
        <f aca="false">+G92-H92</f>
        <v>-2975</v>
      </c>
      <c r="J92" s="65" t="n">
        <f aca="false">+IF(H92=0,0,G92/H92)</f>
        <v>-0.043859649122807</v>
      </c>
      <c r="K92" s="2"/>
    </row>
    <row r="93" customFormat="false" ht="14.4" hidden="false" customHeight="false" outlineLevel="0" collapsed="false">
      <c r="A93" s="59"/>
      <c r="B93" s="59"/>
      <c r="C93" s="59" t="s">
        <v>17</v>
      </c>
      <c r="D93" s="59"/>
      <c r="E93" s="2"/>
      <c r="F93" s="2"/>
      <c r="G93" s="60" t="n">
        <f aca="false">+'Income Statement'!EY33</f>
        <v>745055.87</v>
      </c>
      <c r="H93" s="60" t="n">
        <f aca="false">+Budget!EI34</f>
        <v>0</v>
      </c>
      <c r="I93" s="64" t="n">
        <f aca="false">+G93-H93</f>
        <v>745055.87</v>
      </c>
      <c r="J93" s="65" t="n">
        <f aca="false">+IF(H93=0,0,G93/H93)</f>
        <v>0</v>
      </c>
      <c r="K93" s="2"/>
    </row>
    <row r="94" customFormat="false" ht="14.4" hidden="false" customHeight="false" outlineLevel="0" collapsed="false">
      <c r="A94" s="59"/>
      <c r="B94" s="59"/>
      <c r="C94" s="59" t="s">
        <v>83</v>
      </c>
      <c r="D94" s="59"/>
      <c r="E94" s="2"/>
      <c r="F94" s="2"/>
      <c r="G94" s="60" t="n">
        <f aca="false">+'Income Statement'!EY34</f>
        <v>0</v>
      </c>
      <c r="H94" s="60" t="n">
        <f aca="false">+Budget!EI35</f>
        <v>0</v>
      </c>
      <c r="I94" s="64" t="n">
        <f aca="false">+G94-H94</f>
        <v>0</v>
      </c>
      <c r="J94" s="65" t="n">
        <f aca="false">+IF(H94=0,0,G94/H94)</f>
        <v>0</v>
      </c>
      <c r="K94" s="2"/>
    </row>
    <row r="95" customFormat="false" ht="14.4" hidden="false" customHeight="false" outlineLevel="0" collapsed="false">
      <c r="A95" s="59"/>
      <c r="B95" s="59"/>
      <c r="C95" s="59" t="s">
        <v>84</v>
      </c>
      <c r="D95" s="59"/>
      <c r="E95" s="2"/>
      <c r="F95" s="2"/>
      <c r="G95" s="60" t="n">
        <f aca="false">+'Income Statement'!EY35</f>
        <v>0</v>
      </c>
      <c r="H95" s="60" t="n">
        <f aca="false">+Budget!EI36</f>
        <v>0</v>
      </c>
      <c r="I95" s="64" t="n">
        <f aca="false">+G95-H95</f>
        <v>0</v>
      </c>
      <c r="J95" s="65" t="n">
        <f aca="false">+IF(H95=0,0,G95/H95)</f>
        <v>0</v>
      </c>
      <c r="K95" s="2"/>
    </row>
    <row r="96" customFormat="false" ht="14.4" hidden="false" customHeight="false" outlineLevel="0" collapsed="false">
      <c r="A96" s="59"/>
      <c r="B96" s="59"/>
      <c r="C96" s="59" t="s">
        <v>85</v>
      </c>
      <c r="D96" s="59"/>
      <c r="E96" s="2"/>
      <c r="F96" s="2"/>
      <c r="G96" s="60" t="n">
        <f aca="false">+'Income Statement'!EY36</f>
        <v>0</v>
      </c>
      <c r="H96" s="60" t="n">
        <f aca="false">+Budget!EI37</f>
        <v>0</v>
      </c>
      <c r="I96" s="64" t="n">
        <f aca="false">+G96-H96</f>
        <v>0</v>
      </c>
      <c r="J96" s="65" t="n">
        <f aca="false">+IF(H96=0,0,G96/H96)</f>
        <v>0</v>
      </c>
      <c r="K96" s="2"/>
    </row>
    <row r="97" customFormat="false" ht="14.4" hidden="false" customHeight="false" outlineLevel="0" collapsed="false">
      <c r="A97" s="59"/>
      <c r="B97" s="59"/>
      <c r="C97" s="59" t="s">
        <v>86</v>
      </c>
      <c r="D97" s="59"/>
      <c r="E97" s="2"/>
      <c r="F97" s="2"/>
      <c r="G97" s="60" t="n">
        <f aca="false">+'Income Statement'!EP37</f>
        <v>0</v>
      </c>
      <c r="H97" s="60" t="n">
        <f aca="false">+Budget!EI38</f>
        <v>0</v>
      </c>
      <c r="I97" s="64" t="n">
        <f aca="false">+G97-H97</f>
        <v>0</v>
      </c>
      <c r="J97" s="65" t="n">
        <f aca="false">+IF(H97=0,0,G97/H97)</f>
        <v>0</v>
      </c>
      <c r="K97" s="2"/>
    </row>
    <row r="98" customFormat="false" ht="14.4" hidden="false" customHeight="false" outlineLevel="0" collapsed="false">
      <c r="A98" s="59"/>
      <c r="B98" s="59"/>
      <c r="C98" s="59" t="s">
        <v>87</v>
      </c>
      <c r="D98" s="59"/>
      <c r="E98" s="2"/>
      <c r="F98" s="2"/>
      <c r="G98" s="60" t="n">
        <f aca="false">+'Income Statement'!EY38</f>
        <v>0</v>
      </c>
      <c r="H98" s="67" t="n">
        <f aca="false">+Budget!EI39</f>
        <v>0</v>
      </c>
      <c r="I98" s="64" t="n">
        <f aca="false">+G98-H98</f>
        <v>0</v>
      </c>
      <c r="J98" s="65" t="n">
        <f aca="false">+IF(H98=0,0,G98/H98)</f>
        <v>0</v>
      </c>
      <c r="K98" s="2"/>
    </row>
    <row r="99" customFormat="false" ht="14.4" hidden="false" customHeight="false" outlineLevel="0" collapsed="false">
      <c r="A99" s="59"/>
      <c r="B99" s="59" t="s">
        <v>88</v>
      </c>
      <c r="C99" s="59"/>
      <c r="D99" s="59"/>
      <c r="E99" s="2"/>
      <c r="F99" s="2"/>
      <c r="G99" s="60" t="n">
        <f aca="false">+'Income Statement'!EY39</f>
        <v>3286171.61</v>
      </c>
      <c r="H99" s="67" t="n">
        <f aca="false">+Budget!EI40</f>
        <v>1189490.25</v>
      </c>
      <c r="I99" s="64" t="n">
        <f aca="false">+G99-H99</f>
        <v>2096681.36</v>
      </c>
      <c r="J99" s="65" t="n">
        <f aca="false">+IF(H99=0,0,G99/H99)</f>
        <v>2.76267216986436</v>
      </c>
      <c r="K99" s="2"/>
    </row>
    <row r="100" customFormat="false" ht="14.4" hidden="false" customHeight="false" outlineLevel="0" collapsed="false">
      <c r="A100" s="59"/>
      <c r="B100" s="59" t="s">
        <v>89</v>
      </c>
      <c r="C100" s="59"/>
      <c r="D100" s="59"/>
      <c r="E100" s="2"/>
      <c r="F100" s="2"/>
      <c r="G100" s="60"/>
      <c r="H100" s="60"/>
      <c r="I100" s="64"/>
      <c r="J100" s="65"/>
      <c r="K100" s="2"/>
    </row>
    <row r="101" customFormat="false" ht="14.4" hidden="false" customHeight="false" outlineLevel="0" collapsed="false">
      <c r="A101" s="59"/>
      <c r="B101" s="59"/>
      <c r="C101" s="59" t="s">
        <v>15</v>
      </c>
      <c r="D101" s="59"/>
      <c r="E101" s="2"/>
      <c r="F101" s="2"/>
      <c r="G101" s="60" t="n">
        <f aca="false">+'Income Statement'!EY41</f>
        <v>11437383.91</v>
      </c>
      <c r="H101" s="60" t="n">
        <f aca="false">+Budget!EI42</f>
        <v>11623845.98244</v>
      </c>
      <c r="I101" s="64" t="n">
        <f aca="false">+G101-H101</f>
        <v>-186462.07244</v>
      </c>
      <c r="J101" s="65" t="n">
        <f aca="false">+IF(H101=0,0,G101/H101)</f>
        <v>0.98395865940398</v>
      </c>
      <c r="K101" s="2"/>
    </row>
    <row r="102" customFormat="false" ht="14.4" hidden="false" customHeight="false" outlineLevel="0" collapsed="false">
      <c r="A102" s="59"/>
      <c r="B102" s="59"/>
      <c r="C102" s="59" t="s">
        <v>90</v>
      </c>
      <c r="D102" s="59"/>
      <c r="E102" s="2"/>
      <c r="F102" s="2"/>
      <c r="G102" s="60" t="n">
        <f aca="false">+'Income Statement'!EY42</f>
        <v>0</v>
      </c>
      <c r="H102" s="67" t="n">
        <f aca="false">+Budget!EI43</f>
        <v>0</v>
      </c>
      <c r="I102" s="64" t="n">
        <f aca="false">+G102-H102</f>
        <v>0</v>
      </c>
      <c r="J102" s="65" t="n">
        <f aca="false">+IF(H102=0,0,G102/H102)</f>
        <v>0</v>
      </c>
      <c r="K102" s="2"/>
    </row>
    <row r="103" customFormat="false" ht="14.4" hidden="false" customHeight="false" outlineLevel="0" collapsed="false">
      <c r="A103" s="59"/>
      <c r="B103" s="59" t="s">
        <v>91</v>
      </c>
      <c r="C103" s="59"/>
      <c r="D103" s="59"/>
      <c r="E103" s="2"/>
      <c r="F103" s="2"/>
      <c r="G103" s="60" t="n">
        <f aca="false">+'Income Statement'!EY43</f>
        <v>11437383.91</v>
      </c>
      <c r="H103" s="60" t="n">
        <f aca="false">+Budget!EI44</f>
        <v>11623845.98244</v>
      </c>
      <c r="I103" s="64" t="n">
        <f aca="false">+G103-H103</f>
        <v>-186462.07244</v>
      </c>
      <c r="J103" s="65" t="n">
        <f aca="false">+IF(H103=0,0,G103/H103)</f>
        <v>0.98395865940398</v>
      </c>
      <c r="K103" s="2"/>
    </row>
    <row r="104" customFormat="false" ht="14.4" hidden="false" customHeight="false" outlineLevel="0" collapsed="false">
      <c r="A104" s="59"/>
      <c r="B104" s="59" t="s">
        <v>19</v>
      </c>
      <c r="C104" s="59"/>
      <c r="D104" s="59"/>
      <c r="E104" s="2"/>
      <c r="F104" s="2"/>
      <c r="G104" s="69" t="n">
        <f aca="false">+'Income Statement'!EY44</f>
        <v>0</v>
      </c>
      <c r="H104" s="69" t="n">
        <f aca="false">+Budget!EI45</f>
        <v>0</v>
      </c>
      <c r="I104" s="64" t="n">
        <f aca="false">+G104-H104</f>
        <v>0</v>
      </c>
      <c r="J104" s="65" t="n">
        <f aca="false">+IF(H104=0,0,G104/H104)</f>
        <v>0</v>
      </c>
      <c r="K104" s="2"/>
    </row>
    <row r="105" customFormat="false" ht="14.4" hidden="false" customHeight="false" outlineLevel="0" collapsed="false">
      <c r="A105" s="59" t="s">
        <v>20</v>
      </c>
      <c r="B105" s="59"/>
      <c r="C105" s="59"/>
      <c r="D105" s="59"/>
      <c r="E105" s="2"/>
      <c r="F105" s="2"/>
      <c r="G105" s="60" t="n">
        <f aca="false">+'Income Statement'!EY45</f>
        <v>25674618.23</v>
      </c>
      <c r="H105" s="60" t="n">
        <f aca="false">+Budget!EI46</f>
        <v>24065349.98448</v>
      </c>
      <c r="I105" s="64" t="n">
        <f aca="false">+G105-H105</f>
        <v>1609268.24552</v>
      </c>
      <c r="J105" s="65" t="n">
        <f aca="false">+IF(H105=0,0,G105/H105)</f>
        <v>1.06687076009939</v>
      </c>
      <c r="K105" s="2"/>
    </row>
    <row r="106" customFormat="false" ht="14.4" hidden="false" customHeight="false" outlineLevel="0" collapsed="false">
      <c r="A106" s="59" t="s">
        <v>92</v>
      </c>
      <c r="B106" s="59"/>
      <c r="C106" s="59"/>
      <c r="D106" s="59"/>
      <c r="E106" s="2"/>
      <c r="F106" s="2"/>
      <c r="G106" s="60"/>
      <c r="H106" s="60"/>
      <c r="I106" s="64"/>
      <c r="J106" s="65"/>
      <c r="K106" s="2"/>
    </row>
    <row r="107" customFormat="false" ht="14.4" hidden="false" customHeight="false" outlineLevel="0" collapsed="false">
      <c r="A107" s="59"/>
      <c r="B107" s="59" t="s">
        <v>92</v>
      </c>
      <c r="C107" s="59"/>
      <c r="D107" s="59"/>
      <c r="E107" s="2"/>
      <c r="F107" s="2"/>
      <c r="G107" s="69" t="n">
        <f aca="false">+'Income Statement'!EY47</f>
        <v>0</v>
      </c>
      <c r="H107" s="69" t="n">
        <f aca="false">+Budget!EI48</f>
        <v>0</v>
      </c>
      <c r="I107" s="64" t="n">
        <f aca="false">+G107-H107</f>
        <v>0</v>
      </c>
      <c r="J107" s="65" t="n">
        <f aca="false">+IF(H107=0,0,G107/H107)</f>
        <v>0</v>
      </c>
      <c r="K107" s="2"/>
    </row>
    <row r="108" customFormat="false" ht="14.4" hidden="false" customHeight="false" outlineLevel="0" collapsed="false">
      <c r="A108" s="59" t="s">
        <v>93</v>
      </c>
      <c r="B108" s="59"/>
      <c r="C108" s="59"/>
      <c r="D108" s="59"/>
      <c r="E108" s="2"/>
      <c r="F108" s="2"/>
      <c r="G108" s="69" t="n">
        <f aca="false">+'Income Statement'!EY48</f>
        <v>0</v>
      </c>
      <c r="H108" s="69" t="n">
        <f aca="false">+Budget!EI49</f>
        <v>0</v>
      </c>
      <c r="I108" s="64" t="n">
        <f aca="false">+G108-H108</f>
        <v>0</v>
      </c>
      <c r="J108" s="65" t="n">
        <f aca="false">+IF(H108=0,0,G108/H108)</f>
        <v>0</v>
      </c>
      <c r="K108" s="2"/>
    </row>
    <row r="109" customFormat="false" ht="14.4" hidden="false" customHeight="false" outlineLevel="0" collapsed="false">
      <c r="A109" s="59" t="s">
        <v>94</v>
      </c>
      <c r="B109" s="2"/>
      <c r="C109" s="59"/>
      <c r="D109" s="59"/>
      <c r="E109" s="59"/>
      <c r="F109" s="59"/>
      <c r="G109" s="60" t="n">
        <f aca="false">+'Income Statement'!EY49</f>
        <v>25674618.23</v>
      </c>
      <c r="H109" s="60" t="n">
        <f aca="false">+Budget!EI50</f>
        <v>24065349.98448</v>
      </c>
      <c r="I109" s="64" t="n">
        <f aca="false">+G109-H109</f>
        <v>1609268.24552</v>
      </c>
      <c r="J109" s="65" t="n">
        <f aca="false">+IF(H109=0,0,G109/H109)</f>
        <v>1.06687076009939</v>
      </c>
      <c r="K109" s="2"/>
    </row>
    <row r="110" customFormat="false" ht="14.4" hidden="false" customHeight="false" outlineLevel="0" collapsed="false">
      <c r="A110" s="59" t="s">
        <v>21</v>
      </c>
      <c r="B110" s="59"/>
      <c r="C110" s="59"/>
      <c r="D110" s="59"/>
      <c r="E110" s="2"/>
      <c r="F110" s="2"/>
      <c r="G110" s="60"/>
      <c r="H110" s="60"/>
      <c r="I110" s="64"/>
      <c r="J110" s="65"/>
      <c r="K110" s="2"/>
    </row>
    <row r="111" customFormat="false" ht="14.4" hidden="false" customHeight="false" outlineLevel="0" collapsed="false">
      <c r="A111" s="59"/>
      <c r="B111" s="59" t="s">
        <v>95</v>
      </c>
      <c r="C111" s="59"/>
      <c r="D111" s="59"/>
      <c r="E111" s="2"/>
      <c r="F111" s="2"/>
      <c r="G111" s="60"/>
      <c r="H111" s="60"/>
      <c r="I111" s="64"/>
      <c r="J111" s="65"/>
      <c r="K111" s="2"/>
    </row>
    <row r="112" customFormat="false" ht="14.4" hidden="false" customHeight="false" outlineLevel="0" collapsed="false">
      <c r="A112" s="59"/>
      <c r="B112" s="59"/>
      <c r="C112" s="59" t="s">
        <v>22</v>
      </c>
      <c r="D112" s="59"/>
      <c r="E112" s="2"/>
      <c r="F112" s="2"/>
      <c r="G112" s="60" t="n">
        <f aca="false">+'Income Statement'!EY52</f>
        <v>1621403.64</v>
      </c>
      <c r="H112" s="60" t="n">
        <f aca="false">+Budget!EI53</f>
        <v>1641543.25</v>
      </c>
      <c r="I112" s="64" t="n">
        <f aca="false">+G112-H112</f>
        <v>-20139.6100000001</v>
      </c>
      <c r="J112" s="65" t="n">
        <f aca="false">+IF(H112=0,0,G112/H112)</f>
        <v>0.987731294926284</v>
      </c>
      <c r="K112" s="2"/>
    </row>
    <row r="113" customFormat="false" ht="14.4" hidden="false" customHeight="false" outlineLevel="0" collapsed="false">
      <c r="A113" s="59"/>
      <c r="B113" s="59"/>
      <c r="C113" s="59" t="s">
        <v>96</v>
      </c>
      <c r="D113" s="59"/>
      <c r="E113" s="2"/>
      <c r="F113" s="2"/>
      <c r="G113" s="60" t="n">
        <f aca="false">+'Income Statement'!EY53</f>
        <v>0</v>
      </c>
      <c r="H113" s="60" t="n">
        <f aca="false">+Budget!EI54</f>
        <v>0</v>
      </c>
      <c r="I113" s="64" t="n">
        <f aca="false">+G113-H113</f>
        <v>0</v>
      </c>
      <c r="J113" s="65" t="n">
        <f aca="false">+IF(H113=0,0,G113/H113)</f>
        <v>0</v>
      </c>
      <c r="K113" s="2"/>
    </row>
    <row r="114" customFormat="false" ht="14.4" hidden="false" customHeight="false" outlineLevel="0" collapsed="false">
      <c r="A114" s="59"/>
      <c r="B114" s="59" t="s">
        <v>97</v>
      </c>
      <c r="C114" s="59"/>
      <c r="D114" s="59"/>
      <c r="E114" s="2"/>
      <c r="F114" s="2"/>
      <c r="G114" s="60" t="n">
        <f aca="false">+'Income Statement'!EY54</f>
        <v>1621403.64</v>
      </c>
      <c r="H114" s="60" t="n">
        <f aca="false">+Budget!EI55</f>
        <v>1641543.25</v>
      </c>
      <c r="I114" s="64" t="n">
        <f aca="false">+G114-H114</f>
        <v>-20139.6100000001</v>
      </c>
      <c r="J114" s="65" t="n">
        <f aca="false">+IF(H114=0,0,G114/H114)</f>
        <v>0.987731294926284</v>
      </c>
      <c r="K114" s="2"/>
    </row>
    <row r="115" customFormat="false" ht="14.4" hidden="false" customHeight="false" outlineLevel="0" collapsed="false">
      <c r="A115" s="71"/>
      <c r="B115" s="71" t="s">
        <v>98</v>
      </c>
      <c r="C115" s="71"/>
      <c r="D115" s="71"/>
      <c r="E115" s="72"/>
      <c r="F115" s="72"/>
      <c r="G115" s="73" t="n">
        <f aca="false">+'Income Statement'!EY55</f>
        <v>0</v>
      </c>
      <c r="H115" s="73" t="n">
        <f aca="false">+Budget!EI56</f>
        <v>0</v>
      </c>
      <c r="I115" s="64" t="n">
        <f aca="false">+G115-H115</f>
        <v>0</v>
      </c>
      <c r="J115" s="65" t="n">
        <f aca="false">+IF(H115=0,0,G115/H115)</f>
        <v>0</v>
      </c>
      <c r="K115" s="2"/>
    </row>
    <row r="116" customFormat="false" ht="15" hidden="true" customHeight="false" outlineLevel="0" collapsed="false">
      <c r="A116" s="59"/>
      <c r="B116" s="59" t="s">
        <v>25</v>
      </c>
      <c r="C116" s="59"/>
      <c r="D116" s="59"/>
      <c r="E116" s="2"/>
      <c r="F116" s="2"/>
      <c r="G116" s="60" t="n">
        <f aca="false">+'Income Statement'!EP56</f>
        <v>632.6</v>
      </c>
      <c r="H116" s="60" t="n">
        <f aca="false">+Budget!EI57</f>
        <v>0</v>
      </c>
      <c r="I116" s="64" t="n">
        <f aca="false">+G116-H116</f>
        <v>632.6</v>
      </c>
      <c r="J116" s="65" t="n">
        <f aca="false">+IF(H116=0,0,G116/H116)</f>
        <v>0</v>
      </c>
      <c r="K116" s="72"/>
    </row>
    <row r="117" customFormat="false" ht="14.4" hidden="false" customHeight="false" outlineLevel="0" collapsed="false">
      <c r="A117" s="59"/>
      <c r="B117" s="59" t="s">
        <v>99</v>
      </c>
      <c r="C117" s="59"/>
      <c r="D117" s="59"/>
      <c r="E117" s="2"/>
      <c r="F117" s="2"/>
      <c r="G117" s="68"/>
      <c r="H117" s="68"/>
      <c r="I117" s="64"/>
      <c r="J117" s="65"/>
      <c r="K117" s="2"/>
    </row>
    <row r="118" customFormat="false" ht="14.4" hidden="false" customHeight="false" outlineLevel="0" collapsed="false">
      <c r="A118" s="59"/>
      <c r="B118" s="59"/>
      <c r="C118" s="59" t="s">
        <v>100</v>
      </c>
      <c r="D118" s="59"/>
      <c r="E118" s="2"/>
      <c r="F118" s="2"/>
      <c r="G118" s="60" t="n">
        <f aca="false">+'Income Statement'!EY58</f>
        <v>92238.43</v>
      </c>
      <c r="H118" s="60" t="n">
        <f aca="false">+Budget!EI59</f>
        <v>98948.4723</v>
      </c>
      <c r="I118" s="64" t="n">
        <f aca="false">+G118-H118</f>
        <v>-6710.0423</v>
      </c>
      <c r="J118" s="65" t="n">
        <f aca="false">+IF(H118=0,0,G118/H118)</f>
        <v>0.93218649925533</v>
      </c>
      <c r="K118" s="2"/>
    </row>
    <row r="119" customFormat="false" ht="14.4" hidden="false" customHeight="false" outlineLevel="0" collapsed="false">
      <c r="A119" s="59"/>
      <c r="B119" s="59"/>
      <c r="C119" s="59" t="s">
        <v>101</v>
      </c>
      <c r="D119" s="59"/>
      <c r="E119" s="2"/>
      <c r="F119" s="2"/>
      <c r="G119" s="60" t="n">
        <f aca="false">+'Income Statement'!EY59</f>
        <v>665349.58</v>
      </c>
      <c r="H119" s="60" t="n">
        <f aca="false">+Budget!EI60</f>
        <v>571534.155</v>
      </c>
      <c r="I119" s="64" t="n">
        <f aca="false">+G119-H119</f>
        <v>93815.4249999999</v>
      </c>
      <c r="J119" s="65" t="n">
        <f aca="false">+IF(H119=0,0,G119/H119)</f>
        <v>1.16414666416568</v>
      </c>
      <c r="K119" s="2"/>
    </row>
    <row r="120" customFormat="false" ht="14.4" hidden="false" customHeight="false" outlineLevel="0" collapsed="false">
      <c r="A120" s="59"/>
      <c r="B120" s="59"/>
      <c r="C120" s="59" t="s">
        <v>102</v>
      </c>
      <c r="D120" s="59"/>
      <c r="E120" s="2"/>
      <c r="F120" s="2"/>
      <c r="G120" s="60" t="n">
        <f aca="false">+'Income Statement'!EY60</f>
        <v>4272.34</v>
      </c>
      <c r="H120" s="60" t="n">
        <f aca="false">+Budget!EI61</f>
        <v>9120.0753</v>
      </c>
      <c r="I120" s="64" t="n">
        <f aca="false">+G120-H120</f>
        <v>-4847.7353</v>
      </c>
      <c r="J120" s="65" t="n">
        <f aca="false">+IF(H120=0,0,G120/H120)</f>
        <v>0.468454465502056</v>
      </c>
      <c r="K120" s="2"/>
    </row>
    <row r="121" customFormat="false" ht="14.4" hidden="false" customHeight="false" outlineLevel="0" collapsed="false">
      <c r="A121" s="59"/>
      <c r="B121" s="59"/>
      <c r="C121" s="59" t="s">
        <v>103</v>
      </c>
      <c r="D121" s="59"/>
      <c r="E121" s="2"/>
      <c r="F121" s="2"/>
      <c r="G121" s="60" t="n">
        <f aca="false">+'Income Statement'!EY61</f>
        <v>0</v>
      </c>
      <c r="H121" s="60" t="n">
        <f aca="false">+Budget!EI62</f>
        <v>3600</v>
      </c>
      <c r="I121" s="64" t="n">
        <f aca="false">+G121-H121</f>
        <v>-3600</v>
      </c>
      <c r="J121" s="65" t="n">
        <f aca="false">+IF(H121=0,0,G121/H121)</f>
        <v>0</v>
      </c>
      <c r="K121" s="2"/>
    </row>
    <row r="122" customFormat="false" ht="14.4" hidden="false" customHeight="false" outlineLevel="0" collapsed="false">
      <c r="A122" s="59"/>
      <c r="B122" s="59" t="s">
        <v>104</v>
      </c>
      <c r="C122" s="59"/>
      <c r="D122" s="59"/>
      <c r="E122" s="2"/>
      <c r="F122" s="2"/>
      <c r="G122" s="60" t="n">
        <f aca="false">+'Income Statement'!EY62</f>
        <v>761860.35</v>
      </c>
      <c r="H122" s="60" t="n">
        <f aca="false">+Budget!EI63</f>
        <v>683202.7026</v>
      </c>
      <c r="I122" s="64" t="n">
        <f aca="false">+G122-H122</f>
        <v>78657.6474</v>
      </c>
      <c r="J122" s="65" t="n">
        <f aca="false">+IF(H122=0,0,G122/H122)</f>
        <v>1.11513076148654</v>
      </c>
      <c r="K122" s="2"/>
    </row>
    <row r="123" customFormat="false" ht="14.4" hidden="false" customHeight="false" outlineLevel="0" collapsed="false">
      <c r="A123" s="59"/>
      <c r="B123" s="59" t="s">
        <v>105</v>
      </c>
      <c r="C123" s="59"/>
      <c r="D123" s="59"/>
      <c r="E123" s="2"/>
      <c r="F123" s="2"/>
      <c r="G123" s="60"/>
      <c r="H123" s="60"/>
      <c r="I123" s="64"/>
      <c r="J123" s="65"/>
      <c r="K123" s="2"/>
    </row>
    <row r="124" customFormat="false" ht="14.4" hidden="false" customHeight="false" outlineLevel="0" collapsed="false">
      <c r="A124" s="59"/>
      <c r="B124" s="59"/>
      <c r="C124" s="59" t="s">
        <v>106</v>
      </c>
      <c r="D124" s="59"/>
      <c r="E124" s="2"/>
      <c r="F124" s="2"/>
      <c r="G124" s="60" t="n">
        <f aca="false">+'Income Statement'!EY64</f>
        <v>12268.45</v>
      </c>
      <c r="H124" s="60" t="n">
        <f aca="false">+Budget!EI65</f>
        <v>284116</v>
      </c>
      <c r="I124" s="64" t="n">
        <f aca="false">+G124-H124</f>
        <v>-271847.55</v>
      </c>
      <c r="J124" s="65" t="n">
        <f aca="false">+IF(H124=0,0,G124/H124)</f>
        <v>0.043181130242577</v>
      </c>
      <c r="K124" s="2"/>
    </row>
    <row r="125" customFormat="false" ht="14.4" hidden="false" customHeight="false" outlineLevel="0" collapsed="false">
      <c r="A125" s="59"/>
      <c r="B125" s="59"/>
      <c r="C125" s="59" t="s">
        <v>107</v>
      </c>
      <c r="D125" s="59"/>
      <c r="E125" s="2"/>
      <c r="F125" s="2"/>
      <c r="G125" s="60" t="n">
        <f aca="false">+'Income Statement'!EY65</f>
        <v>0</v>
      </c>
      <c r="H125" s="60" t="n">
        <f aca="false">+Budget!EI66</f>
        <v>0</v>
      </c>
      <c r="I125" s="64" t="n">
        <f aca="false">+G125-H125</f>
        <v>0</v>
      </c>
      <c r="J125" s="65" t="n">
        <f aca="false">+IF(H125=0,0,G125/H125)</f>
        <v>0</v>
      </c>
      <c r="K125" s="2"/>
    </row>
    <row r="126" customFormat="false" ht="14.4" hidden="false" customHeight="false" outlineLevel="0" collapsed="false">
      <c r="A126" s="59"/>
      <c r="B126" s="59" t="s">
        <v>108</v>
      </c>
      <c r="C126" s="59"/>
      <c r="D126" s="59"/>
      <c r="E126" s="2"/>
      <c r="F126" s="2"/>
      <c r="G126" s="60" t="n">
        <f aca="false">+'Income Statement'!EY66</f>
        <v>12268.45</v>
      </c>
      <c r="H126" s="60" t="n">
        <f aca="false">+Budget!EI67</f>
        <v>284116</v>
      </c>
      <c r="I126" s="64" t="n">
        <f aca="false">+G126-H126</f>
        <v>-271847.55</v>
      </c>
      <c r="J126" s="65" t="n">
        <f aca="false">+IF(H126=0,0,G126/H126)</f>
        <v>0.043181130242577</v>
      </c>
      <c r="K126" s="2"/>
    </row>
    <row r="127" customFormat="false" ht="14.4" hidden="false" customHeight="false" outlineLevel="0" collapsed="false">
      <c r="A127" s="59"/>
      <c r="B127" s="59" t="s">
        <v>109</v>
      </c>
      <c r="C127" s="59"/>
      <c r="D127" s="59"/>
      <c r="E127" s="2"/>
      <c r="F127" s="2"/>
      <c r="G127" s="60"/>
      <c r="H127" s="60"/>
      <c r="I127" s="64"/>
      <c r="J127" s="65"/>
      <c r="K127" s="2"/>
    </row>
    <row r="128" customFormat="false" ht="14.4" hidden="false" customHeight="false" outlineLevel="0" collapsed="false">
      <c r="A128" s="59"/>
      <c r="B128" s="59"/>
      <c r="C128" s="59" t="s">
        <v>110</v>
      </c>
      <c r="D128" s="59"/>
      <c r="E128" s="2"/>
      <c r="F128" s="2"/>
      <c r="G128" s="60" t="n">
        <f aca="false">+'Income Statement'!EY68</f>
        <v>1366995.62</v>
      </c>
      <c r="H128" s="60" t="n">
        <f aca="false">+Budget!EI69</f>
        <v>1171786.6688</v>
      </c>
      <c r="I128" s="64" t="n">
        <f aca="false">+G128-H128</f>
        <v>195208.9512</v>
      </c>
      <c r="J128" s="65" t="n">
        <f aca="false">+IF(H128=0,0,G128/H128)</f>
        <v>1.1665908619697</v>
      </c>
      <c r="K128" s="2"/>
    </row>
    <row r="129" customFormat="false" ht="14.4" hidden="false" customHeight="false" outlineLevel="0" collapsed="false">
      <c r="A129" s="59"/>
      <c r="B129" s="59"/>
      <c r="C129" s="59" t="s">
        <v>111</v>
      </c>
      <c r="D129" s="59"/>
      <c r="E129" s="2"/>
      <c r="F129" s="2"/>
      <c r="G129" s="60" t="n">
        <f aca="false">+'Income Statement'!EY69</f>
        <v>408.01</v>
      </c>
      <c r="H129" s="60" t="n">
        <f aca="false">+Budget!EI70</f>
        <v>0</v>
      </c>
      <c r="I129" s="64" t="n">
        <f aca="false">+G129-H129</f>
        <v>408.01</v>
      </c>
      <c r="J129" s="65" t="n">
        <f aca="false">+IF(H129=0,0,G129/H129)</f>
        <v>0</v>
      </c>
      <c r="K129" s="2"/>
    </row>
    <row r="130" customFormat="false" ht="14.4" hidden="false" customHeight="false" outlineLevel="0" collapsed="false">
      <c r="A130" s="59"/>
      <c r="B130" s="59" t="s">
        <v>112</v>
      </c>
      <c r="C130" s="59"/>
      <c r="D130" s="59"/>
      <c r="E130" s="2"/>
      <c r="F130" s="2"/>
      <c r="G130" s="60" t="n">
        <f aca="false">+'Income Statement'!EY70</f>
        <v>1367403.63</v>
      </c>
      <c r="H130" s="60" t="n">
        <f aca="false">+Budget!EI71</f>
        <v>1171786.6688</v>
      </c>
      <c r="I130" s="64" t="n">
        <f aca="false">+G130-H130</f>
        <v>195616.9612</v>
      </c>
      <c r="J130" s="65" t="n">
        <f aca="false">+IF(H130=0,0,G130/H130)</f>
        <v>1.16693905674855</v>
      </c>
      <c r="K130" s="2"/>
    </row>
    <row r="131" customFormat="false" ht="14.4" hidden="false" customHeight="false" outlineLevel="0" collapsed="false">
      <c r="A131" s="59"/>
      <c r="B131" s="59" t="s">
        <v>113</v>
      </c>
      <c r="C131" s="59"/>
      <c r="D131" s="59"/>
      <c r="E131" s="2"/>
      <c r="F131" s="2"/>
      <c r="G131" s="60"/>
      <c r="H131" s="60"/>
      <c r="I131" s="64"/>
      <c r="J131" s="65"/>
      <c r="K131" s="2"/>
    </row>
    <row r="132" customFormat="false" ht="14.4" hidden="false" customHeight="false" outlineLevel="0" collapsed="false">
      <c r="A132" s="59"/>
      <c r="B132" s="59"/>
      <c r="C132" s="59" t="s">
        <v>29</v>
      </c>
      <c r="D132" s="59"/>
      <c r="E132" s="2"/>
      <c r="F132" s="2"/>
      <c r="G132" s="60" t="n">
        <f aca="false">+'Income Statement'!EY72</f>
        <v>5089716.22</v>
      </c>
      <c r="H132" s="60" t="n">
        <f aca="false">+Budget!EI73</f>
        <v>5078102.8318</v>
      </c>
      <c r="I132" s="64" t="n">
        <f aca="false">+G132-H132</f>
        <v>11613.3881999999</v>
      </c>
      <c r="J132" s="65" t="n">
        <f aca="false">+IF(H132=0,0,G132/H132)</f>
        <v>1.00228695412138</v>
      </c>
      <c r="K132" s="2"/>
    </row>
    <row r="133" customFormat="false" ht="14.4" hidden="false" customHeight="false" outlineLevel="0" collapsed="false">
      <c r="A133" s="59"/>
      <c r="B133" s="59"/>
      <c r="C133" s="59" t="s">
        <v>114</v>
      </c>
      <c r="D133" s="59"/>
      <c r="E133" s="2"/>
      <c r="F133" s="2"/>
      <c r="G133" s="60" t="n">
        <f aca="false">+'Income Statement'!EY73</f>
        <v>0</v>
      </c>
      <c r="H133" s="60" t="n">
        <f aca="false">+Budget!EI74</f>
        <v>0</v>
      </c>
      <c r="I133" s="64" t="n">
        <f aca="false">+G133-H133</f>
        <v>0</v>
      </c>
      <c r="J133" s="65" t="n">
        <f aca="false">+IF(H133=0,0,G133/H133)</f>
        <v>0</v>
      </c>
      <c r="K133" s="2"/>
    </row>
    <row r="134" customFormat="false" ht="14.4" hidden="false" customHeight="false" outlineLevel="0" collapsed="false">
      <c r="A134" s="59"/>
      <c r="B134" s="59" t="s">
        <v>115</v>
      </c>
      <c r="C134" s="59"/>
      <c r="D134" s="59"/>
      <c r="E134" s="2"/>
      <c r="F134" s="2"/>
      <c r="G134" s="60" t="n">
        <f aca="false">+'Income Statement'!EY74</f>
        <v>5089716.22</v>
      </c>
      <c r="H134" s="60" t="n">
        <f aca="false">+Budget!EI75</f>
        <v>5078102.8318</v>
      </c>
      <c r="I134" s="64" t="n">
        <f aca="false">+G134-H134</f>
        <v>11613.3881999999</v>
      </c>
      <c r="J134" s="65" t="n">
        <f aca="false">+IF(H134=0,0,G134/H134)</f>
        <v>1.00228695412138</v>
      </c>
      <c r="K134" s="2"/>
    </row>
    <row r="135" customFormat="false" ht="14.4" hidden="false" customHeight="false" outlineLevel="0" collapsed="false">
      <c r="A135" s="59"/>
      <c r="B135" s="59" t="s">
        <v>116</v>
      </c>
      <c r="C135" s="59"/>
      <c r="D135" s="59"/>
      <c r="E135" s="2"/>
      <c r="F135" s="2"/>
      <c r="G135" s="60"/>
      <c r="H135" s="60"/>
      <c r="I135" s="64"/>
      <c r="J135" s="65"/>
      <c r="K135" s="2"/>
    </row>
    <row r="136" customFormat="false" ht="14.4" hidden="false" customHeight="false" outlineLevel="0" collapsed="false">
      <c r="A136" s="59"/>
      <c r="B136" s="59"/>
      <c r="C136" s="59" t="s">
        <v>30</v>
      </c>
      <c r="D136" s="59"/>
      <c r="E136" s="2"/>
      <c r="F136" s="2"/>
      <c r="G136" s="60" t="n">
        <f aca="false">+'Income Statement'!EY76</f>
        <v>656279.6</v>
      </c>
      <c r="H136" s="60" t="n">
        <f aca="false">+Budget!EI77</f>
        <v>702275.38001</v>
      </c>
      <c r="I136" s="64" t="n">
        <f aca="false">+G136-H136</f>
        <v>-45995.78001</v>
      </c>
      <c r="J136" s="65" t="n">
        <f aca="false">+IF(H136=0,0,G136/H136)</f>
        <v>0.934504638323865</v>
      </c>
      <c r="K136" s="2"/>
    </row>
    <row r="137" customFormat="false" ht="14.4" hidden="false" customHeight="false" outlineLevel="0" collapsed="false">
      <c r="A137" s="59"/>
      <c r="B137" s="59"/>
      <c r="C137" s="59" t="s">
        <v>117</v>
      </c>
      <c r="D137" s="59"/>
      <c r="E137" s="2"/>
      <c r="F137" s="2"/>
      <c r="G137" s="60" t="n">
        <f aca="false">+'Income Statement'!EY77</f>
        <v>382051.84</v>
      </c>
      <c r="H137" s="60" t="n">
        <f aca="false">+Budget!EI78</f>
        <v>480292.0621</v>
      </c>
      <c r="I137" s="64" t="n">
        <f aca="false">+G137-H137</f>
        <v>-98240.2221</v>
      </c>
      <c r="J137" s="65" t="n">
        <f aca="false">+IF(H137=0,0,G137/H137)</f>
        <v>0.795457327213653</v>
      </c>
      <c r="K137" s="2"/>
    </row>
    <row r="138" customFormat="false" ht="14.4" hidden="false" customHeight="false" outlineLevel="0" collapsed="false">
      <c r="A138" s="71"/>
      <c r="B138" s="71"/>
      <c r="C138" s="71" t="s">
        <v>118</v>
      </c>
      <c r="D138" s="71"/>
      <c r="E138" s="72"/>
      <c r="F138" s="72"/>
      <c r="G138" s="73" t="n">
        <f aca="false">+'Income Statement'!EY78</f>
        <v>0</v>
      </c>
      <c r="H138" s="73" t="n">
        <f aca="false">+Budget!EI79</f>
        <v>0</v>
      </c>
      <c r="I138" s="64" t="n">
        <f aca="false">+G138-H138</f>
        <v>0</v>
      </c>
      <c r="J138" s="65" t="n">
        <f aca="false">+IF(H138=0,0,G138/H138)</f>
        <v>0</v>
      </c>
      <c r="K138" s="2"/>
    </row>
    <row r="139" customFormat="false" ht="14.4" hidden="false" customHeight="false" outlineLevel="0" collapsed="false">
      <c r="A139" s="59"/>
      <c r="B139" s="59"/>
      <c r="C139" s="59" t="s">
        <v>119</v>
      </c>
      <c r="D139" s="59"/>
      <c r="E139" s="2"/>
      <c r="F139" s="2"/>
      <c r="G139" s="60" t="n">
        <f aca="false">+'Income Statement'!EY79</f>
        <v>50201.36</v>
      </c>
      <c r="H139" s="60" t="n">
        <f aca="false">+Budget!EI80</f>
        <v>23129.5727</v>
      </c>
      <c r="I139" s="64" t="n">
        <f aca="false">+G139-H139</f>
        <v>27071.7873</v>
      </c>
      <c r="J139" s="65" t="n">
        <f aca="false">+IF(H139=0,0,G139/H139)</f>
        <v>2.1704404422482</v>
      </c>
      <c r="K139" s="72"/>
    </row>
    <row r="140" customFormat="false" ht="14.4" hidden="false" customHeight="false" outlineLevel="0" collapsed="false">
      <c r="A140" s="59"/>
      <c r="B140" s="59"/>
      <c r="C140" s="59" t="s">
        <v>120</v>
      </c>
      <c r="D140" s="59"/>
      <c r="E140" s="2"/>
      <c r="F140" s="2"/>
      <c r="G140" s="60" t="n">
        <f aca="false">+'Income Statement'!EY80</f>
        <v>39481.16</v>
      </c>
      <c r="H140" s="60" t="n">
        <f aca="false">+Budget!EI81</f>
        <v>25077.9868</v>
      </c>
      <c r="I140" s="64" t="n">
        <f aca="false">+G140-H140</f>
        <v>14403.1732</v>
      </c>
      <c r="J140" s="65" t="n">
        <f aca="false">+IF(H140=0,0,G140/H140)</f>
        <v>1.57433530509714</v>
      </c>
      <c r="K140" s="2"/>
    </row>
    <row r="141" customFormat="false" ht="14.4" hidden="false" customHeight="false" outlineLevel="0" collapsed="false">
      <c r="A141" s="59"/>
      <c r="B141" s="59"/>
      <c r="C141" s="59" t="s">
        <v>121</v>
      </c>
      <c r="D141" s="59"/>
      <c r="E141" s="2"/>
      <c r="F141" s="2"/>
      <c r="G141" s="60" t="n">
        <f aca="false">+'Income Statement'!EY81</f>
        <v>0</v>
      </c>
      <c r="H141" s="60" t="n">
        <f aca="false">+Budget!EI82</f>
        <v>0</v>
      </c>
      <c r="I141" s="64" t="n">
        <f aca="false">+G141-H141</f>
        <v>0</v>
      </c>
      <c r="J141" s="65" t="n">
        <f aca="false">+IF(H141=0,0,G141/H141)</f>
        <v>0</v>
      </c>
      <c r="K141" s="2"/>
    </row>
    <row r="142" customFormat="false" ht="14.4" hidden="false" customHeight="false" outlineLevel="0" collapsed="false">
      <c r="A142" s="59"/>
      <c r="B142" s="59"/>
      <c r="C142" s="59" t="s">
        <v>122</v>
      </c>
      <c r="D142" s="59"/>
      <c r="E142" s="2"/>
      <c r="F142" s="2"/>
      <c r="G142" s="60" t="n">
        <f aca="false">+'Income Statement'!EY82</f>
        <v>0</v>
      </c>
      <c r="H142" s="60" t="n">
        <f aca="false">+Budget!EI83</f>
        <v>0</v>
      </c>
      <c r="I142" s="64" t="n">
        <f aca="false">+G142-H142</f>
        <v>0</v>
      </c>
      <c r="J142" s="65" t="n">
        <f aca="false">+IF(H142=0,0,G142/H142)</f>
        <v>0</v>
      </c>
      <c r="K142" s="2"/>
    </row>
    <row r="143" customFormat="false" ht="14.4" hidden="false" customHeight="false" outlineLevel="0" collapsed="false">
      <c r="A143" s="59"/>
      <c r="B143" s="59" t="s">
        <v>123</v>
      </c>
      <c r="C143" s="59"/>
      <c r="D143" s="59"/>
      <c r="E143" s="2"/>
      <c r="F143" s="2"/>
      <c r="G143" s="60" t="n">
        <f aca="false">+'Income Statement'!EY83</f>
        <v>1128013.96</v>
      </c>
      <c r="H143" s="60" t="n">
        <f aca="false">+Budget!EI84</f>
        <v>1230775.00161</v>
      </c>
      <c r="I143" s="64" t="n">
        <f aca="false">+G143-H143</f>
        <v>-102761.04161</v>
      </c>
      <c r="J143" s="65" t="n">
        <f aca="false">+IF(H143=0,0,G143/H143)</f>
        <v>0.91650704517432</v>
      </c>
      <c r="K143" s="2"/>
    </row>
    <row r="144" customFormat="false" ht="14.4" hidden="false" customHeight="false" outlineLevel="0" collapsed="false">
      <c r="A144" s="59"/>
      <c r="B144" s="59" t="s">
        <v>124</v>
      </c>
      <c r="C144" s="59"/>
      <c r="D144" s="59"/>
      <c r="E144" s="2"/>
      <c r="F144" s="2"/>
      <c r="G144" s="60"/>
      <c r="H144" s="60"/>
      <c r="I144" s="64"/>
      <c r="J144" s="65"/>
      <c r="K144" s="2"/>
    </row>
    <row r="145" customFormat="false" ht="14.4" hidden="false" customHeight="false" outlineLevel="0" collapsed="false">
      <c r="A145" s="59"/>
      <c r="B145" s="59"/>
      <c r="C145" s="59" t="s">
        <v>125</v>
      </c>
      <c r="D145" s="59"/>
      <c r="E145" s="2"/>
      <c r="F145" s="2"/>
      <c r="G145" s="60" t="n">
        <f aca="false">+'Income Statement'!EY85</f>
        <v>184.54</v>
      </c>
      <c r="H145" s="60" t="n">
        <f aca="false">+Budget!EI86</f>
        <v>0</v>
      </c>
      <c r="I145" s="64" t="n">
        <f aca="false">+G145-H145</f>
        <v>184.54</v>
      </c>
      <c r="J145" s="65" t="n">
        <f aca="false">+IF(H145=0,0,G145/H145)</f>
        <v>0</v>
      </c>
      <c r="K145" s="2"/>
    </row>
    <row r="146" customFormat="false" ht="14.4" hidden="false" customHeight="false" outlineLevel="0" collapsed="false">
      <c r="A146" s="59"/>
      <c r="B146" s="59"/>
      <c r="C146" s="59" t="s">
        <v>32</v>
      </c>
      <c r="D146" s="59"/>
      <c r="E146" s="2"/>
      <c r="F146" s="2"/>
      <c r="G146" s="60" t="n">
        <f aca="false">+'Income Statement'!EY86</f>
        <v>6792.92</v>
      </c>
      <c r="H146" s="60" t="n">
        <f aca="false">+Budget!EI87</f>
        <v>31045.86</v>
      </c>
      <c r="I146" s="64" t="n">
        <f aca="false">+G146-H146</f>
        <v>-24252.94</v>
      </c>
      <c r="J146" s="65" t="n">
        <f aca="false">+IF(H146=0,0,G146/H146)</f>
        <v>0.218802764684245</v>
      </c>
      <c r="K146" s="2"/>
    </row>
    <row r="147" customFormat="false" ht="14.4" hidden="false" customHeight="false" outlineLevel="0" collapsed="false">
      <c r="A147" s="59"/>
      <c r="B147" s="59"/>
      <c r="C147" s="59" t="s">
        <v>126</v>
      </c>
      <c r="D147" s="59"/>
      <c r="E147" s="2"/>
      <c r="F147" s="2"/>
      <c r="G147" s="60" t="n">
        <f aca="false">+'Income Statement'!EY87</f>
        <v>352150.65</v>
      </c>
      <c r="H147" s="60" t="n">
        <f aca="false">+Budget!EI88</f>
        <v>511493.72</v>
      </c>
      <c r="I147" s="64" t="n">
        <f aca="false">+G147-H147</f>
        <v>-159343.07</v>
      </c>
      <c r="J147" s="65" t="n">
        <f aca="false">+IF(H147=0,0,G147/H147)</f>
        <v>0.688475021746113</v>
      </c>
      <c r="K147" s="2"/>
    </row>
    <row r="148" customFormat="false" ht="14.4" hidden="false" customHeight="false" outlineLevel="0" collapsed="false">
      <c r="A148" s="59"/>
      <c r="B148" s="59"/>
      <c r="C148" s="59" t="s">
        <v>127</v>
      </c>
      <c r="D148" s="59"/>
      <c r="E148" s="2"/>
      <c r="F148" s="2"/>
      <c r="G148" s="60" t="n">
        <f aca="false">+'Income Statement'!EY88</f>
        <v>330901.3</v>
      </c>
      <c r="H148" s="60" t="n">
        <f aca="false">+Budget!EI89</f>
        <v>288061.34</v>
      </c>
      <c r="I148" s="64" t="n">
        <f aca="false">+G148-H148</f>
        <v>42839.96</v>
      </c>
      <c r="J148" s="65" t="n">
        <f aca="false">+IF(H148=0,0,G148/H148)</f>
        <v>1.14871818620298</v>
      </c>
      <c r="K148" s="2"/>
    </row>
    <row r="149" customFormat="false" ht="14.4" hidden="false" customHeight="false" outlineLevel="0" collapsed="false">
      <c r="A149" s="59"/>
      <c r="B149" s="59"/>
      <c r="C149" s="59" t="s">
        <v>128</v>
      </c>
      <c r="D149" s="59"/>
      <c r="E149" s="2"/>
      <c r="F149" s="2"/>
      <c r="G149" s="60" t="n">
        <f aca="false">+'Income Statement'!EY89</f>
        <v>22900.61</v>
      </c>
      <c r="H149" s="60" t="n">
        <f aca="false">+Budget!EI90</f>
        <v>50055.2</v>
      </c>
      <c r="I149" s="64" t="n">
        <f aca="false">+G149-H149</f>
        <v>-27154.59</v>
      </c>
      <c r="J149" s="65" t="n">
        <f aca="false">+IF(H149=0,0,G149/H149)</f>
        <v>0.457507112148188</v>
      </c>
      <c r="K149" s="2"/>
    </row>
    <row r="150" customFormat="false" ht="14.4" hidden="false" customHeight="false" outlineLevel="0" collapsed="false">
      <c r="A150" s="59"/>
      <c r="B150" s="59"/>
      <c r="C150" s="59" t="s">
        <v>129</v>
      </c>
      <c r="D150" s="59"/>
      <c r="E150" s="2"/>
      <c r="F150" s="2"/>
      <c r="G150" s="60" t="n">
        <f aca="false">+'Income Statement'!EY90</f>
        <v>3264.64</v>
      </c>
      <c r="H150" s="60" t="n">
        <f aca="false">+Budget!EI91</f>
        <v>0</v>
      </c>
      <c r="I150" s="64" t="n">
        <f aca="false">+G150-H150</f>
        <v>3264.64</v>
      </c>
      <c r="J150" s="65" t="n">
        <f aca="false">+IF(H150=0,0,G150/H150)</f>
        <v>0</v>
      </c>
      <c r="K150" s="2"/>
    </row>
    <row r="151" customFormat="false" ht="14.4" hidden="false" customHeight="false" outlineLevel="0" collapsed="false">
      <c r="A151" s="59"/>
      <c r="B151" s="59" t="s">
        <v>130</v>
      </c>
      <c r="C151" s="59"/>
      <c r="D151" s="59"/>
      <c r="E151" s="2"/>
      <c r="F151" s="2"/>
      <c r="G151" s="60" t="n">
        <f aca="false">+'Income Statement'!EY91</f>
        <v>716194.66</v>
      </c>
      <c r="H151" s="68" t="n">
        <f aca="false">+Budget!EI92</f>
        <v>880656.12</v>
      </c>
      <c r="I151" s="64" t="n">
        <f aca="false">+G151-H151</f>
        <v>-164461.46</v>
      </c>
      <c r="J151" s="65" t="n">
        <f aca="false">+IF(H151=0,0,G151/H151)</f>
        <v>0.813251215468758</v>
      </c>
      <c r="K151" s="2"/>
    </row>
    <row r="152" customFormat="false" ht="14.4" hidden="false" customHeight="false" outlineLevel="0" collapsed="false">
      <c r="A152" s="59"/>
      <c r="B152" s="59" t="s">
        <v>131</v>
      </c>
      <c r="C152" s="59"/>
      <c r="D152" s="59"/>
      <c r="E152" s="2"/>
      <c r="F152" s="2"/>
      <c r="G152" s="60"/>
      <c r="H152" s="60"/>
      <c r="I152" s="64"/>
      <c r="J152" s="65"/>
      <c r="K152" s="2"/>
    </row>
    <row r="153" customFormat="false" ht="14.4" hidden="false" customHeight="false" outlineLevel="0" collapsed="false">
      <c r="A153" s="59"/>
      <c r="B153" s="59"/>
      <c r="C153" s="59" t="s">
        <v>33</v>
      </c>
      <c r="D153" s="59"/>
      <c r="E153" s="2"/>
      <c r="F153" s="2"/>
      <c r="G153" s="60" t="n">
        <f aca="false">+'Income Statement'!EY93</f>
        <v>248836.35</v>
      </c>
      <c r="H153" s="60" t="n">
        <f aca="false">+Budget!EI94</f>
        <v>448152.85016</v>
      </c>
      <c r="I153" s="64" t="n">
        <f aca="false">+G153-H153</f>
        <v>-199316.50016</v>
      </c>
      <c r="J153" s="65" t="n">
        <f aca="false">+IF(H153=0,0,G153/H153)</f>
        <v>0.555248839567037</v>
      </c>
      <c r="K153" s="2"/>
    </row>
    <row r="154" customFormat="false" ht="14.4" hidden="false" customHeight="false" outlineLevel="0" collapsed="false">
      <c r="A154" s="59"/>
      <c r="B154" s="59"/>
      <c r="C154" s="59" t="s">
        <v>41</v>
      </c>
      <c r="D154" s="59"/>
      <c r="E154" s="2"/>
      <c r="F154" s="2"/>
      <c r="G154" s="60" t="n">
        <f aca="false">+'Income Statement'!EY94</f>
        <v>0</v>
      </c>
      <c r="H154" s="60" t="n">
        <f aca="false">+Budget!EI95</f>
        <v>0</v>
      </c>
      <c r="I154" s="64" t="n">
        <f aca="false">+G154-H154</f>
        <v>0</v>
      </c>
      <c r="J154" s="65" t="n">
        <f aca="false">+IF(H154=0,0,G154/H154)</f>
        <v>0</v>
      </c>
      <c r="K154" s="2"/>
    </row>
    <row r="155" customFormat="false" ht="14.4" hidden="false" customHeight="false" outlineLevel="0" collapsed="false">
      <c r="A155" s="59"/>
      <c r="B155" s="59"/>
      <c r="C155" s="59" t="s">
        <v>132</v>
      </c>
      <c r="D155" s="59"/>
      <c r="E155" s="2"/>
      <c r="F155" s="2"/>
      <c r="G155" s="60" t="n">
        <f aca="false">+'Income Statement'!EY95</f>
        <v>0</v>
      </c>
      <c r="H155" s="60" t="n">
        <f aca="false">+Budget!EI96</f>
        <v>0</v>
      </c>
      <c r="I155" s="64" t="n">
        <f aca="false">+G155-H155</f>
        <v>0</v>
      </c>
      <c r="J155" s="65" t="n">
        <f aca="false">+IF(H155=0,0,G155/H155)</f>
        <v>0</v>
      </c>
      <c r="K155" s="2"/>
    </row>
    <row r="156" customFormat="false" ht="14.4" hidden="false" customHeight="false" outlineLevel="0" collapsed="false">
      <c r="A156" s="59"/>
      <c r="B156" s="59" t="s">
        <v>133</v>
      </c>
      <c r="C156" s="59"/>
      <c r="D156" s="59"/>
      <c r="E156" s="2"/>
      <c r="F156" s="2"/>
      <c r="G156" s="60" t="n">
        <f aca="false">+'Income Statement'!EY96</f>
        <v>248836.35</v>
      </c>
      <c r="H156" s="68" t="n">
        <f aca="false">+Budget!EI97</f>
        <v>448152.85016</v>
      </c>
      <c r="I156" s="64" t="n">
        <f aca="false">+G156-H156</f>
        <v>-199316.50016</v>
      </c>
      <c r="J156" s="65" t="n">
        <f aca="false">+IF(H156=0,0,G156/H156)</f>
        <v>0.555248839567037</v>
      </c>
      <c r="K156" s="2"/>
    </row>
    <row r="157" customFormat="false" ht="14.4" hidden="false" customHeight="false" outlineLevel="0" collapsed="false">
      <c r="A157" s="59"/>
      <c r="B157" s="59" t="s">
        <v>134</v>
      </c>
      <c r="C157" s="59"/>
      <c r="D157" s="59"/>
      <c r="E157" s="2"/>
      <c r="F157" s="2"/>
      <c r="G157" s="60"/>
      <c r="H157" s="60"/>
      <c r="I157" s="64"/>
      <c r="J157" s="65"/>
      <c r="K157" s="2"/>
    </row>
    <row r="158" customFormat="false" ht="14.4" hidden="false" customHeight="false" outlineLevel="0" collapsed="false">
      <c r="A158" s="59"/>
      <c r="B158" s="59"/>
      <c r="C158" s="59" t="s">
        <v>135</v>
      </c>
      <c r="D158" s="59"/>
      <c r="E158" s="2"/>
      <c r="F158" s="2"/>
      <c r="G158" s="60" t="n">
        <f aca="false">+'Income Statement'!EY98</f>
        <v>195184.91</v>
      </c>
      <c r="H158" s="60" t="n">
        <f aca="false">+Budget!EI99</f>
        <v>245198.3717</v>
      </c>
      <c r="I158" s="64" t="n">
        <f aca="false">+G158-H158</f>
        <v>-50013.4617</v>
      </c>
      <c r="J158" s="65" t="n">
        <f aca="false">+IF(H158=0,0,G158/H158)</f>
        <v>0.796028573300677</v>
      </c>
      <c r="K158" s="2"/>
    </row>
    <row r="159" customFormat="false" ht="14.4" hidden="false" customHeight="false" outlineLevel="0" collapsed="false">
      <c r="A159" s="59"/>
      <c r="B159" s="59"/>
      <c r="C159" s="59" t="s">
        <v>136</v>
      </c>
      <c r="D159" s="59"/>
      <c r="E159" s="2"/>
      <c r="F159" s="2"/>
      <c r="G159" s="60" t="n">
        <f aca="false">+'Income Statement'!EY99</f>
        <v>0</v>
      </c>
      <c r="H159" s="60" t="n">
        <f aca="false">+Budget!EI100</f>
        <v>0</v>
      </c>
      <c r="I159" s="64" t="n">
        <f aca="false">+G159-H159</f>
        <v>0</v>
      </c>
      <c r="J159" s="65" t="n">
        <f aca="false">+IF(H159=0,0,G159/H159)</f>
        <v>0</v>
      </c>
      <c r="K159" s="2"/>
    </row>
    <row r="160" customFormat="false" ht="14.4" hidden="false" customHeight="false" outlineLevel="0" collapsed="false">
      <c r="A160" s="59"/>
      <c r="B160" s="59"/>
      <c r="C160" s="59" t="s">
        <v>137</v>
      </c>
      <c r="D160" s="59"/>
      <c r="E160" s="2"/>
      <c r="F160" s="2"/>
      <c r="G160" s="60" t="n">
        <f aca="false">+'Income Statement'!EY100</f>
        <v>0</v>
      </c>
      <c r="H160" s="60" t="n">
        <f aca="false">+Budget!EI101</f>
        <v>0</v>
      </c>
      <c r="I160" s="64" t="n">
        <f aca="false">+G160-H160</f>
        <v>0</v>
      </c>
      <c r="J160" s="65" t="n">
        <f aca="false">+IF(H160=0,0,G160/H160)</f>
        <v>0</v>
      </c>
      <c r="K160" s="2"/>
    </row>
    <row r="161" customFormat="false" ht="14.4" hidden="false" customHeight="false" outlineLevel="0" collapsed="false">
      <c r="A161" s="59"/>
      <c r="B161" s="59" t="s">
        <v>138</v>
      </c>
      <c r="C161" s="59"/>
      <c r="D161" s="59"/>
      <c r="E161" s="2"/>
      <c r="F161" s="2"/>
      <c r="G161" s="60" t="n">
        <f aca="false">+'Income Statement'!EY101</f>
        <v>195184.91</v>
      </c>
      <c r="H161" s="60" t="n">
        <f aca="false">+Budget!EI102</f>
        <v>245198.3717</v>
      </c>
      <c r="I161" s="64" t="n">
        <f aca="false">+G161-H161</f>
        <v>-50013.4617</v>
      </c>
      <c r="J161" s="65" t="n">
        <f aca="false">+IF(H161=0,0,G161/H161)</f>
        <v>0.796028573300677</v>
      </c>
      <c r="K161" s="2"/>
    </row>
    <row r="162" customFormat="false" ht="14.4" hidden="false" customHeight="false" outlineLevel="0" collapsed="false">
      <c r="A162" s="71"/>
      <c r="B162" s="71" t="s">
        <v>139</v>
      </c>
      <c r="C162" s="71"/>
      <c r="D162" s="71"/>
      <c r="E162" s="72"/>
      <c r="F162" s="72"/>
      <c r="G162" s="73" t="n">
        <f aca="false">+'Income Statement'!EY102</f>
        <v>0</v>
      </c>
      <c r="H162" s="73" t="n">
        <f aca="false">+Budget!EI103</f>
        <v>0</v>
      </c>
      <c r="I162" s="74" t="n">
        <v>0</v>
      </c>
      <c r="J162" s="75" t="n">
        <v>0</v>
      </c>
      <c r="K162" s="2"/>
    </row>
    <row r="163" customFormat="false" ht="15" hidden="true" customHeight="false" outlineLevel="0" collapsed="false">
      <c r="A163" s="59"/>
      <c r="B163" s="59" t="s">
        <v>140</v>
      </c>
      <c r="C163" s="59"/>
      <c r="D163" s="59"/>
      <c r="E163" s="2"/>
      <c r="F163" s="2"/>
      <c r="G163" s="60" t="n">
        <f aca="false">+'Income Statement'!EY103</f>
        <v>0</v>
      </c>
      <c r="H163" s="60"/>
      <c r="I163" s="64"/>
      <c r="J163" s="65"/>
      <c r="K163" s="72"/>
    </row>
    <row r="164" customFormat="false" ht="14.4" hidden="false" customHeight="false" outlineLevel="0" collapsed="false">
      <c r="A164" s="59"/>
      <c r="B164" s="59"/>
      <c r="C164" s="59" t="s">
        <v>141</v>
      </c>
      <c r="D164" s="59"/>
      <c r="E164" s="2"/>
      <c r="F164" s="2"/>
      <c r="G164" s="60" t="n">
        <f aca="false">+'Income Statement'!EY104</f>
        <v>0</v>
      </c>
      <c r="H164" s="60" t="n">
        <f aca="false">+Budget!EI105</f>
        <v>0</v>
      </c>
      <c r="I164" s="64" t="n">
        <f aca="false">+G164-H164</f>
        <v>0</v>
      </c>
      <c r="J164" s="65" t="n">
        <f aca="false">+IF(H164=0,0,G164/H164)</f>
        <v>0</v>
      </c>
      <c r="K164" s="2"/>
    </row>
    <row r="165" customFormat="false" ht="14.4" hidden="false" customHeight="false" outlineLevel="0" collapsed="false">
      <c r="A165" s="59"/>
      <c r="B165" s="59"/>
      <c r="C165" s="59" t="s">
        <v>142</v>
      </c>
      <c r="D165" s="59"/>
      <c r="E165" s="2"/>
      <c r="F165" s="2"/>
      <c r="G165" s="60" t="n">
        <f aca="false">+'Income Statement'!EY105</f>
        <v>0</v>
      </c>
      <c r="H165" s="60" t="n">
        <f aca="false">+Budget!EI106</f>
        <v>0</v>
      </c>
      <c r="I165" s="64" t="n">
        <f aca="false">+G165-H165</f>
        <v>0</v>
      </c>
      <c r="J165" s="65" t="n">
        <f aca="false">+IF(H165=0,0,G165/H165)</f>
        <v>0</v>
      </c>
      <c r="K165" s="2"/>
    </row>
    <row r="166" customFormat="false" ht="14.4" hidden="false" customHeight="false" outlineLevel="0" collapsed="false">
      <c r="A166" s="59"/>
      <c r="B166" s="59"/>
      <c r="C166" s="59" t="s">
        <v>143</v>
      </c>
      <c r="D166" s="59"/>
      <c r="E166" s="2"/>
      <c r="F166" s="2"/>
      <c r="G166" s="60" t="n">
        <f aca="false">+'Income Statement'!EY106</f>
        <v>0</v>
      </c>
      <c r="H166" s="60" t="n">
        <f aca="false">+Budget!EI107</f>
        <v>0</v>
      </c>
      <c r="I166" s="64" t="n">
        <f aca="false">+G166-H166</f>
        <v>0</v>
      </c>
      <c r="J166" s="65" t="n">
        <f aca="false">+IF(H166=0,0,G166/H166)</f>
        <v>0</v>
      </c>
      <c r="K166" s="2"/>
    </row>
    <row r="167" customFormat="false" ht="14.4" hidden="false" customHeight="false" outlineLevel="0" collapsed="false">
      <c r="A167" s="71"/>
      <c r="B167" s="71"/>
      <c r="C167" s="71" t="s">
        <v>144</v>
      </c>
      <c r="D167" s="71"/>
      <c r="E167" s="72"/>
      <c r="F167" s="72"/>
      <c r="G167" s="73" t="n">
        <f aca="false">+'Income Statement'!EY107</f>
        <v>0</v>
      </c>
      <c r="H167" s="73" t="n">
        <f aca="false">+Budget!EI108</f>
        <v>0</v>
      </c>
      <c r="I167" s="64" t="n">
        <f aca="false">+G167-H167</f>
        <v>0</v>
      </c>
      <c r="J167" s="65" t="n">
        <f aca="false">+IF(H167=0,0,G167/H167)</f>
        <v>0</v>
      </c>
      <c r="K167" s="2"/>
    </row>
    <row r="168" customFormat="false" ht="14.4" hidden="false" customHeight="false" outlineLevel="0" collapsed="false">
      <c r="A168" s="59"/>
      <c r="B168" s="59"/>
      <c r="C168" s="59" t="s">
        <v>117</v>
      </c>
      <c r="D168" s="59"/>
      <c r="E168" s="2"/>
      <c r="F168" s="2"/>
      <c r="G168" s="60" t="n">
        <f aca="false">+'Income Statement'!EY108</f>
        <v>461.6</v>
      </c>
      <c r="H168" s="60" t="n">
        <f aca="false">+Budget!EI109</f>
        <v>0</v>
      </c>
      <c r="I168" s="64" t="n">
        <f aca="false">+G168-H168</f>
        <v>461.6</v>
      </c>
      <c r="J168" s="65" t="n">
        <f aca="false">+IF(H168=0,0,G168/H168)</f>
        <v>0</v>
      </c>
      <c r="K168" s="72"/>
    </row>
    <row r="169" customFormat="false" ht="14.4" hidden="false" customHeight="false" outlineLevel="0" collapsed="false">
      <c r="A169" s="59"/>
      <c r="B169" s="59"/>
      <c r="C169" s="59" t="s">
        <v>145</v>
      </c>
      <c r="D169" s="59"/>
      <c r="E169" s="2"/>
      <c r="F169" s="2"/>
      <c r="G169" s="60" t="n">
        <f aca="false">+'Income Statement'!EY109</f>
        <v>52929.12</v>
      </c>
      <c r="H169" s="60" t="n">
        <f aca="false">+Budget!EI110</f>
        <v>37404.4575</v>
      </c>
      <c r="I169" s="64" t="n">
        <f aca="false">+G169-H169</f>
        <v>15524.6625</v>
      </c>
      <c r="J169" s="65" t="n">
        <f aca="false">+IF(H169=0,0,G169/H169)</f>
        <v>1.41504846046758</v>
      </c>
      <c r="K169" s="2"/>
    </row>
    <row r="170" customFormat="false" ht="14.4" hidden="false" customHeight="false" outlineLevel="0" collapsed="false">
      <c r="A170" s="59"/>
      <c r="B170" s="59"/>
      <c r="C170" s="59" t="s">
        <v>146</v>
      </c>
      <c r="D170" s="59"/>
      <c r="E170" s="2"/>
      <c r="F170" s="2"/>
      <c r="G170" s="60" t="n">
        <f aca="false">+'Income Statement'!EY110</f>
        <v>43241.77</v>
      </c>
      <c r="H170" s="60" t="n">
        <f aca="false">+Budget!EI111</f>
        <v>18938.925</v>
      </c>
      <c r="I170" s="64" t="n">
        <f aca="false">+G170-H170</f>
        <v>24302.845</v>
      </c>
      <c r="J170" s="65" t="n">
        <f aca="false">+IF(H170=0,0,G170/H170)</f>
        <v>2.28322198857644</v>
      </c>
      <c r="K170" s="2"/>
    </row>
    <row r="171" customFormat="false" ht="14.4" hidden="false" customHeight="false" outlineLevel="0" collapsed="false">
      <c r="A171" s="71"/>
      <c r="B171" s="71"/>
      <c r="C171" s="71" t="s">
        <v>147</v>
      </c>
      <c r="D171" s="71"/>
      <c r="E171" s="72"/>
      <c r="F171" s="72"/>
      <c r="G171" s="73" t="n">
        <f aca="false">+'Income Statement'!EY111</f>
        <v>0</v>
      </c>
      <c r="H171" s="73" t="n">
        <f aca="false">+Budget!EI112</f>
        <v>0</v>
      </c>
      <c r="I171" s="64" t="n">
        <f aca="false">+G171-H171</f>
        <v>0</v>
      </c>
      <c r="J171" s="65" t="n">
        <f aca="false">+IF(H171=0,0,G171/H171)</f>
        <v>0</v>
      </c>
      <c r="K171" s="2"/>
    </row>
    <row r="172" customFormat="false" ht="14.4" hidden="false" customHeight="false" outlineLevel="0" collapsed="false">
      <c r="A172" s="59"/>
      <c r="B172" s="59"/>
      <c r="C172" s="59" t="s">
        <v>148</v>
      </c>
      <c r="D172" s="59"/>
      <c r="E172" s="2"/>
      <c r="F172" s="2"/>
      <c r="G172" s="60" t="n">
        <f aca="false">+'Income Statement'!EY112</f>
        <v>40674.5</v>
      </c>
      <c r="H172" s="60" t="n">
        <f aca="false">+Budget!EI113</f>
        <v>35731.8029</v>
      </c>
      <c r="I172" s="64" t="n">
        <f aca="false">+G172-H172</f>
        <v>4942.6971</v>
      </c>
      <c r="J172" s="65" t="n">
        <f aca="false">+IF(H172=0,0,G172/H172)</f>
        <v>1.1383276716776</v>
      </c>
      <c r="K172" s="72"/>
    </row>
    <row r="173" customFormat="false" ht="14.4" hidden="false" customHeight="false" outlineLevel="0" collapsed="false">
      <c r="A173" s="59"/>
      <c r="B173" s="59"/>
      <c r="C173" s="59" t="s">
        <v>149</v>
      </c>
      <c r="D173" s="59"/>
      <c r="E173" s="2"/>
      <c r="F173" s="2"/>
      <c r="G173" s="60" t="n">
        <f aca="false">+'Income Statement'!EY113</f>
        <v>34256.5</v>
      </c>
      <c r="H173" s="60" t="n">
        <f aca="false">+Budget!EI114</f>
        <v>32879.1688</v>
      </c>
      <c r="I173" s="64" t="n">
        <f aca="false">+G173-H173</f>
        <v>1377.3312</v>
      </c>
      <c r="J173" s="65" t="n">
        <f aca="false">+IF(H173=0,0,G173/H173)</f>
        <v>1.04189069402509</v>
      </c>
      <c r="K173" s="2"/>
    </row>
    <row r="174" customFormat="false" ht="14.4" hidden="false" customHeight="false" outlineLevel="0" collapsed="false">
      <c r="A174" s="59"/>
      <c r="B174" s="59"/>
      <c r="C174" s="59" t="s">
        <v>41</v>
      </c>
      <c r="D174" s="59"/>
      <c r="E174" s="2"/>
      <c r="F174" s="2"/>
      <c r="G174" s="60" t="n">
        <f aca="false">+'Income Statement'!EY114</f>
        <v>0</v>
      </c>
      <c r="H174" s="60" t="n">
        <f aca="false">+Budget!EI115</f>
        <v>0</v>
      </c>
      <c r="I174" s="64" t="n">
        <f aca="false">+G174-H174</f>
        <v>0</v>
      </c>
      <c r="J174" s="65" t="n">
        <f aca="false">+IF(H174=0,0,G174/H174)</f>
        <v>0</v>
      </c>
      <c r="K174" s="2"/>
    </row>
    <row r="175" customFormat="false" ht="14.4" hidden="false" customHeight="false" outlineLevel="0" collapsed="false">
      <c r="A175" s="59"/>
      <c r="B175" s="59"/>
      <c r="C175" s="59" t="s">
        <v>150</v>
      </c>
      <c r="D175" s="59"/>
      <c r="E175" s="2"/>
      <c r="F175" s="2"/>
      <c r="G175" s="60" t="n">
        <f aca="false">+'Income Statement'!EY115</f>
        <v>925578.15</v>
      </c>
      <c r="H175" s="60" t="n">
        <f aca="false">+Budget!EI116</f>
        <v>608661.5878</v>
      </c>
      <c r="I175" s="64" t="n">
        <f aca="false">+G175-H175</f>
        <v>316916.5622</v>
      </c>
      <c r="J175" s="65" t="n">
        <f aca="false">+IF(H175=0,0,G175/H175)</f>
        <v>1.52067777653834</v>
      </c>
      <c r="K175" s="2"/>
    </row>
    <row r="176" customFormat="false" ht="14.4" hidden="false" customHeight="false" outlineLevel="0" collapsed="false">
      <c r="A176" s="59"/>
      <c r="B176" s="59"/>
      <c r="C176" s="59" t="s">
        <v>151</v>
      </c>
      <c r="D176" s="59"/>
      <c r="E176" s="2"/>
      <c r="F176" s="2"/>
      <c r="G176" s="60" t="n">
        <f aca="false">+'Income Statement'!EY116</f>
        <v>0</v>
      </c>
      <c r="H176" s="60" t="n">
        <f aca="false">+Budget!EI117</f>
        <v>0</v>
      </c>
      <c r="I176" s="64" t="n">
        <f aca="false">+G176-H176</f>
        <v>0</v>
      </c>
      <c r="J176" s="65" t="n">
        <f aca="false">+IF(H176=0,0,G176/H176)</f>
        <v>0</v>
      </c>
      <c r="K176" s="2"/>
    </row>
    <row r="177" customFormat="false" ht="14.4" hidden="false" customHeight="false" outlineLevel="0" collapsed="false">
      <c r="A177" s="59"/>
      <c r="B177" s="59" t="s">
        <v>152</v>
      </c>
      <c r="C177" s="59"/>
      <c r="D177" s="59"/>
      <c r="E177" s="2"/>
      <c r="F177" s="2"/>
      <c r="G177" s="60" t="n">
        <f aca="false">+'Income Statement'!EY117</f>
        <v>1097141.64</v>
      </c>
      <c r="H177" s="60" t="n">
        <f aca="false">+Budget!EI118</f>
        <v>733615.942</v>
      </c>
      <c r="I177" s="64" t="n">
        <f aca="false">+G177-H177</f>
        <v>363525.698</v>
      </c>
      <c r="J177" s="65" t="n">
        <f aca="false">+IF(H177=0,0,G177/H177)</f>
        <v>1.49552589739114</v>
      </c>
      <c r="K177" s="2"/>
    </row>
    <row r="178" customFormat="false" ht="14.4" hidden="false" customHeight="false" outlineLevel="0" collapsed="false">
      <c r="A178" s="59"/>
      <c r="B178" s="59" t="s">
        <v>153</v>
      </c>
      <c r="C178" s="59"/>
      <c r="D178" s="59"/>
      <c r="E178" s="2"/>
      <c r="F178" s="2"/>
      <c r="G178" s="60"/>
      <c r="H178" s="60"/>
      <c r="I178" s="64"/>
      <c r="J178" s="65"/>
      <c r="K178" s="2"/>
    </row>
    <row r="179" customFormat="false" ht="14.4" hidden="false" customHeight="false" outlineLevel="0" collapsed="false">
      <c r="A179" s="59"/>
      <c r="B179" s="59"/>
      <c r="C179" s="59" t="s">
        <v>154</v>
      </c>
      <c r="D179" s="59"/>
      <c r="E179" s="2"/>
      <c r="F179" s="2"/>
      <c r="G179" s="60" t="n">
        <f aca="false">+'Income Statement'!EY119</f>
        <v>1223728.02</v>
      </c>
      <c r="H179" s="60" t="n">
        <f aca="false">+Budget!EI120</f>
        <v>161230.3493</v>
      </c>
      <c r="I179" s="64" t="n">
        <f aca="false">+G179-H179</f>
        <v>1062497.6707</v>
      </c>
      <c r="J179" s="65" t="n">
        <f aca="false">+IF(H179=0,0,G179/H179)</f>
        <v>7.5899359228145</v>
      </c>
      <c r="K179" s="2"/>
    </row>
    <row r="180" customFormat="false" ht="14.4" hidden="false" customHeight="false" outlineLevel="0" collapsed="false">
      <c r="A180" s="59"/>
      <c r="B180" s="59"/>
      <c r="C180" s="59" t="s">
        <v>155</v>
      </c>
      <c r="D180" s="59"/>
      <c r="E180" s="2"/>
      <c r="F180" s="2"/>
      <c r="G180" s="60" t="n">
        <f aca="false">+'Income Statement'!EY120</f>
        <v>0</v>
      </c>
      <c r="H180" s="60" t="n">
        <f aca="false">+Budget!EI121</f>
        <v>0</v>
      </c>
      <c r="I180" s="64" t="n">
        <f aca="false">+G180-H180</f>
        <v>0</v>
      </c>
      <c r="J180" s="65" t="n">
        <f aca="false">+IF(H180=0,0,G180/H180)</f>
        <v>0</v>
      </c>
      <c r="K180" s="2"/>
    </row>
    <row r="181" customFormat="false" ht="14.4" hidden="false" customHeight="false" outlineLevel="0" collapsed="false">
      <c r="A181" s="71"/>
      <c r="B181" s="71"/>
      <c r="C181" s="71" t="s">
        <v>156</v>
      </c>
      <c r="D181" s="71"/>
      <c r="E181" s="72"/>
      <c r="F181" s="72"/>
      <c r="G181" s="73" t="n">
        <f aca="false">+'Income Statement'!EY121</f>
        <v>0</v>
      </c>
      <c r="H181" s="73" t="n">
        <f aca="false">+Budget!EI122</f>
        <v>0</v>
      </c>
      <c r="I181" s="64" t="n">
        <f aca="false">+G181-H181</f>
        <v>0</v>
      </c>
      <c r="J181" s="65" t="n">
        <f aca="false">+IF(H181=0,0,G181/H181)</f>
        <v>0</v>
      </c>
      <c r="K181" s="2"/>
    </row>
    <row r="182" customFormat="false" ht="15" hidden="true" customHeight="false" outlineLevel="0" collapsed="false">
      <c r="A182" s="59"/>
      <c r="B182" s="59"/>
      <c r="C182" s="59" t="s">
        <v>157</v>
      </c>
      <c r="D182" s="59"/>
      <c r="E182" s="2"/>
      <c r="F182" s="2"/>
      <c r="G182" s="60" t="n">
        <f aca="false">+'Income Statement'!EP122</f>
        <v>0</v>
      </c>
      <c r="H182" s="60" t="n">
        <f aca="false">+Budget!EI123</f>
        <v>0</v>
      </c>
      <c r="I182" s="64" t="n">
        <f aca="false">+G182-H182</f>
        <v>0</v>
      </c>
      <c r="J182" s="65" t="n">
        <f aca="false">+IF(H182=0,0,G182/H182)</f>
        <v>0</v>
      </c>
      <c r="K182" s="72"/>
    </row>
    <row r="183" customFormat="false" ht="14.4" hidden="false" customHeight="false" outlineLevel="0" collapsed="false">
      <c r="A183" s="59"/>
      <c r="B183" s="59"/>
      <c r="C183" s="59" t="s">
        <v>158</v>
      </c>
      <c r="D183" s="59"/>
      <c r="E183" s="2"/>
      <c r="F183" s="2"/>
      <c r="G183" s="60" t="n">
        <f aca="false">+'Income Statement'!EY123</f>
        <v>-488825.94</v>
      </c>
      <c r="H183" s="60" t="n">
        <f aca="false">+Budget!EI124</f>
        <v>0</v>
      </c>
      <c r="I183" s="64" t="n">
        <f aca="false">+G183-H183</f>
        <v>-488825.94</v>
      </c>
      <c r="J183" s="65" t="n">
        <f aca="false">+IF(H183=0,0,G183/H183)</f>
        <v>0</v>
      </c>
      <c r="K183" s="2"/>
    </row>
    <row r="184" customFormat="false" ht="14.4" hidden="false" customHeight="false" outlineLevel="0" collapsed="false">
      <c r="A184" s="59"/>
      <c r="B184" s="59"/>
      <c r="C184" s="59" t="s">
        <v>159</v>
      </c>
      <c r="D184" s="59"/>
      <c r="E184" s="2"/>
      <c r="F184" s="2"/>
      <c r="G184" s="60" t="n">
        <f aca="false">+'Income Statement'!EY124</f>
        <v>2150</v>
      </c>
      <c r="H184" s="60" t="n">
        <f aca="false">+Budget!EI125</f>
        <v>0</v>
      </c>
      <c r="I184" s="64" t="n">
        <f aca="false">+G184-H184</f>
        <v>2150</v>
      </c>
      <c r="J184" s="65" t="n">
        <f aca="false">+IF(H184=0,0,G184/H184)</f>
        <v>0</v>
      </c>
      <c r="K184" s="2"/>
    </row>
    <row r="185" customFormat="false" ht="14.4" hidden="false" customHeight="false" outlineLevel="0" collapsed="false">
      <c r="A185" s="59"/>
      <c r="B185" s="59"/>
      <c r="C185" s="59" t="s">
        <v>160</v>
      </c>
      <c r="D185" s="59"/>
      <c r="E185" s="2"/>
      <c r="F185" s="2"/>
      <c r="G185" s="60" t="n">
        <f aca="false">+'Income Statement'!EY125</f>
        <v>854.79</v>
      </c>
      <c r="H185" s="60" t="n">
        <f aca="false">+Budget!EI126</f>
        <v>0</v>
      </c>
      <c r="I185" s="64" t="n">
        <f aca="false">+G185-H185</f>
        <v>854.79</v>
      </c>
      <c r="J185" s="65" t="n">
        <f aca="false">+IF(H185=0,0,G185/H185)</f>
        <v>0</v>
      </c>
      <c r="K185" s="2"/>
    </row>
    <row r="186" customFormat="false" ht="14.4" hidden="false" customHeight="false" outlineLevel="0" collapsed="false">
      <c r="A186" s="59"/>
      <c r="B186" s="59"/>
      <c r="C186" s="59" t="s">
        <v>161</v>
      </c>
      <c r="D186" s="59"/>
      <c r="E186" s="2"/>
      <c r="F186" s="2"/>
      <c r="G186" s="60" t="n">
        <f aca="false">+'Income Statement'!EY126</f>
        <v>0</v>
      </c>
      <c r="H186" s="60" t="n">
        <f aca="false">+Budget!EI127</f>
        <v>0</v>
      </c>
      <c r="I186" s="64" t="n">
        <f aca="false">+G186-H186</f>
        <v>0</v>
      </c>
      <c r="J186" s="65" t="n">
        <f aca="false">+IF(H186=0,0,G186/H186)</f>
        <v>0</v>
      </c>
      <c r="K186" s="2"/>
    </row>
    <row r="187" customFormat="false" ht="14.4" hidden="false" customHeight="false" outlineLevel="0" collapsed="false">
      <c r="A187" s="59"/>
      <c r="B187" s="59"/>
      <c r="C187" s="59" t="s">
        <v>162</v>
      </c>
      <c r="D187" s="59"/>
      <c r="E187" s="2"/>
      <c r="F187" s="2"/>
      <c r="G187" s="60" t="n">
        <f aca="false">+'Income Statement'!EY127</f>
        <v>7380.98</v>
      </c>
      <c r="H187" s="60" t="n">
        <f aca="false">+Budget!EI128</f>
        <v>103715</v>
      </c>
      <c r="I187" s="64" t="n">
        <f aca="false">+G187-H187</f>
        <v>-96334.02</v>
      </c>
      <c r="J187" s="65" t="n">
        <f aca="false">+IF(H187=0,0,G187/H187)</f>
        <v>0.0711659837053464</v>
      </c>
      <c r="K187" s="2"/>
    </row>
    <row r="188" customFormat="false" ht="14.4" hidden="false" customHeight="false" outlineLevel="0" collapsed="false">
      <c r="A188" s="59"/>
      <c r="B188" s="59"/>
      <c r="C188" s="59" t="s">
        <v>163</v>
      </c>
      <c r="D188" s="59"/>
      <c r="E188" s="2"/>
      <c r="F188" s="2"/>
      <c r="G188" s="60" t="n">
        <f aca="false">+'Income Statement'!EY128</f>
        <v>54129.82</v>
      </c>
      <c r="H188" s="60" t="n">
        <f aca="false">+Budget!EI129</f>
        <v>72065.001</v>
      </c>
      <c r="I188" s="64" t="n">
        <f aca="false">+G188-H188</f>
        <v>-17935.181</v>
      </c>
      <c r="J188" s="65" t="n">
        <f aca="false">+IF(H188=0,0,G188/H188)</f>
        <v>0.751124946213489</v>
      </c>
      <c r="K188" s="2"/>
    </row>
    <row r="189" customFormat="false" ht="14.4" hidden="false" customHeight="false" outlineLevel="0" collapsed="false">
      <c r="A189" s="59"/>
      <c r="B189" s="59"/>
      <c r="C189" s="59" t="s">
        <v>164</v>
      </c>
      <c r="D189" s="59"/>
      <c r="E189" s="2"/>
      <c r="F189" s="2"/>
      <c r="G189" s="60" t="n">
        <f aca="false">+'Income Statement'!EY129</f>
        <v>3200</v>
      </c>
      <c r="H189" s="60" t="n">
        <f aca="false">+Budget!EI130</f>
        <v>6750.0001</v>
      </c>
      <c r="I189" s="64" t="n">
        <f aca="false">+G189-H189</f>
        <v>-3550.0001</v>
      </c>
      <c r="J189" s="65" t="n">
        <f aca="false">+IF(H189=0,0,G189/H189)</f>
        <v>0.474074067050755</v>
      </c>
      <c r="K189" s="2"/>
    </row>
    <row r="190" customFormat="false" ht="14.4" hidden="false" customHeight="false" outlineLevel="0" collapsed="false">
      <c r="A190" s="59"/>
      <c r="B190" s="59"/>
      <c r="C190" s="59" t="s">
        <v>165</v>
      </c>
      <c r="D190" s="59"/>
      <c r="E190" s="2"/>
      <c r="F190" s="2"/>
      <c r="G190" s="60" t="n">
        <f aca="false">+'Income Statement'!EY130</f>
        <v>66110.46</v>
      </c>
      <c r="H190" s="60" t="n">
        <f aca="false">+Budget!EI131</f>
        <v>3718.04</v>
      </c>
      <c r="I190" s="64" t="n">
        <f aca="false">+G190-H190</f>
        <v>62392.42</v>
      </c>
      <c r="J190" s="65" t="n">
        <f aca="false">+IF(H190=0,0,G190/H190)</f>
        <v>17.7809975148196</v>
      </c>
      <c r="K190" s="2"/>
    </row>
    <row r="191" customFormat="false" ht="14.4" hidden="false" customHeight="false" outlineLevel="0" collapsed="false">
      <c r="A191" s="59"/>
      <c r="B191" s="59"/>
      <c r="C191" s="59" t="s">
        <v>166</v>
      </c>
      <c r="D191" s="59"/>
      <c r="E191" s="2"/>
      <c r="F191" s="2"/>
      <c r="G191" s="60" t="n">
        <f aca="false">+'Income Statement'!EY131</f>
        <v>0</v>
      </c>
      <c r="H191" s="60" t="n">
        <f aca="false">+Budget!EI132</f>
        <v>0</v>
      </c>
      <c r="I191" s="64" t="n">
        <f aca="false">+G191-H191</f>
        <v>0</v>
      </c>
      <c r="J191" s="65" t="n">
        <f aca="false">+IF(H191=0,0,G191/H191)</f>
        <v>0</v>
      </c>
      <c r="K191" s="2"/>
    </row>
    <row r="192" customFormat="false" ht="14.4" hidden="false" customHeight="false" outlineLevel="0" collapsed="false">
      <c r="A192" s="59"/>
      <c r="B192" s="59" t="s">
        <v>167</v>
      </c>
      <c r="C192" s="59"/>
      <c r="D192" s="59"/>
      <c r="E192" s="2"/>
      <c r="F192" s="2"/>
      <c r="G192" s="60" t="n">
        <f aca="false">+'Income Statement'!EY132</f>
        <v>868728.13</v>
      </c>
      <c r="H192" s="60" t="n">
        <f aca="false">+Budget!EI133</f>
        <v>347478.3904</v>
      </c>
      <c r="I192" s="64" t="n">
        <f aca="false">+G192-H192</f>
        <v>521249.7396</v>
      </c>
      <c r="J192" s="65" t="n">
        <f aca="false">+IF(H192=0,0,G192/H192)</f>
        <v>2.50009253525079</v>
      </c>
      <c r="K192" s="2"/>
    </row>
    <row r="193" customFormat="false" ht="14.4" hidden="false" customHeight="false" outlineLevel="0" collapsed="false">
      <c r="A193" s="59"/>
      <c r="B193" s="59" t="s">
        <v>168</v>
      </c>
      <c r="C193" s="59"/>
      <c r="D193" s="59"/>
      <c r="E193" s="2"/>
      <c r="F193" s="2"/>
      <c r="G193" s="60"/>
      <c r="H193" s="60"/>
      <c r="I193" s="64"/>
      <c r="J193" s="65"/>
      <c r="K193" s="2"/>
    </row>
    <row r="194" customFormat="false" ht="14.4" hidden="false" customHeight="false" outlineLevel="0" collapsed="false">
      <c r="A194" s="59"/>
      <c r="B194" s="59"/>
      <c r="C194" s="59" t="s">
        <v>169</v>
      </c>
      <c r="D194" s="59"/>
      <c r="E194" s="2"/>
      <c r="F194" s="2"/>
      <c r="G194" s="60" t="n">
        <f aca="false">+'Income Statement'!EY134</f>
        <v>22115.44</v>
      </c>
      <c r="H194" s="60" t="n">
        <f aca="false">+Budget!EI135</f>
        <v>323863.3258</v>
      </c>
      <c r="I194" s="64" t="n">
        <f aca="false">+G194-H194</f>
        <v>-301747.8858</v>
      </c>
      <c r="J194" s="65" t="n">
        <f aca="false">+IF(H194=0,0,G194/H194)</f>
        <v>0.0682863363592371</v>
      </c>
      <c r="K194" s="2"/>
    </row>
    <row r="195" customFormat="false" ht="14.4" hidden="false" customHeight="false" outlineLevel="0" collapsed="false">
      <c r="A195" s="59"/>
      <c r="B195" s="59"/>
      <c r="C195" s="59" t="s">
        <v>170</v>
      </c>
      <c r="D195" s="59"/>
      <c r="E195" s="2"/>
      <c r="F195" s="2"/>
      <c r="G195" s="60" t="n">
        <f aca="false">+'Income Statement'!EY135</f>
        <v>23560.62</v>
      </c>
      <c r="H195" s="60" t="n">
        <f aca="false">+Budget!EI136</f>
        <v>181280</v>
      </c>
      <c r="I195" s="64" t="n">
        <f aca="false">+G195-H195</f>
        <v>-157719.38</v>
      </c>
      <c r="J195" s="65" t="n">
        <f aca="false">+IF(H195=0,0,G195/H195)</f>
        <v>0.129968115622242</v>
      </c>
      <c r="K195" s="2"/>
    </row>
    <row r="196" customFormat="false" ht="14.4" hidden="false" customHeight="false" outlineLevel="0" collapsed="false">
      <c r="A196" s="59"/>
      <c r="B196" s="59"/>
      <c r="C196" s="59" t="s">
        <v>171</v>
      </c>
      <c r="D196" s="59"/>
      <c r="E196" s="2"/>
      <c r="F196" s="2"/>
      <c r="G196" s="60" t="n">
        <f aca="false">+'Income Statement'!EY136</f>
        <v>0</v>
      </c>
      <c r="H196" s="60" t="n">
        <f aca="false">+Budget!EI137</f>
        <v>0</v>
      </c>
      <c r="I196" s="64" t="n">
        <f aca="false">+G196-H196</f>
        <v>0</v>
      </c>
      <c r="J196" s="65" t="n">
        <f aca="false">+IF(H196=0,0,G196/H196)</f>
        <v>0</v>
      </c>
      <c r="K196" s="2"/>
    </row>
    <row r="197" customFormat="false" ht="14.4" hidden="false" customHeight="false" outlineLevel="0" collapsed="false">
      <c r="A197" s="59"/>
      <c r="B197" s="59"/>
      <c r="C197" s="59" t="s">
        <v>172</v>
      </c>
      <c r="D197" s="59"/>
      <c r="E197" s="2"/>
      <c r="F197" s="2"/>
      <c r="G197" s="60" t="n">
        <f aca="false">+'Income Statement'!EY137</f>
        <v>0</v>
      </c>
      <c r="H197" s="60" t="n">
        <f aca="false">+Budget!EI138</f>
        <v>0</v>
      </c>
      <c r="I197" s="64" t="n">
        <f aca="false">+G197-H197</f>
        <v>0</v>
      </c>
      <c r="J197" s="65" t="n">
        <f aca="false">+IF(H197=0,0,G197/H197)</f>
        <v>0</v>
      </c>
      <c r="K197" s="2"/>
    </row>
    <row r="198" customFormat="false" ht="14.4" hidden="false" customHeight="false" outlineLevel="0" collapsed="false">
      <c r="A198" s="59"/>
      <c r="B198" s="59"/>
      <c r="C198" s="59" t="s">
        <v>173</v>
      </c>
      <c r="D198" s="59"/>
      <c r="E198" s="2"/>
      <c r="F198" s="2"/>
      <c r="G198" s="60" t="n">
        <f aca="false">+'Income Statement'!EY138</f>
        <v>0</v>
      </c>
      <c r="H198" s="60" t="n">
        <f aca="false">+Budget!EI139</f>
        <v>937.30025</v>
      </c>
      <c r="I198" s="64" t="n">
        <f aca="false">+G198-H198</f>
        <v>-937.30025</v>
      </c>
      <c r="J198" s="65" t="n">
        <f aca="false">+IF(H198=0,0,G198/H198)</f>
        <v>0</v>
      </c>
      <c r="K198" s="2"/>
    </row>
    <row r="199" customFormat="false" ht="14.4" hidden="false" customHeight="false" outlineLevel="0" collapsed="false">
      <c r="A199" s="59"/>
      <c r="B199" s="59"/>
      <c r="C199" s="59" t="s">
        <v>174</v>
      </c>
      <c r="D199" s="59"/>
      <c r="E199" s="2"/>
      <c r="F199" s="2"/>
      <c r="G199" s="60" t="n">
        <f aca="false">+'Income Statement'!EY139</f>
        <v>82281.18</v>
      </c>
      <c r="H199" s="60" t="n">
        <f aca="false">+Budget!EI140</f>
        <v>926630</v>
      </c>
      <c r="I199" s="64" t="n">
        <f aca="false">+G199-H199</f>
        <v>-844348.82</v>
      </c>
      <c r="J199" s="65" t="n">
        <f aca="false">+IF(H199=0,0,G199/H199)</f>
        <v>0.0887961538046469</v>
      </c>
      <c r="K199" s="2"/>
    </row>
    <row r="200" customFormat="false" ht="14.4" hidden="false" customHeight="false" outlineLevel="0" collapsed="false">
      <c r="A200" s="59"/>
      <c r="B200" s="59"/>
      <c r="C200" s="59" t="s">
        <v>175</v>
      </c>
      <c r="D200" s="59"/>
      <c r="E200" s="2"/>
      <c r="F200" s="2"/>
      <c r="G200" s="60" t="n">
        <f aca="false">+'Income Statement'!EY140</f>
        <v>0</v>
      </c>
      <c r="H200" s="60" t="n">
        <f aca="false">+Budget!EI141</f>
        <v>51.50003</v>
      </c>
      <c r="I200" s="64" t="n">
        <f aca="false">+G200-H200</f>
        <v>-51.50003</v>
      </c>
      <c r="J200" s="65" t="n">
        <f aca="false">+IF(H200=0,0,G200/H200)</f>
        <v>0</v>
      </c>
      <c r="K200" s="2"/>
    </row>
    <row r="201" customFormat="false" ht="14.4" hidden="false" customHeight="false" outlineLevel="0" collapsed="false">
      <c r="A201" s="59"/>
      <c r="B201" s="59"/>
      <c r="C201" s="59" t="s">
        <v>176</v>
      </c>
      <c r="D201" s="59"/>
      <c r="E201" s="2"/>
      <c r="F201" s="2"/>
      <c r="G201" s="60" t="n">
        <f aca="false">+'Income Statement'!EY141</f>
        <v>12301.75</v>
      </c>
      <c r="H201" s="60" t="n">
        <f aca="false">+Budget!EI142</f>
        <v>83795.3534</v>
      </c>
      <c r="I201" s="64" t="n">
        <f aca="false">+G201-H201</f>
        <v>-71493.6034</v>
      </c>
      <c r="J201" s="65" t="n">
        <f aca="false">+IF(H201=0,0,G201/H201)</f>
        <v>0.146807066273438</v>
      </c>
      <c r="K201" s="2"/>
    </row>
    <row r="202" customFormat="false" ht="14.4" hidden="false" customHeight="false" outlineLevel="0" collapsed="false">
      <c r="A202" s="59"/>
      <c r="B202" s="59"/>
      <c r="C202" s="59" t="s">
        <v>177</v>
      </c>
      <c r="D202" s="59"/>
      <c r="E202" s="2"/>
      <c r="F202" s="2"/>
      <c r="G202" s="60" t="n">
        <f aca="false">+'Income Statement'!EY142</f>
        <v>5512.5</v>
      </c>
      <c r="H202" s="60" t="n">
        <f aca="false">+Budget!EI143</f>
        <v>65493.8463</v>
      </c>
      <c r="I202" s="64" t="n">
        <f aca="false">+G202-H202</f>
        <v>-59981.3463</v>
      </c>
      <c r="J202" s="65" t="n">
        <f aca="false">+IF(H202=0,0,G202/H202)</f>
        <v>0.0841682129149896</v>
      </c>
      <c r="K202" s="2"/>
    </row>
    <row r="203" customFormat="false" ht="14.4" hidden="false" customHeight="false" outlineLevel="0" collapsed="false">
      <c r="A203" s="59"/>
      <c r="B203" s="59"/>
      <c r="C203" s="59" t="s">
        <v>178</v>
      </c>
      <c r="D203" s="59"/>
      <c r="E203" s="2"/>
      <c r="F203" s="2"/>
      <c r="G203" s="60" t="n">
        <f aca="false">+'Income Statement'!EY143</f>
        <v>0</v>
      </c>
      <c r="H203" s="60" t="n">
        <f aca="false">+Budget!EI144</f>
        <v>0</v>
      </c>
      <c r="I203" s="64" t="n">
        <f aca="false">+G203-H203</f>
        <v>0</v>
      </c>
      <c r="J203" s="65" t="n">
        <f aca="false">+IF(H203=0,0,G203/H203)</f>
        <v>0</v>
      </c>
      <c r="K203" s="2"/>
    </row>
    <row r="204" customFormat="false" ht="14.4" hidden="false" customHeight="false" outlineLevel="0" collapsed="false">
      <c r="A204" s="59"/>
      <c r="B204" s="59"/>
      <c r="C204" s="59" t="s">
        <v>179</v>
      </c>
      <c r="D204" s="59"/>
      <c r="E204" s="2"/>
      <c r="F204" s="2"/>
      <c r="G204" s="60" t="n">
        <f aca="false">+'Income Statement'!EY144</f>
        <v>30799.65</v>
      </c>
      <c r="H204" s="60" t="n">
        <f aca="false">+Budget!EI145</f>
        <v>75022.2792</v>
      </c>
      <c r="I204" s="64" t="n">
        <f aca="false">+G204-H204</f>
        <v>-44222.6292</v>
      </c>
      <c r="J204" s="65" t="n">
        <f aca="false">+IF(H204=0,0,G204/H204)</f>
        <v>0.410540046615912</v>
      </c>
      <c r="K204" s="2"/>
    </row>
    <row r="205" customFormat="false" ht="14.4" hidden="false" customHeight="false" outlineLevel="0" collapsed="false">
      <c r="A205" s="59"/>
      <c r="B205" s="59"/>
      <c r="C205" s="59" t="s">
        <v>180</v>
      </c>
      <c r="D205" s="59"/>
      <c r="E205" s="2"/>
      <c r="F205" s="2"/>
      <c r="G205" s="60" t="n">
        <f aca="false">+'Income Statement'!EY145</f>
        <v>19056.01</v>
      </c>
      <c r="H205" s="60" t="n">
        <f aca="false">+Budget!EI146</f>
        <v>122278.2743</v>
      </c>
      <c r="I205" s="64" t="n">
        <f aca="false">+G205-H205</f>
        <v>-103222.2643</v>
      </c>
      <c r="J205" s="65" t="n">
        <f aca="false">+IF(H205=0,0,G205/H205)</f>
        <v>0.155841339020271</v>
      </c>
      <c r="K205" s="2"/>
    </row>
    <row r="206" customFormat="false" ht="14.4" hidden="false" customHeight="false" outlineLevel="0" collapsed="false">
      <c r="A206" s="59"/>
      <c r="B206" s="59"/>
      <c r="C206" s="59" t="s">
        <v>181</v>
      </c>
      <c r="D206" s="59"/>
      <c r="E206" s="2"/>
      <c r="F206" s="2"/>
      <c r="G206" s="60" t="n">
        <f aca="false">+'Income Statement'!EY146</f>
        <v>0</v>
      </c>
      <c r="H206" s="60" t="n">
        <f aca="false">+Budget!EI147</f>
        <v>-2075.7693</v>
      </c>
      <c r="I206" s="64" t="n">
        <f aca="false">+G206-H206</f>
        <v>2075.7693</v>
      </c>
      <c r="J206" s="65" t="n">
        <f aca="false">+IF(H206=0,0,G206/H206)</f>
        <v>-0</v>
      </c>
      <c r="K206" s="2"/>
    </row>
    <row r="207" customFormat="false" ht="14.4" hidden="false" customHeight="false" outlineLevel="0" collapsed="false">
      <c r="A207" s="59"/>
      <c r="B207" s="59"/>
      <c r="C207" s="59" t="s">
        <v>182</v>
      </c>
      <c r="D207" s="59"/>
      <c r="E207" s="2"/>
      <c r="F207" s="2"/>
      <c r="G207" s="60" t="n">
        <f aca="false">+'Income Statement'!EY147</f>
        <v>5488.64</v>
      </c>
      <c r="H207" s="60" t="n">
        <f aca="false">+Budget!EI148</f>
        <v>5447.0108</v>
      </c>
      <c r="I207" s="64" t="n">
        <f aca="false">+G207-H207</f>
        <v>41.6292000000003</v>
      </c>
      <c r="J207" s="65" t="n">
        <f aca="false">+IF(H207=0,0,G207/H207)</f>
        <v>1.00764257709935</v>
      </c>
      <c r="K207" s="2"/>
    </row>
    <row r="208" customFormat="false" ht="14.4" hidden="false" customHeight="false" outlineLevel="0" collapsed="false">
      <c r="A208" s="59"/>
      <c r="B208" s="59"/>
      <c r="C208" s="59" t="s">
        <v>183</v>
      </c>
      <c r="D208" s="59"/>
      <c r="E208" s="2"/>
      <c r="F208" s="2"/>
      <c r="G208" s="60" t="n">
        <f aca="false">+'Income Statement'!EY148</f>
        <v>2569.37</v>
      </c>
      <c r="H208" s="60" t="n">
        <f aca="false">+Budget!EI149</f>
        <v>2182.364</v>
      </c>
      <c r="I208" s="64" t="n">
        <f aca="false">+G208-H208</f>
        <v>387.006</v>
      </c>
      <c r="J208" s="65" t="n">
        <f aca="false">+IF(H208=0,0,G208/H208)</f>
        <v>1.17733338709766</v>
      </c>
      <c r="K208" s="2"/>
    </row>
    <row r="209" customFormat="false" ht="14.4" hidden="false" customHeight="false" outlineLevel="0" collapsed="false">
      <c r="A209" s="59"/>
      <c r="B209" s="59"/>
      <c r="C209" s="59" t="s">
        <v>184</v>
      </c>
      <c r="D209" s="59"/>
      <c r="E209" s="2"/>
      <c r="F209" s="2"/>
      <c r="G209" s="60" t="n">
        <f aca="false">+'Income Statement'!EY149</f>
        <v>0</v>
      </c>
      <c r="H209" s="60" t="n">
        <f aca="false">+Budget!EI150</f>
        <v>0</v>
      </c>
      <c r="I209" s="64" t="n">
        <f aca="false">+G209-H209</f>
        <v>0</v>
      </c>
      <c r="J209" s="65" t="n">
        <f aca="false">+IF(H209=0,0,G209/H209)</f>
        <v>0</v>
      </c>
      <c r="K209" s="2"/>
    </row>
    <row r="210" customFormat="false" ht="14.4" hidden="false" customHeight="false" outlineLevel="0" collapsed="false">
      <c r="A210" s="59"/>
      <c r="B210" s="59"/>
      <c r="C210" s="59" t="s">
        <v>128</v>
      </c>
      <c r="D210" s="59"/>
      <c r="E210" s="2"/>
      <c r="F210" s="2"/>
      <c r="G210" s="60" t="n">
        <f aca="false">+'Income Statement'!EY150</f>
        <v>2619.02</v>
      </c>
      <c r="H210" s="60" t="n">
        <f aca="false">+Budget!EI151</f>
        <v>662.1252</v>
      </c>
      <c r="I210" s="64" t="n">
        <f aca="false">+G210-H210</f>
        <v>1956.8948</v>
      </c>
      <c r="J210" s="65" t="n">
        <f aca="false">+IF(H210=0,0,G210/H210)</f>
        <v>3.95547549013389</v>
      </c>
      <c r="K210" s="2"/>
    </row>
    <row r="211" customFormat="false" ht="14.4" hidden="false" customHeight="false" outlineLevel="0" collapsed="false">
      <c r="A211" s="59"/>
      <c r="B211" s="59"/>
      <c r="C211" s="59" t="s">
        <v>185</v>
      </c>
      <c r="D211" s="59"/>
      <c r="E211" s="2"/>
      <c r="F211" s="2"/>
      <c r="G211" s="60" t="n">
        <f aca="false">+'Income Statement'!EY151</f>
        <v>1319973.54</v>
      </c>
      <c r="H211" s="60" t="n">
        <f aca="false">+Budget!EI152</f>
        <v>4965.4034</v>
      </c>
      <c r="I211" s="64" t="n">
        <f aca="false">+G211-H211</f>
        <v>1315008.1366</v>
      </c>
      <c r="J211" s="65" t="n">
        <f aca="false">+IF(H211=0,0,G211/H211)</f>
        <v>265.834099199271</v>
      </c>
      <c r="K211" s="2"/>
    </row>
    <row r="212" customFormat="false" ht="14.4" hidden="false" customHeight="false" outlineLevel="0" collapsed="false">
      <c r="A212" s="59"/>
      <c r="B212" s="59" t="s">
        <v>186</v>
      </c>
      <c r="C212" s="59"/>
      <c r="D212" s="59"/>
      <c r="E212" s="2"/>
      <c r="F212" s="2"/>
      <c r="G212" s="60" t="n">
        <f aca="false">+'Income Statement'!EY152</f>
        <v>1526277.72</v>
      </c>
      <c r="H212" s="60" t="n">
        <f aca="false">+Budget!EI153</f>
        <v>1790533.01338</v>
      </c>
      <c r="I212" s="64" t="n">
        <f aca="false">+G212-H212</f>
        <v>-264255.29338</v>
      </c>
      <c r="J212" s="65" t="n">
        <f aca="false">+IF(H212=0,0,G212/H212)</f>
        <v>0.852415291198031</v>
      </c>
      <c r="K212" s="2"/>
    </row>
    <row r="213" customFormat="false" ht="14.4" hidden="false" customHeight="false" outlineLevel="0" collapsed="false">
      <c r="A213" s="59"/>
      <c r="B213" s="59" t="s">
        <v>187</v>
      </c>
      <c r="C213" s="59"/>
      <c r="D213" s="59"/>
      <c r="E213" s="2"/>
      <c r="F213" s="2"/>
      <c r="G213" s="60" t="n">
        <f aca="false">+'Income Statement'!EY153</f>
        <v>0</v>
      </c>
      <c r="H213" s="60" t="n">
        <f aca="false">+Budget!EI154</f>
        <v>0</v>
      </c>
      <c r="I213" s="64" t="n">
        <f aca="false">+G213-H213</f>
        <v>0</v>
      </c>
      <c r="J213" s="65" t="n">
        <f aca="false">+IF(H213=0,0,G213/H213)</f>
        <v>0</v>
      </c>
      <c r="K213" s="2"/>
    </row>
    <row r="214" customFormat="false" ht="14.4" hidden="false" customHeight="false" outlineLevel="0" collapsed="false">
      <c r="A214" s="59"/>
      <c r="B214" s="59" t="s">
        <v>188</v>
      </c>
      <c r="C214" s="59"/>
      <c r="D214" s="59"/>
      <c r="E214" s="2"/>
      <c r="F214" s="2"/>
      <c r="G214" s="60"/>
      <c r="H214" s="60"/>
      <c r="I214" s="64"/>
      <c r="J214" s="65"/>
      <c r="K214" s="2"/>
    </row>
    <row r="215" customFormat="false" ht="14.4" hidden="false" customHeight="false" outlineLevel="0" collapsed="false">
      <c r="A215" s="59"/>
      <c r="B215" s="59"/>
      <c r="C215" s="59" t="s">
        <v>189</v>
      </c>
      <c r="D215" s="59"/>
      <c r="E215" s="2"/>
      <c r="F215" s="2"/>
      <c r="G215" s="60" t="n">
        <f aca="false">+'Income Statement'!EY155</f>
        <v>7425</v>
      </c>
      <c r="H215" s="60" t="n">
        <f aca="false">+Budget!EI156</f>
        <v>45360.00001</v>
      </c>
      <c r="I215" s="64" t="n">
        <f aca="false">+G215-H215</f>
        <v>-37935.00001</v>
      </c>
      <c r="J215" s="65" t="n">
        <f aca="false">+IF(H215=0,0,G215/H215)</f>
        <v>0.163690476154389</v>
      </c>
      <c r="K215" s="2"/>
    </row>
    <row r="216" customFormat="false" ht="14.4" hidden="false" customHeight="false" outlineLevel="0" collapsed="false">
      <c r="A216" s="59"/>
      <c r="B216" s="59"/>
      <c r="C216" s="59" t="s">
        <v>190</v>
      </c>
      <c r="D216" s="59"/>
      <c r="E216" s="2"/>
      <c r="F216" s="2"/>
      <c r="G216" s="60" t="n">
        <f aca="false">+'Income Statement'!EY156</f>
        <v>0</v>
      </c>
      <c r="H216" s="60" t="n">
        <f aca="false">+Budget!EI157</f>
        <v>0</v>
      </c>
      <c r="I216" s="64" t="n">
        <f aca="false">+G216-H216</f>
        <v>0</v>
      </c>
      <c r="J216" s="65" t="n">
        <f aca="false">+IF(H216=0,0,G216/H216)</f>
        <v>0</v>
      </c>
      <c r="K216" s="2"/>
    </row>
    <row r="217" customFormat="false" ht="14.4" hidden="false" customHeight="false" outlineLevel="0" collapsed="false">
      <c r="A217" s="59"/>
      <c r="B217" s="59"/>
      <c r="C217" s="59" t="s">
        <v>191</v>
      </c>
      <c r="D217" s="59"/>
      <c r="E217" s="2"/>
      <c r="F217" s="2"/>
      <c r="G217" s="60" t="n">
        <f aca="false">+'Income Statement'!EY157</f>
        <v>323090.38</v>
      </c>
      <c r="H217" s="60" t="n">
        <f aca="false">+Budget!EI158</f>
        <v>607311.40759</v>
      </c>
      <c r="I217" s="64" t="n">
        <f aca="false">+G217-H217</f>
        <v>-284221.02759</v>
      </c>
      <c r="J217" s="65" t="n">
        <f aca="false">+IF(H217=0,0,G217/H217)</f>
        <v>0.53200117100076</v>
      </c>
      <c r="K217" s="2"/>
    </row>
    <row r="218" customFormat="false" ht="14.4" hidden="false" customHeight="false" outlineLevel="0" collapsed="false">
      <c r="A218" s="59"/>
      <c r="B218" s="59"/>
      <c r="C218" s="59" t="s">
        <v>192</v>
      </c>
      <c r="D218" s="59"/>
      <c r="E218" s="2"/>
      <c r="F218" s="2"/>
      <c r="G218" s="60" t="n">
        <f aca="false">+'Income Statement'!EY158</f>
        <v>17101.12</v>
      </c>
      <c r="H218" s="60" t="n">
        <f aca="false">+Budget!EI159</f>
        <v>25</v>
      </c>
      <c r="I218" s="64" t="n">
        <f aca="false">+G218-H218</f>
        <v>17076.12</v>
      </c>
      <c r="J218" s="65" t="n">
        <f aca="false">+IF(H218=0,0,G218/H218)</f>
        <v>684.0448</v>
      </c>
      <c r="K218" s="2"/>
    </row>
    <row r="219" customFormat="false" ht="14.4" hidden="false" customHeight="false" outlineLevel="0" collapsed="false">
      <c r="A219" s="59"/>
      <c r="B219" s="59"/>
      <c r="C219" s="59" t="s">
        <v>193</v>
      </c>
      <c r="D219" s="59"/>
      <c r="E219" s="2"/>
      <c r="F219" s="2"/>
      <c r="G219" s="60" t="n">
        <f aca="false">+'Income Statement'!EY159</f>
        <v>20064.3</v>
      </c>
      <c r="H219" s="60" t="n">
        <f aca="false">+Budget!EI160</f>
        <v>0</v>
      </c>
      <c r="I219" s="64" t="n">
        <f aca="false">+G219-H219</f>
        <v>20064.3</v>
      </c>
      <c r="J219" s="65" t="n">
        <f aca="false">+IF(H219=0,0,G219/H219)</f>
        <v>0</v>
      </c>
      <c r="K219" s="2"/>
    </row>
    <row r="220" customFormat="false" ht="14.4" hidden="false" customHeight="false" outlineLevel="0" collapsed="false">
      <c r="A220" s="59"/>
      <c r="B220" s="59"/>
      <c r="C220" s="59" t="s">
        <v>194</v>
      </c>
      <c r="D220" s="59"/>
      <c r="E220" s="2"/>
      <c r="F220" s="2"/>
      <c r="G220" s="60" t="n">
        <f aca="false">+'Income Statement'!EY160</f>
        <v>187.93</v>
      </c>
      <c r="H220" s="60" t="n">
        <f aca="false">+Budget!EI161</f>
        <v>0</v>
      </c>
      <c r="I220" s="64" t="n">
        <f aca="false">+G220-H220</f>
        <v>187.93</v>
      </c>
      <c r="J220" s="65" t="n">
        <f aca="false">+IF(H220=0,0,G220/H220)</f>
        <v>0</v>
      </c>
      <c r="K220" s="2"/>
    </row>
    <row r="221" customFormat="false" ht="14.4" hidden="false" customHeight="false" outlineLevel="0" collapsed="false">
      <c r="A221" s="59"/>
      <c r="B221" s="59"/>
      <c r="C221" s="59" t="s">
        <v>195</v>
      </c>
      <c r="D221" s="59"/>
      <c r="E221" s="2"/>
      <c r="F221" s="2"/>
      <c r="G221" s="60" t="n">
        <f aca="false">+'Income Statement'!EY161</f>
        <v>7496.96</v>
      </c>
      <c r="H221" s="60" t="n">
        <f aca="false">+Budget!EI162</f>
        <v>0</v>
      </c>
      <c r="I221" s="64" t="n">
        <f aca="false">+G221-H221</f>
        <v>7496.96</v>
      </c>
      <c r="J221" s="65" t="n">
        <f aca="false">+IF(H221=0,0,G221/H221)</f>
        <v>0</v>
      </c>
      <c r="K221" s="2"/>
    </row>
    <row r="222" customFormat="false" ht="14.4" hidden="false" customHeight="false" outlineLevel="0" collapsed="false">
      <c r="A222" s="59"/>
      <c r="B222" s="59"/>
      <c r="C222" s="59" t="s">
        <v>196</v>
      </c>
      <c r="D222" s="59"/>
      <c r="E222" s="2"/>
      <c r="F222" s="2"/>
      <c r="G222" s="60" t="n">
        <f aca="false">+'Income Statement'!EY162</f>
        <v>1173.35</v>
      </c>
      <c r="H222" s="60" t="n">
        <f aca="false">+Budget!EI163</f>
        <v>499.95</v>
      </c>
      <c r="I222" s="64" t="n">
        <f aca="false">+G222-H222</f>
        <v>673.4</v>
      </c>
      <c r="J222" s="65" t="n">
        <f aca="false">+IF(H222=0,0,G222/H222)</f>
        <v>2.34693469346935</v>
      </c>
      <c r="K222" s="2"/>
    </row>
    <row r="223" customFormat="false" ht="14.4" hidden="false" customHeight="false" outlineLevel="0" collapsed="false">
      <c r="A223" s="59"/>
      <c r="B223" s="59"/>
      <c r="C223" s="59" t="s">
        <v>197</v>
      </c>
      <c r="D223" s="59"/>
      <c r="E223" s="2"/>
      <c r="F223" s="2"/>
      <c r="G223" s="60" t="n">
        <f aca="false">+'Income Statement'!EY163</f>
        <v>0</v>
      </c>
      <c r="H223" s="60" t="n">
        <f aca="false">+Budget!EI164</f>
        <v>0</v>
      </c>
      <c r="I223" s="64" t="n">
        <f aca="false">+G223-H223</f>
        <v>0</v>
      </c>
      <c r="J223" s="65" t="n">
        <f aca="false">+IF(H223=0,0,G223/H223)</f>
        <v>0</v>
      </c>
      <c r="K223" s="2"/>
    </row>
    <row r="224" customFormat="false" ht="14.4" hidden="false" customHeight="false" outlineLevel="0" collapsed="false">
      <c r="A224" s="59"/>
      <c r="B224" s="59" t="s">
        <v>198</v>
      </c>
      <c r="C224" s="59"/>
      <c r="D224" s="59"/>
      <c r="E224" s="2"/>
      <c r="F224" s="2"/>
      <c r="G224" s="60" t="n">
        <f aca="false">+'Income Statement'!EY164</f>
        <v>376539.04</v>
      </c>
      <c r="H224" s="60" t="n">
        <f aca="false">+Budget!EI165</f>
        <v>653196.3576</v>
      </c>
      <c r="I224" s="64" t="n">
        <f aca="false">+G224-H224</f>
        <v>-276657.3176</v>
      </c>
      <c r="J224" s="65" t="n">
        <f aca="false">+IF(H224=0,0,G224/H224)</f>
        <v>0.57645612321461</v>
      </c>
      <c r="K224" s="2"/>
    </row>
    <row r="225" customFormat="false" ht="14.4" hidden="false" customHeight="false" outlineLevel="0" collapsed="false">
      <c r="A225" s="71"/>
      <c r="B225" s="71" t="s">
        <v>199</v>
      </c>
      <c r="C225" s="71"/>
      <c r="D225" s="71"/>
      <c r="E225" s="72"/>
      <c r="F225" s="72"/>
      <c r="G225" s="73" t="n">
        <f aca="false">+'Income Statement'!EY165</f>
        <v>0</v>
      </c>
      <c r="H225" s="73" t="n">
        <f aca="false">+Budget!EI166</f>
        <v>0</v>
      </c>
      <c r="I225" s="74" t="n">
        <v>0</v>
      </c>
      <c r="J225" s="75" t="n">
        <v>0</v>
      </c>
      <c r="K225" s="2"/>
    </row>
    <row r="226" customFormat="false" ht="15" hidden="true" customHeight="false" outlineLevel="0" collapsed="false">
      <c r="A226" s="59"/>
      <c r="B226" s="59" t="s">
        <v>200</v>
      </c>
      <c r="C226" s="59"/>
      <c r="D226" s="59"/>
      <c r="E226" s="2"/>
      <c r="F226" s="2"/>
      <c r="G226" s="60" t="n">
        <f aca="false">+'Income Statement'!EY166</f>
        <v>0</v>
      </c>
      <c r="H226" s="60"/>
      <c r="I226" s="64"/>
      <c r="J226" s="65"/>
      <c r="K226" s="72"/>
    </row>
    <row r="227" customFormat="false" ht="14.4" hidden="false" customHeight="false" outlineLevel="0" collapsed="false">
      <c r="A227" s="59"/>
      <c r="B227" s="59"/>
      <c r="C227" s="59" t="s">
        <v>41</v>
      </c>
      <c r="D227" s="59"/>
      <c r="E227" s="2"/>
      <c r="F227" s="2"/>
      <c r="G227" s="60" t="n">
        <f aca="false">+'Income Statement'!EY167</f>
        <v>5985827.59</v>
      </c>
      <c r="H227" s="60" t="n">
        <f aca="false">+Budget!EI168</f>
        <v>6129265.16531</v>
      </c>
      <c r="I227" s="64" t="n">
        <f aca="false">+G227-H227</f>
        <v>-143437.57531</v>
      </c>
      <c r="J227" s="65" t="n">
        <f aca="false">+IF(H227=0,0,G227/H227)</f>
        <v>0.976597916480785</v>
      </c>
      <c r="K227" s="2"/>
    </row>
    <row r="228" customFormat="false" ht="14.4" hidden="false" customHeight="false" outlineLevel="0" collapsed="false">
      <c r="A228" s="59"/>
      <c r="B228" s="59"/>
      <c r="C228" s="59" t="s">
        <v>201</v>
      </c>
      <c r="D228" s="59"/>
      <c r="E228" s="2"/>
      <c r="F228" s="2"/>
      <c r="G228" s="60" t="n">
        <f aca="false">+'Income Statement'!EY168</f>
        <v>96841.51</v>
      </c>
      <c r="H228" s="60" t="n">
        <f aca="false">+Budget!EI169</f>
        <v>79411.6533</v>
      </c>
      <c r="I228" s="64" t="n">
        <f aca="false">+G228-H228</f>
        <v>17429.8567</v>
      </c>
      <c r="J228" s="65" t="n">
        <f aca="false">+IF(H228=0,0,G228/H228)</f>
        <v>1.21948739228679</v>
      </c>
      <c r="K228" s="2"/>
    </row>
    <row r="229" customFormat="false" ht="14.4" hidden="false" customHeight="false" outlineLevel="0" collapsed="false">
      <c r="A229" s="59"/>
      <c r="B229" s="59"/>
      <c r="C229" s="59" t="s">
        <v>202</v>
      </c>
      <c r="D229" s="59"/>
      <c r="E229" s="2"/>
      <c r="F229" s="2"/>
      <c r="G229" s="60" t="n">
        <f aca="false">+'Income Statement'!EY169</f>
        <v>0</v>
      </c>
      <c r="H229" s="60" t="n">
        <f aca="false">+Budget!EI170</f>
        <v>0</v>
      </c>
      <c r="I229" s="64" t="n">
        <f aca="false">+G229-H229</f>
        <v>0</v>
      </c>
      <c r="J229" s="65" t="n">
        <f aca="false">+IF(H229=0,0,G229/H229)</f>
        <v>0</v>
      </c>
      <c r="K229" s="2"/>
    </row>
    <row r="230" customFormat="false" ht="14.4" hidden="false" customHeight="false" outlineLevel="0" collapsed="false">
      <c r="A230" s="59"/>
      <c r="B230" s="59" t="s">
        <v>203</v>
      </c>
      <c r="C230" s="59"/>
      <c r="D230" s="59"/>
      <c r="E230" s="2"/>
      <c r="F230" s="2"/>
      <c r="G230" s="60" t="n">
        <f aca="false">+'Income Statement'!EY170</f>
        <v>6082669.1</v>
      </c>
      <c r="H230" s="60" t="n">
        <f aca="false">+Budget!EI171</f>
        <v>6208676.81861</v>
      </c>
      <c r="I230" s="64" t="n">
        <f aca="false">+G230-H230</f>
        <v>-126007.718610001</v>
      </c>
      <c r="J230" s="65" t="n">
        <f aca="false">+IF(H230=0,0,G230/H230)</f>
        <v>0.979704577594971</v>
      </c>
      <c r="K230" s="2"/>
    </row>
    <row r="231" customFormat="false" ht="14.4" hidden="false" customHeight="false" outlineLevel="0" collapsed="false">
      <c r="A231" s="59"/>
      <c r="B231" s="59" t="s">
        <v>204</v>
      </c>
      <c r="C231" s="59"/>
      <c r="D231" s="59"/>
      <c r="E231" s="2"/>
      <c r="F231" s="2"/>
      <c r="G231" s="60"/>
      <c r="H231" s="60"/>
      <c r="I231" s="64"/>
      <c r="J231" s="65"/>
      <c r="K231" s="2"/>
    </row>
    <row r="232" customFormat="false" ht="14.4" hidden="false" customHeight="false" outlineLevel="0" collapsed="false">
      <c r="A232" s="59"/>
      <c r="B232" s="59"/>
      <c r="C232" s="59" t="s">
        <v>26</v>
      </c>
      <c r="D232" s="59"/>
      <c r="E232" s="2"/>
      <c r="F232" s="2"/>
      <c r="G232" s="60" t="n">
        <f aca="false">+'Income Statement'!EY172</f>
        <v>26887.85</v>
      </c>
      <c r="H232" s="60" t="n">
        <f aca="false">+Budget!EI173</f>
        <v>14668.4176</v>
      </c>
      <c r="I232" s="64" t="n">
        <f aca="false">+G232-H232</f>
        <v>12219.4324</v>
      </c>
      <c r="J232" s="65" t="n">
        <f aca="false">+IF(H232=0,0,G232/H232)</f>
        <v>1.83304366791412</v>
      </c>
      <c r="K232" s="2"/>
    </row>
    <row r="233" customFormat="false" ht="14.4" hidden="false" customHeight="false" outlineLevel="0" collapsed="false">
      <c r="A233" s="59"/>
      <c r="B233" s="59"/>
      <c r="C233" s="59" t="s">
        <v>119</v>
      </c>
      <c r="D233" s="59"/>
      <c r="E233" s="2"/>
      <c r="F233" s="2"/>
      <c r="G233" s="60" t="n">
        <f aca="false">+'Income Statement'!EY173</f>
        <v>171700.4</v>
      </c>
      <c r="H233" s="60" t="n">
        <f aca="false">+Budget!EI174</f>
        <v>111700.6596</v>
      </c>
      <c r="I233" s="64" t="n">
        <f aca="false">+G233-H233</f>
        <v>59999.7404</v>
      </c>
      <c r="J233" s="65" t="n">
        <f aca="false">+IF(H233=0,0,G233/H233)</f>
        <v>1.53714759263606</v>
      </c>
      <c r="K233" s="2"/>
    </row>
    <row r="234" customFormat="false" ht="14.4" hidden="false" customHeight="false" outlineLevel="0" collapsed="false">
      <c r="A234" s="59"/>
      <c r="B234" s="59"/>
      <c r="C234" s="59" t="s">
        <v>42</v>
      </c>
      <c r="D234" s="59"/>
      <c r="E234" s="2"/>
      <c r="F234" s="2"/>
      <c r="G234" s="60" t="n">
        <f aca="false">+'Income Statement'!EY174</f>
        <v>-64.07</v>
      </c>
      <c r="H234" s="60" t="n">
        <f aca="false">+Budget!EI175</f>
        <v>0</v>
      </c>
      <c r="I234" s="64" t="n">
        <f aca="false">+G234-H234</f>
        <v>-64.07</v>
      </c>
      <c r="J234" s="65" t="n">
        <f aca="false">+IF(H234=0,0,G234/H234)</f>
        <v>0</v>
      </c>
      <c r="K234" s="2"/>
    </row>
    <row r="235" customFormat="false" ht="14.4" hidden="false" customHeight="false" outlineLevel="0" collapsed="false">
      <c r="A235" s="59"/>
      <c r="B235" s="59"/>
      <c r="C235" s="59" t="s">
        <v>205</v>
      </c>
      <c r="D235" s="59"/>
      <c r="E235" s="2"/>
      <c r="F235" s="2"/>
      <c r="G235" s="60" t="n">
        <f aca="false">+'Income Statement'!EY175</f>
        <v>0</v>
      </c>
      <c r="H235" s="60" t="n">
        <f aca="false">+Budget!EI176</f>
        <v>0</v>
      </c>
      <c r="I235" s="64" t="n">
        <f aca="false">+G235-H235</f>
        <v>0</v>
      </c>
      <c r="J235" s="65" t="n">
        <f aca="false">+IF(H235=0,0,G235/H235)</f>
        <v>0</v>
      </c>
      <c r="K235" s="2"/>
    </row>
    <row r="236" customFormat="false" ht="14.4" hidden="false" customHeight="false" outlineLevel="0" collapsed="false">
      <c r="A236" s="59"/>
      <c r="B236" s="59" t="s">
        <v>206</v>
      </c>
      <c r="C236" s="59"/>
      <c r="D236" s="59"/>
      <c r="E236" s="2"/>
      <c r="F236" s="2"/>
      <c r="G236" s="60" t="n">
        <f aca="false">+'Income Statement'!EY176</f>
        <v>198524.18</v>
      </c>
      <c r="H236" s="60" t="n">
        <f aca="false">+Budget!EI177</f>
        <v>126369.0772</v>
      </c>
      <c r="I236" s="64" t="n">
        <f aca="false">+G236-H236</f>
        <v>72155.1028</v>
      </c>
      <c r="J236" s="65" t="n">
        <f aca="false">+IF(H236=0,0,G236/H236)</f>
        <v>1.57098701991629</v>
      </c>
      <c r="K236" s="2"/>
    </row>
    <row r="237" customFormat="false" ht="14.4" hidden="false" customHeight="false" outlineLevel="0" collapsed="false">
      <c r="A237" s="59"/>
      <c r="B237" s="59" t="s">
        <v>207</v>
      </c>
      <c r="C237" s="59"/>
      <c r="D237" s="59"/>
      <c r="E237" s="2"/>
      <c r="F237" s="2"/>
      <c r="G237" s="60"/>
      <c r="H237" s="60"/>
      <c r="I237" s="64"/>
      <c r="J237" s="65"/>
      <c r="K237" s="2"/>
    </row>
    <row r="238" customFormat="false" ht="14.4" hidden="false" customHeight="false" outlineLevel="0" collapsed="false">
      <c r="A238" s="59"/>
      <c r="B238" s="59"/>
      <c r="C238" s="59" t="s">
        <v>43</v>
      </c>
      <c r="D238" s="59"/>
      <c r="E238" s="2"/>
      <c r="F238" s="2"/>
      <c r="G238" s="60" t="n">
        <f aca="false">+'Income Statement'!EY178</f>
        <v>24809.95</v>
      </c>
      <c r="H238" s="60" t="n">
        <f aca="false">+Budget!EI179</f>
        <v>26128.9277</v>
      </c>
      <c r="I238" s="64" t="n">
        <f aca="false">+G238-H238</f>
        <v>-1318.9777</v>
      </c>
      <c r="J238" s="65" t="n">
        <f aca="false">+IF(H238=0,0,G238/H238)</f>
        <v>0.949520404543812</v>
      </c>
      <c r="K238" s="2"/>
    </row>
    <row r="239" customFormat="false" ht="14.4" hidden="false" customHeight="false" outlineLevel="0" collapsed="false">
      <c r="A239" s="59"/>
      <c r="B239" s="59"/>
      <c r="C239" s="59" t="s">
        <v>208</v>
      </c>
      <c r="D239" s="59"/>
      <c r="E239" s="2"/>
      <c r="F239" s="2"/>
      <c r="G239" s="60" t="n">
        <f aca="false">+'Income Statement'!EY179</f>
        <v>0</v>
      </c>
      <c r="H239" s="60" t="n">
        <f aca="false">+Budget!EI180</f>
        <v>43.58</v>
      </c>
      <c r="I239" s="64" t="n">
        <f aca="false">+G239-H239</f>
        <v>-43.58</v>
      </c>
      <c r="J239" s="65" t="n">
        <f aca="false">+IF(H239=0,0,G239/H239)</f>
        <v>0</v>
      </c>
      <c r="K239" s="2"/>
    </row>
    <row r="240" customFormat="false" ht="14.4" hidden="false" customHeight="false" outlineLevel="0" collapsed="false">
      <c r="A240" s="59"/>
      <c r="B240" s="59" t="s">
        <v>209</v>
      </c>
      <c r="C240" s="59"/>
      <c r="D240" s="59"/>
      <c r="E240" s="2"/>
      <c r="F240" s="2"/>
      <c r="G240" s="60" t="n">
        <f aca="false">+'Income Statement'!EY180</f>
        <v>24809.95</v>
      </c>
      <c r="H240" s="60" t="n">
        <f aca="false">+Budget!EI181</f>
        <v>26172.5077</v>
      </c>
      <c r="I240" s="64" t="n">
        <f aca="false">+G240-H240</f>
        <v>-1362.5577</v>
      </c>
      <c r="J240" s="65" t="n">
        <f aca="false">+IF(H240=0,0,G240/H240)</f>
        <v>0.947939352406801</v>
      </c>
      <c r="K240" s="2"/>
    </row>
    <row r="241" customFormat="false" ht="14.4" hidden="false" customHeight="false" outlineLevel="0" collapsed="false">
      <c r="A241" s="59"/>
      <c r="B241" s="59" t="s">
        <v>210</v>
      </c>
      <c r="C241" s="59"/>
      <c r="D241" s="59"/>
      <c r="E241" s="2"/>
      <c r="F241" s="2"/>
      <c r="G241" s="60"/>
      <c r="H241" s="60"/>
      <c r="I241" s="64"/>
      <c r="J241" s="65"/>
      <c r="K241" s="2"/>
    </row>
    <row r="242" customFormat="false" ht="14.4" hidden="false" customHeight="false" outlineLevel="0" collapsed="false">
      <c r="A242" s="59"/>
      <c r="B242" s="59"/>
      <c r="C242" s="59" t="s">
        <v>211</v>
      </c>
      <c r="D242" s="59"/>
      <c r="E242" s="2"/>
      <c r="F242" s="2"/>
      <c r="G242" s="60" t="n">
        <f aca="false">+'Income Statement'!EY182</f>
        <v>19115.02</v>
      </c>
      <c r="H242" s="60" t="n">
        <f aca="false">+Budget!EI183</f>
        <v>15358.6492</v>
      </c>
      <c r="I242" s="64" t="n">
        <f aca="false">+G242-H242</f>
        <v>3756.3708</v>
      </c>
      <c r="J242" s="65" t="n">
        <f aca="false">+IF(H242=0,0,G242/H242)</f>
        <v>1.24457689937993</v>
      </c>
      <c r="K242" s="2"/>
    </row>
    <row r="243" customFormat="false" ht="14.4" hidden="false" customHeight="false" outlineLevel="0" collapsed="false">
      <c r="A243" s="59"/>
      <c r="B243" s="59"/>
      <c r="C243" s="59" t="s">
        <v>212</v>
      </c>
      <c r="D243" s="59"/>
      <c r="E243" s="2"/>
      <c r="F243" s="2"/>
      <c r="G243" s="60" t="n">
        <f aca="false">+'Income Statement'!EY183</f>
        <v>100479.31</v>
      </c>
      <c r="H243" s="60" t="n">
        <f aca="false">+Budget!EI184</f>
        <v>87932.0909</v>
      </c>
      <c r="I243" s="64" t="n">
        <f aca="false">+G243-H243</f>
        <v>12547.2191</v>
      </c>
      <c r="J243" s="65" t="n">
        <f aca="false">+IF(H243=0,0,G243/H243)</f>
        <v>1.14269214994864</v>
      </c>
      <c r="K243" s="2"/>
    </row>
    <row r="244" customFormat="false" ht="14.4" hidden="false" customHeight="false" outlineLevel="0" collapsed="false">
      <c r="A244" s="59"/>
      <c r="B244" s="59"/>
      <c r="C244" s="59" t="s">
        <v>213</v>
      </c>
      <c r="D244" s="59"/>
      <c r="E244" s="2"/>
      <c r="F244" s="2"/>
      <c r="G244" s="60" t="n">
        <f aca="false">+'Income Statement'!EY184</f>
        <v>79382.12</v>
      </c>
      <c r="H244" s="60" t="n">
        <f aca="false">+Budget!EI185</f>
        <v>36481.2713</v>
      </c>
      <c r="I244" s="64" t="n">
        <f aca="false">+G244-H244</f>
        <v>42900.8487</v>
      </c>
      <c r="J244" s="65" t="n">
        <f aca="false">+IF(H244=0,0,G244/H244)</f>
        <v>2.17596912528649</v>
      </c>
      <c r="K244" s="2"/>
    </row>
    <row r="245" customFormat="false" ht="14.4" hidden="false" customHeight="false" outlineLevel="0" collapsed="false">
      <c r="A245" s="59"/>
      <c r="B245" s="59"/>
      <c r="C245" s="59" t="s">
        <v>214</v>
      </c>
      <c r="D245" s="59"/>
      <c r="E245" s="2"/>
      <c r="F245" s="2"/>
      <c r="G245" s="60" t="n">
        <f aca="false">+'Income Statement'!EY185</f>
        <v>562735.23</v>
      </c>
      <c r="H245" s="60" t="n">
        <f aca="false">+Budget!EI186</f>
        <v>547033.3432</v>
      </c>
      <c r="I245" s="64" t="n">
        <f aca="false">+G245-H245</f>
        <v>15701.8868</v>
      </c>
      <c r="J245" s="65" t="n">
        <f aca="false">+IF(H245=0,0,G245/H245)</f>
        <v>1.02870371065162</v>
      </c>
      <c r="K245" s="2"/>
    </row>
    <row r="246" customFormat="false" ht="14.4" hidden="false" customHeight="false" outlineLevel="0" collapsed="false">
      <c r="A246" s="59"/>
      <c r="B246" s="59"/>
      <c r="C246" s="59" t="s">
        <v>215</v>
      </c>
      <c r="D246" s="59"/>
      <c r="E246" s="2"/>
      <c r="F246" s="2"/>
      <c r="G246" s="60" t="n">
        <f aca="false">+'Income Statement'!EY186</f>
        <v>0</v>
      </c>
      <c r="H246" s="60" t="n">
        <f aca="false">+Budget!EI187</f>
        <v>0</v>
      </c>
      <c r="I246" s="64" t="n">
        <f aca="false">+G246-H246</f>
        <v>0</v>
      </c>
      <c r="J246" s="65" t="n">
        <f aca="false">+IF(H246=0,0,G246/H246)</f>
        <v>0</v>
      </c>
      <c r="K246" s="2"/>
    </row>
    <row r="247" customFormat="false" ht="14.4" hidden="false" customHeight="false" outlineLevel="0" collapsed="false">
      <c r="A247" s="59"/>
      <c r="B247" s="59"/>
      <c r="C247" s="59" t="s">
        <v>216</v>
      </c>
      <c r="D247" s="59"/>
      <c r="E247" s="2"/>
      <c r="F247" s="2"/>
      <c r="G247" s="60" t="n">
        <f aca="false">+'Income Statement'!EY187</f>
        <v>125725.84</v>
      </c>
      <c r="H247" s="60" t="n">
        <f aca="false">+Budget!EI188</f>
        <v>161724.5767</v>
      </c>
      <c r="I247" s="64" t="n">
        <f aca="false">+G247-H247</f>
        <v>-35998.7367</v>
      </c>
      <c r="J247" s="65" t="n">
        <f aca="false">+IF(H247=0,0,G247/H247)</f>
        <v>0.777407136042298</v>
      </c>
      <c r="K247" s="2"/>
    </row>
    <row r="248" customFormat="false" ht="14.4" hidden="false" customHeight="false" outlineLevel="0" collapsed="false">
      <c r="A248" s="59"/>
      <c r="B248" s="59"/>
      <c r="C248" s="59" t="s">
        <v>217</v>
      </c>
      <c r="D248" s="59"/>
      <c r="E248" s="2"/>
      <c r="F248" s="2"/>
      <c r="G248" s="60" t="n">
        <f aca="false">+'Income Statement'!EY188</f>
        <v>0</v>
      </c>
      <c r="H248" s="60" t="n">
        <f aca="false">+Budget!EI189</f>
        <v>675.3298</v>
      </c>
      <c r="I248" s="64" t="n">
        <f aca="false">+G248-H248</f>
        <v>-675.3298</v>
      </c>
      <c r="J248" s="65" t="n">
        <f aca="false">+IF(H248=0,0,G248/H248)</f>
        <v>0</v>
      </c>
      <c r="K248" s="2"/>
    </row>
    <row r="249" customFormat="false" ht="14.4" hidden="false" customHeight="false" outlineLevel="0" collapsed="false">
      <c r="A249" s="59"/>
      <c r="B249" s="59"/>
      <c r="C249" s="59" t="s">
        <v>218</v>
      </c>
      <c r="D249" s="59"/>
      <c r="E249" s="2"/>
      <c r="F249" s="2"/>
      <c r="G249" s="60" t="n">
        <f aca="false">+'Income Statement'!EY189</f>
        <v>49716.69</v>
      </c>
      <c r="H249" s="60" t="n">
        <f aca="false">+Budget!EI190</f>
        <v>52223.6529</v>
      </c>
      <c r="I249" s="64" t="n">
        <f aca="false">+G249-H249</f>
        <v>-2506.9629</v>
      </c>
      <c r="J249" s="65" t="n">
        <f aca="false">+IF(H249=0,0,G249/H249)</f>
        <v>0.951995642572142</v>
      </c>
      <c r="K249" s="2"/>
    </row>
    <row r="250" customFormat="false" ht="14.4" hidden="false" customHeight="false" outlineLevel="0" collapsed="false">
      <c r="A250" s="59"/>
      <c r="B250" s="59"/>
      <c r="C250" s="59" t="s">
        <v>146</v>
      </c>
      <c r="D250" s="59"/>
      <c r="E250" s="2"/>
      <c r="F250" s="2"/>
      <c r="G250" s="60" t="n">
        <f aca="false">+'Income Statement'!EY190</f>
        <v>133915.85</v>
      </c>
      <c r="H250" s="60" t="n">
        <f aca="false">+Budget!EI191</f>
        <v>108155.2866</v>
      </c>
      <c r="I250" s="64" t="n">
        <f aca="false">+G250-H250</f>
        <v>25760.5634</v>
      </c>
      <c r="J250" s="65" t="n">
        <f aca="false">+IF(H250=0,0,G250/H250)</f>
        <v>1.23818126889416</v>
      </c>
      <c r="K250" s="2"/>
    </row>
    <row r="251" customFormat="false" ht="14.4" hidden="false" customHeight="false" outlineLevel="0" collapsed="false">
      <c r="A251" s="59"/>
      <c r="B251" s="59"/>
      <c r="C251" s="59" t="s">
        <v>219</v>
      </c>
      <c r="D251" s="59"/>
      <c r="E251" s="2"/>
      <c r="F251" s="2"/>
      <c r="G251" s="60" t="n">
        <f aca="false">+'Income Statement'!EY191</f>
        <v>0</v>
      </c>
      <c r="H251" s="60" t="n">
        <f aca="false">+Budget!EI192</f>
        <v>0</v>
      </c>
      <c r="I251" s="64" t="n">
        <f aca="false">+G251-H251</f>
        <v>0</v>
      </c>
      <c r="J251" s="65" t="n">
        <f aca="false">+IF(H251=0,0,G251/H251)</f>
        <v>0</v>
      </c>
      <c r="K251" s="2"/>
    </row>
    <row r="252" customFormat="false" ht="14.4" hidden="false" customHeight="false" outlineLevel="0" collapsed="false">
      <c r="A252" s="59"/>
      <c r="B252" s="59"/>
      <c r="C252" s="59" t="s">
        <v>220</v>
      </c>
      <c r="D252" s="59"/>
      <c r="E252" s="2"/>
      <c r="F252" s="2"/>
      <c r="G252" s="60" t="n">
        <f aca="false">+'Income Statement'!EY192</f>
        <v>0</v>
      </c>
      <c r="H252" s="60" t="n">
        <f aca="false">+Budget!EI193</f>
        <v>0</v>
      </c>
      <c r="I252" s="64" t="n">
        <f aca="false">+G252-H252</f>
        <v>0</v>
      </c>
      <c r="J252" s="65" t="n">
        <f aca="false">+IF(H252=0,0,G252/H252)</f>
        <v>0</v>
      </c>
      <c r="K252" s="2"/>
    </row>
    <row r="253" customFormat="false" ht="14.4" hidden="false" customHeight="false" outlineLevel="0" collapsed="false">
      <c r="A253" s="71"/>
      <c r="B253" s="71"/>
      <c r="C253" s="71" t="s">
        <v>221</v>
      </c>
      <c r="D253" s="71"/>
      <c r="E253" s="72"/>
      <c r="F253" s="72"/>
      <c r="G253" s="73" t="n">
        <f aca="false">+'Income Statement'!EY193</f>
        <v>0</v>
      </c>
      <c r="H253" s="73" t="n">
        <f aca="false">+Budget!EI194</f>
        <v>0</v>
      </c>
      <c r="I253" s="64" t="n">
        <f aca="false">+G253-H253</f>
        <v>0</v>
      </c>
      <c r="J253" s="65" t="n">
        <f aca="false">+IF(H253=0,0,G253/H253)</f>
        <v>0</v>
      </c>
      <c r="K253" s="2"/>
    </row>
    <row r="254" customFormat="false" ht="14.4" hidden="false" customHeight="false" outlineLevel="0" collapsed="false">
      <c r="A254" s="59"/>
      <c r="B254" s="59"/>
      <c r="C254" s="59" t="s">
        <v>222</v>
      </c>
      <c r="D254" s="59"/>
      <c r="E254" s="2"/>
      <c r="F254" s="2"/>
      <c r="G254" s="60" t="n">
        <f aca="false">+'Income Statement'!EY194</f>
        <v>7671.52</v>
      </c>
      <c r="H254" s="60" t="n">
        <f aca="false">+Budget!EI195</f>
        <v>3425.265</v>
      </c>
      <c r="I254" s="64" t="n">
        <f aca="false">+G254-H254</f>
        <v>4246.255</v>
      </c>
      <c r="J254" s="65" t="n">
        <f aca="false">+IF(H254=0,0,G254/H254)</f>
        <v>2.23968656439721</v>
      </c>
      <c r="K254" s="72"/>
    </row>
    <row r="255" customFormat="false" ht="14.4" hidden="false" customHeight="false" outlineLevel="0" collapsed="false">
      <c r="A255" s="59"/>
      <c r="B255" s="59"/>
      <c r="C255" s="59" t="s">
        <v>223</v>
      </c>
      <c r="D255" s="59"/>
      <c r="E255" s="2"/>
      <c r="F255" s="2"/>
      <c r="G255" s="60" t="n">
        <f aca="false">+'Income Statement'!EY195</f>
        <v>0</v>
      </c>
      <c r="H255" s="60" t="n">
        <f aca="false">+Budget!EI196</f>
        <v>0</v>
      </c>
      <c r="I255" s="64" t="n">
        <f aca="false">+G255-H255</f>
        <v>0</v>
      </c>
      <c r="J255" s="65" t="n">
        <f aca="false">+IF(H255=0,0,G255/H255)</f>
        <v>0</v>
      </c>
      <c r="K255" s="2"/>
    </row>
    <row r="256" customFormat="false" ht="14.4" hidden="false" customHeight="false" outlineLevel="0" collapsed="false">
      <c r="A256" s="59"/>
      <c r="B256" s="59"/>
      <c r="C256" s="59" t="s">
        <v>165</v>
      </c>
      <c r="D256" s="59"/>
      <c r="E256" s="2"/>
      <c r="F256" s="2"/>
      <c r="G256" s="60" t="n">
        <f aca="false">+'Income Statement'!EY196</f>
        <v>46911.8</v>
      </c>
      <c r="H256" s="60" t="n">
        <f aca="false">+Budget!EI197</f>
        <v>72723.4766</v>
      </c>
      <c r="I256" s="64" t="n">
        <f aca="false">+G256-H256</f>
        <v>-25811.6766</v>
      </c>
      <c r="J256" s="65" t="n">
        <f aca="false">+IF(H256=0,0,G256/H256)</f>
        <v>0.645070920605575</v>
      </c>
      <c r="K256" s="2"/>
    </row>
    <row r="257" customFormat="false" ht="14.4" hidden="false" customHeight="false" outlineLevel="0" collapsed="false">
      <c r="A257" s="59"/>
      <c r="B257" s="59"/>
      <c r="C257" s="59" t="s">
        <v>224</v>
      </c>
      <c r="D257" s="59"/>
      <c r="E257" s="2"/>
      <c r="F257" s="2"/>
      <c r="G257" s="60" t="n">
        <f aca="false">+'Income Statement'!EY197</f>
        <v>22327.05</v>
      </c>
      <c r="H257" s="60" t="n">
        <f aca="false">+Budget!EI198</f>
        <v>17380.7762</v>
      </c>
      <c r="I257" s="64" t="n">
        <f aca="false">+G257-H257</f>
        <v>4946.2738</v>
      </c>
      <c r="J257" s="65" t="n">
        <f aca="false">+IF(H257=0,0,G257/H257)</f>
        <v>1.28458302109661</v>
      </c>
      <c r="K257" s="2"/>
    </row>
    <row r="258" customFormat="false" ht="14.4" hidden="false" customHeight="false" outlineLevel="0" collapsed="false">
      <c r="A258" s="59"/>
      <c r="B258" s="59"/>
      <c r="C258" s="59" t="s">
        <v>225</v>
      </c>
      <c r="D258" s="59"/>
      <c r="E258" s="2"/>
      <c r="F258" s="2"/>
      <c r="G258" s="60" t="n">
        <f aca="false">+'Income Statement'!EY198</f>
        <v>133802.37</v>
      </c>
      <c r="H258" s="60" t="n">
        <f aca="false">+Budget!EI199</f>
        <v>105299.228</v>
      </c>
      <c r="I258" s="64" t="n">
        <f aca="false">+G258-H258</f>
        <v>28503.142</v>
      </c>
      <c r="J258" s="65" t="n">
        <f aca="false">+IF(H258=0,0,G258/H258)</f>
        <v>1.27068709373634</v>
      </c>
      <c r="K258" s="2"/>
    </row>
    <row r="259" customFormat="false" ht="14.4" hidden="false" customHeight="false" outlineLevel="0" collapsed="false">
      <c r="A259" s="59"/>
      <c r="B259" s="59"/>
      <c r="C259" s="59" t="s">
        <v>44</v>
      </c>
      <c r="D259" s="59"/>
      <c r="E259" s="2"/>
      <c r="F259" s="2"/>
      <c r="G259" s="60" t="n">
        <f aca="false">+'Income Statement'!EY199</f>
        <v>0</v>
      </c>
      <c r="H259" s="60" t="n">
        <f aca="false">+Budget!EI200</f>
        <v>0</v>
      </c>
      <c r="I259" s="64" t="n">
        <f aca="false">+G259-H259</f>
        <v>0</v>
      </c>
      <c r="J259" s="65" t="n">
        <f aca="false">+IF(H259=0,0,G259/H259)</f>
        <v>0</v>
      </c>
      <c r="K259" s="2"/>
    </row>
    <row r="260" customFormat="false" ht="14.4" hidden="false" customHeight="false" outlineLevel="0" collapsed="false">
      <c r="A260" s="59"/>
      <c r="B260" s="59"/>
      <c r="C260" s="59" t="s">
        <v>226</v>
      </c>
      <c r="D260" s="59"/>
      <c r="E260" s="2"/>
      <c r="F260" s="2"/>
      <c r="G260" s="60" t="n">
        <f aca="false">+'Income Statement'!EY200</f>
        <v>233568.75</v>
      </c>
      <c r="H260" s="60" t="n">
        <f aca="false">+Budget!EI201</f>
        <v>185930.126</v>
      </c>
      <c r="I260" s="64" t="n">
        <f aca="false">+G260-H260</f>
        <v>47638.624</v>
      </c>
      <c r="J260" s="65" t="n">
        <f aca="false">+IF(H260=0,0,G260/H260)</f>
        <v>1.25621788692812</v>
      </c>
      <c r="K260" s="2"/>
    </row>
    <row r="261" customFormat="false" ht="14.4" hidden="false" customHeight="false" outlineLevel="0" collapsed="false">
      <c r="A261" s="59"/>
      <c r="B261" s="59"/>
      <c r="C261" s="59" t="s">
        <v>227</v>
      </c>
      <c r="D261" s="59"/>
      <c r="E261" s="2"/>
      <c r="F261" s="2"/>
      <c r="G261" s="60" t="n">
        <f aca="false">+'Income Statement'!EY201</f>
        <v>0</v>
      </c>
      <c r="H261" s="67" t="n">
        <f aca="false">+Budget!EI202</f>
        <v>0</v>
      </c>
      <c r="I261" s="64" t="n">
        <f aca="false">+G261-H261</f>
        <v>0</v>
      </c>
      <c r="J261" s="65" t="n">
        <f aca="false">+IF(H261=0,0,G261/H261)</f>
        <v>0</v>
      </c>
      <c r="K261" s="2"/>
    </row>
    <row r="262" customFormat="false" ht="14.4" hidden="false" customHeight="false" outlineLevel="0" collapsed="false">
      <c r="A262" s="59"/>
      <c r="B262" s="59" t="s">
        <v>228</v>
      </c>
      <c r="C262" s="59"/>
      <c r="D262" s="59"/>
      <c r="E262" s="2"/>
      <c r="F262" s="2"/>
      <c r="G262" s="60" t="n">
        <f aca="false">+'Income Statement'!EY202</f>
        <v>1515351.55</v>
      </c>
      <c r="H262" s="68" t="n">
        <f aca="false">+Budget!EI203</f>
        <v>1394343.0724</v>
      </c>
      <c r="I262" s="64" t="n">
        <f aca="false">+G262-H262</f>
        <v>121008.4776</v>
      </c>
      <c r="J262" s="65" t="n">
        <f aca="false">+IF(H262=0,0,G262/H262)</f>
        <v>1.08678529695831</v>
      </c>
      <c r="K262" s="2"/>
    </row>
    <row r="263" customFormat="false" ht="15" hidden="false" customHeight="false" outlineLevel="0" collapsed="false">
      <c r="A263" s="59"/>
      <c r="B263" s="76" t="s">
        <v>45</v>
      </c>
      <c r="C263" s="59"/>
      <c r="D263" s="59"/>
      <c r="E263" s="2"/>
      <c r="F263" s="2"/>
      <c r="G263" s="68" t="n">
        <f aca="false">+'Income Statement'!EY203</f>
        <v>-131228.23</v>
      </c>
      <c r="H263" s="68" t="n">
        <v>0</v>
      </c>
      <c r="I263" s="64" t="n">
        <f aca="false">+G263-H263</f>
        <v>-131228.23</v>
      </c>
      <c r="J263" s="65" t="n">
        <f aca="false">+IF(H263=0,0,G263/H263)</f>
        <v>0</v>
      </c>
      <c r="K263" s="2"/>
    </row>
    <row r="264" customFormat="false" ht="15" hidden="false" customHeight="false" outlineLevel="0" collapsed="false">
      <c r="A264" s="59" t="s">
        <v>46</v>
      </c>
      <c r="B264" s="59"/>
      <c r="C264" s="59"/>
      <c r="D264" s="59"/>
      <c r="E264" s="2"/>
      <c r="F264" s="2"/>
      <c r="G264" s="77" t="n">
        <f aca="false">+'Income Statement'!EY204</f>
        <v>22731857.3</v>
      </c>
      <c r="H264" s="77" t="n">
        <f aca="false">+Budget!EI205</f>
        <v>22943918.97596</v>
      </c>
      <c r="I264" s="64" t="n">
        <f aca="false">+G264-H264</f>
        <v>-212061.675960001</v>
      </c>
      <c r="J264" s="65" t="n">
        <f aca="false">+IF(H264=0,0,G264/H264)</f>
        <v>0.990757390828385</v>
      </c>
      <c r="K264" s="2"/>
    </row>
    <row r="265" customFormat="false" ht="15" hidden="false" customHeight="false" outlineLevel="0" collapsed="false">
      <c r="A265" s="59" t="s">
        <v>229</v>
      </c>
      <c r="B265" s="59"/>
      <c r="C265" s="59"/>
      <c r="D265" s="59"/>
      <c r="E265" s="59"/>
      <c r="F265" s="59"/>
      <c r="G265" s="78" t="n">
        <f aca="false">+'Income Statement'!EY205</f>
        <v>2942760.93</v>
      </c>
      <c r="H265" s="78" t="n">
        <f aca="false">+Budget!EI206</f>
        <v>1121431.00852</v>
      </c>
      <c r="I265" s="79" t="n">
        <f aca="false">+G265-H265</f>
        <v>1821329.92148</v>
      </c>
      <c r="J265" s="80" t="n">
        <f aca="false">+IF(H265=0,0,G265/H265)</f>
        <v>2.624112324024</v>
      </c>
      <c r="K265" s="2"/>
    </row>
  </sheetData>
  <conditionalFormatting sqref="H69:H71,H73:H90,H92:H97,H100:H101,H103,H105:H106,H67,H109:H261">
    <cfRule type="expression" priority="2" aboveAverage="0" equalAverage="0" bottom="0" percent="0" rank="0" text="" dxfId="0">
      <formula>N66="Total"</formula>
    </cfRule>
  </conditionalFormatting>
  <conditionalFormatting sqref="H72,H91,H98,H102,G107:H108,H104,G68:H68,G109:G114,G67:G106,G116:G137,G139:G161,G163:G166,G168:G170,G172:G180,G182:G224,G226:G252,G254:G262">
    <cfRule type="expression" priority="3" aboveAverage="0" equalAverage="0" bottom="0" percent="0" rank="0" text="" dxfId="1">
      <formula>M63="Total"</formula>
    </cfRule>
  </conditionalFormatting>
  <conditionalFormatting sqref="H67,H69:H71,H73:H90,H92:H97,H100:H101,H103,H105:H106,H109:H263">
    <cfRule type="expression" priority="4" aboveAverage="0" equalAverage="0" bottom="0" percent="0" rank="0" text="" dxfId="2">
      <formula>aief!="Total"</formula>
    </cfRule>
  </conditionalFormatting>
  <conditionalFormatting sqref="J10:J42">
    <cfRule type="expression" priority="5" aboveAverage="0" equalAverage="0" bottom="0" percent="0" rank="0" text="" dxfId="3">
      <formula>K10="Total"</formula>
    </cfRule>
  </conditionalFormatting>
  <conditionalFormatting sqref="H19:I19,I10:I18,I44">
    <cfRule type="expression" priority="6" aboveAverage="0" equalAverage="0" bottom="0" percent="0" rank="0" text="" dxfId="4">
      <formula>#ref!="Total"</formula>
    </cfRule>
  </conditionalFormatting>
  <conditionalFormatting sqref="I50">
    <cfRule type="expression" priority="7" aboveAverage="0" equalAverage="0" bottom="0" percent="0" rank="0" text="" dxfId="5">
      <formula>#ref!="Total"</formula>
    </cfRule>
  </conditionalFormatting>
  <conditionalFormatting sqref="G10:G16,H43,H45:I49,G18:G50">
    <cfRule type="expression" priority="8" aboveAverage="0" equalAverage="0" bottom="0" percent="0" rank="0" text="" dxfId="6">
      <formula>#ref!="Total"</formula>
    </cfRule>
  </conditionalFormatting>
  <conditionalFormatting sqref="H10">
    <cfRule type="expression" priority="9" aboveAverage="0" equalAverage="0" bottom="0" percent="0" rank="0" text="" dxfId="7">
      <formula>#ref!="Total"</formula>
    </cfRule>
  </conditionalFormatting>
  <conditionalFormatting sqref="H11">
    <cfRule type="expression" priority="10" aboveAverage="0" equalAverage="0" bottom="0" percent="0" rank="0" text="" dxfId="8">
      <formula>#ref!="Total"</formula>
    </cfRule>
  </conditionalFormatting>
  <conditionalFormatting sqref="H12">
    <cfRule type="expression" priority="11" aboveAverage="0" equalAverage="0" bottom="0" percent="0" rank="0" text="" dxfId="9">
      <formula>#ref!="Total"</formula>
    </cfRule>
  </conditionalFormatting>
  <conditionalFormatting sqref="H15">
    <cfRule type="expression" priority="12" aboveAverage="0" equalAverage="0" bottom="0" percent="0" rank="0" text="" dxfId="10">
      <formula>#ref!="Total"</formula>
    </cfRule>
  </conditionalFormatting>
  <conditionalFormatting sqref="H16">
    <cfRule type="expression" priority="13" aboveAverage="0" equalAverage="0" bottom="0" percent="0" rank="0" text="" dxfId="11">
      <formula>#ref!="Total"</formula>
    </cfRule>
  </conditionalFormatting>
  <conditionalFormatting sqref="H17">
    <cfRule type="expression" priority="14" aboveAverage="0" equalAverage="0" bottom="0" percent="0" rank="0" text="" dxfId="12">
      <formula>#ref!="Total"</formula>
    </cfRule>
  </conditionalFormatting>
  <conditionalFormatting sqref="H18">
    <cfRule type="expression" priority="15" aboveAverage="0" equalAverage="0" bottom="0" percent="0" rank="0" text="" dxfId="13">
      <formula>#ref!="Total"</formula>
    </cfRule>
  </conditionalFormatting>
  <conditionalFormatting sqref="H50">
    <cfRule type="expression" priority="16" aboveAverage="0" equalAverage="0" bottom="0" percent="0" rank="0" text="" dxfId="14">
      <formula>#ref!="Total"</formula>
    </cfRule>
  </conditionalFormatting>
  <conditionalFormatting sqref="H20">
    <cfRule type="expression" priority="17" aboveAverage="0" equalAverage="0" bottom="0" percent="0" rank="0" text="" dxfId="15">
      <formula>#ref!="Total"</formula>
    </cfRule>
  </conditionalFormatting>
  <conditionalFormatting sqref="H21">
    <cfRule type="expression" priority="18" aboveAverage="0" equalAverage="0" bottom="0" percent="0" rank="0" text="" dxfId="16">
      <formula>#ref!="Total"</formula>
    </cfRule>
  </conditionalFormatting>
  <conditionalFormatting sqref="H22">
    <cfRule type="expression" priority="19" aboveAverage="0" equalAverage="0" bottom="0" percent="0" rank="0" text="" dxfId="17">
      <formula>#ref!="Total"</formula>
    </cfRule>
  </conditionalFormatting>
  <conditionalFormatting sqref="H23">
    <cfRule type="expression" priority="20" aboveAverage="0" equalAverage="0" bottom="0" percent="0" rank="0" text="" dxfId="18">
      <formula>#ref!="Total"</formula>
    </cfRule>
  </conditionalFormatting>
  <conditionalFormatting sqref="H24">
    <cfRule type="expression" priority="21" aboveAverage="0" equalAverage="0" bottom="0" percent="0" rank="0" text="" dxfId="19">
      <formula>#ref!="Total"</formula>
    </cfRule>
  </conditionalFormatting>
  <conditionalFormatting sqref="H25">
    <cfRule type="expression" priority="22" aboveAverage="0" equalAverage="0" bottom="0" percent="0" rank="0" text="" dxfId="20">
      <formula>#ref!="Total"</formula>
    </cfRule>
  </conditionalFormatting>
  <conditionalFormatting sqref="H26">
    <cfRule type="expression" priority="23" aboveAverage="0" equalAverage="0" bottom="0" percent="0" rank="0" text="" dxfId="21">
      <formula>#ref!="Total"</formula>
    </cfRule>
  </conditionalFormatting>
  <conditionalFormatting sqref="H29">
    <cfRule type="expression" priority="24" aboveAverage="0" equalAverage="0" bottom="0" percent="0" rank="0" text="" dxfId="22">
      <formula>#ref!="Total"</formula>
    </cfRule>
  </conditionalFormatting>
  <conditionalFormatting sqref="H30">
    <cfRule type="expression" priority="25" aboveAverage="0" equalAverage="0" bottom="0" percent="0" rank="0" text="" dxfId="23">
      <formula>#ref!="Total"</formula>
    </cfRule>
  </conditionalFormatting>
  <conditionalFormatting sqref="H31">
    <cfRule type="expression" priority="26" aboveAverage="0" equalAverage="0" bottom="0" percent="0" rank="0" text="" dxfId="24">
      <formula>#ref!="Total"</formula>
    </cfRule>
  </conditionalFormatting>
  <conditionalFormatting sqref="H32">
    <cfRule type="expression" priority="27" aboveAverage="0" equalAverage="0" bottom="0" percent="0" rank="0" text="" dxfId="25">
      <formula>#ref!="Total"</formula>
    </cfRule>
  </conditionalFormatting>
  <conditionalFormatting sqref="H33">
    <cfRule type="expression" priority="28" aboveAverage="0" equalAverage="0" bottom="0" percent="0" rank="0" text="" dxfId="26">
      <formula>#ref!="Total"</formula>
    </cfRule>
  </conditionalFormatting>
  <conditionalFormatting sqref="H36">
    <cfRule type="expression" priority="29" aboveAverage="0" equalAverage="0" bottom="0" percent="0" rank="0" text="" dxfId="27">
      <formula>#ref!="Total"</formula>
    </cfRule>
  </conditionalFormatting>
  <conditionalFormatting sqref="H37">
    <cfRule type="expression" priority="30" aboveAverage="0" equalAverage="0" bottom="0" percent="0" rank="0" text="" dxfId="28">
      <formula>#ref!="Total"</formula>
    </cfRule>
  </conditionalFormatting>
  <conditionalFormatting sqref="H38">
    <cfRule type="expression" priority="31" aboveAverage="0" equalAverage="0" bottom="0" percent="0" rank="0" text="" dxfId="29">
      <formula>#ref!="Total"</formula>
    </cfRule>
  </conditionalFormatting>
  <conditionalFormatting sqref="H39">
    <cfRule type="expression" priority="32" aboveAverage="0" equalAverage="0" bottom="0" percent="0" rank="0" text="" dxfId="30">
      <formula>#ref!="Total"</formula>
    </cfRule>
  </conditionalFormatting>
  <conditionalFormatting sqref="H40">
    <cfRule type="expression" priority="33" aboveAverage="0" equalAverage="0" bottom="0" percent="0" rank="0" text="" dxfId="31">
      <formula>#ref!="Total"</formula>
    </cfRule>
  </conditionalFormatting>
  <conditionalFormatting sqref="H41:H42">
    <cfRule type="expression" priority="34" aboveAverage="0" equalAverage="0" bottom="0" percent="0" rank="0" text="" dxfId="32">
      <formula>#ref!="Total"</formula>
    </cfRule>
  </conditionalFormatting>
  <conditionalFormatting sqref="H44">
    <cfRule type="expression" priority="35" aboveAverage="0" equalAverage="0" bottom="0" percent="0" rank="0" text="" dxfId="33">
      <formula>#ref!="Total"</formula>
    </cfRule>
  </conditionalFormatting>
  <conditionalFormatting sqref="H34:H35">
    <cfRule type="expression" priority="36" aboveAverage="0" equalAverage="0" bottom="0" percent="0" rank="0" text="" dxfId="34">
      <formula>#ref!="Total"</formula>
    </cfRule>
  </conditionalFormatting>
  <conditionalFormatting sqref="J51,H52:H60">
    <cfRule type="expression" priority="37" aboveAverage="0" equalAverage="0" bottom="0" percent="0" rank="0" text="" dxfId="35">
      <formula>#ref!="Total"</formula>
    </cfRule>
  </conditionalFormatting>
  <conditionalFormatting sqref="G54">
    <cfRule type="expression" priority="38" aboveAverage="0" equalAverage="0" bottom="0" percent="0" rank="0" text="" dxfId="36">
      <formula>#ref!="Total"</formula>
    </cfRule>
  </conditionalFormatting>
  <conditionalFormatting sqref="I51">
    <cfRule type="expression" priority="39" aboveAverage="0" equalAverage="0" bottom="0" percent="0" rank="0" text="" dxfId="37">
      <formula>#ref!="Total"</formula>
    </cfRule>
  </conditionalFormatting>
  <conditionalFormatting sqref="G58:G60">
    <cfRule type="expression" priority="40" aboveAverage="0" equalAverage="0" bottom="0" percent="0" rank="0" text="" dxfId="38">
      <formula>#ref!="Total"</formula>
    </cfRule>
  </conditionalFormatting>
  <conditionalFormatting sqref="A60">
    <cfRule type="expression" priority="41" aboveAverage="0" equalAverage="0" bottom="0" percent="0" rank="0" text="" dxfId="39">
      <formula>#ref!="Total"</formula>
    </cfRule>
  </conditionalFormatting>
  <conditionalFormatting sqref="G55">
    <cfRule type="expression" priority="42" aboveAverage="0" equalAverage="0" bottom="0" percent="0" rank="0" text="" dxfId="40">
      <formula>#ref!="Total"</formula>
    </cfRule>
  </conditionalFormatting>
  <conditionalFormatting sqref="G56:G57">
    <cfRule type="expression" priority="43" aboveAverage="0" equalAverage="0" bottom="0" percent="0" rank="0" text="" dxfId="41">
      <formula>#ref!="Total"</formula>
    </cfRule>
  </conditionalFormatting>
  <conditionalFormatting sqref="G52">
    <cfRule type="expression" priority="44" aboveAverage="0" equalAverage="0" bottom="0" percent="0" rank="0" text="" dxfId="42">
      <formula>#ref!="Total"</formula>
    </cfRule>
  </conditionalFormatting>
  <conditionalFormatting sqref="G53">
    <cfRule type="expression" priority="45" aboveAverage="0" equalAverage="0" bottom="0" percent="0" rank="0" text="" dxfId="43">
      <formula>#ref!="Total"</formula>
    </cfRule>
  </conditionalFormatting>
  <conditionalFormatting sqref="H13">
    <cfRule type="expression" priority="46" aboveAverage="0" equalAverage="0" bottom="0" percent="0" rank="0" text="" dxfId="44">
      <formula>#ref!="Total"</formula>
    </cfRule>
  </conditionalFormatting>
  <conditionalFormatting sqref="H14">
    <cfRule type="expression" priority="47" aboveAverage="0" equalAverage="0" bottom="0" percent="0" rank="0" text="" dxfId="45">
      <formula>#ref!="Total"</formula>
    </cfRule>
  </conditionalFormatting>
  <conditionalFormatting sqref="H27">
    <cfRule type="expression" priority="48" aboveAverage="0" equalAverage="0" bottom="0" percent="0" rank="0" text="" dxfId="46">
      <formula>#ref!="Total"</formula>
    </cfRule>
  </conditionalFormatting>
  <conditionalFormatting sqref="H28">
    <cfRule type="expression" priority="49" aboveAverage="0" equalAverage="0" bottom="0" percent="0" rank="0" text="" dxfId="47">
      <formula>#ref!="Total"</formula>
    </cfRule>
  </conditionalFormatting>
  <conditionalFormatting sqref="G17">
    <cfRule type="expression" priority="50" aboveAverage="0" equalAverage="0" bottom="0" percent="0" rank="0" text="" dxfId="48">
      <formula>#ref!="Total"</formula>
    </cfRule>
  </conditionalFormatting>
  <conditionalFormatting sqref="I20:I43">
    <cfRule type="expression" priority="51" aboveAverage="0" equalAverage="0" bottom="0" percent="0" rank="0" text="" dxfId="49">
      <formula>#ref!="Total"</formula>
    </cfRule>
  </conditionalFormatting>
  <conditionalFormatting sqref="J48,J50,J43:J46">
    <cfRule type="expression" priority="52" aboveAverage="0" equalAverage="0" bottom="0" percent="0" rank="0" text="" dxfId="50">
      <formula>K39="Total"</formula>
    </cfRule>
  </conditionalFormatting>
  <conditionalFormatting sqref="J47">
    <cfRule type="expression" priority="53" aboveAverage="0" equalAverage="0" bottom="0" percent="0" rank="0" text="" dxfId="51">
      <formula>K48="Total"</formula>
    </cfRule>
  </conditionalFormatting>
  <conditionalFormatting sqref="J49">
    <cfRule type="expression" priority="54" aboveAverage="0" equalAverage="0" bottom="0" percent="0" rank="0" text="" dxfId="52">
      <formula>#ref!="Total"</formula>
    </cfRule>
  </conditionalFormatting>
  <conditionalFormatting sqref="G115">
    <cfRule type="expression" priority="55" aboveAverage="0" equalAverage="0" bottom="0" percent="0" rank="0" text="" dxfId="53">
      <formula>M116="Total"</formula>
    </cfRule>
  </conditionalFormatting>
  <conditionalFormatting sqref="G115">
    <cfRule type="expression" priority="56" aboveAverage="0" equalAverage="0" bottom="0" percent="0" rank="0" text="" dxfId="54">
      <formula>#ref!="Total"</formula>
    </cfRule>
  </conditionalFormatting>
  <conditionalFormatting sqref="G138">
    <cfRule type="expression" priority="57" aboveAverage="0" equalAverage="0" bottom="0" percent="0" rank="0" text="" dxfId="55">
      <formula>M139="Total"</formula>
    </cfRule>
  </conditionalFormatting>
  <conditionalFormatting sqref="G138">
    <cfRule type="expression" priority="58" aboveAverage="0" equalAverage="0" bottom="0" percent="0" rank="0" text="" dxfId="56">
      <formula>#ref!="Total"</formula>
    </cfRule>
  </conditionalFormatting>
  <conditionalFormatting sqref="G181">
    <cfRule type="expression" priority="59" aboveAverage="0" equalAverage="0" bottom="0" percent="0" rank="0" text="" dxfId="57">
      <formula>M182="Total"</formula>
    </cfRule>
  </conditionalFormatting>
  <conditionalFormatting sqref="G181">
    <cfRule type="expression" priority="60" aboveAverage="0" equalAverage="0" bottom="0" percent="0" rank="0" text="" dxfId="58">
      <formula>#ref!="Total"</formula>
    </cfRule>
  </conditionalFormatting>
  <conditionalFormatting sqref="G263:H263,H262">
    <cfRule type="expression" priority="61" aboveAverage="0" equalAverage="0" bottom="0" percent="0" rank="0" text="" dxfId="59">
      <formula>M263="Total"</formula>
    </cfRule>
  </conditionalFormatting>
  <conditionalFormatting sqref="G263">
    <cfRule type="expression" priority="62" aboveAverage="0" equalAverage="0" bottom="0" percent="0" rank="0" text="" dxfId="60">
      <formula>#ref!="Total"</formula>
    </cfRule>
  </conditionalFormatting>
  <conditionalFormatting sqref="H99">
    <cfRule type="expression" priority="63" aboveAverage="0" equalAverage="0" bottom="0" percent="0" rank="0" text="" dxfId="61">
      <formula>O100="Total"</formula>
    </cfRule>
  </conditionalFormatting>
  <conditionalFormatting sqref="K41">
    <cfRule type="expression" priority="64" aboveAverage="0" equalAverage="0" bottom="0" percent="0" rank="0" text="" dxfId="62">
      <formula>L41="Total"</formula>
    </cfRule>
  </conditionalFormatting>
  <conditionalFormatting sqref="G162">
    <cfRule type="expression" priority="65" aboveAverage="0" equalAverage="0" bottom="0" percent="0" rank="0" text="" dxfId="63">
      <formula>M163="Total"</formula>
    </cfRule>
  </conditionalFormatting>
  <conditionalFormatting sqref="G162">
    <cfRule type="expression" priority="66" aboveAverage="0" equalAverage="0" bottom="0" percent="0" rank="0" text="" dxfId="64">
      <formula>#ref!="Total"</formula>
    </cfRule>
  </conditionalFormatting>
  <conditionalFormatting sqref="G167">
    <cfRule type="expression" priority="67" aboveAverage="0" equalAverage="0" bottom="0" percent="0" rank="0" text="" dxfId="65">
      <formula>M168="Total"</formula>
    </cfRule>
  </conditionalFormatting>
  <conditionalFormatting sqref="G167">
    <cfRule type="expression" priority="68" aboveAverage="0" equalAverage="0" bottom="0" percent="0" rank="0" text="" dxfId="66">
      <formula>#ref!="Total"</formula>
    </cfRule>
  </conditionalFormatting>
  <conditionalFormatting sqref="G171">
    <cfRule type="expression" priority="69" aboveAverage="0" equalAverage="0" bottom="0" percent="0" rank="0" text="" dxfId="67">
      <formula>M172="Total"</formula>
    </cfRule>
  </conditionalFormatting>
  <conditionalFormatting sqref="G171">
    <cfRule type="expression" priority="70" aboveAverage="0" equalAverage="0" bottom="0" percent="0" rank="0" text="" dxfId="68">
      <formula>#ref!="Total"</formula>
    </cfRule>
  </conditionalFormatting>
  <conditionalFormatting sqref="G225">
    <cfRule type="expression" priority="71" aboveAverage="0" equalAverage="0" bottom="0" percent="0" rank="0" text="" dxfId="69">
      <formula>M226="Total"</formula>
    </cfRule>
  </conditionalFormatting>
  <conditionalFormatting sqref="G225">
    <cfRule type="expression" priority="72" aboveAverage="0" equalAverage="0" bottom="0" percent="0" rank="0" text="" dxfId="70">
      <formula>#ref!="Total"</formula>
    </cfRule>
  </conditionalFormatting>
  <conditionalFormatting sqref="G253">
    <cfRule type="expression" priority="73" aboveAverage="0" equalAverage="0" bottom="0" percent="0" rank="0" text="" dxfId="71">
      <formula>M254="Total"</formula>
    </cfRule>
  </conditionalFormatting>
  <conditionalFormatting sqref="G253">
    <cfRule type="expression" priority="74" aboveAverage="0" equalAverage="0" bottom="0" percent="0" rank="0" text="" dxfId="72">
      <formula>#ref!="Total"</formula>
    </cfRule>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558ED5"/>
    <pageSetUpPr fitToPage="false"/>
  </sheetPr>
  <dimension ref="1:150"/>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7" ySplit="2" topLeftCell="H3" activePane="bottomRight" state="frozen"/>
      <selection pane="topLeft" activeCell="A1" activeCellId="0" sqref="A1"/>
      <selection pane="topRight" activeCell="H1" activeCellId="0" sqref="H1"/>
      <selection pane="bottomLeft" activeCell="A3" activeCellId="0" sqref="A3"/>
      <selection pane="bottomRight" activeCell="A3" activeCellId="0" sqref="A3"/>
    </sheetView>
  </sheetViews>
  <sheetFormatPr defaultRowHeight="13.8"/>
  <cols>
    <col collapsed="false" hidden="false" max="5" min="1" style="96" width="3"/>
    <col collapsed="false" hidden="false" max="6" min="6" style="96" width="24.2105263157895"/>
    <col collapsed="false" hidden="false" max="150" min="7" style="97" width="11.6761133603239"/>
    <col collapsed="false" hidden="false" max="270" min="151" style="97" width="11.6761133603239"/>
    <col collapsed="false" hidden="false" max="281" min="271" style="0" width="11.6761133603239"/>
    <col collapsed="false" hidden="false" max="282" min="282" style="97" width="11.6761133603239"/>
    <col collapsed="false" hidden="false" max="283" min="283" style="0" width="11.6761133603239"/>
    <col collapsed="false" hidden="false" max="284" min="284" style="97" width="11.6761133603239"/>
    <col collapsed="false" hidden="false" max="1025" min="285" style="0" width="8.89068825910931"/>
  </cols>
  <sheetData>
    <row r="1" customFormat="false" ht="15" hidden="false" customHeight="false" outlineLevel="0" collapsed="false">
      <c r="A1" s="98" t="s">
        <v>0</v>
      </c>
      <c r="B1" s="76"/>
      <c r="C1" s="76"/>
      <c r="D1" s="76"/>
      <c r="E1" s="76"/>
      <c r="F1" s="76"/>
      <c r="G1" s="63"/>
      <c r="H1" s="63"/>
      <c r="I1" s="63"/>
      <c r="J1" s="63"/>
      <c r="K1" s="63"/>
      <c r="L1" s="63"/>
      <c r="M1" s="63"/>
      <c r="N1" s="63"/>
      <c r="O1" s="63"/>
      <c r="P1" s="63"/>
      <c r="Q1" s="63"/>
      <c r="R1" s="63"/>
      <c r="S1" s="63"/>
      <c r="T1" s="63"/>
      <c r="U1" s="63"/>
      <c r="V1" s="63"/>
      <c r="W1" s="63"/>
      <c r="X1" s="63"/>
      <c r="Y1" s="63"/>
      <c r="Z1" s="63"/>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c r="BH1" s="63"/>
      <c r="BI1" s="63"/>
      <c r="BJ1" s="63"/>
      <c r="BK1" s="63"/>
      <c r="BL1" s="63"/>
      <c r="BM1" s="63"/>
      <c r="BN1" s="63"/>
      <c r="BO1" s="63"/>
      <c r="BP1" s="63"/>
      <c r="BQ1" s="63"/>
      <c r="BR1" s="63"/>
      <c r="BS1" s="63"/>
      <c r="BT1" s="63"/>
      <c r="BU1" s="63"/>
      <c r="BV1" s="63"/>
      <c r="BW1" s="63"/>
      <c r="BX1" s="63"/>
      <c r="BY1" s="63"/>
      <c r="BZ1" s="63"/>
      <c r="CA1" s="63"/>
      <c r="CB1" s="63"/>
      <c r="CC1" s="63"/>
      <c r="CD1" s="63"/>
      <c r="CE1" s="63"/>
      <c r="CF1" s="63"/>
      <c r="CG1" s="63"/>
      <c r="CH1" s="63"/>
      <c r="CI1" s="63"/>
      <c r="CJ1" s="63"/>
      <c r="CK1" s="63"/>
      <c r="CL1" s="63"/>
      <c r="CM1" s="63"/>
      <c r="CN1" s="63"/>
      <c r="CO1" s="63"/>
      <c r="CP1" s="63"/>
      <c r="CQ1" s="63"/>
      <c r="CR1" s="63"/>
      <c r="CS1" s="63"/>
      <c r="CT1" s="63"/>
      <c r="CU1" s="63"/>
      <c r="CV1" s="63"/>
      <c r="CW1" s="63"/>
      <c r="CX1" s="63"/>
      <c r="CY1" s="63"/>
      <c r="CZ1" s="63"/>
      <c r="DA1" s="63"/>
      <c r="DB1" s="63"/>
      <c r="DC1" s="63"/>
      <c r="DD1" s="63"/>
      <c r="DE1" s="63"/>
      <c r="DF1" s="63"/>
      <c r="DG1" s="63"/>
      <c r="DH1" s="63"/>
      <c r="DI1" s="63"/>
      <c r="DJ1" s="63"/>
      <c r="DK1" s="63"/>
      <c r="DL1" s="63"/>
      <c r="DM1" s="63"/>
      <c r="DN1" s="63"/>
      <c r="DO1" s="63"/>
      <c r="DP1" s="63"/>
      <c r="DQ1" s="63"/>
      <c r="DR1" s="63"/>
      <c r="DS1" s="63"/>
      <c r="DT1" s="63"/>
      <c r="DU1" s="63"/>
      <c r="DV1" s="63"/>
      <c r="DW1" s="63"/>
      <c r="DX1" s="63"/>
      <c r="DY1" s="63"/>
      <c r="DZ1" s="63"/>
      <c r="EA1" s="63"/>
      <c r="EB1" s="63"/>
      <c r="EC1" s="63"/>
      <c r="ED1" s="63"/>
      <c r="EE1" s="63"/>
      <c r="EF1" s="63"/>
      <c r="EG1" s="63"/>
      <c r="EH1" s="63"/>
      <c r="EI1" s="63"/>
      <c r="EJ1" s="63"/>
      <c r="EK1" s="63"/>
      <c r="EL1" s="63"/>
      <c r="EM1" s="63"/>
      <c r="EN1" s="63"/>
      <c r="EO1" s="63"/>
      <c r="EP1" s="63"/>
      <c r="EQ1" s="63"/>
      <c r="ER1" s="63"/>
      <c r="ES1" s="63"/>
      <c r="ET1" s="63"/>
      <c r="EU1" s="63"/>
      <c r="EV1" s="63"/>
      <c r="EW1" s="63"/>
      <c r="EX1" s="99" t="s">
        <v>234</v>
      </c>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V1" s="0"/>
      <c r="JX1" s="0"/>
    </row>
    <row r="2" customFormat="false" ht="17.35" hidden="false" customHeight="false" outlineLevel="0" collapsed="false">
      <c r="A2" s="100" t="s">
        <v>235</v>
      </c>
      <c r="B2" s="76"/>
      <c r="C2" s="76"/>
      <c r="D2" s="76"/>
      <c r="E2" s="76"/>
      <c r="F2" s="76"/>
      <c r="G2" s="63"/>
      <c r="H2" s="63"/>
      <c r="I2" s="63"/>
      <c r="J2" s="63"/>
      <c r="K2" s="63"/>
      <c r="L2" s="63"/>
      <c r="M2" s="63"/>
      <c r="N2" s="63"/>
      <c r="O2" s="63"/>
      <c r="P2" s="63"/>
      <c r="Q2" s="63"/>
      <c r="R2" s="63"/>
      <c r="S2" s="63"/>
      <c r="T2" s="63"/>
      <c r="U2" s="63"/>
      <c r="V2" s="63"/>
      <c r="W2" s="63"/>
      <c r="X2" s="63"/>
      <c r="Y2" s="63"/>
      <c r="Z2" s="63"/>
      <c r="AA2" s="63"/>
      <c r="AB2" s="63"/>
      <c r="AC2" s="63"/>
      <c r="AD2" s="63"/>
      <c r="AE2" s="63"/>
      <c r="AF2" s="63"/>
      <c r="AG2" s="63"/>
      <c r="AH2" s="63"/>
      <c r="AI2" s="63"/>
      <c r="AJ2" s="63"/>
      <c r="AK2" s="63"/>
      <c r="AL2" s="63"/>
      <c r="AM2" s="63"/>
      <c r="AN2" s="63"/>
      <c r="AO2" s="63"/>
      <c r="AP2" s="63"/>
      <c r="AQ2" s="63"/>
      <c r="AR2" s="63"/>
      <c r="AS2" s="63"/>
      <c r="AT2" s="63"/>
      <c r="AU2" s="63"/>
      <c r="AV2" s="63"/>
      <c r="AW2" s="63"/>
      <c r="AX2" s="63"/>
      <c r="AY2" s="63"/>
      <c r="AZ2" s="63"/>
      <c r="BA2" s="63"/>
      <c r="BB2" s="63"/>
      <c r="BC2" s="63"/>
      <c r="BD2" s="63"/>
      <c r="BE2" s="63"/>
      <c r="BF2" s="63"/>
      <c r="BG2" s="63"/>
      <c r="BH2" s="63"/>
      <c r="BI2" s="63"/>
      <c r="BJ2" s="63"/>
      <c r="BK2" s="63"/>
      <c r="BL2" s="63"/>
      <c r="BM2" s="63"/>
      <c r="BN2" s="63"/>
      <c r="BO2" s="63"/>
      <c r="BP2" s="63"/>
      <c r="BQ2" s="63"/>
      <c r="BR2" s="63"/>
      <c r="BS2" s="63"/>
      <c r="BT2" s="63"/>
      <c r="BU2" s="63"/>
      <c r="BV2" s="63"/>
      <c r="BW2" s="63"/>
      <c r="BX2" s="63"/>
      <c r="BY2" s="63"/>
      <c r="BZ2" s="63"/>
      <c r="CA2" s="63"/>
      <c r="CB2" s="63"/>
      <c r="CC2" s="63"/>
      <c r="CD2" s="63"/>
      <c r="CE2" s="63"/>
      <c r="CF2" s="63"/>
      <c r="CG2" s="63"/>
      <c r="CH2" s="63"/>
      <c r="CI2" s="63"/>
      <c r="CJ2" s="63"/>
      <c r="CK2" s="63"/>
      <c r="CL2" s="63"/>
      <c r="CM2" s="63"/>
      <c r="CN2" s="63"/>
      <c r="CO2" s="63"/>
      <c r="CP2" s="63"/>
      <c r="CQ2" s="63"/>
      <c r="CR2" s="63"/>
      <c r="CS2" s="63"/>
      <c r="CT2" s="63"/>
      <c r="CU2" s="63"/>
      <c r="CV2" s="63"/>
      <c r="CW2" s="63"/>
      <c r="CX2" s="63"/>
      <c r="CY2" s="63"/>
      <c r="CZ2" s="63"/>
      <c r="DA2" s="63"/>
      <c r="DB2" s="63"/>
      <c r="DC2" s="63"/>
      <c r="DD2" s="63"/>
      <c r="DE2" s="63"/>
      <c r="DF2" s="63"/>
      <c r="DG2" s="63"/>
      <c r="DH2" s="63"/>
      <c r="DI2" s="63"/>
      <c r="DJ2" s="63"/>
      <c r="DK2" s="63"/>
      <c r="DL2" s="63"/>
      <c r="DM2" s="63"/>
      <c r="DN2" s="63"/>
      <c r="DO2" s="63"/>
      <c r="DP2" s="63"/>
      <c r="DQ2" s="63"/>
      <c r="DR2" s="63"/>
      <c r="DS2" s="63"/>
      <c r="DT2" s="63"/>
      <c r="DU2" s="63"/>
      <c r="DV2" s="63"/>
      <c r="DW2" s="63"/>
      <c r="DX2" s="63"/>
      <c r="DY2" s="63"/>
      <c r="DZ2" s="63"/>
      <c r="EA2" s="63"/>
      <c r="EB2" s="63"/>
      <c r="EC2" s="63"/>
      <c r="ED2" s="63"/>
      <c r="EE2" s="63"/>
      <c r="EF2" s="63"/>
      <c r="EG2" s="63"/>
      <c r="EH2" s="63"/>
      <c r="EI2" s="63"/>
      <c r="EJ2" s="63"/>
      <c r="EK2" s="63"/>
      <c r="EL2" s="63"/>
      <c r="EM2" s="63"/>
      <c r="EN2" s="63"/>
      <c r="EO2" s="63"/>
      <c r="EP2" s="63"/>
      <c r="EQ2" s="63"/>
      <c r="ER2" s="63"/>
      <c r="ES2" s="63"/>
      <c r="ET2" s="63"/>
      <c r="EU2" s="63"/>
      <c r="EV2" s="63"/>
      <c r="EW2" s="63"/>
      <c r="EX2" s="101" t="n">
        <v>42860</v>
      </c>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V2" s="0"/>
      <c r="JX2" s="0"/>
    </row>
    <row r="3" customFormat="false" ht="13.8" hidden="false" customHeight="false" outlineLevel="0" collapsed="false">
      <c r="A3" s="102" t="s">
        <v>236</v>
      </c>
      <c r="B3" s="76"/>
      <c r="C3" s="76"/>
      <c r="D3" s="76"/>
      <c r="E3" s="76"/>
      <c r="F3" s="76"/>
      <c r="G3" s="63"/>
      <c r="H3" s="63"/>
      <c r="I3" s="63"/>
      <c r="J3" s="63"/>
      <c r="K3" s="63"/>
      <c r="L3" s="63"/>
      <c r="M3" s="63"/>
      <c r="N3" s="63"/>
      <c r="O3" s="63"/>
      <c r="P3" s="63"/>
      <c r="Q3" s="63"/>
      <c r="R3" s="63"/>
      <c r="S3" s="63"/>
      <c r="T3" s="63"/>
      <c r="U3" s="63"/>
      <c r="V3" s="63"/>
      <c r="W3" s="63"/>
      <c r="X3" s="63"/>
      <c r="Y3" s="63"/>
      <c r="Z3" s="63"/>
      <c r="AA3" s="63"/>
      <c r="AB3" s="63"/>
      <c r="AC3" s="63"/>
      <c r="AD3" s="63"/>
      <c r="AE3" s="63"/>
      <c r="AF3" s="63"/>
      <c r="AG3" s="63"/>
      <c r="AH3" s="63"/>
      <c r="AI3" s="63"/>
      <c r="AJ3" s="63"/>
      <c r="AK3" s="63"/>
      <c r="AL3" s="63"/>
      <c r="AM3" s="63"/>
      <c r="AN3" s="63"/>
      <c r="AO3" s="63"/>
      <c r="AP3" s="63"/>
      <c r="AQ3" s="63"/>
      <c r="AR3" s="63"/>
      <c r="AS3" s="63"/>
      <c r="AT3" s="63"/>
      <c r="AU3" s="63"/>
      <c r="AV3" s="63"/>
      <c r="AW3" s="63"/>
      <c r="AX3" s="63"/>
      <c r="AY3" s="63"/>
      <c r="AZ3" s="63"/>
      <c r="BA3" s="63"/>
      <c r="BB3" s="63"/>
      <c r="BC3" s="63"/>
      <c r="BD3" s="63"/>
      <c r="BE3" s="63"/>
      <c r="BF3" s="63"/>
      <c r="BG3" s="63"/>
      <c r="BH3" s="63"/>
      <c r="BI3" s="63"/>
      <c r="BJ3" s="63"/>
      <c r="BK3" s="63"/>
      <c r="BL3" s="63"/>
      <c r="BM3" s="63"/>
      <c r="BN3" s="63"/>
      <c r="BO3" s="63"/>
      <c r="BP3" s="63"/>
      <c r="BQ3" s="63"/>
      <c r="BR3" s="63"/>
      <c r="BS3" s="63"/>
      <c r="BT3" s="63"/>
      <c r="BU3" s="63"/>
      <c r="BV3" s="63"/>
      <c r="BW3" s="63"/>
      <c r="BX3" s="63"/>
      <c r="BY3" s="63"/>
      <c r="BZ3" s="63"/>
      <c r="CA3" s="63"/>
      <c r="CB3" s="63"/>
      <c r="CC3" s="63"/>
      <c r="CD3" s="63"/>
      <c r="CE3" s="63"/>
      <c r="CF3" s="63"/>
      <c r="CG3" s="63"/>
      <c r="CH3" s="63"/>
      <c r="CI3" s="63"/>
      <c r="CJ3" s="63"/>
      <c r="CK3" s="63"/>
      <c r="CL3" s="63"/>
      <c r="CM3" s="63"/>
      <c r="CN3" s="63"/>
      <c r="CO3" s="63"/>
      <c r="CP3" s="63"/>
      <c r="CQ3" s="63"/>
      <c r="CR3" s="63"/>
      <c r="CS3" s="63"/>
      <c r="CT3" s="63"/>
      <c r="CU3" s="63"/>
      <c r="CV3" s="63"/>
      <c r="CW3" s="63"/>
      <c r="CX3" s="63"/>
      <c r="CY3" s="63"/>
      <c r="CZ3" s="63"/>
      <c r="DA3" s="63"/>
      <c r="DB3" s="63"/>
      <c r="DC3" s="63"/>
      <c r="DD3" s="63"/>
      <c r="DE3" s="63"/>
      <c r="DF3" s="63"/>
      <c r="DG3" s="63"/>
      <c r="DH3" s="63"/>
      <c r="DI3" s="63"/>
      <c r="DJ3" s="63"/>
      <c r="DK3" s="63"/>
      <c r="DL3" s="63"/>
      <c r="DM3" s="63"/>
      <c r="DN3" s="63"/>
      <c r="DO3" s="63"/>
      <c r="DP3" s="63"/>
      <c r="DQ3" s="63"/>
      <c r="DR3" s="63"/>
      <c r="DS3" s="63"/>
      <c r="DT3" s="63"/>
      <c r="DU3" s="63"/>
      <c r="DV3" s="63"/>
      <c r="DW3" s="63"/>
      <c r="DX3" s="63"/>
      <c r="DY3" s="63"/>
      <c r="DZ3" s="63"/>
      <c r="EA3" s="63"/>
      <c r="EB3" s="63"/>
      <c r="EC3" s="63"/>
      <c r="ED3" s="63"/>
      <c r="EE3" s="63"/>
      <c r="EF3" s="63"/>
      <c r="EG3" s="63"/>
      <c r="EH3" s="63"/>
      <c r="EI3" s="63"/>
      <c r="EJ3" s="63"/>
      <c r="EK3" s="63"/>
      <c r="EL3" s="63"/>
      <c r="EM3" s="63"/>
      <c r="EN3" s="63"/>
      <c r="EO3" s="63"/>
      <c r="EP3" s="63"/>
      <c r="EQ3" s="63"/>
      <c r="ER3" s="63"/>
      <c r="ES3" s="63"/>
      <c r="ET3" s="63"/>
      <c r="EU3" s="63"/>
      <c r="EV3" s="63"/>
      <c r="EW3" s="63"/>
      <c r="EX3" s="99" t="s">
        <v>237</v>
      </c>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V3" s="0"/>
      <c r="JX3" s="0"/>
    </row>
    <row r="4" s="108" customFormat="true" ht="13.8" hidden="false" customHeight="false" outlineLevel="0" collapsed="false">
      <c r="A4" s="103"/>
      <c r="B4" s="103"/>
      <c r="C4" s="103"/>
      <c r="D4" s="103"/>
      <c r="E4" s="103"/>
      <c r="F4" s="103"/>
      <c r="G4" s="104" t="s">
        <v>238</v>
      </c>
      <c r="H4" s="104" t="s">
        <v>239</v>
      </c>
      <c r="I4" s="104" t="s">
        <v>240</v>
      </c>
      <c r="J4" s="104" t="s">
        <v>241</v>
      </c>
      <c r="K4" s="104" t="s">
        <v>242</v>
      </c>
      <c r="L4" s="104" t="s">
        <v>243</v>
      </c>
      <c r="M4" s="104" t="s">
        <v>244</v>
      </c>
      <c r="N4" s="104" t="s">
        <v>245</v>
      </c>
      <c r="O4" s="104" t="s">
        <v>246</v>
      </c>
      <c r="P4" s="104" t="s">
        <v>247</v>
      </c>
      <c r="Q4" s="104" t="s">
        <v>248</v>
      </c>
      <c r="R4" s="104" t="s">
        <v>249</v>
      </c>
      <c r="S4" s="104" t="s">
        <v>250</v>
      </c>
      <c r="T4" s="104" t="s">
        <v>251</v>
      </c>
      <c r="U4" s="104" t="s">
        <v>252</v>
      </c>
      <c r="V4" s="104" t="s">
        <v>253</v>
      </c>
      <c r="W4" s="104" t="s">
        <v>254</v>
      </c>
      <c r="X4" s="104" t="s">
        <v>255</v>
      </c>
      <c r="Y4" s="104" t="s">
        <v>256</v>
      </c>
      <c r="Z4" s="104" t="s">
        <v>257</v>
      </c>
      <c r="AA4" s="104" t="s">
        <v>258</v>
      </c>
      <c r="AB4" s="104" t="s">
        <v>259</v>
      </c>
      <c r="AC4" s="104" t="s">
        <v>260</v>
      </c>
      <c r="AD4" s="104" t="s">
        <v>261</v>
      </c>
      <c r="AE4" s="104" t="s">
        <v>262</v>
      </c>
      <c r="AF4" s="104" t="s">
        <v>263</v>
      </c>
      <c r="AG4" s="104" t="s">
        <v>264</v>
      </c>
      <c r="AH4" s="104" t="s">
        <v>265</v>
      </c>
      <c r="AI4" s="104" t="s">
        <v>266</v>
      </c>
      <c r="AJ4" s="104" t="s">
        <v>267</v>
      </c>
      <c r="AK4" s="104" t="s">
        <v>268</v>
      </c>
      <c r="AL4" s="104" t="s">
        <v>269</v>
      </c>
      <c r="AM4" s="104" t="s">
        <v>270</v>
      </c>
      <c r="AN4" s="104" t="s">
        <v>271</v>
      </c>
      <c r="AO4" s="104" t="s">
        <v>272</v>
      </c>
      <c r="AP4" s="104" t="s">
        <v>273</v>
      </c>
      <c r="AQ4" s="104" t="s">
        <v>274</v>
      </c>
      <c r="AR4" s="104" t="s">
        <v>275</v>
      </c>
      <c r="AS4" s="104" t="s">
        <v>276</v>
      </c>
      <c r="AT4" s="104" t="s">
        <v>277</v>
      </c>
      <c r="AU4" s="104" t="s">
        <v>278</v>
      </c>
      <c r="AV4" s="104" t="s">
        <v>279</v>
      </c>
      <c r="AW4" s="104" t="s">
        <v>280</v>
      </c>
      <c r="AX4" s="104" t="s">
        <v>281</v>
      </c>
      <c r="AY4" s="104" t="s">
        <v>282</v>
      </c>
      <c r="AZ4" s="104" t="s">
        <v>283</v>
      </c>
      <c r="BA4" s="104" t="s">
        <v>284</v>
      </c>
      <c r="BB4" s="104" t="s">
        <v>285</v>
      </c>
      <c r="BC4" s="104" t="s">
        <v>286</v>
      </c>
      <c r="BD4" s="104" t="s">
        <v>287</v>
      </c>
      <c r="BE4" s="104" t="s">
        <v>288</v>
      </c>
      <c r="BF4" s="104" t="s">
        <v>289</v>
      </c>
      <c r="BG4" s="104" t="s">
        <v>290</v>
      </c>
      <c r="BH4" s="104" t="s">
        <v>291</v>
      </c>
      <c r="BI4" s="104" t="s">
        <v>292</v>
      </c>
      <c r="BJ4" s="104" t="s">
        <v>293</v>
      </c>
      <c r="BK4" s="104" t="s">
        <v>294</v>
      </c>
      <c r="BL4" s="104" t="s">
        <v>295</v>
      </c>
      <c r="BM4" s="104" t="s">
        <v>296</v>
      </c>
      <c r="BN4" s="104" t="s">
        <v>297</v>
      </c>
      <c r="BO4" s="104" t="s">
        <v>298</v>
      </c>
      <c r="BP4" s="104" t="s">
        <v>299</v>
      </c>
      <c r="BQ4" s="104" t="s">
        <v>300</v>
      </c>
      <c r="BR4" s="104" t="s">
        <v>301</v>
      </c>
      <c r="BS4" s="104" t="s">
        <v>302</v>
      </c>
      <c r="BT4" s="104" t="s">
        <v>303</v>
      </c>
      <c r="BU4" s="104" t="s">
        <v>304</v>
      </c>
      <c r="BV4" s="104" t="s">
        <v>305</v>
      </c>
      <c r="BW4" s="104" t="s">
        <v>306</v>
      </c>
      <c r="BX4" s="104" t="s">
        <v>307</v>
      </c>
      <c r="BY4" s="104" t="s">
        <v>308</v>
      </c>
      <c r="BZ4" s="104" t="s">
        <v>309</v>
      </c>
      <c r="CA4" s="104" t="s">
        <v>310</v>
      </c>
      <c r="CB4" s="104" t="s">
        <v>311</v>
      </c>
      <c r="CC4" s="104" t="s">
        <v>312</v>
      </c>
      <c r="CD4" s="104" t="s">
        <v>313</v>
      </c>
      <c r="CE4" s="104" t="s">
        <v>314</v>
      </c>
      <c r="CF4" s="104" t="s">
        <v>315</v>
      </c>
      <c r="CG4" s="104" t="s">
        <v>316</v>
      </c>
      <c r="CH4" s="104" t="s">
        <v>317</v>
      </c>
      <c r="CI4" s="104" t="s">
        <v>318</v>
      </c>
      <c r="CJ4" s="104" t="s">
        <v>319</v>
      </c>
      <c r="CK4" s="104" t="s">
        <v>320</v>
      </c>
      <c r="CL4" s="104" t="s">
        <v>321</v>
      </c>
      <c r="CM4" s="104" t="s">
        <v>322</v>
      </c>
      <c r="CN4" s="104" t="s">
        <v>323</v>
      </c>
      <c r="CO4" s="104" t="s">
        <v>324</v>
      </c>
      <c r="CP4" s="104" t="s">
        <v>325</v>
      </c>
      <c r="CQ4" s="104" t="s">
        <v>326</v>
      </c>
      <c r="CR4" s="104" t="s">
        <v>327</v>
      </c>
      <c r="CS4" s="104" t="s">
        <v>328</v>
      </c>
      <c r="CT4" s="104" t="s">
        <v>329</v>
      </c>
      <c r="CU4" s="104" t="s">
        <v>330</v>
      </c>
      <c r="CV4" s="104" t="s">
        <v>331</v>
      </c>
      <c r="CW4" s="104" t="s">
        <v>332</v>
      </c>
      <c r="CX4" s="104" t="s">
        <v>333</v>
      </c>
      <c r="CY4" s="104" t="s">
        <v>334</v>
      </c>
      <c r="CZ4" s="104" t="s">
        <v>335</v>
      </c>
      <c r="DA4" s="104" t="s">
        <v>336</v>
      </c>
      <c r="DB4" s="104" t="s">
        <v>337</v>
      </c>
      <c r="DC4" s="104" t="s">
        <v>338</v>
      </c>
      <c r="DD4" s="104" t="s">
        <v>339</v>
      </c>
      <c r="DE4" s="104" t="s">
        <v>340</v>
      </c>
      <c r="DF4" s="104" t="s">
        <v>341</v>
      </c>
      <c r="DG4" s="104" t="s">
        <v>342</v>
      </c>
      <c r="DH4" s="104" t="s">
        <v>343</v>
      </c>
      <c r="DI4" s="104" t="s">
        <v>344</v>
      </c>
      <c r="DJ4" s="104" t="s">
        <v>345</v>
      </c>
      <c r="DK4" s="104" t="s">
        <v>346</v>
      </c>
      <c r="DL4" s="104" t="s">
        <v>347</v>
      </c>
      <c r="DM4" s="104" t="s">
        <v>348</v>
      </c>
      <c r="DN4" s="104" t="s">
        <v>349</v>
      </c>
      <c r="DO4" s="104" t="s">
        <v>350</v>
      </c>
      <c r="DP4" s="104" t="s">
        <v>351</v>
      </c>
      <c r="DQ4" s="104" t="s">
        <v>352</v>
      </c>
      <c r="DR4" s="104" t="s">
        <v>353</v>
      </c>
      <c r="DS4" s="104" t="s">
        <v>354</v>
      </c>
      <c r="DT4" s="104" t="s">
        <v>355</v>
      </c>
      <c r="DU4" s="104" t="s">
        <v>356</v>
      </c>
      <c r="DV4" s="104" t="s">
        <v>357</v>
      </c>
      <c r="DW4" s="104" t="s">
        <v>358</v>
      </c>
      <c r="DX4" s="104" t="s">
        <v>359</v>
      </c>
      <c r="DY4" s="104" t="s">
        <v>360</v>
      </c>
      <c r="DZ4" s="104" t="s">
        <v>361</v>
      </c>
      <c r="EA4" s="104" t="s">
        <v>362</v>
      </c>
      <c r="EB4" s="104" t="s">
        <v>363</v>
      </c>
      <c r="EC4" s="104" t="s">
        <v>364</v>
      </c>
      <c r="ED4" s="104" t="s">
        <v>365</v>
      </c>
      <c r="EE4" s="104" t="s">
        <v>366</v>
      </c>
      <c r="EF4" s="104" t="s">
        <v>367</v>
      </c>
      <c r="EG4" s="104" t="s">
        <v>368</v>
      </c>
      <c r="EH4" s="104" t="s">
        <v>369</v>
      </c>
      <c r="EI4" s="104" t="s">
        <v>370</v>
      </c>
      <c r="EJ4" s="104" t="s">
        <v>371</v>
      </c>
      <c r="EK4" s="104" t="s">
        <v>372</v>
      </c>
      <c r="EL4" s="104" t="s">
        <v>373</v>
      </c>
      <c r="EM4" s="104" t="s">
        <v>374</v>
      </c>
      <c r="EN4" s="104" t="s">
        <v>375</v>
      </c>
      <c r="EO4" s="104" t="s">
        <v>376</v>
      </c>
      <c r="EP4" s="104" t="s">
        <v>377</v>
      </c>
      <c r="EQ4" s="104" t="s">
        <v>378</v>
      </c>
      <c r="ER4" s="104" t="s">
        <v>379</v>
      </c>
      <c r="ES4" s="104" t="s">
        <v>380</v>
      </c>
      <c r="ET4" s="104" t="s">
        <v>381</v>
      </c>
      <c r="EU4" s="104" t="s">
        <v>382</v>
      </c>
      <c r="EV4" s="104" t="s">
        <v>383</v>
      </c>
      <c r="EW4" s="104" t="s">
        <v>384</v>
      </c>
      <c r="EX4" s="104" t="s">
        <v>385</v>
      </c>
      <c r="EY4" s="104" t="s">
        <v>386</v>
      </c>
      <c r="EZ4" s="104" t="s">
        <v>387</v>
      </c>
      <c r="FA4" s="105"/>
      <c r="FB4" s="106"/>
      <c r="FC4" s="105"/>
      <c r="FD4" s="106"/>
      <c r="FE4" s="105"/>
      <c r="FF4" s="106"/>
      <c r="FG4" s="105"/>
      <c r="FH4" s="106"/>
      <c r="FI4" s="105"/>
      <c r="FJ4" s="106"/>
      <c r="FK4" s="105"/>
      <c r="FL4" s="106"/>
      <c r="FM4" s="105"/>
      <c r="FN4" s="106"/>
      <c r="FO4" s="105"/>
      <c r="FP4" s="106"/>
      <c r="FQ4" s="105"/>
      <c r="FR4" s="106"/>
      <c r="FS4" s="105"/>
      <c r="FT4" s="106"/>
      <c r="FU4" s="105"/>
      <c r="FV4" s="106"/>
      <c r="FW4" s="105"/>
      <c r="FX4" s="106"/>
      <c r="FY4" s="105"/>
      <c r="FZ4" s="106"/>
      <c r="GA4" s="105"/>
      <c r="GB4" s="106"/>
      <c r="GC4" s="105"/>
      <c r="GD4" s="106"/>
      <c r="GE4" s="105"/>
      <c r="GF4" s="106"/>
      <c r="GG4" s="105"/>
      <c r="GH4" s="106"/>
      <c r="GI4" s="105"/>
      <c r="GJ4" s="106"/>
      <c r="GK4" s="105"/>
      <c r="GL4" s="106"/>
      <c r="GM4" s="105"/>
      <c r="GN4" s="106"/>
      <c r="GO4" s="105"/>
      <c r="GP4" s="106"/>
      <c r="GQ4" s="105"/>
      <c r="GR4" s="106"/>
      <c r="GS4" s="105"/>
      <c r="GT4" s="106"/>
      <c r="GU4" s="105"/>
      <c r="GV4" s="106"/>
      <c r="GW4" s="105"/>
      <c r="GX4" s="106"/>
      <c r="GY4" s="105"/>
      <c r="GZ4" s="106"/>
      <c r="HA4" s="105"/>
      <c r="HB4" s="106"/>
      <c r="HC4" s="105"/>
      <c r="HD4" s="106"/>
      <c r="HE4" s="105"/>
      <c r="HF4" s="106"/>
      <c r="HG4" s="105"/>
      <c r="HH4" s="106"/>
      <c r="HI4" s="105"/>
      <c r="HJ4" s="106"/>
      <c r="HK4" s="105"/>
      <c r="HL4" s="106"/>
      <c r="HM4" s="105"/>
      <c r="HN4" s="106"/>
      <c r="HO4" s="105"/>
      <c r="HP4" s="106"/>
      <c r="HQ4" s="105"/>
      <c r="HR4" s="106"/>
      <c r="HS4" s="105"/>
      <c r="HT4" s="106"/>
      <c r="HU4" s="105"/>
      <c r="HV4" s="106"/>
      <c r="HW4" s="105"/>
      <c r="HX4" s="106"/>
      <c r="HY4" s="105"/>
      <c r="HZ4" s="106"/>
      <c r="IA4" s="105"/>
      <c r="IB4" s="106"/>
      <c r="IC4" s="105"/>
      <c r="ID4" s="106"/>
      <c r="IE4" s="105"/>
      <c r="IF4" s="106"/>
      <c r="IG4" s="105"/>
      <c r="IH4" s="106"/>
      <c r="II4" s="105"/>
      <c r="IJ4" s="106"/>
      <c r="IK4" s="105"/>
      <c r="IL4" s="106"/>
      <c r="IM4" s="105"/>
      <c r="IN4" s="106"/>
      <c r="IO4" s="105"/>
      <c r="IP4" s="106"/>
      <c r="IQ4" s="105"/>
      <c r="IR4" s="106"/>
      <c r="IS4" s="105"/>
      <c r="IT4" s="106"/>
      <c r="IU4" s="105"/>
      <c r="IV4" s="106"/>
      <c r="IW4" s="105"/>
      <c r="IX4" s="106"/>
      <c r="IY4" s="105"/>
      <c r="IZ4" s="106"/>
      <c r="JA4" s="105"/>
      <c r="JB4" s="106"/>
      <c r="JC4" s="105"/>
      <c r="JD4" s="106"/>
      <c r="JE4" s="105"/>
      <c r="JF4" s="106"/>
      <c r="JG4" s="105"/>
      <c r="JH4" s="106"/>
      <c r="JI4" s="105"/>
      <c r="JJ4" s="106"/>
      <c r="JK4" s="105"/>
      <c r="JL4" s="106"/>
      <c r="JM4" s="105"/>
      <c r="JN4" s="106"/>
      <c r="JO4" s="105"/>
      <c r="JP4" s="106"/>
      <c r="JQ4" s="105"/>
      <c r="JR4" s="106"/>
      <c r="JS4" s="105"/>
      <c r="JT4" s="106"/>
      <c r="JU4" s="105"/>
      <c r="JV4" s="106"/>
      <c r="JW4" s="105"/>
      <c r="JX4" s="106"/>
      <c r="JY4" s="107"/>
      <c r="JZ4" s="107"/>
      <c r="AMJ4" s="0"/>
    </row>
    <row r="5" customFormat="false" ht="13.8" hidden="false" customHeight="false" outlineLevel="0" collapsed="false">
      <c r="A5" s="76" t="s">
        <v>388</v>
      </c>
      <c r="B5" s="76"/>
      <c r="C5" s="76"/>
      <c r="D5" s="76"/>
      <c r="E5" s="76"/>
      <c r="F5" s="76"/>
      <c r="G5" s="109"/>
      <c r="H5" s="109"/>
      <c r="I5" s="109"/>
      <c r="J5" s="109"/>
      <c r="K5" s="109"/>
      <c r="L5" s="109"/>
      <c r="M5" s="109"/>
      <c r="N5" s="109"/>
      <c r="O5" s="109"/>
      <c r="P5" s="109"/>
      <c r="Q5" s="109"/>
      <c r="R5" s="109"/>
      <c r="S5" s="109"/>
      <c r="T5" s="109"/>
      <c r="U5" s="109"/>
      <c r="V5" s="109"/>
      <c r="W5" s="109"/>
      <c r="X5" s="109"/>
      <c r="Y5" s="109"/>
      <c r="Z5" s="109"/>
      <c r="AA5" s="109"/>
      <c r="AB5" s="109"/>
      <c r="AC5" s="109"/>
      <c r="AD5" s="109"/>
      <c r="AE5" s="109"/>
      <c r="AF5" s="109"/>
      <c r="AG5" s="109"/>
      <c r="AH5" s="109"/>
      <c r="AI5" s="109"/>
      <c r="AJ5" s="109"/>
      <c r="AK5" s="109"/>
      <c r="AL5" s="109"/>
      <c r="AM5" s="109"/>
      <c r="AN5" s="109"/>
      <c r="AO5" s="109"/>
      <c r="AP5" s="109"/>
      <c r="AQ5" s="109"/>
      <c r="AR5" s="109"/>
      <c r="AS5" s="109"/>
      <c r="AT5" s="109"/>
      <c r="AU5" s="109"/>
      <c r="AV5" s="109"/>
      <c r="AW5" s="109"/>
      <c r="AX5" s="109"/>
      <c r="AY5" s="109"/>
      <c r="AZ5" s="109"/>
      <c r="BA5" s="109"/>
      <c r="BB5" s="109"/>
      <c r="BC5" s="109"/>
      <c r="BD5" s="109"/>
      <c r="BE5" s="109"/>
      <c r="BF5" s="109"/>
      <c r="BG5" s="109"/>
      <c r="BH5" s="109"/>
      <c r="BI5" s="109"/>
      <c r="BJ5" s="109"/>
      <c r="BK5" s="109"/>
      <c r="BL5" s="109"/>
      <c r="BM5" s="109"/>
      <c r="BN5" s="109"/>
      <c r="BO5" s="109"/>
      <c r="BP5" s="109"/>
      <c r="BQ5" s="109"/>
      <c r="BR5" s="109"/>
      <c r="BS5" s="109"/>
      <c r="BT5" s="109"/>
      <c r="BU5" s="109"/>
      <c r="BV5" s="109"/>
      <c r="BW5" s="109"/>
      <c r="BX5" s="109"/>
      <c r="BY5" s="109"/>
      <c r="BZ5" s="109"/>
      <c r="CA5" s="109"/>
      <c r="CB5" s="109"/>
      <c r="CC5" s="109"/>
      <c r="CD5" s="109"/>
      <c r="CE5" s="109"/>
      <c r="CF5" s="109"/>
      <c r="CG5" s="109"/>
      <c r="CH5" s="109"/>
      <c r="CI5" s="109"/>
      <c r="CJ5" s="109"/>
      <c r="CK5" s="109"/>
      <c r="CL5" s="109"/>
      <c r="CM5" s="109"/>
      <c r="CN5" s="109"/>
      <c r="CO5" s="109"/>
      <c r="CP5" s="109"/>
      <c r="CQ5" s="109"/>
      <c r="CR5" s="109"/>
      <c r="CS5" s="109"/>
      <c r="CT5" s="109"/>
      <c r="CU5" s="109"/>
      <c r="CV5" s="109"/>
      <c r="CW5" s="109"/>
      <c r="CX5" s="109"/>
      <c r="CY5" s="109"/>
      <c r="CZ5" s="109"/>
      <c r="DA5" s="109"/>
      <c r="DB5" s="109"/>
      <c r="DC5" s="109"/>
      <c r="DD5" s="109"/>
      <c r="DE5" s="109"/>
      <c r="DF5" s="109"/>
      <c r="DG5" s="109"/>
      <c r="DH5" s="109"/>
      <c r="DI5" s="109"/>
      <c r="DJ5" s="109"/>
      <c r="DK5" s="109"/>
      <c r="DL5" s="109"/>
      <c r="DM5" s="109"/>
      <c r="DN5" s="109"/>
      <c r="DO5" s="109"/>
      <c r="DP5" s="109"/>
      <c r="DQ5" s="109"/>
      <c r="DR5" s="109"/>
      <c r="DS5" s="109"/>
      <c r="DT5" s="109"/>
      <c r="DU5" s="109"/>
      <c r="DV5" s="109"/>
      <c r="DW5" s="109"/>
      <c r="DX5" s="109"/>
      <c r="DY5" s="109"/>
      <c r="DZ5" s="109"/>
      <c r="EA5" s="109"/>
      <c r="EB5" s="109"/>
      <c r="EC5" s="109"/>
      <c r="ED5" s="109"/>
      <c r="EE5" s="109"/>
      <c r="EF5" s="109"/>
      <c r="EG5" s="109"/>
      <c r="EH5" s="109"/>
      <c r="EI5" s="109"/>
      <c r="EJ5" s="109"/>
      <c r="EK5" s="109"/>
      <c r="EL5" s="109"/>
      <c r="EM5" s="109"/>
      <c r="EN5" s="109"/>
      <c r="EO5" s="109"/>
      <c r="EP5" s="109"/>
      <c r="EQ5" s="109"/>
      <c r="ER5" s="109"/>
      <c r="ES5" s="109"/>
      <c r="ET5" s="109"/>
      <c r="EU5" s="109"/>
      <c r="EV5" s="109"/>
      <c r="EW5" s="109"/>
      <c r="EX5" s="109"/>
      <c r="EY5" s="109"/>
      <c r="EZ5" s="109"/>
      <c r="FA5" s="110"/>
      <c r="FB5" s="111"/>
      <c r="FC5" s="110"/>
      <c r="FD5" s="111"/>
      <c r="FE5" s="110"/>
      <c r="FF5" s="111"/>
      <c r="FG5" s="110"/>
      <c r="FH5" s="111"/>
      <c r="FI5" s="110"/>
      <c r="FJ5" s="111"/>
      <c r="FK5" s="110"/>
      <c r="FL5" s="111"/>
      <c r="FM5" s="110"/>
      <c r="FN5" s="111"/>
      <c r="FO5" s="110"/>
      <c r="FP5" s="111"/>
      <c r="FQ5" s="110"/>
      <c r="FR5" s="111"/>
      <c r="FS5" s="110"/>
      <c r="FT5" s="111"/>
      <c r="FU5" s="110"/>
      <c r="FV5" s="111"/>
      <c r="FW5" s="110"/>
      <c r="FX5" s="111"/>
      <c r="FY5" s="110"/>
      <c r="FZ5" s="111"/>
      <c r="GA5" s="110"/>
      <c r="GB5" s="111"/>
      <c r="GC5" s="110"/>
      <c r="GD5" s="111"/>
      <c r="GE5" s="110"/>
      <c r="GF5" s="111"/>
      <c r="GG5" s="110"/>
      <c r="GH5" s="111"/>
      <c r="GI5" s="110"/>
      <c r="GJ5" s="111"/>
      <c r="GK5" s="110"/>
      <c r="GL5" s="111"/>
      <c r="GM5" s="110"/>
      <c r="GN5" s="111"/>
      <c r="GO5" s="110"/>
      <c r="GP5" s="111"/>
      <c r="GQ5" s="110"/>
      <c r="GR5" s="111"/>
      <c r="GS5" s="110"/>
      <c r="GT5" s="111"/>
      <c r="GU5" s="110"/>
      <c r="GV5" s="111"/>
      <c r="GW5" s="110"/>
      <c r="GX5" s="111"/>
      <c r="GY5" s="110"/>
      <c r="GZ5" s="111"/>
      <c r="HA5" s="110"/>
      <c r="HB5" s="111"/>
      <c r="HC5" s="110"/>
      <c r="HD5" s="111"/>
      <c r="HE5" s="110"/>
      <c r="HF5" s="111"/>
      <c r="HG5" s="110"/>
      <c r="HH5" s="111"/>
      <c r="HI5" s="110"/>
      <c r="HJ5" s="111"/>
      <c r="HK5" s="110"/>
      <c r="HL5" s="111"/>
      <c r="HM5" s="110"/>
      <c r="HN5" s="111"/>
      <c r="HO5" s="110"/>
      <c r="HP5" s="111"/>
      <c r="HQ5" s="110"/>
      <c r="HR5" s="111"/>
      <c r="HS5" s="110"/>
      <c r="HT5" s="111"/>
      <c r="HU5" s="110"/>
      <c r="HV5" s="111"/>
      <c r="HW5" s="110"/>
      <c r="HX5" s="111"/>
      <c r="HY5" s="110"/>
      <c r="HZ5" s="111"/>
      <c r="IA5" s="110"/>
      <c r="IB5" s="111"/>
      <c r="IC5" s="110"/>
      <c r="ID5" s="111"/>
      <c r="IE5" s="110"/>
      <c r="IF5" s="111"/>
      <c r="IG5" s="110"/>
      <c r="IH5" s="111"/>
      <c r="II5" s="110"/>
      <c r="IJ5" s="111"/>
      <c r="IK5" s="110"/>
      <c r="IL5" s="111"/>
      <c r="IM5" s="110"/>
      <c r="IN5" s="111"/>
      <c r="IO5" s="110"/>
      <c r="IP5" s="111"/>
      <c r="IQ5" s="110"/>
      <c r="IR5" s="111"/>
      <c r="IS5" s="110"/>
      <c r="IT5" s="111"/>
      <c r="IU5" s="110"/>
      <c r="IV5" s="111"/>
      <c r="IW5" s="110"/>
      <c r="IX5" s="111"/>
      <c r="IY5" s="110"/>
      <c r="IZ5" s="111"/>
      <c r="JA5" s="110"/>
      <c r="JB5" s="111"/>
      <c r="JC5" s="110"/>
      <c r="JD5" s="111"/>
      <c r="JE5" s="110"/>
      <c r="JF5" s="111"/>
      <c r="JG5" s="110"/>
      <c r="JH5" s="111"/>
      <c r="JI5" s="110"/>
      <c r="JJ5" s="111"/>
      <c r="JK5" s="110"/>
      <c r="JL5" s="111"/>
      <c r="JM5" s="110"/>
      <c r="JN5" s="111"/>
      <c r="JO5" s="110"/>
      <c r="JP5" s="111"/>
      <c r="JQ5" s="110"/>
      <c r="JR5" s="111"/>
      <c r="JS5" s="110"/>
      <c r="JT5" s="111"/>
      <c r="JU5" s="110"/>
      <c r="JV5" s="111"/>
      <c r="JW5" s="110"/>
      <c r="JX5" s="111"/>
      <c r="JY5" s="112"/>
      <c r="JZ5" s="112"/>
    </row>
    <row r="6" customFormat="false" ht="13.8" hidden="false" customHeight="false" outlineLevel="0" collapsed="false">
      <c r="A6" s="76"/>
      <c r="B6" s="76" t="s">
        <v>389</v>
      </c>
      <c r="C6" s="76"/>
      <c r="D6" s="76"/>
      <c r="E6" s="76"/>
      <c r="F6" s="76"/>
      <c r="G6" s="109"/>
      <c r="H6" s="109"/>
      <c r="I6" s="109"/>
      <c r="J6" s="109"/>
      <c r="K6" s="109"/>
      <c r="L6" s="109"/>
      <c r="M6" s="109"/>
      <c r="N6" s="109"/>
      <c r="O6" s="109"/>
      <c r="P6" s="109"/>
      <c r="Q6" s="109"/>
      <c r="R6" s="109"/>
      <c r="S6" s="109"/>
      <c r="T6" s="109"/>
      <c r="U6" s="109"/>
      <c r="V6" s="109"/>
      <c r="W6" s="109"/>
      <c r="X6" s="109"/>
      <c r="Y6" s="109"/>
      <c r="Z6" s="109"/>
      <c r="AA6" s="109"/>
      <c r="AB6" s="109"/>
      <c r="AC6" s="109"/>
      <c r="AD6" s="109"/>
      <c r="AE6" s="109"/>
      <c r="AF6" s="109"/>
      <c r="AG6" s="109"/>
      <c r="AH6" s="109"/>
      <c r="AI6" s="109"/>
      <c r="AJ6" s="109"/>
      <c r="AK6" s="109"/>
      <c r="AL6" s="109"/>
      <c r="AM6" s="109"/>
      <c r="AN6" s="109"/>
      <c r="AO6" s="109"/>
      <c r="AP6" s="109"/>
      <c r="AQ6" s="109"/>
      <c r="AR6" s="109"/>
      <c r="AS6" s="109"/>
      <c r="AT6" s="109"/>
      <c r="AU6" s="109"/>
      <c r="AV6" s="109"/>
      <c r="AW6" s="109"/>
      <c r="AX6" s="109"/>
      <c r="AY6" s="109"/>
      <c r="AZ6" s="109"/>
      <c r="BA6" s="109"/>
      <c r="BB6" s="109"/>
      <c r="BC6" s="109"/>
      <c r="BD6" s="109"/>
      <c r="BE6" s="109"/>
      <c r="BF6" s="109"/>
      <c r="BG6" s="109"/>
      <c r="BH6" s="109"/>
      <c r="BI6" s="109"/>
      <c r="BJ6" s="109"/>
      <c r="BK6" s="109"/>
      <c r="BL6" s="109"/>
      <c r="BM6" s="109"/>
      <c r="BN6" s="109"/>
      <c r="BO6" s="109"/>
      <c r="BP6" s="109"/>
      <c r="BQ6" s="109"/>
      <c r="BR6" s="109"/>
      <c r="BS6" s="109"/>
      <c r="BT6" s="109"/>
      <c r="BU6" s="109"/>
      <c r="BV6" s="109"/>
      <c r="BW6" s="109"/>
      <c r="BX6" s="109"/>
      <c r="BY6" s="109"/>
      <c r="BZ6" s="109"/>
      <c r="CA6" s="109"/>
      <c r="CB6" s="109"/>
      <c r="CC6" s="109"/>
      <c r="CD6" s="109"/>
      <c r="CE6" s="109"/>
      <c r="CF6" s="109"/>
      <c r="CG6" s="109"/>
      <c r="CH6" s="109"/>
      <c r="CI6" s="109"/>
      <c r="CJ6" s="109"/>
      <c r="CK6" s="109"/>
      <c r="CL6" s="109"/>
      <c r="CM6" s="109"/>
      <c r="CN6" s="109"/>
      <c r="CO6" s="109"/>
      <c r="CP6" s="109"/>
      <c r="CQ6" s="109"/>
      <c r="CR6" s="109"/>
      <c r="CS6" s="109"/>
      <c r="CT6" s="109"/>
      <c r="CU6" s="109"/>
      <c r="CV6" s="109"/>
      <c r="CW6" s="109"/>
      <c r="CX6" s="109"/>
      <c r="CY6" s="109"/>
      <c r="CZ6" s="109"/>
      <c r="DA6" s="109"/>
      <c r="DB6" s="109"/>
      <c r="DC6" s="109"/>
      <c r="DD6" s="109"/>
      <c r="DE6" s="109"/>
      <c r="DF6" s="109"/>
      <c r="DG6" s="109"/>
      <c r="DH6" s="109"/>
      <c r="DI6" s="109"/>
      <c r="DJ6" s="109"/>
      <c r="DK6" s="109"/>
      <c r="DL6" s="109"/>
      <c r="DM6" s="109"/>
      <c r="DN6" s="109"/>
      <c r="DO6" s="109"/>
      <c r="DP6" s="109"/>
      <c r="DQ6" s="109"/>
      <c r="DR6" s="109"/>
      <c r="DS6" s="109"/>
      <c r="DT6" s="109"/>
      <c r="DU6" s="109"/>
      <c r="DV6" s="109"/>
      <c r="DW6" s="109"/>
      <c r="DX6" s="109"/>
      <c r="DY6" s="109"/>
      <c r="DZ6" s="109"/>
      <c r="EA6" s="109"/>
      <c r="EB6" s="109"/>
      <c r="EC6" s="109"/>
      <c r="ED6" s="109"/>
      <c r="EE6" s="109"/>
      <c r="EF6" s="109"/>
      <c r="EG6" s="109"/>
      <c r="EH6" s="109"/>
      <c r="EI6" s="109"/>
      <c r="EJ6" s="109"/>
      <c r="EK6" s="109"/>
      <c r="EL6" s="109"/>
      <c r="EM6" s="109"/>
      <c r="EN6" s="109"/>
      <c r="EO6" s="109"/>
      <c r="EP6" s="109"/>
      <c r="EQ6" s="109"/>
      <c r="ER6" s="109"/>
      <c r="ES6" s="109"/>
      <c r="ET6" s="109"/>
      <c r="EU6" s="109"/>
      <c r="EV6" s="109"/>
      <c r="EW6" s="109"/>
      <c r="EX6" s="109"/>
      <c r="EY6" s="109"/>
      <c r="EZ6" s="109"/>
      <c r="FA6" s="110"/>
      <c r="FB6" s="111"/>
      <c r="FC6" s="110"/>
      <c r="FD6" s="111"/>
      <c r="FE6" s="110"/>
      <c r="FF6" s="111"/>
      <c r="FG6" s="110"/>
      <c r="FH6" s="111"/>
      <c r="FI6" s="110"/>
      <c r="FJ6" s="111"/>
      <c r="FK6" s="110"/>
      <c r="FL6" s="111"/>
      <c r="FM6" s="110"/>
      <c r="FN6" s="111"/>
      <c r="FO6" s="110"/>
      <c r="FP6" s="111"/>
      <c r="FQ6" s="110"/>
      <c r="FR6" s="111"/>
      <c r="FS6" s="110"/>
      <c r="FT6" s="111"/>
      <c r="FU6" s="110"/>
      <c r="FV6" s="111"/>
      <c r="FW6" s="110"/>
      <c r="FX6" s="111"/>
      <c r="FY6" s="110"/>
      <c r="FZ6" s="111"/>
      <c r="GA6" s="110"/>
      <c r="GB6" s="111"/>
      <c r="GC6" s="110"/>
      <c r="GD6" s="111"/>
      <c r="GE6" s="110"/>
      <c r="GF6" s="111"/>
      <c r="GG6" s="110"/>
      <c r="GH6" s="111"/>
      <c r="GI6" s="110"/>
      <c r="GJ6" s="111"/>
      <c r="GK6" s="110"/>
      <c r="GL6" s="111"/>
      <c r="GM6" s="110"/>
      <c r="GN6" s="111"/>
      <c r="GO6" s="110"/>
      <c r="GP6" s="111"/>
      <c r="GQ6" s="110"/>
      <c r="GR6" s="111"/>
      <c r="GS6" s="110"/>
      <c r="GT6" s="111"/>
      <c r="GU6" s="110"/>
      <c r="GV6" s="111"/>
      <c r="GW6" s="110"/>
      <c r="GX6" s="111"/>
      <c r="GY6" s="110"/>
      <c r="GZ6" s="111"/>
      <c r="HA6" s="110"/>
      <c r="HB6" s="111"/>
      <c r="HC6" s="110"/>
      <c r="HD6" s="111"/>
      <c r="HE6" s="110"/>
      <c r="HF6" s="111"/>
      <c r="HG6" s="110"/>
      <c r="HH6" s="111"/>
      <c r="HI6" s="110"/>
      <c r="HJ6" s="111"/>
      <c r="HK6" s="110"/>
      <c r="HL6" s="111"/>
      <c r="HM6" s="110"/>
      <c r="HN6" s="111"/>
      <c r="HO6" s="110"/>
      <c r="HP6" s="111"/>
      <c r="HQ6" s="110"/>
      <c r="HR6" s="111"/>
      <c r="HS6" s="110"/>
      <c r="HT6" s="111"/>
      <c r="HU6" s="110"/>
      <c r="HV6" s="111"/>
      <c r="HW6" s="110"/>
      <c r="HX6" s="111"/>
      <c r="HY6" s="110"/>
      <c r="HZ6" s="111"/>
      <c r="IA6" s="110"/>
      <c r="IB6" s="111"/>
      <c r="IC6" s="110"/>
      <c r="ID6" s="111"/>
      <c r="IE6" s="110"/>
      <c r="IF6" s="111"/>
      <c r="IG6" s="110"/>
      <c r="IH6" s="111"/>
      <c r="II6" s="110"/>
      <c r="IJ6" s="111"/>
      <c r="IK6" s="110"/>
      <c r="IL6" s="111"/>
      <c r="IM6" s="110"/>
      <c r="IN6" s="111"/>
      <c r="IO6" s="110"/>
      <c r="IP6" s="111"/>
      <c r="IQ6" s="110"/>
      <c r="IR6" s="111"/>
      <c r="IS6" s="110"/>
      <c r="IT6" s="111"/>
      <c r="IU6" s="110"/>
      <c r="IV6" s="111"/>
      <c r="IW6" s="110"/>
      <c r="IX6" s="111"/>
      <c r="IY6" s="110"/>
      <c r="IZ6" s="111"/>
      <c r="JA6" s="110"/>
      <c r="JB6" s="111"/>
      <c r="JC6" s="110"/>
      <c r="JD6" s="111"/>
      <c r="JE6" s="110"/>
      <c r="JF6" s="111"/>
      <c r="JG6" s="110"/>
      <c r="JH6" s="111"/>
      <c r="JI6" s="110"/>
      <c r="JJ6" s="111"/>
      <c r="JK6" s="110"/>
      <c r="JL6" s="111"/>
      <c r="JM6" s="110"/>
      <c r="JN6" s="111"/>
      <c r="JO6" s="110"/>
      <c r="JP6" s="111"/>
      <c r="JQ6" s="110"/>
      <c r="JR6" s="111"/>
      <c r="JS6" s="110"/>
      <c r="JT6" s="111"/>
      <c r="JU6" s="110"/>
      <c r="JV6" s="111"/>
      <c r="JW6" s="110"/>
      <c r="JX6" s="111"/>
      <c r="JY6" s="112"/>
      <c r="JZ6" s="112"/>
    </row>
    <row r="7" customFormat="false" ht="13.8" hidden="false" customHeight="false" outlineLevel="0" collapsed="false">
      <c r="A7" s="76"/>
      <c r="B7" s="76"/>
      <c r="C7" s="76" t="s">
        <v>390</v>
      </c>
      <c r="D7" s="76"/>
      <c r="E7" s="76"/>
      <c r="F7" s="76"/>
      <c r="G7" s="109"/>
      <c r="H7" s="109"/>
      <c r="I7" s="109"/>
      <c r="J7" s="109"/>
      <c r="K7" s="109"/>
      <c r="L7" s="109"/>
      <c r="M7" s="109"/>
      <c r="N7" s="109"/>
      <c r="O7" s="109"/>
      <c r="P7" s="109"/>
      <c r="Q7" s="109"/>
      <c r="R7" s="109"/>
      <c r="S7" s="109"/>
      <c r="T7" s="109"/>
      <c r="U7" s="109"/>
      <c r="V7" s="109"/>
      <c r="W7" s="109"/>
      <c r="X7" s="109"/>
      <c r="Y7" s="109"/>
      <c r="Z7" s="109"/>
      <c r="AA7" s="109"/>
      <c r="AB7" s="109"/>
      <c r="AC7" s="109"/>
      <c r="AD7" s="109"/>
      <c r="AE7" s="109"/>
      <c r="AF7" s="109"/>
      <c r="AG7" s="109"/>
      <c r="AH7" s="109"/>
      <c r="AI7" s="109"/>
      <c r="AJ7" s="109"/>
      <c r="AK7" s="109"/>
      <c r="AL7" s="109"/>
      <c r="AM7" s="109"/>
      <c r="AN7" s="109"/>
      <c r="AO7" s="109"/>
      <c r="AP7" s="109"/>
      <c r="AQ7" s="109"/>
      <c r="AR7" s="109"/>
      <c r="AS7" s="109"/>
      <c r="AT7" s="109"/>
      <c r="AU7" s="109"/>
      <c r="AV7" s="109"/>
      <c r="AW7" s="109"/>
      <c r="AX7" s="109"/>
      <c r="AY7" s="109"/>
      <c r="AZ7" s="109"/>
      <c r="BA7" s="109"/>
      <c r="BB7" s="109"/>
      <c r="BC7" s="109"/>
      <c r="BD7" s="109"/>
      <c r="BE7" s="109"/>
      <c r="BF7" s="109"/>
      <c r="BG7" s="109"/>
      <c r="BH7" s="109"/>
      <c r="BI7" s="109"/>
      <c r="BJ7" s="109"/>
      <c r="BK7" s="109"/>
      <c r="BL7" s="109"/>
      <c r="BM7" s="109"/>
      <c r="BN7" s="109"/>
      <c r="BO7" s="109"/>
      <c r="BP7" s="109"/>
      <c r="BQ7" s="109"/>
      <c r="BR7" s="109"/>
      <c r="BS7" s="109"/>
      <c r="BT7" s="109"/>
      <c r="BU7" s="109"/>
      <c r="BV7" s="109"/>
      <c r="BW7" s="109"/>
      <c r="BX7" s="109"/>
      <c r="BY7" s="109"/>
      <c r="BZ7" s="109"/>
      <c r="CA7" s="109"/>
      <c r="CB7" s="109"/>
      <c r="CC7" s="109"/>
      <c r="CD7" s="109"/>
      <c r="CE7" s="109"/>
      <c r="CF7" s="109"/>
      <c r="CG7" s="109"/>
      <c r="CH7" s="109"/>
      <c r="CI7" s="109"/>
      <c r="CJ7" s="109"/>
      <c r="CK7" s="109"/>
      <c r="CL7" s="109"/>
      <c r="CM7" s="109"/>
      <c r="CN7" s="109"/>
      <c r="CO7" s="109"/>
      <c r="CP7" s="109"/>
      <c r="CQ7" s="109"/>
      <c r="CR7" s="109"/>
      <c r="CS7" s="109"/>
      <c r="CT7" s="109"/>
      <c r="CU7" s="109"/>
      <c r="CV7" s="109"/>
      <c r="CW7" s="109"/>
      <c r="CX7" s="109"/>
      <c r="CY7" s="109"/>
      <c r="CZ7" s="109"/>
      <c r="DA7" s="109"/>
      <c r="DB7" s="109"/>
      <c r="DC7" s="109"/>
      <c r="DD7" s="109"/>
      <c r="DE7" s="109"/>
      <c r="DF7" s="109"/>
      <c r="DG7" s="109"/>
      <c r="DH7" s="109"/>
      <c r="DI7" s="109"/>
      <c r="DJ7" s="109"/>
      <c r="DK7" s="109"/>
      <c r="DL7" s="109"/>
      <c r="DM7" s="109"/>
      <c r="DN7" s="109"/>
      <c r="DO7" s="109"/>
      <c r="DP7" s="109"/>
      <c r="DQ7" s="109"/>
      <c r="DR7" s="109"/>
      <c r="DS7" s="109"/>
      <c r="DT7" s="109"/>
      <c r="DU7" s="109"/>
      <c r="DV7" s="109"/>
      <c r="DW7" s="109"/>
      <c r="DX7" s="109"/>
      <c r="DY7" s="109"/>
      <c r="DZ7" s="109"/>
      <c r="EA7" s="109"/>
      <c r="EB7" s="109"/>
      <c r="EC7" s="109"/>
      <c r="ED7" s="109"/>
      <c r="EE7" s="109"/>
      <c r="EF7" s="109"/>
      <c r="EG7" s="109"/>
      <c r="EH7" s="109"/>
      <c r="EI7" s="109"/>
      <c r="EJ7" s="109"/>
      <c r="EK7" s="109"/>
      <c r="EL7" s="109"/>
      <c r="EM7" s="109"/>
      <c r="EN7" s="109"/>
      <c r="EO7" s="109"/>
      <c r="EP7" s="109"/>
      <c r="EQ7" s="109"/>
      <c r="ER7" s="109"/>
      <c r="ES7" s="109"/>
      <c r="ET7" s="109"/>
      <c r="EU7" s="109"/>
      <c r="EV7" s="109"/>
      <c r="EW7" s="109"/>
      <c r="EX7" s="109"/>
      <c r="EY7" s="109"/>
      <c r="EZ7" s="109"/>
      <c r="FA7" s="110"/>
      <c r="FB7" s="111"/>
      <c r="FC7" s="110"/>
      <c r="FD7" s="111"/>
      <c r="FE7" s="110"/>
      <c r="FF7" s="111"/>
      <c r="FG7" s="110"/>
      <c r="FH7" s="111"/>
      <c r="FI7" s="110"/>
      <c r="FJ7" s="111"/>
      <c r="FK7" s="110"/>
      <c r="FL7" s="111"/>
      <c r="FM7" s="110"/>
      <c r="FN7" s="111"/>
      <c r="FO7" s="110"/>
      <c r="FP7" s="111"/>
      <c r="FQ7" s="110"/>
      <c r="FR7" s="111"/>
      <c r="FS7" s="110"/>
      <c r="FT7" s="111"/>
      <c r="FU7" s="110"/>
      <c r="FV7" s="111"/>
      <c r="FW7" s="110"/>
      <c r="FX7" s="111"/>
      <c r="FY7" s="110"/>
      <c r="FZ7" s="111"/>
      <c r="GA7" s="110"/>
      <c r="GB7" s="111"/>
      <c r="GC7" s="110"/>
      <c r="GD7" s="111"/>
      <c r="GE7" s="110"/>
      <c r="GF7" s="111"/>
      <c r="GG7" s="110"/>
      <c r="GH7" s="111"/>
      <c r="GI7" s="110"/>
      <c r="GJ7" s="111"/>
      <c r="GK7" s="110"/>
      <c r="GL7" s="111"/>
      <c r="GM7" s="110"/>
      <c r="GN7" s="111"/>
      <c r="GO7" s="110"/>
      <c r="GP7" s="111"/>
      <c r="GQ7" s="110"/>
      <c r="GR7" s="111"/>
      <c r="GS7" s="110"/>
      <c r="GT7" s="111"/>
      <c r="GU7" s="110"/>
      <c r="GV7" s="111"/>
      <c r="GW7" s="110"/>
      <c r="GX7" s="111"/>
      <c r="GY7" s="110"/>
      <c r="GZ7" s="111"/>
      <c r="HA7" s="110"/>
      <c r="HB7" s="111"/>
      <c r="HC7" s="110"/>
      <c r="HD7" s="111"/>
      <c r="HE7" s="110"/>
      <c r="HF7" s="111"/>
      <c r="HG7" s="110"/>
      <c r="HH7" s="111"/>
      <c r="HI7" s="110"/>
      <c r="HJ7" s="111"/>
      <c r="HK7" s="110"/>
      <c r="HL7" s="111"/>
      <c r="HM7" s="110"/>
      <c r="HN7" s="111"/>
      <c r="HO7" s="110"/>
      <c r="HP7" s="111"/>
      <c r="HQ7" s="110"/>
      <c r="HR7" s="111"/>
      <c r="HS7" s="110"/>
      <c r="HT7" s="111"/>
      <c r="HU7" s="110"/>
      <c r="HV7" s="111"/>
      <c r="HW7" s="110"/>
      <c r="HX7" s="111"/>
      <c r="HY7" s="110"/>
      <c r="HZ7" s="111"/>
      <c r="IA7" s="110"/>
      <c r="IB7" s="111"/>
      <c r="IC7" s="110"/>
      <c r="ID7" s="111"/>
      <c r="IE7" s="110"/>
      <c r="IF7" s="111"/>
      <c r="IG7" s="110"/>
      <c r="IH7" s="111"/>
      <c r="II7" s="110"/>
      <c r="IJ7" s="111"/>
      <c r="IK7" s="110"/>
      <c r="IL7" s="111"/>
      <c r="IM7" s="110"/>
      <c r="IN7" s="111"/>
      <c r="IO7" s="110"/>
      <c r="IP7" s="111"/>
      <c r="IQ7" s="110"/>
      <c r="IR7" s="111"/>
      <c r="IS7" s="110"/>
      <c r="IT7" s="111"/>
      <c r="IU7" s="110"/>
      <c r="IV7" s="111"/>
      <c r="IW7" s="110"/>
      <c r="IX7" s="111"/>
      <c r="IY7" s="110"/>
      <c r="IZ7" s="111"/>
      <c r="JA7" s="110"/>
      <c r="JB7" s="111"/>
      <c r="JC7" s="110"/>
      <c r="JD7" s="111"/>
      <c r="JE7" s="110"/>
      <c r="JF7" s="111"/>
      <c r="JG7" s="110"/>
      <c r="JH7" s="111"/>
      <c r="JI7" s="110"/>
      <c r="JJ7" s="111"/>
      <c r="JK7" s="110"/>
      <c r="JL7" s="111"/>
      <c r="JM7" s="110"/>
      <c r="JN7" s="111"/>
      <c r="JO7" s="110"/>
      <c r="JP7" s="111"/>
      <c r="JQ7" s="110"/>
      <c r="JR7" s="111"/>
      <c r="JS7" s="110"/>
      <c r="JT7" s="111"/>
      <c r="JU7" s="110"/>
      <c r="JV7" s="111"/>
      <c r="JW7" s="110"/>
      <c r="JX7" s="111"/>
      <c r="JY7" s="112"/>
      <c r="JZ7" s="112"/>
    </row>
    <row r="8" customFormat="false" ht="13.8" hidden="false" customHeight="false" outlineLevel="0" collapsed="false">
      <c r="A8" s="76"/>
      <c r="B8" s="76"/>
      <c r="C8" s="76"/>
      <c r="D8" s="76" t="s">
        <v>391</v>
      </c>
      <c r="E8" s="76"/>
      <c r="F8" s="76"/>
      <c r="G8" s="109" t="n">
        <v>0</v>
      </c>
      <c r="H8" s="109" t="n">
        <v>0</v>
      </c>
      <c r="I8" s="109" t="n">
        <v>0</v>
      </c>
      <c r="J8" s="109" t="n">
        <v>0</v>
      </c>
      <c r="K8" s="109" t="n">
        <v>0</v>
      </c>
      <c r="L8" s="109" t="n">
        <v>0</v>
      </c>
      <c r="M8" s="109" t="n">
        <v>0</v>
      </c>
      <c r="N8" s="109" t="n">
        <v>0</v>
      </c>
      <c r="O8" s="109" t="n">
        <v>0</v>
      </c>
      <c r="P8" s="109" t="n">
        <v>0</v>
      </c>
      <c r="Q8" s="109" t="n">
        <v>0</v>
      </c>
      <c r="R8" s="109" t="n">
        <v>0</v>
      </c>
      <c r="S8" s="109" t="n">
        <v>0</v>
      </c>
      <c r="T8" s="109" t="n">
        <v>0</v>
      </c>
      <c r="U8" s="109" t="n">
        <v>0</v>
      </c>
      <c r="V8" s="109" t="n">
        <v>0</v>
      </c>
      <c r="W8" s="109" t="n">
        <v>0</v>
      </c>
      <c r="X8" s="109" t="n">
        <v>0</v>
      </c>
      <c r="Y8" s="109" t="n">
        <v>0</v>
      </c>
      <c r="Z8" s="109" t="n">
        <v>0</v>
      </c>
      <c r="AA8" s="109" t="n">
        <v>0</v>
      </c>
      <c r="AB8" s="109" t="n">
        <v>0</v>
      </c>
      <c r="AC8" s="109" t="n">
        <v>0</v>
      </c>
      <c r="AD8" s="109" t="n">
        <v>0</v>
      </c>
      <c r="AE8" s="109" t="n">
        <v>0</v>
      </c>
      <c r="AF8" s="109" t="n">
        <v>0</v>
      </c>
      <c r="AG8" s="109" t="n">
        <v>0</v>
      </c>
      <c r="AH8" s="109" t="n">
        <v>0</v>
      </c>
      <c r="AI8" s="109" t="n">
        <v>0</v>
      </c>
      <c r="AJ8" s="109" t="n">
        <v>0</v>
      </c>
      <c r="AK8" s="109" t="n">
        <v>0</v>
      </c>
      <c r="AL8" s="109" t="n">
        <v>0</v>
      </c>
      <c r="AM8" s="109" t="n">
        <v>0</v>
      </c>
      <c r="AN8" s="109" t="n">
        <v>0</v>
      </c>
      <c r="AO8" s="109" t="n">
        <v>0</v>
      </c>
      <c r="AP8" s="109" t="n">
        <v>0</v>
      </c>
      <c r="AQ8" s="109" t="n">
        <v>0</v>
      </c>
      <c r="AR8" s="109" t="n">
        <v>0</v>
      </c>
      <c r="AS8" s="109" t="n">
        <v>0</v>
      </c>
      <c r="AT8" s="109" t="n">
        <v>0</v>
      </c>
      <c r="AU8" s="109" t="n">
        <v>0</v>
      </c>
      <c r="AV8" s="109" t="n">
        <v>0</v>
      </c>
      <c r="AW8" s="109" t="n">
        <v>0</v>
      </c>
      <c r="AX8" s="109" t="n">
        <v>0</v>
      </c>
      <c r="AY8" s="109" t="n">
        <v>0</v>
      </c>
      <c r="AZ8" s="109" t="n">
        <v>0</v>
      </c>
      <c r="BA8" s="109" t="n">
        <v>0</v>
      </c>
      <c r="BB8" s="109" t="n">
        <v>0</v>
      </c>
      <c r="BC8" s="109" t="n">
        <v>0</v>
      </c>
      <c r="BD8" s="109" t="n">
        <v>0</v>
      </c>
      <c r="BE8" s="109" t="n">
        <v>0</v>
      </c>
      <c r="BF8" s="109" t="n">
        <v>0</v>
      </c>
      <c r="BG8" s="109" t="n">
        <v>0</v>
      </c>
      <c r="BH8" s="109" t="n">
        <v>0</v>
      </c>
      <c r="BI8" s="109" t="n">
        <v>0</v>
      </c>
      <c r="BJ8" s="109" t="n">
        <v>0</v>
      </c>
      <c r="BK8" s="109" t="n">
        <v>0</v>
      </c>
      <c r="BL8" s="109" t="n">
        <v>0</v>
      </c>
      <c r="BM8" s="109" t="n">
        <v>0</v>
      </c>
      <c r="BN8" s="109" t="n">
        <v>0</v>
      </c>
      <c r="BO8" s="109" t="n">
        <v>0</v>
      </c>
      <c r="BP8" s="109" t="n">
        <v>0</v>
      </c>
      <c r="BQ8" s="109" t="n">
        <v>0</v>
      </c>
      <c r="BR8" s="109" t="n">
        <v>0</v>
      </c>
      <c r="BS8" s="109" t="n">
        <v>0</v>
      </c>
      <c r="BT8" s="109" t="n">
        <v>0</v>
      </c>
      <c r="BU8" s="109" t="n">
        <v>0</v>
      </c>
      <c r="BV8" s="109" t="n">
        <v>0</v>
      </c>
      <c r="BW8" s="109" t="n">
        <v>0</v>
      </c>
      <c r="BX8" s="109" t="n">
        <v>0</v>
      </c>
      <c r="BY8" s="109" t="n">
        <v>0</v>
      </c>
      <c r="BZ8" s="109" t="n">
        <v>0</v>
      </c>
      <c r="CA8" s="109" t="n">
        <v>0</v>
      </c>
      <c r="CB8" s="109" t="n">
        <v>0</v>
      </c>
      <c r="CC8" s="109" t="n">
        <v>0</v>
      </c>
      <c r="CD8" s="109" t="n">
        <v>0</v>
      </c>
      <c r="CE8" s="109" t="n">
        <v>0</v>
      </c>
      <c r="CF8" s="109" t="n">
        <v>0</v>
      </c>
      <c r="CG8" s="109" t="n">
        <v>0</v>
      </c>
      <c r="CH8" s="109" t="n">
        <v>0</v>
      </c>
      <c r="CI8" s="109" t="n">
        <v>0</v>
      </c>
      <c r="CJ8" s="109" t="n">
        <v>0</v>
      </c>
      <c r="CK8" s="109" t="n">
        <v>0</v>
      </c>
      <c r="CL8" s="109" t="n">
        <v>0</v>
      </c>
      <c r="CM8" s="109" t="n">
        <v>0</v>
      </c>
      <c r="CN8" s="109" t="n">
        <v>0</v>
      </c>
      <c r="CO8" s="109" t="n">
        <v>0</v>
      </c>
      <c r="CP8" s="109" t="n">
        <v>0</v>
      </c>
      <c r="CQ8" s="109" t="n">
        <v>0</v>
      </c>
      <c r="CR8" s="109" t="n">
        <v>0</v>
      </c>
      <c r="CS8" s="109" t="n">
        <v>0</v>
      </c>
      <c r="CT8" s="109" t="n">
        <v>0</v>
      </c>
      <c r="CU8" s="109" t="n">
        <v>0</v>
      </c>
      <c r="CV8" s="109" t="n">
        <v>0</v>
      </c>
      <c r="CW8" s="109" t="n">
        <v>0</v>
      </c>
      <c r="CX8" s="109" t="n">
        <v>0</v>
      </c>
      <c r="CY8" s="109" t="n">
        <v>0</v>
      </c>
      <c r="CZ8" s="109" t="n">
        <v>0</v>
      </c>
      <c r="DA8" s="109" t="n">
        <v>0</v>
      </c>
      <c r="DB8" s="109" t="n">
        <v>0</v>
      </c>
      <c r="DC8" s="109" t="n">
        <v>0</v>
      </c>
      <c r="DD8" s="109" t="n">
        <v>0</v>
      </c>
      <c r="DE8" s="109" t="n">
        <v>0</v>
      </c>
      <c r="DF8" s="109" t="n">
        <v>0</v>
      </c>
      <c r="DG8" s="109" t="n">
        <v>0</v>
      </c>
      <c r="DH8" s="109" t="n">
        <v>0</v>
      </c>
      <c r="DI8" s="109" t="n">
        <v>0</v>
      </c>
      <c r="DJ8" s="109" t="n">
        <v>0</v>
      </c>
      <c r="DK8" s="109" t="n">
        <v>0</v>
      </c>
      <c r="DL8" s="109" t="n">
        <v>0</v>
      </c>
      <c r="DM8" s="109" t="n">
        <v>0</v>
      </c>
      <c r="DN8" s="109" t="n">
        <v>0</v>
      </c>
      <c r="DO8" s="109" t="n">
        <v>0</v>
      </c>
      <c r="DP8" s="109" t="n">
        <v>0</v>
      </c>
      <c r="DQ8" s="109" t="n">
        <v>0</v>
      </c>
      <c r="DR8" s="109" t="n">
        <v>0</v>
      </c>
      <c r="DS8" s="109" t="n">
        <v>0</v>
      </c>
      <c r="DT8" s="109" t="n">
        <v>0</v>
      </c>
      <c r="DU8" s="109" t="n">
        <v>0</v>
      </c>
      <c r="DV8" s="109" t="n">
        <v>0</v>
      </c>
      <c r="DW8" s="109" t="n">
        <v>0</v>
      </c>
      <c r="DX8" s="109" t="n">
        <v>0</v>
      </c>
      <c r="DY8" s="109" t="n">
        <v>0</v>
      </c>
      <c r="DZ8" s="109" t="n">
        <v>0</v>
      </c>
      <c r="EA8" s="109" t="n">
        <v>0</v>
      </c>
      <c r="EB8" s="109" t="n">
        <v>0</v>
      </c>
      <c r="EC8" s="109" t="n">
        <v>0</v>
      </c>
      <c r="ED8" s="109" t="n">
        <v>0</v>
      </c>
      <c r="EE8" s="109" t="n">
        <v>0</v>
      </c>
      <c r="EF8" s="109" t="n">
        <v>0</v>
      </c>
      <c r="EG8" s="109" t="n">
        <v>0</v>
      </c>
      <c r="EH8" s="109" t="n">
        <v>0</v>
      </c>
      <c r="EI8" s="109" t="n">
        <v>0</v>
      </c>
      <c r="EJ8" s="109" t="n">
        <v>0</v>
      </c>
      <c r="EK8" s="109" t="n">
        <v>0</v>
      </c>
      <c r="EL8" s="109" t="n">
        <v>0</v>
      </c>
      <c r="EM8" s="109" t="n">
        <v>0</v>
      </c>
      <c r="EN8" s="109" t="n">
        <v>0</v>
      </c>
      <c r="EO8" s="109" t="n">
        <v>0</v>
      </c>
      <c r="EP8" s="109" t="n">
        <v>0</v>
      </c>
      <c r="EQ8" s="109" t="n">
        <v>0</v>
      </c>
      <c r="ER8" s="109" t="n">
        <v>0</v>
      </c>
      <c r="ES8" s="109" t="n">
        <v>0</v>
      </c>
      <c r="ET8" s="109" t="n">
        <v>0</v>
      </c>
      <c r="EU8" s="109" t="n">
        <v>0</v>
      </c>
      <c r="EV8" s="109" t="n">
        <v>0</v>
      </c>
      <c r="EW8" s="109" t="n">
        <v>0</v>
      </c>
      <c r="EX8" s="109" t="n">
        <v>0</v>
      </c>
      <c r="EY8" s="109" t="n">
        <v>0</v>
      </c>
      <c r="EZ8" s="109" t="n">
        <f aca="false">ROUND(SUM(G8:EY8),5)</f>
        <v>0</v>
      </c>
      <c r="FA8" s="110"/>
      <c r="FB8" s="111"/>
      <c r="FC8" s="110"/>
      <c r="FD8" s="111"/>
      <c r="FE8" s="110"/>
      <c r="FF8" s="111"/>
      <c r="FG8" s="110"/>
      <c r="FH8" s="111"/>
      <c r="FI8" s="110"/>
      <c r="FJ8" s="111"/>
      <c r="FK8" s="110"/>
      <c r="FL8" s="111"/>
      <c r="FM8" s="110"/>
      <c r="FN8" s="111"/>
      <c r="FO8" s="110"/>
      <c r="FP8" s="111"/>
      <c r="FQ8" s="110"/>
      <c r="FR8" s="111"/>
      <c r="FS8" s="110"/>
      <c r="FT8" s="111"/>
      <c r="FU8" s="110"/>
      <c r="FV8" s="111"/>
      <c r="FW8" s="110"/>
      <c r="FX8" s="111"/>
      <c r="FY8" s="110"/>
      <c r="FZ8" s="111"/>
      <c r="GA8" s="110"/>
      <c r="GB8" s="111"/>
      <c r="GC8" s="110"/>
      <c r="GD8" s="111"/>
      <c r="GE8" s="110"/>
      <c r="GF8" s="111"/>
      <c r="GG8" s="110"/>
      <c r="GH8" s="111"/>
      <c r="GI8" s="110"/>
      <c r="GJ8" s="111"/>
      <c r="GK8" s="110"/>
      <c r="GL8" s="111"/>
      <c r="GM8" s="110"/>
      <c r="GN8" s="111"/>
      <c r="GO8" s="110"/>
      <c r="GP8" s="111"/>
      <c r="GQ8" s="110"/>
      <c r="GR8" s="111"/>
      <c r="GS8" s="110"/>
      <c r="GT8" s="111"/>
      <c r="GU8" s="110"/>
      <c r="GV8" s="111"/>
      <c r="GW8" s="110"/>
      <c r="GX8" s="111"/>
      <c r="GY8" s="110"/>
      <c r="GZ8" s="111"/>
      <c r="HA8" s="110"/>
      <c r="HB8" s="111"/>
      <c r="HC8" s="110"/>
      <c r="HD8" s="111"/>
      <c r="HE8" s="110"/>
      <c r="HF8" s="111"/>
      <c r="HG8" s="110"/>
      <c r="HH8" s="111"/>
      <c r="HI8" s="110"/>
      <c r="HJ8" s="111"/>
      <c r="HK8" s="110"/>
      <c r="HL8" s="111"/>
      <c r="HM8" s="110"/>
      <c r="HN8" s="111"/>
      <c r="HO8" s="110"/>
      <c r="HP8" s="111"/>
      <c r="HQ8" s="110"/>
      <c r="HR8" s="111"/>
      <c r="HS8" s="110"/>
      <c r="HT8" s="111"/>
      <c r="HU8" s="110"/>
      <c r="HV8" s="111"/>
      <c r="HW8" s="110"/>
      <c r="HX8" s="111"/>
      <c r="HY8" s="110"/>
      <c r="HZ8" s="111"/>
      <c r="IA8" s="110"/>
      <c r="IB8" s="111"/>
      <c r="IC8" s="110"/>
      <c r="ID8" s="111"/>
      <c r="IE8" s="110"/>
      <c r="IF8" s="111"/>
      <c r="IG8" s="110"/>
      <c r="IH8" s="111"/>
      <c r="II8" s="110"/>
      <c r="IJ8" s="111"/>
      <c r="IK8" s="110"/>
      <c r="IL8" s="111"/>
      <c r="IM8" s="110"/>
      <c r="IN8" s="111"/>
      <c r="IO8" s="110"/>
      <c r="IP8" s="111"/>
      <c r="IQ8" s="110"/>
      <c r="IR8" s="111"/>
      <c r="IS8" s="110"/>
      <c r="IT8" s="111"/>
      <c r="IU8" s="110"/>
      <c r="IV8" s="111"/>
      <c r="IW8" s="110"/>
      <c r="IX8" s="111"/>
      <c r="IY8" s="110"/>
      <c r="IZ8" s="111"/>
      <c r="JA8" s="110"/>
      <c r="JB8" s="111"/>
      <c r="JC8" s="110"/>
      <c r="JD8" s="111"/>
      <c r="JE8" s="110"/>
      <c r="JF8" s="111"/>
      <c r="JG8" s="110"/>
      <c r="JH8" s="111"/>
      <c r="JI8" s="110"/>
      <c r="JJ8" s="111"/>
      <c r="JK8" s="110"/>
      <c r="JL8" s="111"/>
      <c r="JM8" s="110"/>
      <c r="JN8" s="111"/>
      <c r="JO8" s="110"/>
      <c r="JP8" s="111"/>
      <c r="JQ8" s="110"/>
      <c r="JR8" s="111"/>
      <c r="JS8" s="110"/>
      <c r="JT8" s="111"/>
      <c r="JU8" s="110"/>
      <c r="JV8" s="111"/>
      <c r="JW8" s="110"/>
      <c r="JX8" s="111"/>
      <c r="JY8" s="112"/>
      <c r="JZ8" s="112"/>
    </row>
    <row r="9" customFormat="false" ht="13.8" hidden="false" customHeight="false" outlineLevel="0" collapsed="false">
      <c r="A9" s="76"/>
      <c r="B9" s="76"/>
      <c r="C9" s="76"/>
      <c r="D9" s="76" t="s">
        <v>392</v>
      </c>
      <c r="E9" s="76"/>
      <c r="F9" s="76"/>
      <c r="G9" s="109" t="n">
        <v>0</v>
      </c>
      <c r="H9" s="109" t="n">
        <v>0</v>
      </c>
      <c r="I9" s="109" t="n">
        <v>0</v>
      </c>
      <c r="J9" s="109" t="n">
        <v>0</v>
      </c>
      <c r="K9" s="109" t="n">
        <v>0</v>
      </c>
      <c r="L9" s="109" t="n">
        <v>0</v>
      </c>
      <c r="M9" s="109" t="n">
        <v>0</v>
      </c>
      <c r="N9" s="109" t="n">
        <v>0</v>
      </c>
      <c r="O9" s="109" t="n">
        <v>0</v>
      </c>
      <c r="P9" s="109" t="n">
        <v>0</v>
      </c>
      <c r="Q9" s="109" t="n">
        <v>0</v>
      </c>
      <c r="R9" s="109" t="n">
        <v>0</v>
      </c>
      <c r="S9" s="109" t="n">
        <v>0</v>
      </c>
      <c r="T9" s="109" t="n">
        <v>0</v>
      </c>
      <c r="U9" s="109" t="n">
        <v>0</v>
      </c>
      <c r="V9" s="109" t="n">
        <v>0</v>
      </c>
      <c r="W9" s="109" t="n">
        <v>0</v>
      </c>
      <c r="X9" s="109" t="n">
        <v>0</v>
      </c>
      <c r="Y9" s="109" t="n">
        <v>0</v>
      </c>
      <c r="Z9" s="109" t="n">
        <v>0</v>
      </c>
      <c r="AA9" s="109" t="n">
        <v>0</v>
      </c>
      <c r="AB9" s="109" t="n">
        <v>0</v>
      </c>
      <c r="AC9" s="109" t="n">
        <v>0</v>
      </c>
      <c r="AD9" s="109" t="n">
        <v>0</v>
      </c>
      <c r="AE9" s="109" t="n">
        <v>0</v>
      </c>
      <c r="AF9" s="109" t="n">
        <v>0</v>
      </c>
      <c r="AG9" s="109" t="n">
        <v>0</v>
      </c>
      <c r="AH9" s="109" t="n">
        <v>0</v>
      </c>
      <c r="AI9" s="109" t="n">
        <v>0</v>
      </c>
      <c r="AJ9" s="109" t="n">
        <v>0</v>
      </c>
      <c r="AK9" s="109" t="n">
        <v>0</v>
      </c>
      <c r="AL9" s="109" t="n">
        <v>0</v>
      </c>
      <c r="AM9" s="109" t="n">
        <v>0</v>
      </c>
      <c r="AN9" s="109" t="n">
        <v>0</v>
      </c>
      <c r="AO9" s="109" t="n">
        <v>0</v>
      </c>
      <c r="AP9" s="109" t="n">
        <v>0</v>
      </c>
      <c r="AQ9" s="109" t="n">
        <v>0</v>
      </c>
      <c r="AR9" s="109" t="n">
        <v>0</v>
      </c>
      <c r="AS9" s="109" t="n">
        <v>0</v>
      </c>
      <c r="AT9" s="109" t="n">
        <v>0</v>
      </c>
      <c r="AU9" s="109" t="n">
        <v>0</v>
      </c>
      <c r="AV9" s="109" t="n">
        <v>0</v>
      </c>
      <c r="AW9" s="109" t="n">
        <v>0</v>
      </c>
      <c r="AX9" s="109" t="n">
        <v>0</v>
      </c>
      <c r="AY9" s="109" t="n">
        <v>0</v>
      </c>
      <c r="AZ9" s="109" t="n">
        <v>0</v>
      </c>
      <c r="BA9" s="109" t="n">
        <v>0</v>
      </c>
      <c r="BB9" s="109" t="n">
        <v>0</v>
      </c>
      <c r="BC9" s="109" t="n">
        <v>0</v>
      </c>
      <c r="BD9" s="109" t="n">
        <v>0</v>
      </c>
      <c r="BE9" s="109" t="n">
        <v>0</v>
      </c>
      <c r="BF9" s="109" t="n">
        <v>0</v>
      </c>
      <c r="BG9" s="109" t="n">
        <v>0</v>
      </c>
      <c r="BH9" s="109" t="n">
        <v>0</v>
      </c>
      <c r="BI9" s="109" t="n">
        <v>0</v>
      </c>
      <c r="BJ9" s="109" t="n">
        <v>0</v>
      </c>
      <c r="BK9" s="109" t="n">
        <v>0</v>
      </c>
      <c r="BL9" s="109" t="n">
        <v>0</v>
      </c>
      <c r="BM9" s="109" t="n">
        <v>0</v>
      </c>
      <c r="BN9" s="109" t="n">
        <v>0</v>
      </c>
      <c r="BO9" s="109" t="n">
        <v>0</v>
      </c>
      <c r="BP9" s="109" t="n">
        <v>0</v>
      </c>
      <c r="BQ9" s="109" t="n">
        <v>0</v>
      </c>
      <c r="BR9" s="109" t="n">
        <v>0</v>
      </c>
      <c r="BS9" s="109" t="n">
        <v>0</v>
      </c>
      <c r="BT9" s="109" t="n">
        <v>0</v>
      </c>
      <c r="BU9" s="109" t="n">
        <v>0</v>
      </c>
      <c r="BV9" s="109" t="n">
        <v>0</v>
      </c>
      <c r="BW9" s="109" t="n">
        <v>0</v>
      </c>
      <c r="BX9" s="109" t="n">
        <v>0</v>
      </c>
      <c r="BY9" s="109" t="n">
        <v>0</v>
      </c>
      <c r="BZ9" s="109" t="n">
        <v>0</v>
      </c>
      <c r="CA9" s="109" t="n">
        <v>0</v>
      </c>
      <c r="CB9" s="109" t="n">
        <v>0</v>
      </c>
      <c r="CC9" s="109" t="n">
        <v>0</v>
      </c>
      <c r="CD9" s="109" t="n">
        <v>0</v>
      </c>
      <c r="CE9" s="109" t="n">
        <v>0</v>
      </c>
      <c r="CF9" s="109" t="n">
        <v>0</v>
      </c>
      <c r="CG9" s="109" t="n">
        <v>0</v>
      </c>
      <c r="CH9" s="109" t="n">
        <v>0</v>
      </c>
      <c r="CI9" s="109" t="n">
        <v>0</v>
      </c>
      <c r="CJ9" s="109" t="n">
        <v>0</v>
      </c>
      <c r="CK9" s="109" t="n">
        <v>0</v>
      </c>
      <c r="CL9" s="109" t="n">
        <v>0</v>
      </c>
      <c r="CM9" s="109" t="n">
        <v>0</v>
      </c>
      <c r="CN9" s="109" t="n">
        <v>0</v>
      </c>
      <c r="CO9" s="109" t="n">
        <v>0</v>
      </c>
      <c r="CP9" s="109" t="n">
        <v>0</v>
      </c>
      <c r="CQ9" s="109" t="n">
        <v>0</v>
      </c>
      <c r="CR9" s="109" t="n">
        <v>0</v>
      </c>
      <c r="CS9" s="109" t="n">
        <v>0</v>
      </c>
      <c r="CT9" s="109" t="n">
        <v>0</v>
      </c>
      <c r="CU9" s="109" t="n">
        <v>0</v>
      </c>
      <c r="CV9" s="109" t="n">
        <v>0</v>
      </c>
      <c r="CW9" s="109" t="n">
        <v>0</v>
      </c>
      <c r="CX9" s="109" t="n">
        <v>0</v>
      </c>
      <c r="CY9" s="109" t="n">
        <v>0</v>
      </c>
      <c r="CZ9" s="109" t="n">
        <v>0</v>
      </c>
      <c r="DA9" s="109" t="n">
        <v>0</v>
      </c>
      <c r="DB9" s="109" t="n">
        <v>0</v>
      </c>
      <c r="DC9" s="109" t="n">
        <v>0</v>
      </c>
      <c r="DD9" s="109" t="n">
        <v>0</v>
      </c>
      <c r="DE9" s="109" t="n">
        <v>0</v>
      </c>
      <c r="DF9" s="109" t="n">
        <v>0</v>
      </c>
      <c r="DG9" s="109" t="n">
        <v>0</v>
      </c>
      <c r="DH9" s="109" t="n">
        <v>0</v>
      </c>
      <c r="DI9" s="109" t="n">
        <v>0</v>
      </c>
      <c r="DJ9" s="109" t="n">
        <v>0</v>
      </c>
      <c r="DK9" s="109" t="n">
        <v>0</v>
      </c>
      <c r="DL9" s="109" t="n">
        <v>0</v>
      </c>
      <c r="DM9" s="109" t="n">
        <v>0</v>
      </c>
      <c r="DN9" s="109" t="n">
        <v>0</v>
      </c>
      <c r="DO9" s="109" t="n">
        <v>0</v>
      </c>
      <c r="DP9" s="109" t="n">
        <v>0</v>
      </c>
      <c r="DQ9" s="109" t="n">
        <v>0</v>
      </c>
      <c r="DR9" s="109" t="n">
        <v>0</v>
      </c>
      <c r="DS9" s="109" t="n">
        <v>0</v>
      </c>
      <c r="DT9" s="109" t="n">
        <v>0</v>
      </c>
      <c r="DU9" s="109" t="n">
        <v>0</v>
      </c>
      <c r="DV9" s="109" t="n">
        <v>0</v>
      </c>
      <c r="DW9" s="109" t="n">
        <v>0</v>
      </c>
      <c r="DX9" s="109" t="n">
        <v>0</v>
      </c>
      <c r="DY9" s="109" t="n">
        <v>0</v>
      </c>
      <c r="DZ9" s="109" t="n">
        <v>0</v>
      </c>
      <c r="EA9" s="109" t="n">
        <v>0</v>
      </c>
      <c r="EB9" s="109" t="n">
        <v>0</v>
      </c>
      <c r="EC9" s="109" t="n">
        <v>0</v>
      </c>
      <c r="ED9" s="109" t="n">
        <v>0</v>
      </c>
      <c r="EE9" s="109" t="n">
        <v>0</v>
      </c>
      <c r="EF9" s="109" t="n">
        <v>0</v>
      </c>
      <c r="EG9" s="109" t="n">
        <v>0</v>
      </c>
      <c r="EH9" s="109" t="n">
        <v>0</v>
      </c>
      <c r="EI9" s="109" t="n">
        <v>0</v>
      </c>
      <c r="EJ9" s="109" t="n">
        <v>0</v>
      </c>
      <c r="EK9" s="109" t="n">
        <v>0</v>
      </c>
      <c r="EL9" s="109" t="n">
        <v>0</v>
      </c>
      <c r="EM9" s="109" t="n">
        <v>0</v>
      </c>
      <c r="EN9" s="109" t="n">
        <v>0</v>
      </c>
      <c r="EO9" s="109" t="n">
        <v>0</v>
      </c>
      <c r="EP9" s="109" t="n">
        <v>0</v>
      </c>
      <c r="EQ9" s="109" t="n">
        <v>0</v>
      </c>
      <c r="ER9" s="109" t="n">
        <v>0</v>
      </c>
      <c r="ES9" s="109" t="n">
        <v>0</v>
      </c>
      <c r="ET9" s="109" t="n">
        <v>0</v>
      </c>
      <c r="EU9" s="109" t="n">
        <v>0</v>
      </c>
      <c r="EV9" s="109" t="n">
        <v>0</v>
      </c>
      <c r="EW9" s="109" t="n">
        <v>0</v>
      </c>
      <c r="EX9" s="109" t="n">
        <v>0</v>
      </c>
      <c r="EY9" s="109" t="n">
        <v>0</v>
      </c>
      <c r="EZ9" s="109" t="n">
        <f aca="false">ROUND(SUM(G9:EY9),5)</f>
        <v>0</v>
      </c>
      <c r="FA9" s="110"/>
      <c r="FB9" s="111"/>
      <c r="FC9" s="110"/>
      <c r="FD9" s="111"/>
      <c r="FE9" s="110"/>
      <c r="FF9" s="111"/>
      <c r="FG9" s="110"/>
      <c r="FH9" s="111"/>
      <c r="FI9" s="110"/>
      <c r="FJ9" s="111"/>
      <c r="FK9" s="110"/>
      <c r="FL9" s="111"/>
      <c r="FM9" s="110"/>
      <c r="FN9" s="111"/>
      <c r="FO9" s="110"/>
      <c r="FP9" s="111"/>
      <c r="FQ9" s="110"/>
      <c r="FR9" s="111"/>
      <c r="FS9" s="110"/>
      <c r="FT9" s="111"/>
      <c r="FU9" s="110"/>
      <c r="FV9" s="111"/>
      <c r="FW9" s="110"/>
      <c r="FX9" s="111"/>
      <c r="FY9" s="110"/>
      <c r="FZ9" s="111"/>
      <c r="GA9" s="110"/>
      <c r="GB9" s="111"/>
      <c r="GC9" s="110"/>
      <c r="GD9" s="111"/>
      <c r="GE9" s="110"/>
      <c r="GF9" s="111"/>
      <c r="GG9" s="110"/>
      <c r="GH9" s="111"/>
      <c r="GI9" s="110"/>
      <c r="GJ9" s="111"/>
      <c r="GK9" s="110"/>
      <c r="GL9" s="111"/>
      <c r="GM9" s="110"/>
      <c r="GN9" s="111"/>
      <c r="GO9" s="110"/>
      <c r="GP9" s="111"/>
      <c r="GQ9" s="110"/>
      <c r="GR9" s="111"/>
      <c r="GS9" s="110"/>
      <c r="GT9" s="111"/>
      <c r="GU9" s="110"/>
      <c r="GV9" s="111"/>
      <c r="GW9" s="110"/>
      <c r="GX9" s="111"/>
      <c r="GY9" s="110"/>
      <c r="GZ9" s="111"/>
      <c r="HA9" s="110"/>
      <c r="HB9" s="111"/>
      <c r="HC9" s="110"/>
      <c r="HD9" s="111"/>
      <c r="HE9" s="110"/>
      <c r="HF9" s="111"/>
      <c r="HG9" s="110"/>
      <c r="HH9" s="111"/>
      <c r="HI9" s="110"/>
      <c r="HJ9" s="111"/>
      <c r="HK9" s="110"/>
      <c r="HL9" s="111"/>
      <c r="HM9" s="110"/>
      <c r="HN9" s="111"/>
      <c r="HO9" s="110"/>
      <c r="HP9" s="111"/>
      <c r="HQ9" s="110"/>
      <c r="HR9" s="111"/>
      <c r="HS9" s="110"/>
      <c r="HT9" s="111"/>
      <c r="HU9" s="110"/>
      <c r="HV9" s="111"/>
      <c r="HW9" s="110"/>
      <c r="HX9" s="111"/>
      <c r="HY9" s="110"/>
      <c r="HZ9" s="111"/>
      <c r="IA9" s="110"/>
      <c r="IB9" s="111"/>
      <c r="IC9" s="110"/>
      <c r="ID9" s="111"/>
      <c r="IE9" s="110"/>
      <c r="IF9" s="111"/>
      <c r="IG9" s="110"/>
      <c r="IH9" s="111"/>
      <c r="II9" s="110"/>
      <c r="IJ9" s="111"/>
      <c r="IK9" s="110"/>
      <c r="IL9" s="111"/>
      <c r="IM9" s="110"/>
      <c r="IN9" s="111"/>
      <c r="IO9" s="110"/>
      <c r="IP9" s="111"/>
      <c r="IQ9" s="110"/>
      <c r="IR9" s="111"/>
      <c r="IS9" s="110"/>
      <c r="IT9" s="111"/>
      <c r="IU9" s="110"/>
      <c r="IV9" s="111"/>
      <c r="IW9" s="110"/>
      <c r="IX9" s="111"/>
      <c r="IY9" s="110"/>
      <c r="IZ9" s="111"/>
      <c r="JA9" s="110"/>
      <c r="JB9" s="111"/>
      <c r="JC9" s="110"/>
      <c r="JD9" s="111"/>
      <c r="JE9" s="110"/>
      <c r="JF9" s="111"/>
      <c r="JG9" s="110"/>
      <c r="JH9" s="111"/>
      <c r="JI9" s="110"/>
      <c r="JJ9" s="111"/>
      <c r="JK9" s="110"/>
      <c r="JL9" s="111"/>
      <c r="JM9" s="110"/>
      <c r="JN9" s="111"/>
      <c r="JO9" s="110"/>
      <c r="JP9" s="111"/>
      <c r="JQ9" s="110"/>
      <c r="JR9" s="111"/>
      <c r="JS9" s="110"/>
      <c r="JT9" s="111"/>
      <c r="JU9" s="110"/>
      <c r="JV9" s="111"/>
      <c r="JW9" s="110"/>
      <c r="JX9" s="111"/>
      <c r="JY9" s="112"/>
      <c r="JZ9" s="112"/>
    </row>
    <row r="10" customFormat="false" ht="13.8" hidden="false" customHeight="false" outlineLevel="0" collapsed="false">
      <c r="A10" s="76"/>
      <c r="B10" s="76"/>
      <c r="C10" s="76"/>
      <c r="D10" s="76" t="s">
        <v>393</v>
      </c>
      <c r="E10" s="76"/>
      <c r="F10" s="76"/>
      <c r="G10" s="109"/>
      <c r="H10" s="109"/>
      <c r="I10" s="109"/>
      <c r="J10" s="109"/>
      <c r="K10" s="109"/>
      <c r="L10" s="109"/>
      <c r="M10" s="109"/>
      <c r="N10" s="109"/>
      <c r="O10" s="109"/>
      <c r="P10" s="109"/>
      <c r="Q10" s="109"/>
      <c r="R10" s="109"/>
      <c r="S10" s="109"/>
      <c r="T10" s="109"/>
      <c r="U10" s="109"/>
      <c r="V10" s="109"/>
      <c r="W10" s="109"/>
      <c r="X10" s="109"/>
      <c r="Y10" s="109"/>
      <c r="Z10" s="109"/>
      <c r="AA10" s="109"/>
      <c r="AB10" s="109"/>
      <c r="AC10" s="109"/>
      <c r="AD10" s="109"/>
      <c r="AE10" s="109"/>
      <c r="AF10" s="109"/>
      <c r="AG10" s="109"/>
      <c r="AH10" s="109"/>
      <c r="AI10" s="109"/>
      <c r="AJ10" s="109"/>
      <c r="AK10" s="109"/>
      <c r="AL10" s="109"/>
      <c r="AM10" s="109"/>
      <c r="AN10" s="109"/>
      <c r="AO10" s="109"/>
      <c r="AP10" s="109"/>
      <c r="AQ10" s="109"/>
      <c r="AR10" s="109"/>
      <c r="AS10" s="109"/>
      <c r="AT10" s="109"/>
      <c r="AU10" s="109"/>
      <c r="AV10" s="109"/>
      <c r="AW10" s="109"/>
      <c r="AX10" s="109"/>
      <c r="AY10" s="109"/>
      <c r="AZ10" s="109"/>
      <c r="BA10" s="109"/>
      <c r="BB10" s="109"/>
      <c r="BC10" s="109"/>
      <c r="BD10" s="109"/>
      <c r="BE10" s="109"/>
      <c r="BF10" s="109"/>
      <c r="BG10" s="109"/>
      <c r="BH10" s="109"/>
      <c r="BI10" s="109"/>
      <c r="BJ10" s="109"/>
      <c r="BK10" s="109"/>
      <c r="BL10" s="109"/>
      <c r="BM10" s="109"/>
      <c r="BN10" s="109"/>
      <c r="BO10" s="109"/>
      <c r="BP10" s="109"/>
      <c r="BQ10" s="109"/>
      <c r="BR10" s="109"/>
      <c r="BS10" s="109"/>
      <c r="BT10" s="109"/>
      <c r="BU10" s="109"/>
      <c r="BV10" s="109"/>
      <c r="BW10" s="109"/>
      <c r="BX10" s="109"/>
      <c r="BY10" s="109"/>
      <c r="BZ10" s="109"/>
      <c r="CA10" s="109"/>
      <c r="CB10" s="109"/>
      <c r="CC10" s="109"/>
      <c r="CD10" s="109"/>
      <c r="CE10" s="109"/>
      <c r="CF10" s="109"/>
      <c r="CG10" s="109"/>
      <c r="CH10" s="109"/>
      <c r="CI10" s="109"/>
      <c r="CJ10" s="109"/>
      <c r="CK10" s="109"/>
      <c r="CL10" s="109"/>
      <c r="CM10" s="109"/>
      <c r="CN10" s="109"/>
      <c r="CO10" s="109"/>
      <c r="CP10" s="109"/>
      <c r="CQ10" s="109"/>
      <c r="CR10" s="109"/>
      <c r="CS10" s="109"/>
      <c r="CT10" s="109"/>
      <c r="CU10" s="109"/>
      <c r="CV10" s="109"/>
      <c r="CW10" s="109"/>
      <c r="CX10" s="109"/>
      <c r="CY10" s="109"/>
      <c r="CZ10" s="109"/>
      <c r="DA10" s="109"/>
      <c r="DB10" s="109"/>
      <c r="DC10" s="109"/>
      <c r="DD10" s="109"/>
      <c r="DE10" s="109"/>
      <c r="DF10" s="109"/>
      <c r="DG10" s="109"/>
      <c r="DH10" s="109"/>
      <c r="DI10" s="109"/>
      <c r="DJ10" s="109"/>
      <c r="DK10" s="109"/>
      <c r="DL10" s="109"/>
      <c r="DM10" s="109"/>
      <c r="DN10" s="109"/>
      <c r="DO10" s="109"/>
      <c r="DP10" s="109"/>
      <c r="DQ10" s="109"/>
      <c r="DR10" s="109"/>
      <c r="DS10" s="109"/>
      <c r="DT10" s="109"/>
      <c r="DU10" s="109"/>
      <c r="DV10" s="109"/>
      <c r="DW10" s="109"/>
      <c r="DX10" s="109"/>
      <c r="DY10" s="109"/>
      <c r="DZ10" s="109"/>
      <c r="EA10" s="109"/>
      <c r="EB10" s="109"/>
      <c r="EC10" s="109"/>
      <c r="ED10" s="109"/>
      <c r="EE10" s="109"/>
      <c r="EF10" s="109"/>
      <c r="EG10" s="109"/>
      <c r="EH10" s="109"/>
      <c r="EI10" s="109"/>
      <c r="EJ10" s="109"/>
      <c r="EK10" s="109"/>
      <c r="EL10" s="109"/>
      <c r="EM10" s="109"/>
      <c r="EN10" s="109"/>
      <c r="EO10" s="109"/>
      <c r="EP10" s="109"/>
      <c r="EQ10" s="109"/>
      <c r="ER10" s="109"/>
      <c r="ES10" s="109"/>
      <c r="ET10" s="109"/>
      <c r="EU10" s="109"/>
      <c r="EV10" s="109"/>
      <c r="EW10" s="109"/>
      <c r="EX10" s="109"/>
      <c r="EY10" s="109"/>
      <c r="EZ10" s="109"/>
      <c r="FA10" s="110"/>
      <c r="FB10" s="111"/>
      <c r="FC10" s="110"/>
      <c r="FD10" s="111"/>
      <c r="FE10" s="110"/>
      <c r="FF10" s="111"/>
      <c r="FG10" s="110"/>
      <c r="FH10" s="111"/>
      <c r="FI10" s="110"/>
      <c r="FJ10" s="111"/>
      <c r="FK10" s="110"/>
      <c r="FL10" s="111"/>
      <c r="FM10" s="110"/>
      <c r="FN10" s="111"/>
      <c r="FO10" s="110"/>
      <c r="FP10" s="111"/>
      <c r="FQ10" s="110"/>
      <c r="FR10" s="111"/>
      <c r="FS10" s="110"/>
      <c r="FT10" s="111"/>
      <c r="FU10" s="110"/>
      <c r="FV10" s="111"/>
      <c r="FW10" s="110"/>
      <c r="FX10" s="111"/>
      <c r="FY10" s="110"/>
      <c r="FZ10" s="111"/>
      <c r="GA10" s="110"/>
      <c r="GB10" s="111"/>
      <c r="GC10" s="110"/>
      <c r="GD10" s="111"/>
      <c r="GE10" s="110"/>
      <c r="GF10" s="111"/>
      <c r="GG10" s="110"/>
      <c r="GH10" s="111"/>
      <c r="GI10" s="110"/>
      <c r="GJ10" s="111"/>
      <c r="GK10" s="110"/>
      <c r="GL10" s="111"/>
      <c r="GM10" s="110"/>
      <c r="GN10" s="111"/>
      <c r="GO10" s="110"/>
      <c r="GP10" s="111"/>
      <c r="GQ10" s="110"/>
      <c r="GR10" s="111"/>
      <c r="GS10" s="110"/>
      <c r="GT10" s="111"/>
      <c r="GU10" s="110"/>
      <c r="GV10" s="111"/>
      <c r="GW10" s="110"/>
      <c r="GX10" s="111"/>
      <c r="GY10" s="110"/>
      <c r="GZ10" s="111"/>
      <c r="HA10" s="110"/>
      <c r="HB10" s="111"/>
      <c r="HC10" s="110"/>
      <c r="HD10" s="111"/>
      <c r="HE10" s="110"/>
      <c r="HF10" s="111"/>
      <c r="HG10" s="110"/>
      <c r="HH10" s="111"/>
      <c r="HI10" s="110"/>
      <c r="HJ10" s="111"/>
      <c r="HK10" s="110"/>
      <c r="HL10" s="111"/>
      <c r="HM10" s="110"/>
      <c r="HN10" s="111"/>
      <c r="HO10" s="110"/>
      <c r="HP10" s="111"/>
      <c r="HQ10" s="110"/>
      <c r="HR10" s="111"/>
      <c r="HS10" s="110"/>
      <c r="HT10" s="111"/>
      <c r="HU10" s="110"/>
      <c r="HV10" s="111"/>
      <c r="HW10" s="110"/>
      <c r="HX10" s="111"/>
      <c r="HY10" s="110"/>
      <c r="HZ10" s="111"/>
      <c r="IA10" s="110"/>
      <c r="IB10" s="111"/>
      <c r="IC10" s="110"/>
      <c r="ID10" s="111"/>
      <c r="IE10" s="110"/>
      <c r="IF10" s="111"/>
      <c r="IG10" s="110"/>
      <c r="IH10" s="111"/>
      <c r="II10" s="110"/>
      <c r="IJ10" s="111"/>
      <c r="IK10" s="110"/>
      <c r="IL10" s="111"/>
      <c r="IM10" s="110"/>
      <c r="IN10" s="111"/>
      <c r="IO10" s="110"/>
      <c r="IP10" s="111"/>
      <c r="IQ10" s="110"/>
      <c r="IR10" s="111"/>
      <c r="IS10" s="110"/>
      <c r="IT10" s="111"/>
      <c r="IU10" s="110"/>
      <c r="IV10" s="111"/>
      <c r="IW10" s="110"/>
      <c r="IX10" s="111"/>
      <c r="IY10" s="110"/>
      <c r="IZ10" s="111"/>
      <c r="JA10" s="110"/>
      <c r="JB10" s="111"/>
      <c r="JC10" s="110"/>
      <c r="JD10" s="111"/>
      <c r="JE10" s="110"/>
      <c r="JF10" s="111"/>
      <c r="JG10" s="110"/>
      <c r="JH10" s="111"/>
      <c r="JI10" s="110"/>
      <c r="JJ10" s="111"/>
      <c r="JK10" s="110"/>
      <c r="JL10" s="111"/>
      <c r="JM10" s="110"/>
      <c r="JN10" s="111"/>
      <c r="JO10" s="110"/>
      <c r="JP10" s="111"/>
      <c r="JQ10" s="110"/>
      <c r="JR10" s="111"/>
      <c r="JS10" s="110"/>
      <c r="JT10" s="111"/>
      <c r="JU10" s="110"/>
      <c r="JV10" s="111"/>
      <c r="JW10" s="110"/>
      <c r="JX10" s="111"/>
      <c r="JY10" s="112"/>
      <c r="JZ10" s="112"/>
    </row>
    <row r="11" customFormat="false" ht="13.8" hidden="false" customHeight="false" outlineLevel="0" collapsed="false">
      <c r="A11" s="76"/>
      <c r="B11" s="76"/>
      <c r="C11" s="76"/>
      <c r="D11" s="76"/>
      <c r="E11" s="76" t="s">
        <v>394</v>
      </c>
      <c r="F11" s="76"/>
      <c r="G11" s="109" t="n">
        <v>0</v>
      </c>
      <c r="H11" s="109" t="n">
        <v>0</v>
      </c>
      <c r="I11" s="109" t="n">
        <v>0</v>
      </c>
      <c r="J11" s="109" t="n">
        <v>0</v>
      </c>
      <c r="K11" s="109" t="n">
        <v>0</v>
      </c>
      <c r="L11" s="109" t="n">
        <v>0</v>
      </c>
      <c r="M11" s="109" t="n">
        <v>0</v>
      </c>
      <c r="N11" s="109" t="n">
        <v>0</v>
      </c>
      <c r="O11" s="109" t="n">
        <v>0</v>
      </c>
      <c r="P11" s="109" t="n">
        <v>0</v>
      </c>
      <c r="Q11" s="109" t="n">
        <v>0</v>
      </c>
      <c r="R11" s="109" t="n">
        <v>0</v>
      </c>
      <c r="S11" s="109" t="n">
        <v>0</v>
      </c>
      <c r="T11" s="109" t="n">
        <v>0</v>
      </c>
      <c r="U11" s="109" t="n">
        <v>0</v>
      </c>
      <c r="V11" s="109" t="n">
        <v>0</v>
      </c>
      <c r="W11" s="109" t="n">
        <v>0</v>
      </c>
      <c r="X11" s="109" t="n">
        <v>0</v>
      </c>
      <c r="Y11" s="109" t="n">
        <v>0</v>
      </c>
      <c r="Z11" s="109" t="n">
        <v>0</v>
      </c>
      <c r="AA11" s="109" t="n">
        <v>0</v>
      </c>
      <c r="AB11" s="109" t="n">
        <v>0</v>
      </c>
      <c r="AC11" s="109" t="n">
        <v>0</v>
      </c>
      <c r="AD11" s="109" t="n">
        <v>0</v>
      </c>
      <c r="AE11" s="109" t="n">
        <v>0</v>
      </c>
      <c r="AF11" s="109" t="n">
        <v>0</v>
      </c>
      <c r="AG11" s="109" t="n">
        <v>0</v>
      </c>
      <c r="AH11" s="109" t="n">
        <v>0</v>
      </c>
      <c r="AI11" s="109" t="n">
        <v>0</v>
      </c>
      <c r="AJ11" s="109" t="n">
        <v>0</v>
      </c>
      <c r="AK11" s="109" t="n">
        <v>0</v>
      </c>
      <c r="AL11" s="109" t="n">
        <v>0</v>
      </c>
      <c r="AM11" s="109" t="n">
        <v>0</v>
      </c>
      <c r="AN11" s="109" t="n">
        <v>0</v>
      </c>
      <c r="AO11" s="109" t="n">
        <v>0</v>
      </c>
      <c r="AP11" s="109" t="n">
        <v>0</v>
      </c>
      <c r="AQ11" s="109" t="n">
        <v>0</v>
      </c>
      <c r="AR11" s="109" t="n">
        <v>0</v>
      </c>
      <c r="AS11" s="109" t="n">
        <v>0</v>
      </c>
      <c r="AT11" s="109" t="n">
        <v>0</v>
      </c>
      <c r="AU11" s="109" t="n">
        <v>0</v>
      </c>
      <c r="AV11" s="109" t="n">
        <v>0</v>
      </c>
      <c r="AW11" s="109" t="n">
        <v>0</v>
      </c>
      <c r="AX11" s="109" t="n">
        <v>0</v>
      </c>
      <c r="AY11" s="109" t="n">
        <v>0</v>
      </c>
      <c r="AZ11" s="109" t="n">
        <v>0</v>
      </c>
      <c r="BA11" s="109" t="n">
        <v>0</v>
      </c>
      <c r="BB11" s="109" t="n">
        <v>0</v>
      </c>
      <c r="BC11" s="109" t="n">
        <v>0</v>
      </c>
      <c r="BD11" s="109" t="n">
        <v>0</v>
      </c>
      <c r="BE11" s="109" t="n">
        <v>0</v>
      </c>
      <c r="BF11" s="109" t="n">
        <v>0</v>
      </c>
      <c r="BG11" s="109" t="n">
        <v>0</v>
      </c>
      <c r="BH11" s="109" t="n">
        <v>0</v>
      </c>
      <c r="BI11" s="109" t="n">
        <v>0</v>
      </c>
      <c r="BJ11" s="109" t="n">
        <v>0</v>
      </c>
      <c r="BK11" s="109" t="n">
        <v>0</v>
      </c>
      <c r="BL11" s="109" t="n">
        <v>0</v>
      </c>
      <c r="BM11" s="109" t="n">
        <v>0</v>
      </c>
      <c r="BN11" s="109" t="n">
        <v>0</v>
      </c>
      <c r="BO11" s="109" t="n">
        <v>0</v>
      </c>
      <c r="BP11" s="109" t="n">
        <v>0</v>
      </c>
      <c r="BQ11" s="109" t="n">
        <v>0</v>
      </c>
      <c r="BR11" s="109" t="n">
        <v>0</v>
      </c>
      <c r="BS11" s="109" t="n">
        <v>0</v>
      </c>
      <c r="BT11" s="109" t="n">
        <v>0</v>
      </c>
      <c r="BU11" s="109" t="n">
        <v>0</v>
      </c>
      <c r="BV11" s="109" t="n">
        <v>0</v>
      </c>
      <c r="BW11" s="109" t="n">
        <v>0</v>
      </c>
      <c r="BX11" s="109" t="n">
        <v>0</v>
      </c>
      <c r="BY11" s="109" t="n">
        <v>0</v>
      </c>
      <c r="BZ11" s="109" t="n">
        <v>0</v>
      </c>
      <c r="CA11" s="109" t="n">
        <v>0</v>
      </c>
      <c r="CB11" s="109" t="n">
        <v>0</v>
      </c>
      <c r="CC11" s="109" t="n">
        <v>0</v>
      </c>
      <c r="CD11" s="109" t="n">
        <v>0</v>
      </c>
      <c r="CE11" s="109" t="n">
        <v>0</v>
      </c>
      <c r="CF11" s="109" t="n">
        <v>0</v>
      </c>
      <c r="CG11" s="109" t="n">
        <v>0</v>
      </c>
      <c r="CH11" s="109" t="n">
        <v>0</v>
      </c>
      <c r="CI11" s="109" t="n">
        <v>0</v>
      </c>
      <c r="CJ11" s="109" t="n">
        <v>0</v>
      </c>
      <c r="CK11" s="109" t="n">
        <v>0</v>
      </c>
      <c r="CL11" s="109" t="n">
        <v>0</v>
      </c>
      <c r="CM11" s="109" t="n">
        <v>0</v>
      </c>
      <c r="CN11" s="109" t="n">
        <v>0</v>
      </c>
      <c r="CO11" s="109" t="n">
        <v>0</v>
      </c>
      <c r="CP11" s="109" t="n">
        <v>0</v>
      </c>
      <c r="CQ11" s="109" t="n">
        <v>0</v>
      </c>
      <c r="CR11" s="109" t="n">
        <v>0</v>
      </c>
      <c r="CS11" s="109" t="n">
        <v>0</v>
      </c>
      <c r="CT11" s="109" t="n">
        <v>0</v>
      </c>
      <c r="CU11" s="109" t="n">
        <v>0</v>
      </c>
      <c r="CV11" s="109" t="n">
        <v>0</v>
      </c>
      <c r="CW11" s="109" t="n">
        <v>0</v>
      </c>
      <c r="CX11" s="109" t="n">
        <v>0</v>
      </c>
      <c r="CY11" s="109" t="n">
        <v>0</v>
      </c>
      <c r="CZ11" s="109" t="n">
        <v>0</v>
      </c>
      <c r="DA11" s="109" t="n">
        <v>0</v>
      </c>
      <c r="DB11" s="109" t="n">
        <v>0</v>
      </c>
      <c r="DC11" s="109" t="n">
        <v>0</v>
      </c>
      <c r="DD11" s="109" t="n">
        <v>0</v>
      </c>
      <c r="DE11" s="109" t="n">
        <v>0</v>
      </c>
      <c r="DF11" s="109" t="n">
        <v>0</v>
      </c>
      <c r="DG11" s="109" t="n">
        <v>0</v>
      </c>
      <c r="DH11" s="109" t="n">
        <v>0</v>
      </c>
      <c r="DI11" s="109" t="n">
        <v>0</v>
      </c>
      <c r="DJ11" s="109" t="n">
        <v>0</v>
      </c>
      <c r="DK11" s="109" t="n">
        <v>0</v>
      </c>
      <c r="DL11" s="109" t="n">
        <v>0</v>
      </c>
      <c r="DM11" s="109" t="n">
        <v>0</v>
      </c>
      <c r="DN11" s="109" t="n">
        <v>0</v>
      </c>
      <c r="DO11" s="109" t="n">
        <v>0</v>
      </c>
      <c r="DP11" s="109" t="n">
        <v>0</v>
      </c>
      <c r="DQ11" s="109" t="n">
        <v>0</v>
      </c>
      <c r="DR11" s="109" t="n">
        <v>0</v>
      </c>
      <c r="DS11" s="109" t="n">
        <v>0</v>
      </c>
      <c r="DT11" s="109" t="n">
        <v>0</v>
      </c>
      <c r="DU11" s="109" t="n">
        <v>0</v>
      </c>
      <c r="DV11" s="109" t="n">
        <v>0</v>
      </c>
      <c r="DW11" s="109" t="n">
        <v>0</v>
      </c>
      <c r="DX11" s="109" t="n">
        <v>0</v>
      </c>
      <c r="DY11" s="109" t="n">
        <v>0</v>
      </c>
      <c r="DZ11" s="109" t="n">
        <v>0</v>
      </c>
      <c r="EA11" s="109" t="n">
        <v>0</v>
      </c>
      <c r="EB11" s="109" t="n">
        <v>0</v>
      </c>
      <c r="EC11" s="109" t="n">
        <v>0</v>
      </c>
      <c r="ED11" s="109" t="n">
        <v>0</v>
      </c>
      <c r="EE11" s="109" t="n">
        <v>0</v>
      </c>
      <c r="EF11" s="109" t="n">
        <v>0</v>
      </c>
      <c r="EG11" s="109" t="n">
        <v>0</v>
      </c>
      <c r="EH11" s="109" t="n">
        <v>0</v>
      </c>
      <c r="EI11" s="109" t="n">
        <v>0</v>
      </c>
      <c r="EJ11" s="109" t="n">
        <v>0</v>
      </c>
      <c r="EK11" s="109" t="n">
        <v>0</v>
      </c>
      <c r="EL11" s="109" t="n">
        <v>0</v>
      </c>
      <c r="EM11" s="109" t="n">
        <v>0</v>
      </c>
      <c r="EN11" s="109" t="n">
        <v>0</v>
      </c>
      <c r="EO11" s="109" t="n">
        <v>0</v>
      </c>
      <c r="EP11" s="109" t="n">
        <v>0</v>
      </c>
      <c r="EQ11" s="109" t="n">
        <v>0</v>
      </c>
      <c r="ER11" s="109" t="n">
        <v>0</v>
      </c>
      <c r="ES11" s="109" t="n">
        <v>0</v>
      </c>
      <c r="ET11" s="109" t="n">
        <v>0</v>
      </c>
      <c r="EU11" s="109" t="n">
        <v>0</v>
      </c>
      <c r="EV11" s="109" t="n">
        <v>0</v>
      </c>
      <c r="EW11" s="109" t="n">
        <v>0</v>
      </c>
      <c r="EX11" s="109" t="n">
        <v>0</v>
      </c>
      <c r="EY11" s="109" t="n">
        <v>0</v>
      </c>
      <c r="EZ11" s="109" t="n">
        <f aca="false">ROUND(SUM(G11:EY11),5)</f>
        <v>0</v>
      </c>
      <c r="FA11" s="110"/>
      <c r="FB11" s="111"/>
      <c r="FC11" s="110"/>
      <c r="FD11" s="111"/>
      <c r="FE11" s="110"/>
      <c r="FF11" s="111"/>
      <c r="FG11" s="110"/>
      <c r="FH11" s="111"/>
      <c r="FI11" s="110"/>
      <c r="FJ11" s="111"/>
      <c r="FK11" s="110"/>
      <c r="FL11" s="111"/>
      <c r="FM11" s="110"/>
      <c r="FN11" s="111"/>
      <c r="FO11" s="110"/>
      <c r="FP11" s="111"/>
      <c r="FQ11" s="110"/>
      <c r="FR11" s="111"/>
      <c r="FS11" s="110"/>
      <c r="FT11" s="111"/>
      <c r="FU11" s="110"/>
      <c r="FV11" s="111"/>
      <c r="FW11" s="110"/>
      <c r="FX11" s="111"/>
      <c r="FY11" s="110"/>
      <c r="FZ11" s="111"/>
      <c r="GA11" s="110"/>
      <c r="GB11" s="111"/>
      <c r="GC11" s="110"/>
      <c r="GD11" s="111"/>
      <c r="GE11" s="110"/>
      <c r="GF11" s="111"/>
      <c r="GG11" s="110"/>
      <c r="GH11" s="111"/>
      <c r="GI11" s="110"/>
      <c r="GJ11" s="111"/>
      <c r="GK11" s="110"/>
      <c r="GL11" s="111"/>
      <c r="GM11" s="110"/>
      <c r="GN11" s="111"/>
      <c r="GO11" s="110"/>
      <c r="GP11" s="111"/>
      <c r="GQ11" s="110"/>
      <c r="GR11" s="111"/>
      <c r="GS11" s="110"/>
      <c r="GT11" s="111"/>
      <c r="GU11" s="110"/>
      <c r="GV11" s="111"/>
      <c r="GW11" s="110"/>
      <c r="GX11" s="111"/>
      <c r="GY11" s="110"/>
      <c r="GZ11" s="111"/>
      <c r="HA11" s="110"/>
      <c r="HB11" s="111"/>
      <c r="HC11" s="110"/>
      <c r="HD11" s="111"/>
      <c r="HE11" s="110"/>
      <c r="HF11" s="111"/>
      <c r="HG11" s="110"/>
      <c r="HH11" s="111"/>
      <c r="HI11" s="110"/>
      <c r="HJ11" s="111"/>
      <c r="HK11" s="110"/>
      <c r="HL11" s="111"/>
      <c r="HM11" s="110"/>
      <c r="HN11" s="111"/>
      <c r="HO11" s="110"/>
      <c r="HP11" s="111"/>
      <c r="HQ11" s="110"/>
      <c r="HR11" s="111"/>
      <c r="HS11" s="110"/>
      <c r="HT11" s="111"/>
      <c r="HU11" s="110"/>
      <c r="HV11" s="111"/>
      <c r="HW11" s="110"/>
      <c r="HX11" s="111"/>
      <c r="HY11" s="110"/>
      <c r="HZ11" s="111"/>
      <c r="IA11" s="110"/>
      <c r="IB11" s="111"/>
      <c r="IC11" s="110"/>
      <c r="ID11" s="111"/>
      <c r="IE11" s="110"/>
      <c r="IF11" s="111"/>
      <c r="IG11" s="110"/>
      <c r="IH11" s="111"/>
      <c r="II11" s="110"/>
      <c r="IJ11" s="111"/>
      <c r="IK11" s="110"/>
      <c r="IL11" s="111"/>
      <c r="IM11" s="110"/>
      <c r="IN11" s="111"/>
      <c r="IO11" s="110"/>
      <c r="IP11" s="111"/>
      <c r="IQ11" s="110"/>
      <c r="IR11" s="111"/>
      <c r="IS11" s="110"/>
      <c r="IT11" s="111"/>
      <c r="IU11" s="110"/>
      <c r="IV11" s="111"/>
      <c r="IW11" s="110"/>
      <c r="IX11" s="111"/>
      <c r="IY11" s="110"/>
      <c r="IZ11" s="111"/>
      <c r="JA11" s="110"/>
      <c r="JB11" s="111"/>
      <c r="JC11" s="110"/>
      <c r="JD11" s="111"/>
      <c r="JE11" s="110"/>
      <c r="JF11" s="111"/>
      <c r="JG11" s="110"/>
      <c r="JH11" s="111"/>
      <c r="JI11" s="110"/>
      <c r="JJ11" s="111"/>
      <c r="JK11" s="110"/>
      <c r="JL11" s="111"/>
      <c r="JM11" s="110"/>
      <c r="JN11" s="111"/>
      <c r="JO11" s="110"/>
      <c r="JP11" s="111"/>
      <c r="JQ11" s="110"/>
      <c r="JR11" s="111"/>
      <c r="JS11" s="110"/>
      <c r="JT11" s="111"/>
      <c r="JU11" s="110"/>
      <c r="JV11" s="111"/>
      <c r="JW11" s="110"/>
      <c r="JX11" s="111"/>
      <c r="JY11" s="112"/>
      <c r="JZ11" s="112"/>
    </row>
    <row r="12" customFormat="false" ht="13.8" hidden="false" customHeight="false" outlineLevel="0" collapsed="false">
      <c r="A12" s="76"/>
      <c r="B12" s="76"/>
      <c r="C12" s="76"/>
      <c r="D12" s="76"/>
      <c r="E12" s="76" t="s">
        <v>395</v>
      </c>
      <c r="F12" s="76"/>
      <c r="G12" s="109" t="n">
        <v>0</v>
      </c>
      <c r="H12" s="109" t="n">
        <v>136.01</v>
      </c>
      <c r="I12" s="109" t="n">
        <v>2039.63</v>
      </c>
      <c r="J12" s="109" t="n">
        <v>0</v>
      </c>
      <c r="K12" s="109" t="n">
        <v>377.44</v>
      </c>
      <c r="L12" s="109" t="n">
        <v>311.45</v>
      </c>
      <c r="M12" s="109" t="n">
        <v>0</v>
      </c>
      <c r="N12" s="109" t="n">
        <v>1.38</v>
      </c>
      <c r="O12" s="109" t="n">
        <v>145.89</v>
      </c>
      <c r="P12" s="109" t="n">
        <v>1500.49</v>
      </c>
      <c r="Q12" s="109" t="n">
        <v>-4.62</v>
      </c>
      <c r="R12" s="109" t="n">
        <v>177.6</v>
      </c>
      <c r="S12" s="109" t="n">
        <v>0.22</v>
      </c>
      <c r="T12" s="109" t="n">
        <v>0</v>
      </c>
      <c r="U12" s="109" t="n">
        <v>0</v>
      </c>
      <c r="V12" s="109" t="n">
        <v>0</v>
      </c>
      <c r="W12" s="109" t="n">
        <v>1776.12</v>
      </c>
      <c r="X12" s="109" t="n">
        <v>0</v>
      </c>
      <c r="Y12" s="109" t="n">
        <v>-13.15</v>
      </c>
      <c r="Z12" s="109" t="n">
        <v>887.63</v>
      </c>
      <c r="AA12" s="109" t="n">
        <v>39.96</v>
      </c>
      <c r="AB12" s="109" t="n">
        <v>0</v>
      </c>
      <c r="AC12" s="109" t="n">
        <v>0.34</v>
      </c>
      <c r="AD12" s="109" t="n">
        <v>3.67</v>
      </c>
      <c r="AE12" s="109" t="n">
        <v>1834.75</v>
      </c>
      <c r="AF12" s="109" t="n">
        <v>2.24</v>
      </c>
      <c r="AG12" s="109" t="n">
        <v>0.74</v>
      </c>
      <c r="AH12" s="109" t="n">
        <v>63355.93</v>
      </c>
      <c r="AI12" s="109" t="n">
        <v>0.23</v>
      </c>
      <c r="AJ12" s="109" t="n">
        <v>-1.9</v>
      </c>
      <c r="AK12" s="109" t="n">
        <v>129.86</v>
      </c>
      <c r="AL12" s="109" t="n">
        <v>6.45</v>
      </c>
      <c r="AM12" s="109" t="n">
        <v>2623.68</v>
      </c>
      <c r="AN12" s="109" t="n">
        <v>113301.67</v>
      </c>
      <c r="AO12" s="109" t="n">
        <v>257.6</v>
      </c>
      <c r="AP12" s="109" t="n">
        <v>0.63</v>
      </c>
      <c r="AQ12" s="109" t="n">
        <v>0</v>
      </c>
      <c r="AR12" s="109" t="n">
        <v>1.62</v>
      </c>
      <c r="AS12" s="109" t="n">
        <v>120.47</v>
      </c>
      <c r="AT12" s="109" t="n">
        <v>0.34</v>
      </c>
      <c r="AU12" s="109" t="n">
        <v>361.65</v>
      </c>
      <c r="AV12" s="109" t="n">
        <v>1.72</v>
      </c>
      <c r="AW12" s="109" t="n">
        <v>53.05</v>
      </c>
      <c r="AX12" s="109" t="n">
        <v>-48.39</v>
      </c>
      <c r="AY12" s="109" t="n">
        <v>0.51</v>
      </c>
      <c r="AZ12" s="109" t="n">
        <v>2.04</v>
      </c>
      <c r="BA12" s="109" t="n">
        <v>153.31</v>
      </c>
      <c r="BB12" s="109" t="n">
        <v>50.13</v>
      </c>
      <c r="BC12" s="109" t="n">
        <v>63.9</v>
      </c>
      <c r="BD12" s="109" t="n">
        <v>0.21</v>
      </c>
      <c r="BE12" s="109" t="n">
        <v>4544.63</v>
      </c>
      <c r="BF12" s="109" t="n">
        <v>0</v>
      </c>
      <c r="BG12" s="109" t="n">
        <v>102.07</v>
      </c>
      <c r="BH12" s="109" t="n">
        <v>4468.71</v>
      </c>
      <c r="BI12" s="109" t="n">
        <v>0</v>
      </c>
      <c r="BJ12" s="109" t="n">
        <v>132.5</v>
      </c>
      <c r="BK12" s="109" t="n">
        <v>46.47</v>
      </c>
      <c r="BL12" s="109" t="n">
        <v>2113.85</v>
      </c>
      <c r="BM12" s="109" t="n">
        <v>0</v>
      </c>
      <c r="BN12" s="109" t="n">
        <v>4898.09</v>
      </c>
      <c r="BO12" s="109" t="n">
        <v>0</v>
      </c>
      <c r="BP12" s="109" t="n">
        <v>243.6</v>
      </c>
      <c r="BQ12" s="109" t="n">
        <v>195.29</v>
      </c>
      <c r="BR12" s="109" t="n">
        <v>0</v>
      </c>
      <c r="BS12" s="109" t="n">
        <v>0.55</v>
      </c>
      <c r="BT12" s="109" t="n">
        <v>2.65</v>
      </c>
      <c r="BU12" s="109" t="n">
        <v>0</v>
      </c>
      <c r="BV12" s="109" t="n">
        <v>272.06</v>
      </c>
      <c r="BW12" s="109" t="n">
        <v>109.57</v>
      </c>
      <c r="BX12" s="109" t="n">
        <v>0</v>
      </c>
      <c r="BY12" s="109" t="n">
        <v>1857.22</v>
      </c>
      <c r="BZ12" s="109" t="n">
        <v>0.66</v>
      </c>
      <c r="CA12" s="109" t="n">
        <v>12921.45</v>
      </c>
      <c r="CB12" s="109" t="n">
        <v>0.25</v>
      </c>
      <c r="CC12" s="109" t="n">
        <v>125.03</v>
      </c>
      <c r="CD12" s="109" t="n">
        <v>-98.94</v>
      </c>
      <c r="CE12" s="109" t="n">
        <v>0</v>
      </c>
      <c r="CF12" s="109" t="n">
        <v>0</v>
      </c>
      <c r="CG12" s="109" t="n">
        <v>3238.87</v>
      </c>
      <c r="CH12" s="109" t="n">
        <v>0</v>
      </c>
      <c r="CI12" s="109" t="n">
        <v>33476.28</v>
      </c>
      <c r="CJ12" s="109" t="n">
        <v>0.15</v>
      </c>
      <c r="CK12" s="109" t="n">
        <v>368.36</v>
      </c>
      <c r="CL12" s="109" t="n">
        <v>1997.67</v>
      </c>
      <c r="CM12" s="109" t="n">
        <v>252.46</v>
      </c>
      <c r="CN12" s="109" t="n">
        <v>0</v>
      </c>
      <c r="CO12" s="109" t="n">
        <v>1.38</v>
      </c>
      <c r="CP12" s="109" t="n">
        <v>1004.79</v>
      </c>
      <c r="CQ12" s="109" t="n">
        <v>77</v>
      </c>
      <c r="CR12" s="109" t="n">
        <v>36951.63</v>
      </c>
      <c r="CS12" s="109" t="n">
        <v>69.21</v>
      </c>
      <c r="CT12" s="109" t="n">
        <v>2367.68</v>
      </c>
      <c r="CU12" s="109" t="n">
        <v>1024.05</v>
      </c>
      <c r="CV12" s="109" t="n">
        <v>46882.57</v>
      </c>
      <c r="CW12" s="109" t="n">
        <v>123237.55</v>
      </c>
      <c r="CX12" s="109" t="n">
        <v>26306.92</v>
      </c>
      <c r="CY12" s="109" t="n">
        <v>1288.26</v>
      </c>
      <c r="CZ12" s="109" t="n">
        <v>0.6</v>
      </c>
      <c r="DA12" s="109" t="n">
        <v>0</v>
      </c>
      <c r="DB12" s="109" t="n">
        <v>108</v>
      </c>
      <c r="DC12" s="109" t="n">
        <v>0.35</v>
      </c>
      <c r="DD12" s="109" t="n">
        <v>0.54</v>
      </c>
      <c r="DE12" s="109" t="n">
        <v>1820.5</v>
      </c>
      <c r="DF12" s="109" t="n">
        <v>72</v>
      </c>
      <c r="DG12" s="109" t="n">
        <v>693.2</v>
      </c>
      <c r="DH12" s="109" t="n">
        <v>18.28</v>
      </c>
      <c r="DI12" s="109" t="n">
        <v>56.7</v>
      </c>
      <c r="DJ12" s="109" t="n">
        <v>0.28</v>
      </c>
      <c r="DK12" s="109" t="n">
        <v>112.85</v>
      </c>
      <c r="DL12" s="109" t="n">
        <v>174.36</v>
      </c>
      <c r="DM12" s="109" t="n">
        <v>1814.57</v>
      </c>
      <c r="DN12" s="109" t="n">
        <v>0</v>
      </c>
      <c r="DO12" s="109" t="n">
        <v>350.83</v>
      </c>
      <c r="DP12" s="109" t="n">
        <v>25.94</v>
      </c>
      <c r="DQ12" s="109" t="n">
        <v>-3.09</v>
      </c>
      <c r="DR12" s="109" t="n">
        <v>510.19</v>
      </c>
      <c r="DS12" s="109" t="n">
        <v>159.94</v>
      </c>
      <c r="DT12" s="109" t="n">
        <v>0.21</v>
      </c>
      <c r="DU12" s="109" t="n">
        <v>75.79</v>
      </c>
      <c r="DV12" s="109" t="n">
        <v>65.08</v>
      </c>
      <c r="DW12" s="109" t="n">
        <v>5224.1</v>
      </c>
      <c r="DX12" s="109" t="n">
        <v>-308.29</v>
      </c>
      <c r="DY12" s="109" t="n">
        <v>239.22</v>
      </c>
      <c r="DZ12" s="109" t="n">
        <v>245184.2</v>
      </c>
      <c r="EA12" s="109" t="n">
        <v>1.35</v>
      </c>
      <c r="EB12" s="109" t="n">
        <v>383.22</v>
      </c>
      <c r="EC12" s="109" t="n">
        <v>2.33</v>
      </c>
      <c r="ED12" s="109" t="n">
        <v>0.19</v>
      </c>
      <c r="EE12" s="109" t="n">
        <v>0</v>
      </c>
      <c r="EF12" s="109" t="n">
        <v>195.64</v>
      </c>
      <c r="EG12" s="109" t="n">
        <v>106.17</v>
      </c>
      <c r="EH12" s="109" t="n">
        <v>10973.5</v>
      </c>
      <c r="EI12" s="109" t="n">
        <v>25</v>
      </c>
      <c r="EJ12" s="109" t="n">
        <v>0</v>
      </c>
      <c r="EK12" s="109" t="n">
        <v>3798.83</v>
      </c>
      <c r="EL12" s="109" t="n">
        <v>17.51</v>
      </c>
      <c r="EM12" s="109" t="n">
        <v>98.52</v>
      </c>
      <c r="EN12" s="109" t="n">
        <v>1905.57</v>
      </c>
      <c r="EO12" s="109" t="n">
        <v>1561.21</v>
      </c>
      <c r="EP12" s="109" t="n">
        <v>54.63</v>
      </c>
      <c r="EQ12" s="109" t="n">
        <v>8085.98</v>
      </c>
      <c r="ER12" s="109" t="n">
        <v>23489.24</v>
      </c>
      <c r="ES12" s="109" t="n">
        <v>711.75</v>
      </c>
      <c r="ET12" s="109" t="n">
        <v>718</v>
      </c>
      <c r="EU12" s="109" t="n">
        <v>0.05</v>
      </c>
      <c r="EV12" s="109" t="n">
        <v>0</v>
      </c>
      <c r="EW12" s="109" t="n">
        <v>0</v>
      </c>
      <c r="EX12" s="109" t="n">
        <v>0</v>
      </c>
      <c r="EY12" s="109" t="n">
        <v>0</v>
      </c>
      <c r="EZ12" s="109" t="n">
        <f aca="false">ROUND(SUM(G12:EY12),5)</f>
        <v>808658.08</v>
      </c>
      <c r="FA12" s="110"/>
      <c r="FB12" s="111"/>
      <c r="FC12" s="110"/>
      <c r="FD12" s="111"/>
      <c r="FE12" s="110"/>
      <c r="FF12" s="111"/>
      <c r="FG12" s="110"/>
      <c r="FH12" s="111"/>
      <c r="FI12" s="110"/>
      <c r="FJ12" s="111"/>
      <c r="FK12" s="110"/>
      <c r="FL12" s="111"/>
      <c r="FM12" s="110"/>
      <c r="FN12" s="111"/>
      <c r="FO12" s="110"/>
      <c r="FP12" s="111"/>
      <c r="FQ12" s="110"/>
      <c r="FR12" s="111"/>
      <c r="FS12" s="110"/>
      <c r="FT12" s="111"/>
      <c r="FU12" s="110"/>
      <c r="FV12" s="111"/>
      <c r="FW12" s="110"/>
      <c r="FX12" s="111"/>
      <c r="FY12" s="110"/>
      <c r="FZ12" s="111"/>
      <c r="GA12" s="110"/>
      <c r="GB12" s="111"/>
      <c r="GC12" s="110"/>
      <c r="GD12" s="111"/>
      <c r="GE12" s="110"/>
      <c r="GF12" s="111"/>
      <c r="GG12" s="110"/>
      <c r="GH12" s="111"/>
      <c r="GI12" s="110"/>
      <c r="GJ12" s="111"/>
      <c r="GK12" s="110"/>
      <c r="GL12" s="111"/>
      <c r="GM12" s="110"/>
      <c r="GN12" s="111"/>
      <c r="GO12" s="110"/>
      <c r="GP12" s="111"/>
      <c r="GQ12" s="110"/>
      <c r="GR12" s="111"/>
      <c r="GS12" s="110"/>
      <c r="GT12" s="111"/>
      <c r="GU12" s="110"/>
      <c r="GV12" s="111"/>
      <c r="GW12" s="110"/>
      <c r="GX12" s="111"/>
      <c r="GY12" s="110"/>
      <c r="GZ12" s="111"/>
      <c r="HA12" s="110"/>
      <c r="HB12" s="111"/>
      <c r="HC12" s="110"/>
      <c r="HD12" s="111"/>
      <c r="HE12" s="110"/>
      <c r="HF12" s="111"/>
      <c r="HG12" s="110"/>
      <c r="HH12" s="111"/>
      <c r="HI12" s="110"/>
      <c r="HJ12" s="111"/>
      <c r="HK12" s="110"/>
      <c r="HL12" s="111"/>
      <c r="HM12" s="110"/>
      <c r="HN12" s="111"/>
      <c r="HO12" s="110"/>
      <c r="HP12" s="111"/>
      <c r="HQ12" s="110"/>
      <c r="HR12" s="111"/>
      <c r="HS12" s="110"/>
      <c r="HT12" s="111"/>
      <c r="HU12" s="110"/>
      <c r="HV12" s="111"/>
      <c r="HW12" s="110"/>
      <c r="HX12" s="111"/>
      <c r="HY12" s="110"/>
      <c r="HZ12" s="111"/>
      <c r="IA12" s="110"/>
      <c r="IB12" s="111"/>
      <c r="IC12" s="110"/>
      <c r="ID12" s="111"/>
      <c r="IE12" s="110"/>
      <c r="IF12" s="111"/>
      <c r="IG12" s="110"/>
      <c r="IH12" s="111"/>
      <c r="II12" s="110"/>
      <c r="IJ12" s="111"/>
      <c r="IK12" s="110"/>
      <c r="IL12" s="111"/>
      <c r="IM12" s="110"/>
      <c r="IN12" s="111"/>
      <c r="IO12" s="110"/>
      <c r="IP12" s="111"/>
      <c r="IQ12" s="110"/>
      <c r="IR12" s="111"/>
      <c r="IS12" s="110"/>
      <c r="IT12" s="111"/>
      <c r="IU12" s="110"/>
      <c r="IV12" s="111"/>
      <c r="IW12" s="110"/>
      <c r="IX12" s="111"/>
      <c r="IY12" s="110"/>
      <c r="IZ12" s="111"/>
      <c r="JA12" s="110"/>
      <c r="JB12" s="111"/>
      <c r="JC12" s="110"/>
      <c r="JD12" s="111"/>
      <c r="JE12" s="110"/>
      <c r="JF12" s="111"/>
      <c r="JG12" s="110"/>
      <c r="JH12" s="111"/>
      <c r="JI12" s="110"/>
      <c r="JJ12" s="111"/>
      <c r="JK12" s="110"/>
      <c r="JL12" s="111"/>
      <c r="JM12" s="110"/>
      <c r="JN12" s="111"/>
      <c r="JO12" s="110"/>
      <c r="JP12" s="111"/>
      <c r="JQ12" s="110"/>
      <c r="JR12" s="111"/>
      <c r="JS12" s="110"/>
      <c r="JT12" s="111"/>
      <c r="JU12" s="110"/>
      <c r="JV12" s="111"/>
      <c r="JW12" s="110"/>
      <c r="JX12" s="111"/>
      <c r="JY12" s="112"/>
      <c r="JZ12" s="112"/>
    </row>
    <row r="13" customFormat="false" ht="13.8" hidden="false" customHeight="false" outlineLevel="0" collapsed="false">
      <c r="A13" s="76"/>
      <c r="B13" s="76"/>
      <c r="C13" s="76"/>
      <c r="D13" s="76"/>
      <c r="E13" s="76" t="s">
        <v>396</v>
      </c>
      <c r="F13" s="76"/>
      <c r="G13" s="109" t="n">
        <v>0</v>
      </c>
      <c r="H13" s="109" t="n">
        <v>0</v>
      </c>
      <c r="I13" s="109" t="n">
        <v>0</v>
      </c>
      <c r="J13" s="109" t="n">
        <v>0</v>
      </c>
      <c r="K13" s="109" t="n">
        <v>0</v>
      </c>
      <c r="L13" s="109" t="n">
        <v>0</v>
      </c>
      <c r="M13" s="109" t="n">
        <v>0</v>
      </c>
      <c r="N13" s="109" t="n">
        <v>0</v>
      </c>
      <c r="O13" s="109" t="n">
        <v>0</v>
      </c>
      <c r="P13" s="109" t="n">
        <v>0</v>
      </c>
      <c r="Q13" s="109" t="n">
        <v>0</v>
      </c>
      <c r="R13" s="109" t="n">
        <v>0</v>
      </c>
      <c r="S13" s="109" t="n">
        <v>0</v>
      </c>
      <c r="T13" s="109" t="n">
        <v>0</v>
      </c>
      <c r="U13" s="109" t="n">
        <v>0</v>
      </c>
      <c r="V13" s="109" t="n">
        <v>0</v>
      </c>
      <c r="W13" s="109" t="n">
        <v>54755.04</v>
      </c>
      <c r="X13" s="109" t="n">
        <v>0</v>
      </c>
      <c r="Y13" s="109" t="n">
        <v>0</v>
      </c>
      <c r="Z13" s="109" t="n">
        <v>0</v>
      </c>
      <c r="AA13" s="109" t="n">
        <v>0</v>
      </c>
      <c r="AB13" s="109" t="n">
        <v>0</v>
      </c>
      <c r="AC13" s="109" t="n">
        <v>0</v>
      </c>
      <c r="AD13" s="109" t="n">
        <v>0</v>
      </c>
      <c r="AE13" s="109" t="n">
        <v>0</v>
      </c>
      <c r="AF13" s="109" t="n">
        <v>0</v>
      </c>
      <c r="AG13" s="109" t="n">
        <v>0</v>
      </c>
      <c r="AH13" s="109" t="n">
        <v>0</v>
      </c>
      <c r="AI13" s="109" t="n">
        <v>0</v>
      </c>
      <c r="AJ13" s="109" t="n">
        <v>0</v>
      </c>
      <c r="AK13" s="109" t="n">
        <v>0</v>
      </c>
      <c r="AL13" s="109" t="n">
        <v>0</v>
      </c>
      <c r="AM13" s="109" t="n">
        <v>0</v>
      </c>
      <c r="AN13" s="109" t="n">
        <v>0</v>
      </c>
      <c r="AO13" s="109" t="n">
        <v>0</v>
      </c>
      <c r="AP13" s="109" t="n">
        <v>0</v>
      </c>
      <c r="AQ13" s="109" t="n">
        <v>0</v>
      </c>
      <c r="AR13" s="109" t="n">
        <v>0</v>
      </c>
      <c r="AS13" s="109" t="n">
        <v>0</v>
      </c>
      <c r="AT13" s="109" t="n">
        <v>0</v>
      </c>
      <c r="AU13" s="109" t="n">
        <v>0</v>
      </c>
      <c r="AV13" s="109" t="n">
        <v>0</v>
      </c>
      <c r="AW13" s="109" t="n">
        <v>0</v>
      </c>
      <c r="AX13" s="109" t="n">
        <v>0</v>
      </c>
      <c r="AY13" s="109" t="n">
        <v>0</v>
      </c>
      <c r="AZ13" s="109" t="n">
        <v>0</v>
      </c>
      <c r="BA13" s="109" t="n">
        <v>0</v>
      </c>
      <c r="BB13" s="109" t="n">
        <v>0</v>
      </c>
      <c r="BC13" s="109" t="n">
        <v>0</v>
      </c>
      <c r="BD13" s="109" t="n">
        <v>0</v>
      </c>
      <c r="BE13" s="109" t="n">
        <v>0</v>
      </c>
      <c r="BF13" s="109" t="n">
        <v>0</v>
      </c>
      <c r="BG13" s="109" t="n">
        <v>0</v>
      </c>
      <c r="BH13" s="109" t="n">
        <v>0</v>
      </c>
      <c r="BI13" s="109" t="n">
        <v>0</v>
      </c>
      <c r="BJ13" s="109" t="n">
        <v>0</v>
      </c>
      <c r="BK13" s="109" t="n">
        <v>0</v>
      </c>
      <c r="BL13" s="109" t="n">
        <v>114010.15</v>
      </c>
      <c r="BM13" s="109" t="n">
        <v>0</v>
      </c>
      <c r="BN13" s="109" t="n">
        <v>0</v>
      </c>
      <c r="BO13" s="109" t="n">
        <v>0</v>
      </c>
      <c r="BP13" s="109" t="n">
        <v>0</v>
      </c>
      <c r="BQ13" s="109" t="n">
        <v>0</v>
      </c>
      <c r="BR13" s="109" t="n">
        <v>0</v>
      </c>
      <c r="BS13" s="109" t="n">
        <v>0</v>
      </c>
      <c r="BT13" s="109" t="n">
        <v>29692.19</v>
      </c>
      <c r="BU13" s="109" t="n">
        <v>0</v>
      </c>
      <c r="BV13" s="109" t="n">
        <v>0</v>
      </c>
      <c r="BW13" s="109" t="n">
        <v>0</v>
      </c>
      <c r="BX13" s="109" t="n">
        <v>0</v>
      </c>
      <c r="BY13" s="109" t="n">
        <v>0</v>
      </c>
      <c r="BZ13" s="109" t="n">
        <v>0</v>
      </c>
      <c r="CA13" s="109" t="n">
        <v>0</v>
      </c>
      <c r="CB13" s="109" t="n">
        <v>0</v>
      </c>
      <c r="CC13" s="109" t="n">
        <v>0</v>
      </c>
      <c r="CD13" s="109" t="n">
        <v>0</v>
      </c>
      <c r="CE13" s="109" t="n">
        <v>0</v>
      </c>
      <c r="CF13" s="109" t="n">
        <v>0</v>
      </c>
      <c r="CG13" s="109" t="n">
        <v>0</v>
      </c>
      <c r="CH13" s="109" t="n">
        <v>0</v>
      </c>
      <c r="CI13" s="109" t="n">
        <v>0</v>
      </c>
      <c r="CJ13" s="109" t="n">
        <v>0</v>
      </c>
      <c r="CK13" s="109" t="n">
        <v>0</v>
      </c>
      <c r="CL13" s="109" t="n">
        <v>0</v>
      </c>
      <c r="CM13" s="109" t="n">
        <v>0</v>
      </c>
      <c r="CN13" s="109" t="n">
        <v>0</v>
      </c>
      <c r="CO13" s="109" t="n">
        <v>0</v>
      </c>
      <c r="CP13" s="109" t="n">
        <v>0</v>
      </c>
      <c r="CQ13" s="109" t="n">
        <v>0</v>
      </c>
      <c r="CR13" s="109" t="n">
        <v>95661.73</v>
      </c>
      <c r="CS13" s="109" t="n">
        <v>0</v>
      </c>
      <c r="CT13" s="109" t="n">
        <v>0</v>
      </c>
      <c r="CU13" s="109" t="n">
        <v>0</v>
      </c>
      <c r="CV13" s="109" t="n">
        <v>0</v>
      </c>
      <c r="CW13" s="109" t="n">
        <v>0</v>
      </c>
      <c r="CX13" s="109" t="n">
        <v>0</v>
      </c>
      <c r="CY13" s="109" t="n">
        <v>0</v>
      </c>
      <c r="CZ13" s="109" t="n">
        <v>10322.22</v>
      </c>
      <c r="DA13" s="109" t="n">
        <v>0</v>
      </c>
      <c r="DB13" s="109" t="n">
        <v>0</v>
      </c>
      <c r="DC13" s="109" t="n">
        <v>0</v>
      </c>
      <c r="DD13" s="109" t="n">
        <v>0</v>
      </c>
      <c r="DE13" s="109" t="n">
        <v>0</v>
      </c>
      <c r="DF13" s="109" t="n">
        <v>0</v>
      </c>
      <c r="DG13" s="109" t="n">
        <v>0</v>
      </c>
      <c r="DH13" s="109" t="n">
        <v>0</v>
      </c>
      <c r="DI13" s="109" t="n">
        <v>0</v>
      </c>
      <c r="DJ13" s="109" t="n">
        <v>0</v>
      </c>
      <c r="DK13" s="109" t="n">
        <v>0</v>
      </c>
      <c r="DL13" s="109" t="n">
        <v>0</v>
      </c>
      <c r="DM13" s="109" t="n">
        <v>0</v>
      </c>
      <c r="DN13" s="109" t="n">
        <v>0</v>
      </c>
      <c r="DO13" s="109" t="n">
        <v>0</v>
      </c>
      <c r="DP13" s="109" t="n">
        <v>0</v>
      </c>
      <c r="DQ13" s="109" t="n">
        <v>0</v>
      </c>
      <c r="DR13" s="109" t="n">
        <v>0</v>
      </c>
      <c r="DS13" s="109" t="n">
        <v>0</v>
      </c>
      <c r="DT13" s="109" t="n">
        <v>0</v>
      </c>
      <c r="DU13" s="109" t="n">
        <v>0</v>
      </c>
      <c r="DV13" s="109" t="n">
        <v>0</v>
      </c>
      <c r="DW13" s="109" t="n">
        <v>0</v>
      </c>
      <c r="DX13" s="109" t="n">
        <v>0</v>
      </c>
      <c r="DY13" s="109" t="n">
        <v>0</v>
      </c>
      <c r="DZ13" s="109" t="n">
        <v>0</v>
      </c>
      <c r="EA13" s="109" t="n">
        <v>0</v>
      </c>
      <c r="EB13" s="109" t="n">
        <v>0</v>
      </c>
      <c r="EC13" s="109" t="n">
        <v>0</v>
      </c>
      <c r="ED13" s="109" t="n">
        <v>0</v>
      </c>
      <c r="EE13" s="109" t="n">
        <v>0</v>
      </c>
      <c r="EF13" s="109" t="n">
        <v>0</v>
      </c>
      <c r="EG13" s="109" t="n">
        <v>0</v>
      </c>
      <c r="EH13" s="109" t="n">
        <v>0</v>
      </c>
      <c r="EI13" s="109" t="n">
        <v>0</v>
      </c>
      <c r="EJ13" s="109" t="n">
        <v>0</v>
      </c>
      <c r="EK13" s="109" t="n">
        <v>0</v>
      </c>
      <c r="EL13" s="109" t="n">
        <v>0</v>
      </c>
      <c r="EM13" s="109" t="n">
        <v>0</v>
      </c>
      <c r="EN13" s="109" t="n">
        <v>0</v>
      </c>
      <c r="EO13" s="109" t="n">
        <v>0</v>
      </c>
      <c r="EP13" s="109" t="n">
        <v>0</v>
      </c>
      <c r="EQ13" s="109" t="n">
        <v>0</v>
      </c>
      <c r="ER13" s="109" t="n">
        <v>0</v>
      </c>
      <c r="ES13" s="109" t="n">
        <v>0</v>
      </c>
      <c r="ET13" s="109" t="n">
        <v>0</v>
      </c>
      <c r="EU13" s="109" t="n">
        <v>0</v>
      </c>
      <c r="EV13" s="109" t="n">
        <v>0</v>
      </c>
      <c r="EW13" s="109" t="n">
        <v>0</v>
      </c>
      <c r="EX13" s="109" t="n">
        <v>0</v>
      </c>
      <c r="EY13" s="109" t="n">
        <v>0</v>
      </c>
      <c r="EZ13" s="109" t="n">
        <f aca="false">ROUND(SUM(G13:EY13),5)</f>
        <v>304441.33</v>
      </c>
      <c r="FA13" s="110"/>
      <c r="FB13" s="111"/>
      <c r="FC13" s="110"/>
      <c r="FD13" s="111"/>
      <c r="FE13" s="110"/>
      <c r="FF13" s="111"/>
      <c r="FG13" s="110"/>
      <c r="FH13" s="111"/>
      <c r="FI13" s="110"/>
      <c r="FJ13" s="111"/>
      <c r="FK13" s="110"/>
      <c r="FL13" s="111"/>
      <c r="FM13" s="110"/>
      <c r="FN13" s="111"/>
      <c r="FO13" s="110"/>
      <c r="FP13" s="111"/>
      <c r="FQ13" s="110"/>
      <c r="FR13" s="111"/>
      <c r="FS13" s="110"/>
      <c r="FT13" s="111"/>
      <c r="FU13" s="110"/>
      <c r="FV13" s="111"/>
      <c r="FW13" s="110"/>
      <c r="FX13" s="111"/>
      <c r="FY13" s="110"/>
      <c r="FZ13" s="111"/>
      <c r="GA13" s="110"/>
      <c r="GB13" s="111"/>
      <c r="GC13" s="110"/>
      <c r="GD13" s="111"/>
      <c r="GE13" s="110"/>
      <c r="GF13" s="111"/>
      <c r="GG13" s="110"/>
      <c r="GH13" s="111"/>
      <c r="GI13" s="110"/>
      <c r="GJ13" s="111"/>
      <c r="GK13" s="110"/>
      <c r="GL13" s="111"/>
      <c r="GM13" s="110"/>
      <c r="GN13" s="111"/>
      <c r="GO13" s="110"/>
      <c r="GP13" s="111"/>
      <c r="GQ13" s="110"/>
      <c r="GR13" s="111"/>
      <c r="GS13" s="110"/>
      <c r="GT13" s="111"/>
      <c r="GU13" s="110"/>
      <c r="GV13" s="111"/>
      <c r="GW13" s="110"/>
      <c r="GX13" s="111"/>
      <c r="GY13" s="110"/>
      <c r="GZ13" s="111"/>
      <c r="HA13" s="110"/>
      <c r="HB13" s="111"/>
      <c r="HC13" s="110"/>
      <c r="HD13" s="111"/>
      <c r="HE13" s="110"/>
      <c r="HF13" s="111"/>
      <c r="HG13" s="110"/>
      <c r="HH13" s="111"/>
      <c r="HI13" s="110"/>
      <c r="HJ13" s="111"/>
      <c r="HK13" s="110"/>
      <c r="HL13" s="111"/>
      <c r="HM13" s="110"/>
      <c r="HN13" s="111"/>
      <c r="HO13" s="110"/>
      <c r="HP13" s="111"/>
      <c r="HQ13" s="110"/>
      <c r="HR13" s="111"/>
      <c r="HS13" s="110"/>
      <c r="HT13" s="111"/>
      <c r="HU13" s="110"/>
      <c r="HV13" s="111"/>
      <c r="HW13" s="110"/>
      <c r="HX13" s="111"/>
      <c r="HY13" s="110"/>
      <c r="HZ13" s="111"/>
      <c r="IA13" s="110"/>
      <c r="IB13" s="111"/>
      <c r="IC13" s="110"/>
      <c r="ID13" s="111"/>
      <c r="IE13" s="110"/>
      <c r="IF13" s="111"/>
      <c r="IG13" s="110"/>
      <c r="IH13" s="111"/>
      <c r="II13" s="110"/>
      <c r="IJ13" s="111"/>
      <c r="IK13" s="110"/>
      <c r="IL13" s="111"/>
      <c r="IM13" s="110"/>
      <c r="IN13" s="111"/>
      <c r="IO13" s="110"/>
      <c r="IP13" s="111"/>
      <c r="IQ13" s="110"/>
      <c r="IR13" s="111"/>
      <c r="IS13" s="110"/>
      <c r="IT13" s="111"/>
      <c r="IU13" s="110"/>
      <c r="IV13" s="111"/>
      <c r="IW13" s="110"/>
      <c r="IX13" s="111"/>
      <c r="IY13" s="110"/>
      <c r="IZ13" s="111"/>
      <c r="JA13" s="110"/>
      <c r="JB13" s="111"/>
      <c r="JC13" s="110"/>
      <c r="JD13" s="111"/>
      <c r="JE13" s="110"/>
      <c r="JF13" s="111"/>
      <c r="JG13" s="110"/>
      <c r="JH13" s="111"/>
      <c r="JI13" s="110"/>
      <c r="JJ13" s="111"/>
      <c r="JK13" s="110"/>
      <c r="JL13" s="111"/>
      <c r="JM13" s="110"/>
      <c r="JN13" s="111"/>
      <c r="JO13" s="110"/>
      <c r="JP13" s="111"/>
      <c r="JQ13" s="110"/>
      <c r="JR13" s="111"/>
      <c r="JS13" s="110"/>
      <c r="JT13" s="111"/>
      <c r="JU13" s="110"/>
      <c r="JV13" s="111"/>
      <c r="JW13" s="110"/>
      <c r="JX13" s="111"/>
      <c r="JY13" s="112"/>
      <c r="JZ13" s="112"/>
    </row>
    <row r="14" customFormat="false" ht="13.8" hidden="false" customHeight="false" outlineLevel="0" collapsed="false">
      <c r="A14" s="76"/>
      <c r="B14" s="76"/>
      <c r="C14" s="76"/>
      <c r="D14" s="76"/>
      <c r="E14" s="76" t="s">
        <v>397</v>
      </c>
      <c r="F14" s="76"/>
      <c r="G14" s="109" t="n">
        <v>0</v>
      </c>
      <c r="H14" s="109" t="n">
        <v>0</v>
      </c>
      <c r="I14" s="109" t="n">
        <v>0</v>
      </c>
      <c r="J14" s="109" t="n">
        <v>0</v>
      </c>
      <c r="K14" s="109" t="n">
        <v>0</v>
      </c>
      <c r="L14" s="109" t="n">
        <v>0</v>
      </c>
      <c r="M14" s="109" t="n">
        <v>0</v>
      </c>
      <c r="N14" s="109" t="n">
        <v>0</v>
      </c>
      <c r="O14" s="109" t="n">
        <v>0</v>
      </c>
      <c r="P14" s="109" t="n">
        <v>0</v>
      </c>
      <c r="Q14" s="109" t="n">
        <v>0</v>
      </c>
      <c r="R14" s="109" t="n">
        <v>0</v>
      </c>
      <c r="S14" s="109" t="n">
        <v>0</v>
      </c>
      <c r="T14" s="109" t="n">
        <v>0</v>
      </c>
      <c r="U14" s="109" t="n">
        <v>0</v>
      </c>
      <c r="V14" s="109" t="n">
        <v>0</v>
      </c>
      <c r="W14" s="109" t="n">
        <v>0</v>
      </c>
      <c r="X14" s="109" t="n">
        <v>0</v>
      </c>
      <c r="Y14" s="109" t="n">
        <v>0</v>
      </c>
      <c r="Z14" s="109" t="n">
        <v>0</v>
      </c>
      <c r="AA14" s="109" t="n">
        <v>0</v>
      </c>
      <c r="AB14" s="109" t="n">
        <v>0</v>
      </c>
      <c r="AC14" s="109" t="n">
        <v>0</v>
      </c>
      <c r="AD14" s="109" t="n">
        <v>0</v>
      </c>
      <c r="AE14" s="109" t="n">
        <v>0</v>
      </c>
      <c r="AF14" s="109" t="n">
        <v>0</v>
      </c>
      <c r="AG14" s="109" t="n">
        <v>0</v>
      </c>
      <c r="AH14" s="109" t="n">
        <v>0</v>
      </c>
      <c r="AI14" s="109" t="n">
        <v>0</v>
      </c>
      <c r="AJ14" s="109" t="n">
        <v>0</v>
      </c>
      <c r="AK14" s="109" t="n">
        <v>0</v>
      </c>
      <c r="AL14" s="109" t="n">
        <v>0</v>
      </c>
      <c r="AM14" s="109" t="n">
        <v>0</v>
      </c>
      <c r="AN14" s="109" t="n">
        <v>0</v>
      </c>
      <c r="AO14" s="109" t="n">
        <v>0</v>
      </c>
      <c r="AP14" s="109" t="n">
        <v>0</v>
      </c>
      <c r="AQ14" s="109" t="n">
        <v>0</v>
      </c>
      <c r="AR14" s="109" t="n">
        <v>0</v>
      </c>
      <c r="AS14" s="109" t="n">
        <v>0</v>
      </c>
      <c r="AT14" s="109" t="n">
        <v>0</v>
      </c>
      <c r="AU14" s="109" t="n">
        <v>0</v>
      </c>
      <c r="AV14" s="109" t="n">
        <v>0</v>
      </c>
      <c r="AW14" s="109" t="n">
        <v>0</v>
      </c>
      <c r="AX14" s="109" t="n">
        <v>0</v>
      </c>
      <c r="AY14" s="109" t="n">
        <v>0</v>
      </c>
      <c r="AZ14" s="109" t="n">
        <v>0</v>
      </c>
      <c r="BA14" s="109" t="n">
        <v>0</v>
      </c>
      <c r="BB14" s="109" t="n">
        <v>0</v>
      </c>
      <c r="BC14" s="109" t="n">
        <v>0</v>
      </c>
      <c r="BD14" s="109" t="n">
        <v>0</v>
      </c>
      <c r="BE14" s="109" t="n">
        <v>0</v>
      </c>
      <c r="BF14" s="109" t="n">
        <v>0</v>
      </c>
      <c r="BG14" s="109" t="n">
        <v>0</v>
      </c>
      <c r="BH14" s="109" t="n">
        <v>0</v>
      </c>
      <c r="BI14" s="109" t="n">
        <v>0</v>
      </c>
      <c r="BJ14" s="109" t="n">
        <v>0</v>
      </c>
      <c r="BK14" s="109" t="n">
        <v>0</v>
      </c>
      <c r="BL14" s="109" t="n">
        <v>0</v>
      </c>
      <c r="BM14" s="109" t="n">
        <v>0</v>
      </c>
      <c r="BN14" s="109" t="n">
        <v>0</v>
      </c>
      <c r="BO14" s="109" t="n">
        <v>0</v>
      </c>
      <c r="BP14" s="109" t="n">
        <v>0</v>
      </c>
      <c r="BQ14" s="109" t="n">
        <v>0</v>
      </c>
      <c r="BR14" s="109" t="n">
        <v>0</v>
      </c>
      <c r="BS14" s="109" t="n">
        <v>0</v>
      </c>
      <c r="BT14" s="109" t="n">
        <v>0</v>
      </c>
      <c r="BU14" s="109" t="n">
        <v>0</v>
      </c>
      <c r="BV14" s="109" t="n">
        <v>0</v>
      </c>
      <c r="BW14" s="109" t="n">
        <v>0</v>
      </c>
      <c r="BX14" s="109" t="n">
        <v>0</v>
      </c>
      <c r="BY14" s="109" t="n">
        <v>0</v>
      </c>
      <c r="BZ14" s="109" t="n">
        <v>0</v>
      </c>
      <c r="CA14" s="109" t="n">
        <v>0</v>
      </c>
      <c r="CB14" s="109" t="n">
        <v>0</v>
      </c>
      <c r="CC14" s="109" t="n">
        <v>0</v>
      </c>
      <c r="CD14" s="109" t="n">
        <v>0</v>
      </c>
      <c r="CE14" s="109" t="n">
        <v>0</v>
      </c>
      <c r="CF14" s="109" t="n">
        <v>0</v>
      </c>
      <c r="CG14" s="109" t="n">
        <v>0</v>
      </c>
      <c r="CH14" s="109" t="n">
        <v>0</v>
      </c>
      <c r="CI14" s="109" t="n">
        <v>0</v>
      </c>
      <c r="CJ14" s="109" t="n">
        <v>0</v>
      </c>
      <c r="CK14" s="109" t="n">
        <v>0</v>
      </c>
      <c r="CL14" s="109" t="n">
        <v>0</v>
      </c>
      <c r="CM14" s="109" t="n">
        <v>0</v>
      </c>
      <c r="CN14" s="109" t="n">
        <v>0</v>
      </c>
      <c r="CO14" s="109" t="n">
        <v>0</v>
      </c>
      <c r="CP14" s="109" t="n">
        <v>0</v>
      </c>
      <c r="CQ14" s="109" t="n">
        <v>0</v>
      </c>
      <c r="CR14" s="109" t="n">
        <v>0</v>
      </c>
      <c r="CS14" s="109" t="n">
        <v>0</v>
      </c>
      <c r="CT14" s="109" t="n">
        <v>0</v>
      </c>
      <c r="CU14" s="109" t="n">
        <v>0</v>
      </c>
      <c r="CV14" s="109" t="n">
        <v>0</v>
      </c>
      <c r="CW14" s="109" t="n">
        <v>0</v>
      </c>
      <c r="CX14" s="109" t="n">
        <v>0</v>
      </c>
      <c r="CY14" s="109" t="n">
        <v>0</v>
      </c>
      <c r="CZ14" s="109" t="n">
        <v>0</v>
      </c>
      <c r="DA14" s="109" t="n">
        <v>0</v>
      </c>
      <c r="DB14" s="109" t="n">
        <v>0</v>
      </c>
      <c r="DC14" s="109" t="n">
        <v>0</v>
      </c>
      <c r="DD14" s="109" t="n">
        <v>0</v>
      </c>
      <c r="DE14" s="109" t="n">
        <v>0</v>
      </c>
      <c r="DF14" s="109" t="n">
        <v>0</v>
      </c>
      <c r="DG14" s="109" t="n">
        <v>0</v>
      </c>
      <c r="DH14" s="109" t="n">
        <v>0</v>
      </c>
      <c r="DI14" s="109" t="n">
        <v>0</v>
      </c>
      <c r="DJ14" s="109" t="n">
        <v>0</v>
      </c>
      <c r="DK14" s="109" t="n">
        <v>0</v>
      </c>
      <c r="DL14" s="109" t="n">
        <v>0</v>
      </c>
      <c r="DM14" s="109" t="n">
        <v>0</v>
      </c>
      <c r="DN14" s="109" t="n">
        <v>0</v>
      </c>
      <c r="DO14" s="109" t="n">
        <v>0</v>
      </c>
      <c r="DP14" s="109" t="n">
        <v>0</v>
      </c>
      <c r="DQ14" s="109" t="n">
        <v>0</v>
      </c>
      <c r="DR14" s="109" t="n">
        <v>0</v>
      </c>
      <c r="DS14" s="109" t="n">
        <v>0</v>
      </c>
      <c r="DT14" s="109" t="n">
        <v>0</v>
      </c>
      <c r="DU14" s="109" t="n">
        <v>0</v>
      </c>
      <c r="DV14" s="109" t="n">
        <v>0</v>
      </c>
      <c r="DW14" s="109" t="n">
        <v>0</v>
      </c>
      <c r="DX14" s="109" t="n">
        <v>0</v>
      </c>
      <c r="DY14" s="109" t="n">
        <v>0</v>
      </c>
      <c r="DZ14" s="109" t="n">
        <v>0</v>
      </c>
      <c r="EA14" s="109" t="n">
        <v>0</v>
      </c>
      <c r="EB14" s="109" t="n">
        <v>0</v>
      </c>
      <c r="EC14" s="109" t="n">
        <v>0</v>
      </c>
      <c r="ED14" s="109" t="n">
        <v>0</v>
      </c>
      <c r="EE14" s="109" t="n">
        <v>0</v>
      </c>
      <c r="EF14" s="109" t="n">
        <v>0</v>
      </c>
      <c r="EG14" s="109" t="n">
        <v>0</v>
      </c>
      <c r="EH14" s="109" t="n">
        <v>0</v>
      </c>
      <c r="EI14" s="109" t="n">
        <v>0</v>
      </c>
      <c r="EJ14" s="109" t="n">
        <v>0</v>
      </c>
      <c r="EK14" s="109" t="n">
        <v>0</v>
      </c>
      <c r="EL14" s="109" t="n">
        <v>0</v>
      </c>
      <c r="EM14" s="109" t="n">
        <v>0</v>
      </c>
      <c r="EN14" s="109" t="n">
        <v>0</v>
      </c>
      <c r="EO14" s="109" t="n">
        <v>0</v>
      </c>
      <c r="EP14" s="109" t="n">
        <v>0</v>
      </c>
      <c r="EQ14" s="109" t="n">
        <v>0</v>
      </c>
      <c r="ER14" s="109" t="n">
        <v>0</v>
      </c>
      <c r="ES14" s="109" t="n">
        <v>0</v>
      </c>
      <c r="ET14" s="109" t="n">
        <v>0</v>
      </c>
      <c r="EU14" s="109" t="n">
        <v>0</v>
      </c>
      <c r="EV14" s="109" t="n">
        <v>0</v>
      </c>
      <c r="EW14" s="109" t="n">
        <v>0</v>
      </c>
      <c r="EX14" s="109" t="n">
        <v>0</v>
      </c>
      <c r="EY14" s="109" t="n">
        <v>0</v>
      </c>
      <c r="EZ14" s="109" t="n">
        <f aca="false">ROUND(SUM(G14:EY14),5)</f>
        <v>0</v>
      </c>
      <c r="FA14" s="110"/>
      <c r="FB14" s="111"/>
      <c r="FC14" s="110"/>
      <c r="FD14" s="111"/>
      <c r="FE14" s="110"/>
      <c r="FF14" s="111"/>
      <c r="FG14" s="110"/>
      <c r="FH14" s="111"/>
      <c r="FI14" s="110"/>
      <c r="FJ14" s="111"/>
      <c r="FK14" s="110"/>
      <c r="FL14" s="111"/>
      <c r="FM14" s="110"/>
      <c r="FN14" s="111"/>
      <c r="FO14" s="110"/>
      <c r="FP14" s="111"/>
      <c r="FQ14" s="110"/>
      <c r="FR14" s="111"/>
      <c r="FS14" s="110"/>
      <c r="FT14" s="111"/>
      <c r="FU14" s="110"/>
      <c r="FV14" s="111"/>
      <c r="FW14" s="110"/>
      <c r="FX14" s="111"/>
      <c r="FY14" s="110"/>
      <c r="FZ14" s="111"/>
      <c r="GA14" s="110"/>
      <c r="GB14" s="111"/>
      <c r="GC14" s="110"/>
      <c r="GD14" s="111"/>
      <c r="GE14" s="110"/>
      <c r="GF14" s="111"/>
      <c r="GG14" s="110"/>
      <c r="GH14" s="111"/>
      <c r="GI14" s="110"/>
      <c r="GJ14" s="111"/>
      <c r="GK14" s="110"/>
      <c r="GL14" s="111"/>
      <c r="GM14" s="110"/>
      <c r="GN14" s="111"/>
      <c r="GO14" s="110"/>
      <c r="GP14" s="111"/>
      <c r="GQ14" s="110"/>
      <c r="GR14" s="111"/>
      <c r="GS14" s="110"/>
      <c r="GT14" s="111"/>
      <c r="GU14" s="110"/>
      <c r="GV14" s="111"/>
      <c r="GW14" s="110"/>
      <c r="GX14" s="111"/>
      <c r="GY14" s="110"/>
      <c r="GZ14" s="111"/>
      <c r="HA14" s="110"/>
      <c r="HB14" s="111"/>
      <c r="HC14" s="110"/>
      <c r="HD14" s="111"/>
      <c r="HE14" s="110"/>
      <c r="HF14" s="111"/>
      <c r="HG14" s="110"/>
      <c r="HH14" s="111"/>
      <c r="HI14" s="110"/>
      <c r="HJ14" s="111"/>
      <c r="HK14" s="110"/>
      <c r="HL14" s="111"/>
      <c r="HM14" s="110"/>
      <c r="HN14" s="111"/>
      <c r="HO14" s="110"/>
      <c r="HP14" s="111"/>
      <c r="HQ14" s="110"/>
      <c r="HR14" s="111"/>
      <c r="HS14" s="110"/>
      <c r="HT14" s="111"/>
      <c r="HU14" s="110"/>
      <c r="HV14" s="111"/>
      <c r="HW14" s="110"/>
      <c r="HX14" s="111"/>
      <c r="HY14" s="110"/>
      <c r="HZ14" s="111"/>
      <c r="IA14" s="110"/>
      <c r="IB14" s="111"/>
      <c r="IC14" s="110"/>
      <c r="ID14" s="111"/>
      <c r="IE14" s="110"/>
      <c r="IF14" s="111"/>
      <c r="IG14" s="110"/>
      <c r="IH14" s="111"/>
      <c r="II14" s="110"/>
      <c r="IJ14" s="111"/>
      <c r="IK14" s="110"/>
      <c r="IL14" s="111"/>
      <c r="IM14" s="110"/>
      <c r="IN14" s="111"/>
      <c r="IO14" s="110"/>
      <c r="IP14" s="111"/>
      <c r="IQ14" s="110"/>
      <c r="IR14" s="111"/>
      <c r="IS14" s="110"/>
      <c r="IT14" s="111"/>
      <c r="IU14" s="110"/>
      <c r="IV14" s="111"/>
      <c r="IW14" s="110"/>
      <c r="IX14" s="111"/>
      <c r="IY14" s="110"/>
      <c r="IZ14" s="111"/>
      <c r="JA14" s="110"/>
      <c r="JB14" s="111"/>
      <c r="JC14" s="110"/>
      <c r="JD14" s="111"/>
      <c r="JE14" s="110"/>
      <c r="JF14" s="111"/>
      <c r="JG14" s="110"/>
      <c r="JH14" s="111"/>
      <c r="JI14" s="110"/>
      <c r="JJ14" s="111"/>
      <c r="JK14" s="110"/>
      <c r="JL14" s="111"/>
      <c r="JM14" s="110"/>
      <c r="JN14" s="111"/>
      <c r="JO14" s="110"/>
      <c r="JP14" s="111"/>
      <c r="JQ14" s="110"/>
      <c r="JR14" s="111"/>
      <c r="JS14" s="110"/>
      <c r="JT14" s="111"/>
      <c r="JU14" s="110"/>
      <c r="JV14" s="111"/>
      <c r="JW14" s="110"/>
      <c r="JX14" s="111"/>
      <c r="JY14" s="112"/>
      <c r="JZ14" s="112"/>
    </row>
    <row r="15" customFormat="false" ht="13.8" hidden="false" customHeight="false" outlineLevel="0" collapsed="false">
      <c r="A15" s="76"/>
      <c r="B15" s="76"/>
      <c r="C15" s="76"/>
      <c r="D15" s="76"/>
      <c r="E15" s="76" t="s">
        <v>398</v>
      </c>
      <c r="F15" s="76"/>
      <c r="G15" s="109" t="n">
        <v>0</v>
      </c>
      <c r="H15" s="109" t="n">
        <v>0</v>
      </c>
      <c r="I15" s="109" t="n">
        <v>0</v>
      </c>
      <c r="J15" s="109" t="n">
        <v>0</v>
      </c>
      <c r="K15" s="109" t="n">
        <v>0</v>
      </c>
      <c r="L15" s="109" t="n">
        <v>0</v>
      </c>
      <c r="M15" s="109" t="n">
        <v>0</v>
      </c>
      <c r="N15" s="109" t="n">
        <v>0</v>
      </c>
      <c r="O15" s="109" t="n">
        <v>0</v>
      </c>
      <c r="P15" s="109" t="n">
        <v>0</v>
      </c>
      <c r="Q15" s="109" t="n">
        <v>0</v>
      </c>
      <c r="R15" s="109" t="n">
        <v>0</v>
      </c>
      <c r="S15" s="109" t="n">
        <v>0</v>
      </c>
      <c r="T15" s="109" t="n">
        <v>0</v>
      </c>
      <c r="U15" s="109" t="n">
        <v>0</v>
      </c>
      <c r="V15" s="109" t="n">
        <v>0</v>
      </c>
      <c r="W15" s="109" t="n">
        <v>0</v>
      </c>
      <c r="X15" s="109" t="n">
        <v>0</v>
      </c>
      <c r="Y15" s="109" t="n">
        <v>0</v>
      </c>
      <c r="Z15" s="109" t="n">
        <v>0</v>
      </c>
      <c r="AA15" s="109" t="n">
        <v>0</v>
      </c>
      <c r="AB15" s="109" t="n">
        <v>0</v>
      </c>
      <c r="AC15" s="109" t="n">
        <v>0</v>
      </c>
      <c r="AD15" s="109" t="n">
        <v>0</v>
      </c>
      <c r="AE15" s="109" t="n">
        <v>0</v>
      </c>
      <c r="AF15" s="109" t="n">
        <v>0</v>
      </c>
      <c r="AG15" s="109" t="n">
        <v>0</v>
      </c>
      <c r="AH15" s="109" t="n">
        <v>0</v>
      </c>
      <c r="AI15" s="109" t="n">
        <v>0</v>
      </c>
      <c r="AJ15" s="109" t="n">
        <v>0</v>
      </c>
      <c r="AK15" s="109" t="n">
        <v>0</v>
      </c>
      <c r="AL15" s="109" t="n">
        <v>0</v>
      </c>
      <c r="AM15" s="109" t="n">
        <v>0</v>
      </c>
      <c r="AN15" s="109" t="n">
        <v>0</v>
      </c>
      <c r="AO15" s="109" t="n">
        <v>0</v>
      </c>
      <c r="AP15" s="109" t="n">
        <v>0</v>
      </c>
      <c r="AQ15" s="109" t="n">
        <v>0</v>
      </c>
      <c r="AR15" s="109" t="n">
        <v>0</v>
      </c>
      <c r="AS15" s="109" t="n">
        <v>0</v>
      </c>
      <c r="AT15" s="109" t="n">
        <v>0</v>
      </c>
      <c r="AU15" s="109" t="n">
        <v>0</v>
      </c>
      <c r="AV15" s="109" t="n">
        <v>0</v>
      </c>
      <c r="AW15" s="109" t="n">
        <v>0</v>
      </c>
      <c r="AX15" s="109" t="n">
        <v>0</v>
      </c>
      <c r="AY15" s="109" t="n">
        <v>0</v>
      </c>
      <c r="AZ15" s="109" t="n">
        <v>0</v>
      </c>
      <c r="BA15" s="109" t="n">
        <v>0</v>
      </c>
      <c r="BB15" s="109" t="n">
        <v>0</v>
      </c>
      <c r="BC15" s="109" t="n">
        <v>0</v>
      </c>
      <c r="BD15" s="109" t="n">
        <v>0</v>
      </c>
      <c r="BE15" s="109" t="n">
        <v>0</v>
      </c>
      <c r="BF15" s="109" t="n">
        <v>0</v>
      </c>
      <c r="BG15" s="109" t="n">
        <v>0</v>
      </c>
      <c r="BH15" s="109" t="n">
        <v>0</v>
      </c>
      <c r="BI15" s="109" t="n">
        <v>0</v>
      </c>
      <c r="BJ15" s="109" t="n">
        <v>0</v>
      </c>
      <c r="BK15" s="109" t="n">
        <v>0</v>
      </c>
      <c r="BL15" s="109" t="n">
        <v>0</v>
      </c>
      <c r="BM15" s="109" t="n">
        <v>0</v>
      </c>
      <c r="BN15" s="109" t="n">
        <v>0</v>
      </c>
      <c r="BO15" s="109" t="n">
        <v>0</v>
      </c>
      <c r="BP15" s="109" t="n">
        <v>0</v>
      </c>
      <c r="BQ15" s="109" t="n">
        <v>0</v>
      </c>
      <c r="BR15" s="109" t="n">
        <v>0</v>
      </c>
      <c r="BS15" s="109" t="n">
        <v>0</v>
      </c>
      <c r="BT15" s="109" t="n">
        <v>0</v>
      </c>
      <c r="BU15" s="109" t="n">
        <v>0</v>
      </c>
      <c r="BV15" s="109" t="n">
        <v>0</v>
      </c>
      <c r="BW15" s="109" t="n">
        <v>0</v>
      </c>
      <c r="BX15" s="109" t="n">
        <v>0</v>
      </c>
      <c r="BY15" s="109" t="n">
        <v>0</v>
      </c>
      <c r="BZ15" s="109" t="n">
        <v>0</v>
      </c>
      <c r="CA15" s="109" t="n">
        <v>0</v>
      </c>
      <c r="CB15" s="109" t="n">
        <v>0</v>
      </c>
      <c r="CC15" s="109" t="n">
        <v>0</v>
      </c>
      <c r="CD15" s="109" t="n">
        <v>0</v>
      </c>
      <c r="CE15" s="109" t="n">
        <v>0</v>
      </c>
      <c r="CF15" s="109" t="n">
        <v>0</v>
      </c>
      <c r="CG15" s="109" t="n">
        <v>0</v>
      </c>
      <c r="CH15" s="109" t="n">
        <v>0</v>
      </c>
      <c r="CI15" s="109" t="n">
        <v>0</v>
      </c>
      <c r="CJ15" s="109" t="n">
        <v>0</v>
      </c>
      <c r="CK15" s="109" t="n">
        <v>0</v>
      </c>
      <c r="CL15" s="109" t="n">
        <v>0</v>
      </c>
      <c r="CM15" s="109" t="n">
        <v>0</v>
      </c>
      <c r="CN15" s="109" t="n">
        <v>0</v>
      </c>
      <c r="CO15" s="109" t="n">
        <v>0</v>
      </c>
      <c r="CP15" s="109" t="n">
        <v>0</v>
      </c>
      <c r="CQ15" s="109" t="n">
        <v>0</v>
      </c>
      <c r="CR15" s="109" t="n">
        <v>0</v>
      </c>
      <c r="CS15" s="109" t="n">
        <v>0</v>
      </c>
      <c r="CT15" s="109" t="n">
        <v>0</v>
      </c>
      <c r="CU15" s="109" t="n">
        <v>0</v>
      </c>
      <c r="CV15" s="109" t="n">
        <v>0</v>
      </c>
      <c r="CW15" s="109" t="n">
        <v>0</v>
      </c>
      <c r="CX15" s="109" t="n">
        <v>0</v>
      </c>
      <c r="CY15" s="109" t="n">
        <v>0</v>
      </c>
      <c r="CZ15" s="109" t="n">
        <v>0</v>
      </c>
      <c r="DA15" s="109" t="n">
        <v>0</v>
      </c>
      <c r="DB15" s="109" t="n">
        <v>0</v>
      </c>
      <c r="DC15" s="109" t="n">
        <v>0</v>
      </c>
      <c r="DD15" s="109" t="n">
        <v>0</v>
      </c>
      <c r="DE15" s="109" t="n">
        <v>0</v>
      </c>
      <c r="DF15" s="109" t="n">
        <v>0</v>
      </c>
      <c r="DG15" s="109" t="n">
        <v>0</v>
      </c>
      <c r="DH15" s="109" t="n">
        <v>0</v>
      </c>
      <c r="DI15" s="109" t="n">
        <v>0</v>
      </c>
      <c r="DJ15" s="109" t="n">
        <v>0</v>
      </c>
      <c r="DK15" s="109" t="n">
        <v>0</v>
      </c>
      <c r="DL15" s="109" t="n">
        <v>0</v>
      </c>
      <c r="DM15" s="109" t="n">
        <v>0</v>
      </c>
      <c r="DN15" s="109" t="n">
        <v>0</v>
      </c>
      <c r="DO15" s="109" t="n">
        <v>0</v>
      </c>
      <c r="DP15" s="109" t="n">
        <v>0</v>
      </c>
      <c r="DQ15" s="109" t="n">
        <v>0</v>
      </c>
      <c r="DR15" s="109" t="n">
        <v>0</v>
      </c>
      <c r="DS15" s="109" t="n">
        <v>0</v>
      </c>
      <c r="DT15" s="109" t="n">
        <v>0</v>
      </c>
      <c r="DU15" s="109" t="n">
        <v>0</v>
      </c>
      <c r="DV15" s="109" t="n">
        <v>0</v>
      </c>
      <c r="DW15" s="109" t="n">
        <v>0</v>
      </c>
      <c r="DX15" s="109" t="n">
        <v>0</v>
      </c>
      <c r="DY15" s="109" t="n">
        <v>0</v>
      </c>
      <c r="DZ15" s="109" t="n">
        <v>0</v>
      </c>
      <c r="EA15" s="109" t="n">
        <v>0</v>
      </c>
      <c r="EB15" s="109" t="n">
        <v>0</v>
      </c>
      <c r="EC15" s="109" t="n">
        <v>0</v>
      </c>
      <c r="ED15" s="109" t="n">
        <v>0</v>
      </c>
      <c r="EE15" s="109" t="n">
        <v>0</v>
      </c>
      <c r="EF15" s="109" t="n">
        <v>0</v>
      </c>
      <c r="EG15" s="109" t="n">
        <v>0</v>
      </c>
      <c r="EH15" s="109" t="n">
        <v>0</v>
      </c>
      <c r="EI15" s="109" t="n">
        <v>0</v>
      </c>
      <c r="EJ15" s="109" t="n">
        <v>0</v>
      </c>
      <c r="EK15" s="109" t="n">
        <v>0</v>
      </c>
      <c r="EL15" s="109" t="n">
        <v>0</v>
      </c>
      <c r="EM15" s="109" t="n">
        <v>0</v>
      </c>
      <c r="EN15" s="109" t="n">
        <v>0</v>
      </c>
      <c r="EO15" s="109" t="n">
        <v>0</v>
      </c>
      <c r="EP15" s="109" t="n">
        <v>0</v>
      </c>
      <c r="EQ15" s="109" t="n">
        <v>0</v>
      </c>
      <c r="ER15" s="109" t="n">
        <v>0</v>
      </c>
      <c r="ES15" s="109" t="n">
        <v>0</v>
      </c>
      <c r="ET15" s="109" t="n">
        <v>0</v>
      </c>
      <c r="EU15" s="109" t="n">
        <v>0</v>
      </c>
      <c r="EV15" s="109" t="n">
        <v>0</v>
      </c>
      <c r="EW15" s="109" t="n">
        <v>0</v>
      </c>
      <c r="EX15" s="109" t="n">
        <v>0</v>
      </c>
      <c r="EY15" s="109" t="n">
        <v>0</v>
      </c>
      <c r="EZ15" s="109" t="n">
        <f aca="false">ROUND(SUM(G15:EY15),5)</f>
        <v>0</v>
      </c>
      <c r="FA15" s="110"/>
      <c r="FB15" s="111"/>
      <c r="FC15" s="110"/>
      <c r="FD15" s="111"/>
      <c r="FE15" s="110"/>
      <c r="FF15" s="111"/>
      <c r="FG15" s="110"/>
      <c r="FH15" s="111"/>
      <c r="FI15" s="110"/>
      <c r="FJ15" s="111"/>
      <c r="FK15" s="110"/>
      <c r="FL15" s="111"/>
      <c r="FM15" s="110"/>
      <c r="FN15" s="111"/>
      <c r="FO15" s="110"/>
      <c r="FP15" s="111"/>
      <c r="FQ15" s="110"/>
      <c r="FR15" s="111"/>
      <c r="FS15" s="110"/>
      <c r="FT15" s="111"/>
      <c r="FU15" s="110"/>
      <c r="FV15" s="111"/>
      <c r="FW15" s="110"/>
      <c r="FX15" s="111"/>
      <c r="FY15" s="110"/>
      <c r="FZ15" s="111"/>
      <c r="GA15" s="110"/>
      <c r="GB15" s="111"/>
      <c r="GC15" s="110"/>
      <c r="GD15" s="111"/>
      <c r="GE15" s="110"/>
      <c r="GF15" s="111"/>
      <c r="GG15" s="110"/>
      <c r="GH15" s="111"/>
      <c r="GI15" s="110"/>
      <c r="GJ15" s="111"/>
      <c r="GK15" s="110"/>
      <c r="GL15" s="111"/>
      <c r="GM15" s="110"/>
      <c r="GN15" s="111"/>
      <c r="GO15" s="110"/>
      <c r="GP15" s="111"/>
      <c r="GQ15" s="110"/>
      <c r="GR15" s="111"/>
      <c r="GS15" s="110"/>
      <c r="GT15" s="111"/>
      <c r="GU15" s="110"/>
      <c r="GV15" s="111"/>
      <c r="GW15" s="110"/>
      <c r="GX15" s="111"/>
      <c r="GY15" s="110"/>
      <c r="GZ15" s="111"/>
      <c r="HA15" s="110"/>
      <c r="HB15" s="111"/>
      <c r="HC15" s="110"/>
      <c r="HD15" s="111"/>
      <c r="HE15" s="110"/>
      <c r="HF15" s="111"/>
      <c r="HG15" s="110"/>
      <c r="HH15" s="111"/>
      <c r="HI15" s="110"/>
      <c r="HJ15" s="111"/>
      <c r="HK15" s="110"/>
      <c r="HL15" s="111"/>
      <c r="HM15" s="110"/>
      <c r="HN15" s="111"/>
      <c r="HO15" s="110"/>
      <c r="HP15" s="111"/>
      <c r="HQ15" s="110"/>
      <c r="HR15" s="111"/>
      <c r="HS15" s="110"/>
      <c r="HT15" s="111"/>
      <c r="HU15" s="110"/>
      <c r="HV15" s="111"/>
      <c r="HW15" s="110"/>
      <c r="HX15" s="111"/>
      <c r="HY15" s="110"/>
      <c r="HZ15" s="111"/>
      <c r="IA15" s="110"/>
      <c r="IB15" s="111"/>
      <c r="IC15" s="110"/>
      <c r="ID15" s="111"/>
      <c r="IE15" s="110"/>
      <c r="IF15" s="111"/>
      <c r="IG15" s="110"/>
      <c r="IH15" s="111"/>
      <c r="II15" s="110"/>
      <c r="IJ15" s="111"/>
      <c r="IK15" s="110"/>
      <c r="IL15" s="111"/>
      <c r="IM15" s="110"/>
      <c r="IN15" s="111"/>
      <c r="IO15" s="110"/>
      <c r="IP15" s="111"/>
      <c r="IQ15" s="110"/>
      <c r="IR15" s="111"/>
      <c r="IS15" s="110"/>
      <c r="IT15" s="111"/>
      <c r="IU15" s="110"/>
      <c r="IV15" s="111"/>
      <c r="IW15" s="110"/>
      <c r="IX15" s="111"/>
      <c r="IY15" s="110"/>
      <c r="IZ15" s="111"/>
      <c r="JA15" s="110"/>
      <c r="JB15" s="111"/>
      <c r="JC15" s="110"/>
      <c r="JD15" s="111"/>
      <c r="JE15" s="110"/>
      <c r="JF15" s="111"/>
      <c r="JG15" s="110"/>
      <c r="JH15" s="111"/>
      <c r="JI15" s="110"/>
      <c r="JJ15" s="111"/>
      <c r="JK15" s="110"/>
      <c r="JL15" s="111"/>
      <c r="JM15" s="110"/>
      <c r="JN15" s="111"/>
      <c r="JO15" s="110"/>
      <c r="JP15" s="111"/>
      <c r="JQ15" s="110"/>
      <c r="JR15" s="111"/>
      <c r="JS15" s="110"/>
      <c r="JT15" s="111"/>
      <c r="JU15" s="110"/>
      <c r="JV15" s="111"/>
      <c r="JW15" s="110"/>
      <c r="JX15" s="111"/>
      <c r="JY15" s="112"/>
      <c r="JZ15" s="112"/>
    </row>
    <row r="16" customFormat="false" ht="13.8" hidden="false" customHeight="false" outlineLevel="0" collapsed="false">
      <c r="A16" s="76"/>
      <c r="B16" s="76"/>
      <c r="C16" s="76"/>
      <c r="D16" s="76"/>
      <c r="E16" s="76" t="s">
        <v>399</v>
      </c>
      <c r="F16" s="76"/>
      <c r="G16" s="109" t="n">
        <v>0</v>
      </c>
      <c r="H16" s="109" t="n">
        <v>0</v>
      </c>
      <c r="I16" s="109" t="n">
        <v>0</v>
      </c>
      <c r="J16" s="109" t="n">
        <v>0</v>
      </c>
      <c r="K16" s="109" t="n">
        <v>0</v>
      </c>
      <c r="L16" s="109" t="n">
        <v>0</v>
      </c>
      <c r="M16" s="109" t="n">
        <v>0</v>
      </c>
      <c r="N16" s="109" t="n">
        <v>0</v>
      </c>
      <c r="O16" s="109" t="n">
        <v>0</v>
      </c>
      <c r="P16" s="109" t="n">
        <v>0</v>
      </c>
      <c r="Q16" s="109" t="n">
        <v>0</v>
      </c>
      <c r="R16" s="109" t="n">
        <v>0</v>
      </c>
      <c r="S16" s="109" t="n">
        <v>0</v>
      </c>
      <c r="T16" s="109" t="n">
        <v>0</v>
      </c>
      <c r="U16" s="109" t="n">
        <v>0</v>
      </c>
      <c r="V16" s="109" t="n">
        <v>0</v>
      </c>
      <c r="W16" s="109" t="n">
        <v>0</v>
      </c>
      <c r="X16" s="109" t="n">
        <v>0</v>
      </c>
      <c r="Y16" s="109" t="n">
        <v>0</v>
      </c>
      <c r="Z16" s="109" t="n">
        <v>0</v>
      </c>
      <c r="AA16" s="109" t="n">
        <v>0</v>
      </c>
      <c r="AB16" s="109" t="n">
        <v>0</v>
      </c>
      <c r="AC16" s="109" t="n">
        <v>0</v>
      </c>
      <c r="AD16" s="109" t="n">
        <v>0</v>
      </c>
      <c r="AE16" s="109" t="n">
        <v>0</v>
      </c>
      <c r="AF16" s="109" t="n">
        <v>0</v>
      </c>
      <c r="AG16" s="109" t="n">
        <v>0</v>
      </c>
      <c r="AH16" s="109" t="n">
        <v>0</v>
      </c>
      <c r="AI16" s="109" t="n">
        <v>0</v>
      </c>
      <c r="AJ16" s="109" t="n">
        <v>0</v>
      </c>
      <c r="AK16" s="109" t="n">
        <v>0</v>
      </c>
      <c r="AL16" s="109" t="n">
        <v>0</v>
      </c>
      <c r="AM16" s="109" t="n">
        <v>0</v>
      </c>
      <c r="AN16" s="109" t="n">
        <v>0</v>
      </c>
      <c r="AO16" s="109" t="n">
        <v>0</v>
      </c>
      <c r="AP16" s="109" t="n">
        <v>0</v>
      </c>
      <c r="AQ16" s="109" t="n">
        <v>0</v>
      </c>
      <c r="AR16" s="109" t="n">
        <v>0</v>
      </c>
      <c r="AS16" s="109" t="n">
        <v>0</v>
      </c>
      <c r="AT16" s="109" t="n">
        <v>0</v>
      </c>
      <c r="AU16" s="109" t="n">
        <v>0</v>
      </c>
      <c r="AV16" s="109" t="n">
        <v>0</v>
      </c>
      <c r="AW16" s="109" t="n">
        <v>0</v>
      </c>
      <c r="AX16" s="109" t="n">
        <v>0</v>
      </c>
      <c r="AY16" s="109" t="n">
        <v>0</v>
      </c>
      <c r="AZ16" s="109" t="n">
        <v>0</v>
      </c>
      <c r="BA16" s="109" t="n">
        <v>0</v>
      </c>
      <c r="BB16" s="109" t="n">
        <v>0</v>
      </c>
      <c r="BC16" s="109" t="n">
        <v>0</v>
      </c>
      <c r="BD16" s="109" t="n">
        <v>0</v>
      </c>
      <c r="BE16" s="109" t="n">
        <v>0</v>
      </c>
      <c r="BF16" s="109" t="n">
        <v>0</v>
      </c>
      <c r="BG16" s="109" t="n">
        <v>0</v>
      </c>
      <c r="BH16" s="109" t="n">
        <v>0</v>
      </c>
      <c r="BI16" s="109" t="n">
        <v>0</v>
      </c>
      <c r="BJ16" s="109" t="n">
        <v>0</v>
      </c>
      <c r="BK16" s="109" t="n">
        <v>0</v>
      </c>
      <c r="BL16" s="109" t="n">
        <v>0</v>
      </c>
      <c r="BM16" s="109" t="n">
        <v>0</v>
      </c>
      <c r="BN16" s="109" t="n">
        <v>0</v>
      </c>
      <c r="BO16" s="109" t="n">
        <v>0</v>
      </c>
      <c r="BP16" s="109" t="n">
        <v>0</v>
      </c>
      <c r="BQ16" s="109" t="n">
        <v>0</v>
      </c>
      <c r="BR16" s="109" t="n">
        <v>0</v>
      </c>
      <c r="BS16" s="109" t="n">
        <v>0</v>
      </c>
      <c r="BT16" s="109" t="n">
        <v>0</v>
      </c>
      <c r="BU16" s="109" t="n">
        <v>0</v>
      </c>
      <c r="BV16" s="109" t="n">
        <v>0</v>
      </c>
      <c r="BW16" s="109" t="n">
        <v>0</v>
      </c>
      <c r="BX16" s="109" t="n">
        <v>0</v>
      </c>
      <c r="BY16" s="109" t="n">
        <v>0</v>
      </c>
      <c r="BZ16" s="109" t="n">
        <v>0</v>
      </c>
      <c r="CA16" s="109" t="n">
        <v>0</v>
      </c>
      <c r="CB16" s="109" t="n">
        <v>0</v>
      </c>
      <c r="CC16" s="109" t="n">
        <v>0</v>
      </c>
      <c r="CD16" s="109" t="n">
        <v>0</v>
      </c>
      <c r="CE16" s="109" t="n">
        <v>0</v>
      </c>
      <c r="CF16" s="109" t="n">
        <v>0</v>
      </c>
      <c r="CG16" s="109" t="n">
        <v>0</v>
      </c>
      <c r="CH16" s="109" t="n">
        <v>0</v>
      </c>
      <c r="CI16" s="109" t="n">
        <v>0</v>
      </c>
      <c r="CJ16" s="109" t="n">
        <v>0</v>
      </c>
      <c r="CK16" s="109" t="n">
        <v>0</v>
      </c>
      <c r="CL16" s="109" t="n">
        <v>0</v>
      </c>
      <c r="CM16" s="109" t="n">
        <v>0</v>
      </c>
      <c r="CN16" s="109" t="n">
        <v>0</v>
      </c>
      <c r="CO16" s="109" t="n">
        <v>0</v>
      </c>
      <c r="CP16" s="109" t="n">
        <v>0</v>
      </c>
      <c r="CQ16" s="109" t="n">
        <v>0</v>
      </c>
      <c r="CR16" s="109" t="n">
        <v>0</v>
      </c>
      <c r="CS16" s="109" t="n">
        <v>0</v>
      </c>
      <c r="CT16" s="109" t="n">
        <v>0</v>
      </c>
      <c r="CU16" s="109" t="n">
        <v>0</v>
      </c>
      <c r="CV16" s="109" t="n">
        <v>0</v>
      </c>
      <c r="CW16" s="109" t="n">
        <v>0</v>
      </c>
      <c r="CX16" s="109" t="n">
        <v>0</v>
      </c>
      <c r="CY16" s="109" t="n">
        <v>0</v>
      </c>
      <c r="CZ16" s="109" t="n">
        <v>0</v>
      </c>
      <c r="DA16" s="109" t="n">
        <v>0</v>
      </c>
      <c r="DB16" s="109" t="n">
        <v>0</v>
      </c>
      <c r="DC16" s="109" t="n">
        <v>0</v>
      </c>
      <c r="DD16" s="109" t="n">
        <v>0</v>
      </c>
      <c r="DE16" s="109" t="n">
        <v>0</v>
      </c>
      <c r="DF16" s="109" t="n">
        <v>0</v>
      </c>
      <c r="DG16" s="109" t="n">
        <v>0</v>
      </c>
      <c r="DH16" s="109" t="n">
        <v>0</v>
      </c>
      <c r="DI16" s="109" t="n">
        <v>0</v>
      </c>
      <c r="DJ16" s="109" t="n">
        <v>0</v>
      </c>
      <c r="DK16" s="109" t="n">
        <v>0</v>
      </c>
      <c r="DL16" s="109" t="n">
        <v>0</v>
      </c>
      <c r="DM16" s="109" t="n">
        <v>0</v>
      </c>
      <c r="DN16" s="109" t="n">
        <v>0</v>
      </c>
      <c r="DO16" s="109" t="n">
        <v>0</v>
      </c>
      <c r="DP16" s="109" t="n">
        <v>0</v>
      </c>
      <c r="DQ16" s="109" t="n">
        <v>0</v>
      </c>
      <c r="DR16" s="109" t="n">
        <v>0</v>
      </c>
      <c r="DS16" s="109" t="n">
        <v>0</v>
      </c>
      <c r="DT16" s="109" t="n">
        <v>0</v>
      </c>
      <c r="DU16" s="109" t="n">
        <v>0</v>
      </c>
      <c r="DV16" s="109" t="n">
        <v>0</v>
      </c>
      <c r="DW16" s="109" t="n">
        <v>0</v>
      </c>
      <c r="DX16" s="109" t="n">
        <v>0</v>
      </c>
      <c r="DY16" s="109" t="n">
        <v>0</v>
      </c>
      <c r="DZ16" s="109" t="n">
        <v>0</v>
      </c>
      <c r="EA16" s="109" t="n">
        <v>0</v>
      </c>
      <c r="EB16" s="109" t="n">
        <v>0</v>
      </c>
      <c r="EC16" s="109" t="n">
        <v>0</v>
      </c>
      <c r="ED16" s="109" t="n">
        <v>0</v>
      </c>
      <c r="EE16" s="109" t="n">
        <v>0</v>
      </c>
      <c r="EF16" s="109" t="n">
        <v>0</v>
      </c>
      <c r="EG16" s="109" t="n">
        <v>0</v>
      </c>
      <c r="EH16" s="109" t="n">
        <v>0</v>
      </c>
      <c r="EI16" s="109" t="n">
        <v>0</v>
      </c>
      <c r="EJ16" s="109" t="n">
        <v>0</v>
      </c>
      <c r="EK16" s="109" t="n">
        <v>0</v>
      </c>
      <c r="EL16" s="109" t="n">
        <v>0</v>
      </c>
      <c r="EM16" s="109" t="n">
        <v>0</v>
      </c>
      <c r="EN16" s="109" t="n">
        <v>0</v>
      </c>
      <c r="EO16" s="109" t="n">
        <v>0</v>
      </c>
      <c r="EP16" s="109" t="n">
        <v>0</v>
      </c>
      <c r="EQ16" s="109" t="n">
        <v>0</v>
      </c>
      <c r="ER16" s="109" t="n">
        <v>0</v>
      </c>
      <c r="ES16" s="109" t="n">
        <v>0</v>
      </c>
      <c r="ET16" s="109" t="n">
        <v>0</v>
      </c>
      <c r="EU16" s="109" t="n">
        <v>0</v>
      </c>
      <c r="EV16" s="109" t="n">
        <v>0</v>
      </c>
      <c r="EW16" s="109" t="n">
        <v>0</v>
      </c>
      <c r="EX16" s="109" t="n">
        <v>0</v>
      </c>
      <c r="EY16" s="109" t="n">
        <v>0</v>
      </c>
      <c r="EZ16" s="109" t="n">
        <f aca="false">ROUND(SUM(G16:EY16),5)</f>
        <v>0</v>
      </c>
      <c r="FA16" s="110"/>
      <c r="FB16" s="111"/>
      <c r="FC16" s="110"/>
      <c r="FD16" s="111"/>
      <c r="FE16" s="110"/>
      <c r="FF16" s="111"/>
      <c r="FG16" s="110"/>
      <c r="FH16" s="111"/>
      <c r="FI16" s="110"/>
      <c r="FJ16" s="111"/>
      <c r="FK16" s="110"/>
      <c r="FL16" s="111"/>
      <c r="FM16" s="110"/>
      <c r="FN16" s="111"/>
      <c r="FO16" s="110"/>
      <c r="FP16" s="111"/>
      <c r="FQ16" s="110"/>
      <c r="FR16" s="111"/>
      <c r="FS16" s="110"/>
      <c r="FT16" s="111"/>
      <c r="FU16" s="110"/>
      <c r="FV16" s="111"/>
      <c r="FW16" s="110"/>
      <c r="FX16" s="111"/>
      <c r="FY16" s="110"/>
      <c r="FZ16" s="111"/>
      <c r="GA16" s="110"/>
      <c r="GB16" s="111"/>
      <c r="GC16" s="110"/>
      <c r="GD16" s="111"/>
      <c r="GE16" s="110"/>
      <c r="GF16" s="111"/>
      <c r="GG16" s="110"/>
      <c r="GH16" s="111"/>
      <c r="GI16" s="110"/>
      <c r="GJ16" s="111"/>
      <c r="GK16" s="110"/>
      <c r="GL16" s="111"/>
      <c r="GM16" s="110"/>
      <c r="GN16" s="111"/>
      <c r="GO16" s="110"/>
      <c r="GP16" s="111"/>
      <c r="GQ16" s="110"/>
      <c r="GR16" s="111"/>
      <c r="GS16" s="110"/>
      <c r="GT16" s="111"/>
      <c r="GU16" s="110"/>
      <c r="GV16" s="111"/>
      <c r="GW16" s="110"/>
      <c r="GX16" s="111"/>
      <c r="GY16" s="110"/>
      <c r="GZ16" s="111"/>
      <c r="HA16" s="110"/>
      <c r="HB16" s="111"/>
      <c r="HC16" s="110"/>
      <c r="HD16" s="111"/>
      <c r="HE16" s="110"/>
      <c r="HF16" s="111"/>
      <c r="HG16" s="110"/>
      <c r="HH16" s="111"/>
      <c r="HI16" s="110"/>
      <c r="HJ16" s="111"/>
      <c r="HK16" s="110"/>
      <c r="HL16" s="111"/>
      <c r="HM16" s="110"/>
      <c r="HN16" s="111"/>
      <c r="HO16" s="110"/>
      <c r="HP16" s="111"/>
      <c r="HQ16" s="110"/>
      <c r="HR16" s="111"/>
      <c r="HS16" s="110"/>
      <c r="HT16" s="111"/>
      <c r="HU16" s="110"/>
      <c r="HV16" s="111"/>
      <c r="HW16" s="110"/>
      <c r="HX16" s="111"/>
      <c r="HY16" s="110"/>
      <c r="HZ16" s="111"/>
      <c r="IA16" s="110"/>
      <c r="IB16" s="111"/>
      <c r="IC16" s="110"/>
      <c r="ID16" s="111"/>
      <c r="IE16" s="110"/>
      <c r="IF16" s="111"/>
      <c r="IG16" s="110"/>
      <c r="IH16" s="111"/>
      <c r="II16" s="110"/>
      <c r="IJ16" s="111"/>
      <c r="IK16" s="110"/>
      <c r="IL16" s="111"/>
      <c r="IM16" s="110"/>
      <c r="IN16" s="111"/>
      <c r="IO16" s="110"/>
      <c r="IP16" s="111"/>
      <c r="IQ16" s="110"/>
      <c r="IR16" s="111"/>
      <c r="IS16" s="110"/>
      <c r="IT16" s="111"/>
      <c r="IU16" s="110"/>
      <c r="IV16" s="111"/>
      <c r="IW16" s="110"/>
      <c r="IX16" s="111"/>
      <c r="IY16" s="110"/>
      <c r="IZ16" s="111"/>
      <c r="JA16" s="110"/>
      <c r="JB16" s="111"/>
      <c r="JC16" s="110"/>
      <c r="JD16" s="111"/>
      <c r="JE16" s="110"/>
      <c r="JF16" s="111"/>
      <c r="JG16" s="110"/>
      <c r="JH16" s="111"/>
      <c r="JI16" s="110"/>
      <c r="JJ16" s="111"/>
      <c r="JK16" s="110"/>
      <c r="JL16" s="111"/>
      <c r="JM16" s="110"/>
      <c r="JN16" s="111"/>
      <c r="JO16" s="110"/>
      <c r="JP16" s="111"/>
      <c r="JQ16" s="110"/>
      <c r="JR16" s="111"/>
      <c r="JS16" s="110"/>
      <c r="JT16" s="111"/>
      <c r="JU16" s="110"/>
      <c r="JV16" s="111"/>
      <c r="JW16" s="110"/>
      <c r="JX16" s="111"/>
      <c r="JY16" s="112"/>
      <c r="JZ16" s="112"/>
    </row>
    <row r="17" customFormat="false" ht="13.8" hidden="false" customHeight="false" outlineLevel="0" collapsed="false">
      <c r="A17" s="76"/>
      <c r="B17" s="76"/>
      <c r="C17" s="76"/>
      <c r="D17" s="76"/>
      <c r="E17" s="76" t="s">
        <v>400</v>
      </c>
      <c r="F17" s="76"/>
      <c r="G17" s="109" t="n">
        <v>0</v>
      </c>
      <c r="H17" s="109" t="n">
        <v>0</v>
      </c>
      <c r="I17" s="109" t="n">
        <v>0</v>
      </c>
      <c r="J17" s="109" t="n">
        <v>0</v>
      </c>
      <c r="K17" s="109" t="n">
        <v>0</v>
      </c>
      <c r="L17" s="109" t="n">
        <v>0</v>
      </c>
      <c r="M17" s="109" t="n">
        <v>0</v>
      </c>
      <c r="N17" s="109" t="n">
        <v>0</v>
      </c>
      <c r="O17" s="109" t="n">
        <v>0</v>
      </c>
      <c r="P17" s="109" t="n">
        <v>0</v>
      </c>
      <c r="Q17" s="109" t="n">
        <v>0</v>
      </c>
      <c r="R17" s="109" t="n">
        <v>0</v>
      </c>
      <c r="S17" s="109" t="n">
        <v>0</v>
      </c>
      <c r="T17" s="109" t="n">
        <v>0</v>
      </c>
      <c r="U17" s="109" t="n">
        <v>0</v>
      </c>
      <c r="V17" s="109" t="n">
        <v>0</v>
      </c>
      <c r="W17" s="109" t="n">
        <v>0</v>
      </c>
      <c r="X17" s="109" t="n">
        <v>0</v>
      </c>
      <c r="Y17" s="109" t="n">
        <v>0</v>
      </c>
      <c r="Z17" s="109" t="n">
        <v>0</v>
      </c>
      <c r="AA17" s="109" t="n">
        <v>0</v>
      </c>
      <c r="AB17" s="109" t="n">
        <v>0</v>
      </c>
      <c r="AC17" s="109" t="n">
        <v>0</v>
      </c>
      <c r="AD17" s="109" t="n">
        <v>0</v>
      </c>
      <c r="AE17" s="109" t="n">
        <v>0</v>
      </c>
      <c r="AF17" s="109" t="n">
        <v>0</v>
      </c>
      <c r="AG17" s="109" t="n">
        <v>0</v>
      </c>
      <c r="AH17" s="109" t="n">
        <v>0</v>
      </c>
      <c r="AI17" s="109" t="n">
        <v>0</v>
      </c>
      <c r="AJ17" s="109" t="n">
        <v>0</v>
      </c>
      <c r="AK17" s="109" t="n">
        <v>0</v>
      </c>
      <c r="AL17" s="109" t="n">
        <v>0</v>
      </c>
      <c r="AM17" s="109" t="n">
        <v>0</v>
      </c>
      <c r="AN17" s="109" t="n">
        <v>0</v>
      </c>
      <c r="AO17" s="109" t="n">
        <v>0</v>
      </c>
      <c r="AP17" s="109" t="n">
        <v>0</v>
      </c>
      <c r="AQ17" s="109" t="n">
        <v>0</v>
      </c>
      <c r="AR17" s="109" t="n">
        <v>0</v>
      </c>
      <c r="AS17" s="109" t="n">
        <v>0</v>
      </c>
      <c r="AT17" s="109" t="n">
        <v>0</v>
      </c>
      <c r="AU17" s="109" t="n">
        <v>0</v>
      </c>
      <c r="AV17" s="109" t="n">
        <v>0</v>
      </c>
      <c r="AW17" s="109" t="n">
        <v>0</v>
      </c>
      <c r="AX17" s="109" t="n">
        <v>0</v>
      </c>
      <c r="AY17" s="109" t="n">
        <v>0</v>
      </c>
      <c r="AZ17" s="109" t="n">
        <v>0</v>
      </c>
      <c r="BA17" s="109" t="n">
        <v>0</v>
      </c>
      <c r="BB17" s="109" t="n">
        <v>0</v>
      </c>
      <c r="BC17" s="109" t="n">
        <v>0</v>
      </c>
      <c r="BD17" s="109" t="n">
        <v>0</v>
      </c>
      <c r="BE17" s="109" t="n">
        <v>0</v>
      </c>
      <c r="BF17" s="109" t="n">
        <v>0</v>
      </c>
      <c r="BG17" s="109" t="n">
        <v>0</v>
      </c>
      <c r="BH17" s="109" t="n">
        <v>0</v>
      </c>
      <c r="BI17" s="109" t="n">
        <v>0</v>
      </c>
      <c r="BJ17" s="109" t="n">
        <v>0</v>
      </c>
      <c r="BK17" s="109" t="n">
        <v>0</v>
      </c>
      <c r="BL17" s="109" t="n">
        <v>0</v>
      </c>
      <c r="BM17" s="109" t="n">
        <v>0</v>
      </c>
      <c r="BN17" s="109" t="n">
        <v>0</v>
      </c>
      <c r="BO17" s="109" t="n">
        <v>0</v>
      </c>
      <c r="BP17" s="109" t="n">
        <v>0</v>
      </c>
      <c r="BQ17" s="109" t="n">
        <v>0</v>
      </c>
      <c r="BR17" s="109" t="n">
        <v>0</v>
      </c>
      <c r="BS17" s="109" t="n">
        <v>0</v>
      </c>
      <c r="BT17" s="109" t="n">
        <v>0</v>
      </c>
      <c r="BU17" s="109" t="n">
        <v>0</v>
      </c>
      <c r="BV17" s="109" t="n">
        <v>0</v>
      </c>
      <c r="BW17" s="109" t="n">
        <v>0</v>
      </c>
      <c r="BX17" s="109" t="n">
        <v>0</v>
      </c>
      <c r="BY17" s="109" t="n">
        <v>0</v>
      </c>
      <c r="BZ17" s="109" t="n">
        <v>0</v>
      </c>
      <c r="CA17" s="109" t="n">
        <v>0</v>
      </c>
      <c r="CB17" s="109" t="n">
        <v>0</v>
      </c>
      <c r="CC17" s="109" t="n">
        <v>0</v>
      </c>
      <c r="CD17" s="109" t="n">
        <v>0</v>
      </c>
      <c r="CE17" s="109" t="n">
        <v>0</v>
      </c>
      <c r="CF17" s="109" t="n">
        <v>0</v>
      </c>
      <c r="CG17" s="109" t="n">
        <v>0</v>
      </c>
      <c r="CH17" s="109" t="n">
        <v>0</v>
      </c>
      <c r="CI17" s="109" t="n">
        <v>0</v>
      </c>
      <c r="CJ17" s="109" t="n">
        <v>0</v>
      </c>
      <c r="CK17" s="109" t="n">
        <v>0</v>
      </c>
      <c r="CL17" s="109" t="n">
        <v>0</v>
      </c>
      <c r="CM17" s="109" t="n">
        <v>0</v>
      </c>
      <c r="CN17" s="109" t="n">
        <v>0</v>
      </c>
      <c r="CO17" s="109" t="n">
        <v>0</v>
      </c>
      <c r="CP17" s="109" t="n">
        <v>0</v>
      </c>
      <c r="CQ17" s="109" t="n">
        <v>0</v>
      </c>
      <c r="CR17" s="109" t="n">
        <v>0</v>
      </c>
      <c r="CS17" s="109" t="n">
        <v>0</v>
      </c>
      <c r="CT17" s="109" t="n">
        <v>0</v>
      </c>
      <c r="CU17" s="109" t="n">
        <v>0</v>
      </c>
      <c r="CV17" s="109" t="n">
        <v>0</v>
      </c>
      <c r="CW17" s="109" t="n">
        <v>0</v>
      </c>
      <c r="CX17" s="109" t="n">
        <v>0</v>
      </c>
      <c r="CY17" s="109" t="n">
        <v>0</v>
      </c>
      <c r="CZ17" s="109" t="n">
        <v>0</v>
      </c>
      <c r="DA17" s="109" t="n">
        <v>0</v>
      </c>
      <c r="DB17" s="109" t="n">
        <v>0</v>
      </c>
      <c r="DC17" s="109" t="n">
        <v>0</v>
      </c>
      <c r="DD17" s="109" t="n">
        <v>0</v>
      </c>
      <c r="DE17" s="109" t="n">
        <v>0</v>
      </c>
      <c r="DF17" s="109" t="n">
        <v>0</v>
      </c>
      <c r="DG17" s="109" t="n">
        <v>0</v>
      </c>
      <c r="DH17" s="109" t="n">
        <v>0</v>
      </c>
      <c r="DI17" s="109" t="n">
        <v>0</v>
      </c>
      <c r="DJ17" s="109" t="n">
        <v>0</v>
      </c>
      <c r="DK17" s="109" t="n">
        <v>0</v>
      </c>
      <c r="DL17" s="109" t="n">
        <v>0</v>
      </c>
      <c r="DM17" s="109" t="n">
        <v>0</v>
      </c>
      <c r="DN17" s="109" t="n">
        <v>0</v>
      </c>
      <c r="DO17" s="109" t="n">
        <v>0</v>
      </c>
      <c r="DP17" s="109" t="n">
        <v>0</v>
      </c>
      <c r="DQ17" s="109" t="n">
        <v>0</v>
      </c>
      <c r="DR17" s="109" t="n">
        <v>0</v>
      </c>
      <c r="DS17" s="109" t="n">
        <v>0</v>
      </c>
      <c r="DT17" s="109" t="n">
        <v>0</v>
      </c>
      <c r="DU17" s="109" t="n">
        <v>0</v>
      </c>
      <c r="DV17" s="109" t="n">
        <v>0</v>
      </c>
      <c r="DW17" s="109" t="n">
        <v>0</v>
      </c>
      <c r="DX17" s="109" t="n">
        <v>0</v>
      </c>
      <c r="DY17" s="109" t="n">
        <v>0</v>
      </c>
      <c r="DZ17" s="109" t="n">
        <v>0</v>
      </c>
      <c r="EA17" s="109" t="n">
        <v>0</v>
      </c>
      <c r="EB17" s="109" t="n">
        <v>0</v>
      </c>
      <c r="EC17" s="109" t="n">
        <v>0</v>
      </c>
      <c r="ED17" s="109" t="n">
        <v>0</v>
      </c>
      <c r="EE17" s="109" t="n">
        <v>0</v>
      </c>
      <c r="EF17" s="109" t="n">
        <v>0</v>
      </c>
      <c r="EG17" s="109" t="n">
        <v>0</v>
      </c>
      <c r="EH17" s="109" t="n">
        <v>0</v>
      </c>
      <c r="EI17" s="109" t="n">
        <v>0</v>
      </c>
      <c r="EJ17" s="109" t="n">
        <v>0</v>
      </c>
      <c r="EK17" s="109" t="n">
        <v>0</v>
      </c>
      <c r="EL17" s="109" t="n">
        <v>0</v>
      </c>
      <c r="EM17" s="109" t="n">
        <v>0</v>
      </c>
      <c r="EN17" s="109" t="n">
        <v>0</v>
      </c>
      <c r="EO17" s="109" t="n">
        <v>0</v>
      </c>
      <c r="EP17" s="109" t="n">
        <v>0</v>
      </c>
      <c r="EQ17" s="109" t="n">
        <v>0</v>
      </c>
      <c r="ER17" s="109" t="n">
        <v>0</v>
      </c>
      <c r="ES17" s="109" t="n">
        <v>0</v>
      </c>
      <c r="ET17" s="109" t="n">
        <v>0</v>
      </c>
      <c r="EU17" s="109" t="n">
        <v>0</v>
      </c>
      <c r="EV17" s="109" t="n">
        <v>0</v>
      </c>
      <c r="EW17" s="109" t="n">
        <v>0</v>
      </c>
      <c r="EX17" s="109" t="n">
        <v>0</v>
      </c>
      <c r="EY17" s="109" t="n">
        <v>0</v>
      </c>
      <c r="EZ17" s="109" t="n">
        <f aca="false">ROUND(SUM(G17:EY17),5)</f>
        <v>0</v>
      </c>
      <c r="FA17" s="110"/>
      <c r="FB17" s="111"/>
      <c r="FC17" s="110"/>
      <c r="FD17" s="111"/>
      <c r="FE17" s="110"/>
      <c r="FF17" s="111"/>
      <c r="FG17" s="110"/>
      <c r="FH17" s="111"/>
      <c r="FI17" s="110"/>
      <c r="FJ17" s="111"/>
      <c r="FK17" s="110"/>
      <c r="FL17" s="111"/>
      <c r="FM17" s="110"/>
      <c r="FN17" s="111"/>
      <c r="FO17" s="110"/>
      <c r="FP17" s="111"/>
      <c r="FQ17" s="110"/>
      <c r="FR17" s="111"/>
      <c r="FS17" s="110"/>
      <c r="FT17" s="111"/>
      <c r="FU17" s="110"/>
      <c r="FV17" s="111"/>
      <c r="FW17" s="110"/>
      <c r="FX17" s="111"/>
      <c r="FY17" s="110"/>
      <c r="FZ17" s="111"/>
      <c r="GA17" s="110"/>
      <c r="GB17" s="111"/>
      <c r="GC17" s="110"/>
      <c r="GD17" s="111"/>
      <c r="GE17" s="110"/>
      <c r="GF17" s="111"/>
      <c r="GG17" s="110"/>
      <c r="GH17" s="111"/>
      <c r="GI17" s="110"/>
      <c r="GJ17" s="111"/>
      <c r="GK17" s="110"/>
      <c r="GL17" s="111"/>
      <c r="GM17" s="110"/>
      <c r="GN17" s="111"/>
      <c r="GO17" s="110"/>
      <c r="GP17" s="111"/>
      <c r="GQ17" s="110"/>
      <c r="GR17" s="111"/>
      <c r="GS17" s="110"/>
      <c r="GT17" s="111"/>
      <c r="GU17" s="110"/>
      <c r="GV17" s="111"/>
      <c r="GW17" s="110"/>
      <c r="GX17" s="111"/>
      <c r="GY17" s="110"/>
      <c r="GZ17" s="111"/>
      <c r="HA17" s="110"/>
      <c r="HB17" s="111"/>
      <c r="HC17" s="110"/>
      <c r="HD17" s="111"/>
      <c r="HE17" s="110"/>
      <c r="HF17" s="111"/>
      <c r="HG17" s="110"/>
      <c r="HH17" s="111"/>
      <c r="HI17" s="110"/>
      <c r="HJ17" s="111"/>
      <c r="HK17" s="110"/>
      <c r="HL17" s="111"/>
      <c r="HM17" s="110"/>
      <c r="HN17" s="111"/>
      <c r="HO17" s="110"/>
      <c r="HP17" s="111"/>
      <c r="HQ17" s="110"/>
      <c r="HR17" s="111"/>
      <c r="HS17" s="110"/>
      <c r="HT17" s="111"/>
      <c r="HU17" s="110"/>
      <c r="HV17" s="111"/>
      <c r="HW17" s="110"/>
      <c r="HX17" s="111"/>
      <c r="HY17" s="110"/>
      <c r="HZ17" s="111"/>
      <c r="IA17" s="110"/>
      <c r="IB17" s="111"/>
      <c r="IC17" s="110"/>
      <c r="ID17" s="111"/>
      <c r="IE17" s="110"/>
      <c r="IF17" s="111"/>
      <c r="IG17" s="110"/>
      <c r="IH17" s="111"/>
      <c r="II17" s="110"/>
      <c r="IJ17" s="111"/>
      <c r="IK17" s="110"/>
      <c r="IL17" s="111"/>
      <c r="IM17" s="110"/>
      <c r="IN17" s="111"/>
      <c r="IO17" s="110"/>
      <c r="IP17" s="111"/>
      <c r="IQ17" s="110"/>
      <c r="IR17" s="111"/>
      <c r="IS17" s="110"/>
      <c r="IT17" s="111"/>
      <c r="IU17" s="110"/>
      <c r="IV17" s="111"/>
      <c r="IW17" s="110"/>
      <c r="IX17" s="111"/>
      <c r="IY17" s="110"/>
      <c r="IZ17" s="111"/>
      <c r="JA17" s="110"/>
      <c r="JB17" s="111"/>
      <c r="JC17" s="110"/>
      <c r="JD17" s="111"/>
      <c r="JE17" s="110"/>
      <c r="JF17" s="111"/>
      <c r="JG17" s="110"/>
      <c r="JH17" s="111"/>
      <c r="JI17" s="110"/>
      <c r="JJ17" s="111"/>
      <c r="JK17" s="110"/>
      <c r="JL17" s="111"/>
      <c r="JM17" s="110"/>
      <c r="JN17" s="111"/>
      <c r="JO17" s="110"/>
      <c r="JP17" s="111"/>
      <c r="JQ17" s="110"/>
      <c r="JR17" s="111"/>
      <c r="JS17" s="110"/>
      <c r="JT17" s="111"/>
      <c r="JU17" s="110"/>
      <c r="JV17" s="111"/>
      <c r="JW17" s="110"/>
      <c r="JX17" s="111"/>
      <c r="JY17" s="112"/>
      <c r="JZ17" s="112"/>
    </row>
    <row r="18" customFormat="false" ht="13.8" hidden="false" customHeight="false" outlineLevel="0" collapsed="false">
      <c r="A18" s="76"/>
      <c r="B18" s="76"/>
      <c r="C18" s="76"/>
      <c r="D18" s="76"/>
      <c r="E18" s="76" t="s">
        <v>51</v>
      </c>
      <c r="F18" s="76"/>
      <c r="G18" s="109" t="n">
        <v>124567.59</v>
      </c>
      <c r="H18" s="109" t="n">
        <v>46468.76</v>
      </c>
      <c r="I18" s="109" t="n">
        <v>2558523.52</v>
      </c>
      <c r="J18" s="109" t="n">
        <v>4103.69</v>
      </c>
      <c r="K18" s="109" t="n">
        <v>-54500.44</v>
      </c>
      <c r="L18" s="109" t="n">
        <v>108136.96</v>
      </c>
      <c r="M18" s="109" t="n">
        <v>5756.87</v>
      </c>
      <c r="N18" s="109" t="n">
        <v>35500.22</v>
      </c>
      <c r="O18" s="109" t="n">
        <v>-25768.59</v>
      </c>
      <c r="P18" s="109" t="n">
        <v>162781.42</v>
      </c>
      <c r="Q18" s="109" t="n">
        <v>-19190.83</v>
      </c>
      <c r="R18" s="109" t="n">
        <v>-304839.62</v>
      </c>
      <c r="S18" s="109" t="n">
        <v>-8245.19</v>
      </c>
      <c r="T18" s="109" t="n">
        <v>0</v>
      </c>
      <c r="U18" s="109" t="n">
        <v>7626.55</v>
      </c>
      <c r="V18" s="109" t="n">
        <v>-4937.62</v>
      </c>
      <c r="W18" s="109" t="n">
        <v>-5133.82</v>
      </c>
      <c r="X18" s="109" t="n">
        <v>0</v>
      </c>
      <c r="Y18" s="109" t="n">
        <v>-388199.58</v>
      </c>
      <c r="Z18" s="109" t="n">
        <v>113935.46</v>
      </c>
      <c r="AA18" s="109" t="n">
        <v>24590.41</v>
      </c>
      <c r="AB18" s="109" t="n">
        <v>0</v>
      </c>
      <c r="AC18" s="109" t="n">
        <v>25016.65</v>
      </c>
      <c r="AD18" s="109" t="n">
        <v>113093.12</v>
      </c>
      <c r="AE18" s="109" t="n">
        <v>-94731.78</v>
      </c>
      <c r="AF18" s="109" t="n">
        <v>-5153.71</v>
      </c>
      <c r="AG18" s="109" t="n">
        <v>2736.8</v>
      </c>
      <c r="AH18" s="109" t="n">
        <v>476581.92</v>
      </c>
      <c r="AI18" s="109" t="n">
        <v>10495.07</v>
      </c>
      <c r="AJ18" s="109" t="n">
        <v>9956.17</v>
      </c>
      <c r="AK18" s="109" t="n">
        <v>48627.44</v>
      </c>
      <c r="AL18" s="109" t="n">
        <v>54548.03</v>
      </c>
      <c r="AM18" s="109" t="n">
        <v>6035.96</v>
      </c>
      <c r="AN18" s="109" t="n">
        <v>-51046.92</v>
      </c>
      <c r="AO18" s="109" t="n">
        <v>43197.37</v>
      </c>
      <c r="AP18" s="109" t="n">
        <v>7349.94</v>
      </c>
      <c r="AQ18" s="109" t="n">
        <v>190673.87</v>
      </c>
      <c r="AR18" s="109" t="n">
        <v>33812.23</v>
      </c>
      <c r="AS18" s="109" t="n">
        <v>45327.16</v>
      </c>
      <c r="AT18" s="109" t="n">
        <v>6822.26</v>
      </c>
      <c r="AU18" s="109" t="n">
        <v>-155370.61</v>
      </c>
      <c r="AV18" s="109" t="n">
        <v>31808.8</v>
      </c>
      <c r="AW18" s="109" t="n">
        <v>73448.77</v>
      </c>
      <c r="AX18" s="109" t="n">
        <v>16992.88</v>
      </c>
      <c r="AY18" s="109" t="n">
        <v>2596.27</v>
      </c>
      <c r="AZ18" s="109" t="n">
        <v>-4489.83</v>
      </c>
      <c r="BA18" s="109" t="n">
        <v>74755.47</v>
      </c>
      <c r="BB18" s="109" t="n">
        <v>10770.36</v>
      </c>
      <c r="BC18" s="109" t="n">
        <v>-437.76</v>
      </c>
      <c r="BD18" s="109" t="n">
        <v>7748.57</v>
      </c>
      <c r="BE18" s="109" t="n">
        <v>-2071.37</v>
      </c>
      <c r="BF18" s="109" t="n">
        <v>0</v>
      </c>
      <c r="BG18" s="109" t="n">
        <v>21200.06</v>
      </c>
      <c r="BH18" s="109" t="n">
        <v>-193647.95</v>
      </c>
      <c r="BI18" s="109" t="n">
        <v>26878.84</v>
      </c>
      <c r="BJ18" s="109" t="n">
        <v>7091.76</v>
      </c>
      <c r="BK18" s="109" t="n">
        <v>167040.48</v>
      </c>
      <c r="BL18" s="109" t="n">
        <v>-214777.45</v>
      </c>
      <c r="BM18" s="109" t="n">
        <v>216.17</v>
      </c>
      <c r="BN18" s="109" t="n">
        <v>90719.97</v>
      </c>
      <c r="BO18" s="109" t="n">
        <v>28690.92</v>
      </c>
      <c r="BP18" s="109" t="n">
        <v>28692.06</v>
      </c>
      <c r="BQ18" s="109" t="n">
        <v>41927.11</v>
      </c>
      <c r="BR18" s="109" t="n">
        <v>2726.04</v>
      </c>
      <c r="BS18" s="109" t="n">
        <v>-1727.33</v>
      </c>
      <c r="BT18" s="109" t="n">
        <v>108052.5</v>
      </c>
      <c r="BU18" s="109" t="n">
        <v>0</v>
      </c>
      <c r="BV18" s="109" t="n">
        <v>-169495.64</v>
      </c>
      <c r="BW18" s="109" t="n">
        <v>20340.5</v>
      </c>
      <c r="BX18" s="109" t="n">
        <v>0</v>
      </c>
      <c r="BY18" s="109" t="n">
        <v>-107258.72</v>
      </c>
      <c r="BZ18" s="109" t="n">
        <v>3247.09</v>
      </c>
      <c r="CA18" s="109" t="n">
        <v>-31576.31</v>
      </c>
      <c r="CB18" s="109" t="n">
        <v>5433.92</v>
      </c>
      <c r="CC18" s="109" t="n">
        <v>101153.69</v>
      </c>
      <c r="CD18" s="109" t="n">
        <v>32341.82</v>
      </c>
      <c r="CE18" s="109" t="n">
        <v>5137.71</v>
      </c>
      <c r="CF18" s="109" t="n">
        <v>0</v>
      </c>
      <c r="CG18" s="109" t="n">
        <v>78697.13</v>
      </c>
      <c r="CH18" s="109" t="n">
        <v>53296.81</v>
      </c>
      <c r="CI18" s="109" t="n">
        <v>-22941</v>
      </c>
      <c r="CJ18" s="109" t="n">
        <v>-532.27</v>
      </c>
      <c r="CK18" s="109" t="n">
        <v>56350.64</v>
      </c>
      <c r="CL18" s="109" t="n">
        <v>370742.54</v>
      </c>
      <c r="CM18" s="109" t="n">
        <v>54481.63</v>
      </c>
      <c r="CN18" s="109" t="n">
        <v>60770.71</v>
      </c>
      <c r="CO18" s="109" t="n">
        <v>34726.65</v>
      </c>
      <c r="CP18" s="109" t="n">
        <v>974456.14</v>
      </c>
      <c r="CQ18" s="109" t="n">
        <v>20942.57</v>
      </c>
      <c r="CR18" s="109" t="n">
        <v>58033.62</v>
      </c>
      <c r="CS18" s="109" t="n">
        <v>-13902.67</v>
      </c>
      <c r="CT18" s="109" t="n">
        <v>-676868.83</v>
      </c>
      <c r="CU18" s="109" t="n">
        <v>165458.53</v>
      </c>
      <c r="CV18" s="109" t="n">
        <v>363627.27</v>
      </c>
      <c r="CW18" s="109" t="n">
        <v>-194000.9</v>
      </c>
      <c r="CX18" s="109" t="n">
        <v>-17081.11</v>
      </c>
      <c r="CY18" s="109" t="n">
        <v>5854.92</v>
      </c>
      <c r="CZ18" s="109" t="n">
        <v>12633.04</v>
      </c>
      <c r="DA18" s="109" t="n">
        <v>6868.24</v>
      </c>
      <c r="DB18" s="109" t="n">
        <v>-29377.21</v>
      </c>
      <c r="DC18" s="109" t="n">
        <v>22273.23</v>
      </c>
      <c r="DD18" s="109" t="n">
        <v>774.54</v>
      </c>
      <c r="DE18" s="109" t="n">
        <v>431240.45</v>
      </c>
      <c r="DF18" s="109" t="n">
        <v>14866.45</v>
      </c>
      <c r="DG18" s="109" t="n">
        <v>-127732.91</v>
      </c>
      <c r="DH18" s="109" t="n">
        <v>4273.14</v>
      </c>
      <c r="DI18" s="109" t="n">
        <v>77218.34</v>
      </c>
      <c r="DJ18" s="109" t="n">
        <v>31481.56</v>
      </c>
      <c r="DK18" s="109" t="n">
        <v>-15294.56</v>
      </c>
      <c r="DL18" s="109" t="n">
        <v>6774.33</v>
      </c>
      <c r="DM18" s="109" t="n">
        <v>55727.29</v>
      </c>
      <c r="DN18" s="109" t="n">
        <v>3630.56</v>
      </c>
      <c r="DO18" s="109" t="n">
        <v>-117345.14</v>
      </c>
      <c r="DP18" s="109" t="n">
        <v>297.74</v>
      </c>
      <c r="DQ18" s="109" t="n">
        <v>11904.52</v>
      </c>
      <c r="DR18" s="109" t="n">
        <v>377630.99</v>
      </c>
      <c r="DS18" s="109" t="n">
        <v>74154.67</v>
      </c>
      <c r="DT18" s="109" t="n">
        <v>11236.11</v>
      </c>
      <c r="DU18" s="109" t="n">
        <v>-3014.93</v>
      </c>
      <c r="DV18" s="109" t="n">
        <v>39670.45</v>
      </c>
      <c r="DW18" s="109" t="n">
        <v>8667.1</v>
      </c>
      <c r="DX18" s="109" t="n">
        <v>23286.07</v>
      </c>
      <c r="DY18" s="109" t="n">
        <v>9991.78</v>
      </c>
      <c r="DZ18" s="109" t="n">
        <v>-124903.03</v>
      </c>
      <c r="EA18" s="109" t="n">
        <v>8935.73</v>
      </c>
      <c r="EB18" s="109" t="n">
        <v>153620.25</v>
      </c>
      <c r="EC18" s="109" t="n">
        <v>837.49</v>
      </c>
      <c r="ED18" s="109" t="n">
        <v>-505.46</v>
      </c>
      <c r="EE18" s="109" t="n">
        <v>44694.82</v>
      </c>
      <c r="EF18" s="109" t="n">
        <v>-5107.36</v>
      </c>
      <c r="EG18" s="109" t="n">
        <v>7663.35</v>
      </c>
      <c r="EH18" s="109" t="n">
        <v>57429.75</v>
      </c>
      <c r="EI18" s="109" t="n">
        <v>4377.28</v>
      </c>
      <c r="EJ18" s="109" t="n">
        <v>-3690</v>
      </c>
      <c r="EK18" s="109" t="n">
        <v>104790.44</v>
      </c>
      <c r="EL18" s="109" t="n">
        <v>9688.3</v>
      </c>
      <c r="EM18" s="109" t="n">
        <v>7927.83</v>
      </c>
      <c r="EN18" s="109" t="n">
        <v>-648495.95</v>
      </c>
      <c r="EO18" s="109" t="n">
        <v>7805.92</v>
      </c>
      <c r="EP18" s="109" t="n">
        <v>45679.32</v>
      </c>
      <c r="EQ18" s="109" t="n">
        <v>485821.48</v>
      </c>
      <c r="ER18" s="109" t="n">
        <v>39994.56</v>
      </c>
      <c r="ES18" s="109" t="n">
        <v>-16207.29</v>
      </c>
      <c r="ET18" s="109" t="n">
        <v>23202.03</v>
      </c>
      <c r="EU18" s="109" t="n">
        <v>6838.03</v>
      </c>
      <c r="EV18" s="109" t="n">
        <v>1300000</v>
      </c>
      <c r="EW18" s="109" t="n">
        <v>0</v>
      </c>
      <c r="EX18" s="109" t="n">
        <v>0</v>
      </c>
      <c r="EY18" s="109" t="n">
        <v>-40307.89</v>
      </c>
      <c r="EZ18" s="109" t="n">
        <f aca="false">ROUND(SUM(G18:EY18),5)</f>
        <v>7106713.96</v>
      </c>
      <c r="FA18" s="111"/>
      <c r="FB18" s="111"/>
      <c r="FC18" s="110"/>
      <c r="FD18" s="111"/>
      <c r="FE18" s="110"/>
      <c r="FF18" s="111"/>
      <c r="FG18" s="110"/>
      <c r="FH18" s="111"/>
      <c r="FI18" s="110"/>
      <c r="FJ18" s="111"/>
      <c r="FK18" s="110"/>
      <c r="FL18" s="111"/>
      <c r="FM18" s="110"/>
      <c r="FN18" s="111"/>
      <c r="FO18" s="110"/>
      <c r="FP18" s="111"/>
      <c r="FQ18" s="110"/>
      <c r="FR18" s="111"/>
      <c r="FS18" s="110"/>
      <c r="FT18" s="111"/>
      <c r="FU18" s="110"/>
      <c r="FV18" s="111"/>
      <c r="FW18" s="110"/>
      <c r="FX18" s="111"/>
      <c r="FY18" s="110"/>
      <c r="FZ18" s="111"/>
      <c r="GA18" s="110"/>
      <c r="GB18" s="111"/>
      <c r="GC18" s="110"/>
      <c r="GD18" s="111"/>
      <c r="GE18" s="110"/>
      <c r="GF18" s="111"/>
      <c r="GG18" s="110"/>
      <c r="GH18" s="111"/>
      <c r="GI18" s="110"/>
      <c r="GJ18" s="111"/>
      <c r="GK18" s="110"/>
      <c r="GL18" s="111"/>
      <c r="GM18" s="110"/>
      <c r="GN18" s="111"/>
      <c r="GO18" s="110"/>
      <c r="GP18" s="111"/>
      <c r="GQ18" s="110"/>
      <c r="GR18" s="111"/>
      <c r="GS18" s="110"/>
      <c r="GT18" s="111"/>
      <c r="GU18" s="110"/>
      <c r="GV18" s="111"/>
      <c r="GW18" s="110"/>
      <c r="GX18" s="111"/>
      <c r="GY18" s="110"/>
      <c r="GZ18" s="111"/>
      <c r="HA18" s="110"/>
      <c r="HB18" s="111"/>
      <c r="HC18" s="110"/>
      <c r="HD18" s="111"/>
      <c r="HE18" s="110"/>
      <c r="HF18" s="111"/>
      <c r="HG18" s="110"/>
      <c r="HH18" s="111"/>
      <c r="HI18" s="110"/>
      <c r="HJ18" s="111"/>
      <c r="HK18" s="110"/>
      <c r="HL18" s="111"/>
      <c r="HM18" s="111"/>
      <c r="HN18" s="111"/>
      <c r="HO18" s="110"/>
      <c r="HP18" s="111"/>
      <c r="HQ18" s="110"/>
      <c r="HR18" s="111"/>
      <c r="HS18" s="110"/>
      <c r="HT18" s="111"/>
      <c r="HU18" s="110"/>
      <c r="HV18" s="111"/>
      <c r="HW18" s="110"/>
      <c r="HX18" s="111"/>
      <c r="HY18" s="110"/>
      <c r="HZ18" s="111"/>
      <c r="IA18" s="110"/>
      <c r="IB18" s="111"/>
      <c r="IC18" s="110"/>
      <c r="ID18" s="111"/>
      <c r="IE18" s="110"/>
      <c r="IF18" s="111"/>
      <c r="IG18" s="110"/>
      <c r="IH18" s="111"/>
      <c r="II18" s="110"/>
      <c r="IJ18" s="111"/>
      <c r="IK18" s="110"/>
      <c r="IL18" s="111"/>
      <c r="IM18" s="110"/>
      <c r="IN18" s="111"/>
      <c r="IO18" s="110"/>
      <c r="IP18" s="111"/>
      <c r="IQ18" s="110"/>
      <c r="IR18" s="111"/>
      <c r="IS18" s="110"/>
      <c r="IT18" s="111"/>
      <c r="IU18" s="110"/>
      <c r="IV18" s="111"/>
      <c r="IW18" s="110"/>
      <c r="IX18" s="111"/>
      <c r="IY18" s="110"/>
      <c r="IZ18" s="111"/>
      <c r="JA18" s="110"/>
      <c r="JB18" s="111"/>
      <c r="JC18" s="110"/>
      <c r="JD18" s="111"/>
      <c r="JE18" s="110"/>
      <c r="JF18" s="111"/>
      <c r="JG18" s="110"/>
      <c r="JH18" s="111"/>
      <c r="JI18" s="110"/>
      <c r="JJ18" s="111"/>
      <c r="JK18" s="110"/>
      <c r="JL18" s="111"/>
      <c r="JM18" s="110"/>
      <c r="JN18" s="111"/>
      <c r="JO18" s="110"/>
      <c r="JP18" s="111"/>
      <c r="JQ18" s="110"/>
      <c r="JR18" s="111"/>
      <c r="JS18" s="110"/>
      <c r="JT18" s="111"/>
      <c r="JU18" s="110"/>
      <c r="JV18" s="111"/>
      <c r="JW18" s="110"/>
      <c r="JX18" s="111"/>
      <c r="JY18" s="112"/>
      <c r="JZ18" s="112"/>
    </row>
    <row r="19" customFormat="false" ht="13.8" hidden="false" customHeight="false" outlineLevel="0" collapsed="false">
      <c r="A19" s="76"/>
      <c r="B19" s="76"/>
      <c r="C19" s="76"/>
      <c r="D19" s="76"/>
      <c r="E19" s="76" t="s">
        <v>52</v>
      </c>
      <c r="F19" s="76"/>
      <c r="G19" s="109" t="n">
        <v>36.33</v>
      </c>
      <c r="H19" s="109" t="n">
        <v>270.84</v>
      </c>
      <c r="I19" s="109" t="n">
        <v>618.35</v>
      </c>
      <c r="J19" s="109" t="n">
        <v>7.42</v>
      </c>
      <c r="K19" s="109" t="n">
        <v>219171.53</v>
      </c>
      <c r="L19" s="109" t="n">
        <v>373.84</v>
      </c>
      <c r="M19" s="109" t="n">
        <v>15.66</v>
      </c>
      <c r="N19" s="109" t="n">
        <v>1827.52</v>
      </c>
      <c r="O19" s="109" t="n">
        <v>114.13</v>
      </c>
      <c r="P19" s="109" t="n">
        <v>354.58</v>
      </c>
      <c r="Q19" s="109" t="n">
        <v>20.21</v>
      </c>
      <c r="R19" s="109" t="n">
        <v>63.17</v>
      </c>
      <c r="S19" s="109" t="n">
        <v>1911.46</v>
      </c>
      <c r="T19" s="109" t="n">
        <v>0</v>
      </c>
      <c r="U19" s="109" t="n">
        <v>8.74</v>
      </c>
      <c r="V19" s="109" t="n">
        <v>0</v>
      </c>
      <c r="W19" s="109" t="n">
        <v>88167.76</v>
      </c>
      <c r="X19" s="109" t="n">
        <v>0</v>
      </c>
      <c r="Y19" s="109" t="n">
        <v>0</v>
      </c>
      <c r="Z19" s="109" t="n">
        <v>20373.51</v>
      </c>
      <c r="AA19" s="109" t="n">
        <v>0</v>
      </c>
      <c r="AB19" s="109" t="n">
        <v>0</v>
      </c>
      <c r="AC19" s="109" t="n">
        <v>16.58</v>
      </c>
      <c r="AD19" s="109" t="n">
        <v>27921.55</v>
      </c>
      <c r="AE19" s="109" t="n">
        <v>74020.62</v>
      </c>
      <c r="AF19" s="109" t="n">
        <v>32159.96</v>
      </c>
      <c r="AG19" s="109" t="n">
        <v>6620.57</v>
      </c>
      <c r="AH19" s="109" t="n">
        <v>212.81</v>
      </c>
      <c r="AI19" s="109" t="n">
        <v>1517.48</v>
      </c>
      <c r="AJ19" s="109" t="n">
        <v>925.19</v>
      </c>
      <c r="AK19" s="109" t="n">
        <v>5225.08</v>
      </c>
      <c r="AL19" s="109" t="n">
        <v>78.23</v>
      </c>
      <c r="AM19" s="109" t="n">
        <v>20.83</v>
      </c>
      <c r="AN19" s="109" t="n">
        <v>0</v>
      </c>
      <c r="AO19" s="109" t="n">
        <v>24443.01</v>
      </c>
      <c r="AP19" s="109" t="n">
        <v>1399.19</v>
      </c>
      <c r="AQ19" s="109" t="n">
        <v>26.63</v>
      </c>
      <c r="AR19" s="109" t="n">
        <v>46.74</v>
      </c>
      <c r="AS19" s="109" t="n">
        <v>1210.98</v>
      </c>
      <c r="AT19" s="109" t="n">
        <v>5119.61</v>
      </c>
      <c r="AU19" s="109" t="n">
        <v>86696.51</v>
      </c>
      <c r="AV19" s="109" t="n">
        <v>911.92</v>
      </c>
      <c r="AW19" s="109" t="n">
        <v>31330.96</v>
      </c>
      <c r="AX19" s="109" t="n">
        <v>1137.8</v>
      </c>
      <c r="AY19" s="109" t="n">
        <v>52.33</v>
      </c>
      <c r="AZ19" s="109" t="n">
        <v>8254.06</v>
      </c>
      <c r="BA19" s="109" t="n">
        <v>49806.45</v>
      </c>
      <c r="BB19" s="109" t="n">
        <v>1088.44</v>
      </c>
      <c r="BC19" s="109" t="n">
        <v>3751.64</v>
      </c>
      <c r="BD19" s="109" t="n">
        <v>3753.3</v>
      </c>
      <c r="BE19" s="109" t="n">
        <v>44.94</v>
      </c>
      <c r="BF19" s="109" t="n">
        <v>0</v>
      </c>
      <c r="BG19" s="109" t="n">
        <v>21.62</v>
      </c>
      <c r="BH19" s="109" t="n">
        <v>49575.78</v>
      </c>
      <c r="BI19" s="109" t="n">
        <v>19.75</v>
      </c>
      <c r="BJ19" s="109" t="n">
        <v>746.11</v>
      </c>
      <c r="BK19" s="109" t="n">
        <v>14953.87</v>
      </c>
      <c r="BL19" s="109" t="n">
        <v>339.21</v>
      </c>
      <c r="BM19" s="109" t="n">
        <v>0</v>
      </c>
      <c r="BN19" s="109" t="n">
        <v>63085.08</v>
      </c>
      <c r="BO19" s="109" t="n">
        <v>2030.8</v>
      </c>
      <c r="BP19" s="109" t="n">
        <v>1887.21</v>
      </c>
      <c r="BQ19" s="109" t="n">
        <v>22.79</v>
      </c>
      <c r="BR19" s="109" t="n">
        <v>9.73</v>
      </c>
      <c r="BS19" s="109" t="n">
        <v>2680.48</v>
      </c>
      <c r="BT19" s="109" t="n">
        <v>3771.21</v>
      </c>
      <c r="BU19" s="109" t="n">
        <v>0</v>
      </c>
      <c r="BV19" s="109" t="n">
        <v>392.75</v>
      </c>
      <c r="BW19" s="109" t="n">
        <v>459.4</v>
      </c>
      <c r="BX19" s="109" t="n">
        <v>0</v>
      </c>
      <c r="BY19" s="109" t="n">
        <v>11247.98</v>
      </c>
      <c r="BZ19" s="109" t="n">
        <v>8201.33</v>
      </c>
      <c r="CA19" s="109" t="n">
        <v>26.7</v>
      </c>
      <c r="CB19" s="109" t="n">
        <v>647.79</v>
      </c>
      <c r="CC19" s="109" t="n">
        <v>609.88</v>
      </c>
      <c r="CD19" s="109" t="n">
        <v>18241.91</v>
      </c>
      <c r="CE19" s="109" t="n">
        <v>11.7</v>
      </c>
      <c r="CF19" s="109" t="n">
        <v>0</v>
      </c>
      <c r="CG19" s="109" t="n">
        <v>11423.68</v>
      </c>
      <c r="CH19" s="109" t="n">
        <v>29.47</v>
      </c>
      <c r="CI19" s="109" t="n">
        <v>0</v>
      </c>
      <c r="CJ19" s="109" t="n">
        <v>645.29</v>
      </c>
      <c r="CK19" s="109" t="n">
        <v>9994.44</v>
      </c>
      <c r="CL19" s="109" t="n">
        <v>217152.32</v>
      </c>
      <c r="CM19" s="109" t="n">
        <v>32217.46</v>
      </c>
      <c r="CN19" s="109" t="n">
        <v>31830.43</v>
      </c>
      <c r="CO19" s="109" t="n">
        <v>18775.33</v>
      </c>
      <c r="CP19" s="109" t="n">
        <v>245815.8</v>
      </c>
      <c r="CQ19" s="109" t="n">
        <v>29.8</v>
      </c>
      <c r="CR19" s="109" t="n">
        <v>136.24</v>
      </c>
      <c r="CS19" s="109" t="n">
        <v>63.24</v>
      </c>
      <c r="CT19" s="109" t="n">
        <v>73714.88</v>
      </c>
      <c r="CU19" s="109" t="n">
        <v>297.2</v>
      </c>
      <c r="CV19" s="109" t="n">
        <v>330.94</v>
      </c>
      <c r="CW19" s="109" t="n">
        <v>0</v>
      </c>
      <c r="CX19" s="109" t="n">
        <v>0</v>
      </c>
      <c r="CY19" s="109" t="n">
        <v>13.26</v>
      </c>
      <c r="CZ19" s="109" t="n">
        <v>4092.73</v>
      </c>
      <c r="DA19" s="109" t="n">
        <v>11.31</v>
      </c>
      <c r="DB19" s="109" t="n">
        <v>120.53</v>
      </c>
      <c r="DC19" s="109" t="n">
        <v>2765.8</v>
      </c>
      <c r="DD19" s="109" t="n">
        <v>84878.12</v>
      </c>
      <c r="DE19" s="109" t="n">
        <v>112</v>
      </c>
      <c r="DF19" s="109" t="n">
        <v>41.29</v>
      </c>
      <c r="DG19" s="109" t="n">
        <v>273.2</v>
      </c>
      <c r="DH19" s="109" t="n">
        <v>11.89</v>
      </c>
      <c r="DI19" s="109" t="n">
        <v>1671.93</v>
      </c>
      <c r="DJ19" s="109" t="n">
        <v>1195.13</v>
      </c>
      <c r="DK19" s="109" t="n">
        <v>1097.45</v>
      </c>
      <c r="DL19" s="109" t="n">
        <v>271.11</v>
      </c>
      <c r="DM19" s="109" t="n">
        <v>236.14</v>
      </c>
      <c r="DN19" s="109" t="n">
        <v>42.72</v>
      </c>
      <c r="DO19" s="109" t="n">
        <v>28554.85</v>
      </c>
      <c r="DP19" s="109" t="n">
        <v>14.33</v>
      </c>
      <c r="DQ19" s="109" t="n">
        <v>8651.1</v>
      </c>
      <c r="DR19" s="109" t="n">
        <v>2387.83</v>
      </c>
      <c r="DS19" s="109" t="n">
        <v>3991.61</v>
      </c>
      <c r="DT19" s="109" t="n">
        <v>15.24</v>
      </c>
      <c r="DU19" s="109" t="n">
        <v>5740.96</v>
      </c>
      <c r="DV19" s="109" t="n">
        <v>17.56</v>
      </c>
      <c r="DW19" s="109" t="n">
        <v>14.7</v>
      </c>
      <c r="DX19" s="109" t="n">
        <v>5734.15</v>
      </c>
      <c r="DY19" s="109" t="n">
        <v>4904.92</v>
      </c>
      <c r="DZ19" s="109" t="n">
        <v>0</v>
      </c>
      <c r="EA19" s="109" t="n">
        <v>1037.59</v>
      </c>
      <c r="EB19" s="109" t="n">
        <v>54228.58</v>
      </c>
      <c r="EC19" s="109" t="n">
        <v>9178.41</v>
      </c>
      <c r="ED19" s="109" t="n">
        <v>2534.36</v>
      </c>
      <c r="EE19" s="109" t="n">
        <v>10034.64</v>
      </c>
      <c r="EF19" s="109" t="n">
        <v>2668.41</v>
      </c>
      <c r="EG19" s="109" t="n">
        <v>14.99</v>
      </c>
      <c r="EH19" s="109" t="n">
        <v>21.7</v>
      </c>
      <c r="EI19" s="109" t="n">
        <v>0</v>
      </c>
      <c r="EJ19" s="109" t="n">
        <v>0</v>
      </c>
      <c r="EK19" s="109" t="n">
        <v>213.04</v>
      </c>
      <c r="EL19" s="109" t="n">
        <v>8.75</v>
      </c>
      <c r="EM19" s="109" t="n">
        <v>251.39</v>
      </c>
      <c r="EN19" s="109" t="n">
        <v>58792.33</v>
      </c>
      <c r="EO19" s="109" t="n">
        <v>12727.03</v>
      </c>
      <c r="EP19" s="109" t="n">
        <v>48.94</v>
      </c>
      <c r="EQ19" s="109" t="n">
        <v>247.34</v>
      </c>
      <c r="ER19" s="109" t="n">
        <v>34.66</v>
      </c>
      <c r="ES19" s="109" t="n">
        <v>274.67</v>
      </c>
      <c r="ET19" s="109" t="n">
        <v>30.89</v>
      </c>
      <c r="EU19" s="109" t="n">
        <v>1.37</v>
      </c>
      <c r="EV19" s="109" t="n">
        <v>-1300000</v>
      </c>
      <c r="EW19" s="109" t="n">
        <v>0</v>
      </c>
      <c r="EX19" s="109" t="n">
        <v>0</v>
      </c>
      <c r="EY19" s="109" t="n">
        <v>0</v>
      </c>
      <c r="EZ19" s="109" t="n">
        <f aca="false">ROUND(SUM(G19:EY19),5)</f>
        <v>531779.01</v>
      </c>
      <c r="FA19" s="111"/>
      <c r="FB19" s="111"/>
      <c r="FC19" s="110"/>
      <c r="FD19" s="111"/>
      <c r="FE19" s="110"/>
      <c r="FF19" s="111"/>
      <c r="FG19" s="110"/>
      <c r="FH19" s="111"/>
      <c r="FI19" s="110"/>
      <c r="FJ19" s="111"/>
      <c r="FK19" s="110"/>
      <c r="FL19" s="111"/>
      <c r="FM19" s="110"/>
      <c r="FN19" s="111"/>
      <c r="FO19" s="110"/>
      <c r="FP19" s="111"/>
      <c r="FQ19" s="110"/>
      <c r="FR19" s="111"/>
      <c r="FS19" s="110"/>
      <c r="FT19" s="111"/>
      <c r="FU19" s="110"/>
      <c r="FV19" s="111"/>
      <c r="FW19" s="110"/>
      <c r="FX19" s="111"/>
      <c r="FY19" s="110"/>
      <c r="FZ19" s="111"/>
      <c r="GA19" s="110"/>
      <c r="GB19" s="111"/>
      <c r="GC19" s="110"/>
      <c r="GD19" s="111"/>
      <c r="GE19" s="110"/>
      <c r="GF19" s="111"/>
      <c r="GG19" s="110"/>
      <c r="GH19" s="111"/>
      <c r="GI19" s="110"/>
      <c r="GJ19" s="111"/>
      <c r="GK19" s="110"/>
      <c r="GL19" s="111"/>
      <c r="GM19" s="110"/>
      <c r="GN19" s="111"/>
      <c r="GO19" s="110"/>
      <c r="GP19" s="111"/>
      <c r="GQ19" s="110"/>
      <c r="GR19" s="111"/>
      <c r="GS19" s="110"/>
      <c r="GT19" s="111"/>
      <c r="GU19" s="110"/>
      <c r="GV19" s="111"/>
      <c r="GW19" s="110"/>
      <c r="GX19" s="111"/>
      <c r="GY19" s="110"/>
      <c r="GZ19" s="111"/>
      <c r="HA19" s="110"/>
      <c r="HB19" s="111"/>
      <c r="HC19" s="110"/>
      <c r="HD19" s="111"/>
      <c r="HE19" s="110"/>
      <c r="HF19" s="111"/>
      <c r="HG19" s="110"/>
      <c r="HH19" s="111"/>
      <c r="HI19" s="110"/>
      <c r="HJ19" s="111"/>
      <c r="HK19" s="110"/>
      <c r="HL19" s="111"/>
      <c r="HM19" s="111"/>
      <c r="HN19" s="111"/>
      <c r="HO19" s="110"/>
      <c r="HP19" s="111"/>
      <c r="HQ19" s="110"/>
      <c r="HR19" s="111"/>
      <c r="HS19" s="110"/>
      <c r="HT19" s="111"/>
      <c r="HU19" s="110"/>
      <c r="HV19" s="111"/>
      <c r="HW19" s="110"/>
      <c r="HX19" s="111"/>
      <c r="HY19" s="110"/>
      <c r="HZ19" s="111"/>
      <c r="IA19" s="110"/>
      <c r="IB19" s="111"/>
      <c r="IC19" s="110"/>
      <c r="ID19" s="111"/>
      <c r="IE19" s="110"/>
      <c r="IF19" s="111"/>
      <c r="IG19" s="110"/>
      <c r="IH19" s="111"/>
      <c r="II19" s="110"/>
      <c r="IJ19" s="111"/>
      <c r="IK19" s="110"/>
      <c r="IL19" s="111"/>
      <c r="IM19" s="110"/>
      <c r="IN19" s="111"/>
      <c r="IO19" s="110"/>
      <c r="IP19" s="111"/>
      <c r="IQ19" s="110"/>
      <c r="IR19" s="111"/>
      <c r="IS19" s="110"/>
      <c r="IT19" s="111"/>
      <c r="IU19" s="110"/>
      <c r="IV19" s="111"/>
      <c r="IW19" s="110"/>
      <c r="IX19" s="111"/>
      <c r="IY19" s="110"/>
      <c r="IZ19" s="111"/>
      <c r="JA19" s="110"/>
      <c r="JB19" s="111"/>
      <c r="JC19" s="110"/>
      <c r="JD19" s="111"/>
      <c r="JE19" s="110"/>
      <c r="JF19" s="111"/>
      <c r="JG19" s="110"/>
      <c r="JH19" s="111"/>
      <c r="JI19" s="110"/>
      <c r="JJ19" s="111"/>
      <c r="JK19" s="110"/>
      <c r="JL19" s="111"/>
      <c r="JM19" s="110"/>
      <c r="JN19" s="111"/>
      <c r="JO19" s="110"/>
      <c r="JP19" s="111"/>
      <c r="JQ19" s="110"/>
      <c r="JR19" s="111"/>
      <c r="JS19" s="110"/>
      <c r="JT19" s="111"/>
      <c r="JU19" s="110"/>
      <c r="JV19" s="111"/>
      <c r="JW19" s="110"/>
      <c r="JX19" s="111"/>
      <c r="JY19" s="112"/>
      <c r="JZ19" s="112"/>
    </row>
    <row r="20" customFormat="false" ht="13.8" hidden="false" customHeight="false" outlineLevel="0" collapsed="false">
      <c r="A20" s="76"/>
      <c r="B20" s="76"/>
      <c r="C20" s="76"/>
      <c r="D20" s="76"/>
      <c r="E20" s="76" t="s">
        <v>401</v>
      </c>
      <c r="F20" s="76"/>
      <c r="G20" s="113" t="n">
        <v>0</v>
      </c>
      <c r="H20" s="113" t="n">
        <v>0</v>
      </c>
      <c r="I20" s="113" t="n">
        <v>0</v>
      </c>
      <c r="J20" s="113" t="n">
        <v>0</v>
      </c>
      <c r="K20" s="113" t="n">
        <v>0</v>
      </c>
      <c r="L20" s="113" t="n">
        <v>0</v>
      </c>
      <c r="M20" s="113" t="n">
        <v>0</v>
      </c>
      <c r="N20" s="113" t="n">
        <v>0</v>
      </c>
      <c r="O20" s="113" t="n">
        <v>0</v>
      </c>
      <c r="P20" s="113" t="n">
        <v>0</v>
      </c>
      <c r="Q20" s="113" t="n">
        <v>0</v>
      </c>
      <c r="R20" s="113" t="n">
        <v>0</v>
      </c>
      <c r="S20" s="113" t="n">
        <v>0</v>
      </c>
      <c r="T20" s="113" t="n">
        <v>0</v>
      </c>
      <c r="U20" s="113" t="n">
        <v>0</v>
      </c>
      <c r="V20" s="113" t="n">
        <v>0</v>
      </c>
      <c r="W20" s="113" t="n">
        <v>0</v>
      </c>
      <c r="X20" s="113" t="n">
        <v>0</v>
      </c>
      <c r="Y20" s="113" t="n">
        <v>0</v>
      </c>
      <c r="Z20" s="113" t="n">
        <v>0</v>
      </c>
      <c r="AA20" s="113" t="n">
        <v>0</v>
      </c>
      <c r="AB20" s="113" t="n">
        <v>0</v>
      </c>
      <c r="AC20" s="113" t="n">
        <v>0</v>
      </c>
      <c r="AD20" s="113" t="n">
        <v>0</v>
      </c>
      <c r="AE20" s="113" t="n">
        <v>0</v>
      </c>
      <c r="AF20" s="113" t="n">
        <v>0</v>
      </c>
      <c r="AG20" s="113" t="n">
        <v>0</v>
      </c>
      <c r="AH20" s="113" t="n">
        <v>0</v>
      </c>
      <c r="AI20" s="113" t="n">
        <v>0</v>
      </c>
      <c r="AJ20" s="113" t="n">
        <v>0</v>
      </c>
      <c r="AK20" s="113" t="n">
        <v>0</v>
      </c>
      <c r="AL20" s="113" t="n">
        <v>0</v>
      </c>
      <c r="AM20" s="113" t="n">
        <v>0</v>
      </c>
      <c r="AN20" s="113" t="n">
        <v>0</v>
      </c>
      <c r="AO20" s="113" t="n">
        <v>0</v>
      </c>
      <c r="AP20" s="113" t="n">
        <v>0</v>
      </c>
      <c r="AQ20" s="113" t="n">
        <v>0</v>
      </c>
      <c r="AR20" s="113" t="n">
        <v>0</v>
      </c>
      <c r="AS20" s="113" t="n">
        <v>0</v>
      </c>
      <c r="AT20" s="113" t="n">
        <v>0</v>
      </c>
      <c r="AU20" s="113" t="n">
        <v>0</v>
      </c>
      <c r="AV20" s="113" t="n">
        <v>0</v>
      </c>
      <c r="AW20" s="113" t="n">
        <v>0</v>
      </c>
      <c r="AX20" s="113" t="n">
        <v>0</v>
      </c>
      <c r="AY20" s="113" t="n">
        <v>0</v>
      </c>
      <c r="AZ20" s="113" t="n">
        <v>0</v>
      </c>
      <c r="BA20" s="113" t="n">
        <v>0</v>
      </c>
      <c r="BB20" s="113" t="n">
        <v>0</v>
      </c>
      <c r="BC20" s="113" t="n">
        <v>0</v>
      </c>
      <c r="BD20" s="113" t="n">
        <v>0</v>
      </c>
      <c r="BE20" s="113" t="n">
        <v>0</v>
      </c>
      <c r="BF20" s="113" t="n">
        <v>0</v>
      </c>
      <c r="BG20" s="113" t="n">
        <v>0</v>
      </c>
      <c r="BH20" s="113" t="n">
        <v>0</v>
      </c>
      <c r="BI20" s="113" t="n">
        <v>0</v>
      </c>
      <c r="BJ20" s="113" t="n">
        <v>0</v>
      </c>
      <c r="BK20" s="113" t="n">
        <v>0</v>
      </c>
      <c r="BL20" s="113" t="n">
        <v>0</v>
      </c>
      <c r="BM20" s="113" t="n">
        <v>0</v>
      </c>
      <c r="BN20" s="113" t="n">
        <v>0</v>
      </c>
      <c r="BO20" s="113" t="n">
        <v>0</v>
      </c>
      <c r="BP20" s="113" t="n">
        <v>0</v>
      </c>
      <c r="BQ20" s="113" t="n">
        <v>0</v>
      </c>
      <c r="BR20" s="113" t="n">
        <v>0</v>
      </c>
      <c r="BS20" s="113" t="n">
        <v>0</v>
      </c>
      <c r="BT20" s="113" t="n">
        <v>0</v>
      </c>
      <c r="BU20" s="113" t="n">
        <v>0</v>
      </c>
      <c r="BV20" s="113" t="n">
        <v>0</v>
      </c>
      <c r="BW20" s="113" t="n">
        <v>0</v>
      </c>
      <c r="BX20" s="113" t="n">
        <v>0</v>
      </c>
      <c r="BY20" s="113" t="n">
        <v>0</v>
      </c>
      <c r="BZ20" s="113" t="n">
        <v>0</v>
      </c>
      <c r="CA20" s="113" t="n">
        <v>0</v>
      </c>
      <c r="CB20" s="113" t="n">
        <v>0</v>
      </c>
      <c r="CC20" s="113" t="n">
        <v>0</v>
      </c>
      <c r="CD20" s="113" t="n">
        <v>0</v>
      </c>
      <c r="CE20" s="113" t="n">
        <v>0</v>
      </c>
      <c r="CF20" s="113" t="n">
        <v>0</v>
      </c>
      <c r="CG20" s="113" t="n">
        <v>0</v>
      </c>
      <c r="CH20" s="113" t="n">
        <v>0</v>
      </c>
      <c r="CI20" s="113" t="n">
        <v>0</v>
      </c>
      <c r="CJ20" s="113" t="n">
        <v>0</v>
      </c>
      <c r="CK20" s="113" t="n">
        <v>0</v>
      </c>
      <c r="CL20" s="113" t="n">
        <v>0</v>
      </c>
      <c r="CM20" s="113" t="n">
        <v>0</v>
      </c>
      <c r="CN20" s="113" t="n">
        <v>0</v>
      </c>
      <c r="CO20" s="113" t="n">
        <v>0</v>
      </c>
      <c r="CP20" s="113" t="n">
        <v>0</v>
      </c>
      <c r="CQ20" s="113" t="n">
        <v>0</v>
      </c>
      <c r="CR20" s="113" t="n">
        <v>0</v>
      </c>
      <c r="CS20" s="113" t="n">
        <v>0</v>
      </c>
      <c r="CT20" s="113" t="n">
        <v>0</v>
      </c>
      <c r="CU20" s="113" t="n">
        <v>0</v>
      </c>
      <c r="CV20" s="113" t="n">
        <v>0</v>
      </c>
      <c r="CW20" s="113" t="n">
        <v>0</v>
      </c>
      <c r="CX20" s="113" t="n">
        <v>0</v>
      </c>
      <c r="CY20" s="113" t="n">
        <v>0</v>
      </c>
      <c r="CZ20" s="113" t="n">
        <v>0</v>
      </c>
      <c r="DA20" s="113" t="n">
        <v>0</v>
      </c>
      <c r="DB20" s="113" t="n">
        <v>0</v>
      </c>
      <c r="DC20" s="113" t="n">
        <v>0</v>
      </c>
      <c r="DD20" s="113" t="n">
        <v>0</v>
      </c>
      <c r="DE20" s="113" t="n">
        <v>0</v>
      </c>
      <c r="DF20" s="113" t="n">
        <v>0</v>
      </c>
      <c r="DG20" s="113" t="n">
        <v>0</v>
      </c>
      <c r="DH20" s="113" t="n">
        <v>0</v>
      </c>
      <c r="DI20" s="113" t="n">
        <v>0</v>
      </c>
      <c r="DJ20" s="113" t="n">
        <v>0</v>
      </c>
      <c r="DK20" s="113" t="n">
        <v>0</v>
      </c>
      <c r="DL20" s="113" t="n">
        <v>0</v>
      </c>
      <c r="DM20" s="113" t="n">
        <v>0</v>
      </c>
      <c r="DN20" s="113" t="n">
        <v>0</v>
      </c>
      <c r="DO20" s="113" t="n">
        <v>0</v>
      </c>
      <c r="DP20" s="113" t="n">
        <v>0</v>
      </c>
      <c r="DQ20" s="113" t="n">
        <v>0</v>
      </c>
      <c r="DR20" s="113" t="n">
        <v>0</v>
      </c>
      <c r="DS20" s="113" t="n">
        <v>0</v>
      </c>
      <c r="DT20" s="113" t="n">
        <v>0</v>
      </c>
      <c r="DU20" s="113" t="n">
        <v>0</v>
      </c>
      <c r="DV20" s="113" t="n">
        <v>0</v>
      </c>
      <c r="DW20" s="113" t="n">
        <v>0</v>
      </c>
      <c r="DX20" s="113" t="n">
        <v>0</v>
      </c>
      <c r="DY20" s="113" t="n">
        <v>0</v>
      </c>
      <c r="DZ20" s="113" t="n">
        <v>0</v>
      </c>
      <c r="EA20" s="113" t="n">
        <v>0</v>
      </c>
      <c r="EB20" s="113" t="n">
        <v>0</v>
      </c>
      <c r="EC20" s="113" t="n">
        <v>0</v>
      </c>
      <c r="ED20" s="113" t="n">
        <v>0</v>
      </c>
      <c r="EE20" s="113" t="n">
        <v>0</v>
      </c>
      <c r="EF20" s="113" t="n">
        <v>0</v>
      </c>
      <c r="EG20" s="113" t="n">
        <v>0</v>
      </c>
      <c r="EH20" s="113" t="n">
        <v>0</v>
      </c>
      <c r="EI20" s="113" t="n">
        <v>0</v>
      </c>
      <c r="EJ20" s="113" t="n">
        <v>0</v>
      </c>
      <c r="EK20" s="113" t="n">
        <v>0</v>
      </c>
      <c r="EL20" s="113" t="n">
        <v>0</v>
      </c>
      <c r="EM20" s="113" t="n">
        <v>0</v>
      </c>
      <c r="EN20" s="113" t="n">
        <v>0</v>
      </c>
      <c r="EO20" s="113" t="n">
        <v>0</v>
      </c>
      <c r="EP20" s="113" t="n">
        <v>0</v>
      </c>
      <c r="EQ20" s="113" t="n">
        <v>0</v>
      </c>
      <c r="ER20" s="113" t="n">
        <v>0</v>
      </c>
      <c r="ES20" s="113" t="n">
        <v>0</v>
      </c>
      <c r="ET20" s="113" t="n">
        <v>0</v>
      </c>
      <c r="EU20" s="113" t="n">
        <v>0</v>
      </c>
      <c r="EV20" s="113" t="n">
        <v>0</v>
      </c>
      <c r="EW20" s="113" t="n">
        <v>0</v>
      </c>
      <c r="EX20" s="113" t="n">
        <v>0</v>
      </c>
      <c r="EY20" s="113" t="n">
        <v>0</v>
      </c>
      <c r="EZ20" s="113" t="n">
        <f aca="false">ROUND(SUM(G20:EY20),5)</f>
        <v>0</v>
      </c>
      <c r="FA20" s="110"/>
      <c r="FB20" s="111"/>
      <c r="FC20" s="110"/>
      <c r="FD20" s="111"/>
      <c r="FE20" s="110"/>
      <c r="FF20" s="111"/>
      <c r="FG20" s="110"/>
      <c r="FH20" s="111"/>
      <c r="FI20" s="110"/>
      <c r="FJ20" s="111"/>
      <c r="FK20" s="110"/>
      <c r="FL20" s="111"/>
      <c r="FM20" s="110"/>
      <c r="FN20" s="111"/>
      <c r="FO20" s="110"/>
      <c r="FP20" s="111"/>
      <c r="FQ20" s="110"/>
      <c r="FR20" s="111"/>
      <c r="FS20" s="110"/>
      <c r="FT20" s="111"/>
      <c r="FU20" s="110"/>
      <c r="FV20" s="111"/>
      <c r="FW20" s="110"/>
      <c r="FX20" s="111"/>
      <c r="FY20" s="110"/>
      <c r="FZ20" s="111"/>
      <c r="GA20" s="110"/>
      <c r="GB20" s="111"/>
      <c r="GC20" s="110"/>
      <c r="GD20" s="111"/>
      <c r="GE20" s="110"/>
      <c r="GF20" s="111"/>
      <c r="GG20" s="110"/>
      <c r="GH20" s="111"/>
      <c r="GI20" s="110"/>
      <c r="GJ20" s="111"/>
      <c r="GK20" s="110"/>
      <c r="GL20" s="111"/>
      <c r="GM20" s="110"/>
      <c r="GN20" s="111"/>
      <c r="GO20" s="110"/>
      <c r="GP20" s="111"/>
      <c r="GQ20" s="110"/>
      <c r="GR20" s="111"/>
      <c r="GS20" s="110"/>
      <c r="GT20" s="111"/>
      <c r="GU20" s="110"/>
      <c r="GV20" s="111"/>
      <c r="GW20" s="110"/>
      <c r="GX20" s="111"/>
      <c r="GY20" s="110"/>
      <c r="GZ20" s="111"/>
      <c r="HA20" s="110"/>
      <c r="HB20" s="111"/>
      <c r="HC20" s="110"/>
      <c r="HD20" s="111"/>
      <c r="HE20" s="110"/>
      <c r="HF20" s="111"/>
      <c r="HG20" s="110"/>
      <c r="HH20" s="111"/>
      <c r="HI20" s="110"/>
      <c r="HJ20" s="111"/>
      <c r="HK20" s="110"/>
      <c r="HL20" s="111"/>
      <c r="HM20" s="110"/>
      <c r="HN20" s="111"/>
      <c r="HO20" s="110"/>
      <c r="HP20" s="111"/>
      <c r="HQ20" s="110"/>
      <c r="HR20" s="111"/>
      <c r="HS20" s="110"/>
      <c r="HT20" s="111"/>
      <c r="HU20" s="110"/>
      <c r="HV20" s="111"/>
      <c r="HW20" s="110"/>
      <c r="HX20" s="111"/>
      <c r="HY20" s="110"/>
      <c r="HZ20" s="111"/>
      <c r="IA20" s="110"/>
      <c r="IB20" s="111"/>
      <c r="IC20" s="110"/>
      <c r="ID20" s="111"/>
      <c r="IE20" s="110"/>
      <c r="IF20" s="111"/>
      <c r="IG20" s="110"/>
      <c r="IH20" s="111"/>
      <c r="II20" s="110"/>
      <c r="IJ20" s="111"/>
      <c r="IK20" s="110"/>
      <c r="IL20" s="111"/>
      <c r="IM20" s="110"/>
      <c r="IN20" s="111"/>
      <c r="IO20" s="110"/>
      <c r="IP20" s="111"/>
      <c r="IQ20" s="110"/>
      <c r="IR20" s="111"/>
      <c r="IS20" s="110"/>
      <c r="IT20" s="111"/>
      <c r="IU20" s="110"/>
      <c r="IV20" s="111"/>
      <c r="IW20" s="110"/>
      <c r="IX20" s="111"/>
      <c r="IY20" s="110"/>
      <c r="IZ20" s="111"/>
      <c r="JA20" s="110"/>
      <c r="JB20" s="111"/>
      <c r="JC20" s="110"/>
      <c r="JD20" s="111"/>
      <c r="JE20" s="110"/>
      <c r="JF20" s="111"/>
      <c r="JG20" s="110"/>
      <c r="JH20" s="111"/>
      <c r="JI20" s="110"/>
      <c r="JJ20" s="111"/>
      <c r="JK20" s="110"/>
      <c r="JL20" s="111"/>
      <c r="JM20" s="110"/>
      <c r="JN20" s="111"/>
      <c r="JO20" s="110"/>
      <c r="JP20" s="111"/>
      <c r="JQ20" s="110"/>
      <c r="JR20" s="111"/>
      <c r="JS20" s="110"/>
      <c r="JT20" s="111"/>
      <c r="JU20" s="110"/>
      <c r="JV20" s="111"/>
      <c r="JW20" s="110"/>
      <c r="JX20" s="111"/>
      <c r="JY20" s="112"/>
      <c r="JZ20" s="112"/>
    </row>
    <row r="21" customFormat="false" ht="13.8" hidden="false" customHeight="false" outlineLevel="0" collapsed="false">
      <c r="A21" s="76"/>
      <c r="B21" s="76"/>
      <c r="C21" s="76"/>
      <c r="D21" s="76" t="s">
        <v>402</v>
      </c>
      <c r="E21" s="76"/>
      <c r="F21" s="76"/>
      <c r="G21" s="109" t="n">
        <f aca="false">ROUND(SUM(G10:G20),5)</f>
        <v>124603.92</v>
      </c>
      <c r="H21" s="109" t="n">
        <f aca="false">ROUND(SUM(H10:H20),5)</f>
        <v>46875.61</v>
      </c>
      <c r="I21" s="109" t="n">
        <f aca="false">ROUND(SUM(I10:I20),5)</f>
        <v>2561181.5</v>
      </c>
      <c r="J21" s="109" t="n">
        <f aca="false">ROUND(SUM(J10:J20),5)</f>
        <v>4111.11</v>
      </c>
      <c r="K21" s="109" t="n">
        <f aca="false">ROUND(SUM(K10:K20),5)</f>
        <v>165048.53</v>
      </c>
      <c r="L21" s="109" t="n">
        <f aca="false">ROUND(SUM(L10:L20),5)</f>
        <v>108822.25</v>
      </c>
      <c r="M21" s="109" t="n">
        <f aca="false">ROUND(SUM(M10:M20),5)</f>
        <v>5772.53</v>
      </c>
      <c r="N21" s="109" t="n">
        <f aca="false">ROUND(SUM(N10:N20),5)</f>
        <v>37329.12</v>
      </c>
      <c r="O21" s="109" t="n">
        <f aca="false">ROUND(SUM(O10:O20),5)</f>
        <v>-25508.57</v>
      </c>
      <c r="P21" s="109" t="n">
        <f aca="false">ROUND(SUM(P10:P20),5)</f>
        <v>164636.49</v>
      </c>
      <c r="Q21" s="109" t="n">
        <f aca="false">ROUND(SUM(Q10:Q20),5)</f>
        <v>-19175.24</v>
      </c>
      <c r="R21" s="109" t="n">
        <f aca="false">ROUND(SUM(R10:R20),5)</f>
        <v>-304598.85</v>
      </c>
      <c r="S21" s="109" t="n">
        <f aca="false">ROUND(SUM(S10:S20),5)</f>
        <v>-6333.51</v>
      </c>
      <c r="T21" s="109" t="n">
        <f aca="false">ROUND(SUM(T10:T20),5)</f>
        <v>0</v>
      </c>
      <c r="U21" s="109" t="n">
        <f aca="false">ROUND(SUM(U10:U20),5)</f>
        <v>7635.29</v>
      </c>
      <c r="V21" s="109" t="n">
        <f aca="false">ROUND(SUM(V10:V20),5)</f>
        <v>-4937.62</v>
      </c>
      <c r="W21" s="109" t="n">
        <f aca="false">ROUND(SUM(W10:W20),5)</f>
        <v>139565.1</v>
      </c>
      <c r="X21" s="109" t="n">
        <f aca="false">ROUND(SUM(X10:X20),5)</f>
        <v>0</v>
      </c>
      <c r="Y21" s="109" t="n">
        <f aca="false">ROUND(SUM(Y10:Y20),5)</f>
        <v>-388212.73</v>
      </c>
      <c r="Z21" s="109" t="n">
        <f aca="false">ROUND(SUM(Z10:Z20),5)</f>
        <v>135196.6</v>
      </c>
      <c r="AA21" s="109" t="n">
        <f aca="false">ROUND(SUM(AA10:AA20),5)</f>
        <v>24630.37</v>
      </c>
      <c r="AB21" s="109" t="n">
        <f aca="false">ROUND(SUM(AB10:AB20),5)</f>
        <v>0</v>
      </c>
      <c r="AC21" s="109" t="n">
        <f aca="false">ROUND(SUM(AC10:AC20),5)</f>
        <v>25033.57</v>
      </c>
      <c r="AD21" s="109" t="n">
        <f aca="false">ROUND(SUM(AD10:AD20),5)</f>
        <v>141018.34</v>
      </c>
      <c r="AE21" s="109" t="n">
        <f aca="false">ROUND(SUM(AE10:AE20),5)</f>
        <v>-18876.41</v>
      </c>
      <c r="AF21" s="109" t="n">
        <f aca="false">ROUND(SUM(AF10:AF20),5)</f>
        <v>27008.49</v>
      </c>
      <c r="AG21" s="109" t="n">
        <f aca="false">ROUND(SUM(AG10:AG20),5)</f>
        <v>9358.11</v>
      </c>
      <c r="AH21" s="109" t="n">
        <f aca="false">ROUND(SUM(AH10:AH20),5)</f>
        <v>540150.66</v>
      </c>
      <c r="AI21" s="109" t="n">
        <f aca="false">ROUND(SUM(AI10:AI20),5)</f>
        <v>12012.78</v>
      </c>
      <c r="AJ21" s="109" t="n">
        <f aca="false">ROUND(SUM(AJ10:AJ20),5)</f>
        <v>10879.46</v>
      </c>
      <c r="AK21" s="109" t="n">
        <f aca="false">ROUND(SUM(AK10:AK20),5)</f>
        <v>53982.38</v>
      </c>
      <c r="AL21" s="109" t="n">
        <f aca="false">ROUND(SUM(AL10:AL20),5)</f>
        <v>54632.71</v>
      </c>
      <c r="AM21" s="109" t="n">
        <f aca="false">ROUND(SUM(AM10:AM20),5)</f>
        <v>8680.47</v>
      </c>
      <c r="AN21" s="109" t="n">
        <f aca="false">ROUND(SUM(AN10:AN20),5)</f>
        <v>62254.75</v>
      </c>
      <c r="AO21" s="109" t="n">
        <f aca="false">ROUND(SUM(AO10:AO20),5)</f>
        <v>67897.98</v>
      </c>
      <c r="AP21" s="109" t="n">
        <f aca="false">ROUND(SUM(AP10:AP20),5)</f>
        <v>8749.76</v>
      </c>
      <c r="AQ21" s="109" t="n">
        <f aca="false">ROUND(SUM(AQ10:AQ20),5)</f>
        <v>190700.5</v>
      </c>
      <c r="AR21" s="109" t="n">
        <f aca="false">ROUND(SUM(AR10:AR20),5)</f>
        <v>33860.59</v>
      </c>
      <c r="AS21" s="109" t="n">
        <f aca="false">ROUND(SUM(AS10:AS20),5)</f>
        <v>46658.61</v>
      </c>
      <c r="AT21" s="109" t="n">
        <f aca="false">ROUND(SUM(AT10:AT20),5)</f>
        <v>11942.21</v>
      </c>
      <c r="AU21" s="109" t="n">
        <f aca="false">ROUND(SUM(AU10:AU20),5)</f>
        <v>-68312.45</v>
      </c>
      <c r="AV21" s="109" t="n">
        <f aca="false">ROUND(SUM(AV10:AV20),5)</f>
        <v>32722.44</v>
      </c>
      <c r="AW21" s="109" t="n">
        <f aca="false">ROUND(SUM(AW10:AW20),5)</f>
        <v>104832.78</v>
      </c>
      <c r="AX21" s="109" t="n">
        <f aca="false">ROUND(SUM(AX10:AX20),5)</f>
        <v>18082.29</v>
      </c>
      <c r="AY21" s="109" t="n">
        <f aca="false">ROUND(SUM(AY10:AY20),5)</f>
        <v>2649.11</v>
      </c>
      <c r="AZ21" s="109" t="n">
        <f aca="false">ROUND(SUM(AZ10:AZ20),5)</f>
        <v>3766.27</v>
      </c>
      <c r="BA21" s="109" t="n">
        <f aca="false">ROUND(SUM(BA10:BA20),5)</f>
        <v>124715.23</v>
      </c>
      <c r="BB21" s="109" t="n">
        <f aca="false">ROUND(SUM(BB10:BB20),5)</f>
        <v>11908.93</v>
      </c>
      <c r="BC21" s="109" t="n">
        <f aca="false">ROUND(SUM(BC10:BC20),5)</f>
        <v>3377.78</v>
      </c>
      <c r="BD21" s="109" t="n">
        <f aca="false">ROUND(SUM(BD10:BD20),5)</f>
        <v>11502.08</v>
      </c>
      <c r="BE21" s="109" t="n">
        <f aca="false">ROUND(SUM(BE10:BE20),5)</f>
        <v>2518.2</v>
      </c>
      <c r="BF21" s="109" t="n">
        <f aca="false">ROUND(SUM(BF10:BF20),5)</f>
        <v>0</v>
      </c>
      <c r="BG21" s="109" t="n">
        <f aca="false">ROUND(SUM(BG10:BG20),5)</f>
        <v>21323.75</v>
      </c>
      <c r="BH21" s="109" t="n">
        <f aca="false">ROUND(SUM(BH10:BH20),5)</f>
        <v>-139603.46</v>
      </c>
      <c r="BI21" s="109" t="n">
        <f aca="false">ROUND(SUM(BI10:BI20),5)</f>
        <v>26898.59</v>
      </c>
      <c r="BJ21" s="109" t="n">
        <f aca="false">ROUND(SUM(BJ10:BJ20),5)</f>
        <v>7970.37</v>
      </c>
      <c r="BK21" s="109" t="n">
        <f aca="false">ROUND(SUM(BK10:BK20),5)</f>
        <v>182040.82</v>
      </c>
      <c r="BL21" s="109" t="n">
        <f aca="false">ROUND(SUM(BL10:BL20),5)</f>
        <v>-98314.24</v>
      </c>
      <c r="BM21" s="109" t="n">
        <f aca="false">ROUND(SUM(BM10:BM20),5)</f>
        <v>216.17</v>
      </c>
      <c r="BN21" s="109" t="n">
        <f aca="false">ROUND(SUM(BN10:BN20),5)</f>
        <v>158703.14</v>
      </c>
      <c r="BO21" s="109" t="n">
        <f aca="false">ROUND(SUM(BO10:BO20),5)</f>
        <v>30721.72</v>
      </c>
      <c r="BP21" s="109" t="n">
        <f aca="false">ROUND(SUM(BP10:BP20),5)</f>
        <v>30822.87</v>
      </c>
      <c r="BQ21" s="109" t="n">
        <f aca="false">ROUND(SUM(BQ10:BQ20),5)</f>
        <v>42145.19</v>
      </c>
      <c r="BR21" s="109" t="n">
        <f aca="false">ROUND(SUM(BR10:BR20),5)</f>
        <v>2735.77</v>
      </c>
      <c r="BS21" s="109" t="n">
        <f aca="false">ROUND(SUM(BS10:BS20),5)</f>
        <v>953.7</v>
      </c>
      <c r="BT21" s="109" t="n">
        <f aca="false">ROUND(SUM(BT10:BT20),5)</f>
        <v>141518.55</v>
      </c>
      <c r="BU21" s="109" t="n">
        <f aca="false">ROUND(SUM(BU10:BU20),5)</f>
        <v>0</v>
      </c>
      <c r="BV21" s="109" t="n">
        <f aca="false">ROUND(SUM(BV10:BV20),5)</f>
        <v>-168830.83</v>
      </c>
      <c r="BW21" s="109" t="n">
        <f aca="false">ROUND(SUM(BW10:BW20),5)</f>
        <v>20909.47</v>
      </c>
      <c r="BX21" s="109" t="n">
        <f aca="false">ROUND(SUM(BX10:BX20),5)</f>
        <v>0</v>
      </c>
      <c r="BY21" s="109" t="n">
        <f aca="false">ROUND(SUM(BY10:BY20),5)</f>
        <v>-94153.52</v>
      </c>
      <c r="BZ21" s="109" t="n">
        <f aca="false">ROUND(SUM(BZ10:BZ20),5)</f>
        <v>11449.08</v>
      </c>
      <c r="CA21" s="109" t="n">
        <f aca="false">ROUND(SUM(CA10:CA20),5)</f>
        <v>-18628.16</v>
      </c>
      <c r="CB21" s="109" t="n">
        <f aca="false">ROUND(SUM(CB10:CB20),5)</f>
        <v>6081.96</v>
      </c>
      <c r="CC21" s="109" t="n">
        <f aca="false">ROUND(SUM(CC10:CC20),5)</f>
        <v>101888.6</v>
      </c>
      <c r="CD21" s="109" t="n">
        <f aca="false">ROUND(SUM(CD10:CD20),5)</f>
        <v>50484.79</v>
      </c>
      <c r="CE21" s="109" t="n">
        <f aca="false">ROUND(SUM(CE10:CE20),5)</f>
        <v>5149.41</v>
      </c>
      <c r="CF21" s="109" t="n">
        <f aca="false">ROUND(SUM(CF10:CF20),5)</f>
        <v>0</v>
      </c>
      <c r="CG21" s="109" t="n">
        <f aca="false">ROUND(SUM(CG10:CG20),5)</f>
        <v>93359.68</v>
      </c>
      <c r="CH21" s="109" t="n">
        <f aca="false">ROUND(SUM(CH10:CH20),5)</f>
        <v>53326.28</v>
      </c>
      <c r="CI21" s="109" t="n">
        <f aca="false">ROUND(SUM(CI10:CI20),5)</f>
        <v>10535.28</v>
      </c>
      <c r="CJ21" s="109" t="n">
        <f aca="false">ROUND(SUM(CJ10:CJ20),5)</f>
        <v>113.17</v>
      </c>
      <c r="CK21" s="109" t="n">
        <f aca="false">ROUND(SUM(CK10:CK20),5)</f>
        <v>66713.44</v>
      </c>
      <c r="CL21" s="109" t="n">
        <f aca="false">ROUND(SUM(CL10:CL20),5)</f>
        <v>589892.53</v>
      </c>
      <c r="CM21" s="109" t="n">
        <f aca="false">ROUND(SUM(CM10:CM20),5)</f>
        <v>86951.55</v>
      </c>
      <c r="CN21" s="109" t="n">
        <f aca="false">ROUND(SUM(CN10:CN20),5)</f>
        <v>92601.14</v>
      </c>
      <c r="CO21" s="109" t="n">
        <f aca="false">ROUND(SUM(CO10:CO20),5)</f>
        <v>53503.36</v>
      </c>
      <c r="CP21" s="109" t="n">
        <f aca="false">ROUND(SUM(CP10:CP20),5)</f>
        <v>1221276.73</v>
      </c>
      <c r="CQ21" s="109" t="n">
        <f aca="false">ROUND(SUM(CQ10:CQ20),5)</f>
        <v>21049.37</v>
      </c>
      <c r="CR21" s="109" t="n">
        <f aca="false">ROUND(SUM(CR10:CR20),5)</f>
        <v>190783.22</v>
      </c>
      <c r="CS21" s="109" t="n">
        <f aca="false">ROUND(SUM(CS10:CS20),5)</f>
        <v>-13770.22</v>
      </c>
      <c r="CT21" s="109" t="n">
        <f aca="false">ROUND(SUM(CT10:CT20),5)</f>
        <v>-600786.27</v>
      </c>
      <c r="CU21" s="109" t="n">
        <f aca="false">ROUND(SUM(CU10:CU20),5)</f>
        <v>166779.78</v>
      </c>
      <c r="CV21" s="109" t="n">
        <f aca="false">ROUND(SUM(CV10:CV20),5)</f>
        <v>410840.78</v>
      </c>
      <c r="CW21" s="109" t="n">
        <f aca="false">ROUND(SUM(CW10:CW20),5)</f>
        <v>-70763.35</v>
      </c>
      <c r="CX21" s="109" t="n">
        <f aca="false">ROUND(SUM(CX10:CX20),5)</f>
        <v>9225.81</v>
      </c>
      <c r="CY21" s="109" t="n">
        <f aca="false">ROUND(SUM(CY10:CY20),5)</f>
        <v>7156.44</v>
      </c>
      <c r="CZ21" s="109" t="n">
        <f aca="false">ROUND(SUM(CZ10:CZ20),5)</f>
        <v>27048.59</v>
      </c>
      <c r="DA21" s="109" t="n">
        <f aca="false">ROUND(SUM(DA10:DA20),5)</f>
        <v>6879.55</v>
      </c>
      <c r="DB21" s="109" t="n">
        <f aca="false">ROUND(SUM(DB10:DB20),5)</f>
        <v>-29148.68</v>
      </c>
      <c r="DC21" s="109" t="n">
        <f aca="false">ROUND(SUM(DC10:DC20),5)</f>
        <v>25039.38</v>
      </c>
      <c r="DD21" s="109" t="n">
        <f aca="false">ROUND(SUM(DD10:DD20),5)</f>
        <v>85653.2</v>
      </c>
      <c r="DE21" s="109" t="n">
        <f aca="false">ROUND(SUM(DE10:DE20),5)</f>
        <v>433172.95</v>
      </c>
      <c r="DF21" s="109" t="n">
        <f aca="false">ROUND(SUM(DF10:DF20),5)</f>
        <v>14979.74</v>
      </c>
      <c r="DG21" s="109" t="n">
        <f aca="false">ROUND(SUM(DG10:DG20),5)</f>
        <v>-126766.51</v>
      </c>
      <c r="DH21" s="109" t="n">
        <f aca="false">ROUND(SUM(DH10:DH20),5)</f>
        <v>4303.31</v>
      </c>
      <c r="DI21" s="109" t="n">
        <f aca="false">ROUND(SUM(DI10:DI20),5)</f>
        <v>78946.97</v>
      </c>
      <c r="DJ21" s="109" t="n">
        <f aca="false">ROUND(SUM(DJ10:DJ20),5)</f>
        <v>32676.97</v>
      </c>
      <c r="DK21" s="109" t="n">
        <f aca="false">ROUND(SUM(DK10:DK20),5)</f>
        <v>-14084.26</v>
      </c>
      <c r="DL21" s="109" t="n">
        <f aca="false">ROUND(SUM(DL10:DL20),5)</f>
        <v>7219.8</v>
      </c>
      <c r="DM21" s="109" t="n">
        <f aca="false">ROUND(SUM(DM10:DM20),5)</f>
        <v>57778</v>
      </c>
      <c r="DN21" s="109" t="n">
        <f aca="false">ROUND(SUM(DN10:DN20),5)</f>
        <v>3673.28</v>
      </c>
      <c r="DO21" s="109" t="n">
        <f aca="false">ROUND(SUM(DO10:DO20),5)</f>
        <v>-88439.46</v>
      </c>
      <c r="DP21" s="109" t="n">
        <f aca="false">ROUND(SUM(DP10:DP20),5)</f>
        <v>338.01</v>
      </c>
      <c r="DQ21" s="109" t="n">
        <f aca="false">ROUND(SUM(DQ10:DQ20),5)</f>
        <v>20552.53</v>
      </c>
      <c r="DR21" s="109" t="n">
        <f aca="false">ROUND(SUM(DR10:DR20),5)</f>
        <v>380529.01</v>
      </c>
      <c r="DS21" s="109" t="n">
        <f aca="false">ROUND(SUM(DS10:DS20),5)</f>
        <v>78306.22</v>
      </c>
      <c r="DT21" s="109" t="n">
        <f aca="false">ROUND(SUM(DT10:DT20),5)</f>
        <v>11251.56</v>
      </c>
      <c r="DU21" s="109" t="n">
        <f aca="false">ROUND(SUM(DU10:DU20),5)</f>
        <v>2801.82</v>
      </c>
      <c r="DV21" s="109" t="n">
        <f aca="false">ROUND(SUM(DV10:DV20),5)</f>
        <v>39753.09</v>
      </c>
      <c r="DW21" s="109" t="n">
        <f aca="false">ROUND(SUM(DW10:DW20),5)</f>
        <v>13905.9</v>
      </c>
      <c r="DX21" s="109" t="n">
        <f aca="false">ROUND(SUM(DX10:DX20),5)</f>
        <v>28711.93</v>
      </c>
      <c r="DY21" s="109" t="n">
        <f aca="false">ROUND(SUM(DY10:DY20),5)</f>
        <v>15135.92</v>
      </c>
      <c r="DZ21" s="109" t="n">
        <f aca="false">ROUND(SUM(DZ10:DZ20),5)</f>
        <v>120281.17</v>
      </c>
      <c r="EA21" s="109" t="n">
        <f aca="false">ROUND(SUM(EA10:EA20),5)</f>
        <v>9974.67</v>
      </c>
      <c r="EB21" s="109" t="n">
        <f aca="false">ROUND(SUM(EB10:EB20),5)</f>
        <v>208232.05</v>
      </c>
      <c r="EC21" s="109" t="n">
        <f aca="false">ROUND(SUM(EC10:EC20),5)</f>
        <v>10018.23</v>
      </c>
      <c r="ED21" s="109" t="n">
        <f aca="false">ROUND(SUM(ED10:ED20),5)</f>
        <v>2029.09</v>
      </c>
      <c r="EE21" s="109" t="n">
        <f aca="false">ROUND(SUM(EE10:EE20),5)</f>
        <v>54729.46</v>
      </c>
      <c r="EF21" s="109" t="n">
        <f aca="false">ROUND(SUM(EF10:EF20),5)</f>
        <v>-2243.31</v>
      </c>
      <c r="EG21" s="109" t="n">
        <f aca="false">ROUND(SUM(EG10:EG20),5)</f>
        <v>7784.51</v>
      </c>
      <c r="EH21" s="109" t="n">
        <f aca="false">ROUND(SUM(EH10:EH20),5)</f>
        <v>68424.95</v>
      </c>
      <c r="EI21" s="109" t="n">
        <f aca="false">ROUND(SUM(EI10:EI20),5)</f>
        <v>4402.28</v>
      </c>
      <c r="EJ21" s="109" t="n">
        <f aca="false">ROUND(SUM(EJ10:EJ20),5)</f>
        <v>-3690</v>
      </c>
      <c r="EK21" s="109" t="n">
        <f aca="false">ROUND(SUM(EK10:EK20),5)</f>
        <v>108802.31</v>
      </c>
      <c r="EL21" s="109" t="n">
        <f aca="false">ROUND(SUM(EL10:EL20),5)</f>
        <v>9714.56</v>
      </c>
      <c r="EM21" s="109" t="n">
        <f aca="false">ROUND(SUM(EM10:EM20),5)</f>
        <v>8277.74</v>
      </c>
      <c r="EN21" s="109" t="n">
        <f aca="false">ROUND(SUM(EN10:EN20),5)</f>
        <v>-587798.05</v>
      </c>
      <c r="EO21" s="109" t="n">
        <f aca="false">ROUND(SUM(EO10:EO20),5)</f>
        <v>22094.16</v>
      </c>
      <c r="EP21" s="109" t="n">
        <f aca="false">ROUND(SUM(EP10:EP20),5)</f>
        <v>45782.89</v>
      </c>
      <c r="EQ21" s="109" t="n">
        <f aca="false">ROUND(SUM(EQ10:EQ20),5)</f>
        <v>494154.8</v>
      </c>
      <c r="ER21" s="109" t="n">
        <f aca="false">ROUND(SUM(ER10:ER20),5)</f>
        <v>63518.46</v>
      </c>
      <c r="ES21" s="109" t="n">
        <f aca="false">ROUND(SUM(ES10:ES20),5)</f>
        <v>-15220.87</v>
      </c>
      <c r="ET21" s="109" t="n">
        <f aca="false">ROUND(SUM(ET10:ET20),5)</f>
        <v>23950.92</v>
      </c>
      <c r="EU21" s="109" t="n">
        <f aca="false">ROUND(SUM(EU10:EU20),5)</f>
        <v>6839.45</v>
      </c>
      <c r="EV21" s="109" t="n">
        <f aca="false">ROUND(SUM(EV10:EV20),5)</f>
        <v>0</v>
      </c>
      <c r="EW21" s="109" t="n">
        <f aca="false">ROUND(SUM(EW10:EW20),5)</f>
        <v>0</v>
      </c>
      <c r="EX21" s="109" t="n">
        <f aca="false">ROUND(SUM(EX10:EX20),5)</f>
        <v>0</v>
      </c>
      <c r="EY21" s="109" t="n">
        <f aca="false">ROUND(SUM(EY10:EY20),5)</f>
        <v>-40307.89</v>
      </c>
      <c r="EZ21" s="109" t="n">
        <f aca="false">ROUND(SUM(G21:EY21),5)</f>
        <v>8751592.38</v>
      </c>
      <c r="FA21" s="110"/>
      <c r="FB21" s="111"/>
      <c r="FC21" s="110"/>
      <c r="FD21" s="111"/>
      <c r="FE21" s="110"/>
      <c r="FF21" s="111"/>
      <c r="FG21" s="110"/>
      <c r="FH21" s="111"/>
      <c r="FI21" s="110"/>
      <c r="FJ21" s="111"/>
      <c r="FK21" s="110"/>
      <c r="FL21" s="111"/>
      <c r="FM21" s="110"/>
      <c r="FN21" s="111"/>
      <c r="FO21" s="110"/>
      <c r="FP21" s="111"/>
      <c r="FQ21" s="110"/>
      <c r="FR21" s="111"/>
      <c r="FS21" s="110"/>
      <c r="FT21" s="111"/>
      <c r="FU21" s="110"/>
      <c r="FV21" s="111"/>
      <c r="FW21" s="110"/>
      <c r="FX21" s="111"/>
      <c r="FY21" s="110"/>
      <c r="FZ21" s="111"/>
      <c r="GA21" s="110"/>
      <c r="GB21" s="111"/>
      <c r="GC21" s="110"/>
      <c r="GD21" s="111"/>
      <c r="GE21" s="110"/>
      <c r="GF21" s="111"/>
      <c r="GG21" s="110"/>
      <c r="GH21" s="111"/>
      <c r="GI21" s="110"/>
      <c r="GJ21" s="111"/>
      <c r="GK21" s="110"/>
      <c r="GL21" s="111"/>
      <c r="GM21" s="110"/>
      <c r="GN21" s="111"/>
      <c r="GO21" s="110"/>
      <c r="GP21" s="111"/>
      <c r="GQ21" s="110"/>
      <c r="GR21" s="111"/>
      <c r="GS21" s="110"/>
      <c r="GT21" s="111"/>
      <c r="GU21" s="110"/>
      <c r="GV21" s="111"/>
      <c r="GW21" s="110"/>
      <c r="GX21" s="111"/>
      <c r="GY21" s="110"/>
      <c r="GZ21" s="111"/>
      <c r="HA21" s="110"/>
      <c r="HB21" s="111"/>
      <c r="HC21" s="110"/>
      <c r="HD21" s="111"/>
      <c r="HE21" s="110"/>
      <c r="HF21" s="111"/>
      <c r="HG21" s="110"/>
      <c r="HH21" s="111"/>
      <c r="HI21" s="110"/>
      <c r="HJ21" s="111"/>
      <c r="HK21" s="110"/>
      <c r="HL21" s="111"/>
      <c r="HM21" s="110"/>
      <c r="HN21" s="111"/>
      <c r="HO21" s="110"/>
      <c r="HP21" s="111"/>
      <c r="HQ21" s="110"/>
      <c r="HR21" s="111"/>
      <c r="HS21" s="110"/>
      <c r="HT21" s="111"/>
      <c r="HU21" s="110"/>
      <c r="HV21" s="111"/>
      <c r="HW21" s="110"/>
      <c r="HX21" s="111"/>
      <c r="HY21" s="110"/>
      <c r="HZ21" s="111"/>
      <c r="IA21" s="110"/>
      <c r="IB21" s="111"/>
      <c r="IC21" s="110"/>
      <c r="ID21" s="111"/>
      <c r="IE21" s="110"/>
      <c r="IF21" s="111"/>
      <c r="IG21" s="110"/>
      <c r="IH21" s="111"/>
      <c r="II21" s="110"/>
      <c r="IJ21" s="111"/>
      <c r="IK21" s="110"/>
      <c r="IL21" s="111"/>
      <c r="IM21" s="110"/>
      <c r="IN21" s="111"/>
      <c r="IO21" s="110"/>
      <c r="IP21" s="111"/>
      <c r="IQ21" s="110"/>
      <c r="IR21" s="111"/>
      <c r="IS21" s="110"/>
      <c r="IT21" s="111"/>
      <c r="IU21" s="110"/>
      <c r="IV21" s="111"/>
      <c r="IW21" s="110"/>
      <c r="IX21" s="111"/>
      <c r="IY21" s="110"/>
      <c r="IZ21" s="111"/>
      <c r="JA21" s="110"/>
      <c r="JB21" s="111"/>
      <c r="JC21" s="110"/>
      <c r="JD21" s="111"/>
      <c r="JE21" s="110"/>
      <c r="JF21" s="111"/>
      <c r="JG21" s="110"/>
      <c r="JH21" s="111"/>
      <c r="JI21" s="110"/>
      <c r="JJ21" s="111"/>
      <c r="JK21" s="110"/>
      <c r="JL21" s="111"/>
      <c r="JM21" s="110"/>
      <c r="JN21" s="111"/>
      <c r="JO21" s="110"/>
      <c r="JP21" s="111"/>
      <c r="JQ21" s="110"/>
      <c r="JR21" s="111"/>
      <c r="JS21" s="110"/>
      <c r="JT21" s="111"/>
      <c r="JU21" s="110"/>
      <c r="JV21" s="111"/>
      <c r="JW21" s="110"/>
      <c r="JX21" s="111"/>
      <c r="JY21" s="112"/>
      <c r="JZ21" s="112"/>
    </row>
    <row r="22" customFormat="false" ht="30" hidden="false" customHeight="true" outlineLevel="0" collapsed="false">
      <c r="A22" s="76"/>
      <c r="B22" s="76"/>
      <c r="C22" s="76"/>
      <c r="D22" s="76" t="s">
        <v>403</v>
      </c>
      <c r="E22" s="76"/>
      <c r="F22" s="76"/>
      <c r="G22" s="109"/>
      <c r="H22" s="109"/>
      <c r="I22" s="109"/>
      <c r="J22" s="109"/>
      <c r="K22" s="109"/>
      <c r="L22" s="109"/>
      <c r="M22" s="109"/>
      <c r="N22" s="109"/>
      <c r="O22" s="109"/>
      <c r="P22" s="109"/>
      <c r="Q22" s="109"/>
      <c r="R22" s="109"/>
      <c r="S22" s="109"/>
      <c r="T22" s="109"/>
      <c r="U22" s="109"/>
      <c r="V22" s="109"/>
      <c r="W22" s="109"/>
      <c r="X22" s="109"/>
      <c r="Y22" s="109"/>
      <c r="Z22" s="109"/>
      <c r="AA22" s="109"/>
      <c r="AB22" s="109"/>
      <c r="AC22" s="109"/>
      <c r="AD22" s="109"/>
      <c r="AE22" s="109"/>
      <c r="AF22" s="109"/>
      <c r="AG22" s="109"/>
      <c r="AH22" s="109"/>
      <c r="AI22" s="109"/>
      <c r="AJ22" s="109"/>
      <c r="AK22" s="109"/>
      <c r="AL22" s="109"/>
      <c r="AM22" s="109"/>
      <c r="AN22" s="109"/>
      <c r="AO22" s="109"/>
      <c r="AP22" s="109"/>
      <c r="AQ22" s="109"/>
      <c r="AR22" s="109"/>
      <c r="AS22" s="109"/>
      <c r="AT22" s="109"/>
      <c r="AU22" s="109"/>
      <c r="AV22" s="109"/>
      <c r="AW22" s="109"/>
      <c r="AX22" s="109"/>
      <c r="AY22" s="109"/>
      <c r="AZ22" s="109"/>
      <c r="BA22" s="109"/>
      <c r="BB22" s="109"/>
      <c r="BC22" s="109"/>
      <c r="BD22" s="109"/>
      <c r="BE22" s="109"/>
      <c r="BF22" s="109"/>
      <c r="BG22" s="109"/>
      <c r="BH22" s="109"/>
      <c r="BI22" s="109"/>
      <c r="BJ22" s="109"/>
      <c r="BK22" s="109"/>
      <c r="BL22" s="109"/>
      <c r="BM22" s="109"/>
      <c r="BN22" s="109"/>
      <c r="BO22" s="109"/>
      <c r="BP22" s="109"/>
      <c r="BQ22" s="109"/>
      <c r="BR22" s="109"/>
      <c r="BS22" s="109"/>
      <c r="BT22" s="109"/>
      <c r="BU22" s="109"/>
      <c r="BV22" s="109"/>
      <c r="BW22" s="109"/>
      <c r="BX22" s="109"/>
      <c r="BY22" s="109"/>
      <c r="BZ22" s="109"/>
      <c r="CA22" s="109"/>
      <c r="CB22" s="109"/>
      <c r="CC22" s="109"/>
      <c r="CD22" s="109"/>
      <c r="CE22" s="109"/>
      <c r="CF22" s="109"/>
      <c r="CG22" s="109"/>
      <c r="CH22" s="109"/>
      <c r="CI22" s="109"/>
      <c r="CJ22" s="109"/>
      <c r="CK22" s="109"/>
      <c r="CL22" s="109"/>
      <c r="CM22" s="109"/>
      <c r="CN22" s="109"/>
      <c r="CO22" s="109"/>
      <c r="CP22" s="109"/>
      <c r="CQ22" s="109"/>
      <c r="CR22" s="109"/>
      <c r="CS22" s="109"/>
      <c r="CT22" s="109"/>
      <c r="CU22" s="109"/>
      <c r="CV22" s="109"/>
      <c r="CW22" s="109"/>
      <c r="CX22" s="109"/>
      <c r="CY22" s="109"/>
      <c r="CZ22" s="109"/>
      <c r="DA22" s="109"/>
      <c r="DB22" s="109"/>
      <c r="DC22" s="109"/>
      <c r="DD22" s="109"/>
      <c r="DE22" s="109"/>
      <c r="DF22" s="109"/>
      <c r="DG22" s="109"/>
      <c r="DH22" s="109"/>
      <c r="DI22" s="109"/>
      <c r="DJ22" s="109"/>
      <c r="DK22" s="109"/>
      <c r="DL22" s="109"/>
      <c r="DM22" s="109"/>
      <c r="DN22" s="109"/>
      <c r="DO22" s="109"/>
      <c r="DP22" s="109"/>
      <c r="DQ22" s="109"/>
      <c r="DR22" s="109"/>
      <c r="DS22" s="109"/>
      <c r="DT22" s="109"/>
      <c r="DU22" s="109"/>
      <c r="DV22" s="109"/>
      <c r="DW22" s="109"/>
      <c r="DX22" s="109"/>
      <c r="DY22" s="109"/>
      <c r="DZ22" s="109"/>
      <c r="EA22" s="109"/>
      <c r="EB22" s="109"/>
      <c r="EC22" s="109"/>
      <c r="ED22" s="109"/>
      <c r="EE22" s="109"/>
      <c r="EF22" s="109"/>
      <c r="EG22" s="109"/>
      <c r="EH22" s="109"/>
      <c r="EI22" s="109"/>
      <c r="EJ22" s="109"/>
      <c r="EK22" s="109"/>
      <c r="EL22" s="109"/>
      <c r="EM22" s="109"/>
      <c r="EN22" s="109"/>
      <c r="EO22" s="109"/>
      <c r="EP22" s="109"/>
      <c r="EQ22" s="109"/>
      <c r="ER22" s="109"/>
      <c r="ES22" s="109"/>
      <c r="ET22" s="109"/>
      <c r="EU22" s="109"/>
      <c r="EV22" s="109"/>
      <c r="EW22" s="109"/>
      <c r="EX22" s="109"/>
      <c r="EY22" s="109"/>
      <c r="EZ22" s="109"/>
      <c r="FA22" s="110"/>
      <c r="FB22" s="111"/>
      <c r="FC22" s="110"/>
      <c r="FD22" s="111"/>
      <c r="FE22" s="110"/>
      <c r="FF22" s="111"/>
      <c r="FG22" s="110"/>
      <c r="FH22" s="111"/>
      <c r="FI22" s="110"/>
      <c r="FJ22" s="111"/>
      <c r="FK22" s="110"/>
      <c r="FL22" s="111"/>
      <c r="FM22" s="110"/>
      <c r="FN22" s="111"/>
      <c r="FO22" s="110"/>
      <c r="FP22" s="111"/>
      <c r="FQ22" s="110"/>
      <c r="FR22" s="111"/>
      <c r="FS22" s="110"/>
      <c r="FT22" s="111"/>
      <c r="FU22" s="110"/>
      <c r="FV22" s="111"/>
      <c r="FW22" s="110"/>
      <c r="FX22" s="111"/>
      <c r="FY22" s="110"/>
      <c r="FZ22" s="111"/>
      <c r="GA22" s="110"/>
      <c r="GB22" s="111"/>
      <c r="GC22" s="110"/>
      <c r="GD22" s="111"/>
      <c r="GE22" s="110"/>
      <c r="GF22" s="111"/>
      <c r="GG22" s="110"/>
      <c r="GH22" s="111"/>
      <c r="GI22" s="110"/>
      <c r="GJ22" s="111"/>
      <c r="GK22" s="110"/>
      <c r="GL22" s="111"/>
      <c r="GM22" s="110"/>
      <c r="GN22" s="111"/>
      <c r="GO22" s="110"/>
      <c r="GP22" s="111"/>
      <c r="GQ22" s="110"/>
      <c r="GR22" s="111"/>
      <c r="GS22" s="110"/>
      <c r="GT22" s="111"/>
      <c r="GU22" s="110"/>
      <c r="GV22" s="111"/>
      <c r="GW22" s="110"/>
      <c r="GX22" s="111"/>
      <c r="GY22" s="110"/>
      <c r="GZ22" s="111"/>
      <c r="HA22" s="110"/>
      <c r="HB22" s="111"/>
      <c r="HC22" s="110"/>
      <c r="HD22" s="111"/>
      <c r="HE22" s="110"/>
      <c r="HF22" s="111"/>
      <c r="HG22" s="110"/>
      <c r="HH22" s="111"/>
      <c r="HI22" s="110"/>
      <c r="HJ22" s="111"/>
      <c r="HK22" s="110"/>
      <c r="HL22" s="111"/>
      <c r="HM22" s="110"/>
      <c r="HN22" s="111"/>
      <c r="HO22" s="110"/>
      <c r="HP22" s="111"/>
      <c r="HQ22" s="110"/>
      <c r="HR22" s="111"/>
      <c r="HS22" s="110"/>
      <c r="HT22" s="111"/>
      <c r="HU22" s="110"/>
      <c r="HV22" s="111"/>
      <c r="HW22" s="110"/>
      <c r="HX22" s="111"/>
      <c r="HY22" s="110"/>
      <c r="HZ22" s="111"/>
      <c r="IA22" s="110"/>
      <c r="IB22" s="111"/>
      <c r="IC22" s="110"/>
      <c r="ID22" s="111"/>
      <c r="IE22" s="110"/>
      <c r="IF22" s="111"/>
      <c r="IG22" s="110"/>
      <c r="IH22" s="111"/>
      <c r="II22" s="110"/>
      <c r="IJ22" s="111"/>
      <c r="IK22" s="110"/>
      <c r="IL22" s="111"/>
      <c r="IM22" s="110"/>
      <c r="IN22" s="111"/>
      <c r="IO22" s="110"/>
      <c r="IP22" s="111"/>
      <c r="IQ22" s="110"/>
      <c r="IR22" s="111"/>
      <c r="IS22" s="110"/>
      <c r="IT22" s="111"/>
      <c r="IU22" s="110"/>
      <c r="IV22" s="111"/>
      <c r="IW22" s="110"/>
      <c r="IX22" s="111"/>
      <c r="IY22" s="110"/>
      <c r="IZ22" s="111"/>
      <c r="JA22" s="110"/>
      <c r="JB22" s="111"/>
      <c r="JC22" s="110"/>
      <c r="JD22" s="111"/>
      <c r="JE22" s="110"/>
      <c r="JF22" s="111"/>
      <c r="JG22" s="110"/>
      <c r="JH22" s="111"/>
      <c r="JI22" s="110"/>
      <c r="JJ22" s="111"/>
      <c r="JK22" s="110"/>
      <c r="JL22" s="111"/>
      <c r="JM22" s="110"/>
      <c r="JN22" s="111"/>
      <c r="JO22" s="110"/>
      <c r="JP22" s="111"/>
      <c r="JQ22" s="110"/>
      <c r="JR22" s="111"/>
      <c r="JS22" s="110"/>
      <c r="JT22" s="111"/>
      <c r="JU22" s="110"/>
      <c r="JV22" s="111"/>
      <c r="JW22" s="110"/>
      <c r="JX22" s="111"/>
      <c r="JY22" s="112"/>
      <c r="JZ22" s="112"/>
    </row>
    <row r="23" customFormat="false" ht="13.8" hidden="false" customHeight="false" outlineLevel="0" collapsed="false">
      <c r="A23" s="76"/>
      <c r="B23" s="76"/>
      <c r="C23" s="76"/>
      <c r="D23" s="76"/>
      <c r="E23" s="76" t="s">
        <v>404</v>
      </c>
      <c r="F23" s="76"/>
      <c r="G23" s="109" t="n">
        <v>0</v>
      </c>
      <c r="H23" s="109" t="n">
        <v>0</v>
      </c>
      <c r="I23" s="109" t="n">
        <v>0</v>
      </c>
      <c r="J23" s="109" t="n">
        <v>0</v>
      </c>
      <c r="K23" s="109" t="n">
        <v>0</v>
      </c>
      <c r="L23" s="109" t="n">
        <v>0</v>
      </c>
      <c r="M23" s="109" t="n">
        <v>0</v>
      </c>
      <c r="N23" s="109" t="n">
        <v>0</v>
      </c>
      <c r="O23" s="109" t="n">
        <v>0</v>
      </c>
      <c r="P23" s="109" t="n">
        <v>0</v>
      </c>
      <c r="Q23" s="109" t="n">
        <v>0</v>
      </c>
      <c r="R23" s="109" t="n">
        <v>0</v>
      </c>
      <c r="S23" s="109" t="n">
        <v>0</v>
      </c>
      <c r="T23" s="109" t="n">
        <v>0</v>
      </c>
      <c r="U23" s="109" t="n">
        <v>0</v>
      </c>
      <c r="V23" s="109" t="n">
        <v>0</v>
      </c>
      <c r="W23" s="109" t="n">
        <v>0</v>
      </c>
      <c r="X23" s="109" t="n">
        <v>0</v>
      </c>
      <c r="Y23" s="109" t="n">
        <v>0</v>
      </c>
      <c r="Z23" s="109" t="n">
        <v>0</v>
      </c>
      <c r="AA23" s="109" t="n">
        <v>0</v>
      </c>
      <c r="AB23" s="109" t="n">
        <v>0</v>
      </c>
      <c r="AC23" s="109" t="n">
        <v>0</v>
      </c>
      <c r="AD23" s="109" t="n">
        <v>0</v>
      </c>
      <c r="AE23" s="109" t="n">
        <v>0</v>
      </c>
      <c r="AF23" s="109" t="n">
        <v>0</v>
      </c>
      <c r="AG23" s="109" t="n">
        <v>0</v>
      </c>
      <c r="AH23" s="109" t="n">
        <v>0</v>
      </c>
      <c r="AI23" s="109" t="n">
        <v>0</v>
      </c>
      <c r="AJ23" s="109" t="n">
        <v>0</v>
      </c>
      <c r="AK23" s="109" t="n">
        <v>0</v>
      </c>
      <c r="AL23" s="109" t="n">
        <v>0</v>
      </c>
      <c r="AM23" s="109" t="n">
        <v>0</v>
      </c>
      <c r="AN23" s="109" t="n">
        <v>0</v>
      </c>
      <c r="AO23" s="109" t="n">
        <v>0</v>
      </c>
      <c r="AP23" s="109" t="n">
        <v>0</v>
      </c>
      <c r="AQ23" s="109" t="n">
        <v>0</v>
      </c>
      <c r="AR23" s="109" t="n">
        <v>0</v>
      </c>
      <c r="AS23" s="109" t="n">
        <v>0</v>
      </c>
      <c r="AT23" s="109" t="n">
        <v>0</v>
      </c>
      <c r="AU23" s="109" t="n">
        <v>0</v>
      </c>
      <c r="AV23" s="109" t="n">
        <v>0</v>
      </c>
      <c r="AW23" s="109" t="n">
        <v>0</v>
      </c>
      <c r="AX23" s="109" t="n">
        <v>0</v>
      </c>
      <c r="AY23" s="109" t="n">
        <v>0</v>
      </c>
      <c r="AZ23" s="109" t="n">
        <v>0</v>
      </c>
      <c r="BA23" s="109" t="n">
        <v>0</v>
      </c>
      <c r="BB23" s="109" t="n">
        <v>0</v>
      </c>
      <c r="BC23" s="109" t="n">
        <v>0</v>
      </c>
      <c r="BD23" s="109" t="n">
        <v>0</v>
      </c>
      <c r="BE23" s="109" t="n">
        <v>0</v>
      </c>
      <c r="BF23" s="109" t="n">
        <v>0</v>
      </c>
      <c r="BG23" s="109" t="n">
        <v>0</v>
      </c>
      <c r="BH23" s="109" t="n">
        <v>0</v>
      </c>
      <c r="BI23" s="109" t="n">
        <v>0</v>
      </c>
      <c r="BJ23" s="109" t="n">
        <v>0</v>
      </c>
      <c r="BK23" s="109" t="n">
        <v>0</v>
      </c>
      <c r="BL23" s="109" t="n">
        <v>0</v>
      </c>
      <c r="BM23" s="109" t="n">
        <v>0</v>
      </c>
      <c r="BN23" s="109" t="n">
        <v>0</v>
      </c>
      <c r="BO23" s="109" t="n">
        <v>0</v>
      </c>
      <c r="BP23" s="109" t="n">
        <v>0</v>
      </c>
      <c r="BQ23" s="109" t="n">
        <v>0</v>
      </c>
      <c r="BR23" s="109" t="n">
        <v>0</v>
      </c>
      <c r="BS23" s="109" t="n">
        <v>0</v>
      </c>
      <c r="BT23" s="109" t="n">
        <v>0</v>
      </c>
      <c r="BU23" s="109" t="n">
        <v>0</v>
      </c>
      <c r="BV23" s="109" t="n">
        <v>0</v>
      </c>
      <c r="BW23" s="109" t="n">
        <v>0</v>
      </c>
      <c r="BX23" s="109" t="n">
        <v>0</v>
      </c>
      <c r="BY23" s="109" t="n">
        <v>0</v>
      </c>
      <c r="BZ23" s="109" t="n">
        <v>0</v>
      </c>
      <c r="CA23" s="109" t="n">
        <v>0</v>
      </c>
      <c r="CB23" s="109" t="n">
        <v>0</v>
      </c>
      <c r="CC23" s="109" t="n">
        <v>0</v>
      </c>
      <c r="CD23" s="109" t="n">
        <v>0</v>
      </c>
      <c r="CE23" s="109" t="n">
        <v>0</v>
      </c>
      <c r="CF23" s="109" t="n">
        <v>0</v>
      </c>
      <c r="CG23" s="109" t="n">
        <v>0</v>
      </c>
      <c r="CH23" s="109" t="n">
        <v>0</v>
      </c>
      <c r="CI23" s="109" t="n">
        <v>0</v>
      </c>
      <c r="CJ23" s="109" t="n">
        <v>0</v>
      </c>
      <c r="CK23" s="109" t="n">
        <v>0</v>
      </c>
      <c r="CL23" s="109" t="n">
        <v>0</v>
      </c>
      <c r="CM23" s="109" t="n">
        <v>0</v>
      </c>
      <c r="CN23" s="109" t="n">
        <v>0</v>
      </c>
      <c r="CO23" s="109" t="n">
        <v>0</v>
      </c>
      <c r="CP23" s="109" t="n">
        <v>0</v>
      </c>
      <c r="CQ23" s="109" t="n">
        <v>0</v>
      </c>
      <c r="CR23" s="109" t="n">
        <v>0</v>
      </c>
      <c r="CS23" s="109" t="n">
        <v>0</v>
      </c>
      <c r="CT23" s="109" t="n">
        <v>0</v>
      </c>
      <c r="CU23" s="109" t="n">
        <v>0</v>
      </c>
      <c r="CV23" s="109" t="n">
        <v>0</v>
      </c>
      <c r="CW23" s="109" t="n">
        <v>0</v>
      </c>
      <c r="CX23" s="109" t="n">
        <v>0</v>
      </c>
      <c r="CY23" s="109" t="n">
        <v>0</v>
      </c>
      <c r="CZ23" s="109" t="n">
        <v>0</v>
      </c>
      <c r="DA23" s="109" t="n">
        <v>0</v>
      </c>
      <c r="DB23" s="109" t="n">
        <v>0</v>
      </c>
      <c r="DC23" s="109" t="n">
        <v>0</v>
      </c>
      <c r="DD23" s="109" t="n">
        <v>0</v>
      </c>
      <c r="DE23" s="109" t="n">
        <v>0</v>
      </c>
      <c r="DF23" s="109" t="n">
        <v>0</v>
      </c>
      <c r="DG23" s="109" t="n">
        <v>0</v>
      </c>
      <c r="DH23" s="109" t="n">
        <v>0</v>
      </c>
      <c r="DI23" s="109" t="n">
        <v>0</v>
      </c>
      <c r="DJ23" s="109" t="n">
        <v>0</v>
      </c>
      <c r="DK23" s="109" t="n">
        <v>0</v>
      </c>
      <c r="DL23" s="109" t="n">
        <v>0</v>
      </c>
      <c r="DM23" s="109" t="n">
        <v>0</v>
      </c>
      <c r="DN23" s="109" t="n">
        <v>0</v>
      </c>
      <c r="DO23" s="109" t="n">
        <v>0</v>
      </c>
      <c r="DP23" s="109" t="n">
        <v>0</v>
      </c>
      <c r="DQ23" s="109" t="n">
        <v>0</v>
      </c>
      <c r="DR23" s="109" t="n">
        <v>0</v>
      </c>
      <c r="DS23" s="109" t="n">
        <v>0</v>
      </c>
      <c r="DT23" s="109" t="n">
        <v>0</v>
      </c>
      <c r="DU23" s="109" t="n">
        <v>0</v>
      </c>
      <c r="DV23" s="109" t="n">
        <v>0</v>
      </c>
      <c r="DW23" s="109" t="n">
        <v>0</v>
      </c>
      <c r="DX23" s="109" t="n">
        <v>0</v>
      </c>
      <c r="DY23" s="109" t="n">
        <v>0</v>
      </c>
      <c r="DZ23" s="109" t="n">
        <v>0</v>
      </c>
      <c r="EA23" s="109" t="n">
        <v>0</v>
      </c>
      <c r="EB23" s="109" t="n">
        <v>0</v>
      </c>
      <c r="EC23" s="109" t="n">
        <v>0</v>
      </c>
      <c r="ED23" s="109" t="n">
        <v>0</v>
      </c>
      <c r="EE23" s="109" t="n">
        <v>0</v>
      </c>
      <c r="EF23" s="109" t="n">
        <v>0</v>
      </c>
      <c r="EG23" s="109" t="n">
        <v>0</v>
      </c>
      <c r="EH23" s="109" t="n">
        <v>0</v>
      </c>
      <c r="EI23" s="109" t="n">
        <v>0</v>
      </c>
      <c r="EJ23" s="109" t="n">
        <v>0</v>
      </c>
      <c r="EK23" s="109" t="n">
        <v>0</v>
      </c>
      <c r="EL23" s="109" t="n">
        <v>0</v>
      </c>
      <c r="EM23" s="109" t="n">
        <v>0</v>
      </c>
      <c r="EN23" s="109" t="n">
        <v>0</v>
      </c>
      <c r="EO23" s="109" t="n">
        <v>0</v>
      </c>
      <c r="EP23" s="109" t="n">
        <v>0</v>
      </c>
      <c r="EQ23" s="109" t="n">
        <v>0</v>
      </c>
      <c r="ER23" s="109" t="n">
        <v>0</v>
      </c>
      <c r="ES23" s="109" t="n">
        <v>0</v>
      </c>
      <c r="ET23" s="109" t="n">
        <v>0</v>
      </c>
      <c r="EU23" s="109" t="n">
        <v>0</v>
      </c>
      <c r="EV23" s="109" t="n">
        <v>0</v>
      </c>
      <c r="EW23" s="109" t="n">
        <v>0</v>
      </c>
      <c r="EX23" s="109" t="n">
        <v>0</v>
      </c>
      <c r="EY23" s="109" t="n">
        <v>0</v>
      </c>
      <c r="EZ23" s="109" t="n">
        <f aca="false">ROUND(SUM(G23:EY23),5)</f>
        <v>0</v>
      </c>
      <c r="FA23" s="110"/>
      <c r="FB23" s="111"/>
      <c r="FC23" s="110"/>
      <c r="FD23" s="111"/>
      <c r="FE23" s="110"/>
      <c r="FF23" s="111"/>
      <c r="FG23" s="110"/>
      <c r="FH23" s="111"/>
      <c r="FI23" s="110"/>
      <c r="FJ23" s="111"/>
      <c r="FK23" s="110"/>
      <c r="FL23" s="111"/>
      <c r="FM23" s="110"/>
      <c r="FN23" s="111"/>
      <c r="FO23" s="110"/>
      <c r="FP23" s="111"/>
      <c r="FQ23" s="110"/>
      <c r="FR23" s="111"/>
      <c r="FS23" s="110"/>
      <c r="FT23" s="111"/>
      <c r="FU23" s="110"/>
      <c r="FV23" s="111"/>
      <c r="FW23" s="110"/>
      <c r="FX23" s="111"/>
      <c r="FY23" s="110"/>
      <c r="FZ23" s="111"/>
      <c r="GA23" s="110"/>
      <c r="GB23" s="111"/>
      <c r="GC23" s="110"/>
      <c r="GD23" s="111"/>
      <c r="GE23" s="110"/>
      <c r="GF23" s="111"/>
      <c r="GG23" s="110"/>
      <c r="GH23" s="111"/>
      <c r="GI23" s="110"/>
      <c r="GJ23" s="111"/>
      <c r="GK23" s="110"/>
      <c r="GL23" s="111"/>
      <c r="GM23" s="110"/>
      <c r="GN23" s="111"/>
      <c r="GO23" s="110"/>
      <c r="GP23" s="111"/>
      <c r="GQ23" s="110"/>
      <c r="GR23" s="111"/>
      <c r="GS23" s="110"/>
      <c r="GT23" s="111"/>
      <c r="GU23" s="110"/>
      <c r="GV23" s="111"/>
      <c r="GW23" s="110"/>
      <c r="GX23" s="111"/>
      <c r="GY23" s="110"/>
      <c r="GZ23" s="111"/>
      <c r="HA23" s="110"/>
      <c r="HB23" s="111"/>
      <c r="HC23" s="110"/>
      <c r="HD23" s="111"/>
      <c r="HE23" s="110"/>
      <c r="HF23" s="111"/>
      <c r="HG23" s="110"/>
      <c r="HH23" s="111"/>
      <c r="HI23" s="110"/>
      <c r="HJ23" s="111"/>
      <c r="HK23" s="110"/>
      <c r="HL23" s="111"/>
      <c r="HM23" s="110"/>
      <c r="HN23" s="111"/>
      <c r="HO23" s="110"/>
      <c r="HP23" s="111"/>
      <c r="HQ23" s="110"/>
      <c r="HR23" s="111"/>
      <c r="HS23" s="110"/>
      <c r="HT23" s="111"/>
      <c r="HU23" s="110"/>
      <c r="HV23" s="111"/>
      <c r="HW23" s="110"/>
      <c r="HX23" s="111"/>
      <c r="HY23" s="110"/>
      <c r="HZ23" s="111"/>
      <c r="IA23" s="110"/>
      <c r="IB23" s="111"/>
      <c r="IC23" s="110"/>
      <c r="ID23" s="111"/>
      <c r="IE23" s="110"/>
      <c r="IF23" s="111"/>
      <c r="IG23" s="110"/>
      <c r="IH23" s="111"/>
      <c r="II23" s="110"/>
      <c r="IJ23" s="111"/>
      <c r="IK23" s="110"/>
      <c r="IL23" s="111"/>
      <c r="IM23" s="110"/>
      <c r="IN23" s="111"/>
      <c r="IO23" s="110"/>
      <c r="IP23" s="111"/>
      <c r="IQ23" s="110"/>
      <c r="IR23" s="111"/>
      <c r="IS23" s="110"/>
      <c r="IT23" s="111"/>
      <c r="IU23" s="110"/>
      <c r="IV23" s="111"/>
      <c r="IW23" s="110"/>
      <c r="IX23" s="111"/>
      <c r="IY23" s="110"/>
      <c r="IZ23" s="111"/>
      <c r="JA23" s="110"/>
      <c r="JB23" s="111"/>
      <c r="JC23" s="110"/>
      <c r="JD23" s="111"/>
      <c r="JE23" s="110"/>
      <c r="JF23" s="111"/>
      <c r="JG23" s="110"/>
      <c r="JH23" s="111"/>
      <c r="JI23" s="110"/>
      <c r="JJ23" s="111"/>
      <c r="JK23" s="110"/>
      <c r="JL23" s="111"/>
      <c r="JM23" s="110"/>
      <c r="JN23" s="111"/>
      <c r="JO23" s="110"/>
      <c r="JP23" s="111"/>
      <c r="JQ23" s="110"/>
      <c r="JR23" s="111"/>
      <c r="JS23" s="110"/>
      <c r="JT23" s="111"/>
      <c r="JU23" s="110"/>
      <c r="JV23" s="111"/>
      <c r="JW23" s="110"/>
      <c r="JX23" s="111"/>
      <c r="JY23" s="112"/>
      <c r="JZ23" s="112"/>
    </row>
    <row r="24" customFormat="false" ht="13.8" hidden="false" customHeight="false" outlineLevel="0" collapsed="false">
      <c r="A24" s="76"/>
      <c r="B24" s="76"/>
      <c r="C24" s="76"/>
      <c r="D24" s="76"/>
      <c r="E24" s="76" t="s">
        <v>405</v>
      </c>
      <c r="F24" s="76"/>
      <c r="G24" s="109" t="n">
        <v>0</v>
      </c>
      <c r="H24" s="109" t="n">
        <v>0</v>
      </c>
      <c r="I24" s="109" t="n">
        <v>0</v>
      </c>
      <c r="J24" s="109" t="n">
        <v>0</v>
      </c>
      <c r="K24" s="109" t="n">
        <v>0</v>
      </c>
      <c r="L24" s="109" t="n">
        <v>0</v>
      </c>
      <c r="M24" s="109" t="n">
        <v>0</v>
      </c>
      <c r="N24" s="109" t="n">
        <v>0</v>
      </c>
      <c r="O24" s="109" t="n">
        <v>0</v>
      </c>
      <c r="P24" s="109" t="n">
        <v>0</v>
      </c>
      <c r="Q24" s="109" t="n">
        <v>0</v>
      </c>
      <c r="R24" s="109" t="n">
        <v>0</v>
      </c>
      <c r="S24" s="109" t="n">
        <v>0</v>
      </c>
      <c r="T24" s="109" t="n">
        <v>0</v>
      </c>
      <c r="U24" s="109" t="n">
        <v>0</v>
      </c>
      <c r="V24" s="109" t="n">
        <v>0</v>
      </c>
      <c r="W24" s="109" t="n">
        <v>0</v>
      </c>
      <c r="X24" s="109" t="n">
        <v>0</v>
      </c>
      <c r="Y24" s="109" t="n">
        <v>0</v>
      </c>
      <c r="Z24" s="109" t="n">
        <v>0</v>
      </c>
      <c r="AA24" s="109" t="n">
        <v>0</v>
      </c>
      <c r="AB24" s="109" t="n">
        <v>0</v>
      </c>
      <c r="AC24" s="109" t="n">
        <v>0</v>
      </c>
      <c r="AD24" s="109" t="n">
        <v>0</v>
      </c>
      <c r="AE24" s="109" t="n">
        <v>0</v>
      </c>
      <c r="AF24" s="109" t="n">
        <v>0</v>
      </c>
      <c r="AG24" s="109" t="n">
        <v>0</v>
      </c>
      <c r="AH24" s="109" t="n">
        <v>0</v>
      </c>
      <c r="AI24" s="109" t="n">
        <v>0</v>
      </c>
      <c r="AJ24" s="109" t="n">
        <v>0</v>
      </c>
      <c r="AK24" s="109" t="n">
        <v>0</v>
      </c>
      <c r="AL24" s="109" t="n">
        <v>0</v>
      </c>
      <c r="AM24" s="109" t="n">
        <v>0</v>
      </c>
      <c r="AN24" s="109" t="n">
        <v>0</v>
      </c>
      <c r="AO24" s="109" t="n">
        <v>0</v>
      </c>
      <c r="AP24" s="109" t="n">
        <v>0</v>
      </c>
      <c r="AQ24" s="109" t="n">
        <v>0</v>
      </c>
      <c r="AR24" s="109" t="n">
        <v>0</v>
      </c>
      <c r="AS24" s="109" t="n">
        <v>0</v>
      </c>
      <c r="AT24" s="109" t="n">
        <v>0</v>
      </c>
      <c r="AU24" s="109" t="n">
        <v>0</v>
      </c>
      <c r="AV24" s="109" t="n">
        <v>0</v>
      </c>
      <c r="AW24" s="109" t="n">
        <v>0</v>
      </c>
      <c r="AX24" s="109" t="n">
        <v>0</v>
      </c>
      <c r="AY24" s="109" t="n">
        <v>0</v>
      </c>
      <c r="AZ24" s="109" t="n">
        <v>0</v>
      </c>
      <c r="BA24" s="109" t="n">
        <v>0</v>
      </c>
      <c r="BB24" s="109" t="n">
        <v>0</v>
      </c>
      <c r="BC24" s="109" t="n">
        <v>0</v>
      </c>
      <c r="BD24" s="109" t="n">
        <v>0</v>
      </c>
      <c r="BE24" s="109" t="n">
        <v>0</v>
      </c>
      <c r="BF24" s="109" t="n">
        <v>0</v>
      </c>
      <c r="BG24" s="109" t="n">
        <v>0</v>
      </c>
      <c r="BH24" s="109" t="n">
        <v>0</v>
      </c>
      <c r="BI24" s="109" t="n">
        <v>0</v>
      </c>
      <c r="BJ24" s="109" t="n">
        <v>0</v>
      </c>
      <c r="BK24" s="109" t="n">
        <v>0</v>
      </c>
      <c r="BL24" s="109" t="n">
        <v>0</v>
      </c>
      <c r="BM24" s="109" t="n">
        <v>0</v>
      </c>
      <c r="BN24" s="109" t="n">
        <v>0</v>
      </c>
      <c r="BO24" s="109" t="n">
        <v>0</v>
      </c>
      <c r="BP24" s="109" t="n">
        <v>0</v>
      </c>
      <c r="BQ24" s="109" t="n">
        <v>0</v>
      </c>
      <c r="BR24" s="109" t="n">
        <v>0</v>
      </c>
      <c r="BS24" s="109" t="n">
        <v>0</v>
      </c>
      <c r="BT24" s="109" t="n">
        <v>0</v>
      </c>
      <c r="BU24" s="109" t="n">
        <v>0</v>
      </c>
      <c r="BV24" s="109" t="n">
        <v>0</v>
      </c>
      <c r="BW24" s="109" t="n">
        <v>0</v>
      </c>
      <c r="BX24" s="109" t="n">
        <v>0</v>
      </c>
      <c r="BY24" s="109" t="n">
        <v>0</v>
      </c>
      <c r="BZ24" s="109" t="n">
        <v>0</v>
      </c>
      <c r="CA24" s="109" t="n">
        <v>0</v>
      </c>
      <c r="CB24" s="109" t="n">
        <v>0</v>
      </c>
      <c r="CC24" s="109" t="n">
        <v>0</v>
      </c>
      <c r="CD24" s="109" t="n">
        <v>0</v>
      </c>
      <c r="CE24" s="109" t="n">
        <v>0</v>
      </c>
      <c r="CF24" s="109" t="n">
        <v>0</v>
      </c>
      <c r="CG24" s="109" t="n">
        <v>0</v>
      </c>
      <c r="CH24" s="109" t="n">
        <v>0</v>
      </c>
      <c r="CI24" s="109" t="n">
        <v>0</v>
      </c>
      <c r="CJ24" s="109" t="n">
        <v>0</v>
      </c>
      <c r="CK24" s="109" t="n">
        <v>0</v>
      </c>
      <c r="CL24" s="109" t="n">
        <v>0</v>
      </c>
      <c r="CM24" s="109" t="n">
        <v>0</v>
      </c>
      <c r="CN24" s="109" t="n">
        <v>0</v>
      </c>
      <c r="CO24" s="109" t="n">
        <v>0</v>
      </c>
      <c r="CP24" s="109" t="n">
        <v>0</v>
      </c>
      <c r="CQ24" s="109" t="n">
        <v>0</v>
      </c>
      <c r="CR24" s="109" t="n">
        <v>0</v>
      </c>
      <c r="CS24" s="109" t="n">
        <v>0</v>
      </c>
      <c r="CT24" s="109" t="n">
        <v>0</v>
      </c>
      <c r="CU24" s="109" t="n">
        <v>0</v>
      </c>
      <c r="CV24" s="109" t="n">
        <v>0</v>
      </c>
      <c r="CW24" s="109" t="n">
        <v>0</v>
      </c>
      <c r="CX24" s="109" t="n">
        <v>0</v>
      </c>
      <c r="CY24" s="109" t="n">
        <v>0</v>
      </c>
      <c r="CZ24" s="109" t="n">
        <v>0</v>
      </c>
      <c r="DA24" s="109" t="n">
        <v>0</v>
      </c>
      <c r="DB24" s="109" t="n">
        <v>0</v>
      </c>
      <c r="DC24" s="109" t="n">
        <v>0</v>
      </c>
      <c r="DD24" s="109" t="n">
        <v>0</v>
      </c>
      <c r="DE24" s="109" t="n">
        <v>0</v>
      </c>
      <c r="DF24" s="109" t="n">
        <v>0</v>
      </c>
      <c r="DG24" s="109" t="n">
        <v>0</v>
      </c>
      <c r="DH24" s="109" t="n">
        <v>0</v>
      </c>
      <c r="DI24" s="109" t="n">
        <v>0</v>
      </c>
      <c r="DJ24" s="109" t="n">
        <v>0</v>
      </c>
      <c r="DK24" s="109" t="n">
        <v>0</v>
      </c>
      <c r="DL24" s="109" t="n">
        <v>0</v>
      </c>
      <c r="DM24" s="109" t="n">
        <v>0</v>
      </c>
      <c r="DN24" s="109" t="n">
        <v>0</v>
      </c>
      <c r="DO24" s="109" t="n">
        <v>0</v>
      </c>
      <c r="DP24" s="109" t="n">
        <v>0</v>
      </c>
      <c r="DQ24" s="109" t="n">
        <v>0</v>
      </c>
      <c r="DR24" s="109" t="n">
        <v>0</v>
      </c>
      <c r="DS24" s="109" t="n">
        <v>0</v>
      </c>
      <c r="DT24" s="109" t="n">
        <v>0</v>
      </c>
      <c r="DU24" s="109" t="n">
        <v>0</v>
      </c>
      <c r="DV24" s="109" t="n">
        <v>0</v>
      </c>
      <c r="DW24" s="109" t="n">
        <v>0</v>
      </c>
      <c r="DX24" s="109" t="n">
        <v>0</v>
      </c>
      <c r="DY24" s="109" t="n">
        <v>0</v>
      </c>
      <c r="DZ24" s="109" t="n">
        <v>0</v>
      </c>
      <c r="EA24" s="109" t="n">
        <v>0</v>
      </c>
      <c r="EB24" s="109" t="n">
        <v>0</v>
      </c>
      <c r="EC24" s="109" t="n">
        <v>0</v>
      </c>
      <c r="ED24" s="109" t="n">
        <v>0</v>
      </c>
      <c r="EE24" s="109" t="n">
        <v>0</v>
      </c>
      <c r="EF24" s="109" t="n">
        <v>0</v>
      </c>
      <c r="EG24" s="109" t="n">
        <v>0</v>
      </c>
      <c r="EH24" s="109" t="n">
        <v>0</v>
      </c>
      <c r="EI24" s="109" t="n">
        <v>0</v>
      </c>
      <c r="EJ24" s="109" t="n">
        <v>0</v>
      </c>
      <c r="EK24" s="109" t="n">
        <v>0</v>
      </c>
      <c r="EL24" s="109" t="n">
        <v>0</v>
      </c>
      <c r="EM24" s="109" t="n">
        <v>0</v>
      </c>
      <c r="EN24" s="109" t="n">
        <v>0</v>
      </c>
      <c r="EO24" s="109" t="n">
        <v>0</v>
      </c>
      <c r="EP24" s="109" t="n">
        <v>0</v>
      </c>
      <c r="EQ24" s="109" t="n">
        <v>0</v>
      </c>
      <c r="ER24" s="109" t="n">
        <v>0</v>
      </c>
      <c r="ES24" s="109" t="n">
        <v>0</v>
      </c>
      <c r="ET24" s="109" t="n">
        <v>0</v>
      </c>
      <c r="EU24" s="109" t="n">
        <v>0</v>
      </c>
      <c r="EV24" s="109" t="n">
        <v>0</v>
      </c>
      <c r="EW24" s="109" t="n">
        <v>0</v>
      </c>
      <c r="EX24" s="109" t="n">
        <v>0</v>
      </c>
      <c r="EY24" s="109" t="n">
        <v>0</v>
      </c>
      <c r="EZ24" s="109" t="n">
        <f aca="false">ROUND(SUM(G24:EY24),5)</f>
        <v>0</v>
      </c>
      <c r="FA24" s="110"/>
      <c r="FB24" s="111"/>
      <c r="FC24" s="110"/>
      <c r="FD24" s="111"/>
      <c r="FE24" s="110"/>
      <c r="FF24" s="111"/>
      <c r="FG24" s="110"/>
      <c r="FH24" s="111"/>
      <c r="FI24" s="110"/>
      <c r="FJ24" s="111"/>
      <c r="FK24" s="110"/>
      <c r="FL24" s="111"/>
      <c r="FM24" s="110"/>
      <c r="FN24" s="111"/>
      <c r="FO24" s="110"/>
      <c r="FP24" s="111"/>
      <c r="FQ24" s="110"/>
      <c r="FR24" s="111"/>
      <c r="FS24" s="110"/>
      <c r="FT24" s="111"/>
      <c r="FU24" s="110"/>
      <c r="FV24" s="111"/>
      <c r="FW24" s="110"/>
      <c r="FX24" s="111"/>
      <c r="FY24" s="110"/>
      <c r="FZ24" s="111"/>
      <c r="GA24" s="110"/>
      <c r="GB24" s="111"/>
      <c r="GC24" s="110"/>
      <c r="GD24" s="111"/>
      <c r="GE24" s="110"/>
      <c r="GF24" s="111"/>
      <c r="GG24" s="110"/>
      <c r="GH24" s="111"/>
      <c r="GI24" s="110"/>
      <c r="GJ24" s="111"/>
      <c r="GK24" s="110"/>
      <c r="GL24" s="111"/>
      <c r="GM24" s="110"/>
      <c r="GN24" s="111"/>
      <c r="GO24" s="110"/>
      <c r="GP24" s="111"/>
      <c r="GQ24" s="110"/>
      <c r="GR24" s="111"/>
      <c r="GS24" s="110"/>
      <c r="GT24" s="111"/>
      <c r="GU24" s="110"/>
      <c r="GV24" s="111"/>
      <c r="GW24" s="110"/>
      <c r="GX24" s="111"/>
      <c r="GY24" s="110"/>
      <c r="GZ24" s="111"/>
      <c r="HA24" s="110"/>
      <c r="HB24" s="111"/>
      <c r="HC24" s="110"/>
      <c r="HD24" s="111"/>
      <c r="HE24" s="110"/>
      <c r="HF24" s="111"/>
      <c r="HG24" s="110"/>
      <c r="HH24" s="111"/>
      <c r="HI24" s="110"/>
      <c r="HJ24" s="111"/>
      <c r="HK24" s="110"/>
      <c r="HL24" s="111"/>
      <c r="HM24" s="110"/>
      <c r="HN24" s="111"/>
      <c r="HO24" s="110"/>
      <c r="HP24" s="111"/>
      <c r="HQ24" s="110"/>
      <c r="HR24" s="111"/>
      <c r="HS24" s="110"/>
      <c r="HT24" s="111"/>
      <c r="HU24" s="110"/>
      <c r="HV24" s="111"/>
      <c r="HW24" s="110"/>
      <c r="HX24" s="111"/>
      <c r="HY24" s="110"/>
      <c r="HZ24" s="111"/>
      <c r="IA24" s="110"/>
      <c r="IB24" s="111"/>
      <c r="IC24" s="110"/>
      <c r="ID24" s="111"/>
      <c r="IE24" s="110"/>
      <c r="IF24" s="111"/>
      <c r="IG24" s="110"/>
      <c r="IH24" s="111"/>
      <c r="II24" s="110"/>
      <c r="IJ24" s="111"/>
      <c r="IK24" s="110"/>
      <c r="IL24" s="111"/>
      <c r="IM24" s="110"/>
      <c r="IN24" s="111"/>
      <c r="IO24" s="110"/>
      <c r="IP24" s="111"/>
      <c r="IQ24" s="110"/>
      <c r="IR24" s="111"/>
      <c r="IS24" s="110"/>
      <c r="IT24" s="111"/>
      <c r="IU24" s="110"/>
      <c r="IV24" s="111"/>
      <c r="IW24" s="110"/>
      <c r="IX24" s="111"/>
      <c r="IY24" s="110"/>
      <c r="IZ24" s="111"/>
      <c r="JA24" s="110"/>
      <c r="JB24" s="111"/>
      <c r="JC24" s="110"/>
      <c r="JD24" s="111"/>
      <c r="JE24" s="110"/>
      <c r="JF24" s="111"/>
      <c r="JG24" s="110"/>
      <c r="JH24" s="111"/>
      <c r="JI24" s="110"/>
      <c r="JJ24" s="111"/>
      <c r="JK24" s="110"/>
      <c r="JL24" s="111"/>
      <c r="JM24" s="110"/>
      <c r="JN24" s="111"/>
      <c r="JO24" s="110"/>
      <c r="JP24" s="111"/>
      <c r="JQ24" s="110"/>
      <c r="JR24" s="111"/>
      <c r="JS24" s="110"/>
      <c r="JT24" s="111"/>
      <c r="JU24" s="110"/>
      <c r="JV24" s="111"/>
      <c r="JW24" s="110"/>
      <c r="JX24" s="111"/>
      <c r="JY24" s="112"/>
      <c r="JZ24" s="112"/>
    </row>
    <row r="25" customFormat="false" ht="13.8" hidden="false" customHeight="false" outlineLevel="0" collapsed="false">
      <c r="A25" s="76"/>
      <c r="B25" s="76"/>
      <c r="C25" s="76"/>
      <c r="D25" s="76"/>
      <c r="E25" s="76" t="s">
        <v>406</v>
      </c>
      <c r="F25" s="76"/>
      <c r="G25" s="109" t="n">
        <v>0</v>
      </c>
      <c r="H25" s="109" t="n">
        <v>0</v>
      </c>
      <c r="I25" s="109" t="n">
        <v>0</v>
      </c>
      <c r="J25" s="109" t="n">
        <v>0</v>
      </c>
      <c r="K25" s="109" t="n">
        <v>0</v>
      </c>
      <c r="L25" s="109" t="n">
        <v>0</v>
      </c>
      <c r="M25" s="109" t="n">
        <v>0</v>
      </c>
      <c r="N25" s="109" t="n">
        <v>0</v>
      </c>
      <c r="O25" s="109" t="n">
        <v>0</v>
      </c>
      <c r="P25" s="109" t="n">
        <v>0</v>
      </c>
      <c r="Q25" s="109" t="n">
        <v>0</v>
      </c>
      <c r="R25" s="109" t="n">
        <v>0</v>
      </c>
      <c r="S25" s="109" t="n">
        <v>0</v>
      </c>
      <c r="T25" s="109" t="n">
        <v>0</v>
      </c>
      <c r="U25" s="109" t="n">
        <v>0</v>
      </c>
      <c r="V25" s="109" t="n">
        <v>0</v>
      </c>
      <c r="W25" s="109" t="n">
        <v>0</v>
      </c>
      <c r="X25" s="109" t="n">
        <v>0</v>
      </c>
      <c r="Y25" s="109" t="n">
        <v>0</v>
      </c>
      <c r="Z25" s="109" t="n">
        <v>0</v>
      </c>
      <c r="AA25" s="109" t="n">
        <v>0</v>
      </c>
      <c r="AB25" s="109" t="n">
        <v>0</v>
      </c>
      <c r="AC25" s="109" t="n">
        <v>0</v>
      </c>
      <c r="AD25" s="109" t="n">
        <v>0</v>
      </c>
      <c r="AE25" s="109" t="n">
        <v>0</v>
      </c>
      <c r="AF25" s="109" t="n">
        <v>0</v>
      </c>
      <c r="AG25" s="109" t="n">
        <v>0</v>
      </c>
      <c r="AH25" s="109" t="n">
        <v>0</v>
      </c>
      <c r="AI25" s="109" t="n">
        <v>0</v>
      </c>
      <c r="AJ25" s="109" t="n">
        <v>0</v>
      </c>
      <c r="AK25" s="109" t="n">
        <v>0</v>
      </c>
      <c r="AL25" s="109" t="n">
        <v>0</v>
      </c>
      <c r="AM25" s="109" t="n">
        <v>0</v>
      </c>
      <c r="AN25" s="109" t="n">
        <v>0</v>
      </c>
      <c r="AO25" s="109" t="n">
        <v>0</v>
      </c>
      <c r="AP25" s="109" t="n">
        <v>0</v>
      </c>
      <c r="AQ25" s="109" t="n">
        <v>0</v>
      </c>
      <c r="AR25" s="109" t="n">
        <v>0</v>
      </c>
      <c r="AS25" s="109" t="n">
        <v>0</v>
      </c>
      <c r="AT25" s="109" t="n">
        <v>0</v>
      </c>
      <c r="AU25" s="109" t="n">
        <v>0</v>
      </c>
      <c r="AV25" s="109" t="n">
        <v>0</v>
      </c>
      <c r="AW25" s="109" t="n">
        <v>0</v>
      </c>
      <c r="AX25" s="109" t="n">
        <v>0</v>
      </c>
      <c r="AY25" s="109" t="n">
        <v>0</v>
      </c>
      <c r="AZ25" s="109" t="n">
        <v>0</v>
      </c>
      <c r="BA25" s="109" t="n">
        <v>0</v>
      </c>
      <c r="BB25" s="109" t="n">
        <v>0</v>
      </c>
      <c r="BC25" s="109" t="n">
        <v>0</v>
      </c>
      <c r="BD25" s="109" t="n">
        <v>0</v>
      </c>
      <c r="BE25" s="109" t="n">
        <v>0</v>
      </c>
      <c r="BF25" s="109" t="n">
        <v>0</v>
      </c>
      <c r="BG25" s="109" t="n">
        <v>0</v>
      </c>
      <c r="BH25" s="109" t="n">
        <v>0</v>
      </c>
      <c r="BI25" s="109" t="n">
        <v>0</v>
      </c>
      <c r="BJ25" s="109" t="n">
        <v>0</v>
      </c>
      <c r="BK25" s="109" t="n">
        <v>0</v>
      </c>
      <c r="BL25" s="109" t="n">
        <v>0</v>
      </c>
      <c r="BM25" s="109" t="n">
        <v>0</v>
      </c>
      <c r="BN25" s="109" t="n">
        <v>0</v>
      </c>
      <c r="BO25" s="109" t="n">
        <v>0</v>
      </c>
      <c r="BP25" s="109" t="n">
        <v>0</v>
      </c>
      <c r="BQ25" s="109" t="n">
        <v>0</v>
      </c>
      <c r="BR25" s="109" t="n">
        <v>0</v>
      </c>
      <c r="BS25" s="109" t="n">
        <v>0</v>
      </c>
      <c r="BT25" s="109" t="n">
        <v>0</v>
      </c>
      <c r="BU25" s="109" t="n">
        <v>0</v>
      </c>
      <c r="BV25" s="109" t="n">
        <v>0</v>
      </c>
      <c r="BW25" s="109" t="n">
        <v>0</v>
      </c>
      <c r="BX25" s="109" t="n">
        <v>0</v>
      </c>
      <c r="BY25" s="109" t="n">
        <v>0</v>
      </c>
      <c r="BZ25" s="109" t="n">
        <v>0</v>
      </c>
      <c r="CA25" s="109" t="n">
        <v>0</v>
      </c>
      <c r="CB25" s="109" t="n">
        <v>0</v>
      </c>
      <c r="CC25" s="109" t="n">
        <v>0</v>
      </c>
      <c r="CD25" s="109" t="n">
        <v>0</v>
      </c>
      <c r="CE25" s="109" t="n">
        <v>0</v>
      </c>
      <c r="CF25" s="109" t="n">
        <v>0</v>
      </c>
      <c r="CG25" s="109" t="n">
        <v>0</v>
      </c>
      <c r="CH25" s="109" t="n">
        <v>0</v>
      </c>
      <c r="CI25" s="109" t="n">
        <v>0</v>
      </c>
      <c r="CJ25" s="109" t="n">
        <v>0</v>
      </c>
      <c r="CK25" s="109" t="n">
        <v>0</v>
      </c>
      <c r="CL25" s="109" t="n">
        <v>0</v>
      </c>
      <c r="CM25" s="109" t="n">
        <v>0</v>
      </c>
      <c r="CN25" s="109" t="n">
        <v>0</v>
      </c>
      <c r="CO25" s="109" t="n">
        <v>0</v>
      </c>
      <c r="CP25" s="109" t="n">
        <v>0</v>
      </c>
      <c r="CQ25" s="109" t="n">
        <v>0</v>
      </c>
      <c r="CR25" s="109" t="n">
        <v>0</v>
      </c>
      <c r="CS25" s="109" t="n">
        <v>0</v>
      </c>
      <c r="CT25" s="109" t="n">
        <v>0</v>
      </c>
      <c r="CU25" s="109" t="n">
        <v>0</v>
      </c>
      <c r="CV25" s="109" t="n">
        <v>0</v>
      </c>
      <c r="CW25" s="109" t="n">
        <v>0</v>
      </c>
      <c r="CX25" s="109" t="n">
        <v>0</v>
      </c>
      <c r="CY25" s="109" t="n">
        <v>0</v>
      </c>
      <c r="CZ25" s="109" t="n">
        <v>0</v>
      </c>
      <c r="DA25" s="109" t="n">
        <v>0</v>
      </c>
      <c r="DB25" s="109" t="n">
        <v>0</v>
      </c>
      <c r="DC25" s="109" t="n">
        <v>0</v>
      </c>
      <c r="DD25" s="109" t="n">
        <v>0</v>
      </c>
      <c r="DE25" s="109" t="n">
        <v>0</v>
      </c>
      <c r="DF25" s="109" t="n">
        <v>0</v>
      </c>
      <c r="DG25" s="109" t="n">
        <v>0</v>
      </c>
      <c r="DH25" s="109" t="n">
        <v>0</v>
      </c>
      <c r="DI25" s="109" t="n">
        <v>0</v>
      </c>
      <c r="DJ25" s="109" t="n">
        <v>0</v>
      </c>
      <c r="DK25" s="109" t="n">
        <v>0</v>
      </c>
      <c r="DL25" s="109" t="n">
        <v>0</v>
      </c>
      <c r="DM25" s="109" t="n">
        <v>0</v>
      </c>
      <c r="DN25" s="109" t="n">
        <v>0</v>
      </c>
      <c r="DO25" s="109" t="n">
        <v>0</v>
      </c>
      <c r="DP25" s="109" t="n">
        <v>0</v>
      </c>
      <c r="DQ25" s="109" t="n">
        <v>0</v>
      </c>
      <c r="DR25" s="109" t="n">
        <v>0</v>
      </c>
      <c r="DS25" s="109" t="n">
        <v>0</v>
      </c>
      <c r="DT25" s="109" t="n">
        <v>0</v>
      </c>
      <c r="DU25" s="109" t="n">
        <v>0</v>
      </c>
      <c r="DV25" s="109" t="n">
        <v>0</v>
      </c>
      <c r="DW25" s="109" t="n">
        <v>0</v>
      </c>
      <c r="DX25" s="109" t="n">
        <v>0</v>
      </c>
      <c r="DY25" s="109" t="n">
        <v>0</v>
      </c>
      <c r="DZ25" s="109" t="n">
        <v>0</v>
      </c>
      <c r="EA25" s="109" t="n">
        <v>0</v>
      </c>
      <c r="EB25" s="109" t="n">
        <v>0</v>
      </c>
      <c r="EC25" s="109" t="n">
        <v>0</v>
      </c>
      <c r="ED25" s="109" t="n">
        <v>0</v>
      </c>
      <c r="EE25" s="109" t="n">
        <v>0</v>
      </c>
      <c r="EF25" s="109" t="n">
        <v>0</v>
      </c>
      <c r="EG25" s="109" t="n">
        <v>0</v>
      </c>
      <c r="EH25" s="109" t="n">
        <v>0</v>
      </c>
      <c r="EI25" s="109" t="n">
        <v>0</v>
      </c>
      <c r="EJ25" s="109" t="n">
        <v>0</v>
      </c>
      <c r="EK25" s="109" t="n">
        <v>0</v>
      </c>
      <c r="EL25" s="109" t="n">
        <v>0</v>
      </c>
      <c r="EM25" s="109" t="n">
        <v>0</v>
      </c>
      <c r="EN25" s="109" t="n">
        <v>0</v>
      </c>
      <c r="EO25" s="109" t="n">
        <v>0</v>
      </c>
      <c r="EP25" s="109" t="n">
        <v>0</v>
      </c>
      <c r="EQ25" s="109" t="n">
        <v>0</v>
      </c>
      <c r="ER25" s="109" t="n">
        <v>0</v>
      </c>
      <c r="ES25" s="109" t="n">
        <v>0</v>
      </c>
      <c r="ET25" s="109" t="n">
        <v>0</v>
      </c>
      <c r="EU25" s="109" t="n">
        <v>0</v>
      </c>
      <c r="EV25" s="109" t="n">
        <v>0</v>
      </c>
      <c r="EW25" s="109" t="n">
        <v>0</v>
      </c>
      <c r="EX25" s="109" t="n">
        <v>0</v>
      </c>
      <c r="EY25" s="109" t="n">
        <v>0</v>
      </c>
      <c r="EZ25" s="109" t="n">
        <f aca="false">ROUND(SUM(G25:EY25),5)</f>
        <v>0</v>
      </c>
      <c r="FA25" s="110"/>
      <c r="FB25" s="111"/>
      <c r="FC25" s="110"/>
      <c r="FD25" s="111"/>
      <c r="FE25" s="110"/>
      <c r="FF25" s="111"/>
      <c r="FG25" s="110"/>
      <c r="FH25" s="111"/>
      <c r="FI25" s="110"/>
      <c r="FJ25" s="111"/>
      <c r="FK25" s="110"/>
      <c r="FL25" s="111"/>
      <c r="FM25" s="110"/>
      <c r="FN25" s="111"/>
      <c r="FO25" s="110"/>
      <c r="FP25" s="111"/>
      <c r="FQ25" s="110"/>
      <c r="FR25" s="111"/>
      <c r="FS25" s="110"/>
      <c r="FT25" s="111"/>
      <c r="FU25" s="110"/>
      <c r="FV25" s="111"/>
      <c r="FW25" s="110"/>
      <c r="FX25" s="111"/>
      <c r="FY25" s="110"/>
      <c r="FZ25" s="111"/>
      <c r="GA25" s="110"/>
      <c r="GB25" s="111"/>
      <c r="GC25" s="110"/>
      <c r="GD25" s="111"/>
      <c r="GE25" s="110"/>
      <c r="GF25" s="111"/>
      <c r="GG25" s="110"/>
      <c r="GH25" s="111"/>
      <c r="GI25" s="110"/>
      <c r="GJ25" s="111"/>
      <c r="GK25" s="110"/>
      <c r="GL25" s="111"/>
      <c r="GM25" s="110"/>
      <c r="GN25" s="111"/>
      <c r="GO25" s="110"/>
      <c r="GP25" s="111"/>
      <c r="GQ25" s="110"/>
      <c r="GR25" s="111"/>
      <c r="GS25" s="110"/>
      <c r="GT25" s="111"/>
      <c r="GU25" s="110"/>
      <c r="GV25" s="111"/>
      <c r="GW25" s="110"/>
      <c r="GX25" s="111"/>
      <c r="GY25" s="110"/>
      <c r="GZ25" s="111"/>
      <c r="HA25" s="110"/>
      <c r="HB25" s="111"/>
      <c r="HC25" s="110"/>
      <c r="HD25" s="111"/>
      <c r="HE25" s="110"/>
      <c r="HF25" s="111"/>
      <c r="HG25" s="110"/>
      <c r="HH25" s="111"/>
      <c r="HI25" s="110"/>
      <c r="HJ25" s="111"/>
      <c r="HK25" s="110"/>
      <c r="HL25" s="111"/>
      <c r="HM25" s="110"/>
      <c r="HN25" s="111"/>
      <c r="HO25" s="110"/>
      <c r="HP25" s="111"/>
      <c r="HQ25" s="110"/>
      <c r="HR25" s="111"/>
      <c r="HS25" s="110"/>
      <c r="HT25" s="111"/>
      <c r="HU25" s="110"/>
      <c r="HV25" s="111"/>
      <c r="HW25" s="110"/>
      <c r="HX25" s="111"/>
      <c r="HY25" s="110"/>
      <c r="HZ25" s="111"/>
      <c r="IA25" s="110"/>
      <c r="IB25" s="111"/>
      <c r="IC25" s="110"/>
      <c r="ID25" s="111"/>
      <c r="IE25" s="110"/>
      <c r="IF25" s="111"/>
      <c r="IG25" s="110"/>
      <c r="IH25" s="111"/>
      <c r="II25" s="110"/>
      <c r="IJ25" s="111"/>
      <c r="IK25" s="110"/>
      <c r="IL25" s="111"/>
      <c r="IM25" s="110"/>
      <c r="IN25" s="111"/>
      <c r="IO25" s="110"/>
      <c r="IP25" s="111"/>
      <c r="IQ25" s="110"/>
      <c r="IR25" s="111"/>
      <c r="IS25" s="110"/>
      <c r="IT25" s="111"/>
      <c r="IU25" s="110"/>
      <c r="IV25" s="111"/>
      <c r="IW25" s="110"/>
      <c r="IX25" s="111"/>
      <c r="IY25" s="110"/>
      <c r="IZ25" s="111"/>
      <c r="JA25" s="110"/>
      <c r="JB25" s="111"/>
      <c r="JC25" s="110"/>
      <c r="JD25" s="111"/>
      <c r="JE25" s="110"/>
      <c r="JF25" s="111"/>
      <c r="JG25" s="110"/>
      <c r="JH25" s="111"/>
      <c r="JI25" s="110"/>
      <c r="JJ25" s="111"/>
      <c r="JK25" s="110"/>
      <c r="JL25" s="111"/>
      <c r="JM25" s="110"/>
      <c r="JN25" s="111"/>
      <c r="JO25" s="110"/>
      <c r="JP25" s="111"/>
      <c r="JQ25" s="110"/>
      <c r="JR25" s="111"/>
      <c r="JS25" s="110"/>
      <c r="JT25" s="111"/>
      <c r="JU25" s="110"/>
      <c r="JV25" s="111"/>
      <c r="JW25" s="110"/>
      <c r="JX25" s="111"/>
      <c r="JY25" s="112"/>
      <c r="JZ25" s="112"/>
    </row>
    <row r="26" customFormat="false" ht="13.8" hidden="false" customHeight="false" outlineLevel="0" collapsed="false">
      <c r="A26" s="76"/>
      <c r="B26" s="76"/>
      <c r="C26" s="76"/>
      <c r="D26" s="76"/>
      <c r="E26" s="76" t="s">
        <v>407</v>
      </c>
      <c r="F26" s="76"/>
      <c r="G26" s="109" t="n">
        <v>0</v>
      </c>
      <c r="H26" s="109" t="n">
        <v>0</v>
      </c>
      <c r="I26" s="109" t="n">
        <v>0</v>
      </c>
      <c r="J26" s="109" t="n">
        <v>0</v>
      </c>
      <c r="K26" s="109" t="n">
        <v>0</v>
      </c>
      <c r="L26" s="109" t="n">
        <v>0</v>
      </c>
      <c r="M26" s="109" t="n">
        <v>0</v>
      </c>
      <c r="N26" s="109" t="n">
        <v>0</v>
      </c>
      <c r="O26" s="109" t="n">
        <v>0</v>
      </c>
      <c r="P26" s="109" t="n">
        <v>0</v>
      </c>
      <c r="Q26" s="109" t="n">
        <v>0</v>
      </c>
      <c r="R26" s="109" t="n">
        <v>0</v>
      </c>
      <c r="S26" s="109" t="n">
        <v>0</v>
      </c>
      <c r="T26" s="109" t="n">
        <v>0</v>
      </c>
      <c r="U26" s="109" t="n">
        <v>0</v>
      </c>
      <c r="V26" s="109" t="n">
        <v>0</v>
      </c>
      <c r="W26" s="109" t="n">
        <v>0</v>
      </c>
      <c r="X26" s="109" t="n">
        <v>0</v>
      </c>
      <c r="Y26" s="109" t="n">
        <v>0</v>
      </c>
      <c r="Z26" s="109" t="n">
        <v>0</v>
      </c>
      <c r="AA26" s="109" t="n">
        <v>0</v>
      </c>
      <c r="AB26" s="109" t="n">
        <v>0</v>
      </c>
      <c r="AC26" s="109" t="n">
        <v>0</v>
      </c>
      <c r="AD26" s="109" t="n">
        <v>0</v>
      </c>
      <c r="AE26" s="109" t="n">
        <v>0</v>
      </c>
      <c r="AF26" s="109" t="n">
        <v>0</v>
      </c>
      <c r="AG26" s="109" t="n">
        <v>0</v>
      </c>
      <c r="AH26" s="109" t="n">
        <v>0</v>
      </c>
      <c r="AI26" s="109" t="n">
        <v>0</v>
      </c>
      <c r="AJ26" s="109" t="n">
        <v>0</v>
      </c>
      <c r="AK26" s="109" t="n">
        <v>0</v>
      </c>
      <c r="AL26" s="109" t="n">
        <v>0</v>
      </c>
      <c r="AM26" s="109" t="n">
        <v>0</v>
      </c>
      <c r="AN26" s="109" t="n">
        <v>0</v>
      </c>
      <c r="AO26" s="109" t="n">
        <v>0</v>
      </c>
      <c r="AP26" s="109" t="n">
        <v>0</v>
      </c>
      <c r="AQ26" s="109" t="n">
        <v>0</v>
      </c>
      <c r="AR26" s="109" t="n">
        <v>0</v>
      </c>
      <c r="AS26" s="109" t="n">
        <v>0</v>
      </c>
      <c r="AT26" s="109" t="n">
        <v>0</v>
      </c>
      <c r="AU26" s="109" t="n">
        <v>0</v>
      </c>
      <c r="AV26" s="109" t="n">
        <v>0</v>
      </c>
      <c r="AW26" s="109" t="n">
        <v>0</v>
      </c>
      <c r="AX26" s="109" t="n">
        <v>0</v>
      </c>
      <c r="AY26" s="109" t="n">
        <v>0</v>
      </c>
      <c r="AZ26" s="109" t="n">
        <v>0</v>
      </c>
      <c r="BA26" s="109" t="n">
        <v>0</v>
      </c>
      <c r="BB26" s="109" t="n">
        <v>0</v>
      </c>
      <c r="BC26" s="109" t="n">
        <v>0</v>
      </c>
      <c r="BD26" s="109" t="n">
        <v>0</v>
      </c>
      <c r="BE26" s="109" t="n">
        <v>0</v>
      </c>
      <c r="BF26" s="109" t="n">
        <v>0</v>
      </c>
      <c r="BG26" s="109" t="n">
        <v>0</v>
      </c>
      <c r="BH26" s="109" t="n">
        <v>0</v>
      </c>
      <c r="BI26" s="109" t="n">
        <v>0</v>
      </c>
      <c r="BJ26" s="109" t="n">
        <v>0</v>
      </c>
      <c r="BK26" s="109" t="n">
        <v>0</v>
      </c>
      <c r="BL26" s="109" t="n">
        <v>0</v>
      </c>
      <c r="BM26" s="109" t="n">
        <v>0</v>
      </c>
      <c r="BN26" s="109" t="n">
        <v>0</v>
      </c>
      <c r="BO26" s="109" t="n">
        <v>0</v>
      </c>
      <c r="BP26" s="109" t="n">
        <v>0</v>
      </c>
      <c r="BQ26" s="109" t="n">
        <v>0</v>
      </c>
      <c r="BR26" s="109" t="n">
        <v>0</v>
      </c>
      <c r="BS26" s="109" t="n">
        <v>0</v>
      </c>
      <c r="BT26" s="109" t="n">
        <v>0</v>
      </c>
      <c r="BU26" s="109" t="n">
        <v>0</v>
      </c>
      <c r="BV26" s="109" t="n">
        <v>0</v>
      </c>
      <c r="BW26" s="109" t="n">
        <v>0</v>
      </c>
      <c r="BX26" s="109" t="n">
        <v>0</v>
      </c>
      <c r="BY26" s="109" t="n">
        <v>0</v>
      </c>
      <c r="BZ26" s="109" t="n">
        <v>0</v>
      </c>
      <c r="CA26" s="109" t="n">
        <v>0</v>
      </c>
      <c r="CB26" s="109" t="n">
        <v>0</v>
      </c>
      <c r="CC26" s="109" t="n">
        <v>0</v>
      </c>
      <c r="CD26" s="109" t="n">
        <v>0</v>
      </c>
      <c r="CE26" s="109" t="n">
        <v>0</v>
      </c>
      <c r="CF26" s="109" t="n">
        <v>0</v>
      </c>
      <c r="CG26" s="109" t="n">
        <v>0</v>
      </c>
      <c r="CH26" s="109" t="n">
        <v>0</v>
      </c>
      <c r="CI26" s="109" t="n">
        <v>0</v>
      </c>
      <c r="CJ26" s="109" t="n">
        <v>0</v>
      </c>
      <c r="CK26" s="109" t="n">
        <v>0</v>
      </c>
      <c r="CL26" s="109" t="n">
        <v>0</v>
      </c>
      <c r="CM26" s="109" t="n">
        <v>0</v>
      </c>
      <c r="CN26" s="109" t="n">
        <v>0</v>
      </c>
      <c r="CO26" s="109" t="n">
        <v>0</v>
      </c>
      <c r="CP26" s="109" t="n">
        <v>0</v>
      </c>
      <c r="CQ26" s="109" t="n">
        <v>0</v>
      </c>
      <c r="CR26" s="109" t="n">
        <v>0</v>
      </c>
      <c r="CS26" s="109" t="n">
        <v>0</v>
      </c>
      <c r="CT26" s="109" t="n">
        <v>0</v>
      </c>
      <c r="CU26" s="109" t="n">
        <v>0</v>
      </c>
      <c r="CV26" s="109" t="n">
        <v>0</v>
      </c>
      <c r="CW26" s="109" t="n">
        <v>0</v>
      </c>
      <c r="CX26" s="109" t="n">
        <v>0</v>
      </c>
      <c r="CY26" s="109" t="n">
        <v>0</v>
      </c>
      <c r="CZ26" s="109" t="n">
        <v>0</v>
      </c>
      <c r="DA26" s="109" t="n">
        <v>0</v>
      </c>
      <c r="DB26" s="109" t="n">
        <v>0</v>
      </c>
      <c r="DC26" s="109" t="n">
        <v>0</v>
      </c>
      <c r="DD26" s="109" t="n">
        <v>0</v>
      </c>
      <c r="DE26" s="109" t="n">
        <v>0</v>
      </c>
      <c r="DF26" s="109" t="n">
        <v>0</v>
      </c>
      <c r="DG26" s="109" t="n">
        <v>0</v>
      </c>
      <c r="DH26" s="109" t="n">
        <v>0</v>
      </c>
      <c r="DI26" s="109" t="n">
        <v>0</v>
      </c>
      <c r="DJ26" s="109" t="n">
        <v>0</v>
      </c>
      <c r="DK26" s="109" t="n">
        <v>0</v>
      </c>
      <c r="DL26" s="109" t="n">
        <v>0</v>
      </c>
      <c r="DM26" s="109" t="n">
        <v>0</v>
      </c>
      <c r="DN26" s="109" t="n">
        <v>0</v>
      </c>
      <c r="DO26" s="109" t="n">
        <v>0</v>
      </c>
      <c r="DP26" s="109" t="n">
        <v>0</v>
      </c>
      <c r="DQ26" s="109" t="n">
        <v>0</v>
      </c>
      <c r="DR26" s="109" t="n">
        <v>0</v>
      </c>
      <c r="DS26" s="109" t="n">
        <v>0</v>
      </c>
      <c r="DT26" s="109" t="n">
        <v>0</v>
      </c>
      <c r="DU26" s="109" t="n">
        <v>0</v>
      </c>
      <c r="DV26" s="109" t="n">
        <v>0</v>
      </c>
      <c r="DW26" s="109" t="n">
        <v>0</v>
      </c>
      <c r="DX26" s="109" t="n">
        <v>0</v>
      </c>
      <c r="DY26" s="109" t="n">
        <v>0</v>
      </c>
      <c r="DZ26" s="109" t="n">
        <v>0</v>
      </c>
      <c r="EA26" s="109" t="n">
        <v>0</v>
      </c>
      <c r="EB26" s="109" t="n">
        <v>0</v>
      </c>
      <c r="EC26" s="109" t="n">
        <v>0</v>
      </c>
      <c r="ED26" s="109" t="n">
        <v>0</v>
      </c>
      <c r="EE26" s="109" t="n">
        <v>0</v>
      </c>
      <c r="EF26" s="109" t="n">
        <v>0</v>
      </c>
      <c r="EG26" s="109" t="n">
        <v>0</v>
      </c>
      <c r="EH26" s="109" t="n">
        <v>0</v>
      </c>
      <c r="EI26" s="109" t="n">
        <v>0</v>
      </c>
      <c r="EJ26" s="109" t="n">
        <v>0</v>
      </c>
      <c r="EK26" s="109" t="n">
        <v>0</v>
      </c>
      <c r="EL26" s="109" t="n">
        <v>0</v>
      </c>
      <c r="EM26" s="109" t="n">
        <v>0</v>
      </c>
      <c r="EN26" s="109" t="n">
        <v>0</v>
      </c>
      <c r="EO26" s="109" t="n">
        <v>0</v>
      </c>
      <c r="EP26" s="109" t="n">
        <v>0</v>
      </c>
      <c r="EQ26" s="109" t="n">
        <v>0</v>
      </c>
      <c r="ER26" s="109" t="n">
        <v>0</v>
      </c>
      <c r="ES26" s="109" t="n">
        <v>0</v>
      </c>
      <c r="ET26" s="109" t="n">
        <v>0</v>
      </c>
      <c r="EU26" s="109" t="n">
        <v>0</v>
      </c>
      <c r="EV26" s="109" t="n">
        <v>0</v>
      </c>
      <c r="EW26" s="109" t="n">
        <v>0</v>
      </c>
      <c r="EX26" s="109" t="n">
        <v>0</v>
      </c>
      <c r="EY26" s="109" t="n">
        <v>0</v>
      </c>
      <c r="EZ26" s="109" t="n">
        <f aca="false">ROUND(SUM(G26:EY26),5)</f>
        <v>0</v>
      </c>
      <c r="FA26" s="110"/>
      <c r="FB26" s="111"/>
      <c r="FC26" s="110"/>
      <c r="FD26" s="111"/>
      <c r="FE26" s="110"/>
      <c r="FF26" s="111"/>
      <c r="FG26" s="110"/>
      <c r="FH26" s="111"/>
      <c r="FI26" s="110"/>
      <c r="FJ26" s="111"/>
      <c r="FK26" s="110"/>
      <c r="FL26" s="111"/>
      <c r="FM26" s="110"/>
      <c r="FN26" s="111"/>
      <c r="FO26" s="110"/>
      <c r="FP26" s="111"/>
      <c r="FQ26" s="110"/>
      <c r="FR26" s="111"/>
      <c r="FS26" s="110"/>
      <c r="FT26" s="111"/>
      <c r="FU26" s="110"/>
      <c r="FV26" s="111"/>
      <c r="FW26" s="110"/>
      <c r="FX26" s="111"/>
      <c r="FY26" s="110"/>
      <c r="FZ26" s="111"/>
      <c r="GA26" s="110"/>
      <c r="GB26" s="111"/>
      <c r="GC26" s="110"/>
      <c r="GD26" s="111"/>
      <c r="GE26" s="110"/>
      <c r="GF26" s="111"/>
      <c r="GG26" s="110"/>
      <c r="GH26" s="111"/>
      <c r="GI26" s="110"/>
      <c r="GJ26" s="111"/>
      <c r="GK26" s="110"/>
      <c r="GL26" s="111"/>
      <c r="GM26" s="110"/>
      <c r="GN26" s="111"/>
      <c r="GO26" s="110"/>
      <c r="GP26" s="111"/>
      <c r="GQ26" s="110"/>
      <c r="GR26" s="111"/>
      <c r="GS26" s="110"/>
      <c r="GT26" s="111"/>
      <c r="GU26" s="110"/>
      <c r="GV26" s="111"/>
      <c r="GW26" s="110"/>
      <c r="GX26" s="111"/>
      <c r="GY26" s="110"/>
      <c r="GZ26" s="111"/>
      <c r="HA26" s="110"/>
      <c r="HB26" s="111"/>
      <c r="HC26" s="110"/>
      <c r="HD26" s="111"/>
      <c r="HE26" s="110"/>
      <c r="HF26" s="111"/>
      <c r="HG26" s="110"/>
      <c r="HH26" s="111"/>
      <c r="HI26" s="110"/>
      <c r="HJ26" s="111"/>
      <c r="HK26" s="110"/>
      <c r="HL26" s="111"/>
      <c r="HM26" s="110"/>
      <c r="HN26" s="111"/>
      <c r="HO26" s="110"/>
      <c r="HP26" s="111"/>
      <c r="HQ26" s="110"/>
      <c r="HR26" s="111"/>
      <c r="HS26" s="110"/>
      <c r="HT26" s="111"/>
      <c r="HU26" s="110"/>
      <c r="HV26" s="111"/>
      <c r="HW26" s="110"/>
      <c r="HX26" s="111"/>
      <c r="HY26" s="110"/>
      <c r="HZ26" s="111"/>
      <c r="IA26" s="110"/>
      <c r="IB26" s="111"/>
      <c r="IC26" s="110"/>
      <c r="ID26" s="111"/>
      <c r="IE26" s="110"/>
      <c r="IF26" s="111"/>
      <c r="IG26" s="110"/>
      <c r="IH26" s="111"/>
      <c r="II26" s="110"/>
      <c r="IJ26" s="111"/>
      <c r="IK26" s="110"/>
      <c r="IL26" s="111"/>
      <c r="IM26" s="110"/>
      <c r="IN26" s="111"/>
      <c r="IO26" s="110"/>
      <c r="IP26" s="111"/>
      <c r="IQ26" s="110"/>
      <c r="IR26" s="111"/>
      <c r="IS26" s="110"/>
      <c r="IT26" s="111"/>
      <c r="IU26" s="110"/>
      <c r="IV26" s="111"/>
      <c r="IW26" s="110"/>
      <c r="IX26" s="111"/>
      <c r="IY26" s="110"/>
      <c r="IZ26" s="111"/>
      <c r="JA26" s="110"/>
      <c r="JB26" s="111"/>
      <c r="JC26" s="110"/>
      <c r="JD26" s="111"/>
      <c r="JE26" s="110"/>
      <c r="JF26" s="111"/>
      <c r="JG26" s="110"/>
      <c r="JH26" s="111"/>
      <c r="JI26" s="110"/>
      <c r="JJ26" s="111"/>
      <c r="JK26" s="110"/>
      <c r="JL26" s="111"/>
      <c r="JM26" s="110"/>
      <c r="JN26" s="111"/>
      <c r="JO26" s="110"/>
      <c r="JP26" s="111"/>
      <c r="JQ26" s="110"/>
      <c r="JR26" s="111"/>
      <c r="JS26" s="110"/>
      <c r="JT26" s="111"/>
      <c r="JU26" s="110"/>
      <c r="JV26" s="111"/>
      <c r="JW26" s="110"/>
      <c r="JX26" s="111"/>
      <c r="JY26" s="112"/>
      <c r="JZ26" s="112"/>
    </row>
    <row r="27" customFormat="false" ht="13.8" hidden="false" customHeight="false" outlineLevel="0" collapsed="false">
      <c r="A27" s="76"/>
      <c r="B27" s="76"/>
      <c r="C27" s="76"/>
      <c r="D27" s="76"/>
      <c r="E27" s="76" t="s">
        <v>408</v>
      </c>
      <c r="F27" s="76"/>
      <c r="G27" s="109" t="n">
        <v>0</v>
      </c>
      <c r="H27" s="109" t="n">
        <v>0</v>
      </c>
      <c r="I27" s="109" t="n">
        <v>0</v>
      </c>
      <c r="J27" s="109" t="n">
        <v>0</v>
      </c>
      <c r="K27" s="109" t="n">
        <v>0</v>
      </c>
      <c r="L27" s="109" t="n">
        <v>0</v>
      </c>
      <c r="M27" s="109" t="n">
        <v>0</v>
      </c>
      <c r="N27" s="109" t="n">
        <v>0</v>
      </c>
      <c r="O27" s="109" t="n">
        <v>0</v>
      </c>
      <c r="P27" s="109" t="n">
        <v>0</v>
      </c>
      <c r="Q27" s="109" t="n">
        <v>0</v>
      </c>
      <c r="R27" s="109" t="n">
        <v>0</v>
      </c>
      <c r="S27" s="109" t="n">
        <v>0</v>
      </c>
      <c r="T27" s="109" t="n">
        <v>0</v>
      </c>
      <c r="U27" s="109" t="n">
        <v>0</v>
      </c>
      <c r="V27" s="109" t="n">
        <v>0</v>
      </c>
      <c r="W27" s="109" t="n">
        <v>0</v>
      </c>
      <c r="X27" s="109" t="n">
        <v>0</v>
      </c>
      <c r="Y27" s="109" t="n">
        <v>0</v>
      </c>
      <c r="Z27" s="109" t="n">
        <v>0</v>
      </c>
      <c r="AA27" s="109" t="n">
        <v>0</v>
      </c>
      <c r="AB27" s="109" t="n">
        <v>0</v>
      </c>
      <c r="AC27" s="109" t="n">
        <v>0</v>
      </c>
      <c r="AD27" s="109" t="n">
        <v>0</v>
      </c>
      <c r="AE27" s="109" t="n">
        <v>0</v>
      </c>
      <c r="AF27" s="109" t="n">
        <v>0</v>
      </c>
      <c r="AG27" s="109" t="n">
        <v>0</v>
      </c>
      <c r="AH27" s="109" t="n">
        <v>0</v>
      </c>
      <c r="AI27" s="109" t="n">
        <v>0</v>
      </c>
      <c r="AJ27" s="109" t="n">
        <v>0</v>
      </c>
      <c r="AK27" s="109" t="n">
        <v>0</v>
      </c>
      <c r="AL27" s="109" t="n">
        <v>0</v>
      </c>
      <c r="AM27" s="109" t="n">
        <v>0</v>
      </c>
      <c r="AN27" s="109" t="n">
        <v>0</v>
      </c>
      <c r="AO27" s="109" t="n">
        <v>0</v>
      </c>
      <c r="AP27" s="109" t="n">
        <v>0</v>
      </c>
      <c r="AQ27" s="109" t="n">
        <v>0</v>
      </c>
      <c r="AR27" s="109" t="n">
        <v>0</v>
      </c>
      <c r="AS27" s="109" t="n">
        <v>0</v>
      </c>
      <c r="AT27" s="109" t="n">
        <v>0</v>
      </c>
      <c r="AU27" s="109" t="n">
        <v>0</v>
      </c>
      <c r="AV27" s="109" t="n">
        <v>0</v>
      </c>
      <c r="AW27" s="109" t="n">
        <v>0</v>
      </c>
      <c r="AX27" s="109" t="n">
        <v>0</v>
      </c>
      <c r="AY27" s="109" t="n">
        <v>0</v>
      </c>
      <c r="AZ27" s="109" t="n">
        <v>0</v>
      </c>
      <c r="BA27" s="109" t="n">
        <v>0</v>
      </c>
      <c r="BB27" s="109" t="n">
        <v>0</v>
      </c>
      <c r="BC27" s="109" t="n">
        <v>0</v>
      </c>
      <c r="BD27" s="109" t="n">
        <v>0</v>
      </c>
      <c r="BE27" s="109" t="n">
        <v>0</v>
      </c>
      <c r="BF27" s="109" t="n">
        <v>0</v>
      </c>
      <c r="BG27" s="109" t="n">
        <v>0</v>
      </c>
      <c r="BH27" s="109" t="n">
        <v>0</v>
      </c>
      <c r="BI27" s="109" t="n">
        <v>0</v>
      </c>
      <c r="BJ27" s="109" t="n">
        <v>0</v>
      </c>
      <c r="BK27" s="109" t="n">
        <v>0</v>
      </c>
      <c r="BL27" s="109" t="n">
        <v>0</v>
      </c>
      <c r="BM27" s="109" t="n">
        <v>0</v>
      </c>
      <c r="BN27" s="109" t="n">
        <v>0</v>
      </c>
      <c r="BO27" s="109" t="n">
        <v>0</v>
      </c>
      <c r="BP27" s="109" t="n">
        <v>0</v>
      </c>
      <c r="BQ27" s="109" t="n">
        <v>0</v>
      </c>
      <c r="BR27" s="109" t="n">
        <v>0</v>
      </c>
      <c r="BS27" s="109" t="n">
        <v>0</v>
      </c>
      <c r="BT27" s="109" t="n">
        <v>0</v>
      </c>
      <c r="BU27" s="109" t="n">
        <v>0</v>
      </c>
      <c r="BV27" s="109" t="n">
        <v>0</v>
      </c>
      <c r="BW27" s="109" t="n">
        <v>0</v>
      </c>
      <c r="BX27" s="109" t="n">
        <v>0</v>
      </c>
      <c r="BY27" s="109" t="n">
        <v>0</v>
      </c>
      <c r="BZ27" s="109" t="n">
        <v>0</v>
      </c>
      <c r="CA27" s="109" t="n">
        <v>0</v>
      </c>
      <c r="CB27" s="109" t="n">
        <v>0</v>
      </c>
      <c r="CC27" s="109" t="n">
        <v>0</v>
      </c>
      <c r="CD27" s="109" t="n">
        <v>0</v>
      </c>
      <c r="CE27" s="109" t="n">
        <v>0</v>
      </c>
      <c r="CF27" s="109" t="n">
        <v>0</v>
      </c>
      <c r="CG27" s="109" t="n">
        <v>0</v>
      </c>
      <c r="CH27" s="109" t="n">
        <v>0</v>
      </c>
      <c r="CI27" s="109" t="n">
        <v>0</v>
      </c>
      <c r="CJ27" s="109" t="n">
        <v>0</v>
      </c>
      <c r="CK27" s="109" t="n">
        <v>0</v>
      </c>
      <c r="CL27" s="109" t="n">
        <v>0</v>
      </c>
      <c r="CM27" s="109" t="n">
        <v>0</v>
      </c>
      <c r="CN27" s="109" t="n">
        <v>0</v>
      </c>
      <c r="CO27" s="109" t="n">
        <v>0</v>
      </c>
      <c r="CP27" s="109" t="n">
        <v>0</v>
      </c>
      <c r="CQ27" s="109" t="n">
        <v>0</v>
      </c>
      <c r="CR27" s="109" t="n">
        <v>0</v>
      </c>
      <c r="CS27" s="109" t="n">
        <v>0</v>
      </c>
      <c r="CT27" s="109" t="n">
        <v>0</v>
      </c>
      <c r="CU27" s="109" t="n">
        <v>0</v>
      </c>
      <c r="CV27" s="109" t="n">
        <v>0</v>
      </c>
      <c r="CW27" s="109" t="n">
        <v>0</v>
      </c>
      <c r="CX27" s="109" t="n">
        <v>0</v>
      </c>
      <c r="CY27" s="109" t="n">
        <v>0</v>
      </c>
      <c r="CZ27" s="109" t="n">
        <v>0</v>
      </c>
      <c r="DA27" s="109" t="n">
        <v>0</v>
      </c>
      <c r="DB27" s="109" t="n">
        <v>0</v>
      </c>
      <c r="DC27" s="109" t="n">
        <v>0</v>
      </c>
      <c r="DD27" s="109" t="n">
        <v>0</v>
      </c>
      <c r="DE27" s="109" t="n">
        <v>0</v>
      </c>
      <c r="DF27" s="109" t="n">
        <v>0</v>
      </c>
      <c r="DG27" s="109" t="n">
        <v>0</v>
      </c>
      <c r="DH27" s="109" t="n">
        <v>0</v>
      </c>
      <c r="DI27" s="109" t="n">
        <v>0</v>
      </c>
      <c r="DJ27" s="109" t="n">
        <v>0</v>
      </c>
      <c r="DK27" s="109" t="n">
        <v>0</v>
      </c>
      <c r="DL27" s="109" t="n">
        <v>0</v>
      </c>
      <c r="DM27" s="109" t="n">
        <v>0</v>
      </c>
      <c r="DN27" s="109" t="n">
        <v>0</v>
      </c>
      <c r="DO27" s="109" t="n">
        <v>0</v>
      </c>
      <c r="DP27" s="109" t="n">
        <v>0</v>
      </c>
      <c r="DQ27" s="109" t="n">
        <v>0</v>
      </c>
      <c r="DR27" s="109" t="n">
        <v>0</v>
      </c>
      <c r="DS27" s="109" t="n">
        <v>0</v>
      </c>
      <c r="DT27" s="109" t="n">
        <v>0</v>
      </c>
      <c r="DU27" s="109" t="n">
        <v>0</v>
      </c>
      <c r="DV27" s="109" t="n">
        <v>0</v>
      </c>
      <c r="DW27" s="109" t="n">
        <v>0</v>
      </c>
      <c r="DX27" s="109" t="n">
        <v>0</v>
      </c>
      <c r="DY27" s="109" t="n">
        <v>0</v>
      </c>
      <c r="DZ27" s="109" t="n">
        <v>0</v>
      </c>
      <c r="EA27" s="109" t="n">
        <v>0</v>
      </c>
      <c r="EB27" s="109" t="n">
        <v>0</v>
      </c>
      <c r="EC27" s="109" t="n">
        <v>0</v>
      </c>
      <c r="ED27" s="109" t="n">
        <v>0</v>
      </c>
      <c r="EE27" s="109" t="n">
        <v>0</v>
      </c>
      <c r="EF27" s="109" t="n">
        <v>0</v>
      </c>
      <c r="EG27" s="109" t="n">
        <v>0</v>
      </c>
      <c r="EH27" s="109" t="n">
        <v>0</v>
      </c>
      <c r="EI27" s="109" t="n">
        <v>0</v>
      </c>
      <c r="EJ27" s="109" t="n">
        <v>0</v>
      </c>
      <c r="EK27" s="109" t="n">
        <v>0</v>
      </c>
      <c r="EL27" s="109" t="n">
        <v>0</v>
      </c>
      <c r="EM27" s="109" t="n">
        <v>0</v>
      </c>
      <c r="EN27" s="109" t="n">
        <v>0</v>
      </c>
      <c r="EO27" s="109" t="n">
        <v>0</v>
      </c>
      <c r="EP27" s="109" t="n">
        <v>0</v>
      </c>
      <c r="EQ27" s="109" t="n">
        <v>0</v>
      </c>
      <c r="ER27" s="109" t="n">
        <v>0</v>
      </c>
      <c r="ES27" s="109" t="n">
        <v>0</v>
      </c>
      <c r="ET27" s="109" t="n">
        <v>0</v>
      </c>
      <c r="EU27" s="109" t="n">
        <v>0</v>
      </c>
      <c r="EV27" s="109" t="n">
        <v>0</v>
      </c>
      <c r="EW27" s="109" t="n">
        <v>0</v>
      </c>
      <c r="EX27" s="109" t="n">
        <v>0</v>
      </c>
      <c r="EY27" s="109" t="n">
        <v>0</v>
      </c>
      <c r="EZ27" s="109" t="n">
        <f aca="false">ROUND(SUM(G27:EY27),5)</f>
        <v>0</v>
      </c>
      <c r="FA27" s="110"/>
      <c r="FB27" s="111"/>
      <c r="FC27" s="110"/>
      <c r="FD27" s="111"/>
      <c r="FE27" s="110"/>
      <c r="FF27" s="111"/>
      <c r="FG27" s="110"/>
      <c r="FH27" s="111"/>
      <c r="FI27" s="110"/>
      <c r="FJ27" s="111"/>
      <c r="FK27" s="110"/>
      <c r="FL27" s="111"/>
      <c r="FM27" s="110"/>
      <c r="FN27" s="111"/>
      <c r="FO27" s="110"/>
      <c r="FP27" s="111"/>
      <c r="FQ27" s="110"/>
      <c r="FR27" s="111"/>
      <c r="FS27" s="110"/>
      <c r="FT27" s="111"/>
      <c r="FU27" s="110"/>
      <c r="FV27" s="111"/>
      <c r="FW27" s="110"/>
      <c r="FX27" s="111"/>
      <c r="FY27" s="110"/>
      <c r="FZ27" s="111"/>
      <c r="GA27" s="110"/>
      <c r="GB27" s="111"/>
      <c r="GC27" s="110"/>
      <c r="GD27" s="111"/>
      <c r="GE27" s="110"/>
      <c r="GF27" s="111"/>
      <c r="GG27" s="110"/>
      <c r="GH27" s="111"/>
      <c r="GI27" s="110"/>
      <c r="GJ27" s="111"/>
      <c r="GK27" s="110"/>
      <c r="GL27" s="111"/>
      <c r="GM27" s="110"/>
      <c r="GN27" s="111"/>
      <c r="GO27" s="110"/>
      <c r="GP27" s="111"/>
      <c r="GQ27" s="110"/>
      <c r="GR27" s="111"/>
      <c r="GS27" s="110"/>
      <c r="GT27" s="111"/>
      <c r="GU27" s="110"/>
      <c r="GV27" s="111"/>
      <c r="GW27" s="110"/>
      <c r="GX27" s="111"/>
      <c r="GY27" s="110"/>
      <c r="GZ27" s="111"/>
      <c r="HA27" s="110"/>
      <c r="HB27" s="111"/>
      <c r="HC27" s="110"/>
      <c r="HD27" s="111"/>
      <c r="HE27" s="110"/>
      <c r="HF27" s="111"/>
      <c r="HG27" s="110"/>
      <c r="HH27" s="111"/>
      <c r="HI27" s="110"/>
      <c r="HJ27" s="111"/>
      <c r="HK27" s="110"/>
      <c r="HL27" s="111"/>
      <c r="HM27" s="110"/>
      <c r="HN27" s="111"/>
      <c r="HO27" s="110"/>
      <c r="HP27" s="111"/>
      <c r="HQ27" s="110"/>
      <c r="HR27" s="111"/>
      <c r="HS27" s="110"/>
      <c r="HT27" s="111"/>
      <c r="HU27" s="110"/>
      <c r="HV27" s="111"/>
      <c r="HW27" s="110"/>
      <c r="HX27" s="111"/>
      <c r="HY27" s="110"/>
      <c r="HZ27" s="111"/>
      <c r="IA27" s="110"/>
      <c r="IB27" s="111"/>
      <c r="IC27" s="110"/>
      <c r="ID27" s="111"/>
      <c r="IE27" s="110"/>
      <c r="IF27" s="111"/>
      <c r="IG27" s="110"/>
      <c r="IH27" s="111"/>
      <c r="II27" s="110"/>
      <c r="IJ27" s="111"/>
      <c r="IK27" s="110"/>
      <c r="IL27" s="111"/>
      <c r="IM27" s="110"/>
      <c r="IN27" s="111"/>
      <c r="IO27" s="110"/>
      <c r="IP27" s="111"/>
      <c r="IQ27" s="110"/>
      <c r="IR27" s="111"/>
      <c r="IS27" s="110"/>
      <c r="IT27" s="111"/>
      <c r="IU27" s="110"/>
      <c r="IV27" s="111"/>
      <c r="IW27" s="110"/>
      <c r="IX27" s="111"/>
      <c r="IY27" s="110"/>
      <c r="IZ27" s="111"/>
      <c r="JA27" s="110"/>
      <c r="JB27" s="111"/>
      <c r="JC27" s="110"/>
      <c r="JD27" s="111"/>
      <c r="JE27" s="110"/>
      <c r="JF27" s="111"/>
      <c r="JG27" s="110"/>
      <c r="JH27" s="111"/>
      <c r="JI27" s="110"/>
      <c r="JJ27" s="111"/>
      <c r="JK27" s="110"/>
      <c r="JL27" s="111"/>
      <c r="JM27" s="110"/>
      <c r="JN27" s="111"/>
      <c r="JO27" s="110"/>
      <c r="JP27" s="111"/>
      <c r="JQ27" s="110"/>
      <c r="JR27" s="111"/>
      <c r="JS27" s="110"/>
      <c r="JT27" s="111"/>
      <c r="JU27" s="110"/>
      <c r="JV27" s="111"/>
      <c r="JW27" s="110"/>
      <c r="JX27" s="111"/>
      <c r="JY27" s="112"/>
      <c r="JZ27" s="112"/>
    </row>
    <row r="28" customFormat="false" ht="13.8" hidden="false" customHeight="false" outlineLevel="0" collapsed="false">
      <c r="A28" s="76"/>
      <c r="B28" s="76"/>
      <c r="C28" s="76"/>
      <c r="D28" s="76"/>
      <c r="E28" s="76" t="s">
        <v>409</v>
      </c>
      <c r="F28" s="76"/>
      <c r="G28" s="109" t="n">
        <v>0</v>
      </c>
      <c r="H28" s="109" t="n">
        <v>0</v>
      </c>
      <c r="I28" s="109" t="n">
        <v>0</v>
      </c>
      <c r="J28" s="109" t="n">
        <v>0</v>
      </c>
      <c r="K28" s="109" t="n">
        <v>0</v>
      </c>
      <c r="L28" s="109" t="n">
        <v>0</v>
      </c>
      <c r="M28" s="109" t="n">
        <v>0</v>
      </c>
      <c r="N28" s="109" t="n">
        <v>0</v>
      </c>
      <c r="O28" s="109" t="n">
        <v>0</v>
      </c>
      <c r="P28" s="109" t="n">
        <v>0</v>
      </c>
      <c r="Q28" s="109" t="n">
        <v>0</v>
      </c>
      <c r="R28" s="109" t="n">
        <v>0</v>
      </c>
      <c r="S28" s="109" t="n">
        <v>0</v>
      </c>
      <c r="T28" s="109" t="n">
        <v>0</v>
      </c>
      <c r="U28" s="109" t="n">
        <v>0</v>
      </c>
      <c r="V28" s="109" t="n">
        <v>0</v>
      </c>
      <c r="W28" s="109" t="n">
        <v>0</v>
      </c>
      <c r="X28" s="109" t="n">
        <v>0</v>
      </c>
      <c r="Y28" s="109" t="n">
        <v>0</v>
      </c>
      <c r="Z28" s="109" t="n">
        <v>0</v>
      </c>
      <c r="AA28" s="109" t="n">
        <v>0</v>
      </c>
      <c r="AB28" s="109" t="n">
        <v>0</v>
      </c>
      <c r="AC28" s="109" t="n">
        <v>0</v>
      </c>
      <c r="AD28" s="109" t="n">
        <v>0</v>
      </c>
      <c r="AE28" s="109" t="n">
        <v>0</v>
      </c>
      <c r="AF28" s="109" t="n">
        <v>0</v>
      </c>
      <c r="AG28" s="109" t="n">
        <v>0</v>
      </c>
      <c r="AH28" s="109" t="n">
        <v>0</v>
      </c>
      <c r="AI28" s="109" t="n">
        <v>0</v>
      </c>
      <c r="AJ28" s="109" t="n">
        <v>0</v>
      </c>
      <c r="AK28" s="109" t="n">
        <v>0</v>
      </c>
      <c r="AL28" s="109" t="n">
        <v>0</v>
      </c>
      <c r="AM28" s="109" t="n">
        <v>0</v>
      </c>
      <c r="AN28" s="109" t="n">
        <v>0</v>
      </c>
      <c r="AO28" s="109" t="n">
        <v>0</v>
      </c>
      <c r="AP28" s="109" t="n">
        <v>0</v>
      </c>
      <c r="AQ28" s="109" t="n">
        <v>0</v>
      </c>
      <c r="AR28" s="109" t="n">
        <v>0</v>
      </c>
      <c r="AS28" s="109" t="n">
        <v>0</v>
      </c>
      <c r="AT28" s="109" t="n">
        <v>0</v>
      </c>
      <c r="AU28" s="109" t="n">
        <v>0</v>
      </c>
      <c r="AV28" s="109" t="n">
        <v>0</v>
      </c>
      <c r="AW28" s="109" t="n">
        <v>0</v>
      </c>
      <c r="AX28" s="109" t="n">
        <v>0</v>
      </c>
      <c r="AY28" s="109" t="n">
        <v>0</v>
      </c>
      <c r="AZ28" s="109" t="n">
        <v>0</v>
      </c>
      <c r="BA28" s="109" t="n">
        <v>0</v>
      </c>
      <c r="BB28" s="109" t="n">
        <v>0</v>
      </c>
      <c r="BC28" s="109" t="n">
        <v>0</v>
      </c>
      <c r="BD28" s="109" t="n">
        <v>0</v>
      </c>
      <c r="BE28" s="109" t="n">
        <v>0</v>
      </c>
      <c r="BF28" s="109" t="n">
        <v>0</v>
      </c>
      <c r="BG28" s="109" t="n">
        <v>0</v>
      </c>
      <c r="BH28" s="109" t="n">
        <v>0</v>
      </c>
      <c r="BI28" s="109" t="n">
        <v>0</v>
      </c>
      <c r="BJ28" s="109" t="n">
        <v>0</v>
      </c>
      <c r="BK28" s="109" t="n">
        <v>0</v>
      </c>
      <c r="BL28" s="109" t="n">
        <v>0</v>
      </c>
      <c r="BM28" s="109" t="n">
        <v>0</v>
      </c>
      <c r="BN28" s="109" t="n">
        <v>0</v>
      </c>
      <c r="BO28" s="109" t="n">
        <v>0</v>
      </c>
      <c r="BP28" s="109" t="n">
        <v>0</v>
      </c>
      <c r="BQ28" s="109" t="n">
        <v>0</v>
      </c>
      <c r="BR28" s="109" t="n">
        <v>0</v>
      </c>
      <c r="BS28" s="109" t="n">
        <v>0</v>
      </c>
      <c r="BT28" s="109" t="n">
        <v>0</v>
      </c>
      <c r="BU28" s="109" t="n">
        <v>0</v>
      </c>
      <c r="BV28" s="109" t="n">
        <v>0</v>
      </c>
      <c r="BW28" s="109" t="n">
        <v>0</v>
      </c>
      <c r="BX28" s="109" t="n">
        <v>0</v>
      </c>
      <c r="BY28" s="109" t="n">
        <v>0</v>
      </c>
      <c r="BZ28" s="109" t="n">
        <v>0</v>
      </c>
      <c r="CA28" s="109" t="n">
        <v>0</v>
      </c>
      <c r="CB28" s="109" t="n">
        <v>0</v>
      </c>
      <c r="CC28" s="109" t="n">
        <v>0</v>
      </c>
      <c r="CD28" s="109" t="n">
        <v>0</v>
      </c>
      <c r="CE28" s="109" t="n">
        <v>0</v>
      </c>
      <c r="CF28" s="109" t="n">
        <v>0</v>
      </c>
      <c r="CG28" s="109" t="n">
        <v>0</v>
      </c>
      <c r="CH28" s="109" t="n">
        <v>0</v>
      </c>
      <c r="CI28" s="109" t="n">
        <v>0</v>
      </c>
      <c r="CJ28" s="109" t="n">
        <v>0</v>
      </c>
      <c r="CK28" s="109" t="n">
        <v>0</v>
      </c>
      <c r="CL28" s="109" t="n">
        <v>0</v>
      </c>
      <c r="CM28" s="109" t="n">
        <v>0</v>
      </c>
      <c r="CN28" s="109" t="n">
        <v>0</v>
      </c>
      <c r="CO28" s="109" t="n">
        <v>0</v>
      </c>
      <c r="CP28" s="109" t="n">
        <v>0</v>
      </c>
      <c r="CQ28" s="109" t="n">
        <v>0</v>
      </c>
      <c r="CR28" s="109" t="n">
        <v>0</v>
      </c>
      <c r="CS28" s="109" t="n">
        <v>0</v>
      </c>
      <c r="CT28" s="109" t="n">
        <v>229025.18</v>
      </c>
      <c r="CU28" s="109" t="n">
        <v>0</v>
      </c>
      <c r="CV28" s="109" t="n">
        <v>0</v>
      </c>
      <c r="CW28" s="109" t="n">
        <v>0</v>
      </c>
      <c r="CX28" s="109" t="n">
        <v>0</v>
      </c>
      <c r="CY28" s="109" t="n">
        <v>0</v>
      </c>
      <c r="CZ28" s="109" t="n">
        <v>0</v>
      </c>
      <c r="DA28" s="109" t="n">
        <v>0</v>
      </c>
      <c r="DB28" s="109" t="n">
        <v>0</v>
      </c>
      <c r="DC28" s="109" t="n">
        <v>0</v>
      </c>
      <c r="DD28" s="109" t="n">
        <v>0</v>
      </c>
      <c r="DE28" s="109" t="n">
        <v>0</v>
      </c>
      <c r="DF28" s="109" t="n">
        <v>0</v>
      </c>
      <c r="DG28" s="109" t="n">
        <v>0</v>
      </c>
      <c r="DH28" s="109" t="n">
        <v>0</v>
      </c>
      <c r="DI28" s="109" t="n">
        <v>0</v>
      </c>
      <c r="DJ28" s="109" t="n">
        <v>0</v>
      </c>
      <c r="DK28" s="109" t="n">
        <v>0</v>
      </c>
      <c r="DL28" s="109" t="n">
        <v>0</v>
      </c>
      <c r="DM28" s="109" t="n">
        <v>0</v>
      </c>
      <c r="DN28" s="109" t="n">
        <v>0</v>
      </c>
      <c r="DO28" s="109" t="n">
        <v>0</v>
      </c>
      <c r="DP28" s="109" t="n">
        <v>0</v>
      </c>
      <c r="DQ28" s="109" t="n">
        <v>0</v>
      </c>
      <c r="DR28" s="109" t="n">
        <v>0</v>
      </c>
      <c r="DS28" s="109" t="n">
        <v>0</v>
      </c>
      <c r="DT28" s="109" t="n">
        <v>0</v>
      </c>
      <c r="DU28" s="109" t="n">
        <v>0</v>
      </c>
      <c r="DV28" s="109" t="n">
        <v>0</v>
      </c>
      <c r="DW28" s="109" t="n">
        <v>0</v>
      </c>
      <c r="DX28" s="109" t="n">
        <v>0</v>
      </c>
      <c r="DY28" s="109" t="n">
        <v>0</v>
      </c>
      <c r="DZ28" s="109" t="n">
        <v>0</v>
      </c>
      <c r="EA28" s="109" t="n">
        <v>0</v>
      </c>
      <c r="EB28" s="109" t="n">
        <v>0</v>
      </c>
      <c r="EC28" s="109" t="n">
        <v>0</v>
      </c>
      <c r="ED28" s="109" t="n">
        <v>0</v>
      </c>
      <c r="EE28" s="109" t="n">
        <v>0</v>
      </c>
      <c r="EF28" s="109" t="n">
        <v>0</v>
      </c>
      <c r="EG28" s="109" t="n">
        <v>0</v>
      </c>
      <c r="EH28" s="109" t="n">
        <v>0</v>
      </c>
      <c r="EI28" s="109" t="n">
        <v>0</v>
      </c>
      <c r="EJ28" s="109" t="n">
        <v>0</v>
      </c>
      <c r="EK28" s="109" t="n">
        <v>0</v>
      </c>
      <c r="EL28" s="109" t="n">
        <v>0</v>
      </c>
      <c r="EM28" s="109" t="n">
        <v>0</v>
      </c>
      <c r="EN28" s="109" t="n">
        <v>0</v>
      </c>
      <c r="EO28" s="109" t="n">
        <v>0</v>
      </c>
      <c r="EP28" s="109" t="n">
        <v>0</v>
      </c>
      <c r="EQ28" s="109" t="n">
        <v>0</v>
      </c>
      <c r="ER28" s="109" t="n">
        <v>0</v>
      </c>
      <c r="ES28" s="109" t="n">
        <v>0</v>
      </c>
      <c r="ET28" s="109" t="n">
        <v>0</v>
      </c>
      <c r="EU28" s="109" t="n">
        <v>0</v>
      </c>
      <c r="EV28" s="109" t="n">
        <v>0</v>
      </c>
      <c r="EW28" s="109" t="n">
        <v>0</v>
      </c>
      <c r="EX28" s="109" t="n">
        <v>0</v>
      </c>
      <c r="EY28" s="109" t="n">
        <v>0</v>
      </c>
      <c r="EZ28" s="109" t="n">
        <f aca="false">ROUND(SUM(G28:EY28),5)</f>
        <v>229025.18</v>
      </c>
      <c r="FA28" s="110"/>
      <c r="FB28" s="111"/>
      <c r="FC28" s="110"/>
      <c r="FD28" s="111"/>
      <c r="FE28" s="110"/>
      <c r="FF28" s="111"/>
      <c r="FG28" s="110"/>
      <c r="FH28" s="111"/>
      <c r="FI28" s="110"/>
      <c r="FJ28" s="111"/>
      <c r="FK28" s="110"/>
      <c r="FL28" s="111"/>
      <c r="FM28" s="110"/>
      <c r="FN28" s="111"/>
      <c r="FO28" s="110"/>
      <c r="FP28" s="111"/>
      <c r="FQ28" s="110"/>
      <c r="FR28" s="111"/>
      <c r="FS28" s="110"/>
      <c r="FT28" s="111"/>
      <c r="FU28" s="110"/>
      <c r="FV28" s="111"/>
      <c r="FW28" s="110"/>
      <c r="FX28" s="111"/>
      <c r="FY28" s="110"/>
      <c r="FZ28" s="111"/>
      <c r="GA28" s="110"/>
      <c r="GB28" s="111"/>
      <c r="GC28" s="110"/>
      <c r="GD28" s="111"/>
      <c r="GE28" s="110"/>
      <c r="GF28" s="111"/>
      <c r="GG28" s="110"/>
      <c r="GH28" s="111"/>
      <c r="GI28" s="110"/>
      <c r="GJ28" s="111"/>
      <c r="GK28" s="110"/>
      <c r="GL28" s="111"/>
      <c r="GM28" s="110"/>
      <c r="GN28" s="111"/>
      <c r="GO28" s="110"/>
      <c r="GP28" s="111"/>
      <c r="GQ28" s="110"/>
      <c r="GR28" s="111"/>
      <c r="GS28" s="110"/>
      <c r="GT28" s="111"/>
      <c r="GU28" s="110"/>
      <c r="GV28" s="111"/>
      <c r="GW28" s="110"/>
      <c r="GX28" s="111"/>
      <c r="GY28" s="110"/>
      <c r="GZ28" s="111"/>
      <c r="HA28" s="110"/>
      <c r="HB28" s="111"/>
      <c r="HC28" s="110"/>
      <c r="HD28" s="111"/>
      <c r="HE28" s="110"/>
      <c r="HF28" s="111"/>
      <c r="HG28" s="110"/>
      <c r="HH28" s="111"/>
      <c r="HI28" s="110"/>
      <c r="HJ28" s="111"/>
      <c r="HK28" s="110"/>
      <c r="HL28" s="111"/>
      <c r="HM28" s="110"/>
      <c r="HN28" s="111"/>
      <c r="HO28" s="110"/>
      <c r="HP28" s="111"/>
      <c r="HQ28" s="110"/>
      <c r="HR28" s="111"/>
      <c r="HS28" s="110"/>
      <c r="HT28" s="111"/>
      <c r="HU28" s="110"/>
      <c r="HV28" s="111"/>
      <c r="HW28" s="110"/>
      <c r="HX28" s="111"/>
      <c r="HY28" s="110"/>
      <c r="HZ28" s="111"/>
      <c r="IA28" s="110"/>
      <c r="IB28" s="111"/>
      <c r="IC28" s="110"/>
      <c r="ID28" s="111"/>
      <c r="IE28" s="110"/>
      <c r="IF28" s="111"/>
      <c r="IG28" s="110"/>
      <c r="IH28" s="111"/>
      <c r="II28" s="110"/>
      <c r="IJ28" s="111"/>
      <c r="IK28" s="110"/>
      <c r="IL28" s="111"/>
      <c r="IM28" s="110"/>
      <c r="IN28" s="111"/>
      <c r="IO28" s="110"/>
      <c r="IP28" s="111"/>
      <c r="IQ28" s="110"/>
      <c r="IR28" s="111"/>
      <c r="IS28" s="110"/>
      <c r="IT28" s="111"/>
      <c r="IU28" s="110"/>
      <c r="IV28" s="111"/>
      <c r="IW28" s="110"/>
      <c r="IX28" s="111"/>
      <c r="IY28" s="110"/>
      <c r="IZ28" s="111"/>
      <c r="JA28" s="110"/>
      <c r="JB28" s="111"/>
      <c r="JC28" s="110"/>
      <c r="JD28" s="111"/>
      <c r="JE28" s="110"/>
      <c r="JF28" s="111"/>
      <c r="JG28" s="110"/>
      <c r="JH28" s="111"/>
      <c r="JI28" s="110"/>
      <c r="JJ28" s="111"/>
      <c r="JK28" s="110"/>
      <c r="JL28" s="111"/>
      <c r="JM28" s="110"/>
      <c r="JN28" s="111"/>
      <c r="JO28" s="110"/>
      <c r="JP28" s="111"/>
      <c r="JQ28" s="110"/>
      <c r="JR28" s="111"/>
      <c r="JS28" s="110"/>
      <c r="JT28" s="111"/>
      <c r="JU28" s="110"/>
      <c r="JV28" s="111"/>
      <c r="JW28" s="110"/>
      <c r="JX28" s="111"/>
      <c r="JY28" s="112"/>
      <c r="JZ28" s="112"/>
    </row>
    <row r="29" customFormat="false" ht="13.8" hidden="false" customHeight="false" outlineLevel="0" collapsed="false">
      <c r="A29" s="76"/>
      <c r="B29" s="76"/>
      <c r="C29" s="76"/>
      <c r="D29" s="76"/>
      <c r="E29" s="76" t="s">
        <v>410</v>
      </c>
      <c r="F29" s="76"/>
      <c r="G29" s="109" t="n">
        <v>0</v>
      </c>
      <c r="H29" s="109" t="n">
        <v>8447.86</v>
      </c>
      <c r="I29" s="109" t="n">
        <v>70670.37</v>
      </c>
      <c r="J29" s="109" t="n">
        <v>0</v>
      </c>
      <c r="K29" s="109" t="n">
        <v>39706.11</v>
      </c>
      <c r="L29" s="109" t="n">
        <v>4364.99</v>
      </c>
      <c r="M29" s="109" t="n">
        <v>0</v>
      </c>
      <c r="N29" s="109" t="n">
        <v>0</v>
      </c>
      <c r="O29" s="109" t="n">
        <v>15434.07</v>
      </c>
      <c r="P29" s="109" t="n">
        <v>2468.46</v>
      </c>
      <c r="Q29" s="109" t="n">
        <v>687.15</v>
      </c>
      <c r="R29" s="109" t="n">
        <v>1336.82</v>
      </c>
      <c r="S29" s="109" t="n">
        <v>0</v>
      </c>
      <c r="T29" s="109" t="n">
        <v>0</v>
      </c>
      <c r="U29" s="109" t="n">
        <v>0</v>
      </c>
      <c r="V29" s="109" t="n">
        <v>0</v>
      </c>
      <c r="W29" s="109" t="n">
        <v>21360.48</v>
      </c>
      <c r="X29" s="109" t="n">
        <v>0</v>
      </c>
      <c r="Y29" s="109" t="n">
        <v>0</v>
      </c>
      <c r="Z29" s="109" t="n">
        <v>52.32</v>
      </c>
      <c r="AA29" s="109" t="n">
        <v>0</v>
      </c>
      <c r="AB29" s="109" t="n">
        <v>0</v>
      </c>
      <c r="AC29" s="109" t="n">
        <v>0</v>
      </c>
      <c r="AD29" s="109" t="n">
        <v>0</v>
      </c>
      <c r="AE29" s="109" t="n">
        <v>11296.06</v>
      </c>
      <c r="AF29" s="109" t="n">
        <v>0</v>
      </c>
      <c r="AG29" s="109" t="n">
        <v>0</v>
      </c>
      <c r="AH29" s="109" t="n">
        <v>28514.52</v>
      </c>
      <c r="AI29" s="109" t="n">
        <v>688.35</v>
      </c>
      <c r="AJ29" s="109" t="n">
        <v>0</v>
      </c>
      <c r="AK29" s="109" t="n">
        <v>0</v>
      </c>
      <c r="AL29" s="109" t="n">
        <v>0</v>
      </c>
      <c r="AM29" s="109" t="n">
        <v>0</v>
      </c>
      <c r="AN29" s="109" t="n">
        <v>0</v>
      </c>
      <c r="AO29" s="109" t="n">
        <v>0</v>
      </c>
      <c r="AP29" s="109" t="n">
        <v>0</v>
      </c>
      <c r="AQ29" s="109" t="n">
        <v>0</v>
      </c>
      <c r="AR29" s="109" t="n">
        <v>0</v>
      </c>
      <c r="AS29" s="109" t="n">
        <v>0</v>
      </c>
      <c r="AT29" s="109" t="n">
        <v>0</v>
      </c>
      <c r="AU29" s="109" t="n">
        <v>11505.98</v>
      </c>
      <c r="AV29" s="109" t="n">
        <v>0</v>
      </c>
      <c r="AW29" s="109" t="n">
        <v>0</v>
      </c>
      <c r="AX29" s="109" t="n">
        <v>0</v>
      </c>
      <c r="AY29" s="109" t="n">
        <v>0</v>
      </c>
      <c r="AZ29" s="109" t="n">
        <v>0</v>
      </c>
      <c r="BA29" s="109" t="n">
        <v>14344.62</v>
      </c>
      <c r="BB29" s="109" t="n">
        <v>0</v>
      </c>
      <c r="BC29" s="109" t="n">
        <v>0</v>
      </c>
      <c r="BD29" s="109" t="n">
        <v>0</v>
      </c>
      <c r="BE29" s="109" t="n">
        <v>0</v>
      </c>
      <c r="BF29" s="109" t="n">
        <v>0</v>
      </c>
      <c r="BG29" s="109" t="n">
        <v>0</v>
      </c>
      <c r="BH29" s="109" t="n">
        <v>16381.06</v>
      </c>
      <c r="BI29" s="109" t="n">
        <v>0</v>
      </c>
      <c r="BJ29" s="109" t="n">
        <v>0</v>
      </c>
      <c r="BK29" s="109" t="n">
        <v>0</v>
      </c>
      <c r="BL29" s="109" t="n">
        <v>9056.45</v>
      </c>
      <c r="BM29" s="109" t="n">
        <v>0</v>
      </c>
      <c r="BN29" s="109" t="n">
        <v>16983.52</v>
      </c>
      <c r="BO29" s="109" t="n">
        <v>0</v>
      </c>
      <c r="BP29" s="109" t="n">
        <v>0</v>
      </c>
      <c r="BQ29" s="109" t="n">
        <v>0</v>
      </c>
      <c r="BR29" s="109" t="n">
        <v>0</v>
      </c>
      <c r="BS29" s="109" t="n">
        <v>0</v>
      </c>
      <c r="BT29" s="109" t="n">
        <v>0</v>
      </c>
      <c r="BU29" s="109" t="n">
        <v>0</v>
      </c>
      <c r="BV29" s="109" t="n">
        <v>22429.38</v>
      </c>
      <c r="BW29" s="109" t="n">
        <v>0</v>
      </c>
      <c r="BX29" s="109" t="n">
        <v>0</v>
      </c>
      <c r="BY29" s="109" t="n">
        <v>18557.35</v>
      </c>
      <c r="BZ29" s="109" t="n">
        <v>0</v>
      </c>
      <c r="CA29" s="109" t="n">
        <v>0</v>
      </c>
      <c r="CB29" s="109" t="n">
        <v>0</v>
      </c>
      <c r="CC29" s="109" t="n">
        <v>17453.66</v>
      </c>
      <c r="CD29" s="109" t="n">
        <v>0</v>
      </c>
      <c r="CE29" s="109" t="n">
        <v>0</v>
      </c>
      <c r="CF29" s="109" t="n">
        <v>0</v>
      </c>
      <c r="CG29" s="109" t="n">
        <v>7026.29</v>
      </c>
      <c r="CH29" s="109" t="n">
        <v>0</v>
      </c>
      <c r="CI29" s="109" t="n">
        <v>0</v>
      </c>
      <c r="CJ29" s="109" t="n">
        <v>0</v>
      </c>
      <c r="CK29" s="109" t="n">
        <v>0</v>
      </c>
      <c r="CL29" s="109" t="n">
        <v>7543.5</v>
      </c>
      <c r="CM29" s="109" t="n">
        <v>0</v>
      </c>
      <c r="CN29" s="109" t="n">
        <v>0</v>
      </c>
      <c r="CO29" s="109" t="n">
        <v>0</v>
      </c>
      <c r="CP29" s="109" t="n">
        <v>20530.1</v>
      </c>
      <c r="CQ29" s="109" t="n">
        <v>0</v>
      </c>
      <c r="CR29" s="109" t="n">
        <v>1713</v>
      </c>
      <c r="CS29" s="109" t="n">
        <v>0</v>
      </c>
      <c r="CT29" s="109" t="n">
        <v>14550.18</v>
      </c>
      <c r="CU29" s="109" t="n">
        <v>16308.03</v>
      </c>
      <c r="CV29" s="109" t="n">
        <v>15877.63</v>
      </c>
      <c r="CW29" s="109" t="n">
        <v>15549.99</v>
      </c>
      <c r="CX29" s="109" t="n">
        <v>0</v>
      </c>
      <c r="CY29" s="109" t="n">
        <v>0</v>
      </c>
      <c r="CZ29" s="109" t="n">
        <v>0</v>
      </c>
      <c r="DA29" s="109" t="n">
        <v>0</v>
      </c>
      <c r="DB29" s="109" t="n">
        <v>189.01</v>
      </c>
      <c r="DC29" s="109" t="n">
        <v>0</v>
      </c>
      <c r="DD29" s="109" t="n">
        <v>0</v>
      </c>
      <c r="DE29" s="109" t="n">
        <v>4276.69</v>
      </c>
      <c r="DF29" s="109" t="n">
        <v>0</v>
      </c>
      <c r="DG29" s="109" t="n">
        <v>4704.14</v>
      </c>
      <c r="DH29" s="109" t="n">
        <v>0</v>
      </c>
      <c r="DI29" s="109" t="n">
        <v>0</v>
      </c>
      <c r="DJ29" s="109" t="n">
        <v>0</v>
      </c>
      <c r="DK29" s="109" t="n">
        <v>0</v>
      </c>
      <c r="DL29" s="109" t="n">
        <v>0</v>
      </c>
      <c r="DM29" s="109" t="n">
        <v>15492.37</v>
      </c>
      <c r="DN29" s="109" t="n">
        <v>0</v>
      </c>
      <c r="DO29" s="109" t="n">
        <v>5450.91</v>
      </c>
      <c r="DP29" s="109" t="n">
        <v>0</v>
      </c>
      <c r="DQ29" s="109" t="n">
        <v>0</v>
      </c>
      <c r="DR29" s="109" t="n">
        <v>0</v>
      </c>
      <c r="DS29" s="109" t="n">
        <v>14265.74</v>
      </c>
      <c r="DT29" s="109" t="n">
        <v>0</v>
      </c>
      <c r="DU29" s="109" t="n">
        <v>0</v>
      </c>
      <c r="DV29" s="109" t="n">
        <v>0</v>
      </c>
      <c r="DW29" s="109" t="n">
        <v>0</v>
      </c>
      <c r="DX29" s="109" t="n">
        <v>21245.73</v>
      </c>
      <c r="DY29" s="109" t="n">
        <v>0</v>
      </c>
      <c r="DZ29" s="109" t="n">
        <v>0</v>
      </c>
      <c r="EA29" s="109" t="n">
        <v>0</v>
      </c>
      <c r="EB29" s="109" t="n">
        <v>0</v>
      </c>
      <c r="EC29" s="109" t="n">
        <v>0</v>
      </c>
      <c r="ED29" s="109" t="n">
        <v>0</v>
      </c>
      <c r="EE29" s="109" t="n">
        <v>0</v>
      </c>
      <c r="EF29" s="109" t="n">
        <v>0</v>
      </c>
      <c r="EG29" s="109" t="n">
        <v>0</v>
      </c>
      <c r="EH29" s="109" t="n">
        <v>0</v>
      </c>
      <c r="EI29" s="109" t="n">
        <v>0</v>
      </c>
      <c r="EJ29" s="109" t="n">
        <v>0</v>
      </c>
      <c r="EK29" s="109" t="n">
        <v>27.64</v>
      </c>
      <c r="EL29" s="109" t="n">
        <v>0</v>
      </c>
      <c r="EM29" s="109" t="n">
        <v>0</v>
      </c>
      <c r="EN29" s="109" t="n">
        <v>22483.06</v>
      </c>
      <c r="EO29" s="109" t="n">
        <v>43524.98</v>
      </c>
      <c r="EP29" s="109" t="n">
        <v>0</v>
      </c>
      <c r="EQ29" s="109" t="n">
        <v>37037.52</v>
      </c>
      <c r="ER29" s="109" t="n">
        <v>0</v>
      </c>
      <c r="ES29" s="109" t="n">
        <v>20284.7</v>
      </c>
      <c r="ET29" s="109" t="n">
        <v>11733.59</v>
      </c>
      <c r="EU29" s="109" t="n">
        <v>0</v>
      </c>
      <c r="EV29" s="109" t="n">
        <v>0</v>
      </c>
      <c r="EW29" s="109" t="n">
        <v>0</v>
      </c>
      <c r="EX29" s="109" t="n">
        <v>0</v>
      </c>
      <c r="EY29" s="109" t="n">
        <v>0</v>
      </c>
      <c r="EZ29" s="109" t="n">
        <f aca="false">ROUND(SUM(G29:EY29),5)</f>
        <v>631554.38</v>
      </c>
      <c r="FA29" s="110"/>
      <c r="FB29" s="111"/>
      <c r="FC29" s="110"/>
      <c r="FD29" s="111"/>
      <c r="FE29" s="110"/>
      <c r="FF29" s="111"/>
      <c r="FG29" s="110"/>
      <c r="FH29" s="111"/>
      <c r="FI29" s="110"/>
      <c r="FJ29" s="111"/>
      <c r="FK29" s="110"/>
      <c r="FL29" s="111"/>
      <c r="FM29" s="110"/>
      <c r="FN29" s="111"/>
      <c r="FO29" s="110"/>
      <c r="FP29" s="111"/>
      <c r="FQ29" s="110"/>
      <c r="FR29" s="111"/>
      <c r="FS29" s="110"/>
      <c r="FT29" s="111"/>
      <c r="FU29" s="110"/>
      <c r="FV29" s="111"/>
      <c r="FW29" s="110"/>
      <c r="FX29" s="111"/>
      <c r="FY29" s="110"/>
      <c r="FZ29" s="111"/>
      <c r="GA29" s="110"/>
      <c r="GB29" s="111"/>
      <c r="GC29" s="110"/>
      <c r="GD29" s="111"/>
      <c r="GE29" s="110"/>
      <c r="GF29" s="111"/>
      <c r="GG29" s="110"/>
      <c r="GH29" s="111"/>
      <c r="GI29" s="110"/>
      <c r="GJ29" s="111"/>
      <c r="GK29" s="110"/>
      <c r="GL29" s="111"/>
      <c r="GM29" s="110"/>
      <c r="GN29" s="111"/>
      <c r="GO29" s="110"/>
      <c r="GP29" s="111"/>
      <c r="GQ29" s="110"/>
      <c r="GR29" s="111"/>
      <c r="GS29" s="110"/>
      <c r="GT29" s="111"/>
      <c r="GU29" s="110"/>
      <c r="GV29" s="111"/>
      <c r="GW29" s="110"/>
      <c r="GX29" s="111"/>
      <c r="GY29" s="110"/>
      <c r="GZ29" s="111"/>
      <c r="HA29" s="110"/>
      <c r="HB29" s="111"/>
      <c r="HC29" s="110"/>
      <c r="HD29" s="111"/>
      <c r="HE29" s="110"/>
      <c r="HF29" s="111"/>
      <c r="HG29" s="110"/>
      <c r="HH29" s="111"/>
      <c r="HI29" s="110"/>
      <c r="HJ29" s="111"/>
      <c r="HK29" s="110"/>
      <c r="HL29" s="111"/>
      <c r="HM29" s="110"/>
      <c r="HN29" s="111"/>
      <c r="HO29" s="110"/>
      <c r="HP29" s="111"/>
      <c r="HQ29" s="110"/>
      <c r="HR29" s="111"/>
      <c r="HS29" s="110"/>
      <c r="HT29" s="111"/>
      <c r="HU29" s="110"/>
      <c r="HV29" s="111"/>
      <c r="HW29" s="110"/>
      <c r="HX29" s="111"/>
      <c r="HY29" s="110"/>
      <c r="HZ29" s="111"/>
      <c r="IA29" s="110"/>
      <c r="IB29" s="111"/>
      <c r="IC29" s="110"/>
      <c r="ID29" s="111"/>
      <c r="IE29" s="110"/>
      <c r="IF29" s="111"/>
      <c r="IG29" s="110"/>
      <c r="IH29" s="111"/>
      <c r="II29" s="110"/>
      <c r="IJ29" s="111"/>
      <c r="IK29" s="110"/>
      <c r="IL29" s="111"/>
      <c r="IM29" s="110"/>
      <c r="IN29" s="111"/>
      <c r="IO29" s="110"/>
      <c r="IP29" s="111"/>
      <c r="IQ29" s="110"/>
      <c r="IR29" s="111"/>
      <c r="IS29" s="110"/>
      <c r="IT29" s="111"/>
      <c r="IU29" s="110"/>
      <c r="IV29" s="111"/>
      <c r="IW29" s="110"/>
      <c r="IX29" s="111"/>
      <c r="IY29" s="110"/>
      <c r="IZ29" s="111"/>
      <c r="JA29" s="110"/>
      <c r="JB29" s="111"/>
      <c r="JC29" s="110"/>
      <c r="JD29" s="111"/>
      <c r="JE29" s="110"/>
      <c r="JF29" s="111"/>
      <c r="JG29" s="110"/>
      <c r="JH29" s="111"/>
      <c r="JI29" s="110"/>
      <c r="JJ29" s="111"/>
      <c r="JK29" s="110"/>
      <c r="JL29" s="111"/>
      <c r="JM29" s="110"/>
      <c r="JN29" s="111"/>
      <c r="JO29" s="110"/>
      <c r="JP29" s="111"/>
      <c r="JQ29" s="110"/>
      <c r="JR29" s="111"/>
      <c r="JS29" s="110"/>
      <c r="JT29" s="111"/>
      <c r="JU29" s="110"/>
      <c r="JV29" s="111"/>
      <c r="JW29" s="110"/>
      <c r="JX29" s="111"/>
      <c r="JY29" s="112"/>
      <c r="JZ29" s="112"/>
    </row>
    <row r="30" customFormat="false" ht="13.8" hidden="false" customHeight="false" outlineLevel="0" collapsed="false">
      <c r="A30" s="76"/>
      <c r="B30" s="76"/>
      <c r="C30" s="76"/>
      <c r="D30" s="76"/>
      <c r="E30" s="76" t="s">
        <v>411</v>
      </c>
      <c r="F30" s="76"/>
      <c r="G30" s="109" t="n">
        <v>0</v>
      </c>
      <c r="H30" s="109" t="n">
        <v>0</v>
      </c>
      <c r="I30" s="109" t="n">
        <v>0</v>
      </c>
      <c r="J30" s="109" t="n">
        <v>0</v>
      </c>
      <c r="K30" s="109" t="n">
        <v>0</v>
      </c>
      <c r="L30" s="109" t="n">
        <v>0</v>
      </c>
      <c r="M30" s="109" t="n">
        <v>0</v>
      </c>
      <c r="N30" s="109" t="n">
        <v>0</v>
      </c>
      <c r="O30" s="109" t="n">
        <v>0</v>
      </c>
      <c r="P30" s="109" t="n">
        <v>0</v>
      </c>
      <c r="Q30" s="109" t="n">
        <v>0</v>
      </c>
      <c r="R30" s="109" t="n">
        <v>0</v>
      </c>
      <c r="S30" s="109" t="n">
        <v>0</v>
      </c>
      <c r="T30" s="109" t="n">
        <v>0</v>
      </c>
      <c r="U30" s="109" t="n">
        <v>0</v>
      </c>
      <c r="V30" s="109" t="n">
        <v>0</v>
      </c>
      <c r="W30" s="109" t="n">
        <v>0</v>
      </c>
      <c r="X30" s="109" t="n">
        <v>0</v>
      </c>
      <c r="Y30" s="109" t="n">
        <v>0</v>
      </c>
      <c r="Z30" s="109" t="n">
        <v>0</v>
      </c>
      <c r="AA30" s="109" t="n">
        <v>0</v>
      </c>
      <c r="AB30" s="109" t="n">
        <v>0</v>
      </c>
      <c r="AC30" s="109" t="n">
        <v>0</v>
      </c>
      <c r="AD30" s="109" t="n">
        <v>0</v>
      </c>
      <c r="AE30" s="109" t="n">
        <v>0</v>
      </c>
      <c r="AF30" s="109" t="n">
        <v>0</v>
      </c>
      <c r="AG30" s="109" t="n">
        <v>0</v>
      </c>
      <c r="AH30" s="109" t="n">
        <v>0</v>
      </c>
      <c r="AI30" s="109" t="n">
        <v>0</v>
      </c>
      <c r="AJ30" s="109" t="n">
        <v>0</v>
      </c>
      <c r="AK30" s="109" t="n">
        <v>0</v>
      </c>
      <c r="AL30" s="109" t="n">
        <v>0</v>
      </c>
      <c r="AM30" s="109" t="n">
        <v>0</v>
      </c>
      <c r="AN30" s="109" t="n">
        <v>0</v>
      </c>
      <c r="AO30" s="109" t="n">
        <v>0</v>
      </c>
      <c r="AP30" s="109" t="n">
        <v>0</v>
      </c>
      <c r="AQ30" s="109" t="n">
        <v>0</v>
      </c>
      <c r="AR30" s="109" t="n">
        <v>0</v>
      </c>
      <c r="AS30" s="109" t="n">
        <v>0</v>
      </c>
      <c r="AT30" s="109" t="n">
        <v>0</v>
      </c>
      <c r="AU30" s="109" t="n">
        <v>0</v>
      </c>
      <c r="AV30" s="109" t="n">
        <v>0</v>
      </c>
      <c r="AW30" s="109" t="n">
        <v>0</v>
      </c>
      <c r="AX30" s="109" t="n">
        <v>0</v>
      </c>
      <c r="AY30" s="109" t="n">
        <v>0</v>
      </c>
      <c r="AZ30" s="109" t="n">
        <v>0</v>
      </c>
      <c r="BA30" s="109" t="n">
        <v>0</v>
      </c>
      <c r="BB30" s="109" t="n">
        <v>0</v>
      </c>
      <c r="BC30" s="109" t="n">
        <v>0</v>
      </c>
      <c r="BD30" s="109" t="n">
        <v>0</v>
      </c>
      <c r="BE30" s="109" t="n">
        <v>0</v>
      </c>
      <c r="BF30" s="109" t="n">
        <v>0</v>
      </c>
      <c r="BG30" s="109" t="n">
        <v>0</v>
      </c>
      <c r="BH30" s="109" t="n">
        <v>0</v>
      </c>
      <c r="BI30" s="109" t="n">
        <v>0</v>
      </c>
      <c r="BJ30" s="109" t="n">
        <v>0</v>
      </c>
      <c r="BK30" s="109" t="n">
        <v>0</v>
      </c>
      <c r="BL30" s="109" t="n">
        <v>0</v>
      </c>
      <c r="BM30" s="109" t="n">
        <v>0</v>
      </c>
      <c r="BN30" s="109" t="n">
        <v>0</v>
      </c>
      <c r="BO30" s="109" t="n">
        <v>0</v>
      </c>
      <c r="BP30" s="109" t="n">
        <v>0</v>
      </c>
      <c r="BQ30" s="109" t="n">
        <v>0</v>
      </c>
      <c r="BR30" s="109" t="n">
        <v>0</v>
      </c>
      <c r="BS30" s="109" t="n">
        <v>0</v>
      </c>
      <c r="BT30" s="109" t="n">
        <v>0</v>
      </c>
      <c r="BU30" s="109" t="n">
        <v>0</v>
      </c>
      <c r="BV30" s="109" t="n">
        <v>0</v>
      </c>
      <c r="BW30" s="109" t="n">
        <v>0</v>
      </c>
      <c r="BX30" s="109" t="n">
        <v>0</v>
      </c>
      <c r="BY30" s="109" t="n">
        <v>0</v>
      </c>
      <c r="BZ30" s="109" t="n">
        <v>0</v>
      </c>
      <c r="CA30" s="109" t="n">
        <v>0</v>
      </c>
      <c r="CB30" s="109" t="n">
        <v>0</v>
      </c>
      <c r="CC30" s="109" t="n">
        <v>0</v>
      </c>
      <c r="CD30" s="109" t="n">
        <v>0</v>
      </c>
      <c r="CE30" s="109" t="n">
        <v>0</v>
      </c>
      <c r="CF30" s="109" t="n">
        <v>0</v>
      </c>
      <c r="CG30" s="109" t="n">
        <v>0</v>
      </c>
      <c r="CH30" s="109" t="n">
        <v>0</v>
      </c>
      <c r="CI30" s="109" t="n">
        <v>0</v>
      </c>
      <c r="CJ30" s="109" t="n">
        <v>0</v>
      </c>
      <c r="CK30" s="109" t="n">
        <v>0</v>
      </c>
      <c r="CL30" s="109" t="n">
        <v>0</v>
      </c>
      <c r="CM30" s="109" t="n">
        <v>0</v>
      </c>
      <c r="CN30" s="109" t="n">
        <v>0</v>
      </c>
      <c r="CO30" s="109" t="n">
        <v>0</v>
      </c>
      <c r="CP30" s="109" t="n">
        <v>0</v>
      </c>
      <c r="CQ30" s="109" t="n">
        <v>0</v>
      </c>
      <c r="CR30" s="109" t="n">
        <v>0</v>
      </c>
      <c r="CS30" s="109" t="n">
        <v>0</v>
      </c>
      <c r="CT30" s="109" t="n">
        <v>0</v>
      </c>
      <c r="CU30" s="109" t="n">
        <v>0</v>
      </c>
      <c r="CV30" s="109" t="n">
        <v>0</v>
      </c>
      <c r="CW30" s="109" t="n">
        <v>0</v>
      </c>
      <c r="CX30" s="109" t="n">
        <v>0</v>
      </c>
      <c r="CY30" s="109" t="n">
        <v>0</v>
      </c>
      <c r="CZ30" s="109" t="n">
        <v>0</v>
      </c>
      <c r="DA30" s="109" t="n">
        <v>0</v>
      </c>
      <c r="DB30" s="109" t="n">
        <v>0</v>
      </c>
      <c r="DC30" s="109" t="n">
        <v>0</v>
      </c>
      <c r="DD30" s="109" t="n">
        <v>0</v>
      </c>
      <c r="DE30" s="109" t="n">
        <v>0</v>
      </c>
      <c r="DF30" s="109" t="n">
        <v>0</v>
      </c>
      <c r="DG30" s="109" t="n">
        <v>0</v>
      </c>
      <c r="DH30" s="109" t="n">
        <v>0</v>
      </c>
      <c r="DI30" s="109" t="n">
        <v>0</v>
      </c>
      <c r="DJ30" s="109" t="n">
        <v>0</v>
      </c>
      <c r="DK30" s="109" t="n">
        <v>0</v>
      </c>
      <c r="DL30" s="109" t="n">
        <v>0</v>
      </c>
      <c r="DM30" s="109" t="n">
        <v>0</v>
      </c>
      <c r="DN30" s="109" t="n">
        <v>0</v>
      </c>
      <c r="DO30" s="109" t="n">
        <v>0</v>
      </c>
      <c r="DP30" s="109" t="n">
        <v>0</v>
      </c>
      <c r="DQ30" s="109" t="n">
        <v>0</v>
      </c>
      <c r="DR30" s="109" t="n">
        <v>0</v>
      </c>
      <c r="DS30" s="109" t="n">
        <v>0</v>
      </c>
      <c r="DT30" s="109" t="n">
        <v>0</v>
      </c>
      <c r="DU30" s="109" t="n">
        <v>0</v>
      </c>
      <c r="DV30" s="109" t="n">
        <v>0</v>
      </c>
      <c r="DW30" s="109" t="n">
        <v>0</v>
      </c>
      <c r="DX30" s="109" t="n">
        <v>0</v>
      </c>
      <c r="DY30" s="109" t="n">
        <v>0</v>
      </c>
      <c r="DZ30" s="109" t="n">
        <v>0</v>
      </c>
      <c r="EA30" s="109" t="n">
        <v>0</v>
      </c>
      <c r="EB30" s="109" t="n">
        <v>0</v>
      </c>
      <c r="EC30" s="109" t="n">
        <v>0</v>
      </c>
      <c r="ED30" s="109" t="n">
        <v>0</v>
      </c>
      <c r="EE30" s="109" t="n">
        <v>0</v>
      </c>
      <c r="EF30" s="109" t="n">
        <v>0</v>
      </c>
      <c r="EG30" s="109" t="n">
        <v>0</v>
      </c>
      <c r="EH30" s="109" t="n">
        <v>0</v>
      </c>
      <c r="EI30" s="109" t="n">
        <v>0</v>
      </c>
      <c r="EJ30" s="109" t="n">
        <v>0</v>
      </c>
      <c r="EK30" s="109" t="n">
        <v>0</v>
      </c>
      <c r="EL30" s="109" t="n">
        <v>0</v>
      </c>
      <c r="EM30" s="109" t="n">
        <v>0</v>
      </c>
      <c r="EN30" s="109" t="n">
        <v>0</v>
      </c>
      <c r="EO30" s="109" t="n">
        <v>0</v>
      </c>
      <c r="EP30" s="109" t="n">
        <v>0</v>
      </c>
      <c r="EQ30" s="109" t="n">
        <v>0</v>
      </c>
      <c r="ER30" s="109" t="n">
        <v>0</v>
      </c>
      <c r="ES30" s="109" t="n">
        <v>0</v>
      </c>
      <c r="ET30" s="109" t="n">
        <v>0</v>
      </c>
      <c r="EU30" s="109" t="n">
        <v>0</v>
      </c>
      <c r="EV30" s="109" t="n">
        <v>0</v>
      </c>
      <c r="EW30" s="109" t="n">
        <v>0</v>
      </c>
      <c r="EX30" s="109" t="n">
        <v>0</v>
      </c>
      <c r="EY30" s="109" t="n">
        <v>0</v>
      </c>
      <c r="EZ30" s="109" t="n">
        <f aca="false">ROUND(SUM(G30:EY30),5)</f>
        <v>0</v>
      </c>
      <c r="FA30" s="110"/>
      <c r="FB30" s="111"/>
      <c r="FC30" s="110"/>
      <c r="FD30" s="111"/>
      <c r="FE30" s="110"/>
      <c r="FF30" s="111"/>
      <c r="FG30" s="110"/>
      <c r="FH30" s="111"/>
      <c r="FI30" s="110"/>
      <c r="FJ30" s="111"/>
      <c r="FK30" s="110"/>
      <c r="FL30" s="111"/>
      <c r="FM30" s="110"/>
      <c r="FN30" s="111"/>
      <c r="FO30" s="110"/>
      <c r="FP30" s="111"/>
      <c r="FQ30" s="110"/>
      <c r="FR30" s="111"/>
      <c r="FS30" s="110"/>
      <c r="FT30" s="111"/>
      <c r="FU30" s="110"/>
      <c r="FV30" s="111"/>
      <c r="FW30" s="110"/>
      <c r="FX30" s="111"/>
      <c r="FY30" s="110"/>
      <c r="FZ30" s="111"/>
      <c r="GA30" s="110"/>
      <c r="GB30" s="111"/>
      <c r="GC30" s="110"/>
      <c r="GD30" s="111"/>
      <c r="GE30" s="110"/>
      <c r="GF30" s="111"/>
      <c r="GG30" s="110"/>
      <c r="GH30" s="111"/>
      <c r="GI30" s="110"/>
      <c r="GJ30" s="111"/>
      <c r="GK30" s="110"/>
      <c r="GL30" s="111"/>
      <c r="GM30" s="110"/>
      <c r="GN30" s="111"/>
      <c r="GO30" s="110"/>
      <c r="GP30" s="111"/>
      <c r="GQ30" s="110"/>
      <c r="GR30" s="111"/>
      <c r="GS30" s="110"/>
      <c r="GT30" s="111"/>
      <c r="GU30" s="110"/>
      <c r="GV30" s="111"/>
      <c r="GW30" s="110"/>
      <c r="GX30" s="111"/>
      <c r="GY30" s="110"/>
      <c r="GZ30" s="111"/>
      <c r="HA30" s="110"/>
      <c r="HB30" s="111"/>
      <c r="HC30" s="110"/>
      <c r="HD30" s="111"/>
      <c r="HE30" s="110"/>
      <c r="HF30" s="111"/>
      <c r="HG30" s="110"/>
      <c r="HH30" s="111"/>
      <c r="HI30" s="110"/>
      <c r="HJ30" s="111"/>
      <c r="HK30" s="110"/>
      <c r="HL30" s="111"/>
      <c r="HM30" s="110"/>
      <c r="HN30" s="111"/>
      <c r="HO30" s="110"/>
      <c r="HP30" s="111"/>
      <c r="HQ30" s="110"/>
      <c r="HR30" s="111"/>
      <c r="HS30" s="110"/>
      <c r="HT30" s="111"/>
      <c r="HU30" s="110"/>
      <c r="HV30" s="111"/>
      <c r="HW30" s="110"/>
      <c r="HX30" s="111"/>
      <c r="HY30" s="110"/>
      <c r="HZ30" s="111"/>
      <c r="IA30" s="110"/>
      <c r="IB30" s="111"/>
      <c r="IC30" s="110"/>
      <c r="ID30" s="111"/>
      <c r="IE30" s="110"/>
      <c r="IF30" s="111"/>
      <c r="IG30" s="110"/>
      <c r="IH30" s="111"/>
      <c r="II30" s="110"/>
      <c r="IJ30" s="111"/>
      <c r="IK30" s="110"/>
      <c r="IL30" s="111"/>
      <c r="IM30" s="110"/>
      <c r="IN30" s="111"/>
      <c r="IO30" s="110"/>
      <c r="IP30" s="111"/>
      <c r="IQ30" s="110"/>
      <c r="IR30" s="111"/>
      <c r="IS30" s="110"/>
      <c r="IT30" s="111"/>
      <c r="IU30" s="110"/>
      <c r="IV30" s="111"/>
      <c r="IW30" s="110"/>
      <c r="IX30" s="111"/>
      <c r="IY30" s="110"/>
      <c r="IZ30" s="111"/>
      <c r="JA30" s="110"/>
      <c r="JB30" s="111"/>
      <c r="JC30" s="110"/>
      <c r="JD30" s="111"/>
      <c r="JE30" s="110"/>
      <c r="JF30" s="111"/>
      <c r="JG30" s="110"/>
      <c r="JH30" s="111"/>
      <c r="JI30" s="110"/>
      <c r="JJ30" s="111"/>
      <c r="JK30" s="110"/>
      <c r="JL30" s="111"/>
      <c r="JM30" s="110"/>
      <c r="JN30" s="111"/>
      <c r="JO30" s="110"/>
      <c r="JP30" s="111"/>
      <c r="JQ30" s="110"/>
      <c r="JR30" s="111"/>
      <c r="JS30" s="110"/>
      <c r="JT30" s="111"/>
      <c r="JU30" s="110"/>
      <c r="JV30" s="111"/>
      <c r="JW30" s="110"/>
      <c r="JX30" s="111"/>
      <c r="JY30" s="112"/>
      <c r="JZ30" s="112"/>
    </row>
    <row r="31" customFormat="false" ht="13.8" hidden="false" customHeight="false" outlineLevel="0" collapsed="false">
      <c r="A31" s="76"/>
      <c r="B31" s="76"/>
      <c r="C31" s="76"/>
      <c r="D31" s="76"/>
      <c r="E31" s="76" t="s">
        <v>412</v>
      </c>
      <c r="F31" s="76"/>
      <c r="G31" s="109" t="n">
        <v>0</v>
      </c>
      <c r="H31" s="109" t="n">
        <v>0</v>
      </c>
      <c r="I31" s="109" t="n">
        <v>0</v>
      </c>
      <c r="J31" s="109" t="n">
        <v>0</v>
      </c>
      <c r="K31" s="109" t="n">
        <v>0</v>
      </c>
      <c r="L31" s="109" t="n">
        <v>0</v>
      </c>
      <c r="M31" s="109" t="n">
        <v>0</v>
      </c>
      <c r="N31" s="109" t="n">
        <v>0</v>
      </c>
      <c r="O31" s="109" t="n">
        <v>0</v>
      </c>
      <c r="P31" s="109" t="n">
        <v>0</v>
      </c>
      <c r="Q31" s="109" t="n">
        <v>0</v>
      </c>
      <c r="R31" s="109" t="n">
        <v>0</v>
      </c>
      <c r="S31" s="109" t="n">
        <v>0</v>
      </c>
      <c r="T31" s="109" t="n">
        <v>0</v>
      </c>
      <c r="U31" s="109" t="n">
        <v>0</v>
      </c>
      <c r="V31" s="109" t="n">
        <v>0</v>
      </c>
      <c r="W31" s="109" t="n">
        <v>0</v>
      </c>
      <c r="X31" s="109" t="n">
        <v>0</v>
      </c>
      <c r="Y31" s="109" t="n">
        <v>0</v>
      </c>
      <c r="Z31" s="109" t="n">
        <v>0</v>
      </c>
      <c r="AA31" s="109" t="n">
        <v>0</v>
      </c>
      <c r="AB31" s="109" t="n">
        <v>0</v>
      </c>
      <c r="AC31" s="109" t="n">
        <v>0</v>
      </c>
      <c r="AD31" s="109" t="n">
        <v>0</v>
      </c>
      <c r="AE31" s="109" t="n">
        <v>0</v>
      </c>
      <c r="AF31" s="109" t="n">
        <v>0</v>
      </c>
      <c r="AG31" s="109" t="n">
        <v>0</v>
      </c>
      <c r="AH31" s="109" t="n">
        <v>0</v>
      </c>
      <c r="AI31" s="109" t="n">
        <v>0</v>
      </c>
      <c r="AJ31" s="109" t="n">
        <v>0</v>
      </c>
      <c r="AK31" s="109" t="n">
        <v>0</v>
      </c>
      <c r="AL31" s="109" t="n">
        <v>0</v>
      </c>
      <c r="AM31" s="109" t="n">
        <v>0</v>
      </c>
      <c r="AN31" s="109" t="n">
        <v>0</v>
      </c>
      <c r="AO31" s="109" t="n">
        <v>0</v>
      </c>
      <c r="AP31" s="109" t="n">
        <v>0</v>
      </c>
      <c r="AQ31" s="109" t="n">
        <v>0</v>
      </c>
      <c r="AR31" s="109" t="n">
        <v>0</v>
      </c>
      <c r="AS31" s="109" t="n">
        <v>0</v>
      </c>
      <c r="AT31" s="109" t="n">
        <v>0</v>
      </c>
      <c r="AU31" s="109" t="n">
        <v>0</v>
      </c>
      <c r="AV31" s="109" t="n">
        <v>0</v>
      </c>
      <c r="AW31" s="109" t="n">
        <v>0</v>
      </c>
      <c r="AX31" s="109" t="n">
        <v>0</v>
      </c>
      <c r="AY31" s="109" t="n">
        <v>0</v>
      </c>
      <c r="AZ31" s="109" t="n">
        <v>0</v>
      </c>
      <c r="BA31" s="109" t="n">
        <v>0</v>
      </c>
      <c r="BB31" s="109" t="n">
        <v>0</v>
      </c>
      <c r="BC31" s="109" t="n">
        <v>0</v>
      </c>
      <c r="BD31" s="109" t="n">
        <v>0</v>
      </c>
      <c r="BE31" s="109" t="n">
        <v>0</v>
      </c>
      <c r="BF31" s="109" t="n">
        <v>0</v>
      </c>
      <c r="BG31" s="109" t="n">
        <v>0</v>
      </c>
      <c r="BH31" s="109" t="n">
        <v>0</v>
      </c>
      <c r="BI31" s="109" t="n">
        <v>0</v>
      </c>
      <c r="BJ31" s="109" t="n">
        <v>0</v>
      </c>
      <c r="BK31" s="109" t="n">
        <v>0</v>
      </c>
      <c r="BL31" s="109" t="n">
        <v>0</v>
      </c>
      <c r="BM31" s="109" t="n">
        <v>0</v>
      </c>
      <c r="BN31" s="109" t="n">
        <v>0</v>
      </c>
      <c r="BO31" s="109" t="n">
        <v>0</v>
      </c>
      <c r="BP31" s="109" t="n">
        <v>0</v>
      </c>
      <c r="BQ31" s="109" t="n">
        <v>0</v>
      </c>
      <c r="BR31" s="109" t="n">
        <v>0</v>
      </c>
      <c r="BS31" s="109" t="n">
        <v>0</v>
      </c>
      <c r="BT31" s="109" t="n">
        <v>0</v>
      </c>
      <c r="BU31" s="109" t="n">
        <v>0</v>
      </c>
      <c r="BV31" s="109" t="n">
        <v>0</v>
      </c>
      <c r="BW31" s="109" t="n">
        <v>0</v>
      </c>
      <c r="BX31" s="109" t="n">
        <v>0</v>
      </c>
      <c r="BY31" s="109" t="n">
        <v>0</v>
      </c>
      <c r="BZ31" s="109" t="n">
        <v>0</v>
      </c>
      <c r="CA31" s="109" t="n">
        <v>0</v>
      </c>
      <c r="CB31" s="109" t="n">
        <v>0</v>
      </c>
      <c r="CC31" s="109" t="n">
        <v>0</v>
      </c>
      <c r="CD31" s="109" t="n">
        <v>0</v>
      </c>
      <c r="CE31" s="109" t="n">
        <v>0</v>
      </c>
      <c r="CF31" s="109" t="n">
        <v>0</v>
      </c>
      <c r="CG31" s="109" t="n">
        <v>0</v>
      </c>
      <c r="CH31" s="109" t="n">
        <v>0</v>
      </c>
      <c r="CI31" s="109" t="n">
        <v>0</v>
      </c>
      <c r="CJ31" s="109" t="n">
        <v>0</v>
      </c>
      <c r="CK31" s="109" t="n">
        <v>0</v>
      </c>
      <c r="CL31" s="109" t="n">
        <v>0</v>
      </c>
      <c r="CM31" s="109" t="n">
        <v>0</v>
      </c>
      <c r="CN31" s="109" t="n">
        <v>0</v>
      </c>
      <c r="CO31" s="109" t="n">
        <v>0</v>
      </c>
      <c r="CP31" s="109" t="n">
        <v>0</v>
      </c>
      <c r="CQ31" s="109" t="n">
        <v>0</v>
      </c>
      <c r="CR31" s="109" t="n">
        <v>0</v>
      </c>
      <c r="CS31" s="109" t="n">
        <v>0</v>
      </c>
      <c r="CT31" s="109" t="n">
        <v>0</v>
      </c>
      <c r="CU31" s="109" t="n">
        <v>0</v>
      </c>
      <c r="CV31" s="109" t="n">
        <v>0</v>
      </c>
      <c r="CW31" s="109" t="n">
        <v>0</v>
      </c>
      <c r="CX31" s="109" t="n">
        <v>0</v>
      </c>
      <c r="CY31" s="109" t="n">
        <v>0</v>
      </c>
      <c r="CZ31" s="109" t="n">
        <v>0</v>
      </c>
      <c r="DA31" s="109" t="n">
        <v>0</v>
      </c>
      <c r="DB31" s="109" t="n">
        <v>0</v>
      </c>
      <c r="DC31" s="109" t="n">
        <v>0</v>
      </c>
      <c r="DD31" s="109" t="n">
        <v>0</v>
      </c>
      <c r="DE31" s="109" t="n">
        <v>0</v>
      </c>
      <c r="DF31" s="109" t="n">
        <v>0</v>
      </c>
      <c r="DG31" s="109" t="n">
        <v>0</v>
      </c>
      <c r="DH31" s="109" t="n">
        <v>0</v>
      </c>
      <c r="DI31" s="109" t="n">
        <v>0</v>
      </c>
      <c r="DJ31" s="109" t="n">
        <v>0</v>
      </c>
      <c r="DK31" s="109" t="n">
        <v>0</v>
      </c>
      <c r="DL31" s="109" t="n">
        <v>0</v>
      </c>
      <c r="DM31" s="109" t="n">
        <v>0</v>
      </c>
      <c r="DN31" s="109" t="n">
        <v>0</v>
      </c>
      <c r="DO31" s="109" t="n">
        <v>0</v>
      </c>
      <c r="DP31" s="109" t="n">
        <v>0</v>
      </c>
      <c r="DQ31" s="109" t="n">
        <v>0</v>
      </c>
      <c r="DR31" s="109" t="n">
        <v>0</v>
      </c>
      <c r="DS31" s="109" t="n">
        <v>0</v>
      </c>
      <c r="DT31" s="109" t="n">
        <v>0</v>
      </c>
      <c r="DU31" s="109" t="n">
        <v>0</v>
      </c>
      <c r="DV31" s="109" t="n">
        <v>0</v>
      </c>
      <c r="DW31" s="109" t="n">
        <v>0</v>
      </c>
      <c r="DX31" s="109" t="n">
        <v>0</v>
      </c>
      <c r="DY31" s="109" t="n">
        <v>0</v>
      </c>
      <c r="DZ31" s="109" t="n">
        <v>0</v>
      </c>
      <c r="EA31" s="109" t="n">
        <v>0</v>
      </c>
      <c r="EB31" s="109" t="n">
        <v>0</v>
      </c>
      <c r="EC31" s="109" t="n">
        <v>0</v>
      </c>
      <c r="ED31" s="109" t="n">
        <v>0</v>
      </c>
      <c r="EE31" s="109" t="n">
        <v>0</v>
      </c>
      <c r="EF31" s="109" t="n">
        <v>0</v>
      </c>
      <c r="EG31" s="109" t="n">
        <v>0</v>
      </c>
      <c r="EH31" s="109" t="n">
        <v>0</v>
      </c>
      <c r="EI31" s="109" t="n">
        <v>0</v>
      </c>
      <c r="EJ31" s="109" t="n">
        <v>0</v>
      </c>
      <c r="EK31" s="109" t="n">
        <v>0</v>
      </c>
      <c r="EL31" s="109" t="n">
        <v>0</v>
      </c>
      <c r="EM31" s="109" t="n">
        <v>0</v>
      </c>
      <c r="EN31" s="109" t="n">
        <v>0</v>
      </c>
      <c r="EO31" s="109" t="n">
        <v>0</v>
      </c>
      <c r="EP31" s="109" t="n">
        <v>0</v>
      </c>
      <c r="EQ31" s="109" t="n">
        <v>0</v>
      </c>
      <c r="ER31" s="109" t="n">
        <v>0</v>
      </c>
      <c r="ES31" s="109" t="n">
        <v>0</v>
      </c>
      <c r="ET31" s="109" t="n">
        <v>0</v>
      </c>
      <c r="EU31" s="109" t="n">
        <v>0</v>
      </c>
      <c r="EV31" s="109" t="n">
        <v>0</v>
      </c>
      <c r="EW31" s="109" t="n">
        <v>0</v>
      </c>
      <c r="EX31" s="109" t="n">
        <v>0</v>
      </c>
      <c r="EY31" s="109" t="n">
        <v>0</v>
      </c>
      <c r="EZ31" s="109" t="n">
        <f aca="false">ROUND(SUM(G31:EY31),5)</f>
        <v>0</v>
      </c>
      <c r="FA31" s="110"/>
      <c r="FB31" s="111"/>
      <c r="FC31" s="110"/>
      <c r="FD31" s="111"/>
      <c r="FE31" s="110"/>
      <c r="FF31" s="111"/>
      <c r="FG31" s="110"/>
      <c r="FH31" s="111"/>
      <c r="FI31" s="110"/>
      <c r="FJ31" s="111"/>
      <c r="FK31" s="110"/>
      <c r="FL31" s="111"/>
      <c r="FM31" s="110"/>
      <c r="FN31" s="111"/>
      <c r="FO31" s="110"/>
      <c r="FP31" s="111"/>
      <c r="FQ31" s="110"/>
      <c r="FR31" s="111"/>
      <c r="FS31" s="110"/>
      <c r="FT31" s="111"/>
      <c r="FU31" s="110"/>
      <c r="FV31" s="111"/>
      <c r="FW31" s="110"/>
      <c r="FX31" s="111"/>
      <c r="FY31" s="110"/>
      <c r="FZ31" s="111"/>
      <c r="GA31" s="110"/>
      <c r="GB31" s="111"/>
      <c r="GC31" s="110"/>
      <c r="GD31" s="111"/>
      <c r="GE31" s="110"/>
      <c r="GF31" s="111"/>
      <c r="GG31" s="110"/>
      <c r="GH31" s="111"/>
      <c r="GI31" s="110"/>
      <c r="GJ31" s="111"/>
      <c r="GK31" s="110"/>
      <c r="GL31" s="111"/>
      <c r="GM31" s="110"/>
      <c r="GN31" s="111"/>
      <c r="GO31" s="110"/>
      <c r="GP31" s="111"/>
      <c r="GQ31" s="110"/>
      <c r="GR31" s="111"/>
      <c r="GS31" s="110"/>
      <c r="GT31" s="111"/>
      <c r="GU31" s="110"/>
      <c r="GV31" s="111"/>
      <c r="GW31" s="110"/>
      <c r="GX31" s="111"/>
      <c r="GY31" s="110"/>
      <c r="GZ31" s="111"/>
      <c r="HA31" s="110"/>
      <c r="HB31" s="111"/>
      <c r="HC31" s="110"/>
      <c r="HD31" s="111"/>
      <c r="HE31" s="110"/>
      <c r="HF31" s="111"/>
      <c r="HG31" s="110"/>
      <c r="HH31" s="111"/>
      <c r="HI31" s="110"/>
      <c r="HJ31" s="111"/>
      <c r="HK31" s="110"/>
      <c r="HL31" s="111"/>
      <c r="HM31" s="110"/>
      <c r="HN31" s="111"/>
      <c r="HO31" s="110"/>
      <c r="HP31" s="111"/>
      <c r="HQ31" s="110"/>
      <c r="HR31" s="111"/>
      <c r="HS31" s="110"/>
      <c r="HT31" s="111"/>
      <c r="HU31" s="110"/>
      <c r="HV31" s="111"/>
      <c r="HW31" s="110"/>
      <c r="HX31" s="111"/>
      <c r="HY31" s="110"/>
      <c r="HZ31" s="111"/>
      <c r="IA31" s="110"/>
      <c r="IB31" s="111"/>
      <c r="IC31" s="110"/>
      <c r="ID31" s="111"/>
      <c r="IE31" s="110"/>
      <c r="IF31" s="111"/>
      <c r="IG31" s="110"/>
      <c r="IH31" s="111"/>
      <c r="II31" s="110"/>
      <c r="IJ31" s="111"/>
      <c r="IK31" s="110"/>
      <c r="IL31" s="111"/>
      <c r="IM31" s="110"/>
      <c r="IN31" s="111"/>
      <c r="IO31" s="110"/>
      <c r="IP31" s="111"/>
      <c r="IQ31" s="110"/>
      <c r="IR31" s="111"/>
      <c r="IS31" s="110"/>
      <c r="IT31" s="111"/>
      <c r="IU31" s="110"/>
      <c r="IV31" s="111"/>
      <c r="IW31" s="110"/>
      <c r="IX31" s="111"/>
      <c r="IY31" s="110"/>
      <c r="IZ31" s="111"/>
      <c r="JA31" s="110"/>
      <c r="JB31" s="111"/>
      <c r="JC31" s="110"/>
      <c r="JD31" s="111"/>
      <c r="JE31" s="110"/>
      <c r="JF31" s="111"/>
      <c r="JG31" s="110"/>
      <c r="JH31" s="111"/>
      <c r="JI31" s="110"/>
      <c r="JJ31" s="111"/>
      <c r="JK31" s="110"/>
      <c r="JL31" s="111"/>
      <c r="JM31" s="110"/>
      <c r="JN31" s="111"/>
      <c r="JO31" s="110"/>
      <c r="JP31" s="111"/>
      <c r="JQ31" s="110"/>
      <c r="JR31" s="111"/>
      <c r="JS31" s="110"/>
      <c r="JT31" s="111"/>
      <c r="JU31" s="110"/>
      <c r="JV31" s="111"/>
      <c r="JW31" s="110"/>
      <c r="JX31" s="111"/>
      <c r="JY31" s="112"/>
      <c r="JZ31" s="112"/>
    </row>
    <row r="32" customFormat="false" ht="13.8" hidden="false" customHeight="false" outlineLevel="0" collapsed="false">
      <c r="A32" s="76"/>
      <c r="B32" s="76"/>
      <c r="C32" s="76"/>
      <c r="D32" s="76"/>
      <c r="E32" s="76" t="s">
        <v>413</v>
      </c>
      <c r="F32" s="76"/>
      <c r="G32" s="109" t="n">
        <v>0</v>
      </c>
      <c r="H32" s="109" t="n">
        <v>0</v>
      </c>
      <c r="I32" s="109" t="n">
        <v>0</v>
      </c>
      <c r="J32" s="109" t="n">
        <v>0</v>
      </c>
      <c r="K32" s="109" t="n">
        <v>0</v>
      </c>
      <c r="L32" s="109" t="n">
        <v>0</v>
      </c>
      <c r="M32" s="109" t="n">
        <v>0</v>
      </c>
      <c r="N32" s="109" t="n">
        <v>0</v>
      </c>
      <c r="O32" s="109" t="n">
        <v>0</v>
      </c>
      <c r="P32" s="109" t="n">
        <v>0</v>
      </c>
      <c r="Q32" s="109" t="n">
        <v>0</v>
      </c>
      <c r="R32" s="109" t="n">
        <v>0</v>
      </c>
      <c r="S32" s="109" t="n">
        <v>0</v>
      </c>
      <c r="T32" s="109" t="n">
        <v>0</v>
      </c>
      <c r="U32" s="109" t="n">
        <v>0</v>
      </c>
      <c r="V32" s="109" t="n">
        <v>0</v>
      </c>
      <c r="W32" s="109" t="n">
        <v>0</v>
      </c>
      <c r="X32" s="109" t="n">
        <v>0</v>
      </c>
      <c r="Y32" s="109" t="n">
        <v>0</v>
      </c>
      <c r="Z32" s="109" t="n">
        <v>0</v>
      </c>
      <c r="AA32" s="109" t="n">
        <v>0</v>
      </c>
      <c r="AB32" s="109" t="n">
        <v>0</v>
      </c>
      <c r="AC32" s="109" t="n">
        <v>0</v>
      </c>
      <c r="AD32" s="109" t="n">
        <v>0</v>
      </c>
      <c r="AE32" s="109" t="n">
        <v>0</v>
      </c>
      <c r="AF32" s="109" t="n">
        <v>0</v>
      </c>
      <c r="AG32" s="109" t="n">
        <v>0</v>
      </c>
      <c r="AH32" s="109" t="n">
        <v>0</v>
      </c>
      <c r="AI32" s="109" t="n">
        <v>0</v>
      </c>
      <c r="AJ32" s="109" t="n">
        <v>0</v>
      </c>
      <c r="AK32" s="109" t="n">
        <v>0</v>
      </c>
      <c r="AL32" s="109" t="n">
        <v>0</v>
      </c>
      <c r="AM32" s="109" t="n">
        <v>0</v>
      </c>
      <c r="AN32" s="109" t="n">
        <v>0</v>
      </c>
      <c r="AO32" s="109" t="n">
        <v>0</v>
      </c>
      <c r="AP32" s="109" t="n">
        <v>0</v>
      </c>
      <c r="AQ32" s="109" t="n">
        <v>0</v>
      </c>
      <c r="AR32" s="109" t="n">
        <v>0</v>
      </c>
      <c r="AS32" s="109" t="n">
        <v>0</v>
      </c>
      <c r="AT32" s="109" t="n">
        <v>0</v>
      </c>
      <c r="AU32" s="109" t="n">
        <v>0</v>
      </c>
      <c r="AV32" s="109" t="n">
        <v>0</v>
      </c>
      <c r="AW32" s="109" t="n">
        <v>0</v>
      </c>
      <c r="AX32" s="109" t="n">
        <v>0</v>
      </c>
      <c r="AY32" s="109" t="n">
        <v>0</v>
      </c>
      <c r="AZ32" s="109" t="n">
        <v>0</v>
      </c>
      <c r="BA32" s="109" t="n">
        <v>0</v>
      </c>
      <c r="BB32" s="109" t="n">
        <v>0</v>
      </c>
      <c r="BC32" s="109" t="n">
        <v>0</v>
      </c>
      <c r="BD32" s="109" t="n">
        <v>0</v>
      </c>
      <c r="BE32" s="109" t="n">
        <v>0</v>
      </c>
      <c r="BF32" s="109" t="n">
        <v>0</v>
      </c>
      <c r="BG32" s="109" t="n">
        <v>0</v>
      </c>
      <c r="BH32" s="109" t="n">
        <v>0</v>
      </c>
      <c r="BI32" s="109" t="n">
        <v>0</v>
      </c>
      <c r="BJ32" s="109" t="n">
        <v>0</v>
      </c>
      <c r="BK32" s="109" t="n">
        <v>0</v>
      </c>
      <c r="BL32" s="109" t="n">
        <v>0</v>
      </c>
      <c r="BM32" s="109" t="n">
        <v>0</v>
      </c>
      <c r="BN32" s="109" t="n">
        <v>0</v>
      </c>
      <c r="BO32" s="109" t="n">
        <v>0</v>
      </c>
      <c r="BP32" s="109" t="n">
        <v>0</v>
      </c>
      <c r="BQ32" s="109" t="n">
        <v>0</v>
      </c>
      <c r="BR32" s="109" t="n">
        <v>0</v>
      </c>
      <c r="BS32" s="109" t="n">
        <v>0</v>
      </c>
      <c r="BT32" s="109" t="n">
        <v>0</v>
      </c>
      <c r="BU32" s="109" t="n">
        <v>0</v>
      </c>
      <c r="BV32" s="109" t="n">
        <v>0</v>
      </c>
      <c r="BW32" s="109" t="n">
        <v>0</v>
      </c>
      <c r="BX32" s="109" t="n">
        <v>0</v>
      </c>
      <c r="BY32" s="109" t="n">
        <v>0</v>
      </c>
      <c r="BZ32" s="109" t="n">
        <v>0</v>
      </c>
      <c r="CA32" s="109" t="n">
        <v>0</v>
      </c>
      <c r="CB32" s="109" t="n">
        <v>0</v>
      </c>
      <c r="CC32" s="109" t="n">
        <v>0</v>
      </c>
      <c r="CD32" s="109" t="n">
        <v>0</v>
      </c>
      <c r="CE32" s="109" t="n">
        <v>0</v>
      </c>
      <c r="CF32" s="109" t="n">
        <v>0</v>
      </c>
      <c r="CG32" s="109" t="n">
        <v>0</v>
      </c>
      <c r="CH32" s="109" t="n">
        <v>0</v>
      </c>
      <c r="CI32" s="109" t="n">
        <v>0</v>
      </c>
      <c r="CJ32" s="109" t="n">
        <v>0</v>
      </c>
      <c r="CK32" s="109" t="n">
        <v>0</v>
      </c>
      <c r="CL32" s="109" t="n">
        <v>0</v>
      </c>
      <c r="CM32" s="109" t="n">
        <v>0</v>
      </c>
      <c r="CN32" s="109" t="n">
        <v>0</v>
      </c>
      <c r="CO32" s="109" t="n">
        <v>0</v>
      </c>
      <c r="CP32" s="109" t="n">
        <v>0</v>
      </c>
      <c r="CQ32" s="109" t="n">
        <v>0</v>
      </c>
      <c r="CR32" s="109" t="n">
        <v>0</v>
      </c>
      <c r="CS32" s="109" t="n">
        <v>0</v>
      </c>
      <c r="CT32" s="109" t="n">
        <v>0</v>
      </c>
      <c r="CU32" s="109" t="n">
        <v>0</v>
      </c>
      <c r="CV32" s="109" t="n">
        <v>0</v>
      </c>
      <c r="CW32" s="109" t="n">
        <v>0</v>
      </c>
      <c r="CX32" s="109" t="n">
        <v>0</v>
      </c>
      <c r="CY32" s="109" t="n">
        <v>0</v>
      </c>
      <c r="CZ32" s="109" t="n">
        <v>0</v>
      </c>
      <c r="DA32" s="109" t="n">
        <v>0</v>
      </c>
      <c r="DB32" s="109" t="n">
        <v>0</v>
      </c>
      <c r="DC32" s="109" t="n">
        <v>0</v>
      </c>
      <c r="DD32" s="109" t="n">
        <v>0</v>
      </c>
      <c r="DE32" s="109" t="n">
        <v>0</v>
      </c>
      <c r="DF32" s="109" t="n">
        <v>0</v>
      </c>
      <c r="DG32" s="109" t="n">
        <v>0</v>
      </c>
      <c r="DH32" s="109" t="n">
        <v>0</v>
      </c>
      <c r="DI32" s="109" t="n">
        <v>0</v>
      </c>
      <c r="DJ32" s="109" t="n">
        <v>0</v>
      </c>
      <c r="DK32" s="109" t="n">
        <v>0</v>
      </c>
      <c r="DL32" s="109" t="n">
        <v>0</v>
      </c>
      <c r="DM32" s="109" t="n">
        <v>0</v>
      </c>
      <c r="DN32" s="109" t="n">
        <v>0</v>
      </c>
      <c r="DO32" s="109" t="n">
        <v>0</v>
      </c>
      <c r="DP32" s="109" t="n">
        <v>0</v>
      </c>
      <c r="DQ32" s="109" t="n">
        <v>0</v>
      </c>
      <c r="DR32" s="109" t="n">
        <v>0</v>
      </c>
      <c r="DS32" s="109" t="n">
        <v>0</v>
      </c>
      <c r="DT32" s="109" t="n">
        <v>0</v>
      </c>
      <c r="DU32" s="109" t="n">
        <v>0</v>
      </c>
      <c r="DV32" s="109" t="n">
        <v>0</v>
      </c>
      <c r="DW32" s="109" t="n">
        <v>0</v>
      </c>
      <c r="DX32" s="109" t="n">
        <v>0</v>
      </c>
      <c r="DY32" s="109" t="n">
        <v>0</v>
      </c>
      <c r="DZ32" s="109" t="n">
        <v>0</v>
      </c>
      <c r="EA32" s="109" t="n">
        <v>0</v>
      </c>
      <c r="EB32" s="109" t="n">
        <v>0</v>
      </c>
      <c r="EC32" s="109" t="n">
        <v>0</v>
      </c>
      <c r="ED32" s="109" t="n">
        <v>0</v>
      </c>
      <c r="EE32" s="109" t="n">
        <v>0</v>
      </c>
      <c r="EF32" s="109" t="n">
        <v>0</v>
      </c>
      <c r="EG32" s="109" t="n">
        <v>0</v>
      </c>
      <c r="EH32" s="109" t="n">
        <v>0</v>
      </c>
      <c r="EI32" s="109" t="n">
        <v>0</v>
      </c>
      <c r="EJ32" s="109" t="n">
        <v>0</v>
      </c>
      <c r="EK32" s="109" t="n">
        <v>0</v>
      </c>
      <c r="EL32" s="109" t="n">
        <v>0</v>
      </c>
      <c r="EM32" s="109" t="n">
        <v>0</v>
      </c>
      <c r="EN32" s="109" t="n">
        <v>0</v>
      </c>
      <c r="EO32" s="109" t="n">
        <v>0</v>
      </c>
      <c r="EP32" s="109" t="n">
        <v>0</v>
      </c>
      <c r="EQ32" s="109" t="n">
        <v>0</v>
      </c>
      <c r="ER32" s="109" t="n">
        <v>0</v>
      </c>
      <c r="ES32" s="109" t="n">
        <v>0</v>
      </c>
      <c r="ET32" s="109" t="n">
        <v>0</v>
      </c>
      <c r="EU32" s="109" t="n">
        <v>0</v>
      </c>
      <c r="EV32" s="109" t="n">
        <v>0</v>
      </c>
      <c r="EW32" s="109" t="n">
        <v>0</v>
      </c>
      <c r="EX32" s="109" t="n">
        <v>0</v>
      </c>
      <c r="EY32" s="109" t="n">
        <v>0</v>
      </c>
      <c r="EZ32" s="109" t="n">
        <f aca="false">ROUND(SUM(G32:EY32),5)</f>
        <v>0</v>
      </c>
      <c r="FA32" s="110"/>
      <c r="FB32" s="111"/>
      <c r="FC32" s="110"/>
      <c r="FD32" s="111"/>
      <c r="FE32" s="110"/>
      <c r="FF32" s="111"/>
      <c r="FG32" s="110"/>
      <c r="FH32" s="111"/>
      <c r="FI32" s="110"/>
      <c r="FJ32" s="111"/>
      <c r="FK32" s="110"/>
      <c r="FL32" s="111"/>
      <c r="FM32" s="110"/>
      <c r="FN32" s="111"/>
      <c r="FO32" s="110"/>
      <c r="FP32" s="111"/>
      <c r="FQ32" s="110"/>
      <c r="FR32" s="111"/>
      <c r="FS32" s="110"/>
      <c r="FT32" s="111"/>
      <c r="FU32" s="110"/>
      <c r="FV32" s="111"/>
      <c r="FW32" s="110"/>
      <c r="FX32" s="111"/>
      <c r="FY32" s="110"/>
      <c r="FZ32" s="111"/>
      <c r="GA32" s="110"/>
      <c r="GB32" s="111"/>
      <c r="GC32" s="110"/>
      <c r="GD32" s="111"/>
      <c r="GE32" s="110"/>
      <c r="GF32" s="111"/>
      <c r="GG32" s="110"/>
      <c r="GH32" s="111"/>
      <c r="GI32" s="110"/>
      <c r="GJ32" s="111"/>
      <c r="GK32" s="110"/>
      <c r="GL32" s="111"/>
      <c r="GM32" s="110"/>
      <c r="GN32" s="111"/>
      <c r="GO32" s="110"/>
      <c r="GP32" s="111"/>
      <c r="GQ32" s="110"/>
      <c r="GR32" s="111"/>
      <c r="GS32" s="110"/>
      <c r="GT32" s="111"/>
      <c r="GU32" s="110"/>
      <c r="GV32" s="111"/>
      <c r="GW32" s="110"/>
      <c r="GX32" s="111"/>
      <c r="GY32" s="110"/>
      <c r="GZ32" s="111"/>
      <c r="HA32" s="110"/>
      <c r="HB32" s="111"/>
      <c r="HC32" s="110"/>
      <c r="HD32" s="111"/>
      <c r="HE32" s="110"/>
      <c r="HF32" s="111"/>
      <c r="HG32" s="110"/>
      <c r="HH32" s="111"/>
      <c r="HI32" s="110"/>
      <c r="HJ32" s="111"/>
      <c r="HK32" s="110"/>
      <c r="HL32" s="111"/>
      <c r="HM32" s="110"/>
      <c r="HN32" s="111"/>
      <c r="HO32" s="110"/>
      <c r="HP32" s="111"/>
      <c r="HQ32" s="110"/>
      <c r="HR32" s="111"/>
      <c r="HS32" s="110"/>
      <c r="HT32" s="111"/>
      <c r="HU32" s="110"/>
      <c r="HV32" s="111"/>
      <c r="HW32" s="110"/>
      <c r="HX32" s="111"/>
      <c r="HY32" s="110"/>
      <c r="HZ32" s="111"/>
      <c r="IA32" s="110"/>
      <c r="IB32" s="111"/>
      <c r="IC32" s="110"/>
      <c r="ID32" s="111"/>
      <c r="IE32" s="110"/>
      <c r="IF32" s="111"/>
      <c r="IG32" s="110"/>
      <c r="IH32" s="111"/>
      <c r="II32" s="110"/>
      <c r="IJ32" s="111"/>
      <c r="IK32" s="110"/>
      <c r="IL32" s="111"/>
      <c r="IM32" s="110"/>
      <c r="IN32" s="111"/>
      <c r="IO32" s="110"/>
      <c r="IP32" s="111"/>
      <c r="IQ32" s="110"/>
      <c r="IR32" s="111"/>
      <c r="IS32" s="110"/>
      <c r="IT32" s="111"/>
      <c r="IU32" s="110"/>
      <c r="IV32" s="111"/>
      <c r="IW32" s="110"/>
      <c r="IX32" s="111"/>
      <c r="IY32" s="110"/>
      <c r="IZ32" s="111"/>
      <c r="JA32" s="110"/>
      <c r="JB32" s="111"/>
      <c r="JC32" s="110"/>
      <c r="JD32" s="111"/>
      <c r="JE32" s="110"/>
      <c r="JF32" s="111"/>
      <c r="JG32" s="110"/>
      <c r="JH32" s="111"/>
      <c r="JI32" s="110"/>
      <c r="JJ32" s="111"/>
      <c r="JK32" s="110"/>
      <c r="JL32" s="111"/>
      <c r="JM32" s="110"/>
      <c r="JN32" s="111"/>
      <c r="JO32" s="110"/>
      <c r="JP32" s="111"/>
      <c r="JQ32" s="110"/>
      <c r="JR32" s="111"/>
      <c r="JS32" s="110"/>
      <c r="JT32" s="111"/>
      <c r="JU32" s="110"/>
      <c r="JV32" s="111"/>
      <c r="JW32" s="110"/>
      <c r="JX32" s="111"/>
      <c r="JY32" s="112"/>
      <c r="JZ32" s="112"/>
    </row>
    <row r="33" customFormat="false" ht="13.8" hidden="false" customHeight="false" outlineLevel="0" collapsed="false">
      <c r="A33" s="76"/>
      <c r="B33" s="76"/>
      <c r="C33" s="76"/>
      <c r="D33" s="76"/>
      <c r="E33" s="76" t="s">
        <v>414</v>
      </c>
      <c r="F33" s="76"/>
      <c r="G33" s="109" t="n">
        <v>41208.38</v>
      </c>
      <c r="H33" s="109" t="n">
        <v>8006.25</v>
      </c>
      <c r="I33" s="109" t="n">
        <v>72500</v>
      </c>
      <c r="J33" s="109" t="n">
        <v>4758.34</v>
      </c>
      <c r="K33" s="109" t="n">
        <v>17419.51</v>
      </c>
      <c r="L33" s="109" t="n">
        <v>18791.67</v>
      </c>
      <c r="M33" s="109" t="n">
        <v>8073.7</v>
      </c>
      <c r="N33" s="109" t="n">
        <v>3511.01</v>
      </c>
      <c r="O33" s="109" t="n">
        <v>8583.33</v>
      </c>
      <c r="P33" s="109" t="n">
        <v>38622.27</v>
      </c>
      <c r="Q33" s="109" t="n">
        <v>20761.38</v>
      </c>
      <c r="R33" s="109" t="n">
        <v>13040</v>
      </c>
      <c r="S33" s="109" t="n">
        <v>5619.02</v>
      </c>
      <c r="T33" s="109" t="n">
        <v>0</v>
      </c>
      <c r="U33" s="109" t="n">
        <v>3722.42</v>
      </c>
      <c r="V33" s="109" t="n">
        <v>7652</v>
      </c>
      <c r="W33" s="109" t="n">
        <v>20075</v>
      </c>
      <c r="X33" s="109" t="n">
        <v>0</v>
      </c>
      <c r="Y33" s="109" t="n">
        <v>48289.16</v>
      </c>
      <c r="Z33" s="109" t="n">
        <v>22800</v>
      </c>
      <c r="AA33" s="109" t="n">
        <v>11600</v>
      </c>
      <c r="AB33" s="109" t="n">
        <v>0</v>
      </c>
      <c r="AC33" s="109" t="n">
        <v>10916.58</v>
      </c>
      <c r="AD33" s="109" t="n">
        <v>30796.8</v>
      </c>
      <c r="AE33" s="109" t="n">
        <v>6533.32</v>
      </c>
      <c r="AF33" s="109" t="n">
        <v>10736.63</v>
      </c>
      <c r="AG33" s="109" t="n">
        <v>6750.53</v>
      </c>
      <c r="AH33" s="109" t="n">
        <v>32900</v>
      </c>
      <c r="AI33" s="109" t="n">
        <v>6525</v>
      </c>
      <c r="AJ33" s="109" t="n">
        <v>21379.35</v>
      </c>
      <c r="AK33" s="109" t="n">
        <v>14565.38</v>
      </c>
      <c r="AL33" s="109" t="n">
        <v>45984.04</v>
      </c>
      <c r="AM33" s="109" t="n">
        <v>18858</v>
      </c>
      <c r="AN33" s="109" t="n">
        <v>43870</v>
      </c>
      <c r="AO33" s="109" t="n">
        <v>12989.8</v>
      </c>
      <c r="AP33" s="109" t="n">
        <v>11265.62</v>
      </c>
      <c r="AQ33" s="109" t="n">
        <v>53731.67</v>
      </c>
      <c r="AR33" s="109" t="n">
        <v>1750</v>
      </c>
      <c r="AS33" s="109" t="n">
        <v>25766.15</v>
      </c>
      <c r="AT33" s="109" t="n">
        <v>18607.17</v>
      </c>
      <c r="AU33" s="109" t="n">
        <v>3600</v>
      </c>
      <c r="AV33" s="109" t="n">
        <v>6903.94</v>
      </c>
      <c r="AW33" s="109" t="n">
        <v>3750</v>
      </c>
      <c r="AX33" s="109" t="n">
        <v>4071.33</v>
      </c>
      <c r="AY33" s="109" t="n">
        <v>15710.5</v>
      </c>
      <c r="AZ33" s="109" t="n">
        <v>38334.35</v>
      </c>
      <c r="BA33" s="109" t="n">
        <v>3400</v>
      </c>
      <c r="BB33" s="109" t="n">
        <v>12046.87</v>
      </c>
      <c r="BC33" s="109" t="n">
        <v>900</v>
      </c>
      <c r="BD33" s="109" t="n">
        <v>8697.85</v>
      </c>
      <c r="BE33" s="109" t="n">
        <v>32753.6</v>
      </c>
      <c r="BF33" s="109" t="n">
        <v>0</v>
      </c>
      <c r="BG33" s="109" t="n">
        <v>42015.45</v>
      </c>
      <c r="BH33" s="109" t="n">
        <v>25800</v>
      </c>
      <c r="BI33" s="109" t="n">
        <v>6670</v>
      </c>
      <c r="BJ33" s="109" t="n">
        <v>25159.92</v>
      </c>
      <c r="BK33" s="109" t="n">
        <v>62840.78</v>
      </c>
      <c r="BL33" s="109" t="n">
        <v>15390</v>
      </c>
      <c r="BM33" s="109" t="n">
        <v>0</v>
      </c>
      <c r="BN33" s="109" t="n">
        <v>6961.67</v>
      </c>
      <c r="BO33" s="109" t="n">
        <v>13606</v>
      </c>
      <c r="BP33" s="109" t="n">
        <v>11557.18</v>
      </c>
      <c r="BQ33" s="109" t="n">
        <v>19612.34</v>
      </c>
      <c r="BR33" s="109" t="n">
        <v>3608.75</v>
      </c>
      <c r="BS33" s="109" t="n">
        <v>10773.99</v>
      </c>
      <c r="BT33" s="109" t="n">
        <v>16112.68</v>
      </c>
      <c r="BU33" s="109" t="n">
        <v>0</v>
      </c>
      <c r="BV33" s="109" t="n">
        <v>15083.33</v>
      </c>
      <c r="BW33" s="109" t="n">
        <v>2700</v>
      </c>
      <c r="BX33" s="109" t="n">
        <v>0</v>
      </c>
      <c r="BY33" s="109" t="n">
        <v>4425</v>
      </c>
      <c r="BZ33" s="109" t="n">
        <v>790.97</v>
      </c>
      <c r="CA33" s="109" t="n">
        <v>10156.51</v>
      </c>
      <c r="CB33" s="109" t="n">
        <v>3166.69</v>
      </c>
      <c r="CC33" s="109" t="n">
        <v>4500</v>
      </c>
      <c r="CD33" s="109" t="n">
        <v>9206.73</v>
      </c>
      <c r="CE33" s="109" t="n">
        <v>7489.48</v>
      </c>
      <c r="CF33" s="109" t="n">
        <v>0</v>
      </c>
      <c r="CG33" s="109" t="n">
        <v>6650</v>
      </c>
      <c r="CH33" s="109" t="n">
        <v>19728.6</v>
      </c>
      <c r="CI33" s="109" t="n">
        <v>21066.36</v>
      </c>
      <c r="CJ33" s="109" t="n">
        <v>2600.76</v>
      </c>
      <c r="CK33" s="109" t="n">
        <v>43694.8</v>
      </c>
      <c r="CL33" s="109" t="n">
        <v>26800</v>
      </c>
      <c r="CM33" s="109" t="n">
        <v>20150.27</v>
      </c>
      <c r="CN33" s="109" t="n">
        <v>7789.43</v>
      </c>
      <c r="CO33" s="109" t="n">
        <v>21333.1</v>
      </c>
      <c r="CP33" s="109" t="n">
        <v>140308.43</v>
      </c>
      <c r="CQ33" s="109" t="n">
        <v>15012.99</v>
      </c>
      <c r="CR33" s="109" t="n">
        <v>6875</v>
      </c>
      <c r="CS33" s="109" t="n">
        <v>2555.4</v>
      </c>
      <c r="CT33" s="109" t="n">
        <v>29925</v>
      </c>
      <c r="CU33" s="109" t="n">
        <v>14403.12</v>
      </c>
      <c r="CV33" s="109" t="n">
        <v>9150</v>
      </c>
      <c r="CW33" s="109" t="n">
        <v>30730</v>
      </c>
      <c r="CX33" s="109" t="n">
        <v>15933</v>
      </c>
      <c r="CY33" s="109" t="n">
        <v>5531</v>
      </c>
      <c r="CZ33" s="109" t="n">
        <v>20613.77</v>
      </c>
      <c r="DA33" s="109" t="n">
        <v>5020.99</v>
      </c>
      <c r="DB33" s="109" t="n">
        <v>8300</v>
      </c>
      <c r="DC33" s="109" t="n">
        <v>7112.35</v>
      </c>
      <c r="DD33" s="109" t="n">
        <v>18090.99</v>
      </c>
      <c r="DE33" s="109" t="n">
        <v>16100</v>
      </c>
      <c r="DF33" s="109" t="n">
        <v>3966.66</v>
      </c>
      <c r="DG33" s="109" t="n">
        <v>14100</v>
      </c>
      <c r="DH33" s="109" t="n">
        <v>3799.98</v>
      </c>
      <c r="DI33" s="109" t="n">
        <v>6291.04</v>
      </c>
      <c r="DJ33" s="109" t="n">
        <v>23374.14</v>
      </c>
      <c r="DK33" s="109" t="n">
        <v>30434.12</v>
      </c>
      <c r="DL33" s="109" t="n">
        <v>11442.74</v>
      </c>
      <c r="DM33" s="109" t="n">
        <v>12980</v>
      </c>
      <c r="DN33" s="109" t="n">
        <v>15268</v>
      </c>
      <c r="DO33" s="109" t="n">
        <v>1100</v>
      </c>
      <c r="DP33" s="109" t="n">
        <v>4713</v>
      </c>
      <c r="DQ33" s="109" t="n">
        <v>55806.43</v>
      </c>
      <c r="DR33" s="109" t="n">
        <v>62749.03</v>
      </c>
      <c r="DS33" s="109" t="n">
        <v>10500</v>
      </c>
      <c r="DT33" s="109" t="n">
        <v>8521.49</v>
      </c>
      <c r="DU33" s="109" t="n">
        <v>8297.42</v>
      </c>
      <c r="DV33" s="109" t="n">
        <v>33843.94</v>
      </c>
      <c r="DW33" s="109" t="n">
        <v>11164.72</v>
      </c>
      <c r="DX33" s="109" t="n">
        <v>5500</v>
      </c>
      <c r="DY33" s="109" t="n">
        <v>7406.14</v>
      </c>
      <c r="DZ33" s="109" t="n">
        <v>57005</v>
      </c>
      <c r="EA33" s="109" t="n">
        <v>14910.73</v>
      </c>
      <c r="EB33" s="109" t="n">
        <v>23359.26</v>
      </c>
      <c r="EC33" s="109" t="n">
        <v>17829.73</v>
      </c>
      <c r="ED33" s="109" t="n">
        <v>838.13</v>
      </c>
      <c r="EE33" s="109" t="n">
        <v>20259.36</v>
      </c>
      <c r="EF33" s="109" t="n">
        <v>35109.83</v>
      </c>
      <c r="EG33" s="109" t="n">
        <v>4100</v>
      </c>
      <c r="EH33" s="109" t="n">
        <v>15072</v>
      </c>
      <c r="EI33" s="109" t="n">
        <v>18882.56</v>
      </c>
      <c r="EJ33" s="109" t="n">
        <v>0</v>
      </c>
      <c r="EK33" s="109" t="n">
        <v>11700</v>
      </c>
      <c r="EL33" s="109" t="n">
        <v>2950</v>
      </c>
      <c r="EM33" s="109" t="n">
        <v>22479.83</v>
      </c>
      <c r="EN33" s="109" t="n">
        <v>33574.99</v>
      </c>
      <c r="EO33" s="109" t="n">
        <v>44600</v>
      </c>
      <c r="EP33" s="109" t="n">
        <v>21193.43</v>
      </c>
      <c r="EQ33" s="109" t="n">
        <v>14580</v>
      </c>
      <c r="ER33" s="109" t="n">
        <v>11970</v>
      </c>
      <c r="ES33" s="109" t="n">
        <v>17500</v>
      </c>
      <c r="ET33" s="109" t="n">
        <v>5500</v>
      </c>
      <c r="EU33" s="109" t="n">
        <v>1736.7</v>
      </c>
      <c r="EV33" s="109" t="n">
        <v>0</v>
      </c>
      <c r="EW33" s="109" t="n">
        <v>0</v>
      </c>
      <c r="EX33" s="109" t="n">
        <v>0</v>
      </c>
      <c r="EY33" s="109" t="n">
        <v>0</v>
      </c>
      <c r="EZ33" s="109" t="n">
        <f aca="false">ROUND(SUM(G33:EY33),5)</f>
        <v>2438641.15</v>
      </c>
      <c r="FA33" s="110"/>
      <c r="FB33" s="111"/>
      <c r="FC33" s="110"/>
      <c r="FD33" s="111"/>
      <c r="FE33" s="110"/>
      <c r="FF33" s="111"/>
      <c r="FG33" s="110"/>
      <c r="FH33" s="111"/>
      <c r="FI33" s="110"/>
      <c r="FJ33" s="111"/>
      <c r="FK33" s="110"/>
      <c r="FL33" s="111"/>
      <c r="FM33" s="110"/>
      <c r="FN33" s="111"/>
      <c r="FO33" s="110"/>
      <c r="FP33" s="111"/>
      <c r="FQ33" s="110"/>
      <c r="FR33" s="111"/>
      <c r="FS33" s="110"/>
      <c r="FT33" s="111"/>
      <c r="FU33" s="110"/>
      <c r="FV33" s="111"/>
      <c r="FW33" s="110"/>
      <c r="FX33" s="111"/>
      <c r="FY33" s="110"/>
      <c r="FZ33" s="111"/>
      <c r="GA33" s="110"/>
      <c r="GB33" s="111"/>
      <c r="GC33" s="110"/>
      <c r="GD33" s="111"/>
      <c r="GE33" s="110"/>
      <c r="GF33" s="111"/>
      <c r="GG33" s="110"/>
      <c r="GH33" s="111"/>
      <c r="GI33" s="110"/>
      <c r="GJ33" s="111"/>
      <c r="GK33" s="110"/>
      <c r="GL33" s="111"/>
      <c r="GM33" s="110"/>
      <c r="GN33" s="111"/>
      <c r="GO33" s="110"/>
      <c r="GP33" s="111"/>
      <c r="GQ33" s="110"/>
      <c r="GR33" s="111"/>
      <c r="GS33" s="110"/>
      <c r="GT33" s="111"/>
      <c r="GU33" s="110"/>
      <c r="GV33" s="111"/>
      <c r="GW33" s="110"/>
      <c r="GX33" s="111"/>
      <c r="GY33" s="110"/>
      <c r="GZ33" s="111"/>
      <c r="HA33" s="110"/>
      <c r="HB33" s="111"/>
      <c r="HC33" s="110"/>
      <c r="HD33" s="111"/>
      <c r="HE33" s="110"/>
      <c r="HF33" s="111"/>
      <c r="HG33" s="110"/>
      <c r="HH33" s="111"/>
      <c r="HI33" s="110"/>
      <c r="HJ33" s="111"/>
      <c r="HK33" s="110"/>
      <c r="HL33" s="111"/>
      <c r="HM33" s="110"/>
      <c r="HN33" s="111"/>
      <c r="HO33" s="110"/>
      <c r="HP33" s="111"/>
      <c r="HQ33" s="110"/>
      <c r="HR33" s="111"/>
      <c r="HS33" s="110"/>
      <c r="HT33" s="111"/>
      <c r="HU33" s="110"/>
      <c r="HV33" s="111"/>
      <c r="HW33" s="110"/>
      <c r="HX33" s="111"/>
      <c r="HY33" s="110"/>
      <c r="HZ33" s="111"/>
      <c r="IA33" s="110"/>
      <c r="IB33" s="111"/>
      <c r="IC33" s="110"/>
      <c r="ID33" s="111"/>
      <c r="IE33" s="110"/>
      <c r="IF33" s="111"/>
      <c r="IG33" s="110"/>
      <c r="IH33" s="111"/>
      <c r="II33" s="110"/>
      <c r="IJ33" s="111"/>
      <c r="IK33" s="110"/>
      <c r="IL33" s="111"/>
      <c r="IM33" s="110"/>
      <c r="IN33" s="111"/>
      <c r="IO33" s="110"/>
      <c r="IP33" s="111"/>
      <c r="IQ33" s="110"/>
      <c r="IR33" s="111"/>
      <c r="IS33" s="110"/>
      <c r="IT33" s="111"/>
      <c r="IU33" s="110"/>
      <c r="IV33" s="111"/>
      <c r="IW33" s="110"/>
      <c r="IX33" s="111"/>
      <c r="IY33" s="110"/>
      <c r="IZ33" s="111"/>
      <c r="JA33" s="110"/>
      <c r="JB33" s="111"/>
      <c r="JC33" s="110"/>
      <c r="JD33" s="111"/>
      <c r="JE33" s="110"/>
      <c r="JF33" s="111"/>
      <c r="JG33" s="110"/>
      <c r="JH33" s="111"/>
      <c r="JI33" s="110"/>
      <c r="JJ33" s="111"/>
      <c r="JK33" s="110"/>
      <c r="JL33" s="111"/>
      <c r="JM33" s="110"/>
      <c r="JN33" s="111"/>
      <c r="JO33" s="110"/>
      <c r="JP33" s="111"/>
      <c r="JQ33" s="110"/>
      <c r="JR33" s="111"/>
      <c r="JS33" s="110"/>
      <c r="JT33" s="111"/>
      <c r="JU33" s="110"/>
      <c r="JV33" s="111"/>
      <c r="JW33" s="110"/>
      <c r="JX33" s="111"/>
      <c r="JY33" s="112"/>
      <c r="JZ33" s="112"/>
    </row>
    <row r="34" customFormat="false" ht="13.8" hidden="false" customHeight="false" outlineLevel="0" collapsed="false">
      <c r="A34" s="76"/>
      <c r="B34" s="76"/>
      <c r="C34" s="76"/>
      <c r="D34" s="76"/>
      <c r="E34" s="76" t="s">
        <v>54</v>
      </c>
      <c r="F34" s="76"/>
      <c r="G34" s="109" t="n">
        <v>0</v>
      </c>
      <c r="H34" s="109" t="n">
        <v>0</v>
      </c>
      <c r="I34" s="109" t="n">
        <v>0</v>
      </c>
      <c r="J34" s="109" t="n">
        <v>0</v>
      </c>
      <c r="K34" s="109" t="n">
        <v>0</v>
      </c>
      <c r="L34" s="109" t="n">
        <v>0</v>
      </c>
      <c r="M34" s="109" t="n">
        <v>0</v>
      </c>
      <c r="N34" s="109" t="n">
        <v>0</v>
      </c>
      <c r="O34" s="109" t="n">
        <v>0</v>
      </c>
      <c r="P34" s="109" t="n">
        <v>0</v>
      </c>
      <c r="Q34" s="109" t="n">
        <v>0</v>
      </c>
      <c r="R34" s="109" t="n">
        <v>0</v>
      </c>
      <c r="S34" s="109" t="n">
        <v>0</v>
      </c>
      <c r="T34" s="109" t="n">
        <v>0</v>
      </c>
      <c r="U34" s="109" t="n">
        <v>0</v>
      </c>
      <c r="V34" s="109" t="n">
        <v>0</v>
      </c>
      <c r="W34" s="109" t="n">
        <v>0</v>
      </c>
      <c r="X34" s="109" t="n">
        <v>0</v>
      </c>
      <c r="Y34" s="109" t="n">
        <v>0</v>
      </c>
      <c r="Z34" s="109" t="n">
        <v>0</v>
      </c>
      <c r="AA34" s="109" t="n">
        <v>0</v>
      </c>
      <c r="AB34" s="109" t="n">
        <v>0</v>
      </c>
      <c r="AC34" s="109" t="n">
        <v>0</v>
      </c>
      <c r="AD34" s="109" t="n">
        <v>0</v>
      </c>
      <c r="AE34" s="109" t="n">
        <v>0</v>
      </c>
      <c r="AF34" s="109" t="n">
        <v>0</v>
      </c>
      <c r="AG34" s="109" t="n">
        <v>0</v>
      </c>
      <c r="AH34" s="109" t="n">
        <v>0</v>
      </c>
      <c r="AI34" s="109" t="n">
        <v>0</v>
      </c>
      <c r="AJ34" s="109" t="n">
        <v>0</v>
      </c>
      <c r="AK34" s="109" t="n">
        <v>0</v>
      </c>
      <c r="AL34" s="109" t="n">
        <v>0</v>
      </c>
      <c r="AM34" s="109" t="n">
        <v>0</v>
      </c>
      <c r="AN34" s="109" t="n">
        <v>0</v>
      </c>
      <c r="AO34" s="109" t="n">
        <v>0</v>
      </c>
      <c r="AP34" s="109" t="n">
        <v>0</v>
      </c>
      <c r="AQ34" s="109" t="n">
        <v>0</v>
      </c>
      <c r="AR34" s="109" t="n">
        <v>0</v>
      </c>
      <c r="AS34" s="109" t="n">
        <v>0</v>
      </c>
      <c r="AT34" s="109" t="n">
        <v>0</v>
      </c>
      <c r="AU34" s="109" t="n">
        <v>0</v>
      </c>
      <c r="AV34" s="109" t="n">
        <v>0</v>
      </c>
      <c r="AW34" s="109" t="n">
        <v>0</v>
      </c>
      <c r="AX34" s="109" t="n">
        <v>0</v>
      </c>
      <c r="AY34" s="109" t="n">
        <v>0</v>
      </c>
      <c r="AZ34" s="109" t="n">
        <v>0</v>
      </c>
      <c r="BA34" s="109" t="n">
        <v>0</v>
      </c>
      <c r="BB34" s="109" t="n">
        <v>0</v>
      </c>
      <c r="BC34" s="109" t="n">
        <v>0</v>
      </c>
      <c r="BD34" s="109" t="n">
        <v>0</v>
      </c>
      <c r="BE34" s="109" t="n">
        <v>0</v>
      </c>
      <c r="BF34" s="109" t="n">
        <v>0</v>
      </c>
      <c r="BG34" s="109" t="n">
        <v>0</v>
      </c>
      <c r="BH34" s="109" t="n">
        <v>0</v>
      </c>
      <c r="BI34" s="109" t="n">
        <v>0</v>
      </c>
      <c r="BJ34" s="109" t="n">
        <v>0</v>
      </c>
      <c r="BK34" s="109" t="n">
        <v>0</v>
      </c>
      <c r="BL34" s="109" t="n">
        <v>0</v>
      </c>
      <c r="BM34" s="109" t="n">
        <v>0</v>
      </c>
      <c r="BN34" s="109" t="n">
        <v>0</v>
      </c>
      <c r="BO34" s="109" t="n">
        <v>0</v>
      </c>
      <c r="BP34" s="109" t="n">
        <v>0</v>
      </c>
      <c r="BQ34" s="109" t="n">
        <v>0</v>
      </c>
      <c r="BR34" s="109" t="n">
        <v>0</v>
      </c>
      <c r="BS34" s="109" t="n">
        <v>0</v>
      </c>
      <c r="BT34" s="109" t="n">
        <v>0</v>
      </c>
      <c r="BU34" s="109" t="n">
        <v>0</v>
      </c>
      <c r="BV34" s="109" t="n">
        <v>0</v>
      </c>
      <c r="BW34" s="109" t="n">
        <v>0</v>
      </c>
      <c r="BX34" s="109" t="n">
        <v>0</v>
      </c>
      <c r="BY34" s="109" t="n">
        <v>0</v>
      </c>
      <c r="BZ34" s="109" t="n">
        <v>0</v>
      </c>
      <c r="CA34" s="109" t="n">
        <v>0</v>
      </c>
      <c r="CB34" s="109" t="n">
        <v>0</v>
      </c>
      <c r="CC34" s="109" t="n">
        <v>0</v>
      </c>
      <c r="CD34" s="109" t="n">
        <v>0</v>
      </c>
      <c r="CE34" s="109" t="n">
        <v>0</v>
      </c>
      <c r="CF34" s="109" t="n">
        <v>0</v>
      </c>
      <c r="CG34" s="109" t="n">
        <v>0</v>
      </c>
      <c r="CH34" s="109" t="n">
        <v>0</v>
      </c>
      <c r="CI34" s="109" t="n">
        <v>0</v>
      </c>
      <c r="CJ34" s="109" t="n">
        <v>0</v>
      </c>
      <c r="CK34" s="109" t="n">
        <v>0</v>
      </c>
      <c r="CL34" s="109" t="n">
        <v>0</v>
      </c>
      <c r="CM34" s="109" t="n">
        <v>0</v>
      </c>
      <c r="CN34" s="109" t="n">
        <v>0</v>
      </c>
      <c r="CO34" s="109" t="n">
        <v>0</v>
      </c>
      <c r="CP34" s="109" t="n">
        <v>0</v>
      </c>
      <c r="CQ34" s="109" t="n">
        <v>0</v>
      </c>
      <c r="CR34" s="109" t="n">
        <v>0</v>
      </c>
      <c r="CS34" s="109" t="n">
        <v>0</v>
      </c>
      <c r="CT34" s="109" t="n">
        <v>0</v>
      </c>
      <c r="CU34" s="109" t="n">
        <v>0</v>
      </c>
      <c r="CV34" s="109" t="n">
        <v>0</v>
      </c>
      <c r="CW34" s="109" t="n">
        <v>0</v>
      </c>
      <c r="CX34" s="109" t="n">
        <v>0</v>
      </c>
      <c r="CY34" s="109" t="n">
        <v>0</v>
      </c>
      <c r="CZ34" s="109" t="n">
        <v>0</v>
      </c>
      <c r="DA34" s="109" t="n">
        <v>0</v>
      </c>
      <c r="DB34" s="109" t="n">
        <v>0</v>
      </c>
      <c r="DC34" s="109" t="n">
        <v>0</v>
      </c>
      <c r="DD34" s="109" t="n">
        <v>0</v>
      </c>
      <c r="DE34" s="109" t="n">
        <v>0</v>
      </c>
      <c r="DF34" s="109" t="n">
        <v>0</v>
      </c>
      <c r="DG34" s="109" t="n">
        <v>0</v>
      </c>
      <c r="DH34" s="109" t="n">
        <v>0</v>
      </c>
      <c r="DI34" s="109" t="n">
        <v>0</v>
      </c>
      <c r="DJ34" s="109" t="n">
        <v>0</v>
      </c>
      <c r="DK34" s="109" t="n">
        <v>0</v>
      </c>
      <c r="DL34" s="109" t="n">
        <v>0</v>
      </c>
      <c r="DM34" s="109" t="n">
        <v>0</v>
      </c>
      <c r="DN34" s="109" t="n">
        <v>0</v>
      </c>
      <c r="DO34" s="109" t="n">
        <v>0</v>
      </c>
      <c r="DP34" s="109" t="n">
        <v>0</v>
      </c>
      <c r="DQ34" s="109" t="n">
        <v>0</v>
      </c>
      <c r="DR34" s="109" t="n">
        <v>0</v>
      </c>
      <c r="DS34" s="109" t="n">
        <v>0</v>
      </c>
      <c r="DT34" s="109" t="n">
        <v>0</v>
      </c>
      <c r="DU34" s="109" t="n">
        <v>0</v>
      </c>
      <c r="DV34" s="109" t="n">
        <v>0</v>
      </c>
      <c r="DW34" s="109" t="n">
        <v>0</v>
      </c>
      <c r="DX34" s="109" t="n">
        <v>0</v>
      </c>
      <c r="DY34" s="109" t="n">
        <v>0</v>
      </c>
      <c r="DZ34" s="109" t="n">
        <v>0</v>
      </c>
      <c r="EA34" s="109" t="n">
        <v>0</v>
      </c>
      <c r="EB34" s="109" t="n">
        <v>0</v>
      </c>
      <c r="EC34" s="109" t="n">
        <v>0</v>
      </c>
      <c r="ED34" s="109" t="n">
        <v>0</v>
      </c>
      <c r="EE34" s="109" t="n">
        <v>0</v>
      </c>
      <c r="EF34" s="109" t="n">
        <v>0</v>
      </c>
      <c r="EG34" s="109" t="n">
        <v>0</v>
      </c>
      <c r="EH34" s="109" t="n">
        <v>0</v>
      </c>
      <c r="EI34" s="109" t="n">
        <v>0</v>
      </c>
      <c r="EJ34" s="109" t="n">
        <v>0</v>
      </c>
      <c r="EK34" s="109" t="n">
        <v>0</v>
      </c>
      <c r="EL34" s="109" t="n">
        <v>0</v>
      </c>
      <c r="EM34" s="109" t="n">
        <v>0</v>
      </c>
      <c r="EN34" s="109" t="n">
        <v>0</v>
      </c>
      <c r="EO34" s="109" t="n">
        <v>0</v>
      </c>
      <c r="EP34" s="109" t="n">
        <v>0</v>
      </c>
      <c r="EQ34" s="109" t="n">
        <v>0</v>
      </c>
      <c r="ER34" s="109" t="n">
        <v>0</v>
      </c>
      <c r="ES34" s="109" t="n">
        <v>0</v>
      </c>
      <c r="ET34" s="109" t="n">
        <v>0</v>
      </c>
      <c r="EU34" s="109" t="n">
        <v>0</v>
      </c>
      <c r="EV34" s="109" t="n">
        <v>0</v>
      </c>
      <c r="EW34" s="109" t="n">
        <v>0</v>
      </c>
      <c r="EX34" s="109" t="n">
        <v>0</v>
      </c>
      <c r="EY34" s="109" t="n">
        <v>0</v>
      </c>
      <c r="EZ34" s="109" t="n">
        <f aca="false">ROUND(SUM(G34:EY34),5)</f>
        <v>0</v>
      </c>
      <c r="FA34" s="110"/>
      <c r="FB34" s="111"/>
      <c r="FC34" s="110"/>
      <c r="FD34" s="111"/>
      <c r="FE34" s="110"/>
      <c r="FF34" s="111"/>
      <c r="FG34" s="110"/>
      <c r="FH34" s="111"/>
      <c r="FI34" s="110"/>
      <c r="FJ34" s="111"/>
      <c r="FK34" s="110"/>
      <c r="FL34" s="111"/>
      <c r="FM34" s="110"/>
      <c r="FN34" s="111"/>
      <c r="FO34" s="110"/>
      <c r="FP34" s="111"/>
      <c r="FQ34" s="110"/>
      <c r="FR34" s="111"/>
      <c r="FS34" s="110"/>
      <c r="FT34" s="111"/>
      <c r="FU34" s="110"/>
      <c r="FV34" s="111"/>
      <c r="FW34" s="110"/>
      <c r="FX34" s="111"/>
      <c r="FY34" s="110"/>
      <c r="FZ34" s="111"/>
      <c r="GA34" s="110"/>
      <c r="GB34" s="111"/>
      <c r="GC34" s="110"/>
      <c r="GD34" s="111"/>
      <c r="GE34" s="110"/>
      <c r="GF34" s="111"/>
      <c r="GG34" s="110"/>
      <c r="GH34" s="111"/>
      <c r="GI34" s="110"/>
      <c r="GJ34" s="111"/>
      <c r="GK34" s="110"/>
      <c r="GL34" s="111"/>
      <c r="GM34" s="110"/>
      <c r="GN34" s="111"/>
      <c r="GO34" s="110"/>
      <c r="GP34" s="111"/>
      <c r="GQ34" s="110"/>
      <c r="GR34" s="111"/>
      <c r="GS34" s="110"/>
      <c r="GT34" s="111"/>
      <c r="GU34" s="110"/>
      <c r="GV34" s="111"/>
      <c r="GW34" s="110"/>
      <c r="GX34" s="111"/>
      <c r="GY34" s="110"/>
      <c r="GZ34" s="111"/>
      <c r="HA34" s="110"/>
      <c r="HB34" s="111"/>
      <c r="HC34" s="110"/>
      <c r="HD34" s="111"/>
      <c r="HE34" s="110"/>
      <c r="HF34" s="111"/>
      <c r="HG34" s="110"/>
      <c r="HH34" s="111"/>
      <c r="HI34" s="110"/>
      <c r="HJ34" s="111"/>
      <c r="HK34" s="110"/>
      <c r="HL34" s="111"/>
      <c r="HM34" s="110"/>
      <c r="HN34" s="111"/>
      <c r="HO34" s="110"/>
      <c r="HP34" s="111"/>
      <c r="HQ34" s="110"/>
      <c r="HR34" s="111"/>
      <c r="HS34" s="110"/>
      <c r="HT34" s="111"/>
      <c r="HU34" s="110"/>
      <c r="HV34" s="111"/>
      <c r="HW34" s="110"/>
      <c r="HX34" s="111"/>
      <c r="HY34" s="110"/>
      <c r="HZ34" s="111"/>
      <c r="IA34" s="110"/>
      <c r="IB34" s="111"/>
      <c r="IC34" s="110"/>
      <c r="ID34" s="111"/>
      <c r="IE34" s="110"/>
      <c r="IF34" s="111"/>
      <c r="IG34" s="110"/>
      <c r="IH34" s="111"/>
      <c r="II34" s="110"/>
      <c r="IJ34" s="111"/>
      <c r="IK34" s="110"/>
      <c r="IL34" s="111"/>
      <c r="IM34" s="110"/>
      <c r="IN34" s="111"/>
      <c r="IO34" s="110"/>
      <c r="IP34" s="111"/>
      <c r="IQ34" s="110"/>
      <c r="IR34" s="111"/>
      <c r="IS34" s="110"/>
      <c r="IT34" s="111"/>
      <c r="IU34" s="110"/>
      <c r="IV34" s="111"/>
      <c r="IW34" s="110"/>
      <c r="IX34" s="111"/>
      <c r="IY34" s="110"/>
      <c r="IZ34" s="111"/>
      <c r="JA34" s="110"/>
      <c r="JB34" s="111"/>
      <c r="JC34" s="110"/>
      <c r="JD34" s="111"/>
      <c r="JE34" s="110"/>
      <c r="JF34" s="111"/>
      <c r="JG34" s="110"/>
      <c r="JH34" s="111"/>
      <c r="JI34" s="110"/>
      <c r="JJ34" s="111"/>
      <c r="JK34" s="110"/>
      <c r="JL34" s="111"/>
      <c r="JM34" s="110"/>
      <c r="JN34" s="111"/>
      <c r="JO34" s="110"/>
      <c r="JP34" s="111"/>
      <c r="JQ34" s="110"/>
      <c r="JR34" s="111"/>
      <c r="JS34" s="110"/>
      <c r="JT34" s="111"/>
      <c r="JU34" s="110"/>
      <c r="JV34" s="111"/>
      <c r="JW34" s="110"/>
      <c r="JX34" s="111"/>
      <c r="JY34" s="112"/>
      <c r="JZ34" s="112"/>
    </row>
    <row r="35" customFormat="false" ht="13.8" hidden="false" customHeight="false" outlineLevel="0" collapsed="false">
      <c r="A35" s="76"/>
      <c r="B35" s="76"/>
      <c r="C35" s="76"/>
      <c r="D35" s="76"/>
      <c r="E35" s="76" t="s">
        <v>55</v>
      </c>
      <c r="F35" s="76"/>
      <c r="G35" s="109" t="n">
        <v>0</v>
      </c>
      <c r="H35" s="109" t="n">
        <v>0</v>
      </c>
      <c r="I35" s="109" t="n">
        <v>14946.77</v>
      </c>
      <c r="J35" s="109" t="n">
        <v>0</v>
      </c>
      <c r="K35" s="109" t="n">
        <v>4550.19</v>
      </c>
      <c r="L35" s="109" t="n">
        <v>0</v>
      </c>
      <c r="M35" s="109" t="n">
        <v>0</v>
      </c>
      <c r="N35" s="109" t="n">
        <v>500</v>
      </c>
      <c r="O35" s="109" t="n">
        <v>0</v>
      </c>
      <c r="P35" s="109" t="n">
        <v>0</v>
      </c>
      <c r="Q35" s="109" t="n">
        <v>0</v>
      </c>
      <c r="R35" s="109" t="n">
        <v>0</v>
      </c>
      <c r="S35" s="109" t="n">
        <v>0</v>
      </c>
      <c r="T35" s="109" t="n">
        <v>0</v>
      </c>
      <c r="U35" s="109" t="n">
        <v>0</v>
      </c>
      <c r="V35" s="109" t="n">
        <v>0</v>
      </c>
      <c r="W35" s="109" t="n">
        <v>1535.5</v>
      </c>
      <c r="X35" s="109" t="n">
        <v>0</v>
      </c>
      <c r="Y35" s="109" t="n">
        <v>0</v>
      </c>
      <c r="Z35" s="109" t="n">
        <v>0</v>
      </c>
      <c r="AA35" s="109" t="n">
        <v>0</v>
      </c>
      <c r="AB35" s="109" t="n">
        <v>0</v>
      </c>
      <c r="AC35" s="109" t="n">
        <v>700</v>
      </c>
      <c r="AD35" s="109" t="n">
        <v>0</v>
      </c>
      <c r="AE35" s="109" t="n">
        <v>0</v>
      </c>
      <c r="AF35" s="109" t="n">
        <v>410</v>
      </c>
      <c r="AG35" s="109" t="n">
        <v>4732.1</v>
      </c>
      <c r="AH35" s="109" t="n">
        <v>0</v>
      </c>
      <c r="AI35" s="109" t="n">
        <v>0</v>
      </c>
      <c r="AJ35" s="109" t="n">
        <v>1459.75</v>
      </c>
      <c r="AK35" s="109" t="n">
        <v>0</v>
      </c>
      <c r="AL35" s="109" t="n">
        <v>0</v>
      </c>
      <c r="AM35" s="109" t="n">
        <v>0</v>
      </c>
      <c r="AN35" s="109" t="n">
        <v>0</v>
      </c>
      <c r="AO35" s="109" t="n">
        <v>2350.53</v>
      </c>
      <c r="AP35" s="109" t="n">
        <v>825.11</v>
      </c>
      <c r="AQ35" s="109" t="n">
        <v>0</v>
      </c>
      <c r="AR35" s="109" t="n">
        <v>0</v>
      </c>
      <c r="AS35" s="109" t="n">
        <v>725.18</v>
      </c>
      <c r="AT35" s="109" t="n">
        <v>0</v>
      </c>
      <c r="AU35" s="109" t="n">
        <v>725</v>
      </c>
      <c r="AV35" s="109" t="n">
        <v>125.05</v>
      </c>
      <c r="AW35" s="109" t="n">
        <v>3410.85</v>
      </c>
      <c r="AX35" s="109" t="n">
        <v>0</v>
      </c>
      <c r="AY35" s="109" t="n">
        <v>0</v>
      </c>
      <c r="AZ35" s="109" t="n">
        <v>0</v>
      </c>
      <c r="BA35" s="109" t="n">
        <v>1001.11</v>
      </c>
      <c r="BB35" s="109" t="n">
        <v>0</v>
      </c>
      <c r="BC35" s="109" t="n">
        <v>0</v>
      </c>
      <c r="BD35" s="109" t="n">
        <v>0</v>
      </c>
      <c r="BE35" s="109" t="n">
        <v>0</v>
      </c>
      <c r="BF35" s="109" t="n">
        <v>0</v>
      </c>
      <c r="BG35" s="109" t="n">
        <v>175</v>
      </c>
      <c r="BH35" s="109" t="n">
        <v>0</v>
      </c>
      <c r="BI35" s="109" t="n">
        <v>0</v>
      </c>
      <c r="BJ35" s="109" t="n">
        <v>0</v>
      </c>
      <c r="BK35" s="109" t="n">
        <v>1500.06</v>
      </c>
      <c r="BL35" s="109" t="n">
        <v>3373.49</v>
      </c>
      <c r="BM35" s="109" t="n">
        <v>0</v>
      </c>
      <c r="BN35" s="109" t="n">
        <v>16700.39</v>
      </c>
      <c r="BO35" s="109" t="n">
        <v>500</v>
      </c>
      <c r="BP35" s="109" t="n">
        <v>0</v>
      </c>
      <c r="BQ35" s="109" t="n">
        <v>0</v>
      </c>
      <c r="BR35" s="109" t="n">
        <v>0</v>
      </c>
      <c r="BS35" s="109" t="n">
        <v>0</v>
      </c>
      <c r="BT35" s="109" t="n">
        <v>410</v>
      </c>
      <c r="BU35" s="109" t="n">
        <v>0</v>
      </c>
      <c r="BV35" s="109" t="n">
        <v>0</v>
      </c>
      <c r="BW35" s="109" t="n">
        <v>0</v>
      </c>
      <c r="BX35" s="109" t="n">
        <v>0</v>
      </c>
      <c r="BY35" s="109" t="n">
        <v>2004.03</v>
      </c>
      <c r="BZ35" s="109" t="n">
        <v>1250.94</v>
      </c>
      <c r="CA35" s="109" t="n">
        <v>0</v>
      </c>
      <c r="CB35" s="109" t="n">
        <v>0</v>
      </c>
      <c r="CC35" s="109" t="n">
        <v>0</v>
      </c>
      <c r="CD35" s="109" t="n">
        <v>0</v>
      </c>
      <c r="CE35" s="109" t="n">
        <v>0</v>
      </c>
      <c r="CF35" s="109" t="n">
        <v>0</v>
      </c>
      <c r="CG35" s="109" t="n">
        <v>1205</v>
      </c>
      <c r="CH35" s="109" t="n">
        <v>0</v>
      </c>
      <c r="CI35" s="109" t="n">
        <v>0</v>
      </c>
      <c r="CJ35" s="109" t="n">
        <v>0</v>
      </c>
      <c r="CK35" s="109" t="n">
        <v>0</v>
      </c>
      <c r="CL35" s="109" t="n">
        <v>735.57</v>
      </c>
      <c r="CM35" s="109" t="n">
        <v>0</v>
      </c>
      <c r="CN35" s="109" t="n">
        <v>0</v>
      </c>
      <c r="CO35" s="109" t="n">
        <v>0</v>
      </c>
      <c r="CP35" s="109" t="n">
        <v>16312.86</v>
      </c>
      <c r="CQ35" s="109" t="n">
        <v>0</v>
      </c>
      <c r="CR35" s="109" t="n">
        <v>0</v>
      </c>
      <c r="CS35" s="109" t="n">
        <v>0</v>
      </c>
      <c r="CT35" s="109" t="n">
        <v>0</v>
      </c>
      <c r="CU35" s="109" t="n">
        <v>0</v>
      </c>
      <c r="CV35" s="109" t="n">
        <v>0</v>
      </c>
      <c r="CW35" s="109" t="n">
        <v>0</v>
      </c>
      <c r="CX35" s="109" t="n">
        <v>0</v>
      </c>
      <c r="CY35" s="109" t="n">
        <v>0</v>
      </c>
      <c r="CZ35" s="109" t="n">
        <v>1000.04</v>
      </c>
      <c r="DA35" s="109" t="n">
        <v>0</v>
      </c>
      <c r="DB35" s="109" t="n">
        <v>0</v>
      </c>
      <c r="DC35" s="109" t="n">
        <v>0</v>
      </c>
      <c r="DD35" s="109" t="n">
        <v>0</v>
      </c>
      <c r="DE35" s="109" t="n">
        <v>410</v>
      </c>
      <c r="DF35" s="109" t="n">
        <v>725.14</v>
      </c>
      <c r="DG35" s="109" t="n">
        <v>272.04</v>
      </c>
      <c r="DH35" s="109" t="n">
        <v>0</v>
      </c>
      <c r="DI35" s="109" t="n">
        <v>887.2</v>
      </c>
      <c r="DJ35" s="109" t="n">
        <v>1175.34</v>
      </c>
      <c r="DK35" s="109" t="n">
        <v>0</v>
      </c>
      <c r="DL35" s="109" t="n">
        <v>0</v>
      </c>
      <c r="DM35" s="109" t="n">
        <v>0</v>
      </c>
      <c r="DN35" s="109" t="n">
        <v>0</v>
      </c>
      <c r="DO35" s="109" t="n">
        <v>0</v>
      </c>
      <c r="DP35" s="109" t="n">
        <v>0</v>
      </c>
      <c r="DQ35" s="109" t="n">
        <v>1575.58</v>
      </c>
      <c r="DR35" s="109" t="n">
        <v>1001.11</v>
      </c>
      <c r="DS35" s="109" t="n">
        <v>0</v>
      </c>
      <c r="DT35" s="109" t="n">
        <v>0</v>
      </c>
      <c r="DU35" s="109" t="n">
        <v>0</v>
      </c>
      <c r="DV35" s="109" t="n">
        <v>0</v>
      </c>
      <c r="DW35" s="109" t="n">
        <v>0</v>
      </c>
      <c r="DX35" s="109" t="n">
        <v>0</v>
      </c>
      <c r="DY35" s="109" t="n">
        <v>0</v>
      </c>
      <c r="DZ35" s="109" t="n">
        <v>0</v>
      </c>
      <c r="EA35" s="109" t="n">
        <v>0</v>
      </c>
      <c r="EB35" s="109" t="n">
        <v>1001.11</v>
      </c>
      <c r="EC35" s="109" t="n">
        <v>0</v>
      </c>
      <c r="ED35" s="109" t="n">
        <v>500.43</v>
      </c>
      <c r="EE35" s="109" t="n">
        <v>0</v>
      </c>
      <c r="EF35" s="109" t="n">
        <v>0</v>
      </c>
      <c r="EG35" s="109" t="n">
        <v>0</v>
      </c>
      <c r="EH35" s="109" t="n">
        <v>0</v>
      </c>
      <c r="EI35" s="109" t="n">
        <v>0</v>
      </c>
      <c r="EJ35" s="109" t="n">
        <v>0</v>
      </c>
      <c r="EK35" s="109" t="n">
        <v>0</v>
      </c>
      <c r="EL35" s="109" t="n">
        <v>0</v>
      </c>
      <c r="EM35" s="109" t="n">
        <v>0</v>
      </c>
      <c r="EN35" s="109" t="n">
        <v>0</v>
      </c>
      <c r="EO35" s="109" t="n">
        <v>0</v>
      </c>
      <c r="EP35" s="109" t="n">
        <v>0</v>
      </c>
      <c r="EQ35" s="109" t="n">
        <v>0</v>
      </c>
      <c r="ER35" s="109" t="n">
        <v>0</v>
      </c>
      <c r="ES35" s="109" t="n">
        <v>0</v>
      </c>
      <c r="ET35" s="109" t="n">
        <v>0</v>
      </c>
      <c r="EU35" s="109" t="n">
        <v>250</v>
      </c>
      <c r="EV35" s="109" t="n">
        <v>0</v>
      </c>
      <c r="EW35" s="109" t="n">
        <v>0</v>
      </c>
      <c r="EX35" s="109" t="n">
        <v>0</v>
      </c>
      <c r="EY35" s="109" t="n">
        <v>0</v>
      </c>
      <c r="EZ35" s="109" t="n">
        <f aca="false">ROUND(SUM(G35:EY35),5)</f>
        <v>90962.47</v>
      </c>
      <c r="FA35" s="110"/>
      <c r="FB35" s="111"/>
      <c r="FC35" s="110"/>
      <c r="FD35" s="111"/>
      <c r="FE35" s="110"/>
      <c r="FF35" s="111"/>
      <c r="FG35" s="110"/>
      <c r="FH35" s="111"/>
      <c r="FI35" s="110"/>
      <c r="FJ35" s="111"/>
      <c r="FK35" s="110"/>
      <c r="FL35" s="111"/>
      <c r="FM35" s="110"/>
      <c r="FN35" s="111"/>
      <c r="FO35" s="110"/>
      <c r="FP35" s="111"/>
      <c r="FQ35" s="110"/>
      <c r="FR35" s="111"/>
      <c r="FS35" s="110"/>
      <c r="FT35" s="111"/>
      <c r="FU35" s="110"/>
      <c r="FV35" s="111"/>
      <c r="FW35" s="110"/>
      <c r="FX35" s="111"/>
      <c r="FY35" s="110"/>
      <c r="FZ35" s="111"/>
      <c r="GA35" s="110"/>
      <c r="GB35" s="111"/>
      <c r="GC35" s="110"/>
      <c r="GD35" s="111"/>
      <c r="GE35" s="110"/>
      <c r="GF35" s="111"/>
      <c r="GG35" s="110"/>
      <c r="GH35" s="111"/>
      <c r="GI35" s="110"/>
      <c r="GJ35" s="111"/>
      <c r="GK35" s="110"/>
      <c r="GL35" s="111"/>
      <c r="GM35" s="110"/>
      <c r="GN35" s="111"/>
      <c r="GO35" s="110"/>
      <c r="GP35" s="111"/>
      <c r="GQ35" s="110"/>
      <c r="GR35" s="111"/>
      <c r="GS35" s="110"/>
      <c r="GT35" s="111"/>
      <c r="GU35" s="110"/>
      <c r="GV35" s="111"/>
      <c r="GW35" s="110"/>
      <c r="GX35" s="111"/>
      <c r="GY35" s="110"/>
      <c r="GZ35" s="111"/>
      <c r="HA35" s="110"/>
      <c r="HB35" s="111"/>
      <c r="HC35" s="110"/>
      <c r="HD35" s="111"/>
      <c r="HE35" s="110"/>
      <c r="HF35" s="111"/>
      <c r="HG35" s="110"/>
      <c r="HH35" s="111"/>
      <c r="HI35" s="110"/>
      <c r="HJ35" s="111"/>
      <c r="HK35" s="110"/>
      <c r="HL35" s="111"/>
      <c r="HM35" s="110"/>
      <c r="HN35" s="111"/>
      <c r="HO35" s="110"/>
      <c r="HP35" s="111"/>
      <c r="HQ35" s="110"/>
      <c r="HR35" s="111"/>
      <c r="HS35" s="110"/>
      <c r="HT35" s="111"/>
      <c r="HU35" s="110"/>
      <c r="HV35" s="111"/>
      <c r="HW35" s="110"/>
      <c r="HX35" s="111"/>
      <c r="HY35" s="110"/>
      <c r="HZ35" s="111"/>
      <c r="IA35" s="110"/>
      <c r="IB35" s="111"/>
      <c r="IC35" s="110"/>
      <c r="ID35" s="111"/>
      <c r="IE35" s="110"/>
      <c r="IF35" s="111"/>
      <c r="IG35" s="110"/>
      <c r="IH35" s="111"/>
      <c r="II35" s="110"/>
      <c r="IJ35" s="111"/>
      <c r="IK35" s="110"/>
      <c r="IL35" s="111"/>
      <c r="IM35" s="110"/>
      <c r="IN35" s="111"/>
      <c r="IO35" s="110"/>
      <c r="IP35" s="111"/>
      <c r="IQ35" s="110"/>
      <c r="IR35" s="111"/>
      <c r="IS35" s="110"/>
      <c r="IT35" s="111"/>
      <c r="IU35" s="110"/>
      <c r="IV35" s="111"/>
      <c r="IW35" s="110"/>
      <c r="IX35" s="111"/>
      <c r="IY35" s="110"/>
      <c r="IZ35" s="111"/>
      <c r="JA35" s="110"/>
      <c r="JB35" s="111"/>
      <c r="JC35" s="110"/>
      <c r="JD35" s="111"/>
      <c r="JE35" s="110"/>
      <c r="JF35" s="111"/>
      <c r="JG35" s="110"/>
      <c r="JH35" s="111"/>
      <c r="JI35" s="110"/>
      <c r="JJ35" s="111"/>
      <c r="JK35" s="110"/>
      <c r="JL35" s="111"/>
      <c r="JM35" s="110"/>
      <c r="JN35" s="111"/>
      <c r="JO35" s="110"/>
      <c r="JP35" s="111"/>
      <c r="JQ35" s="110"/>
      <c r="JR35" s="111"/>
      <c r="JS35" s="110"/>
      <c r="JT35" s="111"/>
      <c r="JU35" s="110"/>
      <c r="JV35" s="111"/>
      <c r="JW35" s="110"/>
      <c r="JX35" s="111"/>
      <c r="JY35" s="112"/>
      <c r="JZ35" s="112"/>
    </row>
    <row r="36" customFormat="false" ht="13.8" hidden="false" customHeight="false" outlineLevel="0" collapsed="false">
      <c r="A36" s="76"/>
      <c r="B36" s="76"/>
      <c r="C36" s="76"/>
      <c r="D36" s="76"/>
      <c r="E36" s="76" t="s">
        <v>415</v>
      </c>
      <c r="F36" s="76"/>
      <c r="G36" s="109" t="n">
        <v>600</v>
      </c>
      <c r="H36" s="109" t="n">
        <v>0</v>
      </c>
      <c r="I36" s="109" t="n">
        <v>12175</v>
      </c>
      <c r="J36" s="109" t="n">
        <v>0</v>
      </c>
      <c r="K36" s="109" t="n">
        <v>0</v>
      </c>
      <c r="L36" s="109" t="n">
        <v>0</v>
      </c>
      <c r="M36" s="109" t="n">
        <v>0</v>
      </c>
      <c r="N36" s="109" t="n">
        <v>3500</v>
      </c>
      <c r="O36" s="109" t="n">
        <v>0</v>
      </c>
      <c r="P36" s="109" t="n">
        <v>1261.07</v>
      </c>
      <c r="Q36" s="109" t="n">
        <v>0</v>
      </c>
      <c r="R36" s="109" t="n">
        <v>0</v>
      </c>
      <c r="S36" s="109" t="n">
        <v>1510.01</v>
      </c>
      <c r="T36" s="109" t="n">
        <v>0</v>
      </c>
      <c r="U36" s="109" t="n">
        <v>0</v>
      </c>
      <c r="V36" s="109" t="n">
        <v>0</v>
      </c>
      <c r="W36" s="109" t="n">
        <v>0</v>
      </c>
      <c r="X36" s="109" t="n">
        <v>0</v>
      </c>
      <c r="Y36" s="109" t="n">
        <v>0</v>
      </c>
      <c r="Z36" s="109" t="n">
        <v>14333.01</v>
      </c>
      <c r="AA36" s="109" t="n">
        <v>0</v>
      </c>
      <c r="AB36" s="109" t="n">
        <v>0</v>
      </c>
      <c r="AC36" s="109" t="n">
        <v>1000</v>
      </c>
      <c r="AD36" s="109" t="n">
        <v>36</v>
      </c>
      <c r="AE36" s="109" t="n">
        <v>0</v>
      </c>
      <c r="AF36" s="109" t="n">
        <v>500</v>
      </c>
      <c r="AG36" s="109" t="n">
        <v>0</v>
      </c>
      <c r="AH36" s="109" t="n">
        <v>0</v>
      </c>
      <c r="AI36" s="109" t="n">
        <v>0</v>
      </c>
      <c r="AJ36" s="109" t="n">
        <v>761.94</v>
      </c>
      <c r="AK36" s="109" t="n">
        <v>0</v>
      </c>
      <c r="AL36" s="109" t="n">
        <v>4453.57</v>
      </c>
      <c r="AM36" s="109" t="n">
        <v>0</v>
      </c>
      <c r="AN36" s="109" t="n">
        <v>0</v>
      </c>
      <c r="AO36" s="109" t="n">
        <v>0</v>
      </c>
      <c r="AP36" s="109" t="n">
        <v>0</v>
      </c>
      <c r="AQ36" s="109" t="n">
        <v>0</v>
      </c>
      <c r="AR36" s="109" t="n">
        <v>0</v>
      </c>
      <c r="AS36" s="109" t="n">
        <v>0</v>
      </c>
      <c r="AT36" s="109" t="n">
        <v>128</v>
      </c>
      <c r="AU36" s="109" t="n">
        <v>0</v>
      </c>
      <c r="AV36" s="109" t="n">
        <v>0</v>
      </c>
      <c r="AW36" s="109" t="n">
        <v>0</v>
      </c>
      <c r="AX36" s="109" t="n">
        <v>196</v>
      </c>
      <c r="AY36" s="109" t="n">
        <v>0</v>
      </c>
      <c r="AZ36" s="109" t="n">
        <v>0</v>
      </c>
      <c r="BA36" s="109" t="n">
        <v>0</v>
      </c>
      <c r="BB36" s="109" t="n">
        <v>41.63</v>
      </c>
      <c r="BC36" s="109" t="n">
        <v>0</v>
      </c>
      <c r="BD36" s="109" t="n">
        <v>0</v>
      </c>
      <c r="BE36" s="109" t="n">
        <v>0</v>
      </c>
      <c r="BF36" s="109" t="n">
        <v>0</v>
      </c>
      <c r="BG36" s="109" t="n">
        <v>0</v>
      </c>
      <c r="BH36" s="109" t="n">
        <v>0</v>
      </c>
      <c r="BI36" s="109" t="n">
        <v>1250</v>
      </c>
      <c r="BJ36" s="109" t="n">
        <v>1095</v>
      </c>
      <c r="BK36" s="109" t="n">
        <v>600</v>
      </c>
      <c r="BL36" s="109" t="n">
        <v>0</v>
      </c>
      <c r="BM36" s="109" t="n">
        <v>0</v>
      </c>
      <c r="BN36" s="109" t="n">
        <v>11711.31</v>
      </c>
      <c r="BO36" s="109" t="n">
        <v>0</v>
      </c>
      <c r="BP36" s="109" t="n">
        <v>0</v>
      </c>
      <c r="BQ36" s="109" t="n">
        <v>0</v>
      </c>
      <c r="BR36" s="109" t="n">
        <v>0</v>
      </c>
      <c r="BS36" s="109" t="n">
        <v>0</v>
      </c>
      <c r="BT36" s="109" t="n">
        <v>100</v>
      </c>
      <c r="BU36" s="109" t="n">
        <v>0</v>
      </c>
      <c r="BV36" s="109" t="n">
        <v>0</v>
      </c>
      <c r="BW36" s="109" t="n">
        <v>0</v>
      </c>
      <c r="BX36" s="109" t="n">
        <v>0</v>
      </c>
      <c r="BY36" s="109" t="n">
        <v>0</v>
      </c>
      <c r="BZ36" s="109" t="n">
        <v>0</v>
      </c>
      <c r="CA36" s="109" t="n">
        <v>0</v>
      </c>
      <c r="CB36" s="109" t="n">
        <v>0</v>
      </c>
      <c r="CC36" s="109" t="n">
        <v>500</v>
      </c>
      <c r="CD36" s="109" t="n">
        <v>1000</v>
      </c>
      <c r="CE36" s="109" t="n">
        <v>-404</v>
      </c>
      <c r="CF36" s="109" t="n">
        <v>0</v>
      </c>
      <c r="CG36" s="109" t="n">
        <v>2000</v>
      </c>
      <c r="CH36" s="109" t="n">
        <v>0</v>
      </c>
      <c r="CI36" s="109" t="n">
        <v>0</v>
      </c>
      <c r="CJ36" s="109" t="n">
        <v>0</v>
      </c>
      <c r="CK36" s="109" t="n">
        <v>4595.3</v>
      </c>
      <c r="CL36" s="109" t="n">
        <v>9800</v>
      </c>
      <c r="CM36" s="109" t="n">
        <v>0</v>
      </c>
      <c r="CN36" s="109" t="n">
        <v>172.9</v>
      </c>
      <c r="CO36" s="109" t="n">
        <v>0</v>
      </c>
      <c r="CP36" s="109" t="n">
        <v>0</v>
      </c>
      <c r="CQ36" s="109" t="n">
        <v>111</v>
      </c>
      <c r="CR36" s="109" t="n">
        <v>10084.12</v>
      </c>
      <c r="CS36" s="109" t="n">
        <v>12000</v>
      </c>
      <c r="CT36" s="109" t="n">
        <v>0</v>
      </c>
      <c r="CU36" s="109" t="n">
        <v>8119</v>
      </c>
      <c r="CV36" s="109" t="n">
        <v>6520</v>
      </c>
      <c r="CW36" s="109" t="n">
        <v>0</v>
      </c>
      <c r="CX36" s="109" t="n">
        <v>0</v>
      </c>
      <c r="CY36" s="109" t="n">
        <v>0</v>
      </c>
      <c r="CZ36" s="109" t="n">
        <v>2500</v>
      </c>
      <c r="DA36" s="109" t="n">
        <v>0</v>
      </c>
      <c r="DB36" s="109" t="n">
        <v>0</v>
      </c>
      <c r="DC36" s="109" t="n">
        <v>0</v>
      </c>
      <c r="DD36" s="109" t="n">
        <v>0</v>
      </c>
      <c r="DE36" s="109" t="n">
        <v>0</v>
      </c>
      <c r="DF36" s="109" t="n">
        <v>1450</v>
      </c>
      <c r="DG36" s="109" t="n">
        <v>0</v>
      </c>
      <c r="DH36" s="109" t="n">
        <v>67.08</v>
      </c>
      <c r="DI36" s="109" t="n">
        <v>42</v>
      </c>
      <c r="DJ36" s="109" t="n">
        <v>4887.4</v>
      </c>
      <c r="DK36" s="109" t="n">
        <v>0</v>
      </c>
      <c r="DL36" s="109" t="n">
        <v>0</v>
      </c>
      <c r="DM36" s="109" t="n">
        <v>0</v>
      </c>
      <c r="DN36" s="109" t="n">
        <v>0</v>
      </c>
      <c r="DO36" s="109" t="n">
        <v>0</v>
      </c>
      <c r="DP36" s="109" t="n">
        <v>0</v>
      </c>
      <c r="DQ36" s="109" t="n">
        <v>0</v>
      </c>
      <c r="DR36" s="109" t="n">
        <v>0</v>
      </c>
      <c r="DS36" s="109" t="n">
        <v>0</v>
      </c>
      <c r="DT36" s="109" t="n">
        <v>0</v>
      </c>
      <c r="DU36" s="109" t="n">
        <v>0</v>
      </c>
      <c r="DV36" s="109" t="n">
        <v>0</v>
      </c>
      <c r="DW36" s="109" t="n">
        <v>8559.65</v>
      </c>
      <c r="DX36" s="109" t="n">
        <v>200</v>
      </c>
      <c r="DY36" s="109" t="n">
        <v>0</v>
      </c>
      <c r="DZ36" s="109" t="n">
        <v>0</v>
      </c>
      <c r="EA36" s="109" t="n">
        <v>0</v>
      </c>
      <c r="EB36" s="109" t="n">
        <v>0</v>
      </c>
      <c r="EC36" s="109" t="n">
        <v>0</v>
      </c>
      <c r="ED36" s="109" t="n">
        <v>110.1</v>
      </c>
      <c r="EE36" s="109" t="n">
        <v>0</v>
      </c>
      <c r="EF36" s="109" t="n">
        <v>0</v>
      </c>
      <c r="EG36" s="109" t="n">
        <v>1674.55</v>
      </c>
      <c r="EH36" s="109" t="n">
        <v>2000</v>
      </c>
      <c r="EI36" s="109" t="n">
        <v>0</v>
      </c>
      <c r="EJ36" s="109" t="n">
        <v>0</v>
      </c>
      <c r="EK36" s="109" t="n">
        <v>0</v>
      </c>
      <c r="EL36" s="109" t="n">
        <v>0</v>
      </c>
      <c r="EM36" s="109" t="n">
        <v>0</v>
      </c>
      <c r="EN36" s="109" t="n">
        <v>28000</v>
      </c>
      <c r="EO36" s="109" t="n">
        <v>0</v>
      </c>
      <c r="EP36" s="109" t="n">
        <v>0</v>
      </c>
      <c r="EQ36" s="109" t="n">
        <v>7450</v>
      </c>
      <c r="ER36" s="109" t="n">
        <v>750</v>
      </c>
      <c r="ES36" s="109" t="n">
        <v>0</v>
      </c>
      <c r="ET36" s="109" t="n">
        <v>0</v>
      </c>
      <c r="EU36" s="109" t="n">
        <v>0</v>
      </c>
      <c r="EV36" s="109" t="n">
        <v>0</v>
      </c>
      <c r="EW36" s="109" t="n">
        <v>0</v>
      </c>
      <c r="EX36" s="109" t="n">
        <v>0</v>
      </c>
      <c r="EY36" s="109" t="n">
        <v>0</v>
      </c>
      <c r="EZ36" s="109" t="n">
        <f aca="false">ROUND(SUM(G36:EY36),5)</f>
        <v>167441.64</v>
      </c>
      <c r="FA36" s="110"/>
      <c r="FB36" s="111"/>
      <c r="FC36" s="110"/>
      <c r="FD36" s="111"/>
      <c r="FE36" s="110"/>
      <c r="FF36" s="111"/>
      <c r="FG36" s="110"/>
      <c r="FH36" s="111"/>
      <c r="FI36" s="110"/>
      <c r="FJ36" s="111"/>
      <c r="FK36" s="110"/>
      <c r="FL36" s="111"/>
      <c r="FM36" s="110"/>
      <c r="FN36" s="111"/>
      <c r="FO36" s="110"/>
      <c r="FP36" s="111"/>
      <c r="FQ36" s="110"/>
      <c r="FR36" s="111"/>
      <c r="FS36" s="110"/>
      <c r="FT36" s="111"/>
      <c r="FU36" s="110"/>
      <c r="FV36" s="111"/>
      <c r="FW36" s="110"/>
      <c r="FX36" s="111"/>
      <c r="FY36" s="110"/>
      <c r="FZ36" s="111"/>
      <c r="GA36" s="110"/>
      <c r="GB36" s="111"/>
      <c r="GC36" s="110"/>
      <c r="GD36" s="111"/>
      <c r="GE36" s="110"/>
      <c r="GF36" s="111"/>
      <c r="GG36" s="110"/>
      <c r="GH36" s="111"/>
      <c r="GI36" s="110"/>
      <c r="GJ36" s="111"/>
      <c r="GK36" s="110"/>
      <c r="GL36" s="111"/>
      <c r="GM36" s="110"/>
      <c r="GN36" s="111"/>
      <c r="GO36" s="110"/>
      <c r="GP36" s="111"/>
      <c r="GQ36" s="110"/>
      <c r="GR36" s="111"/>
      <c r="GS36" s="110"/>
      <c r="GT36" s="111"/>
      <c r="GU36" s="110"/>
      <c r="GV36" s="111"/>
      <c r="GW36" s="110"/>
      <c r="GX36" s="111"/>
      <c r="GY36" s="110"/>
      <c r="GZ36" s="111"/>
      <c r="HA36" s="110"/>
      <c r="HB36" s="111"/>
      <c r="HC36" s="110"/>
      <c r="HD36" s="111"/>
      <c r="HE36" s="110"/>
      <c r="HF36" s="111"/>
      <c r="HG36" s="110"/>
      <c r="HH36" s="111"/>
      <c r="HI36" s="110"/>
      <c r="HJ36" s="111"/>
      <c r="HK36" s="110"/>
      <c r="HL36" s="111"/>
      <c r="HM36" s="110"/>
      <c r="HN36" s="111"/>
      <c r="HO36" s="110"/>
      <c r="HP36" s="111"/>
      <c r="HQ36" s="110"/>
      <c r="HR36" s="111"/>
      <c r="HS36" s="110"/>
      <c r="HT36" s="111"/>
      <c r="HU36" s="110"/>
      <c r="HV36" s="111"/>
      <c r="HW36" s="110"/>
      <c r="HX36" s="111"/>
      <c r="HY36" s="110"/>
      <c r="HZ36" s="111"/>
      <c r="IA36" s="110"/>
      <c r="IB36" s="111"/>
      <c r="IC36" s="110"/>
      <c r="ID36" s="111"/>
      <c r="IE36" s="110"/>
      <c r="IF36" s="111"/>
      <c r="IG36" s="110"/>
      <c r="IH36" s="111"/>
      <c r="II36" s="110"/>
      <c r="IJ36" s="111"/>
      <c r="IK36" s="110"/>
      <c r="IL36" s="111"/>
      <c r="IM36" s="110"/>
      <c r="IN36" s="111"/>
      <c r="IO36" s="110"/>
      <c r="IP36" s="111"/>
      <c r="IQ36" s="110"/>
      <c r="IR36" s="111"/>
      <c r="IS36" s="110"/>
      <c r="IT36" s="111"/>
      <c r="IU36" s="110"/>
      <c r="IV36" s="111"/>
      <c r="IW36" s="110"/>
      <c r="IX36" s="111"/>
      <c r="IY36" s="110"/>
      <c r="IZ36" s="111"/>
      <c r="JA36" s="110"/>
      <c r="JB36" s="111"/>
      <c r="JC36" s="110"/>
      <c r="JD36" s="111"/>
      <c r="JE36" s="110"/>
      <c r="JF36" s="111"/>
      <c r="JG36" s="110"/>
      <c r="JH36" s="111"/>
      <c r="JI36" s="110"/>
      <c r="JJ36" s="111"/>
      <c r="JK36" s="110"/>
      <c r="JL36" s="111"/>
      <c r="JM36" s="110"/>
      <c r="JN36" s="111"/>
      <c r="JO36" s="110"/>
      <c r="JP36" s="111"/>
      <c r="JQ36" s="110"/>
      <c r="JR36" s="111"/>
      <c r="JS36" s="110"/>
      <c r="JT36" s="111"/>
      <c r="JU36" s="110"/>
      <c r="JV36" s="111"/>
      <c r="JW36" s="110"/>
      <c r="JX36" s="111"/>
      <c r="JY36" s="112"/>
      <c r="JZ36" s="112"/>
    </row>
    <row r="37" customFormat="false" ht="13.8" hidden="false" customHeight="false" outlineLevel="0" collapsed="false">
      <c r="A37" s="76"/>
      <c r="B37" s="76"/>
      <c r="C37" s="76"/>
      <c r="D37" s="76"/>
      <c r="E37" s="76" t="s">
        <v>416</v>
      </c>
      <c r="F37" s="76"/>
      <c r="G37" s="114" t="n">
        <v>0</v>
      </c>
      <c r="H37" s="114" t="n">
        <v>0</v>
      </c>
      <c r="I37" s="114" t="n">
        <v>0</v>
      </c>
      <c r="J37" s="114" t="n">
        <v>0</v>
      </c>
      <c r="K37" s="114" t="n">
        <v>0</v>
      </c>
      <c r="L37" s="114" t="n">
        <v>0</v>
      </c>
      <c r="M37" s="114" t="n">
        <v>0</v>
      </c>
      <c r="N37" s="114" t="n">
        <v>0</v>
      </c>
      <c r="O37" s="114" t="n">
        <v>0</v>
      </c>
      <c r="P37" s="114" t="n">
        <v>0</v>
      </c>
      <c r="Q37" s="114" t="n">
        <v>0</v>
      </c>
      <c r="R37" s="114" t="n">
        <v>0</v>
      </c>
      <c r="S37" s="114" t="n">
        <v>0</v>
      </c>
      <c r="T37" s="114" t="n">
        <v>0</v>
      </c>
      <c r="U37" s="114" t="n">
        <v>0</v>
      </c>
      <c r="V37" s="114" t="n">
        <v>0</v>
      </c>
      <c r="W37" s="114" t="n">
        <v>0</v>
      </c>
      <c r="X37" s="114" t="n">
        <v>0</v>
      </c>
      <c r="Y37" s="114" t="n">
        <v>0</v>
      </c>
      <c r="Z37" s="114" t="n">
        <v>0</v>
      </c>
      <c r="AA37" s="114" t="n">
        <v>0</v>
      </c>
      <c r="AB37" s="114" t="n">
        <v>0</v>
      </c>
      <c r="AC37" s="114" t="n">
        <v>0</v>
      </c>
      <c r="AD37" s="114" t="n">
        <v>0</v>
      </c>
      <c r="AE37" s="114" t="n">
        <v>0</v>
      </c>
      <c r="AF37" s="114" t="n">
        <v>0</v>
      </c>
      <c r="AG37" s="114" t="n">
        <v>0</v>
      </c>
      <c r="AH37" s="114" t="n">
        <v>0</v>
      </c>
      <c r="AI37" s="114" t="n">
        <v>0</v>
      </c>
      <c r="AJ37" s="114" t="n">
        <v>0</v>
      </c>
      <c r="AK37" s="114" t="n">
        <v>0</v>
      </c>
      <c r="AL37" s="114" t="n">
        <v>0</v>
      </c>
      <c r="AM37" s="114" t="n">
        <v>0</v>
      </c>
      <c r="AN37" s="114" t="n">
        <v>0</v>
      </c>
      <c r="AO37" s="114" t="n">
        <v>0</v>
      </c>
      <c r="AP37" s="114" t="n">
        <v>0</v>
      </c>
      <c r="AQ37" s="114" t="n">
        <v>0</v>
      </c>
      <c r="AR37" s="114" t="n">
        <v>0</v>
      </c>
      <c r="AS37" s="114" t="n">
        <v>0</v>
      </c>
      <c r="AT37" s="114" t="n">
        <v>0</v>
      </c>
      <c r="AU37" s="114" t="n">
        <v>0</v>
      </c>
      <c r="AV37" s="114" t="n">
        <v>0</v>
      </c>
      <c r="AW37" s="114" t="n">
        <v>0</v>
      </c>
      <c r="AX37" s="114" t="n">
        <v>0</v>
      </c>
      <c r="AY37" s="114" t="n">
        <v>0</v>
      </c>
      <c r="AZ37" s="114" t="n">
        <v>0</v>
      </c>
      <c r="BA37" s="114" t="n">
        <v>0</v>
      </c>
      <c r="BB37" s="114" t="n">
        <v>0</v>
      </c>
      <c r="BC37" s="114" t="n">
        <v>0</v>
      </c>
      <c r="BD37" s="114" t="n">
        <v>0</v>
      </c>
      <c r="BE37" s="114" t="n">
        <v>0</v>
      </c>
      <c r="BF37" s="114" t="n">
        <v>0</v>
      </c>
      <c r="BG37" s="114" t="n">
        <v>0</v>
      </c>
      <c r="BH37" s="114" t="n">
        <v>0</v>
      </c>
      <c r="BI37" s="114" t="n">
        <v>0</v>
      </c>
      <c r="BJ37" s="114" t="n">
        <v>0</v>
      </c>
      <c r="BK37" s="114" t="n">
        <v>0</v>
      </c>
      <c r="BL37" s="114" t="n">
        <v>0</v>
      </c>
      <c r="BM37" s="114" t="n">
        <v>0</v>
      </c>
      <c r="BN37" s="114" t="n">
        <v>0</v>
      </c>
      <c r="BO37" s="114" t="n">
        <v>0</v>
      </c>
      <c r="BP37" s="114" t="n">
        <v>0</v>
      </c>
      <c r="BQ37" s="114" t="n">
        <v>0</v>
      </c>
      <c r="BR37" s="114" t="n">
        <v>0</v>
      </c>
      <c r="BS37" s="114" t="n">
        <v>0</v>
      </c>
      <c r="BT37" s="114" t="n">
        <v>0</v>
      </c>
      <c r="BU37" s="114" t="n">
        <v>0</v>
      </c>
      <c r="BV37" s="114" t="n">
        <v>0</v>
      </c>
      <c r="BW37" s="114" t="n">
        <v>0</v>
      </c>
      <c r="BX37" s="114" t="n">
        <v>0</v>
      </c>
      <c r="BY37" s="114" t="n">
        <v>0</v>
      </c>
      <c r="BZ37" s="114" t="n">
        <v>0</v>
      </c>
      <c r="CA37" s="114" t="n">
        <v>0</v>
      </c>
      <c r="CB37" s="114" t="n">
        <v>0</v>
      </c>
      <c r="CC37" s="114" t="n">
        <v>0</v>
      </c>
      <c r="CD37" s="114" t="n">
        <v>0</v>
      </c>
      <c r="CE37" s="114" t="n">
        <v>0</v>
      </c>
      <c r="CF37" s="114" t="n">
        <v>0</v>
      </c>
      <c r="CG37" s="114" t="n">
        <v>0</v>
      </c>
      <c r="CH37" s="114" t="n">
        <v>0</v>
      </c>
      <c r="CI37" s="114" t="n">
        <v>0</v>
      </c>
      <c r="CJ37" s="114" t="n">
        <v>0</v>
      </c>
      <c r="CK37" s="114" t="n">
        <v>0</v>
      </c>
      <c r="CL37" s="114" t="n">
        <v>0</v>
      </c>
      <c r="CM37" s="114" t="n">
        <v>0</v>
      </c>
      <c r="CN37" s="114" t="n">
        <v>0</v>
      </c>
      <c r="CO37" s="114" t="n">
        <v>0</v>
      </c>
      <c r="CP37" s="114" t="n">
        <v>0</v>
      </c>
      <c r="CQ37" s="114" t="n">
        <v>0</v>
      </c>
      <c r="CR37" s="114" t="n">
        <v>0</v>
      </c>
      <c r="CS37" s="114" t="n">
        <v>0</v>
      </c>
      <c r="CT37" s="114" t="n">
        <v>0</v>
      </c>
      <c r="CU37" s="114" t="n">
        <v>0</v>
      </c>
      <c r="CV37" s="114" t="n">
        <v>0</v>
      </c>
      <c r="CW37" s="114" t="n">
        <v>0</v>
      </c>
      <c r="CX37" s="114" t="n">
        <v>0</v>
      </c>
      <c r="CY37" s="114" t="n">
        <v>0</v>
      </c>
      <c r="CZ37" s="114" t="n">
        <v>0</v>
      </c>
      <c r="DA37" s="114" t="n">
        <v>0</v>
      </c>
      <c r="DB37" s="114" t="n">
        <v>0</v>
      </c>
      <c r="DC37" s="114" t="n">
        <v>0</v>
      </c>
      <c r="DD37" s="114" t="n">
        <v>0</v>
      </c>
      <c r="DE37" s="114" t="n">
        <v>0</v>
      </c>
      <c r="DF37" s="114" t="n">
        <v>0</v>
      </c>
      <c r="DG37" s="114" t="n">
        <v>0</v>
      </c>
      <c r="DH37" s="114" t="n">
        <v>0</v>
      </c>
      <c r="DI37" s="114" t="n">
        <v>0</v>
      </c>
      <c r="DJ37" s="114" t="n">
        <v>0</v>
      </c>
      <c r="DK37" s="114" t="n">
        <v>0</v>
      </c>
      <c r="DL37" s="114" t="n">
        <v>0</v>
      </c>
      <c r="DM37" s="114" t="n">
        <v>0</v>
      </c>
      <c r="DN37" s="114" t="n">
        <v>0</v>
      </c>
      <c r="DO37" s="114" t="n">
        <v>0</v>
      </c>
      <c r="DP37" s="114" t="n">
        <v>0</v>
      </c>
      <c r="DQ37" s="114" t="n">
        <v>0</v>
      </c>
      <c r="DR37" s="114" t="n">
        <v>0</v>
      </c>
      <c r="DS37" s="114" t="n">
        <v>0</v>
      </c>
      <c r="DT37" s="114" t="n">
        <v>0</v>
      </c>
      <c r="DU37" s="114" t="n">
        <v>0</v>
      </c>
      <c r="DV37" s="114" t="n">
        <v>0</v>
      </c>
      <c r="DW37" s="114" t="n">
        <v>0</v>
      </c>
      <c r="DX37" s="114" t="n">
        <v>0</v>
      </c>
      <c r="DY37" s="114" t="n">
        <v>0</v>
      </c>
      <c r="DZ37" s="114" t="n">
        <v>0</v>
      </c>
      <c r="EA37" s="114" t="n">
        <v>0</v>
      </c>
      <c r="EB37" s="114" t="n">
        <v>0</v>
      </c>
      <c r="EC37" s="114" t="n">
        <v>0</v>
      </c>
      <c r="ED37" s="114" t="n">
        <v>0</v>
      </c>
      <c r="EE37" s="114" t="n">
        <v>0</v>
      </c>
      <c r="EF37" s="114" t="n">
        <v>0</v>
      </c>
      <c r="EG37" s="114" t="n">
        <v>0</v>
      </c>
      <c r="EH37" s="114" t="n">
        <v>0</v>
      </c>
      <c r="EI37" s="114" t="n">
        <v>0</v>
      </c>
      <c r="EJ37" s="114" t="n">
        <v>0</v>
      </c>
      <c r="EK37" s="114" t="n">
        <v>0</v>
      </c>
      <c r="EL37" s="114" t="n">
        <v>0</v>
      </c>
      <c r="EM37" s="114" t="n">
        <v>0</v>
      </c>
      <c r="EN37" s="114" t="n">
        <v>0</v>
      </c>
      <c r="EO37" s="114" t="n">
        <v>0</v>
      </c>
      <c r="EP37" s="114" t="n">
        <v>0</v>
      </c>
      <c r="EQ37" s="114" t="n">
        <v>0</v>
      </c>
      <c r="ER37" s="114" t="n">
        <v>0</v>
      </c>
      <c r="ES37" s="114" t="n">
        <v>0</v>
      </c>
      <c r="ET37" s="114" t="n">
        <v>0</v>
      </c>
      <c r="EU37" s="114" t="n">
        <v>0</v>
      </c>
      <c r="EV37" s="114" t="n">
        <v>0</v>
      </c>
      <c r="EW37" s="114" t="n">
        <v>0</v>
      </c>
      <c r="EX37" s="114" t="n">
        <v>0</v>
      </c>
      <c r="EY37" s="114" t="n">
        <v>0</v>
      </c>
      <c r="EZ37" s="114" t="n">
        <f aca="false">ROUND(SUM(G37:EY37),5)</f>
        <v>0</v>
      </c>
      <c r="FA37" s="110"/>
      <c r="FB37" s="111"/>
      <c r="FC37" s="110"/>
      <c r="FD37" s="111"/>
      <c r="FE37" s="110"/>
      <c r="FF37" s="111"/>
      <c r="FG37" s="110"/>
      <c r="FH37" s="111"/>
      <c r="FI37" s="110"/>
      <c r="FJ37" s="111"/>
      <c r="FK37" s="110"/>
      <c r="FL37" s="111"/>
      <c r="FM37" s="110"/>
      <c r="FN37" s="111"/>
      <c r="FO37" s="110"/>
      <c r="FP37" s="111"/>
      <c r="FQ37" s="110"/>
      <c r="FR37" s="111"/>
      <c r="FS37" s="110"/>
      <c r="FT37" s="111"/>
      <c r="FU37" s="110"/>
      <c r="FV37" s="111"/>
      <c r="FW37" s="110"/>
      <c r="FX37" s="111"/>
      <c r="FY37" s="110"/>
      <c r="FZ37" s="111"/>
      <c r="GA37" s="110"/>
      <c r="GB37" s="111"/>
      <c r="GC37" s="110"/>
      <c r="GD37" s="111"/>
      <c r="GE37" s="110"/>
      <c r="GF37" s="111"/>
      <c r="GG37" s="110"/>
      <c r="GH37" s="111"/>
      <c r="GI37" s="110"/>
      <c r="GJ37" s="111"/>
      <c r="GK37" s="110"/>
      <c r="GL37" s="111"/>
      <c r="GM37" s="110"/>
      <c r="GN37" s="111"/>
      <c r="GO37" s="110"/>
      <c r="GP37" s="111"/>
      <c r="GQ37" s="110"/>
      <c r="GR37" s="111"/>
      <c r="GS37" s="110"/>
      <c r="GT37" s="111"/>
      <c r="GU37" s="110"/>
      <c r="GV37" s="111"/>
      <c r="GW37" s="110"/>
      <c r="GX37" s="111"/>
      <c r="GY37" s="110"/>
      <c r="GZ37" s="111"/>
      <c r="HA37" s="110"/>
      <c r="HB37" s="111"/>
      <c r="HC37" s="110"/>
      <c r="HD37" s="111"/>
      <c r="HE37" s="110"/>
      <c r="HF37" s="111"/>
      <c r="HG37" s="110"/>
      <c r="HH37" s="111"/>
      <c r="HI37" s="110"/>
      <c r="HJ37" s="111"/>
      <c r="HK37" s="110"/>
      <c r="HL37" s="111"/>
      <c r="HM37" s="110"/>
      <c r="HN37" s="111"/>
      <c r="HO37" s="110"/>
      <c r="HP37" s="111"/>
      <c r="HQ37" s="110"/>
      <c r="HR37" s="111"/>
      <c r="HS37" s="110"/>
      <c r="HT37" s="111"/>
      <c r="HU37" s="110"/>
      <c r="HV37" s="111"/>
      <c r="HW37" s="110"/>
      <c r="HX37" s="111"/>
      <c r="HY37" s="110"/>
      <c r="HZ37" s="111"/>
      <c r="IA37" s="110"/>
      <c r="IB37" s="111"/>
      <c r="IC37" s="110"/>
      <c r="ID37" s="111"/>
      <c r="IE37" s="110"/>
      <c r="IF37" s="111"/>
      <c r="IG37" s="110"/>
      <c r="IH37" s="111"/>
      <c r="II37" s="110"/>
      <c r="IJ37" s="111"/>
      <c r="IK37" s="110"/>
      <c r="IL37" s="111"/>
      <c r="IM37" s="110"/>
      <c r="IN37" s="111"/>
      <c r="IO37" s="110"/>
      <c r="IP37" s="111"/>
      <c r="IQ37" s="110"/>
      <c r="IR37" s="111"/>
      <c r="IS37" s="110"/>
      <c r="IT37" s="111"/>
      <c r="IU37" s="110"/>
      <c r="IV37" s="111"/>
      <c r="IW37" s="110"/>
      <c r="IX37" s="111"/>
      <c r="IY37" s="110"/>
      <c r="IZ37" s="111"/>
      <c r="JA37" s="110"/>
      <c r="JB37" s="111"/>
      <c r="JC37" s="110"/>
      <c r="JD37" s="111"/>
      <c r="JE37" s="110"/>
      <c r="JF37" s="111"/>
      <c r="JG37" s="110"/>
      <c r="JH37" s="111"/>
      <c r="JI37" s="110"/>
      <c r="JJ37" s="111"/>
      <c r="JK37" s="110"/>
      <c r="JL37" s="111"/>
      <c r="JM37" s="110"/>
      <c r="JN37" s="111"/>
      <c r="JO37" s="110"/>
      <c r="JP37" s="111"/>
      <c r="JQ37" s="110"/>
      <c r="JR37" s="111"/>
      <c r="JS37" s="110"/>
      <c r="JT37" s="111"/>
      <c r="JU37" s="110"/>
      <c r="JV37" s="111"/>
      <c r="JW37" s="110"/>
      <c r="JX37" s="111"/>
      <c r="JY37" s="112"/>
      <c r="JZ37" s="112"/>
    </row>
    <row r="38" customFormat="false" ht="13.8" hidden="false" customHeight="false" outlineLevel="0" collapsed="false">
      <c r="A38" s="76"/>
      <c r="B38" s="76"/>
      <c r="C38" s="76"/>
      <c r="D38" s="76" t="s">
        <v>417</v>
      </c>
      <c r="E38" s="76"/>
      <c r="F38" s="76"/>
      <c r="G38" s="115" t="n">
        <f aca="false">ROUND(SUM(G22:G37),5)</f>
        <v>41808.38</v>
      </c>
      <c r="H38" s="115" t="n">
        <f aca="false">ROUND(SUM(H22:H37),5)</f>
        <v>16454.11</v>
      </c>
      <c r="I38" s="115" t="n">
        <f aca="false">ROUND(SUM(I22:I37),5)</f>
        <v>170292.14</v>
      </c>
      <c r="J38" s="115" t="n">
        <f aca="false">ROUND(SUM(J22:J37),5)</f>
        <v>4758.34</v>
      </c>
      <c r="K38" s="115" t="n">
        <f aca="false">ROUND(SUM(K22:K37),5)</f>
        <v>61675.81</v>
      </c>
      <c r="L38" s="115" t="n">
        <f aca="false">ROUND(SUM(L22:L37),5)</f>
        <v>23156.66</v>
      </c>
      <c r="M38" s="115" t="n">
        <f aca="false">ROUND(SUM(M22:M37),5)</f>
        <v>8073.7</v>
      </c>
      <c r="N38" s="115" t="n">
        <f aca="false">ROUND(SUM(N22:N37),5)</f>
        <v>7511.01</v>
      </c>
      <c r="O38" s="115" t="n">
        <f aca="false">ROUND(SUM(O22:O37),5)</f>
        <v>24017.4</v>
      </c>
      <c r="P38" s="115" t="n">
        <f aca="false">ROUND(SUM(P22:P37),5)</f>
        <v>42351.8</v>
      </c>
      <c r="Q38" s="115" t="n">
        <f aca="false">ROUND(SUM(Q22:Q37),5)</f>
        <v>21448.53</v>
      </c>
      <c r="R38" s="115" t="n">
        <f aca="false">ROUND(SUM(R22:R37),5)</f>
        <v>14376.82</v>
      </c>
      <c r="S38" s="115" t="n">
        <f aca="false">ROUND(SUM(S22:S37),5)</f>
        <v>7129.03</v>
      </c>
      <c r="T38" s="115" t="n">
        <f aca="false">ROUND(SUM(T22:T37),5)</f>
        <v>0</v>
      </c>
      <c r="U38" s="115" t="n">
        <f aca="false">ROUND(SUM(U22:U37),5)</f>
        <v>3722.42</v>
      </c>
      <c r="V38" s="115" t="n">
        <f aca="false">ROUND(SUM(V22:V37),5)</f>
        <v>7652</v>
      </c>
      <c r="W38" s="115" t="n">
        <f aca="false">ROUND(SUM(W22:W37),5)</f>
        <v>42970.98</v>
      </c>
      <c r="X38" s="115" t="n">
        <f aca="false">ROUND(SUM(X22:X37),5)</f>
        <v>0</v>
      </c>
      <c r="Y38" s="115" t="n">
        <f aca="false">ROUND(SUM(Y22:Y37),5)</f>
        <v>48289.16</v>
      </c>
      <c r="Z38" s="115" t="n">
        <f aca="false">ROUND(SUM(Z22:Z37),5)</f>
        <v>37185.33</v>
      </c>
      <c r="AA38" s="115" t="n">
        <f aca="false">ROUND(SUM(AA22:AA37),5)</f>
        <v>11600</v>
      </c>
      <c r="AB38" s="115" t="n">
        <f aca="false">ROUND(SUM(AB22:AB37),5)</f>
        <v>0</v>
      </c>
      <c r="AC38" s="115" t="n">
        <f aca="false">ROUND(SUM(AC22:AC37),5)</f>
        <v>12616.58</v>
      </c>
      <c r="AD38" s="115" t="n">
        <f aca="false">ROUND(SUM(AD22:AD37),5)</f>
        <v>30832.8</v>
      </c>
      <c r="AE38" s="115" t="n">
        <f aca="false">ROUND(SUM(AE22:AE37),5)</f>
        <v>17829.38</v>
      </c>
      <c r="AF38" s="115" t="n">
        <f aca="false">ROUND(SUM(AF22:AF37),5)</f>
        <v>11646.63</v>
      </c>
      <c r="AG38" s="115" t="n">
        <f aca="false">ROUND(SUM(AG22:AG37),5)</f>
        <v>11482.63</v>
      </c>
      <c r="AH38" s="115" t="n">
        <f aca="false">ROUND(SUM(AH22:AH37),5)</f>
        <v>61414.52</v>
      </c>
      <c r="AI38" s="115" t="n">
        <f aca="false">ROUND(SUM(AI22:AI37),5)</f>
        <v>7213.35</v>
      </c>
      <c r="AJ38" s="115" t="n">
        <f aca="false">ROUND(SUM(AJ22:AJ37),5)</f>
        <v>23601.04</v>
      </c>
      <c r="AK38" s="115" t="n">
        <f aca="false">ROUND(SUM(AK22:AK37),5)</f>
        <v>14565.38</v>
      </c>
      <c r="AL38" s="115" t="n">
        <f aca="false">ROUND(SUM(AL22:AL37),5)</f>
        <v>50437.61</v>
      </c>
      <c r="AM38" s="115" t="n">
        <f aca="false">ROUND(SUM(AM22:AM37),5)</f>
        <v>18858</v>
      </c>
      <c r="AN38" s="115" t="n">
        <f aca="false">ROUND(SUM(AN22:AN37),5)</f>
        <v>43870</v>
      </c>
      <c r="AO38" s="115" t="n">
        <f aca="false">ROUND(SUM(AO22:AO37),5)</f>
        <v>15340.33</v>
      </c>
      <c r="AP38" s="115" t="n">
        <f aca="false">ROUND(SUM(AP22:AP37),5)</f>
        <v>12090.73</v>
      </c>
      <c r="AQ38" s="115" t="n">
        <f aca="false">ROUND(SUM(AQ22:AQ37),5)</f>
        <v>53731.67</v>
      </c>
      <c r="AR38" s="115" t="n">
        <f aca="false">ROUND(SUM(AR22:AR37),5)</f>
        <v>1750</v>
      </c>
      <c r="AS38" s="115" t="n">
        <f aca="false">ROUND(SUM(AS22:AS37),5)</f>
        <v>26491.33</v>
      </c>
      <c r="AT38" s="115" t="n">
        <f aca="false">ROUND(SUM(AT22:AT37),5)</f>
        <v>18735.17</v>
      </c>
      <c r="AU38" s="115" t="n">
        <f aca="false">ROUND(SUM(AU22:AU37),5)</f>
        <v>15830.98</v>
      </c>
      <c r="AV38" s="115" t="n">
        <f aca="false">ROUND(SUM(AV22:AV37),5)</f>
        <v>7028.99</v>
      </c>
      <c r="AW38" s="115" t="n">
        <f aca="false">ROUND(SUM(AW22:AW37),5)</f>
        <v>7160.85</v>
      </c>
      <c r="AX38" s="115" t="n">
        <f aca="false">ROUND(SUM(AX22:AX37),5)</f>
        <v>4267.33</v>
      </c>
      <c r="AY38" s="115" t="n">
        <f aca="false">ROUND(SUM(AY22:AY37),5)</f>
        <v>15710.5</v>
      </c>
      <c r="AZ38" s="115" t="n">
        <f aca="false">ROUND(SUM(AZ22:AZ37),5)</f>
        <v>38334.35</v>
      </c>
      <c r="BA38" s="115" t="n">
        <f aca="false">ROUND(SUM(BA22:BA37),5)</f>
        <v>18745.73</v>
      </c>
      <c r="BB38" s="115" t="n">
        <f aca="false">ROUND(SUM(BB22:BB37),5)</f>
        <v>12088.5</v>
      </c>
      <c r="BC38" s="115" t="n">
        <f aca="false">ROUND(SUM(BC22:BC37),5)</f>
        <v>900</v>
      </c>
      <c r="BD38" s="115" t="n">
        <f aca="false">ROUND(SUM(BD22:BD37),5)</f>
        <v>8697.85</v>
      </c>
      <c r="BE38" s="115" t="n">
        <f aca="false">ROUND(SUM(BE22:BE37),5)</f>
        <v>32753.6</v>
      </c>
      <c r="BF38" s="115" t="n">
        <f aca="false">ROUND(SUM(BF22:BF37),5)</f>
        <v>0</v>
      </c>
      <c r="BG38" s="115" t="n">
        <f aca="false">ROUND(SUM(BG22:BG37),5)</f>
        <v>42190.45</v>
      </c>
      <c r="BH38" s="115" t="n">
        <f aca="false">ROUND(SUM(BH22:BH37),5)</f>
        <v>42181.06</v>
      </c>
      <c r="BI38" s="115" t="n">
        <f aca="false">ROUND(SUM(BI22:BI37),5)</f>
        <v>7920</v>
      </c>
      <c r="BJ38" s="115" t="n">
        <f aca="false">ROUND(SUM(BJ22:BJ37),5)</f>
        <v>26254.92</v>
      </c>
      <c r="BK38" s="115" t="n">
        <f aca="false">ROUND(SUM(BK22:BK37),5)</f>
        <v>64940.84</v>
      </c>
      <c r="BL38" s="115" t="n">
        <f aca="false">ROUND(SUM(BL22:BL37),5)</f>
        <v>27819.94</v>
      </c>
      <c r="BM38" s="115" t="n">
        <f aca="false">ROUND(SUM(BM22:BM37),5)</f>
        <v>0</v>
      </c>
      <c r="BN38" s="115" t="n">
        <f aca="false">ROUND(SUM(BN22:BN37),5)</f>
        <v>52356.89</v>
      </c>
      <c r="BO38" s="115" t="n">
        <f aca="false">ROUND(SUM(BO22:BO37),5)</f>
        <v>14106</v>
      </c>
      <c r="BP38" s="115" t="n">
        <f aca="false">ROUND(SUM(BP22:BP37),5)</f>
        <v>11557.18</v>
      </c>
      <c r="BQ38" s="115" t="n">
        <f aca="false">ROUND(SUM(BQ22:BQ37),5)</f>
        <v>19612.34</v>
      </c>
      <c r="BR38" s="115" t="n">
        <f aca="false">ROUND(SUM(BR22:BR37),5)</f>
        <v>3608.75</v>
      </c>
      <c r="BS38" s="115" t="n">
        <f aca="false">ROUND(SUM(BS22:BS37),5)</f>
        <v>10773.99</v>
      </c>
      <c r="BT38" s="115" t="n">
        <f aca="false">ROUND(SUM(BT22:BT37),5)</f>
        <v>16622.68</v>
      </c>
      <c r="BU38" s="115" t="n">
        <f aca="false">ROUND(SUM(BU22:BU37),5)</f>
        <v>0</v>
      </c>
      <c r="BV38" s="115" t="n">
        <f aca="false">ROUND(SUM(BV22:BV37),5)</f>
        <v>37512.71</v>
      </c>
      <c r="BW38" s="115" t="n">
        <f aca="false">ROUND(SUM(BW22:BW37),5)</f>
        <v>2700</v>
      </c>
      <c r="BX38" s="115" t="n">
        <f aca="false">ROUND(SUM(BX22:BX37),5)</f>
        <v>0</v>
      </c>
      <c r="BY38" s="115" t="n">
        <f aca="false">ROUND(SUM(BY22:BY37),5)</f>
        <v>24986.38</v>
      </c>
      <c r="BZ38" s="115" t="n">
        <f aca="false">ROUND(SUM(BZ22:BZ37),5)</f>
        <v>2041.91</v>
      </c>
      <c r="CA38" s="115" t="n">
        <f aca="false">ROUND(SUM(CA22:CA37),5)</f>
        <v>10156.51</v>
      </c>
      <c r="CB38" s="115" t="n">
        <f aca="false">ROUND(SUM(CB22:CB37),5)</f>
        <v>3166.69</v>
      </c>
      <c r="CC38" s="115" t="n">
        <f aca="false">ROUND(SUM(CC22:CC37),5)</f>
        <v>22453.66</v>
      </c>
      <c r="CD38" s="115" t="n">
        <f aca="false">ROUND(SUM(CD22:CD37),5)</f>
        <v>10206.73</v>
      </c>
      <c r="CE38" s="115" t="n">
        <f aca="false">ROUND(SUM(CE22:CE37),5)</f>
        <v>7085.48</v>
      </c>
      <c r="CF38" s="115" t="n">
        <f aca="false">ROUND(SUM(CF22:CF37),5)</f>
        <v>0</v>
      </c>
      <c r="CG38" s="115" t="n">
        <f aca="false">ROUND(SUM(CG22:CG37),5)</f>
        <v>16881.29</v>
      </c>
      <c r="CH38" s="115" t="n">
        <f aca="false">ROUND(SUM(CH22:CH37),5)</f>
        <v>19728.6</v>
      </c>
      <c r="CI38" s="115" t="n">
        <f aca="false">ROUND(SUM(CI22:CI37),5)</f>
        <v>21066.36</v>
      </c>
      <c r="CJ38" s="115" t="n">
        <f aca="false">ROUND(SUM(CJ22:CJ37),5)</f>
        <v>2600.76</v>
      </c>
      <c r="CK38" s="115" t="n">
        <f aca="false">ROUND(SUM(CK22:CK37),5)</f>
        <v>48290.1</v>
      </c>
      <c r="CL38" s="115" t="n">
        <f aca="false">ROUND(SUM(CL22:CL37),5)</f>
        <v>44879.07</v>
      </c>
      <c r="CM38" s="115" t="n">
        <f aca="false">ROUND(SUM(CM22:CM37),5)</f>
        <v>20150.27</v>
      </c>
      <c r="CN38" s="115" t="n">
        <f aca="false">ROUND(SUM(CN22:CN37),5)</f>
        <v>7962.33</v>
      </c>
      <c r="CO38" s="115" t="n">
        <f aca="false">ROUND(SUM(CO22:CO37),5)</f>
        <v>21333.1</v>
      </c>
      <c r="CP38" s="115" t="n">
        <f aca="false">ROUND(SUM(CP22:CP37),5)</f>
        <v>177151.39</v>
      </c>
      <c r="CQ38" s="115" t="n">
        <f aca="false">ROUND(SUM(CQ22:CQ37),5)</f>
        <v>15123.99</v>
      </c>
      <c r="CR38" s="115" t="n">
        <f aca="false">ROUND(SUM(CR22:CR37),5)</f>
        <v>18672.12</v>
      </c>
      <c r="CS38" s="115" t="n">
        <f aca="false">ROUND(SUM(CS22:CS37),5)</f>
        <v>14555.4</v>
      </c>
      <c r="CT38" s="115" t="n">
        <f aca="false">ROUND(SUM(CT22:CT37),5)</f>
        <v>273500.36</v>
      </c>
      <c r="CU38" s="115" t="n">
        <f aca="false">ROUND(SUM(CU22:CU37),5)</f>
        <v>38830.15</v>
      </c>
      <c r="CV38" s="115" t="n">
        <f aca="false">ROUND(SUM(CV22:CV37),5)</f>
        <v>31547.63</v>
      </c>
      <c r="CW38" s="115" t="n">
        <f aca="false">ROUND(SUM(CW22:CW37),5)</f>
        <v>46279.99</v>
      </c>
      <c r="CX38" s="115" t="n">
        <f aca="false">ROUND(SUM(CX22:CX37),5)</f>
        <v>15933</v>
      </c>
      <c r="CY38" s="115" t="n">
        <f aca="false">ROUND(SUM(CY22:CY37),5)</f>
        <v>5531</v>
      </c>
      <c r="CZ38" s="115" t="n">
        <f aca="false">ROUND(SUM(CZ22:CZ37),5)</f>
        <v>24113.81</v>
      </c>
      <c r="DA38" s="115" t="n">
        <f aca="false">ROUND(SUM(DA22:DA37),5)</f>
        <v>5020.99</v>
      </c>
      <c r="DB38" s="115" t="n">
        <f aca="false">ROUND(SUM(DB22:DB37),5)</f>
        <v>8489.01</v>
      </c>
      <c r="DC38" s="115" t="n">
        <f aca="false">ROUND(SUM(DC22:DC37),5)</f>
        <v>7112.35</v>
      </c>
      <c r="DD38" s="115" t="n">
        <f aca="false">ROUND(SUM(DD22:DD37),5)</f>
        <v>18090.99</v>
      </c>
      <c r="DE38" s="115" t="n">
        <f aca="false">ROUND(SUM(DE22:DE37),5)</f>
        <v>20786.69</v>
      </c>
      <c r="DF38" s="115" t="n">
        <f aca="false">ROUND(SUM(DF22:DF37),5)</f>
        <v>6141.8</v>
      </c>
      <c r="DG38" s="115" t="n">
        <f aca="false">ROUND(SUM(DG22:DG37),5)</f>
        <v>19076.18</v>
      </c>
      <c r="DH38" s="115" t="n">
        <f aca="false">ROUND(SUM(DH22:DH37),5)</f>
        <v>3867.06</v>
      </c>
      <c r="DI38" s="115" t="n">
        <f aca="false">ROUND(SUM(DI22:DI37),5)</f>
        <v>7220.24</v>
      </c>
      <c r="DJ38" s="115" t="n">
        <f aca="false">ROUND(SUM(DJ22:DJ37),5)</f>
        <v>29436.88</v>
      </c>
      <c r="DK38" s="115" t="n">
        <f aca="false">ROUND(SUM(DK22:DK37),5)</f>
        <v>30434.12</v>
      </c>
      <c r="DL38" s="115" t="n">
        <f aca="false">ROUND(SUM(DL22:DL37),5)</f>
        <v>11442.74</v>
      </c>
      <c r="DM38" s="115" t="n">
        <f aca="false">ROUND(SUM(DM22:DM37),5)</f>
        <v>28472.37</v>
      </c>
      <c r="DN38" s="115" t="n">
        <f aca="false">ROUND(SUM(DN22:DN37),5)</f>
        <v>15268</v>
      </c>
      <c r="DO38" s="115" t="n">
        <f aca="false">ROUND(SUM(DO22:DO37),5)</f>
        <v>6550.91</v>
      </c>
      <c r="DP38" s="115" t="n">
        <f aca="false">ROUND(SUM(DP22:DP37),5)</f>
        <v>4713</v>
      </c>
      <c r="DQ38" s="115" t="n">
        <f aca="false">ROUND(SUM(DQ22:DQ37),5)</f>
        <v>57382.01</v>
      </c>
      <c r="DR38" s="115" t="n">
        <f aca="false">ROUND(SUM(DR22:DR37),5)</f>
        <v>63750.14</v>
      </c>
      <c r="DS38" s="115" t="n">
        <f aca="false">ROUND(SUM(DS22:DS37),5)</f>
        <v>24765.74</v>
      </c>
      <c r="DT38" s="115" t="n">
        <f aca="false">ROUND(SUM(DT22:DT37),5)</f>
        <v>8521.49</v>
      </c>
      <c r="DU38" s="115" t="n">
        <f aca="false">ROUND(SUM(DU22:DU37),5)</f>
        <v>8297.42</v>
      </c>
      <c r="DV38" s="115" t="n">
        <f aca="false">ROUND(SUM(DV22:DV37),5)</f>
        <v>33843.94</v>
      </c>
      <c r="DW38" s="115" t="n">
        <f aca="false">ROUND(SUM(DW22:DW37),5)</f>
        <v>19724.37</v>
      </c>
      <c r="DX38" s="115" t="n">
        <f aca="false">ROUND(SUM(DX22:DX37),5)</f>
        <v>26945.73</v>
      </c>
      <c r="DY38" s="115" t="n">
        <f aca="false">ROUND(SUM(DY22:DY37),5)</f>
        <v>7406.14</v>
      </c>
      <c r="DZ38" s="115" t="n">
        <f aca="false">ROUND(SUM(DZ22:DZ37),5)</f>
        <v>57005</v>
      </c>
      <c r="EA38" s="115" t="n">
        <f aca="false">ROUND(SUM(EA22:EA37),5)</f>
        <v>14910.73</v>
      </c>
      <c r="EB38" s="115" t="n">
        <f aca="false">ROUND(SUM(EB22:EB37),5)</f>
        <v>24360.37</v>
      </c>
      <c r="EC38" s="115" t="n">
        <f aca="false">ROUND(SUM(EC22:EC37),5)</f>
        <v>17829.73</v>
      </c>
      <c r="ED38" s="115" t="n">
        <f aca="false">ROUND(SUM(ED22:ED37),5)</f>
        <v>1448.66</v>
      </c>
      <c r="EE38" s="115" t="n">
        <f aca="false">ROUND(SUM(EE22:EE37),5)</f>
        <v>20259.36</v>
      </c>
      <c r="EF38" s="115" t="n">
        <f aca="false">ROUND(SUM(EF22:EF37),5)</f>
        <v>35109.83</v>
      </c>
      <c r="EG38" s="115" t="n">
        <f aca="false">ROUND(SUM(EG22:EG37),5)</f>
        <v>5774.55</v>
      </c>
      <c r="EH38" s="115" t="n">
        <f aca="false">ROUND(SUM(EH22:EH37),5)</f>
        <v>17072</v>
      </c>
      <c r="EI38" s="115" t="n">
        <f aca="false">ROUND(SUM(EI22:EI37),5)</f>
        <v>18882.56</v>
      </c>
      <c r="EJ38" s="115" t="n">
        <f aca="false">ROUND(SUM(EJ22:EJ37),5)</f>
        <v>0</v>
      </c>
      <c r="EK38" s="115" t="n">
        <f aca="false">ROUND(SUM(EK22:EK37),5)</f>
        <v>11727.64</v>
      </c>
      <c r="EL38" s="115" t="n">
        <f aca="false">ROUND(SUM(EL22:EL37),5)</f>
        <v>2950</v>
      </c>
      <c r="EM38" s="115" t="n">
        <f aca="false">ROUND(SUM(EM22:EM37),5)</f>
        <v>22479.83</v>
      </c>
      <c r="EN38" s="115" t="n">
        <f aca="false">ROUND(SUM(EN22:EN37),5)</f>
        <v>84058.05</v>
      </c>
      <c r="EO38" s="115" t="n">
        <f aca="false">ROUND(SUM(EO22:EO37),5)</f>
        <v>88124.98</v>
      </c>
      <c r="EP38" s="115" t="n">
        <f aca="false">ROUND(SUM(EP22:EP37),5)</f>
        <v>21193.43</v>
      </c>
      <c r="EQ38" s="115" t="n">
        <f aca="false">ROUND(SUM(EQ22:EQ37),5)</f>
        <v>59067.52</v>
      </c>
      <c r="ER38" s="115" t="n">
        <f aca="false">ROUND(SUM(ER22:ER37),5)</f>
        <v>12720</v>
      </c>
      <c r="ES38" s="115" t="n">
        <f aca="false">ROUND(SUM(ES22:ES37),5)</f>
        <v>37784.7</v>
      </c>
      <c r="ET38" s="115" t="n">
        <f aca="false">ROUND(SUM(ET22:ET37),5)</f>
        <v>17233.59</v>
      </c>
      <c r="EU38" s="115" t="n">
        <f aca="false">ROUND(SUM(EU22:EU37),5)</f>
        <v>1986.7</v>
      </c>
      <c r="EV38" s="115" t="n">
        <f aca="false">ROUND(SUM(EV22:EV37),5)</f>
        <v>0</v>
      </c>
      <c r="EW38" s="115" t="n">
        <f aca="false">ROUND(SUM(EW22:EW37),5)</f>
        <v>0</v>
      </c>
      <c r="EX38" s="115" t="n">
        <f aca="false">ROUND(SUM(EX22:EX37),5)</f>
        <v>0</v>
      </c>
      <c r="EY38" s="115" t="n">
        <f aca="false">ROUND(SUM(EY22:EY37),5)</f>
        <v>0</v>
      </c>
      <c r="EZ38" s="115" t="n">
        <f aca="false">ROUND(SUM(G38:EY38),5)</f>
        <v>3557624.82</v>
      </c>
      <c r="FA38" s="110"/>
      <c r="FB38" s="111"/>
      <c r="FC38" s="110"/>
      <c r="FD38" s="111"/>
      <c r="FE38" s="110"/>
      <c r="FF38" s="111"/>
      <c r="FG38" s="110"/>
      <c r="FH38" s="111"/>
      <c r="FI38" s="110"/>
      <c r="FJ38" s="111"/>
      <c r="FK38" s="110"/>
      <c r="FL38" s="111"/>
      <c r="FM38" s="110"/>
      <c r="FN38" s="111"/>
      <c r="FO38" s="110"/>
      <c r="FP38" s="111"/>
      <c r="FQ38" s="110"/>
      <c r="FR38" s="111"/>
      <c r="FS38" s="110"/>
      <c r="FT38" s="111"/>
      <c r="FU38" s="110"/>
      <c r="FV38" s="111"/>
      <c r="FW38" s="110"/>
      <c r="FX38" s="111"/>
      <c r="FY38" s="110"/>
      <c r="FZ38" s="111"/>
      <c r="GA38" s="110"/>
      <c r="GB38" s="111"/>
      <c r="GC38" s="110"/>
      <c r="GD38" s="111"/>
      <c r="GE38" s="110"/>
      <c r="GF38" s="111"/>
      <c r="GG38" s="110"/>
      <c r="GH38" s="111"/>
      <c r="GI38" s="110"/>
      <c r="GJ38" s="111"/>
      <c r="GK38" s="110"/>
      <c r="GL38" s="111"/>
      <c r="GM38" s="110"/>
      <c r="GN38" s="111"/>
      <c r="GO38" s="110"/>
      <c r="GP38" s="111"/>
      <c r="GQ38" s="110"/>
      <c r="GR38" s="111"/>
      <c r="GS38" s="110"/>
      <c r="GT38" s="111"/>
      <c r="GU38" s="110"/>
      <c r="GV38" s="111"/>
      <c r="GW38" s="110"/>
      <c r="GX38" s="111"/>
      <c r="GY38" s="110"/>
      <c r="GZ38" s="111"/>
      <c r="HA38" s="110"/>
      <c r="HB38" s="111"/>
      <c r="HC38" s="110"/>
      <c r="HD38" s="111"/>
      <c r="HE38" s="110"/>
      <c r="HF38" s="111"/>
      <c r="HG38" s="110"/>
      <c r="HH38" s="111"/>
      <c r="HI38" s="110"/>
      <c r="HJ38" s="111"/>
      <c r="HK38" s="110"/>
      <c r="HL38" s="111"/>
      <c r="HM38" s="110"/>
      <c r="HN38" s="111"/>
      <c r="HO38" s="110"/>
      <c r="HP38" s="111"/>
      <c r="HQ38" s="110"/>
      <c r="HR38" s="111"/>
      <c r="HS38" s="110"/>
      <c r="HT38" s="111"/>
      <c r="HU38" s="110"/>
      <c r="HV38" s="111"/>
      <c r="HW38" s="110"/>
      <c r="HX38" s="111"/>
      <c r="HY38" s="110"/>
      <c r="HZ38" s="111"/>
      <c r="IA38" s="110"/>
      <c r="IB38" s="111"/>
      <c r="IC38" s="110"/>
      <c r="ID38" s="111"/>
      <c r="IE38" s="110"/>
      <c r="IF38" s="111"/>
      <c r="IG38" s="110"/>
      <c r="IH38" s="111"/>
      <c r="II38" s="110"/>
      <c r="IJ38" s="111"/>
      <c r="IK38" s="110"/>
      <c r="IL38" s="111"/>
      <c r="IM38" s="110"/>
      <c r="IN38" s="111"/>
      <c r="IO38" s="110"/>
      <c r="IP38" s="111"/>
      <c r="IQ38" s="110"/>
      <c r="IR38" s="111"/>
      <c r="IS38" s="110"/>
      <c r="IT38" s="111"/>
      <c r="IU38" s="110"/>
      <c r="IV38" s="111"/>
      <c r="IW38" s="110"/>
      <c r="IX38" s="111"/>
      <c r="IY38" s="110"/>
      <c r="IZ38" s="111"/>
      <c r="JA38" s="110"/>
      <c r="JB38" s="111"/>
      <c r="JC38" s="110"/>
      <c r="JD38" s="111"/>
      <c r="JE38" s="110"/>
      <c r="JF38" s="111"/>
      <c r="JG38" s="110"/>
      <c r="JH38" s="111"/>
      <c r="JI38" s="110"/>
      <c r="JJ38" s="111"/>
      <c r="JK38" s="110"/>
      <c r="JL38" s="111"/>
      <c r="JM38" s="110"/>
      <c r="JN38" s="111"/>
      <c r="JO38" s="110"/>
      <c r="JP38" s="111"/>
      <c r="JQ38" s="110"/>
      <c r="JR38" s="111"/>
      <c r="JS38" s="110"/>
      <c r="JT38" s="111"/>
      <c r="JU38" s="110"/>
      <c r="JV38" s="111"/>
      <c r="JW38" s="110"/>
      <c r="JX38" s="111"/>
      <c r="JY38" s="112"/>
      <c r="JZ38" s="112"/>
    </row>
    <row r="39" customFormat="false" ht="30" hidden="false" customHeight="true" outlineLevel="0" collapsed="false">
      <c r="A39" s="76"/>
      <c r="B39" s="76"/>
      <c r="C39" s="76" t="s">
        <v>418</v>
      </c>
      <c r="D39" s="76"/>
      <c r="E39" s="76"/>
      <c r="F39" s="76"/>
      <c r="G39" s="109" t="n">
        <f aca="false">ROUND(SUM(G7:G9)+SUM(G21:G21)+G38,5)</f>
        <v>166412.3</v>
      </c>
      <c r="H39" s="109" t="n">
        <f aca="false">ROUND(SUM(H7:H9)+SUM(H21:H21)+H38,5)</f>
        <v>63329.72</v>
      </c>
      <c r="I39" s="109" t="n">
        <f aca="false">ROUND(SUM(I7:I9)+SUM(I21:I21)+I38,5)</f>
        <v>2731473.64</v>
      </c>
      <c r="J39" s="109" t="n">
        <f aca="false">ROUND(SUM(J7:J9)+SUM(J21:J21)+J38,5)</f>
        <v>8869.45</v>
      </c>
      <c r="K39" s="109" t="n">
        <f aca="false">ROUND(SUM(K7:K9)+SUM(K21:K21)+K38,5)</f>
        <v>226724.34</v>
      </c>
      <c r="L39" s="109" t="n">
        <f aca="false">ROUND(SUM(L7:L9)+SUM(L21:L21)+L38,5)</f>
        <v>131978.91</v>
      </c>
      <c r="M39" s="109" t="n">
        <f aca="false">ROUND(SUM(M7:M9)+SUM(M21:M21)+M38,5)</f>
        <v>13846.23</v>
      </c>
      <c r="N39" s="109" t="n">
        <f aca="false">ROUND(SUM(N7:N9)+SUM(N21:N21)+N38,5)</f>
        <v>44840.13</v>
      </c>
      <c r="O39" s="109" t="n">
        <f aca="false">ROUND(SUM(O7:O9)+SUM(O21:O21)+O38,5)</f>
        <v>-1491.17</v>
      </c>
      <c r="P39" s="109" t="n">
        <f aca="false">ROUND(SUM(P7:P9)+SUM(P21:P21)+P38,5)</f>
        <v>206988.29</v>
      </c>
      <c r="Q39" s="109" t="n">
        <f aca="false">ROUND(SUM(Q7:Q9)+SUM(Q21:Q21)+Q38,5)</f>
        <v>2273.29</v>
      </c>
      <c r="R39" s="109" t="n">
        <f aca="false">ROUND(SUM(R7:R9)+SUM(R21:R21)+R38,5)</f>
        <v>-290222.03</v>
      </c>
      <c r="S39" s="109" t="n">
        <f aca="false">ROUND(SUM(S7:S9)+SUM(S21:S21)+S38,5)</f>
        <v>795.52</v>
      </c>
      <c r="T39" s="109" t="n">
        <f aca="false">ROUND(SUM(T7:T9)+SUM(T21:T21)+T38,5)</f>
        <v>0</v>
      </c>
      <c r="U39" s="109" t="n">
        <f aca="false">ROUND(SUM(U7:U9)+SUM(U21:U21)+U38,5)</f>
        <v>11357.71</v>
      </c>
      <c r="V39" s="109" t="n">
        <f aca="false">ROUND(SUM(V7:V9)+SUM(V21:V21)+V38,5)</f>
        <v>2714.38</v>
      </c>
      <c r="W39" s="109" t="n">
        <f aca="false">ROUND(SUM(W7:W9)+SUM(W21:W21)+W38,5)</f>
        <v>182536.08</v>
      </c>
      <c r="X39" s="109" t="n">
        <f aca="false">ROUND(SUM(X7:X9)+SUM(X21:X21)+X38,5)</f>
        <v>0</v>
      </c>
      <c r="Y39" s="109" t="n">
        <f aca="false">ROUND(SUM(Y7:Y9)+SUM(Y21:Y21)+Y38,5)</f>
        <v>-339923.57</v>
      </c>
      <c r="Z39" s="109" t="n">
        <f aca="false">ROUND(SUM(Z7:Z9)+SUM(Z21:Z21)+Z38,5)</f>
        <v>172381.93</v>
      </c>
      <c r="AA39" s="109" t="n">
        <f aca="false">ROUND(SUM(AA7:AA9)+SUM(AA21:AA21)+AA38,5)</f>
        <v>36230.37</v>
      </c>
      <c r="AB39" s="109" t="n">
        <f aca="false">ROUND(SUM(AB7:AB9)+SUM(AB21:AB21)+AB38,5)</f>
        <v>0</v>
      </c>
      <c r="AC39" s="109" t="n">
        <f aca="false">ROUND(SUM(AC7:AC9)+SUM(AC21:AC21)+AC38,5)</f>
        <v>37650.15</v>
      </c>
      <c r="AD39" s="109" t="n">
        <f aca="false">ROUND(SUM(AD7:AD9)+SUM(AD21:AD21)+AD38,5)</f>
        <v>171851.14</v>
      </c>
      <c r="AE39" s="109" t="n">
        <f aca="false">ROUND(SUM(AE7:AE9)+SUM(AE21:AE21)+AE38,5)</f>
        <v>-1047.03</v>
      </c>
      <c r="AF39" s="109" t="n">
        <f aca="false">ROUND(SUM(AF7:AF9)+SUM(AF21:AF21)+AF38,5)</f>
        <v>38655.12</v>
      </c>
      <c r="AG39" s="109" t="n">
        <f aca="false">ROUND(SUM(AG7:AG9)+SUM(AG21:AG21)+AG38,5)</f>
        <v>20840.74</v>
      </c>
      <c r="AH39" s="109" t="n">
        <f aca="false">ROUND(SUM(AH7:AH9)+SUM(AH21:AH21)+AH38,5)</f>
        <v>601565.18</v>
      </c>
      <c r="AI39" s="109" t="n">
        <f aca="false">ROUND(SUM(AI7:AI9)+SUM(AI21:AI21)+AI38,5)</f>
        <v>19226.13</v>
      </c>
      <c r="AJ39" s="109" t="n">
        <f aca="false">ROUND(SUM(AJ7:AJ9)+SUM(AJ21:AJ21)+AJ38,5)</f>
        <v>34480.5</v>
      </c>
      <c r="AK39" s="109" t="n">
        <f aca="false">ROUND(SUM(AK7:AK9)+SUM(AK21:AK21)+AK38,5)</f>
        <v>68547.76</v>
      </c>
      <c r="AL39" s="109" t="n">
        <f aca="false">ROUND(SUM(AL7:AL9)+SUM(AL21:AL21)+AL38,5)</f>
        <v>105070.32</v>
      </c>
      <c r="AM39" s="109" t="n">
        <f aca="false">ROUND(SUM(AM7:AM9)+SUM(AM21:AM21)+AM38,5)</f>
        <v>27538.47</v>
      </c>
      <c r="AN39" s="109" t="n">
        <f aca="false">ROUND(SUM(AN7:AN9)+SUM(AN21:AN21)+AN38,5)</f>
        <v>106124.75</v>
      </c>
      <c r="AO39" s="109" t="n">
        <f aca="false">ROUND(SUM(AO7:AO9)+SUM(AO21:AO21)+AO38,5)</f>
        <v>83238.31</v>
      </c>
      <c r="AP39" s="109" t="n">
        <f aca="false">ROUND(SUM(AP7:AP9)+SUM(AP21:AP21)+AP38,5)</f>
        <v>20840.49</v>
      </c>
      <c r="AQ39" s="109" t="n">
        <f aca="false">ROUND(SUM(AQ7:AQ9)+SUM(AQ21:AQ21)+AQ38,5)</f>
        <v>244432.17</v>
      </c>
      <c r="AR39" s="109" t="n">
        <f aca="false">ROUND(SUM(AR7:AR9)+SUM(AR21:AR21)+AR38,5)</f>
        <v>35610.59</v>
      </c>
      <c r="AS39" s="109" t="n">
        <f aca="false">ROUND(SUM(AS7:AS9)+SUM(AS21:AS21)+AS38,5)</f>
        <v>73149.94</v>
      </c>
      <c r="AT39" s="109" t="n">
        <f aca="false">ROUND(SUM(AT7:AT9)+SUM(AT21:AT21)+AT38,5)</f>
        <v>30677.38</v>
      </c>
      <c r="AU39" s="109" t="n">
        <f aca="false">ROUND(SUM(AU7:AU9)+SUM(AU21:AU21)+AU38,5)</f>
        <v>-52481.47</v>
      </c>
      <c r="AV39" s="109" t="n">
        <f aca="false">ROUND(SUM(AV7:AV9)+SUM(AV21:AV21)+AV38,5)</f>
        <v>39751.43</v>
      </c>
      <c r="AW39" s="109" t="n">
        <f aca="false">ROUND(SUM(AW7:AW9)+SUM(AW21:AW21)+AW38,5)</f>
        <v>111993.63</v>
      </c>
      <c r="AX39" s="109" t="n">
        <f aca="false">ROUND(SUM(AX7:AX9)+SUM(AX21:AX21)+AX38,5)</f>
        <v>22349.62</v>
      </c>
      <c r="AY39" s="109" t="n">
        <f aca="false">ROUND(SUM(AY7:AY9)+SUM(AY21:AY21)+AY38,5)</f>
        <v>18359.61</v>
      </c>
      <c r="AZ39" s="109" t="n">
        <f aca="false">ROUND(SUM(AZ7:AZ9)+SUM(AZ21:AZ21)+AZ38,5)</f>
        <v>42100.62</v>
      </c>
      <c r="BA39" s="109" t="n">
        <f aca="false">ROUND(SUM(BA7:BA9)+SUM(BA21:BA21)+BA38,5)</f>
        <v>143460.96</v>
      </c>
      <c r="BB39" s="109" t="n">
        <f aca="false">ROUND(SUM(BB7:BB9)+SUM(BB21:BB21)+BB38,5)</f>
        <v>23997.43</v>
      </c>
      <c r="BC39" s="109" t="n">
        <f aca="false">ROUND(SUM(BC7:BC9)+SUM(BC21:BC21)+BC38,5)</f>
        <v>4277.78</v>
      </c>
      <c r="BD39" s="109" t="n">
        <f aca="false">ROUND(SUM(BD7:BD9)+SUM(BD21:BD21)+BD38,5)</f>
        <v>20199.93</v>
      </c>
      <c r="BE39" s="109" t="n">
        <f aca="false">ROUND(SUM(BE7:BE9)+SUM(BE21:BE21)+BE38,5)</f>
        <v>35271.8</v>
      </c>
      <c r="BF39" s="109" t="n">
        <f aca="false">ROUND(SUM(BF7:BF9)+SUM(BF21:BF21)+BF38,5)</f>
        <v>0</v>
      </c>
      <c r="BG39" s="109" t="n">
        <f aca="false">ROUND(SUM(BG7:BG9)+SUM(BG21:BG21)+BG38,5)</f>
        <v>63514.2</v>
      </c>
      <c r="BH39" s="109" t="n">
        <f aca="false">ROUND(SUM(BH7:BH9)+SUM(BH21:BH21)+BH38,5)</f>
        <v>-97422.4</v>
      </c>
      <c r="BI39" s="109" t="n">
        <f aca="false">ROUND(SUM(BI7:BI9)+SUM(BI21:BI21)+BI38,5)</f>
        <v>34818.59</v>
      </c>
      <c r="BJ39" s="109" t="n">
        <f aca="false">ROUND(SUM(BJ7:BJ9)+SUM(BJ21:BJ21)+BJ38,5)</f>
        <v>34225.29</v>
      </c>
      <c r="BK39" s="109" t="n">
        <f aca="false">ROUND(SUM(BK7:BK9)+SUM(BK21:BK21)+BK38,5)</f>
        <v>246981.66</v>
      </c>
      <c r="BL39" s="109" t="n">
        <f aca="false">ROUND(SUM(BL7:BL9)+SUM(BL21:BL21)+BL38,5)</f>
        <v>-70494.3</v>
      </c>
      <c r="BM39" s="109" t="n">
        <f aca="false">ROUND(SUM(BM7:BM9)+SUM(BM21:BM21)+BM38,5)</f>
        <v>216.17</v>
      </c>
      <c r="BN39" s="109" t="n">
        <f aca="false">ROUND(SUM(BN7:BN9)+SUM(BN21:BN21)+BN38,5)</f>
        <v>211060.03</v>
      </c>
      <c r="BO39" s="109" t="n">
        <f aca="false">ROUND(SUM(BO7:BO9)+SUM(BO21:BO21)+BO38,5)</f>
        <v>44827.72</v>
      </c>
      <c r="BP39" s="109" t="n">
        <f aca="false">ROUND(SUM(BP7:BP9)+SUM(BP21:BP21)+BP38,5)</f>
        <v>42380.05</v>
      </c>
      <c r="BQ39" s="109" t="n">
        <f aca="false">ROUND(SUM(BQ7:BQ9)+SUM(BQ21:BQ21)+BQ38,5)</f>
        <v>61757.53</v>
      </c>
      <c r="BR39" s="109" t="n">
        <f aca="false">ROUND(SUM(BR7:BR9)+SUM(BR21:BR21)+BR38,5)</f>
        <v>6344.52</v>
      </c>
      <c r="BS39" s="109" t="n">
        <f aca="false">ROUND(SUM(BS7:BS9)+SUM(BS21:BS21)+BS38,5)</f>
        <v>11727.69</v>
      </c>
      <c r="BT39" s="109" t="n">
        <f aca="false">ROUND(SUM(BT7:BT9)+SUM(BT21:BT21)+BT38,5)</f>
        <v>158141.23</v>
      </c>
      <c r="BU39" s="109" t="n">
        <f aca="false">ROUND(SUM(BU7:BU9)+SUM(BU21:BU21)+BU38,5)</f>
        <v>0</v>
      </c>
      <c r="BV39" s="109" t="n">
        <f aca="false">ROUND(SUM(BV7:BV9)+SUM(BV21:BV21)+BV38,5)</f>
        <v>-131318.12</v>
      </c>
      <c r="BW39" s="109" t="n">
        <f aca="false">ROUND(SUM(BW7:BW9)+SUM(BW21:BW21)+BW38,5)</f>
        <v>23609.47</v>
      </c>
      <c r="BX39" s="109" t="n">
        <f aca="false">ROUND(SUM(BX7:BX9)+SUM(BX21:BX21)+BX38,5)</f>
        <v>0</v>
      </c>
      <c r="BY39" s="109" t="n">
        <f aca="false">ROUND(SUM(BY7:BY9)+SUM(BY21:BY21)+BY38,5)</f>
        <v>-69167.14</v>
      </c>
      <c r="BZ39" s="109" t="n">
        <f aca="false">ROUND(SUM(BZ7:BZ9)+SUM(BZ21:BZ21)+BZ38,5)</f>
        <v>13490.99</v>
      </c>
      <c r="CA39" s="109" t="n">
        <f aca="false">ROUND(SUM(CA7:CA9)+SUM(CA21:CA21)+CA38,5)</f>
        <v>-8471.65</v>
      </c>
      <c r="CB39" s="109" t="n">
        <f aca="false">ROUND(SUM(CB7:CB9)+SUM(CB21:CB21)+CB38,5)</f>
        <v>9248.65</v>
      </c>
      <c r="CC39" s="109" t="n">
        <f aca="false">ROUND(SUM(CC7:CC9)+SUM(CC21:CC21)+CC38,5)</f>
        <v>124342.26</v>
      </c>
      <c r="CD39" s="109" t="n">
        <f aca="false">ROUND(SUM(CD7:CD9)+SUM(CD21:CD21)+CD38,5)</f>
        <v>60691.52</v>
      </c>
      <c r="CE39" s="109" t="n">
        <f aca="false">ROUND(SUM(CE7:CE9)+SUM(CE21:CE21)+CE38,5)</f>
        <v>12234.89</v>
      </c>
      <c r="CF39" s="109" t="n">
        <f aca="false">ROUND(SUM(CF7:CF9)+SUM(CF21:CF21)+CF38,5)</f>
        <v>0</v>
      </c>
      <c r="CG39" s="109" t="n">
        <f aca="false">ROUND(SUM(CG7:CG9)+SUM(CG21:CG21)+CG38,5)</f>
        <v>110240.97</v>
      </c>
      <c r="CH39" s="109" t="n">
        <f aca="false">ROUND(SUM(CH7:CH9)+SUM(CH21:CH21)+CH38,5)</f>
        <v>73054.88</v>
      </c>
      <c r="CI39" s="109" t="n">
        <f aca="false">ROUND(SUM(CI7:CI9)+SUM(CI21:CI21)+CI38,5)</f>
        <v>31601.64</v>
      </c>
      <c r="CJ39" s="109" t="n">
        <f aca="false">ROUND(SUM(CJ7:CJ9)+SUM(CJ21:CJ21)+CJ38,5)</f>
        <v>2713.93</v>
      </c>
      <c r="CK39" s="109" t="n">
        <f aca="false">ROUND(SUM(CK7:CK9)+SUM(CK21:CK21)+CK38,5)</f>
        <v>115003.54</v>
      </c>
      <c r="CL39" s="109" t="n">
        <f aca="false">ROUND(SUM(CL7:CL9)+SUM(CL21:CL21)+CL38,5)</f>
        <v>634771.6</v>
      </c>
      <c r="CM39" s="109" t="n">
        <f aca="false">ROUND(SUM(CM7:CM9)+SUM(CM21:CM21)+CM38,5)</f>
        <v>107101.82</v>
      </c>
      <c r="CN39" s="109" t="n">
        <f aca="false">ROUND(SUM(CN7:CN9)+SUM(CN21:CN21)+CN38,5)</f>
        <v>100563.47</v>
      </c>
      <c r="CO39" s="109" t="n">
        <f aca="false">ROUND(SUM(CO7:CO9)+SUM(CO21:CO21)+CO38,5)</f>
        <v>74836.46</v>
      </c>
      <c r="CP39" s="109" t="n">
        <f aca="false">ROUND(SUM(CP7:CP9)+SUM(CP21:CP21)+CP38,5)</f>
        <v>1398428.12</v>
      </c>
      <c r="CQ39" s="109" t="n">
        <f aca="false">ROUND(SUM(CQ7:CQ9)+SUM(CQ21:CQ21)+CQ38,5)</f>
        <v>36173.36</v>
      </c>
      <c r="CR39" s="109" t="n">
        <f aca="false">ROUND(SUM(CR7:CR9)+SUM(CR21:CR21)+CR38,5)</f>
        <v>209455.34</v>
      </c>
      <c r="CS39" s="109" t="n">
        <f aca="false">ROUND(SUM(CS7:CS9)+SUM(CS21:CS21)+CS38,5)</f>
        <v>785.18</v>
      </c>
      <c r="CT39" s="109" t="n">
        <f aca="false">ROUND(SUM(CT7:CT9)+SUM(CT21:CT21)+CT38,5)</f>
        <v>-327285.91</v>
      </c>
      <c r="CU39" s="109" t="n">
        <f aca="false">ROUND(SUM(CU7:CU9)+SUM(CU21:CU21)+CU38,5)</f>
        <v>205609.93</v>
      </c>
      <c r="CV39" s="109" t="n">
        <f aca="false">ROUND(SUM(CV7:CV9)+SUM(CV21:CV21)+CV38,5)</f>
        <v>442388.41</v>
      </c>
      <c r="CW39" s="109" t="n">
        <f aca="false">ROUND(SUM(CW7:CW9)+SUM(CW21:CW21)+CW38,5)</f>
        <v>-24483.36</v>
      </c>
      <c r="CX39" s="109" t="n">
        <f aca="false">ROUND(SUM(CX7:CX9)+SUM(CX21:CX21)+CX38,5)</f>
        <v>25158.81</v>
      </c>
      <c r="CY39" s="109" t="n">
        <f aca="false">ROUND(SUM(CY7:CY9)+SUM(CY21:CY21)+CY38,5)</f>
        <v>12687.44</v>
      </c>
      <c r="CZ39" s="109" t="n">
        <f aca="false">ROUND(SUM(CZ7:CZ9)+SUM(CZ21:CZ21)+CZ38,5)</f>
        <v>51162.4</v>
      </c>
      <c r="DA39" s="109" t="n">
        <f aca="false">ROUND(SUM(DA7:DA9)+SUM(DA21:DA21)+DA38,5)</f>
        <v>11900.54</v>
      </c>
      <c r="DB39" s="109" t="n">
        <f aca="false">ROUND(SUM(DB7:DB9)+SUM(DB21:DB21)+DB38,5)</f>
        <v>-20659.67</v>
      </c>
      <c r="DC39" s="109" t="n">
        <f aca="false">ROUND(SUM(DC7:DC9)+SUM(DC21:DC21)+DC38,5)</f>
        <v>32151.73</v>
      </c>
      <c r="DD39" s="109" t="n">
        <f aca="false">ROUND(SUM(DD7:DD9)+SUM(DD21:DD21)+DD38,5)</f>
        <v>103744.19</v>
      </c>
      <c r="DE39" s="109" t="n">
        <f aca="false">ROUND(SUM(DE7:DE9)+SUM(DE21:DE21)+DE38,5)</f>
        <v>453959.64</v>
      </c>
      <c r="DF39" s="109" t="n">
        <f aca="false">ROUND(SUM(DF7:DF9)+SUM(DF21:DF21)+DF38,5)</f>
        <v>21121.54</v>
      </c>
      <c r="DG39" s="109" t="n">
        <f aca="false">ROUND(SUM(DG7:DG9)+SUM(DG21:DG21)+DG38,5)</f>
        <v>-107690.33</v>
      </c>
      <c r="DH39" s="109" t="n">
        <f aca="false">ROUND(SUM(DH7:DH9)+SUM(DH21:DH21)+DH38,5)</f>
        <v>8170.37</v>
      </c>
      <c r="DI39" s="109" t="n">
        <f aca="false">ROUND(SUM(DI7:DI9)+SUM(DI21:DI21)+DI38,5)</f>
        <v>86167.21</v>
      </c>
      <c r="DJ39" s="109" t="n">
        <f aca="false">ROUND(SUM(DJ7:DJ9)+SUM(DJ21:DJ21)+DJ38,5)</f>
        <v>62113.85</v>
      </c>
      <c r="DK39" s="109" t="n">
        <f aca="false">ROUND(SUM(DK7:DK9)+SUM(DK21:DK21)+DK38,5)</f>
        <v>16349.86</v>
      </c>
      <c r="DL39" s="109" t="n">
        <f aca="false">ROUND(SUM(DL7:DL9)+SUM(DL21:DL21)+DL38,5)</f>
        <v>18662.54</v>
      </c>
      <c r="DM39" s="109" t="n">
        <f aca="false">ROUND(SUM(DM7:DM9)+SUM(DM21:DM21)+DM38,5)</f>
        <v>86250.37</v>
      </c>
      <c r="DN39" s="109" t="n">
        <f aca="false">ROUND(SUM(DN7:DN9)+SUM(DN21:DN21)+DN38,5)</f>
        <v>18941.28</v>
      </c>
      <c r="DO39" s="109" t="n">
        <f aca="false">ROUND(SUM(DO7:DO9)+SUM(DO21:DO21)+DO38,5)</f>
        <v>-81888.55</v>
      </c>
      <c r="DP39" s="109" t="n">
        <f aca="false">ROUND(SUM(DP7:DP9)+SUM(DP21:DP21)+DP38,5)</f>
        <v>5051.01</v>
      </c>
      <c r="DQ39" s="109" t="n">
        <f aca="false">ROUND(SUM(DQ7:DQ9)+SUM(DQ21:DQ21)+DQ38,5)</f>
        <v>77934.54</v>
      </c>
      <c r="DR39" s="109" t="n">
        <f aca="false">ROUND(SUM(DR7:DR9)+SUM(DR21:DR21)+DR38,5)</f>
        <v>444279.15</v>
      </c>
      <c r="DS39" s="109" t="n">
        <f aca="false">ROUND(SUM(DS7:DS9)+SUM(DS21:DS21)+DS38,5)</f>
        <v>103071.96</v>
      </c>
      <c r="DT39" s="109" t="n">
        <f aca="false">ROUND(SUM(DT7:DT9)+SUM(DT21:DT21)+DT38,5)</f>
        <v>19773.05</v>
      </c>
      <c r="DU39" s="109" t="n">
        <f aca="false">ROUND(SUM(DU7:DU9)+SUM(DU21:DU21)+DU38,5)</f>
        <v>11099.24</v>
      </c>
      <c r="DV39" s="109" t="n">
        <f aca="false">ROUND(SUM(DV7:DV9)+SUM(DV21:DV21)+DV38,5)</f>
        <v>73597.03</v>
      </c>
      <c r="DW39" s="109" t="n">
        <f aca="false">ROUND(SUM(DW7:DW9)+SUM(DW21:DW21)+DW38,5)</f>
        <v>33630.27</v>
      </c>
      <c r="DX39" s="109" t="n">
        <f aca="false">ROUND(SUM(DX7:DX9)+SUM(DX21:DX21)+DX38,5)</f>
        <v>55657.66</v>
      </c>
      <c r="DY39" s="109" t="n">
        <f aca="false">ROUND(SUM(DY7:DY9)+SUM(DY21:DY21)+DY38,5)</f>
        <v>22542.06</v>
      </c>
      <c r="DZ39" s="109" t="n">
        <f aca="false">ROUND(SUM(DZ7:DZ9)+SUM(DZ21:DZ21)+DZ38,5)</f>
        <v>177286.17</v>
      </c>
      <c r="EA39" s="109" t="n">
        <f aca="false">ROUND(SUM(EA7:EA9)+SUM(EA21:EA21)+EA38,5)</f>
        <v>24885.4</v>
      </c>
      <c r="EB39" s="109" t="n">
        <f aca="false">ROUND(SUM(EB7:EB9)+SUM(EB21:EB21)+EB38,5)</f>
        <v>232592.42</v>
      </c>
      <c r="EC39" s="109" t="n">
        <f aca="false">ROUND(SUM(EC7:EC9)+SUM(EC21:EC21)+EC38,5)</f>
        <v>27847.96</v>
      </c>
      <c r="ED39" s="109" t="n">
        <f aca="false">ROUND(SUM(ED7:ED9)+SUM(ED21:ED21)+ED38,5)</f>
        <v>3477.75</v>
      </c>
      <c r="EE39" s="109" t="n">
        <f aca="false">ROUND(SUM(EE7:EE9)+SUM(EE21:EE21)+EE38,5)</f>
        <v>74988.82</v>
      </c>
      <c r="EF39" s="109" t="n">
        <f aca="false">ROUND(SUM(EF7:EF9)+SUM(EF21:EF21)+EF38,5)</f>
        <v>32866.52</v>
      </c>
      <c r="EG39" s="109" t="n">
        <f aca="false">ROUND(SUM(EG7:EG9)+SUM(EG21:EG21)+EG38,5)</f>
        <v>13559.06</v>
      </c>
      <c r="EH39" s="109" t="n">
        <f aca="false">ROUND(SUM(EH7:EH9)+SUM(EH21:EH21)+EH38,5)</f>
        <v>85496.95</v>
      </c>
      <c r="EI39" s="109" t="n">
        <f aca="false">ROUND(SUM(EI7:EI9)+SUM(EI21:EI21)+EI38,5)</f>
        <v>23284.84</v>
      </c>
      <c r="EJ39" s="109" t="n">
        <f aca="false">ROUND(SUM(EJ7:EJ9)+SUM(EJ21:EJ21)+EJ38,5)</f>
        <v>-3690</v>
      </c>
      <c r="EK39" s="109" t="n">
        <f aca="false">ROUND(SUM(EK7:EK9)+SUM(EK21:EK21)+EK38,5)</f>
        <v>120529.95</v>
      </c>
      <c r="EL39" s="109" t="n">
        <f aca="false">ROUND(SUM(EL7:EL9)+SUM(EL21:EL21)+EL38,5)</f>
        <v>12664.56</v>
      </c>
      <c r="EM39" s="109" t="n">
        <f aca="false">ROUND(SUM(EM7:EM9)+SUM(EM21:EM21)+EM38,5)</f>
        <v>30757.57</v>
      </c>
      <c r="EN39" s="109" t="n">
        <f aca="false">ROUND(SUM(EN7:EN9)+SUM(EN21:EN21)+EN38,5)</f>
        <v>-503740</v>
      </c>
      <c r="EO39" s="109" t="n">
        <f aca="false">ROUND(SUM(EO7:EO9)+SUM(EO21:EO21)+EO38,5)</f>
        <v>110219.14</v>
      </c>
      <c r="EP39" s="109" t="n">
        <f aca="false">ROUND(SUM(EP7:EP9)+SUM(EP21:EP21)+EP38,5)</f>
        <v>66976.32</v>
      </c>
      <c r="EQ39" s="109" t="n">
        <f aca="false">ROUND(SUM(EQ7:EQ9)+SUM(EQ21:EQ21)+EQ38,5)</f>
        <v>553222.32</v>
      </c>
      <c r="ER39" s="109" t="n">
        <f aca="false">ROUND(SUM(ER7:ER9)+SUM(ER21:ER21)+ER38,5)</f>
        <v>76238.46</v>
      </c>
      <c r="ES39" s="109" t="n">
        <f aca="false">ROUND(SUM(ES7:ES9)+SUM(ES21:ES21)+ES38,5)</f>
        <v>22563.83</v>
      </c>
      <c r="ET39" s="109" t="n">
        <f aca="false">ROUND(SUM(ET7:ET9)+SUM(ET21:ET21)+ET38,5)</f>
        <v>41184.51</v>
      </c>
      <c r="EU39" s="109" t="n">
        <f aca="false">ROUND(SUM(EU7:EU9)+SUM(EU21:EU21)+EU38,5)</f>
        <v>8826.15</v>
      </c>
      <c r="EV39" s="109" t="n">
        <f aca="false">ROUND(SUM(EV7:EV9)+SUM(EV21:EV21)+EV38,5)</f>
        <v>0</v>
      </c>
      <c r="EW39" s="109" t="n">
        <f aca="false">ROUND(SUM(EW7:EW9)+SUM(EW21:EW21)+EW38,5)</f>
        <v>0</v>
      </c>
      <c r="EX39" s="109" t="n">
        <f aca="false">ROUND(SUM(EX7:EX9)+SUM(EX21:EX21)+EX38,5)</f>
        <v>0</v>
      </c>
      <c r="EY39" s="109" t="n">
        <f aca="false">ROUND(SUM(EY7:EY9)+SUM(EY21:EY21)+EY38,5)</f>
        <v>-40307.89</v>
      </c>
      <c r="EZ39" s="109" t="n">
        <f aca="false">ROUND(SUM(G39:EY39),5)</f>
        <v>12309217.2</v>
      </c>
      <c r="FA39" s="110"/>
      <c r="FB39" s="111"/>
      <c r="FC39" s="110"/>
      <c r="FD39" s="111"/>
      <c r="FE39" s="110"/>
      <c r="FF39" s="111"/>
      <c r="FG39" s="110"/>
      <c r="FH39" s="111"/>
      <c r="FI39" s="110"/>
      <c r="FJ39" s="111"/>
      <c r="FK39" s="110"/>
      <c r="FL39" s="111"/>
      <c r="FM39" s="110"/>
      <c r="FN39" s="111"/>
      <c r="FO39" s="110"/>
      <c r="FP39" s="111"/>
      <c r="FQ39" s="110"/>
      <c r="FR39" s="111"/>
      <c r="FS39" s="110"/>
      <c r="FT39" s="111"/>
      <c r="FU39" s="110"/>
      <c r="FV39" s="111"/>
      <c r="FW39" s="110"/>
      <c r="FX39" s="111"/>
      <c r="FY39" s="110"/>
      <c r="FZ39" s="111"/>
      <c r="GA39" s="110"/>
      <c r="GB39" s="111"/>
      <c r="GC39" s="110"/>
      <c r="GD39" s="111"/>
      <c r="GE39" s="110"/>
      <c r="GF39" s="111"/>
      <c r="GG39" s="110"/>
      <c r="GH39" s="111"/>
      <c r="GI39" s="110"/>
      <c r="GJ39" s="111"/>
      <c r="GK39" s="110"/>
      <c r="GL39" s="111"/>
      <c r="GM39" s="110"/>
      <c r="GN39" s="111"/>
      <c r="GO39" s="110"/>
      <c r="GP39" s="111"/>
      <c r="GQ39" s="110"/>
      <c r="GR39" s="111"/>
      <c r="GS39" s="110"/>
      <c r="GT39" s="111"/>
      <c r="GU39" s="110"/>
      <c r="GV39" s="111"/>
      <c r="GW39" s="110"/>
      <c r="GX39" s="111"/>
      <c r="GY39" s="110"/>
      <c r="GZ39" s="111"/>
      <c r="HA39" s="110"/>
      <c r="HB39" s="111"/>
      <c r="HC39" s="110"/>
      <c r="HD39" s="111"/>
      <c r="HE39" s="110"/>
      <c r="HF39" s="111"/>
      <c r="HG39" s="110"/>
      <c r="HH39" s="111"/>
      <c r="HI39" s="110"/>
      <c r="HJ39" s="111"/>
      <c r="HK39" s="110"/>
      <c r="HL39" s="111"/>
      <c r="HM39" s="110"/>
      <c r="HN39" s="111"/>
      <c r="HO39" s="110"/>
      <c r="HP39" s="111"/>
      <c r="HQ39" s="110"/>
      <c r="HR39" s="111"/>
      <c r="HS39" s="110"/>
      <c r="HT39" s="111"/>
      <c r="HU39" s="110"/>
      <c r="HV39" s="111"/>
      <c r="HW39" s="110"/>
      <c r="HX39" s="111"/>
      <c r="HY39" s="110"/>
      <c r="HZ39" s="111"/>
      <c r="IA39" s="110"/>
      <c r="IB39" s="111"/>
      <c r="IC39" s="110"/>
      <c r="ID39" s="111"/>
      <c r="IE39" s="110"/>
      <c r="IF39" s="111"/>
      <c r="IG39" s="110"/>
      <c r="IH39" s="111"/>
      <c r="II39" s="110"/>
      <c r="IJ39" s="111"/>
      <c r="IK39" s="110"/>
      <c r="IL39" s="111"/>
      <c r="IM39" s="110"/>
      <c r="IN39" s="111"/>
      <c r="IO39" s="110"/>
      <c r="IP39" s="111"/>
      <c r="IQ39" s="110"/>
      <c r="IR39" s="111"/>
      <c r="IS39" s="110"/>
      <c r="IT39" s="111"/>
      <c r="IU39" s="110"/>
      <c r="IV39" s="111"/>
      <c r="IW39" s="110"/>
      <c r="IX39" s="111"/>
      <c r="IY39" s="110"/>
      <c r="IZ39" s="111"/>
      <c r="JA39" s="110"/>
      <c r="JB39" s="111"/>
      <c r="JC39" s="110"/>
      <c r="JD39" s="111"/>
      <c r="JE39" s="110"/>
      <c r="JF39" s="111"/>
      <c r="JG39" s="110"/>
      <c r="JH39" s="111"/>
      <c r="JI39" s="110"/>
      <c r="JJ39" s="111"/>
      <c r="JK39" s="110"/>
      <c r="JL39" s="111"/>
      <c r="JM39" s="110"/>
      <c r="JN39" s="111"/>
      <c r="JO39" s="110"/>
      <c r="JP39" s="111"/>
      <c r="JQ39" s="110"/>
      <c r="JR39" s="111"/>
      <c r="JS39" s="110"/>
      <c r="JT39" s="111"/>
      <c r="JU39" s="110"/>
      <c r="JV39" s="111"/>
      <c r="JW39" s="110"/>
      <c r="JX39" s="111"/>
      <c r="JY39" s="112"/>
      <c r="JZ39" s="112"/>
    </row>
    <row r="40" customFormat="false" ht="30" hidden="false" customHeight="true" outlineLevel="0" collapsed="false">
      <c r="A40" s="76"/>
      <c r="B40" s="76"/>
      <c r="C40" s="76" t="s">
        <v>419</v>
      </c>
      <c r="D40" s="76"/>
      <c r="E40" s="76"/>
      <c r="F40" s="76"/>
      <c r="G40" s="109"/>
      <c r="H40" s="109"/>
      <c r="I40" s="109"/>
      <c r="J40" s="109"/>
      <c r="K40" s="109"/>
      <c r="L40" s="109"/>
      <c r="M40" s="109"/>
      <c r="N40" s="109"/>
      <c r="O40" s="109"/>
      <c r="P40" s="109"/>
      <c r="Q40" s="109"/>
      <c r="R40" s="109"/>
      <c r="S40" s="109"/>
      <c r="T40" s="109"/>
      <c r="U40" s="109"/>
      <c r="V40" s="109"/>
      <c r="W40" s="109"/>
      <c r="X40" s="109"/>
      <c r="Y40" s="109"/>
      <c r="Z40" s="109"/>
      <c r="AA40" s="109"/>
      <c r="AB40" s="109"/>
      <c r="AC40" s="109"/>
      <c r="AD40" s="109"/>
      <c r="AE40" s="109"/>
      <c r="AF40" s="109"/>
      <c r="AG40" s="109"/>
      <c r="AH40" s="109"/>
      <c r="AI40" s="109"/>
      <c r="AJ40" s="109"/>
      <c r="AK40" s="109"/>
      <c r="AL40" s="109"/>
      <c r="AM40" s="109"/>
      <c r="AN40" s="109"/>
      <c r="AO40" s="109"/>
      <c r="AP40" s="109"/>
      <c r="AQ40" s="109"/>
      <c r="AR40" s="109"/>
      <c r="AS40" s="109"/>
      <c r="AT40" s="109"/>
      <c r="AU40" s="109"/>
      <c r="AV40" s="109"/>
      <c r="AW40" s="109"/>
      <c r="AX40" s="109"/>
      <c r="AY40" s="109"/>
      <c r="AZ40" s="109"/>
      <c r="BA40" s="109"/>
      <c r="BB40" s="109"/>
      <c r="BC40" s="109"/>
      <c r="BD40" s="109"/>
      <c r="BE40" s="109"/>
      <c r="BF40" s="109"/>
      <c r="BG40" s="109"/>
      <c r="BH40" s="109"/>
      <c r="BI40" s="109"/>
      <c r="BJ40" s="109"/>
      <c r="BK40" s="109"/>
      <c r="BL40" s="109"/>
      <c r="BM40" s="109"/>
      <c r="BN40" s="109"/>
      <c r="BO40" s="109"/>
      <c r="BP40" s="109"/>
      <c r="BQ40" s="109"/>
      <c r="BR40" s="109"/>
      <c r="BS40" s="109"/>
      <c r="BT40" s="109"/>
      <c r="BU40" s="109"/>
      <c r="BV40" s="109"/>
      <c r="BW40" s="109"/>
      <c r="BX40" s="109"/>
      <c r="BY40" s="109"/>
      <c r="BZ40" s="109"/>
      <c r="CA40" s="109"/>
      <c r="CB40" s="109"/>
      <c r="CC40" s="109"/>
      <c r="CD40" s="109"/>
      <c r="CE40" s="109"/>
      <c r="CF40" s="109"/>
      <c r="CG40" s="109"/>
      <c r="CH40" s="109"/>
      <c r="CI40" s="109"/>
      <c r="CJ40" s="109"/>
      <c r="CK40" s="109"/>
      <c r="CL40" s="109"/>
      <c r="CM40" s="109"/>
      <c r="CN40" s="109"/>
      <c r="CO40" s="109"/>
      <c r="CP40" s="109"/>
      <c r="CQ40" s="109"/>
      <c r="CR40" s="109"/>
      <c r="CS40" s="109"/>
      <c r="CT40" s="109"/>
      <c r="CU40" s="109"/>
      <c r="CV40" s="109"/>
      <c r="CW40" s="109"/>
      <c r="CX40" s="109"/>
      <c r="CY40" s="109"/>
      <c r="CZ40" s="109"/>
      <c r="DA40" s="109"/>
      <c r="DB40" s="109"/>
      <c r="DC40" s="109"/>
      <c r="DD40" s="109"/>
      <c r="DE40" s="109"/>
      <c r="DF40" s="109"/>
      <c r="DG40" s="109"/>
      <c r="DH40" s="109"/>
      <c r="DI40" s="109"/>
      <c r="DJ40" s="109"/>
      <c r="DK40" s="109"/>
      <c r="DL40" s="109"/>
      <c r="DM40" s="109"/>
      <c r="DN40" s="109"/>
      <c r="DO40" s="109"/>
      <c r="DP40" s="109"/>
      <c r="DQ40" s="109"/>
      <c r="DR40" s="109"/>
      <c r="DS40" s="109"/>
      <c r="DT40" s="109"/>
      <c r="DU40" s="109"/>
      <c r="DV40" s="109"/>
      <c r="DW40" s="109"/>
      <c r="DX40" s="109"/>
      <c r="DY40" s="109"/>
      <c r="DZ40" s="109"/>
      <c r="EA40" s="109"/>
      <c r="EB40" s="109"/>
      <c r="EC40" s="109"/>
      <c r="ED40" s="109"/>
      <c r="EE40" s="109"/>
      <c r="EF40" s="109"/>
      <c r="EG40" s="109"/>
      <c r="EH40" s="109"/>
      <c r="EI40" s="109"/>
      <c r="EJ40" s="109"/>
      <c r="EK40" s="109"/>
      <c r="EL40" s="109"/>
      <c r="EM40" s="109"/>
      <c r="EN40" s="109"/>
      <c r="EO40" s="109"/>
      <c r="EP40" s="109"/>
      <c r="EQ40" s="109"/>
      <c r="ER40" s="109"/>
      <c r="ES40" s="109"/>
      <c r="ET40" s="109"/>
      <c r="EU40" s="109"/>
      <c r="EV40" s="109"/>
      <c r="EW40" s="109"/>
      <c r="EX40" s="109"/>
      <c r="EY40" s="109"/>
      <c r="EZ40" s="109"/>
      <c r="FA40" s="110"/>
      <c r="FB40" s="111"/>
      <c r="FC40" s="110"/>
      <c r="FD40" s="111"/>
      <c r="FE40" s="110"/>
      <c r="FF40" s="111"/>
      <c r="FG40" s="110"/>
      <c r="FH40" s="111"/>
      <c r="FI40" s="110"/>
      <c r="FJ40" s="111"/>
      <c r="FK40" s="110"/>
      <c r="FL40" s="111"/>
      <c r="FM40" s="110"/>
      <c r="FN40" s="111"/>
      <c r="FO40" s="110"/>
      <c r="FP40" s="111"/>
      <c r="FQ40" s="110"/>
      <c r="FR40" s="111"/>
      <c r="FS40" s="110"/>
      <c r="FT40" s="111"/>
      <c r="FU40" s="110"/>
      <c r="FV40" s="111"/>
      <c r="FW40" s="110"/>
      <c r="FX40" s="111"/>
      <c r="FY40" s="110"/>
      <c r="FZ40" s="111"/>
      <c r="GA40" s="110"/>
      <c r="GB40" s="111"/>
      <c r="GC40" s="110"/>
      <c r="GD40" s="111"/>
      <c r="GE40" s="110"/>
      <c r="GF40" s="111"/>
      <c r="GG40" s="110"/>
      <c r="GH40" s="111"/>
      <c r="GI40" s="110"/>
      <c r="GJ40" s="111"/>
      <c r="GK40" s="110"/>
      <c r="GL40" s="111"/>
      <c r="GM40" s="110"/>
      <c r="GN40" s="111"/>
      <c r="GO40" s="110"/>
      <c r="GP40" s="111"/>
      <c r="GQ40" s="110"/>
      <c r="GR40" s="111"/>
      <c r="GS40" s="110"/>
      <c r="GT40" s="111"/>
      <c r="GU40" s="110"/>
      <c r="GV40" s="111"/>
      <c r="GW40" s="110"/>
      <c r="GX40" s="111"/>
      <c r="GY40" s="110"/>
      <c r="GZ40" s="111"/>
      <c r="HA40" s="110"/>
      <c r="HB40" s="111"/>
      <c r="HC40" s="110"/>
      <c r="HD40" s="111"/>
      <c r="HE40" s="110"/>
      <c r="HF40" s="111"/>
      <c r="HG40" s="110"/>
      <c r="HH40" s="111"/>
      <c r="HI40" s="110"/>
      <c r="HJ40" s="111"/>
      <c r="HK40" s="110"/>
      <c r="HL40" s="111"/>
      <c r="HM40" s="110"/>
      <c r="HN40" s="111"/>
      <c r="HO40" s="110"/>
      <c r="HP40" s="111"/>
      <c r="HQ40" s="110"/>
      <c r="HR40" s="111"/>
      <c r="HS40" s="110"/>
      <c r="HT40" s="111"/>
      <c r="HU40" s="110"/>
      <c r="HV40" s="111"/>
      <c r="HW40" s="110"/>
      <c r="HX40" s="111"/>
      <c r="HY40" s="110"/>
      <c r="HZ40" s="111"/>
      <c r="IA40" s="110"/>
      <c r="IB40" s="111"/>
      <c r="IC40" s="110"/>
      <c r="ID40" s="111"/>
      <c r="IE40" s="110"/>
      <c r="IF40" s="111"/>
      <c r="IG40" s="110"/>
      <c r="IH40" s="111"/>
      <c r="II40" s="110"/>
      <c r="IJ40" s="111"/>
      <c r="IK40" s="110"/>
      <c r="IL40" s="111"/>
      <c r="IM40" s="110"/>
      <c r="IN40" s="111"/>
      <c r="IO40" s="110"/>
      <c r="IP40" s="111"/>
      <c r="IQ40" s="110"/>
      <c r="IR40" s="111"/>
      <c r="IS40" s="110"/>
      <c r="IT40" s="111"/>
      <c r="IU40" s="110"/>
      <c r="IV40" s="111"/>
      <c r="IW40" s="110"/>
      <c r="IX40" s="111"/>
      <c r="IY40" s="110"/>
      <c r="IZ40" s="111"/>
      <c r="JA40" s="110"/>
      <c r="JB40" s="111"/>
      <c r="JC40" s="110"/>
      <c r="JD40" s="111"/>
      <c r="JE40" s="110"/>
      <c r="JF40" s="111"/>
      <c r="JG40" s="110"/>
      <c r="JH40" s="111"/>
      <c r="JI40" s="110"/>
      <c r="JJ40" s="111"/>
      <c r="JK40" s="110"/>
      <c r="JL40" s="111"/>
      <c r="JM40" s="110"/>
      <c r="JN40" s="111"/>
      <c r="JO40" s="110"/>
      <c r="JP40" s="111"/>
      <c r="JQ40" s="110"/>
      <c r="JR40" s="111"/>
      <c r="JS40" s="110"/>
      <c r="JT40" s="111"/>
      <c r="JU40" s="110"/>
      <c r="JV40" s="111"/>
      <c r="JW40" s="110"/>
      <c r="JX40" s="111"/>
      <c r="JY40" s="112"/>
      <c r="JZ40" s="112"/>
    </row>
    <row r="41" customFormat="false" ht="13.8" hidden="false" customHeight="false" outlineLevel="0" collapsed="false">
      <c r="A41" s="76"/>
      <c r="B41" s="76"/>
      <c r="C41" s="76"/>
      <c r="D41" s="76" t="s">
        <v>420</v>
      </c>
      <c r="E41" s="76"/>
      <c r="F41" s="76"/>
      <c r="G41" s="109"/>
      <c r="H41" s="109"/>
      <c r="I41" s="109"/>
      <c r="J41" s="109"/>
      <c r="K41" s="109"/>
      <c r="L41" s="109"/>
      <c r="M41" s="109"/>
      <c r="N41" s="109"/>
      <c r="O41" s="109"/>
      <c r="P41" s="109"/>
      <c r="Q41" s="109"/>
      <c r="R41" s="109"/>
      <c r="S41" s="109"/>
      <c r="T41" s="109"/>
      <c r="U41" s="109"/>
      <c r="V41" s="109"/>
      <c r="W41" s="109"/>
      <c r="X41" s="109"/>
      <c r="Y41" s="109"/>
      <c r="Z41" s="109"/>
      <c r="AA41" s="109"/>
      <c r="AB41" s="109"/>
      <c r="AC41" s="109"/>
      <c r="AD41" s="109"/>
      <c r="AE41" s="109"/>
      <c r="AF41" s="109"/>
      <c r="AG41" s="109"/>
      <c r="AH41" s="109"/>
      <c r="AI41" s="109"/>
      <c r="AJ41" s="109"/>
      <c r="AK41" s="109"/>
      <c r="AL41" s="109"/>
      <c r="AM41" s="109"/>
      <c r="AN41" s="109"/>
      <c r="AO41" s="109"/>
      <c r="AP41" s="109"/>
      <c r="AQ41" s="109"/>
      <c r="AR41" s="109"/>
      <c r="AS41" s="109"/>
      <c r="AT41" s="109"/>
      <c r="AU41" s="109"/>
      <c r="AV41" s="109"/>
      <c r="AW41" s="109"/>
      <c r="AX41" s="109"/>
      <c r="AY41" s="109"/>
      <c r="AZ41" s="109"/>
      <c r="BA41" s="109"/>
      <c r="BB41" s="109"/>
      <c r="BC41" s="109"/>
      <c r="BD41" s="109"/>
      <c r="BE41" s="109"/>
      <c r="BF41" s="109"/>
      <c r="BG41" s="109"/>
      <c r="BH41" s="109"/>
      <c r="BI41" s="109"/>
      <c r="BJ41" s="109"/>
      <c r="BK41" s="109"/>
      <c r="BL41" s="109"/>
      <c r="BM41" s="109"/>
      <c r="BN41" s="109"/>
      <c r="BO41" s="109"/>
      <c r="BP41" s="109"/>
      <c r="BQ41" s="109"/>
      <c r="BR41" s="109"/>
      <c r="BS41" s="109"/>
      <c r="BT41" s="109"/>
      <c r="BU41" s="109"/>
      <c r="BV41" s="109"/>
      <c r="BW41" s="109"/>
      <c r="BX41" s="109"/>
      <c r="BY41" s="109"/>
      <c r="BZ41" s="109"/>
      <c r="CA41" s="109"/>
      <c r="CB41" s="109"/>
      <c r="CC41" s="109"/>
      <c r="CD41" s="109"/>
      <c r="CE41" s="109"/>
      <c r="CF41" s="109"/>
      <c r="CG41" s="109"/>
      <c r="CH41" s="109"/>
      <c r="CI41" s="109"/>
      <c r="CJ41" s="109"/>
      <c r="CK41" s="109"/>
      <c r="CL41" s="109"/>
      <c r="CM41" s="109"/>
      <c r="CN41" s="109"/>
      <c r="CO41" s="109"/>
      <c r="CP41" s="109"/>
      <c r="CQ41" s="109"/>
      <c r="CR41" s="109"/>
      <c r="CS41" s="109"/>
      <c r="CT41" s="109"/>
      <c r="CU41" s="109"/>
      <c r="CV41" s="109"/>
      <c r="CW41" s="109"/>
      <c r="CX41" s="109"/>
      <c r="CY41" s="109"/>
      <c r="CZ41" s="109"/>
      <c r="DA41" s="109"/>
      <c r="DB41" s="109"/>
      <c r="DC41" s="109"/>
      <c r="DD41" s="109"/>
      <c r="DE41" s="109"/>
      <c r="DF41" s="109"/>
      <c r="DG41" s="109"/>
      <c r="DH41" s="109"/>
      <c r="DI41" s="109"/>
      <c r="DJ41" s="109"/>
      <c r="DK41" s="109"/>
      <c r="DL41" s="109"/>
      <c r="DM41" s="109"/>
      <c r="DN41" s="109"/>
      <c r="DO41" s="109"/>
      <c r="DP41" s="109"/>
      <c r="DQ41" s="109"/>
      <c r="DR41" s="109"/>
      <c r="DS41" s="109"/>
      <c r="DT41" s="109"/>
      <c r="DU41" s="109"/>
      <c r="DV41" s="109"/>
      <c r="DW41" s="109"/>
      <c r="DX41" s="109"/>
      <c r="DY41" s="109"/>
      <c r="DZ41" s="109"/>
      <c r="EA41" s="109"/>
      <c r="EB41" s="109"/>
      <c r="EC41" s="109"/>
      <c r="ED41" s="109"/>
      <c r="EE41" s="109"/>
      <c r="EF41" s="109"/>
      <c r="EG41" s="109"/>
      <c r="EH41" s="109"/>
      <c r="EI41" s="109"/>
      <c r="EJ41" s="109"/>
      <c r="EK41" s="109"/>
      <c r="EL41" s="109"/>
      <c r="EM41" s="109"/>
      <c r="EN41" s="109"/>
      <c r="EO41" s="109"/>
      <c r="EP41" s="109"/>
      <c r="EQ41" s="109"/>
      <c r="ER41" s="109"/>
      <c r="ES41" s="109"/>
      <c r="ET41" s="109"/>
      <c r="EU41" s="109"/>
      <c r="EV41" s="109"/>
      <c r="EW41" s="109"/>
      <c r="EX41" s="109"/>
      <c r="EY41" s="109"/>
      <c r="EZ41" s="109"/>
      <c r="FA41" s="110"/>
      <c r="FB41" s="111"/>
      <c r="FC41" s="110"/>
      <c r="FD41" s="111"/>
      <c r="FE41" s="110"/>
      <c r="FF41" s="111"/>
      <c r="FG41" s="110"/>
      <c r="FH41" s="111"/>
      <c r="FI41" s="110"/>
      <c r="FJ41" s="111"/>
      <c r="FK41" s="110"/>
      <c r="FL41" s="111"/>
      <c r="FM41" s="110"/>
      <c r="FN41" s="111"/>
      <c r="FO41" s="110"/>
      <c r="FP41" s="111"/>
      <c r="FQ41" s="110"/>
      <c r="FR41" s="111"/>
      <c r="FS41" s="110"/>
      <c r="FT41" s="111"/>
      <c r="FU41" s="110"/>
      <c r="FV41" s="111"/>
      <c r="FW41" s="110"/>
      <c r="FX41" s="111"/>
      <c r="FY41" s="110"/>
      <c r="FZ41" s="111"/>
      <c r="GA41" s="110"/>
      <c r="GB41" s="111"/>
      <c r="GC41" s="110"/>
      <c r="GD41" s="111"/>
      <c r="GE41" s="110"/>
      <c r="GF41" s="111"/>
      <c r="GG41" s="110"/>
      <c r="GH41" s="111"/>
      <c r="GI41" s="110"/>
      <c r="GJ41" s="111"/>
      <c r="GK41" s="110"/>
      <c r="GL41" s="111"/>
      <c r="GM41" s="110"/>
      <c r="GN41" s="111"/>
      <c r="GO41" s="110"/>
      <c r="GP41" s="111"/>
      <c r="GQ41" s="110"/>
      <c r="GR41" s="111"/>
      <c r="GS41" s="110"/>
      <c r="GT41" s="111"/>
      <c r="GU41" s="110"/>
      <c r="GV41" s="111"/>
      <c r="GW41" s="110"/>
      <c r="GX41" s="111"/>
      <c r="GY41" s="110"/>
      <c r="GZ41" s="111"/>
      <c r="HA41" s="110"/>
      <c r="HB41" s="111"/>
      <c r="HC41" s="110"/>
      <c r="HD41" s="111"/>
      <c r="HE41" s="110"/>
      <c r="HF41" s="111"/>
      <c r="HG41" s="110"/>
      <c r="HH41" s="111"/>
      <c r="HI41" s="110"/>
      <c r="HJ41" s="111"/>
      <c r="HK41" s="110"/>
      <c r="HL41" s="111"/>
      <c r="HM41" s="110"/>
      <c r="HN41" s="111"/>
      <c r="HO41" s="110"/>
      <c r="HP41" s="111"/>
      <c r="HQ41" s="110"/>
      <c r="HR41" s="111"/>
      <c r="HS41" s="110"/>
      <c r="HT41" s="111"/>
      <c r="HU41" s="110"/>
      <c r="HV41" s="111"/>
      <c r="HW41" s="110"/>
      <c r="HX41" s="111"/>
      <c r="HY41" s="110"/>
      <c r="HZ41" s="111"/>
      <c r="IA41" s="110"/>
      <c r="IB41" s="111"/>
      <c r="IC41" s="110"/>
      <c r="ID41" s="111"/>
      <c r="IE41" s="110"/>
      <c r="IF41" s="111"/>
      <c r="IG41" s="110"/>
      <c r="IH41" s="111"/>
      <c r="II41" s="110"/>
      <c r="IJ41" s="111"/>
      <c r="IK41" s="110"/>
      <c r="IL41" s="111"/>
      <c r="IM41" s="110"/>
      <c r="IN41" s="111"/>
      <c r="IO41" s="110"/>
      <c r="IP41" s="111"/>
      <c r="IQ41" s="110"/>
      <c r="IR41" s="111"/>
      <c r="IS41" s="110"/>
      <c r="IT41" s="111"/>
      <c r="IU41" s="110"/>
      <c r="IV41" s="111"/>
      <c r="IW41" s="110"/>
      <c r="IX41" s="111"/>
      <c r="IY41" s="110"/>
      <c r="IZ41" s="111"/>
      <c r="JA41" s="110"/>
      <c r="JB41" s="111"/>
      <c r="JC41" s="110"/>
      <c r="JD41" s="111"/>
      <c r="JE41" s="110"/>
      <c r="JF41" s="111"/>
      <c r="JG41" s="110"/>
      <c r="JH41" s="111"/>
      <c r="JI41" s="110"/>
      <c r="JJ41" s="111"/>
      <c r="JK41" s="110"/>
      <c r="JL41" s="111"/>
      <c r="JM41" s="110"/>
      <c r="JN41" s="111"/>
      <c r="JO41" s="110"/>
      <c r="JP41" s="111"/>
      <c r="JQ41" s="110"/>
      <c r="JR41" s="111"/>
      <c r="JS41" s="110"/>
      <c r="JT41" s="111"/>
      <c r="JU41" s="110"/>
      <c r="JV41" s="111"/>
      <c r="JW41" s="110"/>
      <c r="JX41" s="111"/>
      <c r="JY41" s="112"/>
      <c r="JZ41" s="112"/>
    </row>
    <row r="42" customFormat="false" ht="13.8" hidden="false" customHeight="false" outlineLevel="0" collapsed="false">
      <c r="A42" s="76"/>
      <c r="B42" s="76"/>
      <c r="C42" s="76"/>
      <c r="D42" s="76"/>
      <c r="E42" s="76" t="s">
        <v>421</v>
      </c>
      <c r="F42" s="76"/>
      <c r="G42" s="109" t="n">
        <v>8421.81</v>
      </c>
      <c r="H42" s="109" t="n">
        <v>12285.85</v>
      </c>
      <c r="I42" s="109" t="n">
        <v>318816.26</v>
      </c>
      <c r="J42" s="109" t="n">
        <v>1165.99</v>
      </c>
      <c r="K42" s="109" t="n">
        <v>29866.72</v>
      </c>
      <c r="L42" s="109" t="n">
        <v>30223.01</v>
      </c>
      <c r="M42" s="109" t="n">
        <v>60.6</v>
      </c>
      <c r="N42" s="109" t="n">
        <v>760.9</v>
      </c>
      <c r="O42" s="109" t="n">
        <v>6903.15</v>
      </c>
      <c r="P42" s="109" t="n">
        <v>84849.38</v>
      </c>
      <c r="Q42" s="109" t="n">
        <v>3285.66</v>
      </c>
      <c r="R42" s="109" t="n">
        <v>28031.1</v>
      </c>
      <c r="S42" s="109" t="n">
        <v>409.84</v>
      </c>
      <c r="T42" s="109" t="n">
        <v>0</v>
      </c>
      <c r="U42" s="109" t="n">
        <v>568.33</v>
      </c>
      <c r="V42" s="109" t="n">
        <v>105</v>
      </c>
      <c r="W42" s="109" t="n">
        <v>42762.72</v>
      </c>
      <c r="X42" s="109" t="n">
        <v>0</v>
      </c>
      <c r="Y42" s="109" t="n">
        <v>18844.33</v>
      </c>
      <c r="Z42" s="109" t="n">
        <v>50820.95</v>
      </c>
      <c r="AA42" s="109" t="n">
        <v>1116.16</v>
      </c>
      <c r="AB42" s="109" t="n">
        <v>0</v>
      </c>
      <c r="AC42" s="109" t="n">
        <v>0</v>
      </c>
      <c r="AD42" s="109" t="n">
        <v>2412.39</v>
      </c>
      <c r="AE42" s="109" t="n">
        <v>18318.04</v>
      </c>
      <c r="AF42" s="109" t="n">
        <v>59.23</v>
      </c>
      <c r="AG42" s="109" t="n">
        <v>1137.54</v>
      </c>
      <c r="AH42" s="109" t="n">
        <v>19535.9</v>
      </c>
      <c r="AI42" s="109" t="n">
        <v>1945.34</v>
      </c>
      <c r="AJ42" s="109" t="n">
        <v>1356</v>
      </c>
      <c r="AK42" s="109" t="n">
        <v>14988.23</v>
      </c>
      <c r="AL42" s="109" t="n">
        <v>1802.5</v>
      </c>
      <c r="AM42" s="109" t="n">
        <v>1262.5</v>
      </c>
      <c r="AN42" s="109" t="n">
        <v>32426.36</v>
      </c>
      <c r="AO42" s="109" t="n">
        <v>2604.87</v>
      </c>
      <c r="AP42" s="109" t="n">
        <v>1378.98</v>
      </c>
      <c r="AQ42" s="109" t="n">
        <v>21677.56</v>
      </c>
      <c r="AR42" s="109" t="n">
        <v>364.4</v>
      </c>
      <c r="AS42" s="109" t="n">
        <v>1833.5</v>
      </c>
      <c r="AT42" s="109" t="n">
        <v>5102.56</v>
      </c>
      <c r="AU42" s="109" t="n">
        <v>76335.66</v>
      </c>
      <c r="AV42" s="109" t="n">
        <v>941.39</v>
      </c>
      <c r="AW42" s="109" t="n">
        <v>2189.76</v>
      </c>
      <c r="AX42" s="109" t="n">
        <v>68.67</v>
      </c>
      <c r="AY42" s="109" t="n">
        <v>137.5</v>
      </c>
      <c r="AZ42" s="109" t="n">
        <v>895.4</v>
      </c>
      <c r="BA42" s="109" t="n">
        <v>5368.36</v>
      </c>
      <c r="BB42" s="109" t="n">
        <v>941.66</v>
      </c>
      <c r="BC42" s="109" t="n">
        <v>1679.39</v>
      </c>
      <c r="BD42" s="109" t="n">
        <v>946.18</v>
      </c>
      <c r="BE42" s="109" t="n">
        <v>3077</v>
      </c>
      <c r="BF42" s="109" t="n">
        <v>0</v>
      </c>
      <c r="BG42" s="109" t="n">
        <v>1500.02</v>
      </c>
      <c r="BH42" s="109" t="n">
        <v>217799.09</v>
      </c>
      <c r="BI42" s="109" t="n">
        <v>171.75</v>
      </c>
      <c r="BJ42" s="109" t="n">
        <v>3051.24</v>
      </c>
      <c r="BK42" s="109" t="n">
        <v>11538.92</v>
      </c>
      <c r="BL42" s="109" t="n">
        <v>44139.29</v>
      </c>
      <c r="BM42" s="109" t="n">
        <v>-216.17</v>
      </c>
      <c r="BN42" s="109" t="n">
        <v>26749.51</v>
      </c>
      <c r="BO42" s="109" t="n">
        <v>1853.6</v>
      </c>
      <c r="BP42" s="109" t="n">
        <v>2425.96</v>
      </c>
      <c r="BQ42" s="109" t="n">
        <v>4220.63</v>
      </c>
      <c r="BR42" s="109" t="n">
        <v>707.81</v>
      </c>
      <c r="BS42" s="109" t="n">
        <v>2240.77</v>
      </c>
      <c r="BT42" s="109" t="n">
        <v>206.96</v>
      </c>
      <c r="BU42" s="109" t="n">
        <v>0</v>
      </c>
      <c r="BV42" s="109" t="n">
        <v>157039.31</v>
      </c>
      <c r="BW42" s="109" t="n">
        <v>10421.95</v>
      </c>
      <c r="BX42" s="109" t="n">
        <v>0</v>
      </c>
      <c r="BY42" s="109" t="n">
        <v>59278.81</v>
      </c>
      <c r="BZ42" s="109" t="n">
        <v>455.5</v>
      </c>
      <c r="CA42" s="109" t="n">
        <v>0</v>
      </c>
      <c r="CB42" s="109" t="n">
        <v>1175.25</v>
      </c>
      <c r="CC42" s="109" t="n">
        <v>30867.51</v>
      </c>
      <c r="CD42" s="109" t="n">
        <v>10256.71</v>
      </c>
      <c r="CE42" s="109" t="n">
        <v>1896.67</v>
      </c>
      <c r="CF42" s="109" t="n">
        <v>0</v>
      </c>
      <c r="CG42" s="109" t="n">
        <v>13324.93</v>
      </c>
      <c r="CH42" s="109" t="n">
        <v>3695.1</v>
      </c>
      <c r="CI42" s="109" t="n">
        <v>2316.78</v>
      </c>
      <c r="CJ42" s="109" t="n">
        <v>1337.68</v>
      </c>
      <c r="CK42" s="109" t="n">
        <v>2601.63</v>
      </c>
      <c r="CL42" s="109" t="n">
        <v>34073.36</v>
      </c>
      <c r="CM42" s="109" t="n">
        <v>6146</v>
      </c>
      <c r="CN42" s="109" t="n">
        <v>2206.62</v>
      </c>
      <c r="CO42" s="109" t="n">
        <v>9772.43</v>
      </c>
      <c r="CP42" s="109" t="n">
        <v>248935.67</v>
      </c>
      <c r="CQ42" s="109" t="n">
        <v>3447.24</v>
      </c>
      <c r="CR42" s="109" t="n">
        <v>5414.53</v>
      </c>
      <c r="CS42" s="109" t="n">
        <v>815</v>
      </c>
      <c r="CT42" s="109" t="n">
        <v>95626.92</v>
      </c>
      <c r="CU42" s="109" t="n">
        <v>174523.63</v>
      </c>
      <c r="CV42" s="109" t="n">
        <v>5009.26</v>
      </c>
      <c r="CW42" s="109" t="n">
        <v>13116.26</v>
      </c>
      <c r="CX42" s="109" t="n">
        <v>5044.17</v>
      </c>
      <c r="CY42" s="109" t="n">
        <v>137.5</v>
      </c>
      <c r="CZ42" s="109" t="n">
        <v>326</v>
      </c>
      <c r="DA42" s="109" t="n">
        <v>191.5</v>
      </c>
      <c r="DB42" s="109" t="n">
        <v>2133.07</v>
      </c>
      <c r="DC42" s="109" t="n">
        <v>689.8</v>
      </c>
      <c r="DD42" s="109" t="n">
        <v>310</v>
      </c>
      <c r="DE42" s="109" t="n">
        <v>60382.75</v>
      </c>
      <c r="DF42" s="109" t="n">
        <v>19673.46</v>
      </c>
      <c r="DG42" s="109" t="n">
        <v>14694.68</v>
      </c>
      <c r="DH42" s="109" t="n">
        <v>3326.35</v>
      </c>
      <c r="DI42" s="109" t="n">
        <v>3867.06</v>
      </c>
      <c r="DJ42" s="109" t="n">
        <v>1627.68</v>
      </c>
      <c r="DK42" s="109" t="n">
        <v>4511.69</v>
      </c>
      <c r="DL42" s="109" t="n">
        <v>4328.87</v>
      </c>
      <c r="DM42" s="109" t="n">
        <v>22556.02</v>
      </c>
      <c r="DN42" s="109" t="n">
        <v>187.5</v>
      </c>
      <c r="DO42" s="109" t="n">
        <v>90235.82</v>
      </c>
      <c r="DP42" s="109" t="n">
        <v>465.5</v>
      </c>
      <c r="DQ42" s="109" t="n">
        <v>847.4</v>
      </c>
      <c r="DR42" s="109" t="n">
        <v>17094.12</v>
      </c>
      <c r="DS42" s="109" t="n">
        <v>70099.54</v>
      </c>
      <c r="DT42" s="109" t="n">
        <v>4424.38</v>
      </c>
      <c r="DU42" s="109" t="n">
        <v>383.5</v>
      </c>
      <c r="DV42" s="109" t="n">
        <v>9105.67</v>
      </c>
      <c r="DW42" s="109" t="n">
        <v>2170.25</v>
      </c>
      <c r="DX42" s="109" t="n">
        <v>9785.33</v>
      </c>
      <c r="DY42" s="109" t="n">
        <v>353.54</v>
      </c>
      <c r="DZ42" s="109" t="n">
        <v>14889.87</v>
      </c>
      <c r="EA42" s="109" t="n">
        <v>1663.87</v>
      </c>
      <c r="EB42" s="109" t="n">
        <v>9125.4</v>
      </c>
      <c r="EC42" s="109" t="n">
        <v>562</v>
      </c>
      <c r="ED42" s="109" t="n">
        <v>0</v>
      </c>
      <c r="EE42" s="109" t="n">
        <v>2569.26</v>
      </c>
      <c r="EF42" s="109" t="n">
        <v>3529.51</v>
      </c>
      <c r="EG42" s="109" t="n">
        <v>252.03</v>
      </c>
      <c r="EH42" s="109" t="n">
        <v>1036</v>
      </c>
      <c r="EI42" s="109" t="n">
        <v>10216.68</v>
      </c>
      <c r="EJ42" s="109" t="n">
        <v>0</v>
      </c>
      <c r="EK42" s="109" t="n">
        <v>39851.27</v>
      </c>
      <c r="EL42" s="109" t="n">
        <v>4618.83</v>
      </c>
      <c r="EM42" s="109" t="n">
        <v>3130.98</v>
      </c>
      <c r="EN42" s="109" t="n">
        <v>171974.07</v>
      </c>
      <c r="EO42" s="109" t="n">
        <v>417589.91</v>
      </c>
      <c r="EP42" s="109" t="n">
        <v>2017.8</v>
      </c>
      <c r="EQ42" s="109" t="n">
        <v>14275.84</v>
      </c>
      <c r="ER42" s="109" t="n">
        <v>370</v>
      </c>
      <c r="ES42" s="109" t="n">
        <v>82510.48</v>
      </c>
      <c r="ET42" s="109" t="n">
        <v>16550.26</v>
      </c>
      <c r="EU42" s="109" t="n">
        <v>145</v>
      </c>
      <c r="EV42" s="109" t="n">
        <v>0</v>
      </c>
      <c r="EW42" s="109" t="n">
        <v>0</v>
      </c>
      <c r="EX42" s="109" t="n">
        <v>0</v>
      </c>
      <c r="EY42" s="109" t="n">
        <v>0</v>
      </c>
      <c r="EZ42" s="109" t="n">
        <f aca="false">ROUND(SUM(G42:EY42),5)</f>
        <v>3216060.97</v>
      </c>
      <c r="FA42" s="110"/>
      <c r="FB42" s="111"/>
      <c r="FC42" s="110"/>
      <c r="FD42" s="111"/>
      <c r="FE42" s="110"/>
      <c r="FF42" s="111"/>
      <c r="FG42" s="110"/>
      <c r="FH42" s="111"/>
      <c r="FI42" s="110"/>
      <c r="FJ42" s="111"/>
      <c r="FK42" s="110"/>
      <c r="FL42" s="111"/>
      <c r="FM42" s="110"/>
      <c r="FN42" s="111"/>
      <c r="FO42" s="110"/>
      <c r="FP42" s="111"/>
      <c r="FQ42" s="110"/>
      <c r="FR42" s="111"/>
      <c r="FS42" s="110"/>
      <c r="FT42" s="111"/>
      <c r="FU42" s="110"/>
      <c r="FV42" s="111"/>
      <c r="FW42" s="110"/>
      <c r="FX42" s="111"/>
      <c r="FY42" s="110"/>
      <c r="FZ42" s="111"/>
      <c r="GA42" s="110"/>
      <c r="GB42" s="111"/>
      <c r="GC42" s="110"/>
      <c r="GD42" s="111"/>
      <c r="GE42" s="110"/>
      <c r="GF42" s="111"/>
      <c r="GG42" s="110"/>
      <c r="GH42" s="111"/>
      <c r="GI42" s="110"/>
      <c r="GJ42" s="111"/>
      <c r="GK42" s="110"/>
      <c r="GL42" s="111"/>
      <c r="GM42" s="110"/>
      <c r="GN42" s="111"/>
      <c r="GO42" s="110"/>
      <c r="GP42" s="111"/>
      <c r="GQ42" s="110"/>
      <c r="GR42" s="111"/>
      <c r="GS42" s="110"/>
      <c r="GT42" s="111"/>
      <c r="GU42" s="110"/>
      <c r="GV42" s="111"/>
      <c r="GW42" s="110"/>
      <c r="GX42" s="111"/>
      <c r="GY42" s="110"/>
      <c r="GZ42" s="111"/>
      <c r="HA42" s="110"/>
      <c r="HB42" s="111"/>
      <c r="HC42" s="110"/>
      <c r="HD42" s="111"/>
      <c r="HE42" s="110"/>
      <c r="HF42" s="111"/>
      <c r="HG42" s="110"/>
      <c r="HH42" s="111"/>
      <c r="HI42" s="110"/>
      <c r="HJ42" s="111"/>
      <c r="HK42" s="110"/>
      <c r="HL42" s="111"/>
      <c r="HM42" s="110"/>
      <c r="HN42" s="111"/>
      <c r="HO42" s="110"/>
      <c r="HP42" s="111"/>
      <c r="HQ42" s="110"/>
      <c r="HR42" s="111"/>
      <c r="HS42" s="110"/>
      <c r="HT42" s="111"/>
      <c r="HU42" s="110"/>
      <c r="HV42" s="111"/>
      <c r="HW42" s="110"/>
      <c r="HX42" s="111"/>
      <c r="HY42" s="110"/>
      <c r="HZ42" s="111"/>
      <c r="IA42" s="110"/>
      <c r="IB42" s="111"/>
      <c r="IC42" s="110"/>
      <c r="ID42" s="111"/>
      <c r="IE42" s="110"/>
      <c r="IF42" s="111"/>
      <c r="IG42" s="110"/>
      <c r="IH42" s="111"/>
      <c r="II42" s="110"/>
      <c r="IJ42" s="111"/>
      <c r="IK42" s="110"/>
      <c r="IL42" s="111"/>
      <c r="IM42" s="110"/>
      <c r="IN42" s="111"/>
      <c r="IO42" s="110"/>
      <c r="IP42" s="111"/>
      <c r="IQ42" s="110"/>
      <c r="IR42" s="111"/>
      <c r="IS42" s="110"/>
      <c r="IT42" s="111"/>
      <c r="IU42" s="110"/>
      <c r="IV42" s="111"/>
      <c r="IW42" s="110"/>
      <c r="IX42" s="111"/>
      <c r="IY42" s="110"/>
      <c r="IZ42" s="111"/>
      <c r="JA42" s="110"/>
      <c r="JB42" s="111"/>
      <c r="JC42" s="110"/>
      <c r="JD42" s="111"/>
      <c r="JE42" s="110"/>
      <c r="JF42" s="111"/>
      <c r="JG42" s="110"/>
      <c r="JH42" s="111"/>
      <c r="JI42" s="110"/>
      <c r="JJ42" s="111"/>
      <c r="JK42" s="110"/>
      <c r="JL42" s="111"/>
      <c r="JM42" s="110"/>
      <c r="JN42" s="111"/>
      <c r="JO42" s="110"/>
      <c r="JP42" s="111"/>
      <c r="JQ42" s="110"/>
      <c r="JR42" s="111"/>
      <c r="JS42" s="110"/>
      <c r="JT42" s="111"/>
      <c r="JU42" s="110"/>
      <c r="JV42" s="111"/>
      <c r="JW42" s="110"/>
      <c r="JX42" s="111"/>
      <c r="JY42" s="112"/>
      <c r="JZ42" s="112"/>
    </row>
    <row r="43" customFormat="false" ht="13.8" hidden="false" customHeight="false" outlineLevel="0" collapsed="false">
      <c r="A43" s="76"/>
      <c r="B43" s="76"/>
      <c r="C43" s="76"/>
      <c r="D43" s="76"/>
      <c r="E43" s="76" t="s">
        <v>422</v>
      </c>
      <c r="F43" s="76"/>
      <c r="G43" s="114" t="n">
        <v>0</v>
      </c>
      <c r="H43" s="114" t="n">
        <v>0</v>
      </c>
      <c r="I43" s="114" t="n">
        <v>0</v>
      </c>
      <c r="J43" s="114" t="n">
        <v>0</v>
      </c>
      <c r="K43" s="114" t="n">
        <v>0</v>
      </c>
      <c r="L43" s="114" t="n">
        <v>0</v>
      </c>
      <c r="M43" s="114" t="n">
        <v>0</v>
      </c>
      <c r="N43" s="114" t="n">
        <v>0</v>
      </c>
      <c r="O43" s="114" t="n">
        <v>0</v>
      </c>
      <c r="P43" s="114" t="n">
        <v>0</v>
      </c>
      <c r="Q43" s="114" t="n">
        <v>0</v>
      </c>
      <c r="R43" s="114" t="n">
        <v>0</v>
      </c>
      <c r="S43" s="114" t="n">
        <v>0</v>
      </c>
      <c r="T43" s="114" t="n">
        <v>0</v>
      </c>
      <c r="U43" s="114" t="n">
        <v>0</v>
      </c>
      <c r="V43" s="114" t="n">
        <v>0</v>
      </c>
      <c r="W43" s="114" t="n">
        <v>0</v>
      </c>
      <c r="X43" s="114" t="n">
        <v>0</v>
      </c>
      <c r="Y43" s="114" t="n">
        <v>0</v>
      </c>
      <c r="Z43" s="114" t="n">
        <v>0</v>
      </c>
      <c r="AA43" s="114" t="n">
        <v>0</v>
      </c>
      <c r="AB43" s="114" t="n">
        <v>0</v>
      </c>
      <c r="AC43" s="114" t="n">
        <v>0</v>
      </c>
      <c r="AD43" s="114" t="n">
        <v>0</v>
      </c>
      <c r="AE43" s="114" t="n">
        <v>0</v>
      </c>
      <c r="AF43" s="114" t="n">
        <v>0</v>
      </c>
      <c r="AG43" s="114" t="n">
        <v>0</v>
      </c>
      <c r="AH43" s="114" t="n">
        <v>0</v>
      </c>
      <c r="AI43" s="114" t="n">
        <v>0</v>
      </c>
      <c r="AJ43" s="114" t="n">
        <v>0</v>
      </c>
      <c r="AK43" s="114" t="n">
        <v>0</v>
      </c>
      <c r="AL43" s="114" t="n">
        <v>0</v>
      </c>
      <c r="AM43" s="114" t="n">
        <v>0</v>
      </c>
      <c r="AN43" s="114" t="n">
        <v>0</v>
      </c>
      <c r="AO43" s="114" t="n">
        <v>0</v>
      </c>
      <c r="AP43" s="114" t="n">
        <v>0</v>
      </c>
      <c r="AQ43" s="114" t="n">
        <v>0</v>
      </c>
      <c r="AR43" s="114" t="n">
        <v>0</v>
      </c>
      <c r="AS43" s="114" t="n">
        <v>0</v>
      </c>
      <c r="AT43" s="114" t="n">
        <v>0</v>
      </c>
      <c r="AU43" s="114" t="n">
        <v>0</v>
      </c>
      <c r="AV43" s="114" t="n">
        <v>0</v>
      </c>
      <c r="AW43" s="114" t="n">
        <v>0</v>
      </c>
      <c r="AX43" s="114" t="n">
        <v>0</v>
      </c>
      <c r="AY43" s="114" t="n">
        <v>0</v>
      </c>
      <c r="AZ43" s="114" t="n">
        <v>0</v>
      </c>
      <c r="BA43" s="114" t="n">
        <v>0</v>
      </c>
      <c r="BB43" s="114" t="n">
        <v>0</v>
      </c>
      <c r="BC43" s="114" t="n">
        <v>0</v>
      </c>
      <c r="BD43" s="114" t="n">
        <v>0</v>
      </c>
      <c r="BE43" s="114" t="n">
        <v>0</v>
      </c>
      <c r="BF43" s="114" t="n">
        <v>0</v>
      </c>
      <c r="BG43" s="114" t="n">
        <v>0</v>
      </c>
      <c r="BH43" s="114" t="n">
        <v>0</v>
      </c>
      <c r="BI43" s="114" t="n">
        <v>0</v>
      </c>
      <c r="BJ43" s="114" t="n">
        <v>0</v>
      </c>
      <c r="BK43" s="114" t="n">
        <v>0</v>
      </c>
      <c r="BL43" s="114" t="n">
        <v>0</v>
      </c>
      <c r="BM43" s="114" t="n">
        <v>0</v>
      </c>
      <c r="BN43" s="114" t="n">
        <v>0</v>
      </c>
      <c r="BO43" s="114" t="n">
        <v>0</v>
      </c>
      <c r="BP43" s="114" t="n">
        <v>0</v>
      </c>
      <c r="BQ43" s="114" t="n">
        <v>0</v>
      </c>
      <c r="BR43" s="114" t="n">
        <v>0</v>
      </c>
      <c r="BS43" s="114" t="n">
        <v>0</v>
      </c>
      <c r="BT43" s="114" t="n">
        <v>0</v>
      </c>
      <c r="BU43" s="114" t="n">
        <v>0</v>
      </c>
      <c r="BV43" s="114" t="n">
        <v>0</v>
      </c>
      <c r="BW43" s="114" t="n">
        <v>0</v>
      </c>
      <c r="BX43" s="114" t="n">
        <v>0</v>
      </c>
      <c r="BY43" s="114" t="n">
        <v>0</v>
      </c>
      <c r="BZ43" s="114" t="n">
        <v>0</v>
      </c>
      <c r="CA43" s="114" t="n">
        <v>0</v>
      </c>
      <c r="CB43" s="114" t="n">
        <v>0</v>
      </c>
      <c r="CC43" s="114" t="n">
        <v>0</v>
      </c>
      <c r="CD43" s="114" t="n">
        <v>0</v>
      </c>
      <c r="CE43" s="114" t="n">
        <v>0</v>
      </c>
      <c r="CF43" s="114" t="n">
        <v>0</v>
      </c>
      <c r="CG43" s="114" t="n">
        <v>0</v>
      </c>
      <c r="CH43" s="114" t="n">
        <v>0</v>
      </c>
      <c r="CI43" s="114" t="n">
        <v>0</v>
      </c>
      <c r="CJ43" s="114" t="n">
        <v>0</v>
      </c>
      <c r="CK43" s="114" t="n">
        <v>0</v>
      </c>
      <c r="CL43" s="114" t="n">
        <v>0</v>
      </c>
      <c r="CM43" s="114" t="n">
        <v>0</v>
      </c>
      <c r="CN43" s="114" t="n">
        <v>0</v>
      </c>
      <c r="CO43" s="114" t="n">
        <v>0</v>
      </c>
      <c r="CP43" s="114" t="n">
        <v>0</v>
      </c>
      <c r="CQ43" s="114" t="n">
        <v>0</v>
      </c>
      <c r="CR43" s="114" t="n">
        <v>0</v>
      </c>
      <c r="CS43" s="114" t="n">
        <v>0</v>
      </c>
      <c r="CT43" s="114" t="n">
        <v>118502.08</v>
      </c>
      <c r="CU43" s="114" t="n">
        <v>0</v>
      </c>
      <c r="CV43" s="114" t="n">
        <v>0</v>
      </c>
      <c r="CW43" s="114" t="n">
        <v>0</v>
      </c>
      <c r="CX43" s="114" t="n">
        <v>0</v>
      </c>
      <c r="CY43" s="114" t="n">
        <v>0</v>
      </c>
      <c r="CZ43" s="114" t="n">
        <v>0</v>
      </c>
      <c r="DA43" s="114" t="n">
        <v>0</v>
      </c>
      <c r="DB43" s="114" t="n">
        <v>0</v>
      </c>
      <c r="DC43" s="114" t="n">
        <v>0</v>
      </c>
      <c r="DD43" s="114" t="n">
        <v>0</v>
      </c>
      <c r="DE43" s="114" t="n">
        <v>0</v>
      </c>
      <c r="DF43" s="114" t="n">
        <v>0</v>
      </c>
      <c r="DG43" s="114" t="n">
        <v>0</v>
      </c>
      <c r="DH43" s="114" t="n">
        <v>0</v>
      </c>
      <c r="DI43" s="114" t="n">
        <v>0</v>
      </c>
      <c r="DJ43" s="114" t="n">
        <v>0</v>
      </c>
      <c r="DK43" s="114" t="n">
        <v>0</v>
      </c>
      <c r="DL43" s="114" t="n">
        <v>0</v>
      </c>
      <c r="DM43" s="114" t="n">
        <v>0</v>
      </c>
      <c r="DN43" s="114" t="n">
        <v>0</v>
      </c>
      <c r="DO43" s="114" t="n">
        <v>0</v>
      </c>
      <c r="DP43" s="114" t="n">
        <v>0</v>
      </c>
      <c r="DQ43" s="114" t="n">
        <v>0</v>
      </c>
      <c r="DR43" s="114" t="n">
        <v>0</v>
      </c>
      <c r="DS43" s="114" t="n">
        <v>0</v>
      </c>
      <c r="DT43" s="114" t="n">
        <v>0</v>
      </c>
      <c r="DU43" s="114" t="n">
        <v>0</v>
      </c>
      <c r="DV43" s="114" t="n">
        <v>0</v>
      </c>
      <c r="DW43" s="114" t="n">
        <v>0</v>
      </c>
      <c r="DX43" s="114" t="n">
        <v>0</v>
      </c>
      <c r="DY43" s="114" t="n">
        <v>0</v>
      </c>
      <c r="DZ43" s="114" t="n">
        <v>0</v>
      </c>
      <c r="EA43" s="114" t="n">
        <v>0</v>
      </c>
      <c r="EB43" s="114" t="n">
        <v>0</v>
      </c>
      <c r="EC43" s="114" t="n">
        <v>0</v>
      </c>
      <c r="ED43" s="114" t="n">
        <v>0</v>
      </c>
      <c r="EE43" s="114" t="n">
        <v>0</v>
      </c>
      <c r="EF43" s="114" t="n">
        <v>0</v>
      </c>
      <c r="EG43" s="114" t="n">
        <v>0</v>
      </c>
      <c r="EH43" s="114" t="n">
        <v>0</v>
      </c>
      <c r="EI43" s="114" t="n">
        <v>0</v>
      </c>
      <c r="EJ43" s="114" t="n">
        <v>0</v>
      </c>
      <c r="EK43" s="114" t="n">
        <v>0</v>
      </c>
      <c r="EL43" s="114" t="n">
        <v>0</v>
      </c>
      <c r="EM43" s="114" t="n">
        <v>0</v>
      </c>
      <c r="EN43" s="114" t="n">
        <v>0</v>
      </c>
      <c r="EO43" s="114" t="n">
        <v>0</v>
      </c>
      <c r="EP43" s="114" t="n">
        <v>0</v>
      </c>
      <c r="EQ43" s="114" t="n">
        <v>0</v>
      </c>
      <c r="ER43" s="114" t="n">
        <v>0</v>
      </c>
      <c r="ES43" s="114" t="n">
        <v>0</v>
      </c>
      <c r="ET43" s="114" t="n">
        <v>4266.65</v>
      </c>
      <c r="EU43" s="114" t="n">
        <v>0</v>
      </c>
      <c r="EV43" s="114" t="n">
        <v>0</v>
      </c>
      <c r="EW43" s="114" t="n">
        <v>0</v>
      </c>
      <c r="EX43" s="114" t="n">
        <v>0</v>
      </c>
      <c r="EY43" s="114" t="n">
        <v>41233.61</v>
      </c>
      <c r="EZ43" s="114" t="n">
        <f aca="false">ROUND(SUM(G43:EY43),5)</f>
        <v>164002.34</v>
      </c>
      <c r="FA43" s="110"/>
      <c r="FB43" s="111"/>
      <c r="FC43" s="110"/>
      <c r="FD43" s="111"/>
      <c r="FE43" s="110"/>
      <c r="FF43" s="111"/>
      <c r="FG43" s="110"/>
      <c r="FH43" s="111"/>
      <c r="FI43" s="110"/>
      <c r="FJ43" s="111"/>
      <c r="FK43" s="110"/>
      <c r="FL43" s="111"/>
      <c r="FM43" s="110"/>
      <c r="FN43" s="111"/>
      <c r="FO43" s="110"/>
      <c r="FP43" s="111"/>
      <c r="FQ43" s="110"/>
      <c r="FR43" s="111"/>
      <c r="FS43" s="110"/>
      <c r="FT43" s="111"/>
      <c r="FU43" s="110"/>
      <c r="FV43" s="111"/>
      <c r="FW43" s="110"/>
      <c r="FX43" s="111"/>
      <c r="FY43" s="110"/>
      <c r="FZ43" s="111"/>
      <c r="GA43" s="110"/>
      <c r="GB43" s="111"/>
      <c r="GC43" s="110"/>
      <c r="GD43" s="111"/>
      <c r="GE43" s="110"/>
      <c r="GF43" s="111"/>
      <c r="GG43" s="110"/>
      <c r="GH43" s="111"/>
      <c r="GI43" s="110"/>
      <c r="GJ43" s="111"/>
      <c r="GK43" s="110"/>
      <c r="GL43" s="111"/>
      <c r="GM43" s="110"/>
      <c r="GN43" s="111"/>
      <c r="GO43" s="110"/>
      <c r="GP43" s="111"/>
      <c r="GQ43" s="110"/>
      <c r="GR43" s="111"/>
      <c r="GS43" s="110"/>
      <c r="GT43" s="111"/>
      <c r="GU43" s="110"/>
      <c r="GV43" s="111"/>
      <c r="GW43" s="110"/>
      <c r="GX43" s="111"/>
      <c r="GY43" s="110"/>
      <c r="GZ43" s="111"/>
      <c r="HA43" s="110"/>
      <c r="HB43" s="111"/>
      <c r="HC43" s="110"/>
      <c r="HD43" s="111"/>
      <c r="HE43" s="110"/>
      <c r="HF43" s="111"/>
      <c r="HG43" s="110"/>
      <c r="HH43" s="111"/>
      <c r="HI43" s="110"/>
      <c r="HJ43" s="111"/>
      <c r="HK43" s="110"/>
      <c r="HL43" s="111"/>
      <c r="HM43" s="110"/>
      <c r="HN43" s="111"/>
      <c r="HO43" s="110"/>
      <c r="HP43" s="111"/>
      <c r="HQ43" s="110"/>
      <c r="HR43" s="111"/>
      <c r="HS43" s="110"/>
      <c r="HT43" s="111"/>
      <c r="HU43" s="110"/>
      <c r="HV43" s="111"/>
      <c r="HW43" s="110"/>
      <c r="HX43" s="111"/>
      <c r="HY43" s="110"/>
      <c r="HZ43" s="111"/>
      <c r="IA43" s="110"/>
      <c r="IB43" s="111"/>
      <c r="IC43" s="110"/>
      <c r="ID43" s="111"/>
      <c r="IE43" s="110"/>
      <c r="IF43" s="111"/>
      <c r="IG43" s="110"/>
      <c r="IH43" s="111"/>
      <c r="II43" s="110"/>
      <c r="IJ43" s="111"/>
      <c r="IK43" s="110"/>
      <c r="IL43" s="111"/>
      <c r="IM43" s="110"/>
      <c r="IN43" s="111"/>
      <c r="IO43" s="110"/>
      <c r="IP43" s="111"/>
      <c r="IQ43" s="110"/>
      <c r="IR43" s="111"/>
      <c r="IS43" s="110"/>
      <c r="IT43" s="111"/>
      <c r="IU43" s="110"/>
      <c r="IV43" s="111"/>
      <c r="IW43" s="110"/>
      <c r="IX43" s="111"/>
      <c r="IY43" s="110"/>
      <c r="IZ43" s="111"/>
      <c r="JA43" s="110"/>
      <c r="JB43" s="111"/>
      <c r="JC43" s="110"/>
      <c r="JD43" s="111"/>
      <c r="JE43" s="110"/>
      <c r="JF43" s="111"/>
      <c r="JG43" s="110"/>
      <c r="JH43" s="111"/>
      <c r="JI43" s="110"/>
      <c r="JJ43" s="111"/>
      <c r="JK43" s="110"/>
      <c r="JL43" s="111"/>
      <c r="JM43" s="110"/>
      <c r="JN43" s="111"/>
      <c r="JO43" s="110"/>
      <c r="JP43" s="111"/>
      <c r="JQ43" s="110"/>
      <c r="JR43" s="111"/>
      <c r="JS43" s="110"/>
      <c r="JT43" s="111"/>
      <c r="JU43" s="110"/>
      <c r="JV43" s="111"/>
      <c r="JW43" s="110"/>
      <c r="JX43" s="111"/>
      <c r="JY43" s="112"/>
      <c r="JZ43" s="112"/>
    </row>
    <row r="44" customFormat="false" ht="13.8" hidden="false" customHeight="false" outlineLevel="0" collapsed="false">
      <c r="A44" s="76"/>
      <c r="B44" s="76"/>
      <c r="C44" s="76"/>
      <c r="D44" s="76" t="s">
        <v>423</v>
      </c>
      <c r="E44" s="76"/>
      <c r="F44" s="76"/>
      <c r="G44" s="115" t="n">
        <f aca="false">ROUND(SUM(G41:G43),5)</f>
        <v>8421.81</v>
      </c>
      <c r="H44" s="115" t="n">
        <f aca="false">ROUND(SUM(H41:H43),5)</f>
        <v>12285.85</v>
      </c>
      <c r="I44" s="115" t="n">
        <f aca="false">ROUND(SUM(I41:I43),5)</f>
        <v>318816.26</v>
      </c>
      <c r="J44" s="115" t="n">
        <f aca="false">ROUND(SUM(J41:J43),5)</f>
        <v>1165.99</v>
      </c>
      <c r="K44" s="115" t="n">
        <f aca="false">ROUND(SUM(K41:K43),5)</f>
        <v>29866.72</v>
      </c>
      <c r="L44" s="115" t="n">
        <f aca="false">ROUND(SUM(L41:L43),5)</f>
        <v>30223.01</v>
      </c>
      <c r="M44" s="115" t="n">
        <f aca="false">ROUND(SUM(M41:M43),5)</f>
        <v>60.6</v>
      </c>
      <c r="N44" s="115" t="n">
        <f aca="false">ROUND(SUM(N41:N43),5)</f>
        <v>760.9</v>
      </c>
      <c r="O44" s="115" t="n">
        <f aca="false">ROUND(SUM(O41:O43),5)</f>
        <v>6903.15</v>
      </c>
      <c r="P44" s="115" t="n">
        <f aca="false">ROUND(SUM(P41:P43),5)</f>
        <v>84849.38</v>
      </c>
      <c r="Q44" s="115" t="n">
        <f aca="false">ROUND(SUM(Q41:Q43),5)</f>
        <v>3285.66</v>
      </c>
      <c r="R44" s="115" t="n">
        <f aca="false">ROUND(SUM(R41:R43),5)</f>
        <v>28031.1</v>
      </c>
      <c r="S44" s="115" t="n">
        <f aca="false">ROUND(SUM(S41:S43),5)</f>
        <v>409.84</v>
      </c>
      <c r="T44" s="115" t="n">
        <f aca="false">ROUND(SUM(T41:T43),5)</f>
        <v>0</v>
      </c>
      <c r="U44" s="115" t="n">
        <f aca="false">ROUND(SUM(U41:U43),5)</f>
        <v>568.33</v>
      </c>
      <c r="V44" s="115" t="n">
        <f aca="false">ROUND(SUM(V41:V43),5)</f>
        <v>105</v>
      </c>
      <c r="W44" s="115" t="n">
        <f aca="false">ROUND(SUM(W41:W43),5)</f>
        <v>42762.72</v>
      </c>
      <c r="X44" s="115" t="n">
        <f aca="false">ROUND(SUM(X41:X43),5)</f>
        <v>0</v>
      </c>
      <c r="Y44" s="115" t="n">
        <f aca="false">ROUND(SUM(Y41:Y43),5)</f>
        <v>18844.33</v>
      </c>
      <c r="Z44" s="115" t="n">
        <f aca="false">ROUND(SUM(Z41:Z43),5)</f>
        <v>50820.95</v>
      </c>
      <c r="AA44" s="115" t="n">
        <f aca="false">ROUND(SUM(AA41:AA43),5)</f>
        <v>1116.16</v>
      </c>
      <c r="AB44" s="115" t="n">
        <f aca="false">ROUND(SUM(AB41:AB43),5)</f>
        <v>0</v>
      </c>
      <c r="AC44" s="115" t="n">
        <f aca="false">ROUND(SUM(AC41:AC43),5)</f>
        <v>0</v>
      </c>
      <c r="AD44" s="115" t="n">
        <f aca="false">ROUND(SUM(AD41:AD43),5)</f>
        <v>2412.39</v>
      </c>
      <c r="AE44" s="115" t="n">
        <f aca="false">ROUND(SUM(AE41:AE43),5)</f>
        <v>18318.04</v>
      </c>
      <c r="AF44" s="115" t="n">
        <f aca="false">ROUND(SUM(AF41:AF43),5)</f>
        <v>59.23</v>
      </c>
      <c r="AG44" s="115" t="n">
        <f aca="false">ROUND(SUM(AG41:AG43),5)</f>
        <v>1137.54</v>
      </c>
      <c r="AH44" s="115" t="n">
        <f aca="false">ROUND(SUM(AH41:AH43),5)</f>
        <v>19535.9</v>
      </c>
      <c r="AI44" s="115" t="n">
        <f aca="false">ROUND(SUM(AI41:AI43),5)</f>
        <v>1945.34</v>
      </c>
      <c r="AJ44" s="115" t="n">
        <f aca="false">ROUND(SUM(AJ41:AJ43),5)</f>
        <v>1356</v>
      </c>
      <c r="AK44" s="115" t="n">
        <f aca="false">ROUND(SUM(AK41:AK43),5)</f>
        <v>14988.23</v>
      </c>
      <c r="AL44" s="115" t="n">
        <f aca="false">ROUND(SUM(AL41:AL43),5)</f>
        <v>1802.5</v>
      </c>
      <c r="AM44" s="115" t="n">
        <f aca="false">ROUND(SUM(AM41:AM43),5)</f>
        <v>1262.5</v>
      </c>
      <c r="AN44" s="115" t="n">
        <f aca="false">ROUND(SUM(AN41:AN43),5)</f>
        <v>32426.36</v>
      </c>
      <c r="AO44" s="115" t="n">
        <f aca="false">ROUND(SUM(AO41:AO43),5)</f>
        <v>2604.87</v>
      </c>
      <c r="AP44" s="115" t="n">
        <f aca="false">ROUND(SUM(AP41:AP43),5)</f>
        <v>1378.98</v>
      </c>
      <c r="AQ44" s="115" t="n">
        <f aca="false">ROUND(SUM(AQ41:AQ43),5)</f>
        <v>21677.56</v>
      </c>
      <c r="AR44" s="115" t="n">
        <f aca="false">ROUND(SUM(AR41:AR43),5)</f>
        <v>364.4</v>
      </c>
      <c r="AS44" s="115" t="n">
        <f aca="false">ROUND(SUM(AS41:AS43),5)</f>
        <v>1833.5</v>
      </c>
      <c r="AT44" s="115" t="n">
        <f aca="false">ROUND(SUM(AT41:AT43),5)</f>
        <v>5102.56</v>
      </c>
      <c r="AU44" s="115" t="n">
        <f aca="false">ROUND(SUM(AU41:AU43),5)</f>
        <v>76335.66</v>
      </c>
      <c r="AV44" s="115" t="n">
        <f aca="false">ROUND(SUM(AV41:AV43),5)</f>
        <v>941.39</v>
      </c>
      <c r="AW44" s="115" t="n">
        <f aca="false">ROUND(SUM(AW41:AW43),5)</f>
        <v>2189.76</v>
      </c>
      <c r="AX44" s="115" t="n">
        <f aca="false">ROUND(SUM(AX41:AX43),5)</f>
        <v>68.67</v>
      </c>
      <c r="AY44" s="115" t="n">
        <f aca="false">ROUND(SUM(AY41:AY43),5)</f>
        <v>137.5</v>
      </c>
      <c r="AZ44" s="115" t="n">
        <f aca="false">ROUND(SUM(AZ41:AZ43),5)</f>
        <v>895.4</v>
      </c>
      <c r="BA44" s="115" t="n">
        <f aca="false">ROUND(SUM(BA41:BA43),5)</f>
        <v>5368.36</v>
      </c>
      <c r="BB44" s="115" t="n">
        <f aca="false">ROUND(SUM(BB41:BB43),5)</f>
        <v>941.66</v>
      </c>
      <c r="BC44" s="115" t="n">
        <f aca="false">ROUND(SUM(BC41:BC43),5)</f>
        <v>1679.39</v>
      </c>
      <c r="BD44" s="115" t="n">
        <f aca="false">ROUND(SUM(BD41:BD43),5)</f>
        <v>946.18</v>
      </c>
      <c r="BE44" s="115" t="n">
        <f aca="false">ROUND(SUM(BE41:BE43),5)</f>
        <v>3077</v>
      </c>
      <c r="BF44" s="115" t="n">
        <f aca="false">ROUND(SUM(BF41:BF43),5)</f>
        <v>0</v>
      </c>
      <c r="BG44" s="115" t="n">
        <f aca="false">ROUND(SUM(BG41:BG43),5)</f>
        <v>1500.02</v>
      </c>
      <c r="BH44" s="115" t="n">
        <f aca="false">ROUND(SUM(BH41:BH43),5)</f>
        <v>217799.09</v>
      </c>
      <c r="BI44" s="115" t="n">
        <f aca="false">ROUND(SUM(BI41:BI43),5)</f>
        <v>171.75</v>
      </c>
      <c r="BJ44" s="115" t="n">
        <f aca="false">ROUND(SUM(BJ41:BJ43),5)</f>
        <v>3051.24</v>
      </c>
      <c r="BK44" s="115" t="n">
        <f aca="false">ROUND(SUM(BK41:BK43),5)</f>
        <v>11538.92</v>
      </c>
      <c r="BL44" s="115" t="n">
        <f aca="false">ROUND(SUM(BL41:BL43),5)</f>
        <v>44139.29</v>
      </c>
      <c r="BM44" s="115" t="n">
        <f aca="false">ROUND(SUM(BM41:BM43),5)</f>
        <v>-216.17</v>
      </c>
      <c r="BN44" s="115" t="n">
        <f aca="false">ROUND(SUM(BN41:BN43),5)</f>
        <v>26749.51</v>
      </c>
      <c r="BO44" s="115" t="n">
        <f aca="false">ROUND(SUM(BO41:BO43),5)</f>
        <v>1853.6</v>
      </c>
      <c r="BP44" s="115" t="n">
        <f aca="false">ROUND(SUM(BP41:BP43),5)</f>
        <v>2425.96</v>
      </c>
      <c r="BQ44" s="115" t="n">
        <f aca="false">ROUND(SUM(BQ41:BQ43),5)</f>
        <v>4220.63</v>
      </c>
      <c r="BR44" s="115" t="n">
        <f aca="false">ROUND(SUM(BR41:BR43),5)</f>
        <v>707.81</v>
      </c>
      <c r="BS44" s="115" t="n">
        <f aca="false">ROUND(SUM(BS41:BS43),5)</f>
        <v>2240.77</v>
      </c>
      <c r="BT44" s="115" t="n">
        <f aca="false">ROUND(SUM(BT41:BT43),5)</f>
        <v>206.96</v>
      </c>
      <c r="BU44" s="115" t="n">
        <f aca="false">ROUND(SUM(BU41:BU43),5)</f>
        <v>0</v>
      </c>
      <c r="BV44" s="115" t="n">
        <f aca="false">ROUND(SUM(BV41:BV43),5)</f>
        <v>157039.31</v>
      </c>
      <c r="BW44" s="115" t="n">
        <f aca="false">ROUND(SUM(BW41:BW43),5)</f>
        <v>10421.95</v>
      </c>
      <c r="BX44" s="115" t="n">
        <f aca="false">ROUND(SUM(BX41:BX43),5)</f>
        <v>0</v>
      </c>
      <c r="BY44" s="115" t="n">
        <f aca="false">ROUND(SUM(BY41:BY43),5)</f>
        <v>59278.81</v>
      </c>
      <c r="BZ44" s="115" t="n">
        <f aca="false">ROUND(SUM(BZ41:BZ43),5)</f>
        <v>455.5</v>
      </c>
      <c r="CA44" s="115" t="n">
        <f aca="false">ROUND(SUM(CA41:CA43),5)</f>
        <v>0</v>
      </c>
      <c r="CB44" s="115" t="n">
        <f aca="false">ROUND(SUM(CB41:CB43),5)</f>
        <v>1175.25</v>
      </c>
      <c r="CC44" s="115" t="n">
        <f aca="false">ROUND(SUM(CC41:CC43),5)</f>
        <v>30867.51</v>
      </c>
      <c r="CD44" s="115" t="n">
        <f aca="false">ROUND(SUM(CD41:CD43),5)</f>
        <v>10256.71</v>
      </c>
      <c r="CE44" s="115" t="n">
        <f aca="false">ROUND(SUM(CE41:CE43),5)</f>
        <v>1896.67</v>
      </c>
      <c r="CF44" s="115" t="n">
        <f aca="false">ROUND(SUM(CF41:CF43),5)</f>
        <v>0</v>
      </c>
      <c r="CG44" s="115" t="n">
        <f aca="false">ROUND(SUM(CG41:CG43),5)</f>
        <v>13324.93</v>
      </c>
      <c r="CH44" s="115" t="n">
        <f aca="false">ROUND(SUM(CH41:CH43),5)</f>
        <v>3695.1</v>
      </c>
      <c r="CI44" s="115" t="n">
        <f aca="false">ROUND(SUM(CI41:CI43),5)</f>
        <v>2316.78</v>
      </c>
      <c r="CJ44" s="115" t="n">
        <f aca="false">ROUND(SUM(CJ41:CJ43),5)</f>
        <v>1337.68</v>
      </c>
      <c r="CK44" s="115" t="n">
        <f aca="false">ROUND(SUM(CK41:CK43),5)</f>
        <v>2601.63</v>
      </c>
      <c r="CL44" s="115" t="n">
        <f aca="false">ROUND(SUM(CL41:CL43),5)</f>
        <v>34073.36</v>
      </c>
      <c r="CM44" s="115" t="n">
        <f aca="false">ROUND(SUM(CM41:CM43),5)</f>
        <v>6146</v>
      </c>
      <c r="CN44" s="115" t="n">
        <f aca="false">ROUND(SUM(CN41:CN43),5)</f>
        <v>2206.62</v>
      </c>
      <c r="CO44" s="115" t="n">
        <f aca="false">ROUND(SUM(CO41:CO43),5)</f>
        <v>9772.43</v>
      </c>
      <c r="CP44" s="115" t="n">
        <f aca="false">ROUND(SUM(CP41:CP43),5)</f>
        <v>248935.67</v>
      </c>
      <c r="CQ44" s="115" t="n">
        <f aca="false">ROUND(SUM(CQ41:CQ43),5)</f>
        <v>3447.24</v>
      </c>
      <c r="CR44" s="115" t="n">
        <f aca="false">ROUND(SUM(CR41:CR43),5)</f>
        <v>5414.53</v>
      </c>
      <c r="CS44" s="115" t="n">
        <f aca="false">ROUND(SUM(CS41:CS43),5)</f>
        <v>815</v>
      </c>
      <c r="CT44" s="115" t="n">
        <f aca="false">ROUND(SUM(CT41:CT43),5)</f>
        <v>214129</v>
      </c>
      <c r="CU44" s="115" t="n">
        <f aca="false">ROUND(SUM(CU41:CU43),5)</f>
        <v>174523.63</v>
      </c>
      <c r="CV44" s="115" t="n">
        <f aca="false">ROUND(SUM(CV41:CV43),5)</f>
        <v>5009.26</v>
      </c>
      <c r="CW44" s="115" t="n">
        <f aca="false">ROUND(SUM(CW41:CW43),5)</f>
        <v>13116.26</v>
      </c>
      <c r="CX44" s="115" t="n">
        <f aca="false">ROUND(SUM(CX41:CX43),5)</f>
        <v>5044.17</v>
      </c>
      <c r="CY44" s="115" t="n">
        <f aca="false">ROUND(SUM(CY41:CY43),5)</f>
        <v>137.5</v>
      </c>
      <c r="CZ44" s="115" t="n">
        <f aca="false">ROUND(SUM(CZ41:CZ43),5)</f>
        <v>326</v>
      </c>
      <c r="DA44" s="115" t="n">
        <f aca="false">ROUND(SUM(DA41:DA43),5)</f>
        <v>191.5</v>
      </c>
      <c r="DB44" s="115" t="n">
        <f aca="false">ROUND(SUM(DB41:DB43),5)</f>
        <v>2133.07</v>
      </c>
      <c r="DC44" s="115" t="n">
        <f aca="false">ROUND(SUM(DC41:DC43),5)</f>
        <v>689.8</v>
      </c>
      <c r="DD44" s="115" t="n">
        <f aca="false">ROUND(SUM(DD41:DD43),5)</f>
        <v>310</v>
      </c>
      <c r="DE44" s="115" t="n">
        <f aca="false">ROUND(SUM(DE41:DE43),5)</f>
        <v>60382.75</v>
      </c>
      <c r="DF44" s="115" t="n">
        <f aca="false">ROUND(SUM(DF41:DF43),5)</f>
        <v>19673.46</v>
      </c>
      <c r="DG44" s="115" t="n">
        <f aca="false">ROUND(SUM(DG41:DG43),5)</f>
        <v>14694.68</v>
      </c>
      <c r="DH44" s="115" t="n">
        <f aca="false">ROUND(SUM(DH41:DH43),5)</f>
        <v>3326.35</v>
      </c>
      <c r="DI44" s="115" t="n">
        <f aca="false">ROUND(SUM(DI41:DI43),5)</f>
        <v>3867.06</v>
      </c>
      <c r="DJ44" s="115" t="n">
        <f aca="false">ROUND(SUM(DJ41:DJ43),5)</f>
        <v>1627.68</v>
      </c>
      <c r="DK44" s="115" t="n">
        <f aca="false">ROUND(SUM(DK41:DK43),5)</f>
        <v>4511.69</v>
      </c>
      <c r="DL44" s="115" t="n">
        <f aca="false">ROUND(SUM(DL41:DL43),5)</f>
        <v>4328.87</v>
      </c>
      <c r="DM44" s="115" t="n">
        <f aca="false">ROUND(SUM(DM41:DM43),5)</f>
        <v>22556.02</v>
      </c>
      <c r="DN44" s="115" t="n">
        <f aca="false">ROUND(SUM(DN41:DN43),5)</f>
        <v>187.5</v>
      </c>
      <c r="DO44" s="115" t="n">
        <f aca="false">ROUND(SUM(DO41:DO43),5)</f>
        <v>90235.82</v>
      </c>
      <c r="DP44" s="115" t="n">
        <f aca="false">ROUND(SUM(DP41:DP43),5)</f>
        <v>465.5</v>
      </c>
      <c r="DQ44" s="115" t="n">
        <f aca="false">ROUND(SUM(DQ41:DQ43),5)</f>
        <v>847.4</v>
      </c>
      <c r="DR44" s="115" t="n">
        <f aca="false">ROUND(SUM(DR41:DR43),5)</f>
        <v>17094.12</v>
      </c>
      <c r="DS44" s="115" t="n">
        <f aca="false">ROUND(SUM(DS41:DS43),5)</f>
        <v>70099.54</v>
      </c>
      <c r="DT44" s="115" t="n">
        <f aca="false">ROUND(SUM(DT41:DT43),5)</f>
        <v>4424.38</v>
      </c>
      <c r="DU44" s="115" t="n">
        <f aca="false">ROUND(SUM(DU41:DU43),5)</f>
        <v>383.5</v>
      </c>
      <c r="DV44" s="115" t="n">
        <f aca="false">ROUND(SUM(DV41:DV43),5)</f>
        <v>9105.67</v>
      </c>
      <c r="DW44" s="115" t="n">
        <f aca="false">ROUND(SUM(DW41:DW43),5)</f>
        <v>2170.25</v>
      </c>
      <c r="DX44" s="115" t="n">
        <f aca="false">ROUND(SUM(DX41:DX43),5)</f>
        <v>9785.33</v>
      </c>
      <c r="DY44" s="115" t="n">
        <f aca="false">ROUND(SUM(DY41:DY43),5)</f>
        <v>353.54</v>
      </c>
      <c r="DZ44" s="115" t="n">
        <f aca="false">ROUND(SUM(DZ41:DZ43),5)</f>
        <v>14889.87</v>
      </c>
      <c r="EA44" s="115" t="n">
        <f aca="false">ROUND(SUM(EA41:EA43),5)</f>
        <v>1663.87</v>
      </c>
      <c r="EB44" s="115" t="n">
        <f aca="false">ROUND(SUM(EB41:EB43),5)</f>
        <v>9125.4</v>
      </c>
      <c r="EC44" s="115" t="n">
        <f aca="false">ROUND(SUM(EC41:EC43),5)</f>
        <v>562</v>
      </c>
      <c r="ED44" s="115" t="n">
        <f aca="false">ROUND(SUM(ED41:ED43),5)</f>
        <v>0</v>
      </c>
      <c r="EE44" s="115" t="n">
        <f aca="false">ROUND(SUM(EE41:EE43),5)</f>
        <v>2569.26</v>
      </c>
      <c r="EF44" s="115" t="n">
        <f aca="false">ROUND(SUM(EF41:EF43),5)</f>
        <v>3529.51</v>
      </c>
      <c r="EG44" s="115" t="n">
        <f aca="false">ROUND(SUM(EG41:EG43),5)</f>
        <v>252.03</v>
      </c>
      <c r="EH44" s="115" t="n">
        <f aca="false">ROUND(SUM(EH41:EH43),5)</f>
        <v>1036</v>
      </c>
      <c r="EI44" s="115" t="n">
        <f aca="false">ROUND(SUM(EI41:EI43),5)</f>
        <v>10216.68</v>
      </c>
      <c r="EJ44" s="115" t="n">
        <f aca="false">ROUND(SUM(EJ41:EJ43),5)</f>
        <v>0</v>
      </c>
      <c r="EK44" s="115" t="n">
        <f aca="false">ROUND(SUM(EK41:EK43),5)</f>
        <v>39851.27</v>
      </c>
      <c r="EL44" s="115" t="n">
        <f aca="false">ROUND(SUM(EL41:EL43),5)</f>
        <v>4618.83</v>
      </c>
      <c r="EM44" s="115" t="n">
        <f aca="false">ROUND(SUM(EM41:EM43),5)</f>
        <v>3130.98</v>
      </c>
      <c r="EN44" s="115" t="n">
        <f aca="false">ROUND(SUM(EN41:EN43),5)</f>
        <v>171974.07</v>
      </c>
      <c r="EO44" s="115" t="n">
        <f aca="false">ROUND(SUM(EO41:EO43),5)</f>
        <v>417589.91</v>
      </c>
      <c r="EP44" s="115" t="n">
        <f aca="false">ROUND(SUM(EP41:EP43),5)</f>
        <v>2017.8</v>
      </c>
      <c r="EQ44" s="115" t="n">
        <f aca="false">ROUND(SUM(EQ41:EQ43),5)</f>
        <v>14275.84</v>
      </c>
      <c r="ER44" s="115" t="n">
        <f aca="false">ROUND(SUM(ER41:ER43),5)</f>
        <v>370</v>
      </c>
      <c r="ES44" s="115" t="n">
        <f aca="false">ROUND(SUM(ES41:ES43),5)</f>
        <v>82510.48</v>
      </c>
      <c r="ET44" s="115" t="n">
        <f aca="false">ROUND(SUM(ET41:ET43),5)</f>
        <v>20816.91</v>
      </c>
      <c r="EU44" s="115" t="n">
        <f aca="false">ROUND(SUM(EU41:EU43),5)</f>
        <v>145</v>
      </c>
      <c r="EV44" s="115" t="n">
        <f aca="false">ROUND(SUM(EV41:EV43),5)</f>
        <v>0</v>
      </c>
      <c r="EW44" s="115" t="n">
        <f aca="false">ROUND(SUM(EW41:EW43),5)</f>
        <v>0</v>
      </c>
      <c r="EX44" s="115" t="n">
        <f aca="false">ROUND(SUM(EX41:EX43),5)</f>
        <v>0</v>
      </c>
      <c r="EY44" s="115" t="n">
        <f aca="false">ROUND(SUM(EY41:EY43),5)</f>
        <v>41233.61</v>
      </c>
      <c r="EZ44" s="115" t="n">
        <f aca="false">ROUND(SUM(G44:EY44),5)</f>
        <v>3380063.31</v>
      </c>
      <c r="FA44" s="110"/>
      <c r="FB44" s="111"/>
      <c r="FC44" s="110"/>
      <c r="FD44" s="111"/>
      <c r="FE44" s="110"/>
      <c r="FF44" s="111"/>
      <c r="FG44" s="110"/>
      <c r="FH44" s="111"/>
      <c r="FI44" s="110"/>
      <c r="FJ44" s="111"/>
      <c r="FK44" s="110"/>
      <c r="FL44" s="111"/>
      <c r="FM44" s="110"/>
      <c r="FN44" s="111"/>
      <c r="FO44" s="110"/>
      <c r="FP44" s="111"/>
      <c r="FQ44" s="110"/>
      <c r="FR44" s="111"/>
      <c r="FS44" s="110"/>
      <c r="FT44" s="111"/>
      <c r="FU44" s="110"/>
      <c r="FV44" s="111"/>
      <c r="FW44" s="110"/>
      <c r="FX44" s="111"/>
      <c r="FY44" s="110"/>
      <c r="FZ44" s="111"/>
      <c r="GA44" s="110"/>
      <c r="GB44" s="111"/>
      <c r="GC44" s="110"/>
      <c r="GD44" s="111"/>
      <c r="GE44" s="110"/>
      <c r="GF44" s="111"/>
      <c r="GG44" s="110"/>
      <c r="GH44" s="111"/>
      <c r="GI44" s="110"/>
      <c r="GJ44" s="111"/>
      <c r="GK44" s="110"/>
      <c r="GL44" s="111"/>
      <c r="GM44" s="110"/>
      <c r="GN44" s="111"/>
      <c r="GO44" s="110"/>
      <c r="GP44" s="111"/>
      <c r="GQ44" s="110"/>
      <c r="GR44" s="111"/>
      <c r="GS44" s="110"/>
      <c r="GT44" s="111"/>
      <c r="GU44" s="110"/>
      <c r="GV44" s="111"/>
      <c r="GW44" s="110"/>
      <c r="GX44" s="111"/>
      <c r="GY44" s="110"/>
      <c r="GZ44" s="111"/>
      <c r="HA44" s="110"/>
      <c r="HB44" s="111"/>
      <c r="HC44" s="110"/>
      <c r="HD44" s="111"/>
      <c r="HE44" s="110"/>
      <c r="HF44" s="111"/>
      <c r="HG44" s="110"/>
      <c r="HH44" s="111"/>
      <c r="HI44" s="110"/>
      <c r="HJ44" s="111"/>
      <c r="HK44" s="110"/>
      <c r="HL44" s="111"/>
      <c r="HM44" s="110"/>
      <c r="HN44" s="111"/>
      <c r="HO44" s="110"/>
      <c r="HP44" s="111"/>
      <c r="HQ44" s="110"/>
      <c r="HR44" s="111"/>
      <c r="HS44" s="110"/>
      <c r="HT44" s="111"/>
      <c r="HU44" s="110"/>
      <c r="HV44" s="111"/>
      <c r="HW44" s="110"/>
      <c r="HX44" s="111"/>
      <c r="HY44" s="110"/>
      <c r="HZ44" s="111"/>
      <c r="IA44" s="110"/>
      <c r="IB44" s="111"/>
      <c r="IC44" s="110"/>
      <c r="ID44" s="111"/>
      <c r="IE44" s="110"/>
      <c r="IF44" s="111"/>
      <c r="IG44" s="110"/>
      <c r="IH44" s="111"/>
      <c r="II44" s="110"/>
      <c r="IJ44" s="111"/>
      <c r="IK44" s="110"/>
      <c r="IL44" s="111"/>
      <c r="IM44" s="110"/>
      <c r="IN44" s="111"/>
      <c r="IO44" s="110"/>
      <c r="IP44" s="111"/>
      <c r="IQ44" s="110"/>
      <c r="IR44" s="111"/>
      <c r="IS44" s="110"/>
      <c r="IT44" s="111"/>
      <c r="IU44" s="110"/>
      <c r="IV44" s="111"/>
      <c r="IW44" s="110"/>
      <c r="IX44" s="111"/>
      <c r="IY44" s="110"/>
      <c r="IZ44" s="111"/>
      <c r="JA44" s="110"/>
      <c r="JB44" s="111"/>
      <c r="JC44" s="110"/>
      <c r="JD44" s="111"/>
      <c r="JE44" s="110"/>
      <c r="JF44" s="111"/>
      <c r="JG44" s="110"/>
      <c r="JH44" s="111"/>
      <c r="JI44" s="110"/>
      <c r="JJ44" s="111"/>
      <c r="JK44" s="110"/>
      <c r="JL44" s="111"/>
      <c r="JM44" s="110"/>
      <c r="JN44" s="111"/>
      <c r="JO44" s="110"/>
      <c r="JP44" s="111"/>
      <c r="JQ44" s="110"/>
      <c r="JR44" s="111"/>
      <c r="JS44" s="110"/>
      <c r="JT44" s="111"/>
      <c r="JU44" s="110"/>
      <c r="JV44" s="111"/>
      <c r="JW44" s="110"/>
      <c r="JX44" s="111"/>
      <c r="JY44" s="112"/>
      <c r="JZ44" s="112"/>
    </row>
    <row r="45" customFormat="false" ht="30" hidden="false" customHeight="true" outlineLevel="0" collapsed="false">
      <c r="A45" s="76"/>
      <c r="B45" s="76"/>
      <c r="C45" s="76" t="s">
        <v>424</v>
      </c>
      <c r="D45" s="76"/>
      <c r="E45" s="76"/>
      <c r="F45" s="76"/>
      <c r="G45" s="109" t="n">
        <f aca="false">ROUND(G40+G44,5)</f>
        <v>8421.81</v>
      </c>
      <c r="H45" s="109" t="n">
        <f aca="false">ROUND(H40+H44,5)</f>
        <v>12285.85</v>
      </c>
      <c r="I45" s="109" t="n">
        <f aca="false">ROUND(I40+I44,5)</f>
        <v>318816.26</v>
      </c>
      <c r="J45" s="109" t="n">
        <f aca="false">ROUND(J40+J44,5)</f>
        <v>1165.99</v>
      </c>
      <c r="K45" s="109" t="n">
        <f aca="false">ROUND(K40+K44,5)</f>
        <v>29866.72</v>
      </c>
      <c r="L45" s="109" t="n">
        <f aca="false">ROUND(L40+L44,5)</f>
        <v>30223.01</v>
      </c>
      <c r="M45" s="109" t="n">
        <f aca="false">ROUND(M40+M44,5)</f>
        <v>60.6</v>
      </c>
      <c r="N45" s="109" t="n">
        <f aca="false">ROUND(N40+N44,5)</f>
        <v>760.9</v>
      </c>
      <c r="O45" s="109" t="n">
        <f aca="false">ROUND(O40+O44,5)</f>
        <v>6903.15</v>
      </c>
      <c r="P45" s="109" t="n">
        <f aca="false">ROUND(P40+P44,5)</f>
        <v>84849.38</v>
      </c>
      <c r="Q45" s="109" t="n">
        <f aca="false">ROUND(Q40+Q44,5)</f>
        <v>3285.66</v>
      </c>
      <c r="R45" s="109" t="n">
        <f aca="false">ROUND(R40+R44,5)</f>
        <v>28031.1</v>
      </c>
      <c r="S45" s="109" t="n">
        <f aca="false">ROUND(S40+S44,5)</f>
        <v>409.84</v>
      </c>
      <c r="T45" s="109" t="n">
        <f aca="false">ROUND(T40+T44,5)</f>
        <v>0</v>
      </c>
      <c r="U45" s="109" t="n">
        <f aca="false">ROUND(U40+U44,5)</f>
        <v>568.33</v>
      </c>
      <c r="V45" s="109" t="n">
        <f aca="false">ROUND(V40+V44,5)</f>
        <v>105</v>
      </c>
      <c r="W45" s="109" t="n">
        <f aca="false">ROUND(W40+W44,5)</f>
        <v>42762.72</v>
      </c>
      <c r="X45" s="109" t="n">
        <f aca="false">ROUND(X40+X44,5)</f>
        <v>0</v>
      </c>
      <c r="Y45" s="109" t="n">
        <f aca="false">ROUND(Y40+Y44,5)</f>
        <v>18844.33</v>
      </c>
      <c r="Z45" s="109" t="n">
        <f aca="false">ROUND(Z40+Z44,5)</f>
        <v>50820.95</v>
      </c>
      <c r="AA45" s="109" t="n">
        <f aca="false">ROUND(AA40+AA44,5)</f>
        <v>1116.16</v>
      </c>
      <c r="AB45" s="109" t="n">
        <f aca="false">ROUND(AB40+AB44,5)</f>
        <v>0</v>
      </c>
      <c r="AC45" s="109" t="n">
        <f aca="false">ROUND(AC40+AC44,5)</f>
        <v>0</v>
      </c>
      <c r="AD45" s="109" t="n">
        <f aca="false">ROUND(AD40+AD44,5)</f>
        <v>2412.39</v>
      </c>
      <c r="AE45" s="109" t="n">
        <f aca="false">ROUND(AE40+AE44,5)</f>
        <v>18318.04</v>
      </c>
      <c r="AF45" s="109" t="n">
        <f aca="false">ROUND(AF40+AF44,5)</f>
        <v>59.23</v>
      </c>
      <c r="AG45" s="109" t="n">
        <f aca="false">ROUND(AG40+AG44,5)</f>
        <v>1137.54</v>
      </c>
      <c r="AH45" s="109" t="n">
        <f aca="false">ROUND(AH40+AH44,5)</f>
        <v>19535.9</v>
      </c>
      <c r="AI45" s="109" t="n">
        <f aca="false">ROUND(AI40+AI44,5)</f>
        <v>1945.34</v>
      </c>
      <c r="AJ45" s="109" t="n">
        <f aca="false">ROUND(AJ40+AJ44,5)</f>
        <v>1356</v>
      </c>
      <c r="AK45" s="109" t="n">
        <f aca="false">ROUND(AK40+AK44,5)</f>
        <v>14988.23</v>
      </c>
      <c r="AL45" s="109" t="n">
        <f aca="false">ROUND(AL40+AL44,5)</f>
        <v>1802.5</v>
      </c>
      <c r="AM45" s="109" t="n">
        <f aca="false">ROUND(AM40+AM44,5)</f>
        <v>1262.5</v>
      </c>
      <c r="AN45" s="109" t="n">
        <f aca="false">ROUND(AN40+AN44,5)</f>
        <v>32426.36</v>
      </c>
      <c r="AO45" s="109" t="n">
        <f aca="false">ROUND(AO40+AO44,5)</f>
        <v>2604.87</v>
      </c>
      <c r="AP45" s="109" t="n">
        <f aca="false">ROUND(AP40+AP44,5)</f>
        <v>1378.98</v>
      </c>
      <c r="AQ45" s="109" t="n">
        <f aca="false">ROUND(AQ40+AQ44,5)</f>
        <v>21677.56</v>
      </c>
      <c r="AR45" s="109" t="n">
        <f aca="false">ROUND(AR40+AR44,5)</f>
        <v>364.4</v>
      </c>
      <c r="AS45" s="109" t="n">
        <f aca="false">ROUND(AS40+AS44,5)</f>
        <v>1833.5</v>
      </c>
      <c r="AT45" s="109" t="n">
        <f aca="false">ROUND(AT40+AT44,5)</f>
        <v>5102.56</v>
      </c>
      <c r="AU45" s="109" t="n">
        <f aca="false">ROUND(AU40+AU44,5)</f>
        <v>76335.66</v>
      </c>
      <c r="AV45" s="109" t="n">
        <f aca="false">ROUND(AV40+AV44,5)</f>
        <v>941.39</v>
      </c>
      <c r="AW45" s="109" t="n">
        <f aca="false">ROUND(AW40+AW44,5)</f>
        <v>2189.76</v>
      </c>
      <c r="AX45" s="109" t="n">
        <f aca="false">ROUND(AX40+AX44,5)</f>
        <v>68.67</v>
      </c>
      <c r="AY45" s="109" t="n">
        <f aca="false">ROUND(AY40+AY44,5)</f>
        <v>137.5</v>
      </c>
      <c r="AZ45" s="109" t="n">
        <f aca="false">ROUND(AZ40+AZ44,5)</f>
        <v>895.4</v>
      </c>
      <c r="BA45" s="109" t="n">
        <f aca="false">ROUND(BA40+BA44,5)</f>
        <v>5368.36</v>
      </c>
      <c r="BB45" s="109" t="n">
        <f aca="false">ROUND(BB40+BB44,5)</f>
        <v>941.66</v>
      </c>
      <c r="BC45" s="109" t="n">
        <f aca="false">ROUND(BC40+BC44,5)</f>
        <v>1679.39</v>
      </c>
      <c r="BD45" s="109" t="n">
        <f aca="false">ROUND(BD40+BD44,5)</f>
        <v>946.18</v>
      </c>
      <c r="BE45" s="109" t="n">
        <f aca="false">ROUND(BE40+BE44,5)</f>
        <v>3077</v>
      </c>
      <c r="BF45" s="109" t="n">
        <f aca="false">ROUND(BF40+BF44,5)</f>
        <v>0</v>
      </c>
      <c r="BG45" s="109" t="n">
        <f aca="false">ROUND(BG40+BG44,5)</f>
        <v>1500.02</v>
      </c>
      <c r="BH45" s="109" t="n">
        <f aca="false">ROUND(BH40+BH44,5)</f>
        <v>217799.09</v>
      </c>
      <c r="BI45" s="109" t="n">
        <f aca="false">ROUND(BI40+BI44,5)</f>
        <v>171.75</v>
      </c>
      <c r="BJ45" s="109" t="n">
        <f aca="false">ROUND(BJ40+BJ44,5)</f>
        <v>3051.24</v>
      </c>
      <c r="BK45" s="109" t="n">
        <f aca="false">ROUND(BK40+BK44,5)</f>
        <v>11538.92</v>
      </c>
      <c r="BL45" s="109" t="n">
        <f aca="false">ROUND(BL40+BL44,5)</f>
        <v>44139.29</v>
      </c>
      <c r="BM45" s="109" t="n">
        <f aca="false">ROUND(BM40+BM44,5)</f>
        <v>-216.17</v>
      </c>
      <c r="BN45" s="109" t="n">
        <f aca="false">ROUND(BN40+BN44,5)</f>
        <v>26749.51</v>
      </c>
      <c r="BO45" s="109" t="n">
        <f aca="false">ROUND(BO40+BO44,5)</f>
        <v>1853.6</v>
      </c>
      <c r="BP45" s="109" t="n">
        <f aca="false">ROUND(BP40+BP44,5)</f>
        <v>2425.96</v>
      </c>
      <c r="BQ45" s="109" t="n">
        <f aca="false">ROUND(BQ40+BQ44,5)</f>
        <v>4220.63</v>
      </c>
      <c r="BR45" s="109" t="n">
        <f aca="false">ROUND(BR40+BR44,5)</f>
        <v>707.81</v>
      </c>
      <c r="BS45" s="109" t="n">
        <f aca="false">ROUND(BS40+BS44,5)</f>
        <v>2240.77</v>
      </c>
      <c r="BT45" s="109" t="n">
        <f aca="false">ROUND(BT40+BT44,5)</f>
        <v>206.96</v>
      </c>
      <c r="BU45" s="109" t="n">
        <f aca="false">ROUND(BU40+BU44,5)</f>
        <v>0</v>
      </c>
      <c r="BV45" s="109" t="n">
        <f aca="false">ROUND(BV40+BV44,5)</f>
        <v>157039.31</v>
      </c>
      <c r="BW45" s="109" t="n">
        <f aca="false">ROUND(BW40+BW44,5)</f>
        <v>10421.95</v>
      </c>
      <c r="BX45" s="109" t="n">
        <f aca="false">ROUND(BX40+BX44,5)</f>
        <v>0</v>
      </c>
      <c r="BY45" s="109" t="n">
        <f aca="false">ROUND(BY40+BY44,5)</f>
        <v>59278.81</v>
      </c>
      <c r="BZ45" s="109" t="n">
        <f aca="false">ROUND(BZ40+BZ44,5)</f>
        <v>455.5</v>
      </c>
      <c r="CA45" s="109" t="n">
        <f aca="false">ROUND(CA40+CA44,5)</f>
        <v>0</v>
      </c>
      <c r="CB45" s="109" t="n">
        <f aca="false">ROUND(CB40+CB44,5)</f>
        <v>1175.25</v>
      </c>
      <c r="CC45" s="109" t="n">
        <f aca="false">ROUND(CC40+CC44,5)</f>
        <v>30867.51</v>
      </c>
      <c r="CD45" s="109" t="n">
        <f aca="false">ROUND(CD40+CD44,5)</f>
        <v>10256.71</v>
      </c>
      <c r="CE45" s="109" t="n">
        <f aca="false">ROUND(CE40+CE44,5)</f>
        <v>1896.67</v>
      </c>
      <c r="CF45" s="109" t="n">
        <f aca="false">ROUND(CF40+CF44,5)</f>
        <v>0</v>
      </c>
      <c r="CG45" s="109" t="n">
        <f aca="false">ROUND(CG40+CG44,5)</f>
        <v>13324.93</v>
      </c>
      <c r="CH45" s="109" t="n">
        <f aca="false">ROUND(CH40+CH44,5)</f>
        <v>3695.1</v>
      </c>
      <c r="CI45" s="109" t="n">
        <f aca="false">ROUND(CI40+CI44,5)</f>
        <v>2316.78</v>
      </c>
      <c r="CJ45" s="109" t="n">
        <f aca="false">ROUND(CJ40+CJ44,5)</f>
        <v>1337.68</v>
      </c>
      <c r="CK45" s="109" t="n">
        <f aca="false">ROUND(CK40+CK44,5)</f>
        <v>2601.63</v>
      </c>
      <c r="CL45" s="109" t="n">
        <f aca="false">ROUND(CL40+CL44,5)</f>
        <v>34073.36</v>
      </c>
      <c r="CM45" s="109" t="n">
        <f aca="false">ROUND(CM40+CM44,5)</f>
        <v>6146</v>
      </c>
      <c r="CN45" s="109" t="n">
        <f aca="false">ROUND(CN40+CN44,5)</f>
        <v>2206.62</v>
      </c>
      <c r="CO45" s="109" t="n">
        <f aca="false">ROUND(CO40+CO44,5)</f>
        <v>9772.43</v>
      </c>
      <c r="CP45" s="109" t="n">
        <f aca="false">ROUND(CP40+CP44,5)</f>
        <v>248935.67</v>
      </c>
      <c r="CQ45" s="109" t="n">
        <f aca="false">ROUND(CQ40+CQ44,5)</f>
        <v>3447.24</v>
      </c>
      <c r="CR45" s="109" t="n">
        <f aca="false">ROUND(CR40+CR44,5)</f>
        <v>5414.53</v>
      </c>
      <c r="CS45" s="109" t="n">
        <f aca="false">ROUND(CS40+CS44,5)</f>
        <v>815</v>
      </c>
      <c r="CT45" s="109" t="n">
        <f aca="false">ROUND(CT40+CT44,5)</f>
        <v>214129</v>
      </c>
      <c r="CU45" s="109" t="n">
        <f aca="false">ROUND(CU40+CU44,5)</f>
        <v>174523.63</v>
      </c>
      <c r="CV45" s="109" t="n">
        <f aca="false">ROUND(CV40+CV44,5)</f>
        <v>5009.26</v>
      </c>
      <c r="CW45" s="109" t="n">
        <f aca="false">ROUND(CW40+CW44,5)</f>
        <v>13116.26</v>
      </c>
      <c r="CX45" s="109" t="n">
        <f aca="false">ROUND(CX40+CX44,5)</f>
        <v>5044.17</v>
      </c>
      <c r="CY45" s="109" t="n">
        <f aca="false">ROUND(CY40+CY44,5)</f>
        <v>137.5</v>
      </c>
      <c r="CZ45" s="109" t="n">
        <f aca="false">ROUND(CZ40+CZ44,5)</f>
        <v>326</v>
      </c>
      <c r="DA45" s="109" t="n">
        <f aca="false">ROUND(DA40+DA44,5)</f>
        <v>191.5</v>
      </c>
      <c r="DB45" s="109" t="n">
        <f aca="false">ROUND(DB40+DB44,5)</f>
        <v>2133.07</v>
      </c>
      <c r="DC45" s="109" t="n">
        <f aca="false">ROUND(DC40+DC44,5)</f>
        <v>689.8</v>
      </c>
      <c r="DD45" s="109" t="n">
        <f aca="false">ROUND(DD40+DD44,5)</f>
        <v>310</v>
      </c>
      <c r="DE45" s="109" t="n">
        <f aca="false">ROUND(DE40+DE44,5)</f>
        <v>60382.75</v>
      </c>
      <c r="DF45" s="109" t="n">
        <f aca="false">ROUND(DF40+DF44,5)</f>
        <v>19673.46</v>
      </c>
      <c r="DG45" s="109" t="n">
        <f aca="false">ROUND(DG40+DG44,5)</f>
        <v>14694.68</v>
      </c>
      <c r="DH45" s="109" t="n">
        <f aca="false">ROUND(DH40+DH44,5)</f>
        <v>3326.35</v>
      </c>
      <c r="DI45" s="109" t="n">
        <f aca="false">ROUND(DI40+DI44,5)</f>
        <v>3867.06</v>
      </c>
      <c r="DJ45" s="109" t="n">
        <f aca="false">ROUND(DJ40+DJ44,5)</f>
        <v>1627.68</v>
      </c>
      <c r="DK45" s="109" t="n">
        <f aca="false">ROUND(DK40+DK44,5)</f>
        <v>4511.69</v>
      </c>
      <c r="DL45" s="109" t="n">
        <f aca="false">ROUND(DL40+DL44,5)</f>
        <v>4328.87</v>
      </c>
      <c r="DM45" s="109" t="n">
        <f aca="false">ROUND(DM40+DM44,5)</f>
        <v>22556.02</v>
      </c>
      <c r="DN45" s="109" t="n">
        <f aca="false">ROUND(DN40+DN44,5)</f>
        <v>187.5</v>
      </c>
      <c r="DO45" s="109" t="n">
        <f aca="false">ROUND(DO40+DO44,5)</f>
        <v>90235.82</v>
      </c>
      <c r="DP45" s="109" t="n">
        <f aca="false">ROUND(DP40+DP44,5)</f>
        <v>465.5</v>
      </c>
      <c r="DQ45" s="109" t="n">
        <f aca="false">ROUND(DQ40+DQ44,5)</f>
        <v>847.4</v>
      </c>
      <c r="DR45" s="109" t="n">
        <f aca="false">ROUND(DR40+DR44,5)</f>
        <v>17094.12</v>
      </c>
      <c r="DS45" s="109" t="n">
        <f aca="false">ROUND(DS40+DS44,5)</f>
        <v>70099.54</v>
      </c>
      <c r="DT45" s="109" t="n">
        <f aca="false">ROUND(DT40+DT44,5)</f>
        <v>4424.38</v>
      </c>
      <c r="DU45" s="109" t="n">
        <f aca="false">ROUND(DU40+DU44,5)</f>
        <v>383.5</v>
      </c>
      <c r="DV45" s="109" t="n">
        <f aca="false">ROUND(DV40+DV44,5)</f>
        <v>9105.67</v>
      </c>
      <c r="DW45" s="109" t="n">
        <f aca="false">ROUND(DW40+DW44,5)</f>
        <v>2170.25</v>
      </c>
      <c r="DX45" s="109" t="n">
        <f aca="false">ROUND(DX40+DX44,5)</f>
        <v>9785.33</v>
      </c>
      <c r="DY45" s="109" t="n">
        <f aca="false">ROUND(DY40+DY44,5)</f>
        <v>353.54</v>
      </c>
      <c r="DZ45" s="109" t="n">
        <f aca="false">ROUND(DZ40+DZ44,5)</f>
        <v>14889.87</v>
      </c>
      <c r="EA45" s="109" t="n">
        <f aca="false">ROUND(EA40+EA44,5)</f>
        <v>1663.87</v>
      </c>
      <c r="EB45" s="109" t="n">
        <f aca="false">ROUND(EB40+EB44,5)</f>
        <v>9125.4</v>
      </c>
      <c r="EC45" s="109" t="n">
        <f aca="false">ROUND(EC40+EC44,5)</f>
        <v>562</v>
      </c>
      <c r="ED45" s="109" t="n">
        <f aca="false">ROUND(ED40+ED44,5)</f>
        <v>0</v>
      </c>
      <c r="EE45" s="109" t="n">
        <f aca="false">ROUND(EE40+EE44,5)</f>
        <v>2569.26</v>
      </c>
      <c r="EF45" s="109" t="n">
        <f aca="false">ROUND(EF40+EF44,5)</f>
        <v>3529.51</v>
      </c>
      <c r="EG45" s="109" t="n">
        <f aca="false">ROUND(EG40+EG44,5)</f>
        <v>252.03</v>
      </c>
      <c r="EH45" s="109" t="n">
        <f aca="false">ROUND(EH40+EH44,5)</f>
        <v>1036</v>
      </c>
      <c r="EI45" s="109" t="n">
        <f aca="false">ROUND(EI40+EI44,5)</f>
        <v>10216.68</v>
      </c>
      <c r="EJ45" s="109" t="n">
        <f aca="false">ROUND(EJ40+EJ44,5)</f>
        <v>0</v>
      </c>
      <c r="EK45" s="109" t="n">
        <f aca="false">ROUND(EK40+EK44,5)</f>
        <v>39851.27</v>
      </c>
      <c r="EL45" s="109" t="n">
        <f aca="false">ROUND(EL40+EL44,5)</f>
        <v>4618.83</v>
      </c>
      <c r="EM45" s="109" t="n">
        <f aca="false">ROUND(EM40+EM44,5)</f>
        <v>3130.98</v>
      </c>
      <c r="EN45" s="109" t="n">
        <f aca="false">ROUND(EN40+EN44,5)</f>
        <v>171974.07</v>
      </c>
      <c r="EO45" s="109" t="n">
        <f aca="false">ROUND(EO40+EO44,5)</f>
        <v>417589.91</v>
      </c>
      <c r="EP45" s="109" t="n">
        <f aca="false">ROUND(EP40+EP44,5)</f>
        <v>2017.8</v>
      </c>
      <c r="EQ45" s="109" t="n">
        <f aca="false">ROUND(EQ40+EQ44,5)</f>
        <v>14275.84</v>
      </c>
      <c r="ER45" s="109" t="n">
        <f aca="false">ROUND(ER40+ER44,5)</f>
        <v>370</v>
      </c>
      <c r="ES45" s="109" t="n">
        <f aca="false">ROUND(ES40+ES44,5)</f>
        <v>82510.48</v>
      </c>
      <c r="ET45" s="109" t="n">
        <f aca="false">ROUND(ET40+ET44,5)</f>
        <v>20816.91</v>
      </c>
      <c r="EU45" s="109" t="n">
        <f aca="false">ROUND(EU40+EU44,5)</f>
        <v>145</v>
      </c>
      <c r="EV45" s="109" t="n">
        <f aca="false">ROUND(EV40+EV44,5)</f>
        <v>0</v>
      </c>
      <c r="EW45" s="109" t="n">
        <f aca="false">ROUND(EW40+EW44,5)</f>
        <v>0</v>
      </c>
      <c r="EX45" s="109" t="n">
        <f aca="false">ROUND(EX40+EX44,5)</f>
        <v>0</v>
      </c>
      <c r="EY45" s="109" t="n">
        <f aca="false">ROUND(EY40+EY44,5)</f>
        <v>41233.61</v>
      </c>
      <c r="EZ45" s="109" t="n">
        <f aca="false">ROUND(SUM(G45:EY45),5)</f>
        <v>3380063.31</v>
      </c>
      <c r="FA45" s="110"/>
      <c r="FB45" s="111"/>
      <c r="FC45" s="110"/>
      <c r="FD45" s="111"/>
      <c r="FE45" s="110"/>
      <c r="FF45" s="111"/>
      <c r="FG45" s="110"/>
      <c r="FH45" s="111"/>
      <c r="FI45" s="110"/>
      <c r="FJ45" s="111"/>
      <c r="FK45" s="110"/>
      <c r="FL45" s="111"/>
      <c r="FM45" s="110"/>
      <c r="FN45" s="111"/>
      <c r="FO45" s="110"/>
      <c r="FP45" s="111"/>
      <c r="FQ45" s="110"/>
      <c r="FR45" s="111"/>
      <c r="FS45" s="110"/>
      <c r="FT45" s="111"/>
      <c r="FU45" s="110"/>
      <c r="FV45" s="111"/>
      <c r="FW45" s="110"/>
      <c r="FX45" s="111"/>
      <c r="FY45" s="110"/>
      <c r="FZ45" s="111"/>
      <c r="GA45" s="110"/>
      <c r="GB45" s="111"/>
      <c r="GC45" s="110"/>
      <c r="GD45" s="111"/>
      <c r="GE45" s="110"/>
      <c r="GF45" s="111"/>
      <c r="GG45" s="110"/>
      <c r="GH45" s="111"/>
      <c r="GI45" s="110"/>
      <c r="GJ45" s="111"/>
      <c r="GK45" s="110"/>
      <c r="GL45" s="111"/>
      <c r="GM45" s="110"/>
      <c r="GN45" s="111"/>
      <c r="GO45" s="110"/>
      <c r="GP45" s="111"/>
      <c r="GQ45" s="110"/>
      <c r="GR45" s="111"/>
      <c r="GS45" s="110"/>
      <c r="GT45" s="111"/>
      <c r="GU45" s="110"/>
      <c r="GV45" s="111"/>
      <c r="GW45" s="110"/>
      <c r="GX45" s="111"/>
      <c r="GY45" s="110"/>
      <c r="GZ45" s="111"/>
      <c r="HA45" s="110"/>
      <c r="HB45" s="111"/>
      <c r="HC45" s="110"/>
      <c r="HD45" s="111"/>
      <c r="HE45" s="110"/>
      <c r="HF45" s="111"/>
      <c r="HG45" s="110"/>
      <c r="HH45" s="111"/>
      <c r="HI45" s="110"/>
      <c r="HJ45" s="111"/>
      <c r="HK45" s="110"/>
      <c r="HL45" s="111"/>
      <c r="HM45" s="110"/>
      <c r="HN45" s="111"/>
      <c r="HO45" s="110"/>
      <c r="HP45" s="111"/>
      <c r="HQ45" s="110"/>
      <c r="HR45" s="111"/>
      <c r="HS45" s="110"/>
      <c r="HT45" s="111"/>
      <c r="HU45" s="110"/>
      <c r="HV45" s="111"/>
      <c r="HW45" s="110"/>
      <c r="HX45" s="111"/>
      <c r="HY45" s="110"/>
      <c r="HZ45" s="111"/>
      <c r="IA45" s="110"/>
      <c r="IB45" s="111"/>
      <c r="IC45" s="110"/>
      <c r="ID45" s="111"/>
      <c r="IE45" s="110"/>
      <c r="IF45" s="111"/>
      <c r="IG45" s="110"/>
      <c r="IH45" s="111"/>
      <c r="II45" s="110"/>
      <c r="IJ45" s="111"/>
      <c r="IK45" s="110"/>
      <c r="IL45" s="111"/>
      <c r="IM45" s="110"/>
      <c r="IN45" s="111"/>
      <c r="IO45" s="110"/>
      <c r="IP45" s="111"/>
      <c r="IQ45" s="110"/>
      <c r="IR45" s="111"/>
      <c r="IS45" s="110"/>
      <c r="IT45" s="111"/>
      <c r="IU45" s="110"/>
      <c r="IV45" s="111"/>
      <c r="IW45" s="110"/>
      <c r="IX45" s="111"/>
      <c r="IY45" s="110"/>
      <c r="IZ45" s="111"/>
      <c r="JA45" s="110"/>
      <c r="JB45" s="111"/>
      <c r="JC45" s="110"/>
      <c r="JD45" s="111"/>
      <c r="JE45" s="110"/>
      <c r="JF45" s="111"/>
      <c r="JG45" s="110"/>
      <c r="JH45" s="111"/>
      <c r="JI45" s="110"/>
      <c r="JJ45" s="111"/>
      <c r="JK45" s="110"/>
      <c r="JL45" s="111"/>
      <c r="JM45" s="110"/>
      <c r="JN45" s="111"/>
      <c r="JO45" s="110"/>
      <c r="JP45" s="111"/>
      <c r="JQ45" s="110"/>
      <c r="JR45" s="111"/>
      <c r="JS45" s="110"/>
      <c r="JT45" s="111"/>
      <c r="JU45" s="110"/>
      <c r="JV45" s="111"/>
      <c r="JW45" s="110"/>
      <c r="JX45" s="111"/>
      <c r="JY45" s="112"/>
      <c r="JZ45" s="112"/>
    </row>
    <row r="46" customFormat="false" ht="30" hidden="false" customHeight="true" outlineLevel="0" collapsed="false">
      <c r="A46" s="76"/>
      <c r="B46" s="76"/>
      <c r="C46" s="76" t="s">
        <v>425</v>
      </c>
      <c r="D46" s="76"/>
      <c r="E46" s="76"/>
      <c r="F46" s="76"/>
      <c r="G46" s="109"/>
      <c r="H46" s="109"/>
      <c r="I46" s="109"/>
      <c r="J46" s="109"/>
      <c r="K46" s="109"/>
      <c r="L46" s="109"/>
      <c r="M46" s="109"/>
      <c r="N46" s="109"/>
      <c r="O46" s="109"/>
      <c r="P46" s="109"/>
      <c r="Q46" s="109"/>
      <c r="R46" s="109"/>
      <c r="S46" s="109"/>
      <c r="T46" s="109"/>
      <c r="U46" s="109"/>
      <c r="V46" s="109"/>
      <c r="W46" s="109"/>
      <c r="X46" s="109"/>
      <c r="Y46" s="109"/>
      <c r="Z46" s="109"/>
      <c r="AA46" s="109"/>
      <c r="AB46" s="109"/>
      <c r="AC46" s="109"/>
      <c r="AD46" s="109"/>
      <c r="AE46" s="109"/>
      <c r="AF46" s="109"/>
      <c r="AG46" s="109"/>
      <c r="AH46" s="109"/>
      <c r="AI46" s="109"/>
      <c r="AJ46" s="109"/>
      <c r="AK46" s="109"/>
      <c r="AL46" s="109"/>
      <c r="AM46" s="109"/>
      <c r="AN46" s="109"/>
      <c r="AO46" s="109"/>
      <c r="AP46" s="109"/>
      <c r="AQ46" s="109"/>
      <c r="AR46" s="109"/>
      <c r="AS46" s="109"/>
      <c r="AT46" s="109"/>
      <c r="AU46" s="109"/>
      <c r="AV46" s="109"/>
      <c r="AW46" s="109"/>
      <c r="AX46" s="109"/>
      <c r="AY46" s="109"/>
      <c r="AZ46" s="109"/>
      <c r="BA46" s="109"/>
      <c r="BB46" s="109"/>
      <c r="BC46" s="109"/>
      <c r="BD46" s="109"/>
      <c r="BE46" s="109"/>
      <c r="BF46" s="109"/>
      <c r="BG46" s="109"/>
      <c r="BH46" s="109"/>
      <c r="BI46" s="109"/>
      <c r="BJ46" s="109"/>
      <c r="BK46" s="109"/>
      <c r="BL46" s="109"/>
      <c r="BM46" s="109"/>
      <c r="BN46" s="109"/>
      <c r="BO46" s="109"/>
      <c r="BP46" s="109"/>
      <c r="BQ46" s="109"/>
      <c r="BR46" s="109"/>
      <c r="BS46" s="109"/>
      <c r="BT46" s="109"/>
      <c r="BU46" s="109"/>
      <c r="BV46" s="109"/>
      <c r="BW46" s="109"/>
      <c r="BX46" s="109"/>
      <c r="BY46" s="109"/>
      <c r="BZ46" s="109"/>
      <c r="CA46" s="109"/>
      <c r="CB46" s="109"/>
      <c r="CC46" s="109"/>
      <c r="CD46" s="109"/>
      <c r="CE46" s="109"/>
      <c r="CF46" s="109"/>
      <c r="CG46" s="109"/>
      <c r="CH46" s="109"/>
      <c r="CI46" s="109"/>
      <c r="CJ46" s="109"/>
      <c r="CK46" s="109"/>
      <c r="CL46" s="109"/>
      <c r="CM46" s="109"/>
      <c r="CN46" s="109"/>
      <c r="CO46" s="109"/>
      <c r="CP46" s="109"/>
      <c r="CQ46" s="109"/>
      <c r="CR46" s="109"/>
      <c r="CS46" s="109"/>
      <c r="CT46" s="109"/>
      <c r="CU46" s="109"/>
      <c r="CV46" s="109"/>
      <c r="CW46" s="109"/>
      <c r="CX46" s="109"/>
      <c r="CY46" s="109"/>
      <c r="CZ46" s="109"/>
      <c r="DA46" s="109"/>
      <c r="DB46" s="109"/>
      <c r="DC46" s="109"/>
      <c r="DD46" s="109"/>
      <c r="DE46" s="109"/>
      <c r="DF46" s="109"/>
      <c r="DG46" s="109"/>
      <c r="DH46" s="109"/>
      <c r="DI46" s="109"/>
      <c r="DJ46" s="109"/>
      <c r="DK46" s="109"/>
      <c r="DL46" s="109"/>
      <c r="DM46" s="109"/>
      <c r="DN46" s="109"/>
      <c r="DO46" s="109"/>
      <c r="DP46" s="109"/>
      <c r="DQ46" s="109"/>
      <c r="DR46" s="109"/>
      <c r="DS46" s="109"/>
      <c r="DT46" s="109"/>
      <c r="DU46" s="109"/>
      <c r="DV46" s="109"/>
      <c r="DW46" s="109"/>
      <c r="DX46" s="109"/>
      <c r="DY46" s="109"/>
      <c r="DZ46" s="109"/>
      <c r="EA46" s="109"/>
      <c r="EB46" s="109"/>
      <c r="EC46" s="109"/>
      <c r="ED46" s="109"/>
      <c r="EE46" s="109"/>
      <c r="EF46" s="109"/>
      <c r="EG46" s="109"/>
      <c r="EH46" s="109"/>
      <c r="EI46" s="109"/>
      <c r="EJ46" s="109"/>
      <c r="EK46" s="109"/>
      <c r="EL46" s="109"/>
      <c r="EM46" s="109"/>
      <c r="EN46" s="109"/>
      <c r="EO46" s="109"/>
      <c r="EP46" s="109"/>
      <c r="EQ46" s="109"/>
      <c r="ER46" s="109"/>
      <c r="ES46" s="109"/>
      <c r="ET46" s="109"/>
      <c r="EU46" s="109"/>
      <c r="EV46" s="109"/>
      <c r="EW46" s="109"/>
      <c r="EX46" s="109"/>
      <c r="EY46" s="109"/>
      <c r="EZ46" s="109"/>
      <c r="FA46" s="110"/>
      <c r="FB46" s="111"/>
      <c r="FC46" s="110"/>
      <c r="FD46" s="111"/>
      <c r="FE46" s="110"/>
      <c r="FF46" s="111"/>
      <c r="FG46" s="110"/>
      <c r="FH46" s="111"/>
      <c r="FI46" s="110"/>
      <c r="FJ46" s="111"/>
      <c r="FK46" s="110"/>
      <c r="FL46" s="111"/>
      <c r="FM46" s="110"/>
      <c r="FN46" s="111"/>
      <c r="FO46" s="110"/>
      <c r="FP46" s="111"/>
      <c r="FQ46" s="110"/>
      <c r="FR46" s="111"/>
      <c r="FS46" s="110"/>
      <c r="FT46" s="111"/>
      <c r="FU46" s="110"/>
      <c r="FV46" s="111"/>
      <c r="FW46" s="110"/>
      <c r="FX46" s="111"/>
      <c r="FY46" s="110"/>
      <c r="FZ46" s="111"/>
      <c r="GA46" s="110"/>
      <c r="GB46" s="111"/>
      <c r="GC46" s="110"/>
      <c r="GD46" s="111"/>
      <c r="GE46" s="110"/>
      <c r="GF46" s="111"/>
      <c r="GG46" s="110"/>
      <c r="GH46" s="111"/>
      <c r="GI46" s="110"/>
      <c r="GJ46" s="111"/>
      <c r="GK46" s="110"/>
      <c r="GL46" s="111"/>
      <c r="GM46" s="110"/>
      <c r="GN46" s="111"/>
      <c r="GO46" s="110"/>
      <c r="GP46" s="111"/>
      <c r="GQ46" s="110"/>
      <c r="GR46" s="111"/>
      <c r="GS46" s="110"/>
      <c r="GT46" s="111"/>
      <c r="GU46" s="110"/>
      <c r="GV46" s="111"/>
      <c r="GW46" s="110"/>
      <c r="GX46" s="111"/>
      <c r="GY46" s="110"/>
      <c r="GZ46" s="111"/>
      <c r="HA46" s="110"/>
      <c r="HB46" s="111"/>
      <c r="HC46" s="110"/>
      <c r="HD46" s="111"/>
      <c r="HE46" s="110"/>
      <c r="HF46" s="111"/>
      <c r="HG46" s="110"/>
      <c r="HH46" s="111"/>
      <c r="HI46" s="110"/>
      <c r="HJ46" s="111"/>
      <c r="HK46" s="110"/>
      <c r="HL46" s="111"/>
      <c r="HM46" s="110"/>
      <c r="HN46" s="111"/>
      <c r="HO46" s="110"/>
      <c r="HP46" s="111"/>
      <c r="HQ46" s="110"/>
      <c r="HR46" s="111"/>
      <c r="HS46" s="110"/>
      <c r="HT46" s="111"/>
      <c r="HU46" s="110"/>
      <c r="HV46" s="111"/>
      <c r="HW46" s="110"/>
      <c r="HX46" s="111"/>
      <c r="HY46" s="110"/>
      <c r="HZ46" s="111"/>
      <c r="IA46" s="110"/>
      <c r="IB46" s="111"/>
      <c r="IC46" s="110"/>
      <c r="ID46" s="111"/>
      <c r="IE46" s="110"/>
      <c r="IF46" s="111"/>
      <c r="IG46" s="110"/>
      <c r="IH46" s="111"/>
      <c r="II46" s="110"/>
      <c r="IJ46" s="111"/>
      <c r="IK46" s="110"/>
      <c r="IL46" s="111"/>
      <c r="IM46" s="110"/>
      <c r="IN46" s="111"/>
      <c r="IO46" s="110"/>
      <c r="IP46" s="111"/>
      <c r="IQ46" s="110"/>
      <c r="IR46" s="111"/>
      <c r="IS46" s="110"/>
      <c r="IT46" s="111"/>
      <c r="IU46" s="110"/>
      <c r="IV46" s="111"/>
      <c r="IW46" s="110"/>
      <c r="IX46" s="111"/>
      <c r="IY46" s="110"/>
      <c r="IZ46" s="111"/>
      <c r="JA46" s="110"/>
      <c r="JB46" s="111"/>
      <c r="JC46" s="110"/>
      <c r="JD46" s="111"/>
      <c r="JE46" s="110"/>
      <c r="JF46" s="111"/>
      <c r="JG46" s="110"/>
      <c r="JH46" s="111"/>
      <c r="JI46" s="110"/>
      <c r="JJ46" s="111"/>
      <c r="JK46" s="110"/>
      <c r="JL46" s="111"/>
      <c r="JM46" s="110"/>
      <c r="JN46" s="111"/>
      <c r="JO46" s="110"/>
      <c r="JP46" s="111"/>
      <c r="JQ46" s="110"/>
      <c r="JR46" s="111"/>
      <c r="JS46" s="110"/>
      <c r="JT46" s="111"/>
      <c r="JU46" s="110"/>
      <c r="JV46" s="111"/>
      <c r="JW46" s="110"/>
      <c r="JX46" s="111"/>
      <c r="JY46" s="112"/>
      <c r="JZ46" s="112"/>
    </row>
    <row r="47" customFormat="false" ht="13.8" hidden="false" customHeight="false" outlineLevel="0" collapsed="false">
      <c r="A47" s="76"/>
      <c r="B47" s="76"/>
      <c r="C47" s="76"/>
      <c r="D47" s="76" t="s">
        <v>426</v>
      </c>
      <c r="E47" s="76"/>
      <c r="F47" s="76"/>
      <c r="G47" s="109" t="n">
        <v>0</v>
      </c>
      <c r="H47" s="109" t="n">
        <v>0</v>
      </c>
      <c r="I47" s="109" t="n">
        <v>0</v>
      </c>
      <c r="J47" s="109" t="n">
        <v>0</v>
      </c>
      <c r="K47" s="109" t="n">
        <v>0</v>
      </c>
      <c r="L47" s="109" t="n">
        <v>0</v>
      </c>
      <c r="M47" s="109" t="n">
        <v>0</v>
      </c>
      <c r="N47" s="109" t="n">
        <v>0</v>
      </c>
      <c r="O47" s="109" t="n">
        <v>0</v>
      </c>
      <c r="P47" s="109" t="n">
        <v>0</v>
      </c>
      <c r="Q47" s="109" t="n">
        <v>0</v>
      </c>
      <c r="R47" s="109" t="n">
        <v>0</v>
      </c>
      <c r="S47" s="109" t="n">
        <v>0</v>
      </c>
      <c r="T47" s="109" t="n">
        <v>0</v>
      </c>
      <c r="U47" s="109" t="n">
        <v>0</v>
      </c>
      <c r="V47" s="109" t="n">
        <v>0</v>
      </c>
      <c r="W47" s="109" t="n">
        <v>0</v>
      </c>
      <c r="X47" s="109" t="n">
        <v>0</v>
      </c>
      <c r="Y47" s="109" t="n">
        <v>0</v>
      </c>
      <c r="Z47" s="109" t="n">
        <v>0</v>
      </c>
      <c r="AA47" s="109" t="n">
        <v>0</v>
      </c>
      <c r="AB47" s="109" t="n">
        <v>0</v>
      </c>
      <c r="AC47" s="109" t="n">
        <v>0</v>
      </c>
      <c r="AD47" s="109" t="n">
        <v>0</v>
      </c>
      <c r="AE47" s="109" t="n">
        <v>0</v>
      </c>
      <c r="AF47" s="109" t="n">
        <v>0</v>
      </c>
      <c r="AG47" s="109" t="n">
        <v>0</v>
      </c>
      <c r="AH47" s="109" t="n">
        <v>0</v>
      </c>
      <c r="AI47" s="109" t="n">
        <v>0</v>
      </c>
      <c r="AJ47" s="109" t="n">
        <v>0</v>
      </c>
      <c r="AK47" s="109" t="n">
        <v>0</v>
      </c>
      <c r="AL47" s="109" t="n">
        <v>0</v>
      </c>
      <c r="AM47" s="109" t="n">
        <v>0</v>
      </c>
      <c r="AN47" s="109" t="n">
        <v>0</v>
      </c>
      <c r="AO47" s="109" t="n">
        <v>0</v>
      </c>
      <c r="AP47" s="109" t="n">
        <v>0</v>
      </c>
      <c r="AQ47" s="109" t="n">
        <v>0</v>
      </c>
      <c r="AR47" s="109" t="n">
        <v>0</v>
      </c>
      <c r="AS47" s="109" t="n">
        <v>0</v>
      </c>
      <c r="AT47" s="109" t="n">
        <v>0</v>
      </c>
      <c r="AU47" s="109" t="n">
        <v>0</v>
      </c>
      <c r="AV47" s="109" t="n">
        <v>0</v>
      </c>
      <c r="AW47" s="109" t="n">
        <v>0</v>
      </c>
      <c r="AX47" s="109" t="n">
        <v>0</v>
      </c>
      <c r="AY47" s="109" t="n">
        <v>0</v>
      </c>
      <c r="AZ47" s="109" t="n">
        <v>0</v>
      </c>
      <c r="BA47" s="109" t="n">
        <v>0</v>
      </c>
      <c r="BB47" s="109" t="n">
        <v>0</v>
      </c>
      <c r="BC47" s="109" t="n">
        <v>0</v>
      </c>
      <c r="BD47" s="109" t="n">
        <v>0</v>
      </c>
      <c r="BE47" s="109" t="n">
        <v>0</v>
      </c>
      <c r="BF47" s="109" t="n">
        <v>0</v>
      </c>
      <c r="BG47" s="109" t="n">
        <v>0</v>
      </c>
      <c r="BH47" s="109" t="n">
        <v>0</v>
      </c>
      <c r="BI47" s="109" t="n">
        <v>0</v>
      </c>
      <c r="BJ47" s="109" t="n">
        <v>0</v>
      </c>
      <c r="BK47" s="109" t="n">
        <v>0</v>
      </c>
      <c r="BL47" s="109" t="n">
        <v>0</v>
      </c>
      <c r="BM47" s="109" t="n">
        <v>0</v>
      </c>
      <c r="BN47" s="109" t="n">
        <v>0</v>
      </c>
      <c r="BO47" s="109" t="n">
        <v>0</v>
      </c>
      <c r="BP47" s="109" t="n">
        <v>0</v>
      </c>
      <c r="BQ47" s="109" t="n">
        <v>0</v>
      </c>
      <c r="BR47" s="109" t="n">
        <v>0</v>
      </c>
      <c r="BS47" s="109" t="n">
        <v>0</v>
      </c>
      <c r="BT47" s="109" t="n">
        <v>0</v>
      </c>
      <c r="BU47" s="109" t="n">
        <v>0</v>
      </c>
      <c r="BV47" s="109" t="n">
        <v>0</v>
      </c>
      <c r="BW47" s="109" t="n">
        <v>0</v>
      </c>
      <c r="BX47" s="109" t="n">
        <v>0</v>
      </c>
      <c r="BY47" s="109" t="n">
        <v>0</v>
      </c>
      <c r="BZ47" s="109" t="n">
        <v>0</v>
      </c>
      <c r="CA47" s="109" t="n">
        <v>0</v>
      </c>
      <c r="CB47" s="109" t="n">
        <v>0</v>
      </c>
      <c r="CC47" s="109" t="n">
        <v>0</v>
      </c>
      <c r="CD47" s="109" t="n">
        <v>0</v>
      </c>
      <c r="CE47" s="109" t="n">
        <v>0</v>
      </c>
      <c r="CF47" s="109" t="n">
        <v>0</v>
      </c>
      <c r="CG47" s="109" t="n">
        <v>0</v>
      </c>
      <c r="CH47" s="109" t="n">
        <v>0</v>
      </c>
      <c r="CI47" s="109" t="n">
        <v>0</v>
      </c>
      <c r="CJ47" s="109" t="n">
        <v>0</v>
      </c>
      <c r="CK47" s="109" t="n">
        <v>0</v>
      </c>
      <c r="CL47" s="109" t="n">
        <v>0</v>
      </c>
      <c r="CM47" s="109" t="n">
        <v>0</v>
      </c>
      <c r="CN47" s="109" t="n">
        <v>0</v>
      </c>
      <c r="CO47" s="109" t="n">
        <v>0</v>
      </c>
      <c r="CP47" s="109" t="n">
        <v>0</v>
      </c>
      <c r="CQ47" s="109" t="n">
        <v>0</v>
      </c>
      <c r="CR47" s="109" t="n">
        <v>0</v>
      </c>
      <c r="CS47" s="109" t="n">
        <v>0</v>
      </c>
      <c r="CT47" s="109" t="n">
        <v>0</v>
      </c>
      <c r="CU47" s="109" t="n">
        <v>0</v>
      </c>
      <c r="CV47" s="109" t="n">
        <v>0</v>
      </c>
      <c r="CW47" s="109" t="n">
        <v>0</v>
      </c>
      <c r="CX47" s="109" t="n">
        <v>0</v>
      </c>
      <c r="CY47" s="109" t="n">
        <v>0</v>
      </c>
      <c r="CZ47" s="109" t="n">
        <v>0</v>
      </c>
      <c r="DA47" s="109" t="n">
        <v>0</v>
      </c>
      <c r="DB47" s="109" t="n">
        <v>0</v>
      </c>
      <c r="DC47" s="109" t="n">
        <v>0</v>
      </c>
      <c r="DD47" s="109" t="n">
        <v>0</v>
      </c>
      <c r="DE47" s="109" t="n">
        <v>0</v>
      </c>
      <c r="DF47" s="109" t="n">
        <v>0</v>
      </c>
      <c r="DG47" s="109" t="n">
        <v>0</v>
      </c>
      <c r="DH47" s="109" t="n">
        <v>0</v>
      </c>
      <c r="DI47" s="109" t="n">
        <v>0</v>
      </c>
      <c r="DJ47" s="109" t="n">
        <v>0</v>
      </c>
      <c r="DK47" s="109" t="n">
        <v>0</v>
      </c>
      <c r="DL47" s="109" t="n">
        <v>0</v>
      </c>
      <c r="DM47" s="109" t="n">
        <v>0</v>
      </c>
      <c r="DN47" s="109" t="n">
        <v>0</v>
      </c>
      <c r="DO47" s="109" t="n">
        <v>0</v>
      </c>
      <c r="DP47" s="109" t="n">
        <v>0</v>
      </c>
      <c r="DQ47" s="109" t="n">
        <v>0</v>
      </c>
      <c r="DR47" s="109" t="n">
        <v>0</v>
      </c>
      <c r="DS47" s="109" t="n">
        <v>0</v>
      </c>
      <c r="DT47" s="109" t="n">
        <v>0</v>
      </c>
      <c r="DU47" s="109" t="n">
        <v>0</v>
      </c>
      <c r="DV47" s="109" t="n">
        <v>0</v>
      </c>
      <c r="DW47" s="109" t="n">
        <v>0</v>
      </c>
      <c r="DX47" s="109" t="n">
        <v>0</v>
      </c>
      <c r="DY47" s="109" t="n">
        <v>0</v>
      </c>
      <c r="DZ47" s="109" t="n">
        <v>0</v>
      </c>
      <c r="EA47" s="109" t="n">
        <v>0</v>
      </c>
      <c r="EB47" s="109" t="n">
        <v>0</v>
      </c>
      <c r="EC47" s="109" t="n">
        <v>0</v>
      </c>
      <c r="ED47" s="109" t="n">
        <v>0</v>
      </c>
      <c r="EE47" s="109" t="n">
        <v>0</v>
      </c>
      <c r="EF47" s="109" t="n">
        <v>0</v>
      </c>
      <c r="EG47" s="109" t="n">
        <v>0</v>
      </c>
      <c r="EH47" s="109" t="n">
        <v>0</v>
      </c>
      <c r="EI47" s="109" t="n">
        <v>0</v>
      </c>
      <c r="EJ47" s="109" t="n">
        <v>0</v>
      </c>
      <c r="EK47" s="109" t="n">
        <v>0</v>
      </c>
      <c r="EL47" s="109" t="n">
        <v>0</v>
      </c>
      <c r="EM47" s="109" t="n">
        <v>0</v>
      </c>
      <c r="EN47" s="109" t="n">
        <v>0</v>
      </c>
      <c r="EO47" s="109" t="n">
        <v>0</v>
      </c>
      <c r="EP47" s="109" t="n">
        <v>0</v>
      </c>
      <c r="EQ47" s="109" t="n">
        <v>0</v>
      </c>
      <c r="ER47" s="109" t="n">
        <v>0</v>
      </c>
      <c r="ES47" s="109" t="n">
        <v>0</v>
      </c>
      <c r="ET47" s="109" t="n">
        <v>0</v>
      </c>
      <c r="EU47" s="109" t="n">
        <v>0</v>
      </c>
      <c r="EV47" s="109" t="n">
        <v>0</v>
      </c>
      <c r="EW47" s="109" t="n">
        <v>0</v>
      </c>
      <c r="EX47" s="109" t="n">
        <v>0</v>
      </c>
      <c r="EY47" s="109" t="n">
        <v>0</v>
      </c>
      <c r="EZ47" s="109" t="n">
        <f aca="false">ROUND(SUM(G47:EY47),5)</f>
        <v>0</v>
      </c>
      <c r="FA47" s="110"/>
      <c r="FB47" s="111"/>
      <c r="FC47" s="110"/>
      <c r="FD47" s="111"/>
      <c r="FE47" s="110"/>
      <c r="FF47" s="111"/>
      <c r="FG47" s="110"/>
      <c r="FH47" s="111"/>
      <c r="FI47" s="110"/>
      <c r="FJ47" s="111"/>
      <c r="FK47" s="110"/>
      <c r="FL47" s="111"/>
      <c r="FM47" s="110"/>
      <c r="FN47" s="111"/>
      <c r="FO47" s="110"/>
      <c r="FP47" s="111"/>
      <c r="FQ47" s="110"/>
      <c r="FR47" s="111"/>
      <c r="FS47" s="110"/>
      <c r="FT47" s="111"/>
      <c r="FU47" s="110"/>
      <c r="FV47" s="111"/>
      <c r="FW47" s="110"/>
      <c r="FX47" s="111"/>
      <c r="FY47" s="110"/>
      <c r="FZ47" s="111"/>
      <c r="GA47" s="110"/>
      <c r="GB47" s="111"/>
      <c r="GC47" s="110"/>
      <c r="GD47" s="111"/>
      <c r="GE47" s="110"/>
      <c r="GF47" s="111"/>
      <c r="GG47" s="110"/>
      <c r="GH47" s="111"/>
      <c r="GI47" s="110"/>
      <c r="GJ47" s="111"/>
      <c r="GK47" s="110"/>
      <c r="GL47" s="111"/>
      <c r="GM47" s="110"/>
      <c r="GN47" s="111"/>
      <c r="GO47" s="110"/>
      <c r="GP47" s="111"/>
      <c r="GQ47" s="110"/>
      <c r="GR47" s="111"/>
      <c r="GS47" s="110"/>
      <c r="GT47" s="111"/>
      <c r="GU47" s="110"/>
      <c r="GV47" s="111"/>
      <c r="GW47" s="110"/>
      <c r="GX47" s="111"/>
      <c r="GY47" s="110"/>
      <c r="GZ47" s="111"/>
      <c r="HA47" s="110"/>
      <c r="HB47" s="111"/>
      <c r="HC47" s="110"/>
      <c r="HD47" s="111"/>
      <c r="HE47" s="110"/>
      <c r="HF47" s="111"/>
      <c r="HG47" s="110"/>
      <c r="HH47" s="111"/>
      <c r="HI47" s="110"/>
      <c r="HJ47" s="111"/>
      <c r="HK47" s="110"/>
      <c r="HL47" s="111"/>
      <c r="HM47" s="110"/>
      <c r="HN47" s="111"/>
      <c r="HO47" s="110"/>
      <c r="HP47" s="111"/>
      <c r="HQ47" s="110"/>
      <c r="HR47" s="111"/>
      <c r="HS47" s="110"/>
      <c r="HT47" s="111"/>
      <c r="HU47" s="110"/>
      <c r="HV47" s="111"/>
      <c r="HW47" s="110"/>
      <c r="HX47" s="111"/>
      <c r="HY47" s="110"/>
      <c r="HZ47" s="111"/>
      <c r="IA47" s="110"/>
      <c r="IB47" s="111"/>
      <c r="IC47" s="110"/>
      <c r="ID47" s="111"/>
      <c r="IE47" s="110"/>
      <c r="IF47" s="111"/>
      <c r="IG47" s="110"/>
      <c r="IH47" s="111"/>
      <c r="II47" s="110"/>
      <c r="IJ47" s="111"/>
      <c r="IK47" s="110"/>
      <c r="IL47" s="111"/>
      <c r="IM47" s="110"/>
      <c r="IN47" s="111"/>
      <c r="IO47" s="110"/>
      <c r="IP47" s="111"/>
      <c r="IQ47" s="110"/>
      <c r="IR47" s="111"/>
      <c r="IS47" s="110"/>
      <c r="IT47" s="111"/>
      <c r="IU47" s="110"/>
      <c r="IV47" s="111"/>
      <c r="IW47" s="110"/>
      <c r="IX47" s="111"/>
      <c r="IY47" s="110"/>
      <c r="IZ47" s="111"/>
      <c r="JA47" s="110"/>
      <c r="JB47" s="111"/>
      <c r="JC47" s="110"/>
      <c r="JD47" s="111"/>
      <c r="JE47" s="110"/>
      <c r="JF47" s="111"/>
      <c r="JG47" s="110"/>
      <c r="JH47" s="111"/>
      <c r="JI47" s="110"/>
      <c r="JJ47" s="111"/>
      <c r="JK47" s="110"/>
      <c r="JL47" s="111"/>
      <c r="JM47" s="110"/>
      <c r="JN47" s="111"/>
      <c r="JO47" s="110"/>
      <c r="JP47" s="111"/>
      <c r="JQ47" s="110"/>
      <c r="JR47" s="111"/>
      <c r="JS47" s="110"/>
      <c r="JT47" s="111"/>
      <c r="JU47" s="110"/>
      <c r="JV47" s="111"/>
      <c r="JW47" s="110"/>
      <c r="JX47" s="111"/>
      <c r="JY47" s="112"/>
      <c r="JZ47" s="112"/>
    </row>
    <row r="48" customFormat="false" ht="13.8" hidden="false" customHeight="false" outlineLevel="0" collapsed="false">
      <c r="A48" s="76"/>
      <c r="B48" s="76"/>
      <c r="C48" s="76"/>
      <c r="D48" s="76" t="s">
        <v>427</v>
      </c>
      <c r="E48" s="76"/>
      <c r="F48" s="76"/>
      <c r="G48" s="109" t="n">
        <v>0</v>
      </c>
      <c r="H48" s="109" t="n">
        <v>0</v>
      </c>
      <c r="I48" s="109" t="n">
        <v>0</v>
      </c>
      <c r="J48" s="109" t="n">
        <v>0</v>
      </c>
      <c r="K48" s="109" t="n">
        <v>0</v>
      </c>
      <c r="L48" s="109" t="n">
        <v>0</v>
      </c>
      <c r="M48" s="109" t="n">
        <v>0</v>
      </c>
      <c r="N48" s="109" t="n">
        <v>0</v>
      </c>
      <c r="O48" s="109" t="n">
        <v>0</v>
      </c>
      <c r="P48" s="109" t="n">
        <v>0</v>
      </c>
      <c r="Q48" s="109" t="n">
        <v>0</v>
      </c>
      <c r="R48" s="109" t="n">
        <v>0</v>
      </c>
      <c r="S48" s="109" t="n">
        <v>0</v>
      </c>
      <c r="T48" s="109" t="n">
        <v>0</v>
      </c>
      <c r="U48" s="109" t="n">
        <v>0</v>
      </c>
      <c r="V48" s="109" t="n">
        <v>0</v>
      </c>
      <c r="W48" s="109" t="n">
        <v>0</v>
      </c>
      <c r="X48" s="109" t="n">
        <v>0</v>
      </c>
      <c r="Y48" s="109" t="n">
        <v>0</v>
      </c>
      <c r="Z48" s="109" t="n">
        <v>0</v>
      </c>
      <c r="AA48" s="109" t="n">
        <v>0</v>
      </c>
      <c r="AB48" s="109" t="n">
        <v>0</v>
      </c>
      <c r="AC48" s="109" t="n">
        <v>0</v>
      </c>
      <c r="AD48" s="109" t="n">
        <v>0</v>
      </c>
      <c r="AE48" s="109" t="n">
        <v>0</v>
      </c>
      <c r="AF48" s="109" t="n">
        <v>0</v>
      </c>
      <c r="AG48" s="109" t="n">
        <v>0</v>
      </c>
      <c r="AH48" s="109" t="n">
        <v>0</v>
      </c>
      <c r="AI48" s="109" t="n">
        <v>0</v>
      </c>
      <c r="AJ48" s="109" t="n">
        <v>0</v>
      </c>
      <c r="AK48" s="109" t="n">
        <v>0</v>
      </c>
      <c r="AL48" s="109" t="n">
        <v>0</v>
      </c>
      <c r="AM48" s="109" t="n">
        <v>0</v>
      </c>
      <c r="AN48" s="109" t="n">
        <v>0</v>
      </c>
      <c r="AO48" s="109" t="n">
        <v>0</v>
      </c>
      <c r="AP48" s="109" t="n">
        <v>0</v>
      </c>
      <c r="AQ48" s="109" t="n">
        <v>0</v>
      </c>
      <c r="AR48" s="109" t="n">
        <v>0</v>
      </c>
      <c r="AS48" s="109" t="n">
        <v>0</v>
      </c>
      <c r="AT48" s="109" t="n">
        <v>0</v>
      </c>
      <c r="AU48" s="109" t="n">
        <v>0</v>
      </c>
      <c r="AV48" s="109" t="n">
        <v>0</v>
      </c>
      <c r="AW48" s="109" t="n">
        <v>0</v>
      </c>
      <c r="AX48" s="109" t="n">
        <v>0</v>
      </c>
      <c r="AY48" s="109" t="n">
        <v>0</v>
      </c>
      <c r="AZ48" s="109" t="n">
        <v>0</v>
      </c>
      <c r="BA48" s="109" t="n">
        <v>0</v>
      </c>
      <c r="BB48" s="109" t="n">
        <v>0</v>
      </c>
      <c r="BC48" s="109" t="n">
        <v>0</v>
      </c>
      <c r="BD48" s="109" t="n">
        <v>0</v>
      </c>
      <c r="BE48" s="109" t="n">
        <v>0</v>
      </c>
      <c r="BF48" s="109" t="n">
        <v>0</v>
      </c>
      <c r="BG48" s="109" t="n">
        <v>0</v>
      </c>
      <c r="BH48" s="109" t="n">
        <v>0</v>
      </c>
      <c r="BI48" s="109" t="n">
        <v>0</v>
      </c>
      <c r="BJ48" s="109" t="n">
        <v>0</v>
      </c>
      <c r="BK48" s="109" t="n">
        <v>0</v>
      </c>
      <c r="BL48" s="109" t="n">
        <v>0</v>
      </c>
      <c r="BM48" s="109" t="n">
        <v>0</v>
      </c>
      <c r="BN48" s="109" t="n">
        <v>0</v>
      </c>
      <c r="BO48" s="109" t="n">
        <v>0</v>
      </c>
      <c r="BP48" s="109" t="n">
        <v>0</v>
      </c>
      <c r="BQ48" s="109" t="n">
        <v>0</v>
      </c>
      <c r="BR48" s="109" t="n">
        <v>0</v>
      </c>
      <c r="BS48" s="109" t="n">
        <v>0</v>
      </c>
      <c r="BT48" s="109" t="n">
        <v>0</v>
      </c>
      <c r="BU48" s="109" t="n">
        <v>0</v>
      </c>
      <c r="BV48" s="109" t="n">
        <v>0</v>
      </c>
      <c r="BW48" s="109" t="n">
        <v>0</v>
      </c>
      <c r="BX48" s="109" t="n">
        <v>0</v>
      </c>
      <c r="BY48" s="109" t="n">
        <v>0</v>
      </c>
      <c r="BZ48" s="109" t="n">
        <v>0</v>
      </c>
      <c r="CA48" s="109" t="n">
        <v>0</v>
      </c>
      <c r="CB48" s="109" t="n">
        <v>0</v>
      </c>
      <c r="CC48" s="109" t="n">
        <v>0</v>
      </c>
      <c r="CD48" s="109" t="n">
        <v>0</v>
      </c>
      <c r="CE48" s="109" t="n">
        <v>0</v>
      </c>
      <c r="CF48" s="109" t="n">
        <v>0</v>
      </c>
      <c r="CG48" s="109" t="n">
        <v>0</v>
      </c>
      <c r="CH48" s="109" t="n">
        <v>0</v>
      </c>
      <c r="CI48" s="109" t="n">
        <v>0</v>
      </c>
      <c r="CJ48" s="109" t="n">
        <v>0</v>
      </c>
      <c r="CK48" s="109" t="n">
        <v>0</v>
      </c>
      <c r="CL48" s="109" t="n">
        <v>0</v>
      </c>
      <c r="CM48" s="109" t="n">
        <v>0</v>
      </c>
      <c r="CN48" s="109" t="n">
        <v>0</v>
      </c>
      <c r="CO48" s="109" t="n">
        <v>0</v>
      </c>
      <c r="CP48" s="109" t="n">
        <v>0</v>
      </c>
      <c r="CQ48" s="109" t="n">
        <v>0</v>
      </c>
      <c r="CR48" s="109" t="n">
        <v>0</v>
      </c>
      <c r="CS48" s="109" t="n">
        <v>0</v>
      </c>
      <c r="CT48" s="109" t="n">
        <v>0</v>
      </c>
      <c r="CU48" s="109" t="n">
        <v>0</v>
      </c>
      <c r="CV48" s="109" t="n">
        <v>0</v>
      </c>
      <c r="CW48" s="109" t="n">
        <v>0</v>
      </c>
      <c r="CX48" s="109" t="n">
        <v>0</v>
      </c>
      <c r="CY48" s="109" t="n">
        <v>0</v>
      </c>
      <c r="CZ48" s="109" t="n">
        <v>0</v>
      </c>
      <c r="DA48" s="109" t="n">
        <v>0</v>
      </c>
      <c r="DB48" s="109" t="n">
        <v>0</v>
      </c>
      <c r="DC48" s="109" t="n">
        <v>0</v>
      </c>
      <c r="DD48" s="109" t="n">
        <v>0</v>
      </c>
      <c r="DE48" s="109" t="n">
        <v>0</v>
      </c>
      <c r="DF48" s="109" t="n">
        <v>0</v>
      </c>
      <c r="DG48" s="109" t="n">
        <v>0</v>
      </c>
      <c r="DH48" s="109" t="n">
        <v>0</v>
      </c>
      <c r="DI48" s="109" t="n">
        <v>0</v>
      </c>
      <c r="DJ48" s="109" t="n">
        <v>0</v>
      </c>
      <c r="DK48" s="109" t="n">
        <v>0</v>
      </c>
      <c r="DL48" s="109" t="n">
        <v>0</v>
      </c>
      <c r="DM48" s="109" t="n">
        <v>0</v>
      </c>
      <c r="DN48" s="109" t="n">
        <v>0</v>
      </c>
      <c r="DO48" s="109" t="n">
        <v>0</v>
      </c>
      <c r="DP48" s="109" t="n">
        <v>0</v>
      </c>
      <c r="DQ48" s="109" t="n">
        <v>0</v>
      </c>
      <c r="DR48" s="109" t="n">
        <v>0</v>
      </c>
      <c r="DS48" s="109" t="n">
        <v>0</v>
      </c>
      <c r="DT48" s="109" t="n">
        <v>0</v>
      </c>
      <c r="DU48" s="109" t="n">
        <v>0</v>
      </c>
      <c r="DV48" s="109" t="n">
        <v>0</v>
      </c>
      <c r="DW48" s="109" t="n">
        <v>0</v>
      </c>
      <c r="DX48" s="109" t="n">
        <v>0</v>
      </c>
      <c r="DY48" s="109" t="n">
        <v>0</v>
      </c>
      <c r="DZ48" s="109" t="n">
        <v>0</v>
      </c>
      <c r="EA48" s="109" t="n">
        <v>0</v>
      </c>
      <c r="EB48" s="109" t="n">
        <v>0</v>
      </c>
      <c r="EC48" s="109" t="n">
        <v>0</v>
      </c>
      <c r="ED48" s="109" t="n">
        <v>0</v>
      </c>
      <c r="EE48" s="109" t="n">
        <v>0</v>
      </c>
      <c r="EF48" s="109" t="n">
        <v>0</v>
      </c>
      <c r="EG48" s="109" t="n">
        <v>0</v>
      </c>
      <c r="EH48" s="109" t="n">
        <v>0</v>
      </c>
      <c r="EI48" s="109" t="n">
        <v>0</v>
      </c>
      <c r="EJ48" s="109" t="n">
        <v>0</v>
      </c>
      <c r="EK48" s="109" t="n">
        <v>0</v>
      </c>
      <c r="EL48" s="109" t="n">
        <v>0</v>
      </c>
      <c r="EM48" s="109" t="n">
        <v>0</v>
      </c>
      <c r="EN48" s="109" t="n">
        <v>0</v>
      </c>
      <c r="EO48" s="109" t="n">
        <v>0</v>
      </c>
      <c r="EP48" s="109" t="n">
        <v>0</v>
      </c>
      <c r="EQ48" s="109" t="n">
        <v>0</v>
      </c>
      <c r="ER48" s="109" t="n">
        <v>0</v>
      </c>
      <c r="ES48" s="109" t="n">
        <v>0</v>
      </c>
      <c r="ET48" s="109" t="n">
        <v>0</v>
      </c>
      <c r="EU48" s="109" t="n">
        <v>0</v>
      </c>
      <c r="EV48" s="109" t="n">
        <v>0</v>
      </c>
      <c r="EW48" s="109" t="n">
        <v>0</v>
      </c>
      <c r="EX48" s="109" t="n">
        <v>0</v>
      </c>
      <c r="EY48" s="109" t="n">
        <v>0</v>
      </c>
      <c r="EZ48" s="109" t="n">
        <f aca="false">ROUND(SUM(G48:EY48),5)</f>
        <v>0</v>
      </c>
      <c r="FA48" s="110"/>
      <c r="FB48" s="111"/>
      <c r="FC48" s="110"/>
      <c r="FD48" s="111"/>
      <c r="FE48" s="110"/>
      <c r="FF48" s="111"/>
      <c r="FG48" s="110"/>
      <c r="FH48" s="111"/>
      <c r="FI48" s="110"/>
      <c r="FJ48" s="111"/>
      <c r="FK48" s="110"/>
      <c r="FL48" s="111"/>
      <c r="FM48" s="110"/>
      <c r="FN48" s="111"/>
      <c r="FO48" s="110"/>
      <c r="FP48" s="111"/>
      <c r="FQ48" s="110"/>
      <c r="FR48" s="111"/>
      <c r="FS48" s="110"/>
      <c r="FT48" s="111"/>
      <c r="FU48" s="110"/>
      <c r="FV48" s="111"/>
      <c r="FW48" s="110"/>
      <c r="FX48" s="111"/>
      <c r="FY48" s="110"/>
      <c r="FZ48" s="111"/>
      <c r="GA48" s="110"/>
      <c r="GB48" s="111"/>
      <c r="GC48" s="110"/>
      <c r="GD48" s="111"/>
      <c r="GE48" s="110"/>
      <c r="GF48" s="111"/>
      <c r="GG48" s="110"/>
      <c r="GH48" s="111"/>
      <c r="GI48" s="110"/>
      <c r="GJ48" s="111"/>
      <c r="GK48" s="110"/>
      <c r="GL48" s="111"/>
      <c r="GM48" s="110"/>
      <c r="GN48" s="111"/>
      <c r="GO48" s="110"/>
      <c r="GP48" s="111"/>
      <c r="GQ48" s="110"/>
      <c r="GR48" s="111"/>
      <c r="GS48" s="110"/>
      <c r="GT48" s="111"/>
      <c r="GU48" s="110"/>
      <c r="GV48" s="111"/>
      <c r="GW48" s="110"/>
      <c r="GX48" s="111"/>
      <c r="GY48" s="110"/>
      <c r="GZ48" s="111"/>
      <c r="HA48" s="110"/>
      <c r="HB48" s="111"/>
      <c r="HC48" s="110"/>
      <c r="HD48" s="111"/>
      <c r="HE48" s="110"/>
      <c r="HF48" s="111"/>
      <c r="HG48" s="110"/>
      <c r="HH48" s="111"/>
      <c r="HI48" s="110"/>
      <c r="HJ48" s="111"/>
      <c r="HK48" s="110"/>
      <c r="HL48" s="111"/>
      <c r="HM48" s="110"/>
      <c r="HN48" s="111"/>
      <c r="HO48" s="110"/>
      <c r="HP48" s="111"/>
      <c r="HQ48" s="110"/>
      <c r="HR48" s="111"/>
      <c r="HS48" s="110"/>
      <c r="HT48" s="111"/>
      <c r="HU48" s="110"/>
      <c r="HV48" s="111"/>
      <c r="HW48" s="110"/>
      <c r="HX48" s="111"/>
      <c r="HY48" s="110"/>
      <c r="HZ48" s="111"/>
      <c r="IA48" s="110"/>
      <c r="IB48" s="111"/>
      <c r="IC48" s="110"/>
      <c r="ID48" s="111"/>
      <c r="IE48" s="110"/>
      <c r="IF48" s="111"/>
      <c r="IG48" s="110"/>
      <c r="IH48" s="111"/>
      <c r="II48" s="110"/>
      <c r="IJ48" s="111"/>
      <c r="IK48" s="110"/>
      <c r="IL48" s="111"/>
      <c r="IM48" s="110"/>
      <c r="IN48" s="111"/>
      <c r="IO48" s="110"/>
      <c r="IP48" s="111"/>
      <c r="IQ48" s="110"/>
      <c r="IR48" s="111"/>
      <c r="IS48" s="110"/>
      <c r="IT48" s="111"/>
      <c r="IU48" s="110"/>
      <c r="IV48" s="111"/>
      <c r="IW48" s="110"/>
      <c r="IX48" s="111"/>
      <c r="IY48" s="110"/>
      <c r="IZ48" s="111"/>
      <c r="JA48" s="110"/>
      <c r="JB48" s="111"/>
      <c r="JC48" s="110"/>
      <c r="JD48" s="111"/>
      <c r="JE48" s="110"/>
      <c r="JF48" s="111"/>
      <c r="JG48" s="110"/>
      <c r="JH48" s="111"/>
      <c r="JI48" s="110"/>
      <c r="JJ48" s="111"/>
      <c r="JK48" s="110"/>
      <c r="JL48" s="111"/>
      <c r="JM48" s="110"/>
      <c r="JN48" s="111"/>
      <c r="JO48" s="110"/>
      <c r="JP48" s="111"/>
      <c r="JQ48" s="110"/>
      <c r="JR48" s="111"/>
      <c r="JS48" s="110"/>
      <c r="JT48" s="111"/>
      <c r="JU48" s="110"/>
      <c r="JV48" s="111"/>
      <c r="JW48" s="110"/>
      <c r="JX48" s="111"/>
      <c r="JY48" s="112"/>
      <c r="JZ48" s="112"/>
    </row>
    <row r="49" customFormat="false" ht="13.8" hidden="false" customHeight="false" outlineLevel="0" collapsed="false">
      <c r="A49" s="76"/>
      <c r="B49" s="76"/>
      <c r="C49" s="76"/>
      <c r="D49" s="76" t="s">
        <v>428</v>
      </c>
      <c r="E49" s="76"/>
      <c r="F49" s="76"/>
      <c r="G49" s="109" t="n">
        <v>0</v>
      </c>
      <c r="H49" s="109" t="n">
        <v>0</v>
      </c>
      <c r="I49" s="109" t="n">
        <v>0</v>
      </c>
      <c r="J49" s="109" t="n">
        <v>0</v>
      </c>
      <c r="K49" s="109" t="n">
        <v>0</v>
      </c>
      <c r="L49" s="109" t="n">
        <v>0</v>
      </c>
      <c r="M49" s="109" t="n">
        <v>0</v>
      </c>
      <c r="N49" s="109" t="n">
        <v>0</v>
      </c>
      <c r="O49" s="109" t="n">
        <v>0</v>
      </c>
      <c r="P49" s="109" t="n">
        <v>0</v>
      </c>
      <c r="Q49" s="109" t="n">
        <v>0</v>
      </c>
      <c r="R49" s="109" t="n">
        <v>0</v>
      </c>
      <c r="S49" s="109" t="n">
        <v>0</v>
      </c>
      <c r="T49" s="109" t="n">
        <v>0</v>
      </c>
      <c r="U49" s="109" t="n">
        <v>0</v>
      </c>
      <c r="V49" s="109" t="n">
        <v>0</v>
      </c>
      <c r="W49" s="109" t="n">
        <v>0</v>
      </c>
      <c r="X49" s="109" t="n">
        <v>0</v>
      </c>
      <c r="Y49" s="109" t="n">
        <v>0</v>
      </c>
      <c r="Z49" s="109" t="n">
        <v>0</v>
      </c>
      <c r="AA49" s="109" t="n">
        <v>0</v>
      </c>
      <c r="AB49" s="109" t="n">
        <v>0</v>
      </c>
      <c r="AC49" s="109" t="n">
        <v>0</v>
      </c>
      <c r="AD49" s="109" t="n">
        <v>0</v>
      </c>
      <c r="AE49" s="109" t="n">
        <v>0</v>
      </c>
      <c r="AF49" s="109" t="n">
        <v>0</v>
      </c>
      <c r="AG49" s="109" t="n">
        <v>0</v>
      </c>
      <c r="AH49" s="109" t="n">
        <v>0</v>
      </c>
      <c r="AI49" s="109" t="n">
        <v>0</v>
      </c>
      <c r="AJ49" s="109" t="n">
        <v>0</v>
      </c>
      <c r="AK49" s="109" t="n">
        <v>0</v>
      </c>
      <c r="AL49" s="109" t="n">
        <v>0</v>
      </c>
      <c r="AM49" s="109" t="n">
        <v>0</v>
      </c>
      <c r="AN49" s="109" t="n">
        <v>0</v>
      </c>
      <c r="AO49" s="109" t="n">
        <v>0</v>
      </c>
      <c r="AP49" s="109" t="n">
        <v>0</v>
      </c>
      <c r="AQ49" s="109" t="n">
        <v>0</v>
      </c>
      <c r="AR49" s="109" t="n">
        <v>0</v>
      </c>
      <c r="AS49" s="109" t="n">
        <v>0</v>
      </c>
      <c r="AT49" s="109" t="n">
        <v>0</v>
      </c>
      <c r="AU49" s="109" t="n">
        <v>0</v>
      </c>
      <c r="AV49" s="109" t="n">
        <v>0</v>
      </c>
      <c r="AW49" s="109" t="n">
        <v>0</v>
      </c>
      <c r="AX49" s="109" t="n">
        <v>0</v>
      </c>
      <c r="AY49" s="109" t="n">
        <v>0</v>
      </c>
      <c r="AZ49" s="109" t="n">
        <v>0</v>
      </c>
      <c r="BA49" s="109" t="n">
        <v>0</v>
      </c>
      <c r="BB49" s="109" t="n">
        <v>0</v>
      </c>
      <c r="BC49" s="109" t="n">
        <v>0</v>
      </c>
      <c r="BD49" s="109" t="n">
        <v>0</v>
      </c>
      <c r="BE49" s="109" t="n">
        <v>0</v>
      </c>
      <c r="BF49" s="109" t="n">
        <v>0</v>
      </c>
      <c r="BG49" s="109" t="n">
        <v>0</v>
      </c>
      <c r="BH49" s="109" t="n">
        <v>0</v>
      </c>
      <c r="BI49" s="109" t="n">
        <v>0</v>
      </c>
      <c r="BJ49" s="109" t="n">
        <v>0</v>
      </c>
      <c r="BK49" s="109" t="n">
        <v>0</v>
      </c>
      <c r="BL49" s="109" t="n">
        <v>0</v>
      </c>
      <c r="BM49" s="109" t="n">
        <v>0</v>
      </c>
      <c r="BN49" s="109" t="n">
        <v>0</v>
      </c>
      <c r="BO49" s="109" t="n">
        <v>0</v>
      </c>
      <c r="BP49" s="109" t="n">
        <v>0</v>
      </c>
      <c r="BQ49" s="109" t="n">
        <v>0</v>
      </c>
      <c r="BR49" s="109" t="n">
        <v>0</v>
      </c>
      <c r="BS49" s="109" t="n">
        <v>0</v>
      </c>
      <c r="BT49" s="109" t="n">
        <v>0</v>
      </c>
      <c r="BU49" s="109" t="n">
        <v>0</v>
      </c>
      <c r="BV49" s="109" t="n">
        <v>0</v>
      </c>
      <c r="BW49" s="109" t="n">
        <v>0</v>
      </c>
      <c r="BX49" s="109" t="n">
        <v>0</v>
      </c>
      <c r="BY49" s="109" t="n">
        <v>0</v>
      </c>
      <c r="BZ49" s="109" t="n">
        <v>0</v>
      </c>
      <c r="CA49" s="109" t="n">
        <v>0</v>
      </c>
      <c r="CB49" s="109" t="n">
        <v>0</v>
      </c>
      <c r="CC49" s="109" t="n">
        <v>0</v>
      </c>
      <c r="CD49" s="109" t="n">
        <v>0</v>
      </c>
      <c r="CE49" s="109" t="n">
        <v>0</v>
      </c>
      <c r="CF49" s="109" t="n">
        <v>0</v>
      </c>
      <c r="CG49" s="109" t="n">
        <v>0</v>
      </c>
      <c r="CH49" s="109" t="n">
        <v>0</v>
      </c>
      <c r="CI49" s="109" t="n">
        <v>0</v>
      </c>
      <c r="CJ49" s="109" t="n">
        <v>0</v>
      </c>
      <c r="CK49" s="109" t="n">
        <v>0</v>
      </c>
      <c r="CL49" s="109" t="n">
        <v>0</v>
      </c>
      <c r="CM49" s="109" t="n">
        <v>0</v>
      </c>
      <c r="CN49" s="109" t="n">
        <v>0</v>
      </c>
      <c r="CO49" s="109" t="n">
        <v>0</v>
      </c>
      <c r="CP49" s="109" t="n">
        <v>0</v>
      </c>
      <c r="CQ49" s="109" t="n">
        <v>0</v>
      </c>
      <c r="CR49" s="109" t="n">
        <v>0</v>
      </c>
      <c r="CS49" s="109" t="n">
        <v>0</v>
      </c>
      <c r="CT49" s="109" t="n">
        <v>0</v>
      </c>
      <c r="CU49" s="109" t="n">
        <v>0</v>
      </c>
      <c r="CV49" s="109" t="n">
        <v>0</v>
      </c>
      <c r="CW49" s="109" t="n">
        <v>0</v>
      </c>
      <c r="CX49" s="109" t="n">
        <v>0</v>
      </c>
      <c r="CY49" s="109" t="n">
        <v>0</v>
      </c>
      <c r="CZ49" s="109" t="n">
        <v>0</v>
      </c>
      <c r="DA49" s="109" t="n">
        <v>0</v>
      </c>
      <c r="DB49" s="109" t="n">
        <v>0</v>
      </c>
      <c r="DC49" s="109" t="n">
        <v>0</v>
      </c>
      <c r="DD49" s="109" t="n">
        <v>0</v>
      </c>
      <c r="DE49" s="109" t="n">
        <v>0</v>
      </c>
      <c r="DF49" s="109" t="n">
        <v>0</v>
      </c>
      <c r="DG49" s="109" t="n">
        <v>0</v>
      </c>
      <c r="DH49" s="109" t="n">
        <v>0</v>
      </c>
      <c r="DI49" s="109" t="n">
        <v>0</v>
      </c>
      <c r="DJ49" s="109" t="n">
        <v>0</v>
      </c>
      <c r="DK49" s="109" t="n">
        <v>0</v>
      </c>
      <c r="DL49" s="109" t="n">
        <v>0</v>
      </c>
      <c r="DM49" s="109" t="n">
        <v>0</v>
      </c>
      <c r="DN49" s="109" t="n">
        <v>0</v>
      </c>
      <c r="DO49" s="109" t="n">
        <v>0</v>
      </c>
      <c r="DP49" s="109" t="n">
        <v>0</v>
      </c>
      <c r="DQ49" s="109" t="n">
        <v>0</v>
      </c>
      <c r="DR49" s="109" t="n">
        <v>0</v>
      </c>
      <c r="DS49" s="109" t="n">
        <v>0</v>
      </c>
      <c r="DT49" s="109" t="n">
        <v>0</v>
      </c>
      <c r="DU49" s="109" t="n">
        <v>0</v>
      </c>
      <c r="DV49" s="109" t="n">
        <v>0</v>
      </c>
      <c r="DW49" s="109" t="n">
        <v>0</v>
      </c>
      <c r="DX49" s="109" t="n">
        <v>0</v>
      </c>
      <c r="DY49" s="109" t="n">
        <v>0</v>
      </c>
      <c r="DZ49" s="109" t="n">
        <v>0</v>
      </c>
      <c r="EA49" s="109" t="n">
        <v>0</v>
      </c>
      <c r="EB49" s="109" t="n">
        <v>0</v>
      </c>
      <c r="EC49" s="109" t="n">
        <v>0</v>
      </c>
      <c r="ED49" s="109" t="n">
        <v>0</v>
      </c>
      <c r="EE49" s="109" t="n">
        <v>0</v>
      </c>
      <c r="EF49" s="109" t="n">
        <v>0</v>
      </c>
      <c r="EG49" s="109" t="n">
        <v>0</v>
      </c>
      <c r="EH49" s="109" t="n">
        <v>0</v>
      </c>
      <c r="EI49" s="109" t="n">
        <v>0</v>
      </c>
      <c r="EJ49" s="109" t="n">
        <v>0</v>
      </c>
      <c r="EK49" s="109" t="n">
        <v>0</v>
      </c>
      <c r="EL49" s="109" t="n">
        <v>0</v>
      </c>
      <c r="EM49" s="109" t="n">
        <v>0</v>
      </c>
      <c r="EN49" s="109" t="n">
        <v>0</v>
      </c>
      <c r="EO49" s="109" t="n">
        <v>0</v>
      </c>
      <c r="EP49" s="109" t="n">
        <v>0</v>
      </c>
      <c r="EQ49" s="109" t="n">
        <v>0</v>
      </c>
      <c r="ER49" s="109" t="n">
        <v>0</v>
      </c>
      <c r="ES49" s="109" t="n">
        <v>0</v>
      </c>
      <c r="ET49" s="109" t="n">
        <v>0</v>
      </c>
      <c r="EU49" s="109" t="n">
        <v>0</v>
      </c>
      <c r="EV49" s="109" t="n">
        <v>0</v>
      </c>
      <c r="EW49" s="109" t="n">
        <v>0</v>
      </c>
      <c r="EX49" s="109" t="n">
        <v>0</v>
      </c>
      <c r="EY49" s="109" t="n">
        <v>0</v>
      </c>
      <c r="EZ49" s="109" t="n">
        <f aca="false">ROUND(SUM(G49:EY49),5)</f>
        <v>0</v>
      </c>
      <c r="FA49" s="110"/>
      <c r="FB49" s="111"/>
      <c r="FC49" s="110"/>
      <c r="FD49" s="111"/>
      <c r="FE49" s="110"/>
      <c r="FF49" s="111"/>
      <c r="FG49" s="110"/>
      <c r="FH49" s="111"/>
      <c r="FI49" s="110"/>
      <c r="FJ49" s="111"/>
      <c r="FK49" s="110"/>
      <c r="FL49" s="111"/>
      <c r="FM49" s="110"/>
      <c r="FN49" s="111"/>
      <c r="FO49" s="110"/>
      <c r="FP49" s="111"/>
      <c r="FQ49" s="110"/>
      <c r="FR49" s="111"/>
      <c r="FS49" s="110"/>
      <c r="FT49" s="111"/>
      <c r="FU49" s="110"/>
      <c r="FV49" s="111"/>
      <c r="FW49" s="110"/>
      <c r="FX49" s="111"/>
      <c r="FY49" s="110"/>
      <c r="FZ49" s="111"/>
      <c r="GA49" s="110"/>
      <c r="GB49" s="111"/>
      <c r="GC49" s="110"/>
      <c r="GD49" s="111"/>
      <c r="GE49" s="110"/>
      <c r="GF49" s="111"/>
      <c r="GG49" s="110"/>
      <c r="GH49" s="111"/>
      <c r="GI49" s="110"/>
      <c r="GJ49" s="111"/>
      <c r="GK49" s="110"/>
      <c r="GL49" s="111"/>
      <c r="GM49" s="110"/>
      <c r="GN49" s="111"/>
      <c r="GO49" s="110"/>
      <c r="GP49" s="111"/>
      <c r="GQ49" s="110"/>
      <c r="GR49" s="111"/>
      <c r="GS49" s="110"/>
      <c r="GT49" s="111"/>
      <c r="GU49" s="110"/>
      <c r="GV49" s="111"/>
      <c r="GW49" s="110"/>
      <c r="GX49" s="111"/>
      <c r="GY49" s="110"/>
      <c r="GZ49" s="111"/>
      <c r="HA49" s="110"/>
      <c r="HB49" s="111"/>
      <c r="HC49" s="110"/>
      <c r="HD49" s="111"/>
      <c r="HE49" s="110"/>
      <c r="HF49" s="111"/>
      <c r="HG49" s="110"/>
      <c r="HH49" s="111"/>
      <c r="HI49" s="110"/>
      <c r="HJ49" s="111"/>
      <c r="HK49" s="110"/>
      <c r="HL49" s="111"/>
      <c r="HM49" s="110"/>
      <c r="HN49" s="111"/>
      <c r="HO49" s="110"/>
      <c r="HP49" s="111"/>
      <c r="HQ49" s="110"/>
      <c r="HR49" s="111"/>
      <c r="HS49" s="110"/>
      <c r="HT49" s="111"/>
      <c r="HU49" s="110"/>
      <c r="HV49" s="111"/>
      <c r="HW49" s="110"/>
      <c r="HX49" s="111"/>
      <c r="HY49" s="110"/>
      <c r="HZ49" s="111"/>
      <c r="IA49" s="110"/>
      <c r="IB49" s="111"/>
      <c r="IC49" s="110"/>
      <c r="ID49" s="111"/>
      <c r="IE49" s="110"/>
      <c r="IF49" s="111"/>
      <c r="IG49" s="110"/>
      <c r="IH49" s="111"/>
      <c r="II49" s="110"/>
      <c r="IJ49" s="111"/>
      <c r="IK49" s="110"/>
      <c r="IL49" s="111"/>
      <c r="IM49" s="110"/>
      <c r="IN49" s="111"/>
      <c r="IO49" s="110"/>
      <c r="IP49" s="111"/>
      <c r="IQ49" s="110"/>
      <c r="IR49" s="111"/>
      <c r="IS49" s="110"/>
      <c r="IT49" s="111"/>
      <c r="IU49" s="110"/>
      <c r="IV49" s="111"/>
      <c r="IW49" s="110"/>
      <c r="IX49" s="111"/>
      <c r="IY49" s="110"/>
      <c r="IZ49" s="111"/>
      <c r="JA49" s="110"/>
      <c r="JB49" s="111"/>
      <c r="JC49" s="110"/>
      <c r="JD49" s="111"/>
      <c r="JE49" s="110"/>
      <c r="JF49" s="111"/>
      <c r="JG49" s="110"/>
      <c r="JH49" s="111"/>
      <c r="JI49" s="110"/>
      <c r="JJ49" s="111"/>
      <c r="JK49" s="110"/>
      <c r="JL49" s="111"/>
      <c r="JM49" s="110"/>
      <c r="JN49" s="111"/>
      <c r="JO49" s="110"/>
      <c r="JP49" s="111"/>
      <c r="JQ49" s="110"/>
      <c r="JR49" s="111"/>
      <c r="JS49" s="110"/>
      <c r="JT49" s="111"/>
      <c r="JU49" s="110"/>
      <c r="JV49" s="111"/>
      <c r="JW49" s="110"/>
      <c r="JX49" s="111"/>
      <c r="JY49" s="112"/>
      <c r="JZ49" s="112"/>
    </row>
    <row r="50" customFormat="false" ht="13.8" hidden="false" customHeight="false" outlineLevel="0" collapsed="false">
      <c r="A50" s="76"/>
      <c r="B50" s="76"/>
      <c r="C50" s="76"/>
      <c r="D50" s="76" t="s">
        <v>429</v>
      </c>
      <c r="E50" s="76"/>
      <c r="F50" s="76"/>
      <c r="G50" s="109" t="n">
        <v>0</v>
      </c>
      <c r="H50" s="109" t="n">
        <v>0</v>
      </c>
      <c r="I50" s="109" t="n">
        <v>0</v>
      </c>
      <c r="J50" s="109" t="n">
        <v>0</v>
      </c>
      <c r="K50" s="109" t="n">
        <v>0</v>
      </c>
      <c r="L50" s="109" t="n">
        <v>0</v>
      </c>
      <c r="M50" s="109" t="n">
        <v>0</v>
      </c>
      <c r="N50" s="109" t="n">
        <v>0</v>
      </c>
      <c r="O50" s="109" t="n">
        <v>0</v>
      </c>
      <c r="P50" s="109" t="n">
        <v>0</v>
      </c>
      <c r="Q50" s="109" t="n">
        <v>0</v>
      </c>
      <c r="R50" s="109" t="n">
        <v>0</v>
      </c>
      <c r="S50" s="109" t="n">
        <v>0</v>
      </c>
      <c r="T50" s="109" t="n">
        <v>0</v>
      </c>
      <c r="U50" s="109" t="n">
        <v>0</v>
      </c>
      <c r="V50" s="109" t="n">
        <v>0</v>
      </c>
      <c r="W50" s="109" t="n">
        <v>0</v>
      </c>
      <c r="X50" s="109" t="n">
        <v>0</v>
      </c>
      <c r="Y50" s="109" t="n">
        <v>0</v>
      </c>
      <c r="Z50" s="109" t="n">
        <v>0</v>
      </c>
      <c r="AA50" s="109" t="n">
        <v>0</v>
      </c>
      <c r="AB50" s="109" t="n">
        <v>0</v>
      </c>
      <c r="AC50" s="109" t="n">
        <v>0</v>
      </c>
      <c r="AD50" s="109" t="n">
        <v>0</v>
      </c>
      <c r="AE50" s="109" t="n">
        <v>0</v>
      </c>
      <c r="AF50" s="109" t="n">
        <v>0</v>
      </c>
      <c r="AG50" s="109" t="n">
        <v>0</v>
      </c>
      <c r="AH50" s="109" t="n">
        <v>0</v>
      </c>
      <c r="AI50" s="109" t="n">
        <v>0</v>
      </c>
      <c r="AJ50" s="109" t="n">
        <v>0</v>
      </c>
      <c r="AK50" s="109" t="n">
        <v>0</v>
      </c>
      <c r="AL50" s="109" t="n">
        <v>0</v>
      </c>
      <c r="AM50" s="109" t="n">
        <v>0</v>
      </c>
      <c r="AN50" s="109" t="n">
        <v>0</v>
      </c>
      <c r="AO50" s="109" t="n">
        <v>0</v>
      </c>
      <c r="AP50" s="109" t="n">
        <v>0</v>
      </c>
      <c r="AQ50" s="109" t="n">
        <v>0</v>
      </c>
      <c r="AR50" s="109" t="n">
        <v>0</v>
      </c>
      <c r="AS50" s="109" t="n">
        <v>0</v>
      </c>
      <c r="AT50" s="109" t="n">
        <v>0</v>
      </c>
      <c r="AU50" s="109" t="n">
        <v>0</v>
      </c>
      <c r="AV50" s="109" t="n">
        <v>0</v>
      </c>
      <c r="AW50" s="109" t="n">
        <v>0</v>
      </c>
      <c r="AX50" s="109" t="n">
        <v>0</v>
      </c>
      <c r="AY50" s="109" t="n">
        <v>0</v>
      </c>
      <c r="AZ50" s="109" t="n">
        <v>0</v>
      </c>
      <c r="BA50" s="109" t="n">
        <v>0</v>
      </c>
      <c r="BB50" s="109" t="n">
        <v>0</v>
      </c>
      <c r="BC50" s="109" t="n">
        <v>0</v>
      </c>
      <c r="BD50" s="109" t="n">
        <v>0</v>
      </c>
      <c r="BE50" s="109" t="n">
        <v>0</v>
      </c>
      <c r="BF50" s="109" t="n">
        <v>0</v>
      </c>
      <c r="BG50" s="109" t="n">
        <v>0</v>
      </c>
      <c r="BH50" s="109" t="n">
        <v>0</v>
      </c>
      <c r="BI50" s="109" t="n">
        <v>0</v>
      </c>
      <c r="BJ50" s="109" t="n">
        <v>0</v>
      </c>
      <c r="BK50" s="109" t="n">
        <v>0</v>
      </c>
      <c r="BL50" s="109" t="n">
        <v>0</v>
      </c>
      <c r="BM50" s="109" t="n">
        <v>0</v>
      </c>
      <c r="BN50" s="109" t="n">
        <v>0</v>
      </c>
      <c r="BO50" s="109" t="n">
        <v>0</v>
      </c>
      <c r="BP50" s="109" t="n">
        <v>0</v>
      </c>
      <c r="BQ50" s="109" t="n">
        <v>0</v>
      </c>
      <c r="BR50" s="109" t="n">
        <v>0</v>
      </c>
      <c r="BS50" s="109" t="n">
        <v>0</v>
      </c>
      <c r="BT50" s="109" t="n">
        <v>0</v>
      </c>
      <c r="BU50" s="109" t="n">
        <v>0</v>
      </c>
      <c r="BV50" s="109" t="n">
        <v>0</v>
      </c>
      <c r="BW50" s="109" t="n">
        <v>0</v>
      </c>
      <c r="BX50" s="109" t="n">
        <v>0</v>
      </c>
      <c r="BY50" s="109" t="n">
        <v>0</v>
      </c>
      <c r="BZ50" s="109" t="n">
        <v>0</v>
      </c>
      <c r="CA50" s="109" t="n">
        <v>0</v>
      </c>
      <c r="CB50" s="109" t="n">
        <v>0</v>
      </c>
      <c r="CC50" s="109" t="n">
        <v>0</v>
      </c>
      <c r="CD50" s="109" t="n">
        <v>0</v>
      </c>
      <c r="CE50" s="109" t="n">
        <v>0</v>
      </c>
      <c r="CF50" s="109" t="n">
        <v>0</v>
      </c>
      <c r="CG50" s="109" t="n">
        <v>0</v>
      </c>
      <c r="CH50" s="109" t="n">
        <v>0</v>
      </c>
      <c r="CI50" s="109" t="n">
        <v>0</v>
      </c>
      <c r="CJ50" s="109" t="n">
        <v>0</v>
      </c>
      <c r="CK50" s="109" t="n">
        <v>0</v>
      </c>
      <c r="CL50" s="109" t="n">
        <v>0</v>
      </c>
      <c r="CM50" s="109" t="n">
        <v>0</v>
      </c>
      <c r="CN50" s="109" t="n">
        <v>0</v>
      </c>
      <c r="CO50" s="109" t="n">
        <v>0</v>
      </c>
      <c r="CP50" s="109" t="n">
        <v>0</v>
      </c>
      <c r="CQ50" s="109" t="n">
        <v>0</v>
      </c>
      <c r="CR50" s="109" t="n">
        <v>0</v>
      </c>
      <c r="CS50" s="109" t="n">
        <v>0</v>
      </c>
      <c r="CT50" s="109" t="n">
        <v>0</v>
      </c>
      <c r="CU50" s="109" t="n">
        <v>0</v>
      </c>
      <c r="CV50" s="109" t="n">
        <v>0</v>
      </c>
      <c r="CW50" s="109" t="n">
        <v>0</v>
      </c>
      <c r="CX50" s="109" t="n">
        <v>0</v>
      </c>
      <c r="CY50" s="109" t="n">
        <v>0</v>
      </c>
      <c r="CZ50" s="109" t="n">
        <v>0</v>
      </c>
      <c r="DA50" s="109" t="n">
        <v>0</v>
      </c>
      <c r="DB50" s="109" t="n">
        <v>0</v>
      </c>
      <c r="DC50" s="109" t="n">
        <v>0</v>
      </c>
      <c r="DD50" s="109" t="n">
        <v>0</v>
      </c>
      <c r="DE50" s="109" t="n">
        <v>0</v>
      </c>
      <c r="DF50" s="109" t="n">
        <v>0</v>
      </c>
      <c r="DG50" s="109" t="n">
        <v>0</v>
      </c>
      <c r="DH50" s="109" t="n">
        <v>0</v>
      </c>
      <c r="DI50" s="109" t="n">
        <v>0</v>
      </c>
      <c r="DJ50" s="109" t="n">
        <v>0</v>
      </c>
      <c r="DK50" s="109" t="n">
        <v>0</v>
      </c>
      <c r="DL50" s="109" t="n">
        <v>0</v>
      </c>
      <c r="DM50" s="109" t="n">
        <v>0</v>
      </c>
      <c r="DN50" s="109" t="n">
        <v>0</v>
      </c>
      <c r="DO50" s="109" t="n">
        <v>0</v>
      </c>
      <c r="DP50" s="109" t="n">
        <v>0</v>
      </c>
      <c r="DQ50" s="109" t="n">
        <v>0</v>
      </c>
      <c r="DR50" s="109" t="n">
        <v>0</v>
      </c>
      <c r="DS50" s="109" t="n">
        <v>0</v>
      </c>
      <c r="DT50" s="109" t="n">
        <v>0</v>
      </c>
      <c r="DU50" s="109" t="n">
        <v>0</v>
      </c>
      <c r="DV50" s="109" t="n">
        <v>0</v>
      </c>
      <c r="DW50" s="109" t="n">
        <v>0</v>
      </c>
      <c r="DX50" s="109" t="n">
        <v>0</v>
      </c>
      <c r="DY50" s="109" t="n">
        <v>0</v>
      </c>
      <c r="DZ50" s="109" t="n">
        <v>0</v>
      </c>
      <c r="EA50" s="109" t="n">
        <v>0</v>
      </c>
      <c r="EB50" s="109" t="n">
        <v>0</v>
      </c>
      <c r="EC50" s="109" t="n">
        <v>0</v>
      </c>
      <c r="ED50" s="109" t="n">
        <v>0</v>
      </c>
      <c r="EE50" s="109" t="n">
        <v>0</v>
      </c>
      <c r="EF50" s="109" t="n">
        <v>0</v>
      </c>
      <c r="EG50" s="109" t="n">
        <v>0</v>
      </c>
      <c r="EH50" s="109" t="n">
        <v>0</v>
      </c>
      <c r="EI50" s="109" t="n">
        <v>0</v>
      </c>
      <c r="EJ50" s="109" t="n">
        <v>0</v>
      </c>
      <c r="EK50" s="109" t="n">
        <v>0</v>
      </c>
      <c r="EL50" s="109" t="n">
        <v>0</v>
      </c>
      <c r="EM50" s="109" t="n">
        <v>0</v>
      </c>
      <c r="EN50" s="109" t="n">
        <v>0</v>
      </c>
      <c r="EO50" s="109" t="n">
        <v>0</v>
      </c>
      <c r="EP50" s="109" t="n">
        <v>0</v>
      </c>
      <c r="EQ50" s="109" t="n">
        <v>0</v>
      </c>
      <c r="ER50" s="109" t="n">
        <v>0</v>
      </c>
      <c r="ES50" s="109" t="n">
        <v>0</v>
      </c>
      <c r="ET50" s="109" t="n">
        <v>0</v>
      </c>
      <c r="EU50" s="109" t="n">
        <v>0</v>
      </c>
      <c r="EV50" s="109" t="n">
        <v>0</v>
      </c>
      <c r="EW50" s="109" t="n">
        <v>0</v>
      </c>
      <c r="EX50" s="109" t="n">
        <v>0</v>
      </c>
      <c r="EY50" s="109" t="n">
        <v>0</v>
      </c>
      <c r="EZ50" s="109" t="n">
        <f aca="false">ROUND(SUM(G50:EY50),5)</f>
        <v>0</v>
      </c>
      <c r="FA50" s="110"/>
      <c r="FB50" s="111"/>
      <c r="FC50" s="110"/>
      <c r="FD50" s="111"/>
      <c r="FE50" s="110"/>
      <c r="FF50" s="111"/>
      <c r="FG50" s="110"/>
      <c r="FH50" s="111"/>
      <c r="FI50" s="110"/>
      <c r="FJ50" s="111"/>
      <c r="FK50" s="110"/>
      <c r="FL50" s="111"/>
      <c r="FM50" s="110"/>
      <c r="FN50" s="111"/>
      <c r="FO50" s="110"/>
      <c r="FP50" s="111"/>
      <c r="FQ50" s="110"/>
      <c r="FR50" s="111"/>
      <c r="FS50" s="110"/>
      <c r="FT50" s="111"/>
      <c r="FU50" s="110"/>
      <c r="FV50" s="111"/>
      <c r="FW50" s="110"/>
      <c r="FX50" s="111"/>
      <c r="FY50" s="110"/>
      <c r="FZ50" s="111"/>
      <c r="GA50" s="110"/>
      <c r="GB50" s="111"/>
      <c r="GC50" s="110"/>
      <c r="GD50" s="111"/>
      <c r="GE50" s="110"/>
      <c r="GF50" s="111"/>
      <c r="GG50" s="110"/>
      <c r="GH50" s="111"/>
      <c r="GI50" s="110"/>
      <c r="GJ50" s="111"/>
      <c r="GK50" s="110"/>
      <c r="GL50" s="111"/>
      <c r="GM50" s="110"/>
      <c r="GN50" s="111"/>
      <c r="GO50" s="110"/>
      <c r="GP50" s="111"/>
      <c r="GQ50" s="110"/>
      <c r="GR50" s="111"/>
      <c r="GS50" s="110"/>
      <c r="GT50" s="111"/>
      <c r="GU50" s="110"/>
      <c r="GV50" s="111"/>
      <c r="GW50" s="110"/>
      <c r="GX50" s="111"/>
      <c r="GY50" s="110"/>
      <c r="GZ50" s="111"/>
      <c r="HA50" s="110"/>
      <c r="HB50" s="111"/>
      <c r="HC50" s="110"/>
      <c r="HD50" s="111"/>
      <c r="HE50" s="110"/>
      <c r="HF50" s="111"/>
      <c r="HG50" s="110"/>
      <c r="HH50" s="111"/>
      <c r="HI50" s="110"/>
      <c r="HJ50" s="111"/>
      <c r="HK50" s="110"/>
      <c r="HL50" s="111"/>
      <c r="HM50" s="110"/>
      <c r="HN50" s="111"/>
      <c r="HO50" s="110"/>
      <c r="HP50" s="111"/>
      <c r="HQ50" s="110"/>
      <c r="HR50" s="111"/>
      <c r="HS50" s="110"/>
      <c r="HT50" s="111"/>
      <c r="HU50" s="110"/>
      <c r="HV50" s="111"/>
      <c r="HW50" s="110"/>
      <c r="HX50" s="111"/>
      <c r="HY50" s="110"/>
      <c r="HZ50" s="111"/>
      <c r="IA50" s="110"/>
      <c r="IB50" s="111"/>
      <c r="IC50" s="110"/>
      <c r="ID50" s="111"/>
      <c r="IE50" s="110"/>
      <c r="IF50" s="111"/>
      <c r="IG50" s="110"/>
      <c r="IH50" s="111"/>
      <c r="II50" s="110"/>
      <c r="IJ50" s="111"/>
      <c r="IK50" s="110"/>
      <c r="IL50" s="111"/>
      <c r="IM50" s="110"/>
      <c r="IN50" s="111"/>
      <c r="IO50" s="110"/>
      <c r="IP50" s="111"/>
      <c r="IQ50" s="110"/>
      <c r="IR50" s="111"/>
      <c r="IS50" s="110"/>
      <c r="IT50" s="111"/>
      <c r="IU50" s="110"/>
      <c r="IV50" s="111"/>
      <c r="IW50" s="110"/>
      <c r="IX50" s="111"/>
      <c r="IY50" s="110"/>
      <c r="IZ50" s="111"/>
      <c r="JA50" s="110"/>
      <c r="JB50" s="111"/>
      <c r="JC50" s="110"/>
      <c r="JD50" s="111"/>
      <c r="JE50" s="110"/>
      <c r="JF50" s="111"/>
      <c r="JG50" s="110"/>
      <c r="JH50" s="111"/>
      <c r="JI50" s="110"/>
      <c r="JJ50" s="111"/>
      <c r="JK50" s="110"/>
      <c r="JL50" s="111"/>
      <c r="JM50" s="110"/>
      <c r="JN50" s="111"/>
      <c r="JO50" s="110"/>
      <c r="JP50" s="111"/>
      <c r="JQ50" s="110"/>
      <c r="JR50" s="111"/>
      <c r="JS50" s="110"/>
      <c r="JT50" s="111"/>
      <c r="JU50" s="110"/>
      <c r="JV50" s="111"/>
      <c r="JW50" s="110"/>
      <c r="JX50" s="111"/>
      <c r="JY50" s="112"/>
      <c r="JZ50" s="112"/>
    </row>
    <row r="51" customFormat="false" ht="13.8" hidden="false" customHeight="false" outlineLevel="0" collapsed="false">
      <c r="A51" s="76"/>
      <c r="B51" s="76"/>
      <c r="C51" s="76"/>
      <c r="D51" s="76" t="s">
        <v>430</v>
      </c>
      <c r="E51" s="76"/>
      <c r="F51" s="76"/>
      <c r="G51" s="109"/>
      <c r="H51" s="109"/>
      <c r="I51" s="109"/>
      <c r="J51" s="109"/>
      <c r="K51" s="109"/>
      <c r="L51" s="109"/>
      <c r="M51" s="109"/>
      <c r="N51" s="109"/>
      <c r="O51" s="109"/>
      <c r="P51" s="109"/>
      <c r="Q51" s="109"/>
      <c r="R51" s="109"/>
      <c r="S51" s="109"/>
      <c r="T51" s="109"/>
      <c r="U51" s="109"/>
      <c r="V51" s="109"/>
      <c r="W51" s="109"/>
      <c r="X51" s="109"/>
      <c r="Y51" s="109"/>
      <c r="Z51" s="109"/>
      <c r="AA51" s="109"/>
      <c r="AB51" s="109"/>
      <c r="AC51" s="109"/>
      <c r="AD51" s="109"/>
      <c r="AE51" s="109"/>
      <c r="AF51" s="109"/>
      <c r="AG51" s="109"/>
      <c r="AH51" s="109"/>
      <c r="AI51" s="109"/>
      <c r="AJ51" s="109"/>
      <c r="AK51" s="109"/>
      <c r="AL51" s="109"/>
      <c r="AM51" s="109"/>
      <c r="AN51" s="109"/>
      <c r="AO51" s="109"/>
      <c r="AP51" s="109"/>
      <c r="AQ51" s="109"/>
      <c r="AR51" s="109"/>
      <c r="AS51" s="109"/>
      <c r="AT51" s="109"/>
      <c r="AU51" s="109"/>
      <c r="AV51" s="109"/>
      <c r="AW51" s="109"/>
      <c r="AX51" s="109"/>
      <c r="AY51" s="109"/>
      <c r="AZ51" s="109"/>
      <c r="BA51" s="109"/>
      <c r="BB51" s="109"/>
      <c r="BC51" s="109"/>
      <c r="BD51" s="109"/>
      <c r="BE51" s="109"/>
      <c r="BF51" s="109"/>
      <c r="BG51" s="109"/>
      <c r="BH51" s="109"/>
      <c r="BI51" s="109"/>
      <c r="BJ51" s="109"/>
      <c r="BK51" s="109"/>
      <c r="BL51" s="109"/>
      <c r="BM51" s="109"/>
      <c r="BN51" s="109"/>
      <c r="BO51" s="109"/>
      <c r="BP51" s="109"/>
      <c r="BQ51" s="109"/>
      <c r="BR51" s="109"/>
      <c r="BS51" s="109"/>
      <c r="BT51" s="109"/>
      <c r="BU51" s="109"/>
      <c r="BV51" s="109"/>
      <c r="BW51" s="109"/>
      <c r="BX51" s="109"/>
      <c r="BY51" s="109"/>
      <c r="BZ51" s="109"/>
      <c r="CA51" s="109"/>
      <c r="CB51" s="109"/>
      <c r="CC51" s="109"/>
      <c r="CD51" s="109"/>
      <c r="CE51" s="109"/>
      <c r="CF51" s="109"/>
      <c r="CG51" s="109"/>
      <c r="CH51" s="109"/>
      <c r="CI51" s="109"/>
      <c r="CJ51" s="109"/>
      <c r="CK51" s="109"/>
      <c r="CL51" s="109"/>
      <c r="CM51" s="109"/>
      <c r="CN51" s="109"/>
      <c r="CO51" s="109"/>
      <c r="CP51" s="109"/>
      <c r="CQ51" s="109"/>
      <c r="CR51" s="109"/>
      <c r="CS51" s="109"/>
      <c r="CT51" s="109"/>
      <c r="CU51" s="109"/>
      <c r="CV51" s="109"/>
      <c r="CW51" s="109"/>
      <c r="CX51" s="109"/>
      <c r="CY51" s="109"/>
      <c r="CZ51" s="109"/>
      <c r="DA51" s="109"/>
      <c r="DB51" s="109"/>
      <c r="DC51" s="109"/>
      <c r="DD51" s="109"/>
      <c r="DE51" s="109"/>
      <c r="DF51" s="109"/>
      <c r="DG51" s="109"/>
      <c r="DH51" s="109"/>
      <c r="DI51" s="109"/>
      <c r="DJ51" s="109"/>
      <c r="DK51" s="109"/>
      <c r="DL51" s="109"/>
      <c r="DM51" s="109"/>
      <c r="DN51" s="109"/>
      <c r="DO51" s="109"/>
      <c r="DP51" s="109"/>
      <c r="DQ51" s="109"/>
      <c r="DR51" s="109"/>
      <c r="DS51" s="109"/>
      <c r="DT51" s="109"/>
      <c r="DU51" s="109"/>
      <c r="DV51" s="109"/>
      <c r="DW51" s="109"/>
      <c r="DX51" s="109"/>
      <c r="DY51" s="109"/>
      <c r="DZ51" s="109"/>
      <c r="EA51" s="109"/>
      <c r="EB51" s="109"/>
      <c r="EC51" s="109"/>
      <c r="ED51" s="109"/>
      <c r="EE51" s="109"/>
      <c r="EF51" s="109"/>
      <c r="EG51" s="109"/>
      <c r="EH51" s="109"/>
      <c r="EI51" s="109"/>
      <c r="EJ51" s="109"/>
      <c r="EK51" s="109"/>
      <c r="EL51" s="109"/>
      <c r="EM51" s="109"/>
      <c r="EN51" s="109"/>
      <c r="EO51" s="109"/>
      <c r="EP51" s="109"/>
      <c r="EQ51" s="109"/>
      <c r="ER51" s="109"/>
      <c r="ES51" s="109"/>
      <c r="ET51" s="109"/>
      <c r="EU51" s="109"/>
      <c r="EV51" s="109"/>
      <c r="EW51" s="109"/>
      <c r="EX51" s="109"/>
      <c r="EY51" s="109"/>
      <c r="EZ51" s="109"/>
      <c r="FA51" s="110"/>
      <c r="FB51" s="111"/>
      <c r="FC51" s="110"/>
      <c r="FD51" s="111"/>
      <c r="FE51" s="110"/>
      <c r="FF51" s="111"/>
      <c r="FG51" s="110"/>
      <c r="FH51" s="111"/>
      <c r="FI51" s="110"/>
      <c r="FJ51" s="111"/>
      <c r="FK51" s="110"/>
      <c r="FL51" s="111"/>
      <c r="FM51" s="110"/>
      <c r="FN51" s="111"/>
      <c r="FO51" s="110"/>
      <c r="FP51" s="111"/>
      <c r="FQ51" s="110"/>
      <c r="FR51" s="111"/>
      <c r="FS51" s="110"/>
      <c r="FT51" s="111"/>
      <c r="FU51" s="110"/>
      <c r="FV51" s="111"/>
      <c r="FW51" s="110"/>
      <c r="FX51" s="111"/>
      <c r="FY51" s="110"/>
      <c r="FZ51" s="111"/>
      <c r="GA51" s="110"/>
      <c r="GB51" s="111"/>
      <c r="GC51" s="110"/>
      <c r="GD51" s="111"/>
      <c r="GE51" s="110"/>
      <c r="GF51" s="111"/>
      <c r="GG51" s="110"/>
      <c r="GH51" s="111"/>
      <c r="GI51" s="110"/>
      <c r="GJ51" s="111"/>
      <c r="GK51" s="110"/>
      <c r="GL51" s="111"/>
      <c r="GM51" s="110"/>
      <c r="GN51" s="111"/>
      <c r="GO51" s="110"/>
      <c r="GP51" s="111"/>
      <c r="GQ51" s="110"/>
      <c r="GR51" s="111"/>
      <c r="GS51" s="110"/>
      <c r="GT51" s="111"/>
      <c r="GU51" s="110"/>
      <c r="GV51" s="111"/>
      <c r="GW51" s="110"/>
      <c r="GX51" s="111"/>
      <c r="GY51" s="110"/>
      <c r="GZ51" s="111"/>
      <c r="HA51" s="110"/>
      <c r="HB51" s="111"/>
      <c r="HC51" s="110"/>
      <c r="HD51" s="111"/>
      <c r="HE51" s="110"/>
      <c r="HF51" s="111"/>
      <c r="HG51" s="110"/>
      <c r="HH51" s="111"/>
      <c r="HI51" s="110"/>
      <c r="HJ51" s="111"/>
      <c r="HK51" s="110"/>
      <c r="HL51" s="111"/>
      <c r="HM51" s="110"/>
      <c r="HN51" s="111"/>
      <c r="HO51" s="110"/>
      <c r="HP51" s="111"/>
      <c r="HQ51" s="110"/>
      <c r="HR51" s="111"/>
      <c r="HS51" s="110"/>
      <c r="HT51" s="111"/>
      <c r="HU51" s="110"/>
      <c r="HV51" s="111"/>
      <c r="HW51" s="110"/>
      <c r="HX51" s="111"/>
      <c r="HY51" s="110"/>
      <c r="HZ51" s="111"/>
      <c r="IA51" s="110"/>
      <c r="IB51" s="111"/>
      <c r="IC51" s="110"/>
      <c r="ID51" s="111"/>
      <c r="IE51" s="110"/>
      <c r="IF51" s="111"/>
      <c r="IG51" s="110"/>
      <c r="IH51" s="111"/>
      <c r="II51" s="110"/>
      <c r="IJ51" s="111"/>
      <c r="IK51" s="110"/>
      <c r="IL51" s="111"/>
      <c r="IM51" s="110"/>
      <c r="IN51" s="111"/>
      <c r="IO51" s="110"/>
      <c r="IP51" s="111"/>
      <c r="IQ51" s="110"/>
      <c r="IR51" s="111"/>
      <c r="IS51" s="110"/>
      <c r="IT51" s="111"/>
      <c r="IU51" s="110"/>
      <c r="IV51" s="111"/>
      <c r="IW51" s="110"/>
      <c r="IX51" s="111"/>
      <c r="IY51" s="110"/>
      <c r="IZ51" s="111"/>
      <c r="JA51" s="110"/>
      <c r="JB51" s="111"/>
      <c r="JC51" s="110"/>
      <c r="JD51" s="111"/>
      <c r="JE51" s="110"/>
      <c r="JF51" s="111"/>
      <c r="JG51" s="110"/>
      <c r="JH51" s="111"/>
      <c r="JI51" s="110"/>
      <c r="JJ51" s="111"/>
      <c r="JK51" s="110"/>
      <c r="JL51" s="111"/>
      <c r="JM51" s="110"/>
      <c r="JN51" s="111"/>
      <c r="JO51" s="110"/>
      <c r="JP51" s="111"/>
      <c r="JQ51" s="110"/>
      <c r="JR51" s="111"/>
      <c r="JS51" s="110"/>
      <c r="JT51" s="111"/>
      <c r="JU51" s="110"/>
      <c r="JV51" s="111"/>
      <c r="JW51" s="110"/>
      <c r="JX51" s="111"/>
      <c r="JY51" s="112"/>
      <c r="JZ51" s="112"/>
    </row>
    <row r="52" customFormat="false" ht="13.8" hidden="false" customHeight="false" outlineLevel="0" collapsed="false">
      <c r="A52" s="76"/>
      <c r="B52" s="76"/>
      <c r="C52" s="76"/>
      <c r="D52" s="76"/>
      <c r="E52" s="76" t="s">
        <v>431</v>
      </c>
      <c r="F52" s="76"/>
      <c r="G52" s="109" t="n">
        <v>-7167.81</v>
      </c>
      <c r="H52" s="109" t="n">
        <v>-9972.08</v>
      </c>
      <c r="I52" s="109" t="n">
        <v>-260258.71</v>
      </c>
      <c r="J52" s="109" t="n">
        <v>-1165.99</v>
      </c>
      <c r="K52" s="109" t="n">
        <v>-23801.54</v>
      </c>
      <c r="L52" s="109" t="n">
        <v>-25197.5</v>
      </c>
      <c r="M52" s="109" t="n">
        <v>-60.6</v>
      </c>
      <c r="N52" s="109" t="n">
        <v>-760.9</v>
      </c>
      <c r="O52" s="109" t="n">
        <v>-4565.15</v>
      </c>
      <c r="P52" s="109" t="n">
        <v>-68701.13</v>
      </c>
      <c r="Q52" s="109" t="n">
        <v>-1771.51</v>
      </c>
      <c r="R52" s="109" t="n">
        <v>-16266.48</v>
      </c>
      <c r="S52" s="109" t="n">
        <v>-342.34</v>
      </c>
      <c r="T52" s="109" t="n">
        <v>0</v>
      </c>
      <c r="U52" s="109" t="n">
        <v>-568.33</v>
      </c>
      <c r="V52" s="109" t="n">
        <v>-105</v>
      </c>
      <c r="W52" s="109" t="n">
        <v>-34886.08</v>
      </c>
      <c r="X52" s="109" t="n">
        <v>0</v>
      </c>
      <c r="Y52" s="109" t="n">
        <v>-18844.33</v>
      </c>
      <c r="Z52" s="109" t="n">
        <v>-44845.8</v>
      </c>
      <c r="AA52" s="109" t="n">
        <v>0</v>
      </c>
      <c r="AB52" s="109" t="n">
        <v>0</v>
      </c>
      <c r="AC52" s="109" t="n">
        <v>0</v>
      </c>
      <c r="AD52" s="109" t="n">
        <v>-2362.39</v>
      </c>
      <c r="AE52" s="109" t="n">
        <v>-15456.76</v>
      </c>
      <c r="AF52" s="109" t="n">
        <v>-59.23</v>
      </c>
      <c r="AG52" s="109" t="n">
        <v>-1137.54</v>
      </c>
      <c r="AH52" s="109" t="n">
        <v>-17065.29</v>
      </c>
      <c r="AI52" s="109" t="n">
        <v>-1945.34</v>
      </c>
      <c r="AJ52" s="109" t="n">
        <v>-1238.58</v>
      </c>
      <c r="AK52" s="109" t="n">
        <v>-13187.53</v>
      </c>
      <c r="AL52" s="109" t="n">
        <v>-1802.5</v>
      </c>
      <c r="AM52" s="109" t="n">
        <v>-1262.5</v>
      </c>
      <c r="AN52" s="109" t="n">
        <v>-13608.62</v>
      </c>
      <c r="AO52" s="109" t="n">
        <v>-2604.87</v>
      </c>
      <c r="AP52" s="109" t="n">
        <v>-1275.2</v>
      </c>
      <c r="AQ52" s="109" t="n">
        <v>-16355.21</v>
      </c>
      <c r="AR52" s="109" t="n">
        <v>-364.4</v>
      </c>
      <c r="AS52" s="109" t="n">
        <v>-1833.5</v>
      </c>
      <c r="AT52" s="109" t="n">
        <v>-4858.05</v>
      </c>
      <c r="AU52" s="109" t="n">
        <v>-69665.77</v>
      </c>
      <c r="AV52" s="109" t="n">
        <v>-941.39</v>
      </c>
      <c r="AW52" s="109" t="n">
        <v>-1484.23</v>
      </c>
      <c r="AX52" s="109" t="n">
        <v>-33.33</v>
      </c>
      <c r="AY52" s="109" t="n">
        <v>0</v>
      </c>
      <c r="AZ52" s="109" t="n">
        <v>-370.4</v>
      </c>
      <c r="BA52" s="109" t="n">
        <v>-3979.66</v>
      </c>
      <c r="BB52" s="109" t="n">
        <v>-941.66</v>
      </c>
      <c r="BC52" s="109" t="n">
        <v>-1679.39</v>
      </c>
      <c r="BD52" s="109" t="n">
        <v>-946.18</v>
      </c>
      <c r="BE52" s="109" t="n">
        <v>-3077</v>
      </c>
      <c r="BF52" s="109" t="n">
        <v>0</v>
      </c>
      <c r="BG52" s="109" t="n">
        <v>-1500.02</v>
      </c>
      <c r="BH52" s="109" t="n">
        <v>-188820.91</v>
      </c>
      <c r="BI52" s="109" t="n">
        <v>-171.75</v>
      </c>
      <c r="BJ52" s="109" t="n">
        <v>-3051.24</v>
      </c>
      <c r="BK52" s="109" t="n">
        <v>-10828.45</v>
      </c>
      <c r="BL52" s="109" t="n">
        <v>-30350.2</v>
      </c>
      <c r="BM52" s="109" t="n">
        <v>0</v>
      </c>
      <c r="BN52" s="109" t="n">
        <v>-24512.09</v>
      </c>
      <c r="BO52" s="109" t="n">
        <v>-1303.46</v>
      </c>
      <c r="BP52" s="109" t="n">
        <v>-2425.96</v>
      </c>
      <c r="BQ52" s="109" t="n">
        <v>-3717.99</v>
      </c>
      <c r="BR52" s="109" t="n">
        <v>-637.81</v>
      </c>
      <c r="BS52" s="109" t="n">
        <v>-2240.77</v>
      </c>
      <c r="BT52" s="109" t="n">
        <v>-206.96</v>
      </c>
      <c r="BU52" s="109" t="n">
        <v>0</v>
      </c>
      <c r="BV52" s="109" t="n">
        <v>-145683.87</v>
      </c>
      <c r="BW52" s="109" t="n">
        <v>-8862.05</v>
      </c>
      <c r="BX52" s="109" t="n">
        <v>0</v>
      </c>
      <c r="BY52" s="109" t="n">
        <v>-48619.47</v>
      </c>
      <c r="BZ52" s="109" t="n">
        <v>-280.5</v>
      </c>
      <c r="CA52" s="109" t="n">
        <v>0</v>
      </c>
      <c r="CB52" s="109" t="n">
        <v>-1075.25</v>
      </c>
      <c r="CC52" s="109" t="n">
        <v>-25978.32</v>
      </c>
      <c r="CD52" s="109" t="n">
        <v>-9717.96</v>
      </c>
      <c r="CE52" s="109" t="n">
        <v>-1896.67</v>
      </c>
      <c r="CF52" s="109" t="n">
        <v>0</v>
      </c>
      <c r="CG52" s="109" t="n">
        <v>-8528.98</v>
      </c>
      <c r="CH52" s="109" t="n">
        <v>-3583.73</v>
      </c>
      <c r="CI52" s="109" t="n">
        <v>-515.45</v>
      </c>
      <c r="CJ52" s="109" t="n">
        <v>-1304.34</v>
      </c>
      <c r="CK52" s="109" t="n">
        <v>-2199.35</v>
      </c>
      <c r="CL52" s="109" t="n">
        <v>-25039.82</v>
      </c>
      <c r="CM52" s="109" t="n">
        <v>-6005</v>
      </c>
      <c r="CN52" s="109" t="n">
        <v>-2054.8</v>
      </c>
      <c r="CO52" s="109" t="n">
        <v>-9235.55</v>
      </c>
      <c r="CP52" s="109" t="n">
        <v>-215740.17</v>
      </c>
      <c r="CQ52" s="109" t="n">
        <v>-3447.24</v>
      </c>
      <c r="CR52" s="109" t="n">
        <v>-3555.07</v>
      </c>
      <c r="CS52" s="109" t="n">
        <v>-815</v>
      </c>
      <c r="CT52" s="109" t="n">
        <v>-72949.61</v>
      </c>
      <c r="CU52" s="109" t="n">
        <v>-151934.5</v>
      </c>
      <c r="CV52" s="109" t="n">
        <v>-4832.08</v>
      </c>
      <c r="CW52" s="109" t="n">
        <v>-3907.68</v>
      </c>
      <c r="CX52" s="109" t="n">
        <v>-87.5</v>
      </c>
      <c r="CY52" s="109" t="n">
        <v>-87.5</v>
      </c>
      <c r="CZ52" s="109" t="n">
        <v>-326</v>
      </c>
      <c r="DA52" s="109" t="n">
        <v>-191.5</v>
      </c>
      <c r="DB52" s="109" t="n">
        <v>-1485.07</v>
      </c>
      <c r="DC52" s="109" t="n">
        <v>-689.8</v>
      </c>
      <c r="DD52" s="109" t="n">
        <v>-310</v>
      </c>
      <c r="DE52" s="109" t="n">
        <v>-53016.45</v>
      </c>
      <c r="DF52" s="109" t="n">
        <v>-18394.58</v>
      </c>
      <c r="DG52" s="109" t="n">
        <v>-13880.06</v>
      </c>
      <c r="DH52" s="109" t="n">
        <v>-2930.51</v>
      </c>
      <c r="DI52" s="109" t="n">
        <v>-3867.06</v>
      </c>
      <c r="DJ52" s="109" t="n">
        <v>-1627.68</v>
      </c>
      <c r="DK52" s="109" t="n">
        <v>-4511.69</v>
      </c>
      <c r="DL52" s="109" t="n">
        <v>-3740.87</v>
      </c>
      <c r="DM52" s="109" t="n">
        <v>-20400.58</v>
      </c>
      <c r="DN52" s="109" t="n">
        <v>0</v>
      </c>
      <c r="DO52" s="109" t="n">
        <v>-81225.11</v>
      </c>
      <c r="DP52" s="109" t="n">
        <v>-465.5</v>
      </c>
      <c r="DQ52" s="109" t="n">
        <v>-847.4</v>
      </c>
      <c r="DR52" s="109" t="n">
        <v>-14661.04</v>
      </c>
      <c r="DS52" s="109" t="n">
        <v>-66600.5</v>
      </c>
      <c r="DT52" s="109" t="n">
        <v>-4424.38</v>
      </c>
      <c r="DU52" s="109" t="n">
        <v>-82.25</v>
      </c>
      <c r="DV52" s="109" t="n">
        <v>-8417.86</v>
      </c>
      <c r="DW52" s="109" t="n">
        <v>-2170.25</v>
      </c>
      <c r="DX52" s="109" t="n">
        <v>-4661.62</v>
      </c>
      <c r="DY52" s="109" t="n">
        <v>-353.54</v>
      </c>
      <c r="DZ52" s="109" t="n">
        <v>-5477.25</v>
      </c>
      <c r="EA52" s="109" t="n">
        <v>-1663.87</v>
      </c>
      <c r="EB52" s="109" t="n">
        <v>-6666.37</v>
      </c>
      <c r="EC52" s="109" t="n">
        <v>-562</v>
      </c>
      <c r="ED52" s="109" t="n">
        <v>0</v>
      </c>
      <c r="EE52" s="109" t="n">
        <v>-1323.26</v>
      </c>
      <c r="EF52" s="109" t="n">
        <v>-2942</v>
      </c>
      <c r="EG52" s="109" t="n">
        <v>-252.03</v>
      </c>
      <c r="EH52" s="109" t="n">
        <v>-1036</v>
      </c>
      <c r="EI52" s="109" t="n">
        <v>-5243.3</v>
      </c>
      <c r="EJ52" s="109" t="n">
        <v>0</v>
      </c>
      <c r="EK52" s="109" t="n">
        <v>-27071</v>
      </c>
      <c r="EL52" s="109" t="n">
        <v>-3926.33</v>
      </c>
      <c r="EM52" s="109" t="n">
        <v>-3130.98</v>
      </c>
      <c r="EN52" s="109" t="n">
        <v>-152082.74</v>
      </c>
      <c r="EO52" s="109" t="n">
        <v>-377640.2</v>
      </c>
      <c r="EP52" s="109" t="n">
        <v>-2017.8</v>
      </c>
      <c r="EQ52" s="109" t="n">
        <v>-14151.66</v>
      </c>
      <c r="ER52" s="109" t="n">
        <v>-370</v>
      </c>
      <c r="ES52" s="109" t="n">
        <v>-66826.2</v>
      </c>
      <c r="ET52" s="109" t="n">
        <v>-10325.06</v>
      </c>
      <c r="EU52" s="109" t="n">
        <v>-145</v>
      </c>
      <c r="EV52" s="109" t="n">
        <v>0</v>
      </c>
      <c r="EW52" s="109" t="n">
        <v>0</v>
      </c>
      <c r="EX52" s="109" t="n">
        <v>0</v>
      </c>
      <c r="EY52" s="109" t="n">
        <v>0</v>
      </c>
      <c r="EZ52" s="109" t="n">
        <f aca="false">ROUND(SUM(G52:EY52),5)</f>
        <v>-2718657.22</v>
      </c>
      <c r="FA52" s="110"/>
      <c r="FB52" s="111"/>
      <c r="FC52" s="110"/>
      <c r="FD52" s="111"/>
      <c r="FE52" s="110"/>
      <c r="FF52" s="111"/>
      <c r="FG52" s="110"/>
      <c r="FH52" s="111"/>
      <c r="FI52" s="110"/>
      <c r="FJ52" s="111"/>
      <c r="FK52" s="110"/>
      <c r="FL52" s="111"/>
      <c r="FM52" s="110"/>
      <c r="FN52" s="111"/>
      <c r="FO52" s="110"/>
      <c r="FP52" s="111"/>
      <c r="FQ52" s="110"/>
      <c r="FR52" s="111"/>
      <c r="FS52" s="110"/>
      <c r="FT52" s="111"/>
      <c r="FU52" s="110"/>
      <c r="FV52" s="111"/>
      <c r="FW52" s="110"/>
      <c r="FX52" s="111"/>
      <c r="FY52" s="110"/>
      <c r="FZ52" s="111"/>
      <c r="GA52" s="110"/>
      <c r="GB52" s="111"/>
      <c r="GC52" s="110"/>
      <c r="GD52" s="111"/>
      <c r="GE52" s="110"/>
      <c r="GF52" s="111"/>
      <c r="GG52" s="110"/>
      <c r="GH52" s="111"/>
      <c r="GI52" s="110"/>
      <c r="GJ52" s="111"/>
      <c r="GK52" s="110"/>
      <c r="GL52" s="111"/>
      <c r="GM52" s="110"/>
      <c r="GN52" s="111"/>
      <c r="GO52" s="110"/>
      <c r="GP52" s="111"/>
      <c r="GQ52" s="110"/>
      <c r="GR52" s="111"/>
      <c r="GS52" s="110"/>
      <c r="GT52" s="111"/>
      <c r="GU52" s="110"/>
      <c r="GV52" s="111"/>
      <c r="GW52" s="110"/>
      <c r="GX52" s="111"/>
      <c r="GY52" s="110"/>
      <c r="GZ52" s="111"/>
      <c r="HA52" s="110"/>
      <c r="HB52" s="111"/>
      <c r="HC52" s="110"/>
      <c r="HD52" s="111"/>
      <c r="HE52" s="110"/>
      <c r="HF52" s="111"/>
      <c r="HG52" s="110"/>
      <c r="HH52" s="111"/>
      <c r="HI52" s="110"/>
      <c r="HJ52" s="111"/>
      <c r="HK52" s="110"/>
      <c r="HL52" s="111"/>
      <c r="HM52" s="110"/>
      <c r="HN52" s="111"/>
      <c r="HO52" s="110"/>
      <c r="HP52" s="111"/>
      <c r="HQ52" s="110"/>
      <c r="HR52" s="111"/>
      <c r="HS52" s="110"/>
      <c r="HT52" s="111"/>
      <c r="HU52" s="110"/>
      <c r="HV52" s="111"/>
      <c r="HW52" s="110"/>
      <c r="HX52" s="111"/>
      <c r="HY52" s="110"/>
      <c r="HZ52" s="111"/>
      <c r="IA52" s="110"/>
      <c r="IB52" s="111"/>
      <c r="IC52" s="110"/>
      <c r="ID52" s="111"/>
      <c r="IE52" s="110"/>
      <c r="IF52" s="111"/>
      <c r="IG52" s="110"/>
      <c r="IH52" s="111"/>
      <c r="II52" s="110"/>
      <c r="IJ52" s="111"/>
      <c r="IK52" s="110"/>
      <c r="IL52" s="111"/>
      <c r="IM52" s="110"/>
      <c r="IN52" s="111"/>
      <c r="IO52" s="110"/>
      <c r="IP52" s="111"/>
      <c r="IQ52" s="110"/>
      <c r="IR52" s="111"/>
      <c r="IS52" s="110"/>
      <c r="IT52" s="111"/>
      <c r="IU52" s="110"/>
      <c r="IV52" s="111"/>
      <c r="IW52" s="110"/>
      <c r="IX52" s="111"/>
      <c r="IY52" s="110"/>
      <c r="IZ52" s="111"/>
      <c r="JA52" s="110"/>
      <c r="JB52" s="111"/>
      <c r="JC52" s="110"/>
      <c r="JD52" s="111"/>
      <c r="JE52" s="110"/>
      <c r="JF52" s="111"/>
      <c r="JG52" s="110"/>
      <c r="JH52" s="111"/>
      <c r="JI52" s="110"/>
      <c r="JJ52" s="111"/>
      <c r="JK52" s="110"/>
      <c r="JL52" s="111"/>
      <c r="JM52" s="110"/>
      <c r="JN52" s="111"/>
      <c r="JO52" s="110"/>
      <c r="JP52" s="111"/>
      <c r="JQ52" s="110"/>
      <c r="JR52" s="111"/>
      <c r="JS52" s="110"/>
      <c r="JT52" s="111"/>
      <c r="JU52" s="110"/>
      <c r="JV52" s="111"/>
      <c r="JW52" s="110"/>
      <c r="JX52" s="111"/>
      <c r="JY52" s="112"/>
      <c r="JZ52" s="112"/>
    </row>
    <row r="53" customFormat="false" ht="13.8" hidden="false" customHeight="false" outlineLevel="0" collapsed="false">
      <c r="A53" s="76"/>
      <c r="B53" s="76"/>
      <c r="C53" s="76"/>
      <c r="D53" s="76"/>
      <c r="E53" s="76" t="s">
        <v>432</v>
      </c>
      <c r="F53" s="76"/>
      <c r="G53" s="109" t="n">
        <v>0</v>
      </c>
      <c r="H53" s="109" t="n">
        <v>0</v>
      </c>
      <c r="I53" s="109" t="n">
        <v>0</v>
      </c>
      <c r="J53" s="109" t="n">
        <v>0</v>
      </c>
      <c r="K53" s="109" t="n">
        <v>0</v>
      </c>
      <c r="L53" s="109" t="n">
        <v>0</v>
      </c>
      <c r="M53" s="109" t="n">
        <v>0</v>
      </c>
      <c r="N53" s="109" t="n">
        <v>0</v>
      </c>
      <c r="O53" s="109" t="n">
        <v>0</v>
      </c>
      <c r="P53" s="109" t="n">
        <v>0</v>
      </c>
      <c r="Q53" s="109" t="n">
        <v>0</v>
      </c>
      <c r="R53" s="109" t="n">
        <v>0</v>
      </c>
      <c r="S53" s="109" t="n">
        <v>0</v>
      </c>
      <c r="T53" s="109" t="n">
        <v>0</v>
      </c>
      <c r="U53" s="109" t="n">
        <v>0</v>
      </c>
      <c r="V53" s="109" t="n">
        <v>0</v>
      </c>
      <c r="W53" s="109" t="n">
        <v>0</v>
      </c>
      <c r="X53" s="109" t="n">
        <v>0</v>
      </c>
      <c r="Y53" s="109" t="n">
        <v>0</v>
      </c>
      <c r="Z53" s="109" t="n">
        <v>0</v>
      </c>
      <c r="AA53" s="109" t="n">
        <v>0</v>
      </c>
      <c r="AB53" s="109" t="n">
        <v>0</v>
      </c>
      <c r="AC53" s="109" t="n">
        <v>0</v>
      </c>
      <c r="AD53" s="109" t="n">
        <v>0</v>
      </c>
      <c r="AE53" s="109" t="n">
        <v>0</v>
      </c>
      <c r="AF53" s="109" t="n">
        <v>0</v>
      </c>
      <c r="AG53" s="109" t="n">
        <v>0</v>
      </c>
      <c r="AH53" s="109" t="n">
        <v>0</v>
      </c>
      <c r="AI53" s="109" t="n">
        <v>0</v>
      </c>
      <c r="AJ53" s="109" t="n">
        <v>0</v>
      </c>
      <c r="AK53" s="109" t="n">
        <v>0</v>
      </c>
      <c r="AL53" s="109" t="n">
        <v>0</v>
      </c>
      <c r="AM53" s="109" t="n">
        <v>0</v>
      </c>
      <c r="AN53" s="109" t="n">
        <v>0</v>
      </c>
      <c r="AO53" s="109" t="n">
        <v>0</v>
      </c>
      <c r="AP53" s="109" t="n">
        <v>0</v>
      </c>
      <c r="AQ53" s="109" t="n">
        <v>0</v>
      </c>
      <c r="AR53" s="109" t="n">
        <v>0</v>
      </c>
      <c r="AS53" s="109" t="n">
        <v>0</v>
      </c>
      <c r="AT53" s="109" t="n">
        <v>0</v>
      </c>
      <c r="AU53" s="109" t="n">
        <v>0</v>
      </c>
      <c r="AV53" s="109" t="n">
        <v>0</v>
      </c>
      <c r="AW53" s="109" t="n">
        <v>0</v>
      </c>
      <c r="AX53" s="109" t="n">
        <v>0</v>
      </c>
      <c r="AY53" s="109" t="n">
        <v>0</v>
      </c>
      <c r="AZ53" s="109" t="n">
        <v>0</v>
      </c>
      <c r="BA53" s="109" t="n">
        <v>0</v>
      </c>
      <c r="BB53" s="109" t="n">
        <v>0</v>
      </c>
      <c r="BC53" s="109" t="n">
        <v>0</v>
      </c>
      <c r="BD53" s="109" t="n">
        <v>0</v>
      </c>
      <c r="BE53" s="109" t="n">
        <v>0</v>
      </c>
      <c r="BF53" s="109" t="n">
        <v>0</v>
      </c>
      <c r="BG53" s="109" t="n">
        <v>0</v>
      </c>
      <c r="BH53" s="109" t="n">
        <v>0</v>
      </c>
      <c r="BI53" s="109" t="n">
        <v>0</v>
      </c>
      <c r="BJ53" s="109" t="n">
        <v>0</v>
      </c>
      <c r="BK53" s="109" t="n">
        <v>0</v>
      </c>
      <c r="BL53" s="109" t="n">
        <v>0</v>
      </c>
      <c r="BM53" s="109" t="n">
        <v>0</v>
      </c>
      <c r="BN53" s="109" t="n">
        <v>0</v>
      </c>
      <c r="BO53" s="109" t="n">
        <v>0</v>
      </c>
      <c r="BP53" s="109" t="n">
        <v>0</v>
      </c>
      <c r="BQ53" s="109" t="n">
        <v>0</v>
      </c>
      <c r="BR53" s="109" t="n">
        <v>0</v>
      </c>
      <c r="BS53" s="109" t="n">
        <v>0</v>
      </c>
      <c r="BT53" s="109" t="n">
        <v>0</v>
      </c>
      <c r="BU53" s="109" t="n">
        <v>0</v>
      </c>
      <c r="BV53" s="109" t="n">
        <v>0</v>
      </c>
      <c r="BW53" s="109" t="n">
        <v>0</v>
      </c>
      <c r="BX53" s="109" t="n">
        <v>0</v>
      </c>
      <c r="BY53" s="109" t="n">
        <v>0</v>
      </c>
      <c r="BZ53" s="109" t="n">
        <v>0</v>
      </c>
      <c r="CA53" s="109" t="n">
        <v>0</v>
      </c>
      <c r="CB53" s="109" t="n">
        <v>0</v>
      </c>
      <c r="CC53" s="109" t="n">
        <v>0</v>
      </c>
      <c r="CD53" s="109" t="n">
        <v>0</v>
      </c>
      <c r="CE53" s="109" t="n">
        <v>0</v>
      </c>
      <c r="CF53" s="109" t="n">
        <v>0</v>
      </c>
      <c r="CG53" s="109" t="n">
        <v>0</v>
      </c>
      <c r="CH53" s="109" t="n">
        <v>0</v>
      </c>
      <c r="CI53" s="109" t="n">
        <v>0</v>
      </c>
      <c r="CJ53" s="109" t="n">
        <v>0</v>
      </c>
      <c r="CK53" s="109" t="n">
        <v>0</v>
      </c>
      <c r="CL53" s="109" t="n">
        <v>0</v>
      </c>
      <c r="CM53" s="109" t="n">
        <v>0</v>
      </c>
      <c r="CN53" s="109" t="n">
        <v>0</v>
      </c>
      <c r="CO53" s="109" t="n">
        <v>0</v>
      </c>
      <c r="CP53" s="109" t="n">
        <v>0</v>
      </c>
      <c r="CQ53" s="109" t="n">
        <v>0</v>
      </c>
      <c r="CR53" s="109" t="n">
        <v>0</v>
      </c>
      <c r="CS53" s="109" t="n">
        <v>0</v>
      </c>
      <c r="CT53" s="109" t="n">
        <v>0</v>
      </c>
      <c r="CU53" s="109" t="n">
        <v>0</v>
      </c>
      <c r="CV53" s="109" t="n">
        <v>0</v>
      </c>
      <c r="CW53" s="109" t="n">
        <v>0</v>
      </c>
      <c r="CX53" s="109" t="n">
        <v>0</v>
      </c>
      <c r="CY53" s="109" t="n">
        <v>0</v>
      </c>
      <c r="CZ53" s="109" t="n">
        <v>0</v>
      </c>
      <c r="DA53" s="109" t="n">
        <v>0</v>
      </c>
      <c r="DB53" s="109" t="n">
        <v>0</v>
      </c>
      <c r="DC53" s="109" t="n">
        <v>0</v>
      </c>
      <c r="DD53" s="109" t="n">
        <v>0</v>
      </c>
      <c r="DE53" s="109" t="n">
        <v>0</v>
      </c>
      <c r="DF53" s="109" t="n">
        <v>0</v>
      </c>
      <c r="DG53" s="109" t="n">
        <v>0</v>
      </c>
      <c r="DH53" s="109" t="n">
        <v>0</v>
      </c>
      <c r="DI53" s="109" t="n">
        <v>0</v>
      </c>
      <c r="DJ53" s="109" t="n">
        <v>0</v>
      </c>
      <c r="DK53" s="109" t="n">
        <v>0</v>
      </c>
      <c r="DL53" s="109" t="n">
        <v>0</v>
      </c>
      <c r="DM53" s="109" t="n">
        <v>0</v>
      </c>
      <c r="DN53" s="109" t="n">
        <v>0</v>
      </c>
      <c r="DO53" s="109" t="n">
        <v>0</v>
      </c>
      <c r="DP53" s="109" t="n">
        <v>0</v>
      </c>
      <c r="DQ53" s="109" t="n">
        <v>0</v>
      </c>
      <c r="DR53" s="109" t="n">
        <v>0</v>
      </c>
      <c r="DS53" s="109" t="n">
        <v>0</v>
      </c>
      <c r="DT53" s="109" t="n">
        <v>0</v>
      </c>
      <c r="DU53" s="109" t="n">
        <v>0</v>
      </c>
      <c r="DV53" s="109" t="n">
        <v>0</v>
      </c>
      <c r="DW53" s="109" t="n">
        <v>0</v>
      </c>
      <c r="DX53" s="109" t="n">
        <v>0</v>
      </c>
      <c r="DY53" s="109" t="n">
        <v>0</v>
      </c>
      <c r="DZ53" s="109" t="n">
        <v>0</v>
      </c>
      <c r="EA53" s="109" t="n">
        <v>0</v>
      </c>
      <c r="EB53" s="109" t="n">
        <v>0</v>
      </c>
      <c r="EC53" s="109" t="n">
        <v>0</v>
      </c>
      <c r="ED53" s="109" t="n">
        <v>0</v>
      </c>
      <c r="EE53" s="109" t="n">
        <v>0</v>
      </c>
      <c r="EF53" s="109" t="n">
        <v>0</v>
      </c>
      <c r="EG53" s="109" t="n">
        <v>0</v>
      </c>
      <c r="EH53" s="109" t="n">
        <v>0</v>
      </c>
      <c r="EI53" s="109" t="n">
        <v>0</v>
      </c>
      <c r="EJ53" s="109" t="n">
        <v>0</v>
      </c>
      <c r="EK53" s="109" t="n">
        <v>0</v>
      </c>
      <c r="EL53" s="109" t="n">
        <v>0</v>
      </c>
      <c r="EM53" s="109" t="n">
        <v>0</v>
      </c>
      <c r="EN53" s="109" t="n">
        <v>0</v>
      </c>
      <c r="EO53" s="109" t="n">
        <v>0</v>
      </c>
      <c r="EP53" s="109" t="n">
        <v>0</v>
      </c>
      <c r="EQ53" s="109" t="n">
        <v>0</v>
      </c>
      <c r="ER53" s="109" t="n">
        <v>0</v>
      </c>
      <c r="ES53" s="109" t="n">
        <v>0</v>
      </c>
      <c r="ET53" s="109" t="n">
        <v>0</v>
      </c>
      <c r="EU53" s="109" t="n">
        <v>0</v>
      </c>
      <c r="EV53" s="109" t="n">
        <v>0</v>
      </c>
      <c r="EW53" s="109" t="n">
        <v>0</v>
      </c>
      <c r="EX53" s="109" t="n">
        <v>0</v>
      </c>
      <c r="EY53" s="109" t="n">
        <v>0</v>
      </c>
      <c r="EZ53" s="109" t="n">
        <f aca="false">ROUND(SUM(G53:EY53),5)</f>
        <v>0</v>
      </c>
      <c r="FA53" s="110"/>
      <c r="FB53" s="111"/>
      <c r="FC53" s="110"/>
      <c r="FD53" s="111"/>
      <c r="FE53" s="110"/>
      <c r="FF53" s="111"/>
      <c r="FG53" s="110"/>
      <c r="FH53" s="111"/>
      <c r="FI53" s="110"/>
      <c r="FJ53" s="111"/>
      <c r="FK53" s="110"/>
      <c r="FL53" s="111"/>
      <c r="FM53" s="110"/>
      <c r="FN53" s="111"/>
      <c r="FO53" s="110"/>
      <c r="FP53" s="111"/>
      <c r="FQ53" s="110"/>
      <c r="FR53" s="111"/>
      <c r="FS53" s="110"/>
      <c r="FT53" s="111"/>
      <c r="FU53" s="110"/>
      <c r="FV53" s="111"/>
      <c r="FW53" s="110"/>
      <c r="FX53" s="111"/>
      <c r="FY53" s="110"/>
      <c r="FZ53" s="111"/>
      <c r="GA53" s="110"/>
      <c r="GB53" s="111"/>
      <c r="GC53" s="110"/>
      <c r="GD53" s="111"/>
      <c r="GE53" s="110"/>
      <c r="GF53" s="111"/>
      <c r="GG53" s="110"/>
      <c r="GH53" s="111"/>
      <c r="GI53" s="110"/>
      <c r="GJ53" s="111"/>
      <c r="GK53" s="110"/>
      <c r="GL53" s="111"/>
      <c r="GM53" s="110"/>
      <c r="GN53" s="111"/>
      <c r="GO53" s="110"/>
      <c r="GP53" s="111"/>
      <c r="GQ53" s="110"/>
      <c r="GR53" s="111"/>
      <c r="GS53" s="110"/>
      <c r="GT53" s="111"/>
      <c r="GU53" s="110"/>
      <c r="GV53" s="111"/>
      <c r="GW53" s="110"/>
      <c r="GX53" s="111"/>
      <c r="GY53" s="110"/>
      <c r="GZ53" s="111"/>
      <c r="HA53" s="110"/>
      <c r="HB53" s="111"/>
      <c r="HC53" s="110"/>
      <c r="HD53" s="111"/>
      <c r="HE53" s="110"/>
      <c r="HF53" s="111"/>
      <c r="HG53" s="110"/>
      <c r="HH53" s="111"/>
      <c r="HI53" s="110"/>
      <c r="HJ53" s="111"/>
      <c r="HK53" s="110"/>
      <c r="HL53" s="111"/>
      <c r="HM53" s="110"/>
      <c r="HN53" s="111"/>
      <c r="HO53" s="110"/>
      <c r="HP53" s="111"/>
      <c r="HQ53" s="110"/>
      <c r="HR53" s="111"/>
      <c r="HS53" s="110"/>
      <c r="HT53" s="111"/>
      <c r="HU53" s="110"/>
      <c r="HV53" s="111"/>
      <c r="HW53" s="110"/>
      <c r="HX53" s="111"/>
      <c r="HY53" s="110"/>
      <c r="HZ53" s="111"/>
      <c r="IA53" s="110"/>
      <c r="IB53" s="111"/>
      <c r="IC53" s="110"/>
      <c r="ID53" s="111"/>
      <c r="IE53" s="110"/>
      <c r="IF53" s="111"/>
      <c r="IG53" s="110"/>
      <c r="IH53" s="111"/>
      <c r="II53" s="110"/>
      <c r="IJ53" s="111"/>
      <c r="IK53" s="110"/>
      <c r="IL53" s="111"/>
      <c r="IM53" s="110"/>
      <c r="IN53" s="111"/>
      <c r="IO53" s="110"/>
      <c r="IP53" s="111"/>
      <c r="IQ53" s="110"/>
      <c r="IR53" s="111"/>
      <c r="IS53" s="110"/>
      <c r="IT53" s="111"/>
      <c r="IU53" s="110"/>
      <c r="IV53" s="111"/>
      <c r="IW53" s="110"/>
      <c r="IX53" s="111"/>
      <c r="IY53" s="110"/>
      <c r="IZ53" s="111"/>
      <c r="JA53" s="110"/>
      <c r="JB53" s="111"/>
      <c r="JC53" s="110"/>
      <c r="JD53" s="111"/>
      <c r="JE53" s="110"/>
      <c r="JF53" s="111"/>
      <c r="JG53" s="110"/>
      <c r="JH53" s="111"/>
      <c r="JI53" s="110"/>
      <c r="JJ53" s="111"/>
      <c r="JK53" s="110"/>
      <c r="JL53" s="111"/>
      <c r="JM53" s="110"/>
      <c r="JN53" s="111"/>
      <c r="JO53" s="110"/>
      <c r="JP53" s="111"/>
      <c r="JQ53" s="110"/>
      <c r="JR53" s="111"/>
      <c r="JS53" s="110"/>
      <c r="JT53" s="111"/>
      <c r="JU53" s="110"/>
      <c r="JV53" s="111"/>
      <c r="JW53" s="110"/>
      <c r="JX53" s="111"/>
      <c r="JY53" s="112"/>
      <c r="JZ53" s="112"/>
    </row>
    <row r="54" customFormat="false" ht="13.8" hidden="false" customHeight="false" outlineLevel="0" collapsed="false">
      <c r="A54" s="76"/>
      <c r="B54" s="76"/>
      <c r="C54" s="76"/>
      <c r="D54" s="76"/>
      <c r="E54" s="76" t="s">
        <v>433</v>
      </c>
      <c r="F54" s="76"/>
      <c r="G54" s="109" t="n">
        <v>0</v>
      </c>
      <c r="H54" s="109" t="n">
        <v>0</v>
      </c>
      <c r="I54" s="109" t="n">
        <v>0</v>
      </c>
      <c r="J54" s="109" t="n">
        <v>0</v>
      </c>
      <c r="K54" s="109" t="n">
        <v>0</v>
      </c>
      <c r="L54" s="109" t="n">
        <v>0</v>
      </c>
      <c r="M54" s="109" t="n">
        <v>0</v>
      </c>
      <c r="N54" s="109" t="n">
        <v>0</v>
      </c>
      <c r="O54" s="109" t="n">
        <v>0</v>
      </c>
      <c r="P54" s="109" t="n">
        <v>0</v>
      </c>
      <c r="Q54" s="109" t="n">
        <v>0</v>
      </c>
      <c r="R54" s="109" t="n">
        <v>0</v>
      </c>
      <c r="S54" s="109" t="n">
        <v>0</v>
      </c>
      <c r="T54" s="109" t="n">
        <v>0</v>
      </c>
      <c r="U54" s="109" t="n">
        <v>0</v>
      </c>
      <c r="V54" s="109" t="n">
        <v>0</v>
      </c>
      <c r="W54" s="109" t="n">
        <v>0</v>
      </c>
      <c r="X54" s="109" t="n">
        <v>0</v>
      </c>
      <c r="Y54" s="109" t="n">
        <v>0</v>
      </c>
      <c r="Z54" s="109" t="n">
        <v>0</v>
      </c>
      <c r="AA54" s="109" t="n">
        <v>0</v>
      </c>
      <c r="AB54" s="109" t="n">
        <v>0</v>
      </c>
      <c r="AC54" s="109" t="n">
        <v>0</v>
      </c>
      <c r="AD54" s="109" t="n">
        <v>0</v>
      </c>
      <c r="AE54" s="109" t="n">
        <v>0</v>
      </c>
      <c r="AF54" s="109" t="n">
        <v>0</v>
      </c>
      <c r="AG54" s="109" t="n">
        <v>0</v>
      </c>
      <c r="AH54" s="109" t="n">
        <v>0</v>
      </c>
      <c r="AI54" s="109" t="n">
        <v>0</v>
      </c>
      <c r="AJ54" s="109" t="n">
        <v>0</v>
      </c>
      <c r="AK54" s="109" t="n">
        <v>0</v>
      </c>
      <c r="AL54" s="109" t="n">
        <v>0</v>
      </c>
      <c r="AM54" s="109" t="n">
        <v>0</v>
      </c>
      <c r="AN54" s="109" t="n">
        <v>0</v>
      </c>
      <c r="AO54" s="109" t="n">
        <v>0</v>
      </c>
      <c r="AP54" s="109" t="n">
        <v>0</v>
      </c>
      <c r="AQ54" s="109" t="n">
        <v>0</v>
      </c>
      <c r="AR54" s="109" t="n">
        <v>0</v>
      </c>
      <c r="AS54" s="109" t="n">
        <v>0</v>
      </c>
      <c r="AT54" s="109" t="n">
        <v>0</v>
      </c>
      <c r="AU54" s="109" t="n">
        <v>0</v>
      </c>
      <c r="AV54" s="109" t="n">
        <v>0</v>
      </c>
      <c r="AW54" s="109" t="n">
        <v>0</v>
      </c>
      <c r="AX54" s="109" t="n">
        <v>0</v>
      </c>
      <c r="AY54" s="109" t="n">
        <v>0</v>
      </c>
      <c r="AZ54" s="109" t="n">
        <v>0</v>
      </c>
      <c r="BA54" s="109" t="n">
        <v>0</v>
      </c>
      <c r="BB54" s="109" t="n">
        <v>0</v>
      </c>
      <c r="BC54" s="109" t="n">
        <v>0</v>
      </c>
      <c r="BD54" s="109" t="n">
        <v>0</v>
      </c>
      <c r="BE54" s="109" t="n">
        <v>0</v>
      </c>
      <c r="BF54" s="109" t="n">
        <v>0</v>
      </c>
      <c r="BG54" s="109" t="n">
        <v>0</v>
      </c>
      <c r="BH54" s="109" t="n">
        <v>0</v>
      </c>
      <c r="BI54" s="109" t="n">
        <v>0</v>
      </c>
      <c r="BJ54" s="109" t="n">
        <v>0</v>
      </c>
      <c r="BK54" s="109" t="n">
        <v>0</v>
      </c>
      <c r="BL54" s="109" t="n">
        <v>0</v>
      </c>
      <c r="BM54" s="109" t="n">
        <v>0</v>
      </c>
      <c r="BN54" s="109" t="n">
        <v>0</v>
      </c>
      <c r="BO54" s="109" t="n">
        <v>0</v>
      </c>
      <c r="BP54" s="109" t="n">
        <v>0</v>
      </c>
      <c r="BQ54" s="109" t="n">
        <v>0</v>
      </c>
      <c r="BR54" s="109" t="n">
        <v>0</v>
      </c>
      <c r="BS54" s="109" t="n">
        <v>0</v>
      </c>
      <c r="BT54" s="109" t="n">
        <v>0</v>
      </c>
      <c r="BU54" s="109" t="n">
        <v>0</v>
      </c>
      <c r="BV54" s="109" t="n">
        <v>0</v>
      </c>
      <c r="BW54" s="109" t="n">
        <v>0</v>
      </c>
      <c r="BX54" s="109" t="n">
        <v>0</v>
      </c>
      <c r="BY54" s="109" t="n">
        <v>0</v>
      </c>
      <c r="BZ54" s="109" t="n">
        <v>0</v>
      </c>
      <c r="CA54" s="109" t="n">
        <v>0</v>
      </c>
      <c r="CB54" s="109" t="n">
        <v>0</v>
      </c>
      <c r="CC54" s="109" t="n">
        <v>0</v>
      </c>
      <c r="CD54" s="109" t="n">
        <v>0</v>
      </c>
      <c r="CE54" s="109" t="n">
        <v>0</v>
      </c>
      <c r="CF54" s="109" t="n">
        <v>0</v>
      </c>
      <c r="CG54" s="109" t="n">
        <v>0</v>
      </c>
      <c r="CH54" s="109" t="n">
        <v>0</v>
      </c>
      <c r="CI54" s="109" t="n">
        <v>0</v>
      </c>
      <c r="CJ54" s="109" t="n">
        <v>0</v>
      </c>
      <c r="CK54" s="109" t="n">
        <v>0</v>
      </c>
      <c r="CL54" s="109" t="n">
        <v>0</v>
      </c>
      <c r="CM54" s="109" t="n">
        <v>0</v>
      </c>
      <c r="CN54" s="109" t="n">
        <v>0</v>
      </c>
      <c r="CO54" s="109" t="n">
        <v>0</v>
      </c>
      <c r="CP54" s="109" t="n">
        <v>0</v>
      </c>
      <c r="CQ54" s="109" t="n">
        <v>0</v>
      </c>
      <c r="CR54" s="109" t="n">
        <v>0</v>
      </c>
      <c r="CS54" s="109" t="n">
        <v>0</v>
      </c>
      <c r="CT54" s="109" t="n">
        <v>0</v>
      </c>
      <c r="CU54" s="109" t="n">
        <v>0</v>
      </c>
      <c r="CV54" s="109" t="n">
        <v>0</v>
      </c>
      <c r="CW54" s="109" t="n">
        <v>0</v>
      </c>
      <c r="CX54" s="109" t="n">
        <v>0</v>
      </c>
      <c r="CY54" s="109" t="n">
        <v>0</v>
      </c>
      <c r="CZ54" s="109" t="n">
        <v>0</v>
      </c>
      <c r="DA54" s="109" t="n">
        <v>0</v>
      </c>
      <c r="DB54" s="109" t="n">
        <v>0</v>
      </c>
      <c r="DC54" s="109" t="n">
        <v>0</v>
      </c>
      <c r="DD54" s="109" t="n">
        <v>0</v>
      </c>
      <c r="DE54" s="109" t="n">
        <v>0</v>
      </c>
      <c r="DF54" s="109" t="n">
        <v>0</v>
      </c>
      <c r="DG54" s="109" t="n">
        <v>0</v>
      </c>
      <c r="DH54" s="109" t="n">
        <v>0</v>
      </c>
      <c r="DI54" s="109" t="n">
        <v>0</v>
      </c>
      <c r="DJ54" s="109" t="n">
        <v>0</v>
      </c>
      <c r="DK54" s="109" t="n">
        <v>0</v>
      </c>
      <c r="DL54" s="109" t="n">
        <v>0</v>
      </c>
      <c r="DM54" s="109" t="n">
        <v>0</v>
      </c>
      <c r="DN54" s="109" t="n">
        <v>0</v>
      </c>
      <c r="DO54" s="109" t="n">
        <v>0</v>
      </c>
      <c r="DP54" s="109" t="n">
        <v>0</v>
      </c>
      <c r="DQ54" s="109" t="n">
        <v>0</v>
      </c>
      <c r="DR54" s="109" t="n">
        <v>0</v>
      </c>
      <c r="DS54" s="109" t="n">
        <v>0</v>
      </c>
      <c r="DT54" s="109" t="n">
        <v>0</v>
      </c>
      <c r="DU54" s="109" t="n">
        <v>0</v>
      </c>
      <c r="DV54" s="109" t="n">
        <v>0</v>
      </c>
      <c r="DW54" s="109" t="n">
        <v>0</v>
      </c>
      <c r="DX54" s="109" t="n">
        <v>0</v>
      </c>
      <c r="DY54" s="109" t="n">
        <v>0</v>
      </c>
      <c r="DZ54" s="109" t="n">
        <v>0</v>
      </c>
      <c r="EA54" s="109" t="n">
        <v>0</v>
      </c>
      <c r="EB54" s="109" t="n">
        <v>0</v>
      </c>
      <c r="EC54" s="109" t="n">
        <v>0</v>
      </c>
      <c r="ED54" s="109" t="n">
        <v>0</v>
      </c>
      <c r="EE54" s="109" t="n">
        <v>0</v>
      </c>
      <c r="EF54" s="109" t="n">
        <v>0</v>
      </c>
      <c r="EG54" s="109" t="n">
        <v>0</v>
      </c>
      <c r="EH54" s="109" t="n">
        <v>0</v>
      </c>
      <c r="EI54" s="109" t="n">
        <v>0</v>
      </c>
      <c r="EJ54" s="109" t="n">
        <v>0</v>
      </c>
      <c r="EK54" s="109" t="n">
        <v>0</v>
      </c>
      <c r="EL54" s="109" t="n">
        <v>0</v>
      </c>
      <c r="EM54" s="109" t="n">
        <v>0</v>
      </c>
      <c r="EN54" s="109" t="n">
        <v>0</v>
      </c>
      <c r="EO54" s="109" t="n">
        <v>0</v>
      </c>
      <c r="EP54" s="109" t="n">
        <v>0</v>
      </c>
      <c r="EQ54" s="109" t="n">
        <v>0</v>
      </c>
      <c r="ER54" s="109" t="n">
        <v>0</v>
      </c>
      <c r="ES54" s="109" t="n">
        <v>0</v>
      </c>
      <c r="ET54" s="109" t="n">
        <v>0</v>
      </c>
      <c r="EU54" s="109" t="n">
        <v>0</v>
      </c>
      <c r="EV54" s="109" t="n">
        <v>0</v>
      </c>
      <c r="EW54" s="109" t="n">
        <v>0</v>
      </c>
      <c r="EX54" s="109" t="n">
        <v>0</v>
      </c>
      <c r="EY54" s="109" t="n">
        <v>0</v>
      </c>
      <c r="EZ54" s="109" t="n">
        <f aca="false">ROUND(SUM(G54:EY54),5)</f>
        <v>0</v>
      </c>
      <c r="FA54" s="110"/>
      <c r="FB54" s="111"/>
      <c r="FC54" s="110"/>
      <c r="FD54" s="111"/>
      <c r="FE54" s="110"/>
      <c r="FF54" s="111"/>
      <c r="FG54" s="110"/>
      <c r="FH54" s="111"/>
      <c r="FI54" s="110"/>
      <c r="FJ54" s="111"/>
      <c r="FK54" s="110"/>
      <c r="FL54" s="111"/>
      <c r="FM54" s="110"/>
      <c r="FN54" s="111"/>
      <c r="FO54" s="110"/>
      <c r="FP54" s="111"/>
      <c r="FQ54" s="110"/>
      <c r="FR54" s="111"/>
      <c r="FS54" s="110"/>
      <c r="FT54" s="111"/>
      <c r="FU54" s="110"/>
      <c r="FV54" s="111"/>
      <c r="FW54" s="110"/>
      <c r="FX54" s="111"/>
      <c r="FY54" s="110"/>
      <c r="FZ54" s="111"/>
      <c r="GA54" s="110"/>
      <c r="GB54" s="111"/>
      <c r="GC54" s="110"/>
      <c r="GD54" s="111"/>
      <c r="GE54" s="110"/>
      <c r="GF54" s="111"/>
      <c r="GG54" s="110"/>
      <c r="GH54" s="111"/>
      <c r="GI54" s="110"/>
      <c r="GJ54" s="111"/>
      <c r="GK54" s="110"/>
      <c r="GL54" s="111"/>
      <c r="GM54" s="110"/>
      <c r="GN54" s="111"/>
      <c r="GO54" s="110"/>
      <c r="GP54" s="111"/>
      <c r="GQ54" s="110"/>
      <c r="GR54" s="111"/>
      <c r="GS54" s="110"/>
      <c r="GT54" s="111"/>
      <c r="GU54" s="110"/>
      <c r="GV54" s="111"/>
      <c r="GW54" s="110"/>
      <c r="GX54" s="111"/>
      <c r="GY54" s="110"/>
      <c r="GZ54" s="111"/>
      <c r="HA54" s="110"/>
      <c r="HB54" s="111"/>
      <c r="HC54" s="110"/>
      <c r="HD54" s="111"/>
      <c r="HE54" s="110"/>
      <c r="HF54" s="111"/>
      <c r="HG54" s="110"/>
      <c r="HH54" s="111"/>
      <c r="HI54" s="110"/>
      <c r="HJ54" s="111"/>
      <c r="HK54" s="110"/>
      <c r="HL54" s="111"/>
      <c r="HM54" s="110"/>
      <c r="HN54" s="111"/>
      <c r="HO54" s="110"/>
      <c r="HP54" s="111"/>
      <c r="HQ54" s="110"/>
      <c r="HR54" s="111"/>
      <c r="HS54" s="110"/>
      <c r="HT54" s="111"/>
      <c r="HU54" s="110"/>
      <c r="HV54" s="111"/>
      <c r="HW54" s="110"/>
      <c r="HX54" s="111"/>
      <c r="HY54" s="110"/>
      <c r="HZ54" s="111"/>
      <c r="IA54" s="110"/>
      <c r="IB54" s="111"/>
      <c r="IC54" s="110"/>
      <c r="ID54" s="111"/>
      <c r="IE54" s="110"/>
      <c r="IF54" s="111"/>
      <c r="IG54" s="110"/>
      <c r="IH54" s="111"/>
      <c r="II54" s="110"/>
      <c r="IJ54" s="111"/>
      <c r="IK54" s="110"/>
      <c r="IL54" s="111"/>
      <c r="IM54" s="110"/>
      <c r="IN54" s="111"/>
      <c r="IO54" s="110"/>
      <c r="IP54" s="111"/>
      <c r="IQ54" s="110"/>
      <c r="IR54" s="111"/>
      <c r="IS54" s="110"/>
      <c r="IT54" s="111"/>
      <c r="IU54" s="110"/>
      <c r="IV54" s="111"/>
      <c r="IW54" s="110"/>
      <c r="IX54" s="111"/>
      <c r="IY54" s="110"/>
      <c r="IZ54" s="111"/>
      <c r="JA54" s="110"/>
      <c r="JB54" s="111"/>
      <c r="JC54" s="110"/>
      <c r="JD54" s="111"/>
      <c r="JE54" s="110"/>
      <c r="JF54" s="111"/>
      <c r="JG54" s="110"/>
      <c r="JH54" s="111"/>
      <c r="JI54" s="110"/>
      <c r="JJ54" s="111"/>
      <c r="JK54" s="110"/>
      <c r="JL54" s="111"/>
      <c r="JM54" s="110"/>
      <c r="JN54" s="111"/>
      <c r="JO54" s="110"/>
      <c r="JP54" s="111"/>
      <c r="JQ54" s="110"/>
      <c r="JR54" s="111"/>
      <c r="JS54" s="110"/>
      <c r="JT54" s="111"/>
      <c r="JU54" s="110"/>
      <c r="JV54" s="111"/>
      <c r="JW54" s="110"/>
      <c r="JX54" s="111"/>
      <c r="JY54" s="112"/>
      <c r="JZ54" s="112"/>
    </row>
    <row r="55" customFormat="false" ht="13.8" hidden="false" customHeight="false" outlineLevel="0" collapsed="false">
      <c r="A55" s="76"/>
      <c r="B55" s="76"/>
      <c r="C55" s="76"/>
      <c r="D55" s="76"/>
      <c r="E55" s="76" t="s">
        <v>434</v>
      </c>
      <c r="F55" s="76"/>
      <c r="G55" s="109" t="n">
        <v>0</v>
      </c>
      <c r="H55" s="109" t="n">
        <v>0</v>
      </c>
      <c r="I55" s="109" t="n">
        <v>0</v>
      </c>
      <c r="J55" s="109" t="n">
        <v>0</v>
      </c>
      <c r="K55" s="109" t="n">
        <v>0</v>
      </c>
      <c r="L55" s="109" t="n">
        <v>0</v>
      </c>
      <c r="M55" s="109" t="n">
        <v>0</v>
      </c>
      <c r="N55" s="109" t="n">
        <v>0</v>
      </c>
      <c r="O55" s="109" t="n">
        <v>0</v>
      </c>
      <c r="P55" s="109" t="n">
        <v>0</v>
      </c>
      <c r="Q55" s="109" t="n">
        <v>0</v>
      </c>
      <c r="R55" s="109" t="n">
        <v>0</v>
      </c>
      <c r="S55" s="109" t="n">
        <v>0</v>
      </c>
      <c r="T55" s="109" t="n">
        <v>0</v>
      </c>
      <c r="U55" s="109" t="n">
        <v>0</v>
      </c>
      <c r="V55" s="109" t="n">
        <v>0</v>
      </c>
      <c r="W55" s="109" t="n">
        <v>0</v>
      </c>
      <c r="X55" s="109" t="n">
        <v>0</v>
      </c>
      <c r="Y55" s="109" t="n">
        <v>0</v>
      </c>
      <c r="Z55" s="109" t="n">
        <v>0</v>
      </c>
      <c r="AA55" s="109" t="n">
        <v>0</v>
      </c>
      <c r="AB55" s="109" t="n">
        <v>0</v>
      </c>
      <c r="AC55" s="109" t="n">
        <v>0</v>
      </c>
      <c r="AD55" s="109" t="n">
        <v>0</v>
      </c>
      <c r="AE55" s="109" t="n">
        <v>0</v>
      </c>
      <c r="AF55" s="109" t="n">
        <v>0</v>
      </c>
      <c r="AG55" s="109" t="n">
        <v>0</v>
      </c>
      <c r="AH55" s="109" t="n">
        <v>0</v>
      </c>
      <c r="AI55" s="109" t="n">
        <v>0</v>
      </c>
      <c r="AJ55" s="109" t="n">
        <v>0</v>
      </c>
      <c r="AK55" s="109" t="n">
        <v>0</v>
      </c>
      <c r="AL55" s="109" t="n">
        <v>0</v>
      </c>
      <c r="AM55" s="109" t="n">
        <v>0</v>
      </c>
      <c r="AN55" s="109" t="n">
        <v>0</v>
      </c>
      <c r="AO55" s="109" t="n">
        <v>0</v>
      </c>
      <c r="AP55" s="109" t="n">
        <v>0</v>
      </c>
      <c r="AQ55" s="109" t="n">
        <v>0</v>
      </c>
      <c r="AR55" s="109" t="n">
        <v>0</v>
      </c>
      <c r="AS55" s="109" t="n">
        <v>0</v>
      </c>
      <c r="AT55" s="109" t="n">
        <v>0</v>
      </c>
      <c r="AU55" s="109" t="n">
        <v>0</v>
      </c>
      <c r="AV55" s="109" t="n">
        <v>0</v>
      </c>
      <c r="AW55" s="109" t="n">
        <v>0</v>
      </c>
      <c r="AX55" s="109" t="n">
        <v>0</v>
      </c>
      <c r="AY55" s="109" t="n">
        <v>0</v>
      </c>
      <c r="AZ55" s="109" t="n">
        <v>0</v>
      </c>
      <c r="BA55" s="109" t="n">
        <v>0</v>
      </c>
      <c r="BB55" s="109" t="n">
        <v>0</v>
      </c>
      <c r="BC55" s="109" t="n">
        <v>0</v>
      </c>
      <c r="BD55" s="109" t="n">
        <v>0</v>
      </c>
      <c r="BE55" s="109" t="n">
        <v>0</v>
      </c>
      <c r="BF55" s="109" t="n">
        <v>0</v>
      </c>
      <c r="BG55" s="109" t="n">
        <v>0</v>
      </c>
      <c r="BH55" s="109" t="n">
        <v>0</v>
      </c>
      <c r="BI55" s="109" t="n">
        <v>0</v>
      </c>
      <c r="BJ55" s="109" t="n">
        <v>0</v>
      </c>
      <c r="BK55" s="109" t="n">
        <v>0</v>
      </c>
      <c r="BL55" s="109" t="n">
        <v>0</v>
      </c>
      <c r="BM55" s="109" t="n">
        <v>0</v>
      </c>
      <c r="BN55" s="109" t="n">
        <v>0</v>
      </c>
      <c r="BO55" s="109" t="n">
        <v>0</v>
      </c>
      <c r="BP55" s="109" t="n">
        <v>0</v>
      </c>
      <c r="BQ55" s="109" t="n">
        <v>0</v>
      </c>
      <c r="BR55" s="109" t="n">
        <v>0</v>
      </c>
      <c r="BS55" s="109" t="n">
        <v>0</v>
      </c>
      <c r="BT55" s="109" t="n">
        <v>0</v>
      </c>
      <c r="BU55" s="109" t="n">
        <v>0</v>
      </c>
      <c r="BV55" s="109" t="n">
        <v>0</v>
      </c>
      <c r="BW55" s="109" t="n">
        <v>0</v>
      </c>
      <c r="BX55" s="109" t="n">
        <v>0</v>
      </c>
      <c r="BY55" s="109" t="n">
        <v>0</v>
      </c>
      <c r="BZ55" s="109" t="n">
        <v>0</v>
      </c>
      <c r="CA55" s="109" t="n">
        <v>0</v>
      </c>
      <c r="CB55" s="109" t="n">
        <v>0</v>
      </c>
      <c r="CC55" s="109" t="n">
        <v>0</v>
      </c>
      <c r="CD55" s="109" t="n">
        <v>0</v>
      </c>
      <c r="CE55" s="109" t="n">
        <v>0</v>
      </c>
      <c r="CF55" s="109" t="n">
        <v>0</v>
      </c>
      <c r="CG55" s="109" t="n">
        <v>0</v>
      </c>
      <c r="CH55" s="109" t="n">
        <v>0</v>
      </c>
      <c r="CI55" s="109" t="n">
        <v>0</v>
      </c>
      <c r="CJ55" s="109" t="n">
        <v>0</v>
      </c>
      <c r="CK55" s="109" t="n">
        <v>0</v>
      </c>
      <c r="CL55" s="109" t="n">
        <v>0</v>
      </c>
      <c r="CM55" s="109" t="n">
        <v>0</v>
      </c>
      <c r="CN55" s="109" t="n">
        <v>0</v>
      </c>
      <c r="CO55" s="109" t="n">
        <v>0</v>
      </c>
      <c r="CP55" s="109" t="n">
        <v>0</v>
      </c>
      <c r="CQ55" s="109" t="n">
        <v>0</v>
      </c>
      <c r="CR55" s="109" t="n">
        <v>0</v>
      </c>
      <c r="CS55" s="109" t="n">
        <v>0</v>
      </c>
      <c r="CT55" s="109" t="n">
        <v>0</v>
      </c>
      <c r="CU55" s="109" t="n">
        <v>0</v>
      </c>
      <c r="CV55" s="109" t="n">
        <v>0</v>
      </c>
      <c r="CW55" s="109" t="n">
        <v>0</v>
      </c>
      <c r="CX55" s="109" t="n">
        <v>0</v>
      </c>
      <c r="CY55" s="109" t="n">
        <v>0</v>
      </c>
      <c r="CZ55" s="109" t="n">
        <v>0</v>
      </c>
      <c r="DA55" s="109" t="n">
        <v>0</v>
      </c>
      <c r="DB55" s="109" t="n">
        <v>0</v>
      </c>
      <c r="DC55" s="109" t="n">
        <v>0</v>
      </c>
      <c r="DD55" s="109" t="n">
        <v>0</v>
      </c>
      <c r="DE55" s="109" t="n">
        <v>0</v>
      </c>
      <c r="DF55" s="109" t="n">
        <v>0</v>
      </c>
      <c r="DG55" s="109" t="n">
        <v>0</v>
      </c>
      <c r="DH55" s="109" t="n">
        <v>0</v>
      </c>
      <c r="DI55" s="109" t="n">
        <v>0</v>
      </c>
      <c r="DJ55" s="109" t="n">
        <v>0</v>
      </c>
      <c r="DK55" s="109" t="n">
        <v>0</v>
      </c>
      <c r="DL55" s="109" t="n">
        <v>0</v>
      </c>
      <c r="DM55" s="109" t="n">
        <v>0</v>
      </c>
      <c r="DN55" s="109" t="n">
        <v>0</v>
      </c>
      <c r="DO55" s="109" t="n">
        <v>0</v>
      </c>
      <c r="DP55" s="109" t="n">
        <v>0</v>
      </c>
      <c r="DQ55" s="109" t="n">
        <v>0</v>
      </c>
      <c r="DR55" s="109" t="n">
        <v>0</v>
      </c>
      <c r="DS55" s="109" t="n">
        <v>0</v>
      </c>
      <c r="DT55" s="109" t="n">
        <v>0</v>
      </c>
      <c r="DU55" s="109" t="n">
        <v>0</v>
      </c>
      <c r="DV55" s="109" t="n">
        <v>0</v>
      </c>
      <c r="DW55" s="109" t="n">
        <v>0</v>
      </c>
      <c r="DX55" s="109" t="n">
        <v>0</v>
      </c>
      <c r="DY55" s="109" t="n">
        <v>0</v>
      </c>
      <c r="DZ55" s="109" t="n">
        <v>0</v>
      </c>
      <c r="EA55" s="109" t="n">
        <v>0</v>
      </c>
      <c r="EB55" s="109" t="n">
        <v>0</v>
      </c>
      <c r="EC55" s="109" t="n">
        <v>0</v>
      </c>
      <c r="ED55" s="109" t="n">
        <v>0</v>
      </c>
      <c r="EE55" s="109" t="n">
        <v>0</v>
      </c>
      <c r="EF55" s="109" t="n">
        <v>0</v>
      </c>
      <c r="EG55" s="109" t="n">
        <v>0</v>
      </c>
      <c r="EH55" s="109" t="n">
        <v>0</v>
      </c>
      <c r="EI55" s="109" t="n">
        <v>0</v>
      </c>
      <c r="EJ55" s="109" t="n">
        <v>0</v>
      </c>
      <c r="EK55" s="109" t="n">
        <v>0</v>
      </c>
      <c r="EL55" s="109" t="n">
        <v>0</v>
      </c>
      <c r="EM55" s="109" t="n">
        <v>0</v>
      </c>
      <c r="EN55" s="109" t="n">
        <v>0</v>
      </c>
      <c r="EO55" s="109" t="n">
        <v>0</v>
      </c>
      <c r="EP55" s="109" t="n">
        <v>0</v>
      </c>
      <c r="EQ55" s="109" t="n">
        <v>0</v>
      </c>
      <c r="ER55" s="109" t="n">
        <v>0</v>
      </c>
      <c r="ES55" s="109" t="n">
        <v>0</v>
      </c>
      <c r="ET55" s="109" t="n">
        <v>0</v>
      </c>
      <c r="EU55" s="109" t="n">
        <v>0</v>
      </c>
      <c r="EV55" s="109" t="n">
        <v>0</v>
      </c>
      <c r="EW55" s="109" t="n">
        <v>0</v>
      </c>
      <c r="EX55" s="109" t="n">
        <v>0</v>
      </c>
      <c r="EY55" s="109" t="n">
        <v>0</v>
      </c>
      <c r="EZ55" s="109" t="n">
        <f aca="false">ROUND(SUM(G55:EY55),5)</f>
        <v>0</v>
      </c>
      <c r="FA55" s="110"/>
      <c r="FB55" s="111"/>
      <c r="FC55" s="110"/>
      <c r="FD55" s="111"/>
      <c r="FE55" s="110"/>
      <c r="FF55" s="111"/>
      <c r="FG55" s="110"/>
      <c r="FH55" s="111"/>
      <c r="FI55" s="110"/>
      <c r="FJ55" s="111"/>
      <c r="FK55" s="110"/>
      <c r="FL55" s="111"/>
      <c r="FM55" s="110"/>
      <c r="FN55" s="111"/>
      <c r="FO55" s="110"/>
      <c r="FP55" s="111"/>
      <c r="FQ55" s="110"/>
      <c r="FR55" s="111"/>
      <c r="FS55" s="110"/>
      <c r="FT55" s="111"/>
      <c r="FU55" s="110"/>
      <c r="FV55" s="111"/>
      <c r="FW55" s="110"/>
      <c r="FX55" s="111"/>
      <c r="FY55" s="110"/>
      <c r="FZ55" s="111"/>
      <c r="GA55" s="110"/>
      <c r="GB55" s="111"/>
      <c r="GC55" s="110"/>
      <c r="GD55" s="111"/>
      <c r="GE55" s="110"/>
      <c r="GF55" s="111"/>
      <c r="GG55" s="110"/>
      <c r="GH55" s="111"/>
      <c r="GI55" s="110"/>
      <c r="GJ55" s="111"/>
      <c r="GK55" s="110"/>
      <c r="GL55" s="111"/>
      <c r="GM55" s="110"/>
      <c r="GN55" s="111"/>
      <c r="GO55" s="110"/>
      <c r="GP55" s="111"/>
      <c r="GQ55" s="110"/>
      <c r="GR55" s="111"/>
      <c r="GS55" s="110"/>
      <c r="GT55" s="111"/>
      <c r="GU55" s="110"/>
      <c r="GV55" s="111"/>
      <c r="GW55" s="110"/>
      <c r="GX55" s="111"/>
      <c r="GY55" s="110"/>
      <c r="GZ55" s="111"/>
      <c r="HA55" s="110"/>
      <c r="HB55" s="111"/>
      <c r="HC55" s="110"/>
      <c r="HD55" s="111"/>
      <c r="HE55" s="110"/>
      <c r="HF55" s="111"/>
      <c r="HG55" s="110"/>
      <c r="HH55" s="111"/>
      <c r="HI55" s="110"/>
      <c r="HJ55" s="111"/>
      <c r="HK55" s="110"/>
      <c r="HL55" s="111"/>
      <c r="HM55" s="110"/>
      <c r="HN55" s="111"/>
      <c r="HO55" s="110"/>
      <c r="HP55" s="111"/>
      <c r="HQ55" s="110"/>
      <c r="HR55" s="111"/>
      <c r="HS55" s="110"/>
      <c r="HT55" s="111"/>
      <c r="HU55" s="110"/>
      <c r="HV55" s="111"/>
      <c r="HW55" s="110"/>
      <c r="HX55" s="111"/>
      <c r="HY55" s="110"/>
      <c r="HZ55" s="111"/>
      <c r="IA55" s="110"/>
      <c r="IB55" s="111"/>
      <c r="IC55" s="110"/>
      <c r="ID55" s="111"/>
      <c r="IE55" s="110"/>
      <c r="IF55" s="111"/>
      <c r="IG55" s="110"/>
      <c r="IH55" s="111"/>
      <c r="II55" s="110"/>
      <c r="IJ55" s="111"/>
      <c r="IK55" s="110"/>
      <c r="IL55" s="111"/>
      <c r="IM55" s="110"/>
      <c r="IN55" s="111"/>
      <c r="IO55" s="110"/>
      <c r="IP55" s="111"/>
      <c r="IQ55" s="110"/>
      <c r="IR55" s="111"/>
      <c r="IS55" s="110"/>
      <c r="IT55" s="111"/>
      <c r="IU55" s="110"/>
      <c r="IV55" s="111"/>
      <c r="IW55" s="110"/>
      <c r="IX55" s="111"/>
      <c r="IY55" s="110"/>
      <c r="IZ55" s="111"/>
      <c r="JA55" s="110"/>
      <c r="JB55" s="111"/>
      <c r="JC55" s="110"/>
      <c r="JD55" s="111"/>
      <c r="JE55" s="110"/>
      <c r="JF55" s="111"/>
      <c r="JG55" s="110"/>
      <c r="JH55" s="111"/>
      <c r="JI55" s="110"/>
      <c r="JJ55" s="111"/>
      <c r="JK55" s="110"/>
      <c r="JL55" s="111"/>
      <c r="JM55" s="110"/>
      <c r="JN55" s="111"/>
      <c r="JO55" s="110"/>
      <c r="JP55" s="111"/>
      <c r="JQ55" s="110"/>
      <c r="JR55" s="111"/>
      <c r="JS55" s="110"/>
      <c r="JT55" s="111"/>
      <c r="JU55" s="110"/>
      <c r="JV55" s="111"/>
      <c r="JW55" s="110"/>
      <c r="JX55" s="111"/>
      <c r="JY55" s="112"/>
      <c r="JZ55" s="112"/>
    </row>
    <row r="56" customFormat="false" ht="13.8" hidden="false" customHeight="false" outlineLevel="0" collapsed="false">
      <c r="A56" s="76"/>
      <c r="B56" s="76"/>
      <c r="C56" s="76"/>
      <c r="D56" s="76"/>
      <c r="E56" s="76" t="s">
        <v>435</v>
      </c>
      <c r="F56" s="76"/>
      <c r="G56" s="113" t="n">
        <v>0</v>
      </c>
      <c r="H56" s="113" t="n">
        <v>0</v>
      </c>
      <c r="I56" s="113" t="n">
        <v>0</v>
      </c>
      <c r="J56" s="113" t="n">
        <v>0</v>
      </c>
      <c r="K56" s="113" t="n">
        <v>0</v>
      </c>
      <c r="L56" s="113" t="n">
        <v>0</v>
      </c>
      <c r="M56" s="113" t="n">
        <v>0</v>
      </c>
      <c r="N56" s="113" t="n">
        <v>0</v>
      </c>
      <c r="O56" s="113" t="n">
        <v>0</v>
      </c>
      <c r="P56" s="113" t="n">
        <v>0</v>
      </c>
      <c r="Q56" s="113" t="n">
        <v>0</v>
      </c>
      <c r="R56" s="113" t="n">
        <v>0</v>
      </c>
      <c r="S56" s="113" t="n">
        <v>0</v>
      </c>
      <c r="T56" s="113" t="n">
        <v>0</v>
      </c>
      <c r="U56" s="113" t="n">
        <v>0</v>
      </c>
      <c r="V56" s="113" t="n">
        <v>0</v>
      </c>
      <c r="W56" s="113" t="n">
        <v>0</v>
      </c>
      <c r="X56" s="113" t="n">
        <v>0</v>
      </c>
      <c r="Y56" s="113" t="n">
        <v>0</v>
      </c>
      <c r="Z56" s="113" t="n">
        <v>0</v>
      </c>
      <c r="AA56" s="113" t="n">
        <v>0</v>
      </c>
      <c r="AB56" s="113" t="n">
        <v>0</v>
      </c>
      <c r="AC56" s="113" t="n">
        <v>0</v>
      </c>
      <c r="AD56" s="113" t="n">
        <v>0</v>
      </c>
      <c r="AE56" s="113" t="n">
        <v>0</v>
      </c>
      <c r="AF56" s="113" t="n">
        <v>0</v>
      </c>
      <c r="AG56" s="113" t="n">
        <v>0</v>
      </c>
      <c r="AH56" s="113" t="n">
        <v>0</v>
      </c>
      <c r="AI56" s="113" t="n">
        <v>0</v>
      </c>
      <c r="AJ56" s="113" t="n">
        <v>0</v>
      </c>
      <c r="AK56" s="113" t="n">
        <v>0</v>
      </c>
      <c r="AL56" s="113" t="n">
        <v>0</v>
      </c>
      <c r="AM56" s="113" t="n">
        <v>0</v>
      </c>
      <c r="AN56" s="113" t="n">
        <v>0</v>
      </c>
      <c r="AO56" s="113" t="n">
        <v>0</v>
      </c>
      <c r="AP56" s="113" t="n">
        <v>0</v>
      </c>
      <c r="AQ56" s="113" t="n">
        <v>0</v>
      </c>
      <c r="AR56" s="113" t="n">
        <v>0</v>
      </c>
      <c r="AS56" s="113" t="n">
        <v>0</v>
      </c>
      <c r="AT56" s="113" t="n">
        <v>0</v>
      </c>
      <c r="AU56" s="113" t="n">
        <v>0</v>
      </c>
      <c r="AV56" s="113" t="n">
        <v>0</v>
      </c>
      <c r="AW56" s="113" t="n">
        <v>0</v>
      </c>
      <c r="AX56" s="113" t="n">
        <v>0</v>
      </c>
      <c r="AY56" s="113" t="n">
        <v>0</v>
      </c>
      <c r="AZ56" s="113" t="n">
        <v>0</v>
      </c>
      <c r="BA56" s="113" t="n">
        <v>0</v>
      </c>
      <c r="BB56" s="113" t="n">
        <v>0</v>
      </c>
      <c r="BC56" s="113" t="n">
        <v>0</v>
      </c>
      <c r="BD56" s="113" t="n">
        <v>0</v>
      </c>
      <c r="BE56" s="113" t="n">
        <v>0</v>
      </c>
      <c r="BF56" s="113" t="n">
        <v>0</v>
      </c>
      <c r="BG56" s="113" t="n">
        <v>0</v>
      </c>
      <c r="BH56" s="113" t="n">
        <v>0</v>
      </c>
      <c r="BI56" s="113" t="n">
        <v>0</v>
      </c>
      <c r="BJ56" s="113" t="n">
        <v>0</v>
      </c>
      <c r="BK56" s="113" t="n">
        <v>0</v>
      </c>
      <c r="BL56" s="113" t="n">
        <v>0</v>
      </c>
      <c r="BM56" s="113" t="n">
        <v>0</v>
      </c>
      <c r="BN56" s="113" t="n">
        <v>0</v>
      </c>
      <c r="BO56" s="113" t="n">
        <v>0</v>
      </c>
      <c r="BP56" s="113" t="n">
        <v>0</v>
      </c>
      <c r="BQ56" s="113" t="n">
        <v>0</v>
      </c>
      <c r="BR56" s="113" t="n">
        <v>0</v>
      </c>
      <c r="BS56" s="113" t="n">
        <v>0</v>
      </c>
      <c r="BT56" s="113" t="n">
        <v>0</v>
      </c>
      <c r="BU56" s="113" t="n">
        <v>0</v>
      </c>
      <c r="BV56" s="113" t="n">
        <v>0</v>
      </c>
      <c r="BW56" s="113" t="n">
        <v>0</v>
      </c>
      <c r="BX56" s="113" t="n">
        <v>0</v>
      </c>
      <c r="BY56" s="113" t="n">
        <v>0</v>
      </c>
      <c r="BZ56" s="113" t="n">
        <v>0</v>
      </c>
      <c r="CA56" s="113" t="n">
        <v>0</v>
      </c>
      <c r="CB56" s="113" t="n">
        <v>0</v>
      </c>
      <c r="CC56" s="113" t="n">
        <v>0</v>
      </c>
      <c r="CD56" s="113" t="n">
        <v>0</v>
      </c>
      <c r="CE56" s="113" t="n">
        <v>0</v>
      </c>
      <c r="CF56" s="113" t="n">
        <v>0</v>
      </c>
      <c r="CG56" s="113" t="n">
        <v>0</v>
      </c>
      <c r="CH56" s="113" t="n">
        <v>0</v>
      </c>
      <c r="CI56" s="113" t="n">
        <v>0</v>
      </c>
      <c r="CJ56" s="113" t="n">
        <v>0</v>
      </c>
      <c r="CK56" s="113" t="n">
        <v>0</v>
      </c>
      <c r="CL56" s="113" t="n">
        <v>0</v>
      </c>
      <c r="CM56" s="113" t="n">
        <v>0</v>
      </c>
      <c r="CN56" s="113" t="n">
        <v>0</v>
      </c>
      <c r="CO56" s="113" t="n">
        <v>0</v>
      </c>
      <c r="CP56" s="113" t="n">
        <v>0</v>
      </c>
      <c r="CQ56" s="113" t="n">
        <v>0</v>
      </c>
      <c r="CR56" s="113" t="n">
        <v>0</v>
      </c>
      <c r="CS56" s="113" t="n">
        <v>0</v>
      </c>
      <c r="CT56" s="113" t="n">
        <v>0</v>
      </c>
      <c r="CU56" s="113" t="n">
        <v>0</v>
      </c>
      <c r="CV56" s="113" t="n">
        <v>0</v>
      </c>
      <c r="CW56" s="113" t="n">
        <v>0</v>
      </c>
      <c r="CX56" s="113" t="n">
        <v>0</v>
      </c>
      <c r="CY56" s="113" t="n">
        <v>0</v>
      </c>
      <c r="CZ56" s="113" t="n">
        <v>0</v>
      </c>
      <c r="DA56" s="113" t="n">
        <v>0</v>
      </c>
      <c r="DB56" s="113" t="n">
        <v>0</v>
      </c>
      <c r="DC56" s="113" t="n">
        <v>0</v>
      </c>
      <c r="DD56" s="113" t="n">
        <v>0</v>
      </c>
      <c r="DE56" s="113" t="n">
        <v>0</v>
      </c>
      <c r="DF56" s="113" t="n">
        <v>0</v>
      </c>
      <c r="DG56" s="113" t="n">
        <v>0</v>
      </c>
      <c r="DH56" s="113" t="n">
        <v>0</v>
      </c>
      <c r="DI56" s="113" t="n">
        <v>0</v>
      </c>
      <c r="DJ56" s="113" t="n">
        <v>0</v>
      </c>
      <c r="DK56" s="113" t="n">
        <v>0</v>
      </c>
      <c r="DL56" s="113" t="n">
        <v>0</v>
      </c>
      <c r="DM56" s="113" t="n">
        <v>0</v>
      </c>
      <c r="DN56" s="113" t="n">
        <v>0</v>
      </c>
      <c r="DO56" s="113" t="n">
        <v>0</v>
      </c>
      <c r="DP56" s="113" t="n">
        <v>0</v>
      </c>
      <c r="DQ56" s="113" t="n">
        <v>0</v>
      </c>
      <c r="DR56" s="113" t="n">
        <v>0</v>
      </c>
      <c r="DS56" s="113" t="n">
        <v>0</v>
      </c>
      <c r="DT56" s="113" t="n">
        <v>0</v>
      </c>
      <c r="DU56" s="113" t="n">
        <v>0</v>
      </c>
      <c r="DV56" s="113" t="n">
        <v>0</v>
      </c>
      <c r="DW56" s="113" t="n">
        <v>0</v>
      </c>
      <c r="DX56" s="113" t="n">
        <v>0</v>
      </c>
      <c r="DY56" s="113" t="n">
        <v>0</v>
      </c>
      <c r="DZ56" s="113" t="n">
        <v>0</v>
      </c>
      <c r="EA56" s="113" t="n">
        <v>0</v>
      </c>
      <c r="EB56" s="113" t="n">
        <v>0</v>
      </c>
      <c r="EC56" s="113" t="n">
        <v>0</v>
      </c>
      <c r="ED56" s="113" t="n">
        <v>0</v>
      </c>
      <c r="EE56" s="113" t="n">
        <v>0</v>
      </c>
      <c r="EF56" s="113" t="n">
        <v>0</v>
      </c>
      <c r="EG56" s="113" t="n">
        <v>0</v>
      </c>
      <c r="EH56" s="113" t="n">
        <v>0</v>
      </c>
      <c r="EI56" s="113" t="n">
        <v>0</v>
      </c>
      <c r="EJ56" s="113" t="n">
        <v>0</v>
      </c>
      <c r="EK56" s="113" t="n">
        <v>0</v>
      </c>
      <c r="EL56" s="113" t="n">
        <v>0</v>
      </c>
      <c r="EM56" s="113" t="n">
        <v>0</v>
      </c>
      <c r="EN56" s="113" t="n">
        <v>0</v>
      </c>
      <c r="EO56" s="113" t="n">
        <v>0</v>
      </c>
      <c r="EP56" s="113" t="n">
        <v>0</v>
      </c>
      <c r="EQ56" s="113" t="n">
        <v>0</v>
      </c>
      <c r="ER56" s="113" t="n">
        <v>0</v>
      </c>
      <c r="ES56" s="113" t="n">
        <v>0</v>
      </c>
      <c r="ET56" s="113" t="n">
        <v>0</v>
      </c>
      <c r="EU56" s="113" t="n">
        <v>0</v>
      </c>
      <c r="EV56" s="113" t="n">
        <v>0</v>
      </c>
      <c r="EW56" s="113" t="n">
        <v>0</v>
      </c>
      <c r="EX56" s="113" t="n">
        <v>0</v>
      </c>
      <c r="EY56" s="113" t="n">
        <v>0</v>
      </c>
      <c r="EZ56" s="113" t="n">
        <f aca="false">ROUND(SUM(G56:EY56),5)</f>
        <v>0</v>
      </c>
      <c r="FA56" s="110"/>
      <c r="FB56" s="111"/>
      <c r="FC56" s="110"/>
      <c r="FD56" s="111"/>
      <c r="FE56" s="110"/>
      <c r="FF56" s="111"/>
      <c r="FG56" s="110"/>
      <c r="FH56" s="111"/>
      <c r="FI56" s="110"/>
      <c r="FJ56" s="111"/>
      <c r="FK56" s="110"/>
      <c r="FL56" s="111"/>
      <c r="FM56" s="110"/>
      <c r="FN56" s="111"/>
      <c r="FO56" s="110"/>
      <c r="FP56" s="111"/>
      <c r="FQ56" s="110"/>
      <c r="FR56" s="111"/>
      <c r="FS56" s="110"/>
      <c r="FT56" s="111"/>
      <c r="FU56" s="110"/>
      <c r="FV56" s="111"/>
      <c r="FW56" s="110"/>
      <c r="FX56" s="111"/>
      <c r="FY56" s="110"/>
      <c r="FZ56" s="111"/>
      <c r="GA56" s="110"/>
      <c r="GB56" s="111"/>
      <c r="GC56" s="110"/>
      <c r="GD56" s="111"/>
      <c r="GE56" s="110"/>
      <c r="GF56" s="111"/>
      <c r="GG56" s="110"/>
      <c r="GH56" s="111"/>
      <c r="GI56" s="110"/>
      <c r="GJ56" s="111"/>
      <c r="GK56" s="110"/>
      <c r="GL56" s="111"/>
      <c r="GM56" s="110"/>
      <c r="GN56" s="111"/>
      <c r="GO56" s="110"/>
      <c r="GP56" s="111"/>
      <c r="GQ56" s="110"/>
      <c r="GR56" s="111"/>
      <c r="GS56" s="110"/>
      <c r="GT56" s="111"/>
      <c r="GU56" s="110"/>
      <c r="GV56" s="111"/>
      <c r="GW56" s="110"/>
      <c r="GX56" s="111"/>
      <c r="GY56" s="110"/>
      <c r="GZ56" s="111"/>
      <c r="HA56" s="110"/>
      <c r="HB56" s="111"/>
      <c r="HC56" s="110"/>
      <c r="HD56" s="111"/>
      <c r="HE56" s="110"/>
      <c r="HF56" s="111"/>
      <c r="HG56" s="110"/>
      <c r="HH56" s="111"/>
      <c r="HI56" s="110"/>
      <c r="HJ56" s="111"/>
      <c r="HK56" s="110"/>
      <c r="HL56" s="111"/>
      <c r="HM56" s="110"/>
      <c r="HN56" s="111"/>
      <c r="HO56" s="110"/>
      <c r="HP56" s="111"/>
      <c r="HQ56" s="110"/>
      <c r="HR56" s="111"/>
      <c r="HS56" s="110"/>
      <c r="HT56" s="111"/>
      <c r="HU56" s="110"/>
      <c r="HV56" s="111"/>
      <c r="HW56" s="110"/>
      <c r="HX56" s="111"/>
      <c r="HY56" s="110"/>
      <c r="HZ56" s="111"/>
      <c r="IA56" s="110"/>
      <c r="IB56" s="111"/>
      <c r="IC56" s="110"/>
      <c r="ID56" s="111"/>
      <c r="IE56" s="110"/>
      <c r="IF56" s="111"/>
      <c r="IG56" s="110"/>
      <c r="IH56" s="111"/>
      <c r="II56" s="110"/>
      <c r="IJ56" s="111"/>
      <c r="IK56" s="110"/>
      <c r="IL56" s="111"/>
      <c r="IM56" s="110"/>
      <c r="IN56" s="111"/>
      <c r="IO56" s="110"/>
      <c r="IP56" s="111"/>
      <c r="IQ56" s="110"/>
      <c r="IR56" s="111"/>
      <c r="IS56" s="110"/>
      <c r="IT56" s="111"/>
      <c r="IU56" s="110"/>
      <c r="IV56" s="111"/>
      <c r="IW56" s="110"/>
      <c r="IX56" s="111"/>
      <c r="IY56" s="110"/>
      <c r="IZ56" s="111"/>
      <c r="JA56" s="110"/>
      <c r="JB56" s="111"/>
      <c r="JC56" s="110"/>
      <c r="JD56" s="111"/>
      <c r="JE56" s="110"/>
      <c r="JF56" s="111"/>
      <c r="JG56" s="110"/>
      <c r="JH56" s="111"/>
      <c r="JI56" s="110"/>
      <c r="JJ56" s="111"/>
      <c r="JK56" s="110"/>
      <c r="JL56" s="111"/>
      <c r="JM56" s="110"/>
      <c r="JN56" s="111"/>
      <c r="JO56" s="110"/>
      <c r="JP56" s="111"/>
      <c r="JQ56" s="110"/>
      <c r="JR56" s="111"/>
      <c r="JS56" s="110"/>
      <c r="JT56" s="111"/>
      <c r="JU56" s="110"/>
      <c r="JV56" s="111"/>
      <c r="JW56" s="110"/>
      <c r="JX56" s="111"/>
      <c r="JY56" s="112"/>
      <c r="JZ56" s="112"/>
    </row>
    <row r="57" customFormat="false" ht="13.8" hidden="false" customHeight="false" outlineLevel="0" collapsed="false">
      <c r="A57" s="76"/>
      <c r="B57" s="76"/>
      <c r="C57" s="76"/>
      <c r="D57" s="76" t="s">
        <v>436</v>
      </c>
      <c r="E57" s="76"/>
      <c r="F57" s="76"/>
      <c r="G57" s="109" t="n">
        <f aca="false">ROUND(SUM(G51:G56),5)</f>
        <v>-7167.81</v>
      </c>
      <c r="H57" s="109" t="n">
        <f aca="false">ROUND(SUM(H51:H56),5)</f>
        <v>-9972.08</v>
      </c>
      <c r="I57" s="109" t="n">
        <f aca="false">ROUND(SUM(I51:I56),5)</f>
        <v>-260258.71</v>
      </c>
      <c r="J57" s="109" t="n">
        <f aca="false">ROUND(SUM(J51:J56),5)</f>
        <v>-1165.99</v>
      </c>
      <c r="K57" s="109" t="n">
        <f aca="false">ROUND(SUM(K51:K56),5)</f>
        <v>-23801.54</v>
      </c>
      <c r="L57" s="109" t="n">
        <f aca="false">ROUND(SUM(L51:L56),5)</f>
        <v>-25197.5</v>
      </c>
      <c r="M57" s="109" t="n">
        <f aca="false">ROUND(SUM(M51:M56),5)</f>
        <v>-60.6</v>
      </c>
      <c r="N57" s="109" t="n">
        <f aca="false">ROUND(SUM(N51:N56),5)</f>
        <v>-760.9</v>
      </c>
      <c r="O57" s="109" t="n">
        <f aca="false">ROUND(SUM(O51:O56),5)</f>
        <v>-4565.15</v>
      </c>
      <c r="P57" s="109" t="n">
        <f aca="false">ROUND(SUM(P51:P56),5)</f>
        <v>-68701.13</v>
      </c>
      <c r="Q57" s="109" t="n">
        <f aca="false">ROUND(SUM(Q51:Q56),5)</f>
        <v>-1771.51</v>
      </c>
      <c r="R57" s="109" t="n">
        <f aca="false">ROUND(SUM(R51:R56),5)</f>
        <v>-16266.48</v>
      </c>
      <c r="S57" s="109" t="n">
        <f aca="false">ROUND(SUM(S51:S56),5)</f>
        <v>-342.34</v>
      </c>
      <c r="T57" s="109" t="n">
        <f aca="false">ROUND(SUM(T51:T56),5)</f>
        <v>0</v>
      </c>
      <c r="U57" s="109" t="n">
        <f aca="false">ROUND(SUM(U51:U56),5)</f>
        <v>-568.33</v>
      </c>
      <c r="V57" s="109" t="n">
        <f aca="false">ROUND(SUM(V51:V56),5)</f>
        <v>-105</v>
      </c>
      <c r="W57" s="109" t="n">
        <f aca="false">ROUND(SUM(W51:W56),5)</f>
        <v>-34886.08</v>
      </c>
      <c r="X57" s="109" t="n">
        <f aca="false">ROUND(SUM(X51:X56),5)</f>
        <v>0</v>
      </c>
      <c r="Y57" s="109" t="n">
        <f aca="false">ROUND(SUM(Y51:Y56),5)</f>
        <v>-18844.33</v>
      </c>
      <c r="Z57" s="109" t="n">
        <f aca="false">ROUND(SUM(Z51:Z56),5)</f>
        <v>-44845.8</v>
      </c>
      <c r="AA57" s="109" t="n">
        <f aca="false">ROUND(SUM(AA51:AA56),5)</f>
        <v>0</v>
      </c>
      <c r="AB57" s="109" t="n">
        <f aca="false">ROUND(SUM(AB51:AB56),5)</f>
        <v>0</v>
      </c>
      <c r="AC57" s="109" t="n">
        <f aca="false">ROUND(SUM(AC51:AC56),5)</f>
        <v>0</v>
      </c>
      <c r="AD57" s="109" t="n">
        <f aca="false">ROUND(SUM(AD51:AD56),5)</f>
        <v>-2362.39</v>
      </c>
      <c r="AE57" s="109" t="n">
        <f aca="false">ROUND(SUM(AE51:AE56),5)</f>
        <v>-15456.76</v>
      </c>
      <c r="AF57" s="109" t="n">
        <f aca="false">ROUND(SUM(AF51:AF56),5)</f>
        <v>-59.23</v>
      </c>
      <c r="AG57" s="109" t="n">
        <f aca="false">ROUND(SUM(AG51:AG56),5)</f>
        <v>-1137.54</v>
      </c>
      <c r="AH57" s="109" t="n">
        <f aca="false">ROUND(SUM(AH51:AH56),5)</f>
        <v>-17065.29</v>
      </c>
      <c r="AI57" s="109" t="n">
        <f aca="false">ROUND(SUM(AI51:AI56),5)</f>
        <v>-1945.34</v>
      </c>
      <c r="AJ57" s="109" t="n">
        <f aca="false">ROUND(SUM(AJ51:AJ56),5)</f>
        <v>-1238.58</v>
      </c>
      <c r="AK57" s="109" t="n">
        <f aca="false">ROUND(SUM(AK51:AK56),5)</f>
        <v>-13187.53</v>
      </c>
      <c r="AL57" s="109" t="n">
        <f aca="false">ROUND(SUM(AL51:AL56),5)</f>
        <v>-1802.5</v>
      </c>
      <c r="AM57" s="109" t="n">
        <f aca="false">ROUND(SUM(AM51:AM56),5)</f>
        <v>-1262.5</v>
      </c>
      <c r="AN57" s="109" t="n">
        <f aca="false">ROUND(SUM(AN51:AN56),5)</f>
        <v>-13608.62</v>
      </c>
      <c r="AO57" s="109" t="n">
        <f aca="false">ROUND(SUM(AO51:AO56),5)</f>
        <v>-2604.87</v>
      </c>
      <c r="AP57" s="109" t="n">
        <f aca="false">ROUND(SUM(AP51:AP56),5)</f>
        <v>-1275.2</v>
      </c>
      <c r="AQ57" s="109" t="n">
        <f aca="false">ROUND(SUM(AQ51:AQ56),5)</f>
        <v>-16355.21</v>
      </c>
      <c r="AR57" s="109" t="n">
        <f aca="false">ROUND(SUM(AR51:AR56),5)</f>
        <v>-364.4</v>
      </c>
      <c r="AS57" s="109" t="n">
        <f aca="false">ROUND(SUM(AS51:AS56),5)</f>
        <v>-1833.5</v>
      </c>
      <c r="AT57" s="109" t="n">
        <f aca="false">ROUND(SUM(AT51:AT56),5)</f>
        <v>-4858.05</v>
      </c>
      <c r="AU57" s="109" t="n">
        <f aca="false">ROUND(SUM(AU51:AU56),5)</f>
        <v>-69665.77</v>
      </c>
      <c r="AV57" s="109" t="n">
        <f aca="false">ROUND(SUM(AV51:AV56),5)</f>
        <v>-941.39</v>
      </c>
      <c r="AW57" s="109" t="n">
        <f aca="false">ROUND(SUM(AW51:AW56),5)</f>
        <v>-1484.23</v>
      </c>
      <c r="AX57" s="109" t="n">
        <f aca="false">ROUND(SUM(AX51:AX56),5)</f>
        <v>-33.33</v>
      </c>
      <c r="AY57" s="109" t="n">
        <f aca="false">ROUND(SUM(AY51:AY56),5)</f>
        <v>0</v>
      </c>
      <c r="AZ57" s="109" t="n">
        <f aca="false">ROUND(SUM(AZ51:AZ56),5)</f>
        <v>-370.4</v>
      </c>
      <c r="BA57" s="109" t="n">
        <f aca="false">ROUND(SUM(BA51:BA56),5)</f>
        <v>-3979.66</v>
      </c>
      <c r="BB57" s="109" t="n">
        <f aca="false">ROUND(SUM(BB51:BB56),5)</f>
        <v>-941.66</v>
      </c>
      <c r="BC57" s="109" t="n">
        <f aca="false">ROUND(SUM(BC51:BC56),5)</f>
        <v>-1679.39</v>
      </c>
      <c r="BD57" s="109" t="n">
        <f aca="false">ROUND(SUM(BD51:BD56),5)</f>
        <v>-946.18</v>
      </c>
      <c r="BE57" s="109" t="n">
        <f aca="false">ROUND(SUM(BE51:BE56),5)</f>
        <v>-3077</v>
      </c>
      <c r="BF57" s="109" t="n">
        <f aca="false">ROUND(SUM(BF51:BF56),5)</f>
        <v>0</v>
      </c>
      <c r="BG57" s="109" t="n">
        <f aca="false">ROUND(SUM(BG51:BG56),5)</f>
        <v>-1500.02</v>
      </c>
      <c r="BH57" s="109" t="n">
        <f aca="false">ROUND(SUM(BH51:BH56),5)</f>
        <v>-188820.91</v>
      </c>
      <c r="BI57" s="109" t="n">
        <f aca="false">ROUND(SUM(BI51:BI56),5)</f>
        <v>-171.75</v>
      </c>
      <c r="BJ57" s="109" t="n">
        <f aca="false">ROUND(SUM(BJ51:BJ56),5)</f>
        <v>-3051.24</v>
      </c>
      <c r="BK57" s="109" t="n">
        <f aca="false">ROUND(SUM(BK51:BK56),5)</f>
        <v>-10828.45</v>
      </c>
      <c r="BL57" s="109" t="n">
        <f aca="false">ROUND(SUM(BL51:BL56),5)</f>
        <v>-30350.2</v>
      </c>
      <c r="BM57" s="109" t="n">
        <f aca="false">ROUND(SUM(BM51:BM56),5)</f>
        <v>0</v>
      </c>
      <c r="BN57" s="109" t="n">
        <f aca="false">ROUND(SUM(BN51:BN56),5)</f>
        <v>-24512.09</v>
      </c>
      <c r="BO57" s="109" t="n">
        <f aca="false">ROUND(SUM(BO51:BO56),5)</f>
        <v>-1303.46</v>
      </c>
      <c r="BP57" s="109" t="n">
        <f aca="false">ROUND(SUM(BP51:BP56),5)</f>
        <v>-2425.96</v>
      </c>
      <c r="BQ57" s="109" t="n">
        <f aca="false">ROUND(SUM(BQ51:BQ56),5)</f>
        <v>-3717.99</v>
      </c>
      <c r="BR57" s="109" t="n">
        <f aca="false">ROUND(SUM(BR51:BR56),5)</f>
        <v>-637.81</v>
      </c>
      <c r="BS57" s="109" t="n">
        <f aca="false">ROUND(SUM(BS51:BS56),5)</f>
        <v>-2240.77</v>
      </c>
      <c r="BT57" s="109" t="n">
        <f aca="false">ROUND(SUM(BT51:BT56),5)</f>
        <v>-206.96</v>
      </c>
      <c r="BU57" s="109" t="n">
        <f aca="false">ROUND(SUM(BU51:BU56),5)</f>
        <v>0</v>
      </c>
      <c r="BV57" s="109" t="n">
        <f aca="false">ROUND(SUM(BV51:BV56),5)</f>
        <v>-145683.87</v>
      </c>
      <c r="BW57" s="109" t="n">
        <f aca="false">ROUND(SUM(BW51:BW56),5)</f>
        <v>-8862.05</v>
      </c>
      <c r="BX57" s="109" t="n">
        <f aca="false">ROUND(SUM(BX51:BX56),5)</f>
        <v>0</v>
      </c>
      <c r="BY57" s="109" t="n">
        <f aca="false">ROUND(SUM(BY51:BY56),5)</f>
        <v>-48619.47</v>
      </c>
      <c r="BZ57" s="109" t="n">
        <f aca="false">ROUND(SUM(BZ51:BZ56),5)</f>
        <v>-280.5</v>
      </c>
      <c r="CA57" s="109" t="n">
        <f aca="false">ROUND(SUM(CA51:CA56),5)</f>
        <v>0</v>
      </c>
      <c r="CB57" s="109" t="n">
        <f aca="false">ROUND(SUM(CB51:CB56),5)</f>
        <v>-1075.25</v>
      </c>
      <c r="CC57" s="109" t="n">
        <f aca="false">ROUND(SUM(CC51:CC56),5)</f>
        <v>-25978.32</v>
      </c>
      <c r="CD57" s="109" t="n">
        <f aca="false">ROUND(SUM(CD51:CD56),5)</f>
        <v>-9717.96</v>
      </c>
      <c r="CE57" s="109" t="n">
        <f aca="false">ROUND(SUM(CE51:CE56),5)</f>
        <v>-1896.67</v>
      </c>
      <c r="CF57" s="109" t="n">
        <f aca="false">ROUND(SUM(CF51:CF56),5)</f>
        <v>0</v>
      </c>
      <c r="CG57" s="109" t="n">
        <f aca="false">ROUND(SUM(CG51:CG56),5)</f>
        <v>-8528.98</v>
      </c>
      <c r="CH57" s="109" t="n">
        <f aca="false">ROUND(SUM(CH51:CH56),5)</f>
        <v>-3583.73</v>
      </c>
      <c r="CI57" s="109" t="n">
        <f aca="false">ROUND(SUM(CI51:CI56),5)</f>
        <v>-515.45</v>
      </c>
      <c r="CJ57" s="109" t="n">
        <f aca="false">ROUND(SUM(CJ51:CJ56),5)</f>
        <v>-1304.34</v>
      </c>
      <c r="CK57" s="109" t="n">
        <f aca="false">ROUND(SUM(CK51:CK56),5)</f>
        <v>-2199.35</v>
      </c>
      <c r="CL57" s="109" t="n">
        <f aca="false">ROUND(SUM(CL51:CL56),5)</f>
        <v>-25039.82</v>
      </c>
      <c r="CM57" s="109" t="n">
        <f aca="false">ROUND(SUM(CM51:CM56),5)</f>
        <v>-6005</v>
      </c>
      <c r="CN57" s="109" t="n">
        <f aca="false">ROUND(SUM(CN51:CN56),5)</f>
        <v>-2054.8</v>
      </c>
      <c r="CO57" s="109" t="n">
        <f aca="false">ROUND(SUM(CO51:CO56),5)</f>
        <v>-9235.55</v>
      </c>
      <c r="CP57" s="109" t="n">
        <f aca="false">ROUND(SUM(CP51:CP56),5)</f>
        <v>-215740.17</v>
      </c>
      <c r="CQ57" s="109" t="n">
        <f aca="false">ROUND(SUM(CQ51:CQ56),5)</f>
        <v>-3447.24</v>
      </c>
      <c r="CR57" s="109" t="n">
        <f aca="false">ROUND(SUM(CR51:CR56),5)</f>
        <v>-3555.07</v>
      </c>
      <c r="CS57" s="109" t="n">
        <f aca="false">ROUND(SUM(CS51:CS56),5)</f>
        <v>-815</v>
      </c>
      <c r="CT57" s="109" t="n">
        <f aca="false">ROUND(SUM(CT51:CT56),5)</f>
        <v>-72949.61</v>
      </c>
      <c r="CU57" s="109" t="n">
        <f aca="false">ROUND(SUM(CU51:CU56),5)</f>
        <v>-151934.5</v>
      </c>
      <c r="CV57" s="109" t="n">
        <f aca="false">ROUND(SUM(CV51:CV56),5)</f>
        <v>-4832.08</v>
      </c>
      <c r="CW57" s="109" t="n">
        <f aca="false">ROUND(SUM(CW51:CW56),5)</f>
        <v>-3907.68</v>
      </c>
      <c r="CX57" s="109" t="n">
        <f aca="false">ROUND(SUM(CX51:CX56),5)</f>
        <v>-87.5</v>
      </c>
      <c r="CY57" s="109" t="n">
        <f aca="false">ROUND(SUM(CY51:CY56),5)</f>
        <v>-87.5</v>
      </c>
      <c r="CZ57" s="109" t="n">
        <f aca="false">ROUND(SUM(CZ51:CZ56),5)</f>
        <v>-326</v>
      </c>
      <c r="DA57" s="109" t="n">
        <f aca="false">ROUND(SUM(DA51:DA56),5)</f>
        <v>-191.5</v>
      </c>
      <c r="DB57" s="109" t="n">
        <f aca="false">ROUND(SUM(DB51:DB56),5)</f>
        <v>-1485.07</v>
      </c>
      <c r="DC57" s="109" t="n">
        <f aca="false">ROUND(SUM(DC51:DC56),5)</f>
        <v>-689.8</v>
      </c>
      <c r="DD57" s="109" t="n">
        <f aca="false">ROUND(SUM(DD51:DD56),5)</f>
        <v>-310</v>
      </c>
      <c r="DE57" s="109" t="n">
        <f aca="false">ROUND(SUM(DE51:DE56),5)</f>
        <v>-53016.45</v>
      </c>
      <c r="DF57" s="109" t="n">
        <f aca="false">ROUND(SUM(DF51:DF56),5)</f>
        <v>-18394.58</v>
      </c>
      <c r="DG57" s="109" t="n">
        <f aca="false">ROUND(SUM(DG51:DG56),5)</f>
        <v>-13880.06</v>
      </c>
      <c r="DH57" s="109" t="n">
        <f aca="false">ROUND(SUM(DH51:DH56),5)</f>
        <v>-2930.51</v>
      </c>
      <c r="DI57" s="109" t="n">
        <f aca="false">ROUND(SUM(DI51:DI56),5)</f>
        <v>-3867.06</v>
      </c>
      <c r="DJ57" s="109" t="n">
        <f aca="false">ROUND(SUM(DJ51:DJ56),5)</f>
        <v>-1627.68</v>
      </c>
      <c r="DK57" s="109" t="n">
        <f aca="false">ROUND(SUM(DK51:DK56),5)</f>
        <v>-4511.69</v>
      </c>
      <c r="DL57" s="109" t="n">
        <f aca="false">ROUND(SUM(DL51:DL56),5)</f>
        <v>-3740.87</v>
      </c>
      <c r="DM57" s="109" t="n">
        <f aca="false">ROUND(SUM(DM51:DM56),5)</f>
        <v>-20400.58</v>
      </c>
      <c r="DN57" s="109" t="n">
        <f aca="false">ROUND(SUM(DN51:DN56),5)</f>
        <v>0</v>
      </c>
      <c r="DO57" s="109" t="n">
        <f aca="false">ROUND(SUM(DO51:DO56),5)</f>
        <v>-81225.11</v>
      </c>
      <c r="DP57" s="109" t="n">
        <f aca="false">ROUND(SUM(DP51:DP56),5)</f>
        <v>-465.5</v>
      </c>
      <c r="DQ57" s="109" t="n">
        <f aca="false">ROUND(SUM(DQ51:DQ56),5)</f>
        <v>-847.4</v>
      </c>
      <c r="DR57" s="109" t="n">
        <f aca="false">ROUND(SUM(DR51:DR56),5)</f>
        <v>-14661.04</v>
      </c>
      <c r="DS57" s="109" t="n">
        <f aca="false">ROUND(SUM(DS51:DS56),5)</f>
        <v>-66600.5</v>
      </c>
      <c r="DT57" s="109" t="n">
        <f aca="false">ROUND(SUM(DT51:DT56),5)</f>
        <v>-4424.38</v>
      </c>
      <c r="DU57" s="109" t="n">
        <f aca="false">ROUND(SUM(DU51:DU56),5)</f>
        <v>-82.25</v>
      </c>
      <c r="DV57" s="109" t="n">
        <f aca="false">ROUND(SUM(DV51:DV56),5)</f>
        <v>-8417.86</v>
      </c>
      <c r="DW57" s="109" t="n">
        <f aca="false">ROUND(SUM(DW51:DW56),5)</f>
        <v>-2170.25</v>
      </c>
      <c r="DX57" s="109" t="n">
        <f aca="false">ROUND(SUM(DX51:DX56),5)</f>
        <v>-4661.62</v>
      </c>
      <c r="DY57" s="109" t="n">
        <f aca="false">ROUND(SUM(DY51:DY56),5)</f>
        <v>-353.54</v>
      </c>
      <c r="DZ57" s="109" t="n">
        <f aca="false">ROUND(SUM(DZ51:DZ56),5)</f>
        <v>-5477.25</v>
      </c>
      <c r="EA57" s="109" t="n">
        <f aca="false">ROUND(SUM(EA51:EA56),5)</f>
        <v>-1663.87</v>
      </c>
      <c r="EB57" s="109" t="n">
        <f aca="false">ROUND(SUM(EB51:EB56),5)</f>
        <v>-6666.37</v>
      </c>
      <c r="EC57" s="109" t="n">
        <f aca="false">ROUND(SUM(EC51:EC56),5)</f>
        <v>-562</v>
      </c>
      <c r="ED57" s="109" t="n">
        <f aca="false">ROUND(SUM(ED51:ED56),5)</f>
        <v>0</v>
      </c>
      <c r="EE57" s="109" t="n">
        <f aca="false">ROUND(SUM(EE51:EE56),5)</f>
        <v>-1323.26</v>
      </c>
      <c r="EF57" s="109" t="n">
        <f aca="false">ROUND(SUM(EF51:EF56),5)</f>
        <v>-2942</v>
      </c>
      <c r="EG57" s="109" t="n">
        <f aca="false">ROUND(SUM(EG51:EG56),5)</f>
        <v>-252.03</v>
      </c>
      <c r="EH57" s="109" t="n">
        <f aca="false">ROUND(SUM(EH51:EH56),5)</f>
        <v>-1036</v>
      </c>
      <c r="EI57" s="109" t="n">
        <f aca="false">ROUND(SUM(EI51:EI56),5)</f>
        <v>-5243.3</v>
      </c>
      <c r="EJ57" s="109" t="n">
        <f aca="false">ROUND(SUM(EJ51:EJ56),5)</f>
        <v>0</v>
      </c>
      <c r="EK57" s="109" t="n">
        <f aca="false">ROUND(SUM(EK51:EK56),5)</f>
        <v>-27071</v>
      </c>
      <c r="EL57" s="109" t="n">
        <f aca="false">ROUND(SUM(EL51:EL56),5)</f>
        <v>-3926.33</v>
      </c>
      <c r="EM57" s="109" t="n">
        <f aca="false">ROUND(SUM(EM51:EM56),5)</f>
        <v>-3130.98</v>
      </c>
      <c r="EN57" s="109" t="n">
        <f aca="false">ROUND(SUM(EN51:EN56),5)</f>
        <v>-152082.74</v>
      </c>
      <c r="EO57" s="109" t="n">
        <f aca="false">ROUND(SUM(EO51:EO56),5)</f>
        <v>-377640.2</v>
      </c>
      <c r="EP57" s="109" t="n">
        <f aca="false">ROUND(SUM(EP51:EP56),5)</f>
        <v>-2017.8</v>
      </c>
      <c r="EQ57" s="109" t="n">
        <f aca="false">ROUND(SUM(EQ51:EQ56),5)</f>
        <v>-14151.66</v>
      </c>
      <c r="ER57" s="109" t="n">
        <f aca="false">ROUND(SUM(ER51:ER56),5)</f>
        <v>-370</v>
      </c>
      <c r="ES57" s="109" t="n">
        <f aca="false">ROUND(SUM(ES51:ES56),5)</f>
        <v>-66826.2</v>
      </c>
      <c r="ET57" s="109" t="n">
        <f aca="false">ROUND(SUM(ET51:ET56),5)</f>
        <v>-10325.06</v>
      </c>
      <c r="EU57" s="109" t="n">
        <f aca="false">ROUND(SUM(EU51:EU56),5)</f>
        <v>-145</v>
      </c>
      <c r="EV57" s="109" t="n">
        <f aca="false">ROUND(SUM(EV51:EV56),5)</f>
        <v>0</v>
      </c>
      <c r="EW57" s="109" t="n">
        <f aca="false">ROUND(SUM(EW51:EW56),5)</f>
        <v>0</v>
      </c>
      <c r="EX57" s="109" t="n">
        <f aca="false">ROUND(SUM(EX51:EX56),5)</f>
        <v>0</v>
      </c>
      <c r="EY57" s="109" t="n">
        <f aca="false">ROUND(SUM(EY51:EY56),5)</f>
        <v>0</v>
      </c>
      <c r="EZ57" s="109" t="n">
        <f aca="false">ROUND(SUM(G57:EY57),5)</f>
        <v>-2718657.22</v>
      </c>
      <c r="FA57" s="110"/>
      <c r="FB57" s="111"/>
      <c r="FC57" s="110"/>
      <c r="FD57" s="111"/>
      <c r="FE57" s="110"/>
      <c r="FF57" s="111"/>
      <c r="FG57" s="110"/>
      <c r="FH57" s="111"/>
      <c r="FI57" s="110"/>
      <c r="FJ57" s="111"/>
      <c r="FK57" s="110"/>
      <c r="FL57" s="111"/>
      <c r="FM57" s="110"/>
      <c r="FN57" s="111"/>
      <c r="FO57" s="110"/>
      <c r="FP57" s="111"/>
      <c r="FQ57" s="110"/>
      <c r="FR57" s="111"/>
      <c r="FS57" s="110"/>
      <c r="FT57" s="111"/>
      <c r="FU57" s="110"/>
      <c r="FV57" s="111"/>
      <c r="FW57" s="110"/>
      <c r="FX57" s="111"/>
      <c r="FY57" s="110"/>
      <c r="FZ57" s="111"/>
      <c r="GA57" s="110"/>
      <c r="GB57" s="111"/>
      <c r="GC57" s="110"/>
      <c r="GD57" s="111"/>
      <c r="GE57" s="110"/>
      <c r="GF57" s="111"/>
      <c r="GG57" s="110"/>
      <c r="GH57" s="111"/>
      <c r="GI57" s="110"/>
      <c r="GJ57" s="111"/>
      <c r="GK57" s="110"/>
      <c r="GL57" s="111"/>
      <c r="GM57" s="110"/>
      <c r="GN57" s="111"/>
      <c r="GO57" s="110"/>
      <c r="GP57" s="111"/>
      <c r="GQ57" s="110"/>
      <c r="GR57" s="111"/>
      <c r="GS57" s="110"/>
      <c r="GT57" s="111"/>
      <c r="GU57" s="110"/>
      <c r="GV57" s="111"/>
      <c r="GW57" s="110"/>
      <c r="GX57" s="111"/>
      <c r="GY57" s="110"/>
      <c r="GZ57" s="111"/>
      <c r="HA57" s="110"/>
      <c r="HB57" s="111"/>
      <c r="HC57" s="110"/>
      <c r="HD57" s="111"/>
      <c r="HE57" s="110"/>
      <c r="HF57" s="111"/>
      <c r="HG57" s="110"/>
      <c r="HH57" s="111"/>
      <c r="HI57" s="110"/>
      <c r="HJ57" s="111"/>
      <c r="HK57" s="110"/>
      <c r="HL57" s="111"/>
      <c r="HM57" s="110"/>
      <c r="HN57" s="111"/>
      <c r="HO57" s="110"/>
      <c r="HP57" s="111"/>
      <c r="HQ57" s="110"/>
      <c r="HR57" s="111"/>
      <c r="HS57" s="110"/>
      <c r="HT57" s="111"/>
      <c r="HU57" s="110"/>
      <c r="HV57" s="111"/>
      <c r="HW57" s="110"/>
      <c r="HX57" s="111"/>
      <c r="HY57" s="110"/>
      <c r="HZ57" s="111"/>
      <c r="IA57" s="110"/>
      <c r="IB57" s="111"/>
      <c r="IC57" s="110"/>
      <c r="ID57" s="111"/>
      <c r="IE57" s="110"/>
      <c r="IF57" s="111"/>
      <c r="IG57" s="110"/>
      <c r="IH57" s="111"/>
      <c r="II57" s="110"/>
      <c r="IJ57" s="111"/>
      <c r="IK57" s="110"/>
      <c r="IL57" s="111"/>
      <c r="IM57" s="110"/>
      <c r="IN57" s="111"/>
      <c r="IO57" s="110"/>
      <c r="IP57" s="111"/>
      <c r="IQ57" s="110"/>
      <c r="IR57" s="111"/>
      <c r="IS57" s="110"/>
      <c r="IT57" s="111"/>
      <c r="IU57" s="110"/>
      <c r="IV57" s="111"/>
      <c r="IW57" s="110"/>
      <c r="IX57" s="111"/>
      <c r="IY57" s="110"/>
      <c r="IZ57" s="111"/>
      <c r="JA57" s="110"/>
      <c r="JB57" s="111"/>
      <c r="JC57" s="110"/>
      <c r="JD57" s="111"/>
      <c r="JE57" s="110"/>
      <c r="JF57" s="111"/>
      <c r="JG57" s="110"/>
      <c r="JH57" s="111"/>
      <c r="JI57" s="110"/>
      <c r="JJ57" s="111"/>
      <c r="JK57" s="110"/>
      <c r="JL57" s="111"/>
      <c r="JM57" s="110"/>
      <c r="JN57" s="111"/>
      <c r="JO57" s="110"/>
      <c r="JP57" s="111"/>
      <c r="JQ57" s="110"/>
      <c r="JR57" s="111"/>
      <c r="JS57" s="110"/>
      <c r="JT57" s="111"/>
      <c r="JU57" s="110"/>
      <c r="JV57" s="111"/>
      <c r="JW57" s="110"/>
      <c r="JX57" s="111"/>
      <c r="JY57" s="112"/>
      <c r="JZ57" s="112"/>
    </row>
    <row r="58" customFormat="false" ht="30" hidden="false" customHeight="true" outlineLevel="0" collapsed="false">
      <c r="A58" s="76"/>
      <c r="B58" s="76"/>
      <c r="C58" s="76"/>
      <c r="D58" s="76" t="s">
        <v>437</v>
      </c>
      <c r="E58" s="76"/>
      <c r="F58" s="76"/>
      <c r="G58" s="109" t="n">
        <v>0</v>
      </c>
      <c r="H58" s="109" t="n">
        <v>0</v>
      </c>
      <c r="I58" s="109" t="n">
        <v>0</v>
      </c>
      <c r="J58" s="109" t="n">
        <v>0</v>
      </c>
      <c r="K58" s="109" t="n">
        <v>0</v>
      </c>
      <c r="L58" s="109" t="n">
        <v>0</v>
      </c>
      <c r="M58" s="109" t="n">
        <v>0</v>
      </c>
      <c r="N58" s="109" t="n">
        <v>0</v>
      </c>
      <c r="O58" s="109" t="n">
        <v>0</v>
      </c>
      <c r="P58" s="109" t="n">
        <v>10261.39</v>
      </c>
      <c r="Q58" s="109" t="n">
        <v>0</v>
      </c>
      <c r="R58" s="109" t="n">
        <v>5840</v>
      </c>
      <c r="S58" s="109" t="n">
        <v>0</v>
      </c>
      <c r="T58" s="109" t="n">
        <v>0</v>
      </c>
      <c r="U58" s="109" t="n">
        <v>0</v>
      </c>
      <c r="V58" s="109" t="n">
        <v>0</v>
      </c>
      <c r="W58" s="109" t="n">
        <v>0</v>
      </c>
      <c r="X58" s="109" t="n">
        <v>0</v>
      </c>
      <c r="Y58" s="109" t="n">
        <v>0</v>
      </c>
      <c r="Z58" s="109" t="n">
        <v>0</v>
      </c>
      <c r="AA58" s="109" t="n">
        <v>0</v>
      </c>
      <c r="AB58" s="109" t="n">
        <v>0</v>
      </c>
      <c r="AC58" s="109" t="n">
        <v>0</v>
      </c>
      <c r="AD58" s="109" t="n">
        <v>0</v>
      </c>
      <c r="AE58" s="109" t="n">
        <v>15000</v>
      </c>
      <c r="AF58" s="109" t="n">
        <v>0</v>
      </c>
      <c r="AG58" s="109" t="n">
        <v>0</v>
      </c>
      <c r="AH58" s="109" t="n">
        <v>0</v>
      </c>
      <c r="AI58" s="109" t="n">
        <v>0</v>
      </c>
      <c r="AJ58" s="109" t="n">
        <v>0</v>
      </c>
      <c r="AK58" s="109" t="n">
        <v>0</v>
      </c>
      <c r="AL58" s="109" t="n">
        <v>0</v>
      </c>
      <c r="AM58" s="109" t="n">
        <v>0</v>
      </c>
      <c r="AN58" s="109" t="n">
        <v>0</v>
      </c>
      <c r="AO58" s="109" t="n">
        <v>0</v>
      </c>
      <c r="AP58" s="109" t="n">
        <v>0</v>
      </c>
      <c r="AQ58" s="109" t="n">
        <v>0</v>
      </c>
      <c r="AR58" s="109" t="n">
        <v>0</v>
      </c>
      <c r="AS58" s="109" t="n">
        <v>0</v>
      </c>
      <c r="AT58" s="109" t="n">
        <v>0</v>
      </c>
      <c r="AU58" s="109" t="n">
        <v>0</v>
      </c>
      <c r="AV58" s="109" t="n">
        <v>0</v>
      </c>
      <c r="AW58" s="109" t="n">
        <v>0</v>
      </c>
      <c r="AX58" s="109" t="n">
        <v>0</v>
      </c>
      <c r="AY58" s="109" t="n">
        <v>0</v>
      </c>
      <c r="AZ58" s="109" t="n">
        <v>0</v>
      </c>
      <c r="BA58" s="109" t="n">
        <v>0</v>
      </c>
      <c r="BB58" s="109" t="n">
        <v>0</v>
      </c>
      <c r="BC58" s="109" t="n">
        <v>0</v>
      </c>
      <c r="BD58" s="109" t="n">
        <v>0</v>
      </c>
      <c r="BE58" s="109" t="n">
        <v>0</v>
      </c>
      <c r="BF58" s="109" t="n">
        <v>0</v>
      </c>
      <c r="BG58" s="109" t="n">
        <v>0</v>
      </c>
      <c r="BH58" s="109" t="n">
        <v>0</v>
      </c>
      <c r="BI58" s="109" t="n">
        <v>0</v>
      </c>
      <c r="BJ58" s="109" t="n">
        <v>0</v>
      </c>
      <c r="BK58" s="109" t="n">
        <v>0</v>
      </c>
      <c r="BL58" s="109" t="n">
        <v>0</v>
      </c>
      <c r="BM58" s="109" t="n">
        <v>0</v>
      </c>
      <c r="BN58" s="109" t="n">
        <v>0</v>
      </c>
      <c r="BO58" s="109" t="n">
        <v>0</v>
      </c>
      <c r="BP58" s="109" t="n">
        <v>0</v>
      </c>
      <c r="BQ58" s="109" t="n">
        <v>0</v>
      </c>
      <c r="BR58" s="109" t="n">
        <v>0</v>
      </c>
      <c r="BS58" s="109" t="n">
        <v>0</v>
      </c>
      <c r="BT58" s="109" t="n">
        <v>0</v>
      </c>
      <c r="BU58" s="109" t="n">
        <v>0</v>
      </c>
      <c r="BV58" s="109" t="n">
        <v>0</v>
      </c>
      <c r="BW58" s="109" t="n">
        <v>0</v>
      </c>
      <c r="BX58" s="109" t="n">
        <v>0</v>
      </c>
      <c r="BY58" s="109" t="n">
        <v>0</v>
      </c>
      <c r="BZ58" s="109" t="n">
        <v>0</v>
      </c>
      <c r="CA58" s="109" t="n">
        <v>0</v>
      </c>
      <c r="CB58" s="109" t="n">
        <v>0</v>
      </c>
      <c r="CC58" s="109" t="n">
        <v>0</v>
      </c>
      <c r="CD58" s="109" t="n">
        <v>0</v>
      </c>
      <c r="CE58" s="109" t="n">
        <v>0</v>
      </c>
      <c r="CF58" s="109" t="n">
        <v>0</v>
      </c>
      <c r="CG58" s="109" t="n">
        <v>0</v>
      </c>
      <c r="CH58" s="109" t="n">
        <v>0</v>
      </c>
      <c r="CI58" s="109" t="n">
        <v>0</v>
      </c>
      <c r="CJ58" s="109" t="n">
        <v>0</v>
      </c>
      <c r="CK58" s="109" t="n">
        <v>0</v>
      </c>
      <c r="CL58" s="109" t="n">
        <v>0</v>
      </c>
      <c r="CM58" s="109" t="n">
        <v>0</v>
      </c>
      <c r="CN58" s="109" t="n">
        <v>0</v>
      </c>
      <c r="CO58" s="109" t="n">
        <v>0</v>
      </c>
      <c r="CP58" s="109" t="n">
        <v>0</v>
      </c>
      <c r="CQ58" s="109" t="n">
        <v>0</v>
      </c>
      <c r="CR58" s="109" t="n">
        <v>0</v>
      </c>
      <c r="CS58" s="109" t="n">
        <v>0</v>
      </c>
      <c r="CT58" s="109" t="n">
        <v>260</v>
      </c>
      <c r="CU58" s="109" t="n">
        <v>0</v>
      </c>
      <c r="CV58" s="109" t="n">
        <v>0</v>
      </c>
      <c r="CW58" s="109" t="n">
        <v>25000</v>
      </c>
      <c r="CX58" s="109" t="n">
        <v>0</v>
      </c>
      <c r="CY58" s="109" t="n">
        <v>0</v>
      </c>
      <c r="CZ58" s="109" t="n">
        <v>0</v>
      </c>
      <c r="DA58" s="109" t="n">
        <v>0</v>
      </c>
      <c r="DB58" s="109" t="n">
        <v>0</v>
      </c>
      <c r="DC58" s="109" t="n">
        <v>0</v>
      </c>
      <c r="DD58" s="109" t="n">
        <v>0</v>
      </c>
      <c r="DE58" s="109" t="n">
        <v>10000</v>
      </c>
      <c r="DF58" s="109" t="n">
        <v>0</v>
      </c>
      <c r="DG58" s="109" t="n">
        <v>2445</v>
      </c>
      <c r="DH58" s="109" t="n">
        <v>800</v>
      </c>
      <c r="DI58" s="109" t="n">
        <v>0</v>
      </c>
      <c r="DJ58" s="109" t="n">
        <v>0</v>
      </c>
      <c r="DK58" s="109" t="n">
        <v>0</v>
      </c>
      <c r="DL58" s="109" t="n">
        <v>5000</v>
      </c>
      <c r="DM58" s="109" t="n">
        <v>0</v>
      </c>
      <c r="DN58" s="109" t="n">
        <v>0</v>
      </c>
      <c r="DO58" s="109" t="n">
        <v>0</v>
      </c>
      <c r="DP58" s="109" t="n">
        <v>0</v>
      </c>
      <c r="DQ58" s="109" t="n">
        <v>0</v>
      </c>
      <c r="DR58" s="109" t="n">
        <v>0</v>
      </c>
      <c r="DS58" s="109" t="n">
        <v>0</v>
      </c>
      <c r="DT58" s="109" t="n">
        <v>0</v>
      </c>
      <c r="DU58" s="109" t="n">
        <v>0</v>
      </c>
      <c r="DV58" s="109" t="n">
        <v>0</v>
      </c>
      <c r="DW58" s="109" t="n">
        <v>0</v>
      </c>
      <c r="DX58" s="109" t="n">
        <v>0</v>
      </c>
      <c r="DY58" s="109" t="n">
        <v>0</v>
      </c>
      <c r="DZ58" s="109" t="n">
        <v>1885</v>
      </c>
      <c r="EA58" s="109" t="n">
        <v>0</v>
      </c>
      <c r="EB58" s="109" t="n">
        <v>750</v>
      </c>
      <c r="EC58" s="109" t="n">
        <v>0</v>
      </c>
      <c r="ED58" s="109" t="n">
        <v>0</v>
      </c>
      <c r="EE58" s="109" t="n">
        <v>0</v>
      </c>
      <c r="EF58" s="109" t="n">
        <v>0</v>
      </c>
      <c r="EG58" s="109" t="n">
        <v>0</v>
      </c>
      <c r="EH58" s="109" t="n">
        <v>0</v>
      </c>
      <c r="EI58" s="109" t="n">
        <v>0</v>
      </c>
      <c r="EJ58" s="109" t="n">
        <v>0</v>
      </c>
      <c r="EK58" s="109" t="n">
        <v>0</v>
      </c>
      <c r="EL58" s="109" t="n">
        <v>0</v>
      </c>
      <c r="EM58" s="109" t="n">
        <v>0</v>
      </c>
      <c r="EN58" s="109" t="n">
        <v>0</v>
      </c>
      <c r="EO58" s="109" t="n">
        <v>0</v>
      </c>
      <c r="EP58" s="109" t="n">
        <v>0</v>
      </c>
      <c r="EQ58" s="109" t="n">
        <v>0</v>
      </c>
      <c r="ER58" s="109" t="n">
        <v>0</v>
      </c>
      <c r="ES58" s="109" t="n">
        <v>0</v>
      </c>
      <c r="ET58" s="109" t="n">
        <v>4591</v>
      </c>
      <c r="EU58" s="109" t="n">
        <v>0</v>
      </c>
      <c r="EV58" s="109" t="n">
        <v>0</v>
      </c>
      <c r="EW58" s="109" t="n">
        <v>0</v>
      </c>
      <c r="EX58" s="109" t="n">
        <v>0</v>
      </c>
      <c r="EY58" s="109" t="n">
        <v>0</v>
      </c>
      <c r="EZ58" s="109" t="n">
        <f aca="false">ROUND(SUM(G58:EY58),5)</f>
        <v>81832.39</v>
      </c>
      <c r="FA58" s="110"/>
      <c r="FB58" s="111"/>
      <c r="FC58" s="110"/>
      <c r="FD58" s="111"/>
      <c r="FE58" s="110"/>
      <c r="FF58" s="111"/>
      <c r="FG58" s="110"/>
      <c r="FH58" s="111"/>
      <c r="FI58" s="110"/>
      <c r="FJ58" s="111"/>
      <c r="FK58" s="110"/>
      <c r="FL58" s="111"/>
      <c r="FM58" s="110"/>
      <c r="FN58" s="111"/>
      <c r="FO58" s="110"/>
      <c r="FP58" s="111"/>
      <c r="FQ58" s="110"/>
      <c r="FR58" s="111"/>
      <c r="FS58" s="110"/>
      <c r="FT58" s="111"/>
      <c r="FU58" s="110"/>
      <c r="FV58" s="111"/>
      <c r="FW58" s="110"/>
      <c r="FX58" s="111"/>
      <c r="FY58" s="110"/>
      <c r="FZ58" s="111"/>
      <c r="GA58" s="110"/>
      <c r="GB58" s="111"/>
      <c r="GC58" s="110"/>
      <c r="GD58" s="111"/>
      <c r="GE58" s="110"/>
      <c r="GF58" s="111"/>
      <c r="GG58" s="110"/>
      <c r="GH58" s="111"/>
      <c r="GI58" s="110"/>
      <c r="GJ58" s="111"/>
      <c r="GK58" s="110"/>
      <c r="GL58" s="111"/>
      <c r="GM58" s="110"/>
      <c r="GN58" s="111"/>
      <c r="GO58" s="110"/>
      <c r="GP58" s="111"/>
      <c r="GQ58" s="110"/>
      <c r="GR58" s="111"/>
      <c r="GS58" s="110"/>
      <c r="GT58" s="111"/>
      <c r="GU58" s="110"/>
      <c r="GV58" s="111"/>
      <c r="GW58" s="110"/>
      <c r="GX58" s="111"/>
      <c r="GY58" s="110"/>
      <c r="GZ58" s="111"/>
      <c r="HA58" s="110"/>
      <c r="HB58" s="111"/>
      <c r="HC58" s="110"/>
      <c r="HD58" s="111"/>
      <c r="HE58" s="110"/>
      <c r="HF58" s="111"/>
      <c r="HG58" s="110"/>
      <c r="HH58" s="111"/>
      <c r="HI58" s="110"/>
      <c r="HJ58" s="111"/>
      <c r="HK58" s="110"/>
      <c r="HL58" s="111"/>
      <c r="HM58" s="110"/>
      <c r="HN58" s="111"/>
      <c r="HO58" s="110"/>
      <c r="HP58" s="111"/>
      <c r="HQ58" s="110"/>
      <c r="HR58" s="111"/>
      <c r="HS58" s="110"/>
      <c r="HT58" s="111"/>
      <c r="HU58" s="110"/>
      <c r="HV58" s="111"/>
      <c r="HW58" s="110"/>
      <c r="HX58" s="111"/>
      <c r="HY58" s="110"/>
      <c r="HZ58" s="111"/>
      <c r="IA58" s="110"/>
      <c r="IB58" s="111"/>
      <c r="IC58" s="110"/>
      <c r="ID58" s="111"/>
      <c r="IE58" s="110"/>
      <c r="IF58" s="111"/>
      <c r="IG58" s="110"/>
      <c r="IH58" s="111"/>
      <c r="II58" s="110"/>
      <c r="IJ58" s="111"/>
      <c r="IK58" s="110"/>
      <c r="IL58" s="111"/>
      <c r="IM58" s="110"/>
      <c r="IN58" s="111"/>
      <c r="IO58" s="110"/>
      <c r="IP58" s="111"/>
      <c r="IQ58" s="110"/>
      <c r="IR58" s="111"/>
      <c r="IS58" s="110"/>
      <c r="IT58" s="111"/>
      <c r="IU58" s="110"/>
      <c r="IV58" s="111"/>
      <c r="IW58" s="110"/>
      <c r="IX58" s="111"/>
      <c r="IY58" s="110"/>
      <c r="IZ58" s="111"/>
      <c r="JA58" s="110"/>
      <c r="JB58" s="111"/>
      <c r="JC58" s="110"/>
      <c r="JD58" s="111"/>
      <c r="JE58" s="110"/>
      <c r="JF58" s="111"/>
      <c r="JG58" s="110"/>
      <c r="JH58" s="111"/>
      <c r="JI58" s="110"/>
      <c r="JJ58" s="111"/>
      <c r="JK58" s="110"/>
      <c r="JL58" s="111"/>
      <c r="JM58" s="110"/>
      <c r="JN58" s="111"/>
      <c r="JO58" s="110"/>
      <c r="JP58" s="111"/>
      <c r="JQ58" s="110"/>
      <c r="JR58" s="111"/>
      <c r="JS58" s="110"/>
      <c r="JT58" s="111"/>
      <c r="JU58" s="110"/>
      <c r="JV58" s="111"/>
      <c r="JW58" s="110"/>
      <c r="JX58" s="111"/>
      <c r="JY58" s="112"/>
      <c r="JZ58" s="112"/>
    </row>
    <row r="59" customFormat="false" ht="13.8" hidden="false" customHeight="false" outlineLevel="0" collapsed="false">
      <c r="A59" s="76"/>
      <c r="B59" s="76"/>
      <c r="C59" s="76"/>
      <c r="D59" s="76" t="s">
        <v>438</v>
      </c>
      <c r="E59" s="76"/>
      <c r="F59" s="76"/>
      <c r="G59" s="114" t="n">
        <v>0</v>
      </c>
      <c r="H59" s="114" t="n">
        <v>0</v>
      </c>
      <c r="I59" s="114" t="n">
        <v>0</v>
      </c>
      <c r="J59" s="114" t="n">
        <v>0</v>
      </c>
      <c r="K59" s="114" t="n">
        <v>0</v>
      </c>
      <c r="L59" s="114" t="n">
        <v>0</v>
      </c>
      <c r="M59" s="114" t="n">
        <v>0</v>
      </c>
      <c r="N59" s="114" t="n">
        <v>0</v>
      </c>
      <c r="O59" s="114" t="n">
        <v>0</v>
      </c>
      <c r="P59" s="114" t="n">
        <v>0</v>
      </c>
      <c r="Q59" s="114" t="n">
        <v>0</v>
      </c>
      <c r="R59" s="114" t="n">
        <v>0</v>
      </c>
      <c r="S59" s="114" t="n">
        <v>0</v>
      </c>
      <c r="T59" s="114" t="n">
        <v>0</v>
      </c>
      <c r="U59" s="114" t="n">
        <v>0</v>
      </c>
      <c r="V59" s="114" t="n">
        <v>0</v>
      </c>
      <c r="W59" s="114" t="n">
        <v>0</v>
      </c>
      <c r="X59" s="114" t="n">
        <v>0</v>
      </c>
      <c r="Y59" s="114" t="n">
        <v>0</v>
      </c>
      <c r="Z59" s="114" t="n">
        <v>0</v>
      </c>
      <c r="AA59" s="114" t="n">
        <v>0</v>
      </c>
      <c r="AB59" s="114" t="n">
        <v>0</v>
      </c>
      <c r="AC59" s="114" t="n">
        <v>0</v>
      </c>
      <c r="AD59" s="114" t="n">
        <v>0</v>
      </c>
      <c r="AE59" s="114" t="n">
        <v>0</v>
      </c>
      <c r="AF59" s="114" t="n">
        <v>0</v>
      </c>
      <c r="AG59" s="114" t="n">
        <v>0</v>
      </c>
      <c r="AH59" s="114" t="n">
        <v>0</v>
      </c>
      <c r="AI59" s="114" t="n">
        <v>0</v>
      </c>
      <c r="AJ59" s="114" t="n">
        <v>0</v>
      </c>
      <c r="AK59" s="114" t="n">
        <v>0</v>
      </c>
      <c r="AL59" s="114" t="n">
        <v>0</v>
      </c>
      <c r="AM59" s="114" t="n">
        <v>0</v>
      </c>
      <c r="AN59" s="114" t="n">
        <v>0</v>
      </c>
      <c r="AO59" s="114" t="n">
        <v>0</v>
      </c>
      <c r="AP59" s="114" t="n">
        <v>0</v>
      </c>
      <c r="AQ59" s="114" t="n">
        <v>0</v>
      </c>
      <c r="AR59" s="114" t="n">
        <v>0</v>
      </c>
      <c r="AS59" s="114" t="n">
        <v>0</v>
      </c>
      <c r="AT59" s="114" t="n">
        <v>0</v>
      </c>
      <c r="AU59" s="114" t="n">
        <v>0</v>
      </c>
      <c r="AV59" s="114" t="n">
        <v>0</v>
      </c>
      <c r="AW59" s="114" t="n">
        <v>0</v>
      </c>
      <c r="AX59" s="114" t="n">
        <v>0</v>
      </c>
      <c r="AY59" s="114" t="n">
        <v>0</v>
      </c>
      <c r="AZ59" s="114" t="n">
        <v>0</v>
      </c>
      <c r="BA59" s="114" t="n">
        <v>0</v>
      </c>
      <c r="BB59" s="114" t="n">
        <v>0</v>
      </c>
      <c r="BC59" s="114" t="n">
        <v>0</v>
      </c>
      <c r="BD59" s="114" t="n">
        <v>0</v>
      </c>
      <c r="BE59" s="114" t="n">
        <v>0</v>
      </c>
      <c r="BF59" s="114" t="n">
        <v>0</v>
      </c>
      <c r="BG59" s="114" t="n">
        <v>0</v>
      </c>
      <c r="BH59" s="114" t="n">
        <v>0</v>
      </c>
      <c r="BI59" s="114" t="n">
        <v>0</v>
      </c>
      <c r="BJ59" s="114" t="n">
        <v>0</v>
      </c>
      <c r="BK59" s="114" t="n">
        <v>0</v>
      </c>
      <c r="BL59" s="114" t="n">
        <v>0</v>
      </c>
      <c r="BM59" s="114" t="n">
        <v>0</v>
      </c>
      <c r="BN59" s="114" t="n">
        <v>0</v>
      </c>
      <c r="BO59" s="114" t="n">
        <v>0</v>
      </c>
      <c r="BP59" s="114" t="n">
        <v>0</v>
      </c>
      <c r="BQ59" s="114" t="n">
        <v>0</v>
      </c>
      <c r="BR59" s="114" t="n">
        <v>0</v>
      </c>
      <c r="BS59" s="114" t="n">
        <v>0</v>
      </c>
      <c r="BT59" s="114" t="n">
        <v>0</v>
      </c>
      <c r="BU59" s="114" t="n">
        <v>0</v>
      </c>
      <c r="BV59" s="114" t="n">
        <v>0</v>
      </c>
      <c r="BW59" s="114" t="n">
        <v>0</v>
      </c>
      <c r="BX59" s="114" t="n">
        <v>0</v>
      </c>
      <c r="BY59" s="114" t="n">
        <v>0</v>
      </c>
      <c r="BZ59" s="114" t="n">
        <v>0</v>
      </c>
      <c r="CA59" s="114" t="n">
        <v>0</v>
      </c>
      <c r="CB59" s="114" t="n">
        <v>0</v>
      </c>
      <c r="CC59" s="114" t="n">
        <v>0</v>
      </c>
      <c r="CD59" s="114" t="n">
        <v>0</v>
      </c>
      <c r="CE59" s="114" t="n">
        <v>0</v>
      </c>
      <c r="CF59" s="114" t="n">
        <v>0</v>
      </c>
      <c r="CG59" s="114" t="n">
        <v>0</v>
      </c>
      <c r="CH59" s="114" t="n">
        <v>0</v>
      </c>
      <c r="CI59" s="114" t="n">
        <v>0</v>
      </c>
      <c r="CJ59" s="114" t="n">
        <v>0</v>
      </c>
      <c r="CK59" s="114" t="n">
        <v>0</v>
      </c>
      <c r="CL59" s="114" t="n">
        <v>0</v>
      </c>
      <c r="CM59" s="114" t="n">
        <v>0</v>
      </c>
      <c r="CN59" s="114" t="n">
        <v>0</v>
      </c>
      <c r="CO59" s="114" t="n">
        <v>0</v>
      </c>
      <c r="CP59" s="114" t="n">
        <v>0</v>
      </c>
      <c r="CQ59" s="114" t="n">
        <v>0</v>
      </c>
      <c r="CR59" s="114" t="n">
        <v>0</v>
      </c>
      <c r="CS59" s="114" t="n">
        <v>0</v>
      </c>
      <c r="CT59" s="114" t="n">
        <v>0</v>
      </c>
      <c r="CU59" s="114" t="n">
        <v>0</v>
      </c>
      <c r="CV59" s="114" t="n">
        <v>0</v>
      </c>
      <c r="CW59" s="114" t="n">
        <v>0</v>
      </c>
      <c r="CX59" s="114" t="n">
        <v>0</v>
      </c>
      <c r="CY59" s="114" t="n">
        <v>0</v>
      </c>
      <c r="CZ59" s="114" t="n">
        <v>0</v>
      </c>
      <c r="DA59" s="114" t="n">
        <v>0</v>
      </c>
      <c r="DB59" s="114" t="n">
        <v>0</v>
      </c>
      <c r="DC59" s="114" t="n">
        <v>0</v>
      </c>
      <c r="DD59" s="114" t="n">
        <v>0</v>
      </c>
      <c r="DE59" s="114" t="n">
        <v>0</v>
      </c>
      <c r="DF59" s="114" t="n">
        <v>0</v>
      </c>
      <c r="DG59" s="114" t="n">
        <v>0</v>
      </c>
      <c r="DH59" s="114" t="n">
        <v>0</v>
      </c>
      <c r="DI59" s="114" t="n">
        <v>0</v>
      </c>
      <c r="DJ59" s="114" t="n">
        <v>0</v>
      </c>
      <c r="DK59" s="114" t="n">
        <v>0</v>
      </c>
      <c r="DL59" s="114" t="n">
        <v>0</v>
      </c>
      <c r="DM59" s="114" t="n">
        <v>0</v>
      </c>
      <c r="DN59" s="114" t="n">
        <v>0</v>
      </c>
      <c r="DO59" s="114" t="n">
        <v>0</v>
      </c>
      <c r="DP59" s="114" t="n">
        <v>0</v>
      </c>
      <c r="DQ59" s="114" t="n">
        <v>0</v>
      </c>
      <c r="DR59" s="114" t="n">
        <v>0</v>
      </c>
      <c r="DS59" s="114" t="n">
        <v>0</v>
      </c>
      <c r="DT59" s="114" t="n">
        <v>0</v>
      </c>
      <c r="DU59" s="114" t="n">
        <v>0</v>
      </c>
      <c r="DV59" s="114" t="n">
        <v>0</v>
      </c>
      <c r="DW59" s="114" t="n">
        <v>0</v>
      </c>
      <c r="DX59" s="114" t="n">
        <v>0</v>
      </c>
      <c r="DY59" s="114" t="n">
        <v>0</v>
      </c>
      <c r="DZ59" s="114" t="n">
        <v>0</v>
      </c>
      <c r="EA59" s="114" t="n">
        <v>0</v>
      </c>
      <c r="EB59" s="114" t="n">
        <v>0</v>
      </c>
      <c r="EC59" s="114" t="n">
        <v>0</v>
      </c>
      <c r="ED59" s="114" t="n">
        <v>0</v>
      </c>
      <c r="EE59" s="114" t="n">
        <v>0</v>
      </c>
      <c r="EF59" s="114" t="n">
        <v>0</v>
      </c>
      <c r="EG59" s="114" t="n">
        <v>0</v>
      </c>
      <c r="EH59" s="114" t="n">
        <v>0</v>
      </c>
      <c r="EI59" s="114" t="n">
        <v>0</v>
      </c>
      <c r="EJ59" s="114" t="n">
        <v>0</v>
      </c>
      <c r="EK59" s="114" t="n">
        <v>0</v>
      </c>
      <c r="EL59" s="114" t="n">
        <v>0</v>
      </c>
      <c r="EM59" s="114" t="n">
        <v>0</v>
      </c>
      <c r="EN59" s="114" t="n">
        <v>0</v>
      </c>
      <c r="EO59" s="114" t="n">
        <v>0</v>
      </c>
      <c r="EP59" s="114" t="n">
        <v>0</v>
      </c>
      <c r="EQ59" s="114" t="n">
        <v>0</v>
      </c>
      <c r="ER59" s="114" t="n">
        <v>0</v>
      </c>
      <c r="ES59" s="114" t="n">
        <v>0</v>
      </c>
      <c r="ET59" s="114" t="n">
        <v>0</v>
      </c>
      <c r="EU59" s="114" t="n">
        <v>0</v>
      </c>
      <c r="EV59" s="114" t="n">
        <v>0</v>
      </c>
      <c r="EW59" s="114" t="n">
        <v>0</v>
      </c>
      <c r="EX59" s="114" t="n">
        <v>0</v>
      </c>
      <c r="EY59" s="114" t="n">
        <v>0</v>
      </c>
      <c r="EZ59" s="114" t="n">
        <f aca="false">ROUND(SUM(G59:EY59),5)</f>
        <v>0</v>
      </c>
      <c r="FA59" s="110"/>
      <c r="FB59" s="111"/>
      <c r="FC59" s="110"/>
      <c r="FD59" s="111"/>
      <c r="FE59" s="110"/>
      <c r="FF59" s="111"/>
      <c r="FG59" s="110"/>
      <c r="FH59" s="111"/>
      <c r="FI59" s="110"/>
      <c r="FJ59" s="111"/>
      <c r="FK59" s="110"/>
      <c r="FL59" s="111"/>
      <c r="FM59" s="110"/>
      <c r="FN59" s="111"/>
      <c r="FO59" s="110"/>
      <c r="FP59" s="111"/>
      <c r="FQ59" s="110"/>
      <c r="FR59" s="111"/>
      <c r="FS59" s="110"/>
      <c r="FT59" s="111"/>
      <c r="FU59" s="110"/>
      <c r="FV59" s="111"/>
      <c r="FW59" s="110"/>
      <c r="FX59" s="111"/>
      <c r="FY59" s="110"/>
      <c r="FZ59" s="111"/>
      <c r="GA59" s="110"/>
      <c r="GB59" s="111"/>
      <c r="GC59" s="110"/>
      <c r="GD59" s="111"/>
      <c r="GE59" s="110"/>
      <c r="GF59" s="111"/>
      <c r="GG59" s="110"/>
      <c r="GH59" s="111"/>
      <c r="GI59" s="110"/>
      <c r="GJ59" s="111"/>
      <c r="GK59" s="110"/>
      <c r="GL59" s="111"/>
      <c r="GM59" s="110"/>
      <c r="GN59" s="111"/>
      <c r="GO59" s="110"/>
      <c r="GP59" s="111"/>
      <c r="GQ59" s="110"/>
      <c r="GR59" s="111"/>
      <c r="GS59" s="110"/>
      <c r="GT59" s="111"/>
      <c r="GU59" s="110"/>
      <c r="GV59" s="111"/>
      <c r="GW59" s="110"/>
      <c r="GX59" s="111"/>
      <c r="GY59" s="110"/>
      <c r="GZ59" s="111"/>
      <c r="HA59" s="110"/>
      <c r="HB59" s="111"/>
      <c r="HC59" s="110"/>
      <c r="HD59" s="111"/>
      <c r="HE59" s="110"/>
      <c r="HF59" s="111"/>
      <c r="HG59" s="110"/>
      <c r="HH59" s="111"/>
      <c r="HI59" s="110"/>
      <c r="HJ59" s="111"/>
      <c r="HK59" s="110"/>
      <c r="HL59" s="111"/>
      <c r="HM59" s="110"/>
      <c r="HN59" s="111"/>
      <c r="HO59" s="110"/>
      <c r="HP59" s="111"/>
      <c r="HQ59" s="110"/>
      <c r="HR59" s="111"/>
      <c r="HS59" s="110"/>
      <c r="HT59" s="111"/>
      <c r="HU59" s="110"/>
      <c r="HV59" s="111"/>
      <c r="HW59" s="110"/>
      <c r="HX59" s="111"/>
      <c r="HY59" s="110"/>
      <c r="HZ59" s="111"/>
      <c r="IA59" s="110"/>
      <c r="IB59" s="111"/>
      <c r="IC59" s="110"/>
      <c r="ID59" s="111"/>
      <c r="IE59" s="110"/>
      <c r="IF59" s="111"/>
      <c r="IG59" s="110"/>
      <c r="IH59" s="111"/>
      <c r="II59" s="110"/>
      <c r="IJ59" s="111"/>
      <c r="IK59" s="110"/>
      <c r="IL59" s="111"/>
      <c r="IM59" s="110"/>
      <c r="IN59" s="111"/>
      <c r="IO59" s="110"/>
      <c r="IP59" s="111"/>
      <c r="IQ59" s="110"/>
      <c r="IR59" s="111"/>
      <c r="IS59" s="110"/>
      <c r="IT59" s="111"/>
      <c r="IU59" s="110"/>
      <c r="IV59" s="111"/>
      <c r="IW59" s="110"/>
      <c r="IX59" s="111"/>
      <c r="IY59" s="110"/>
      <c r="IZ59" s="111"/>
      <c r="JA59" s="110"/>
      <c r="JB59" s="111"/>
      <c r="JC59" s="110"/>
      <c r="JD59" s="111"/>
      <c r="JE59" s="110"/>
      <c r="JF59" s="111"/>
      <c r="JG59" s="110"/>
      <c r="JH59" s="111"/>
      <c r="JI59" s="110"/>
      <c r="JJ59" s="111"/>
      <c r="JK59" s="110"/>
      <c r="JL59" s="111"/>
      <c r="JM59" s="110"/>
      <c r="JN59" s="111"/>
      <c r="JO59" s="110"/>
      <c r="JP59" s="111"/>
      <c r="JQ59" s="110"/>
      <c r="JR59" s="111"/>
      <c r="JS59" s="110"/>
      <c r="JT59" s="111"/>
      <c r="JU59" s="110"/>
      <c r="JV59" s="111"/>
      <c r="JW59" s="110"/>
      <c r="JX59" s="111"/>
      <c r="JY59" s="112"/>
      <c r="JZ59" s="112"/>
    </row>
    <row r="60" customFormat="false" ht="13.8" hidden="false" customHeight="false" outlineLevel="0" collapsed="false">
      <c r="A60" s="76"/>
      <c r="B60" s="76"/>
      <c r="C60" s="76" t="s">
        <v>439</v>
      </c>
      <c r="D60" s="76"/>
      <c r="E60" s="76"/>
      <c r="F60" s="76"/>
      <c r="G60" s="115" t="n">
        <f aca="false">ROUND(SUM(G46:G50)+SUM(G57:G59),5)</f>
        <v>-7167.81</v>
      </c>
      <c r="H60" s="115" t="n">
        <f aca="false">ROUND(SUM(H46:H50)+SUM(H57:H59),5)</f>
        <v>-9972.08</v>
      </c>
      <c r="I60" s="115" t="n">
        <f aca="false">ROUND(SUM(I46:I50)+SUM(I57:I59),5)</f>
        <v>-260258.71</v>
      </c>
      <c r="J60" s="115" t="n">
        <f aca="false">ROUND(SUM(J46:J50)+SUM(J57:J59),5)</f>
        <v>-1165.99</v>
      </c>
      <c r="K60" s="115" t="n">
        <f aca="false">ROUND(SUM(K46:K50)+SUM(K57:K59),5)</f>
        <v>-23801.54</v>
      </c>
      <c r="L60" s="115" t="n">
        <f aca="false">ROUND(SUM(L46:L50)+SUM(L57:L59),5)</f>
        <v>-25197.5</v>
      </c>
      <c r="M60" s="115" t="n">
        <f aca="false">ROUND(SUM(M46:M50)+SUM(M57:M59),5)</f>
        <v>-60.6</v>
      </c>
      <c r="N60" s="115" t="n">
        <f aca="false">ROUND(SUM(N46:N50)+SUM(N57:N59),5)</f>
        <v>-760.9</v>
      </c>
      <c r="O60" s="115" t="n">
        <f aca="false">ROUND(SUM(O46:O50)+SUM(O57:O59),5)</f>
        <v>-4565.15</v>
      </c>
      <c r="P60" s="115" t="n">
        <f aca="false">ROUND(SUM(P46:P50)+SUM(P57:P59),5)</f>
        <v>-58439.74</v>
      </c>
      <c r="Q60" s="115" t="n">
        <f aca="false">ROUND(SUM(Q46:Q50)+SUM(Q57:Q59),5)</f>
        <v>-1771.51</v>
      </c>
      <c r="R60" s="115" t="n">
        <f aca="false">ROUND(SUM(R46:R50)+SUM(R57:R59),5)</f>
        <v>-10426.48</v>
      </c>
      <c r="S60" s="115" t="n">
        <f aca="false">ROUND(SUM(S46:S50)+SUM(S57:S59),5)</f>
        <v>-342.34</v>
      </c>
      <c r="T60" s="115" t="n">
        <f aca="false">ROUND(SUM(T46:T50)+SUM(T57:T59),5)</f>
        <v>0</v>
      </c>
      <c r="U60" s="115" t="n">
        <f aca="false">ROUND(SUM(U46:U50)+SUM(U57:U59),5)</f>
        <v>-568.33</v>
      </c>
      <c r="V60" s="115" t="n">
        <f aca="false">ROUND(SUM(V46:V50)+SUM(V57:V59),5)</f>
        <v>-105</v>
      </c>
      <c r="W60" s="115" t="n">
        <f aca="false">ROUND(SUM(W46:W50)+SUM(W57:W59),5)</f>
        <v>-34886.08</v>
      </c>
      <c r="X60" s="115" t="n">
        <f aca="false">ROUND(SUM(X46:X50)+SUM(X57:X59),5)</f>
        <v>0</v>
      </c>
      <c r="Y60" s="115" t="n">
        <f aca="false">ROUND(SUM(Y46:Y50)+SUM(Y57:Y59),5)</f>
        <v>-18844.33</v>
      </c>
      <c r="Z60" s="115" t="n">
        <f aca="false">ROUND(SUM(Z46:Z50)+SUM(Z57:Z59),5)</f>
        <v>-44845.8</v>
      </c>
      <c r="AA60" s="115" t="n">
        <f aca="false">ROUND(SUM(AA46:AA50)+SUM(AA57:AA59),5)</f>
        <v>0</v>
      </c>
      <c r="AB60" s="115" t="n">
        <f aca="false">ROUND(SUM(AB46:AB50)+SUM(AB57:AB59),5)</f>
        <v>0</v>
      </c>
      <c r="AC60" s="115" t="n">
        <f aca="false">ROUND(SUM(AC46:AC50)+SUM(AC57:AC59),5)</f>
        <v>0</v>
      </c>
      <c r="AD60" s="115" t="n">
        <f aca="false">ROUND(SUM(AD46:AD50)+SUM(AD57:AD59),5)</f>
        <v>-2362.39</v>
      </c>
      <c r="AE60" s="115" t="n">
        <f aca="false">ROUND(SUM(AE46:AE50)+SUM(AE57:AE59),5)</f>
        <v>-456.76</v>
      </c>
      <c r="AF60" s="115" t="n">
        <f aca="false">ROUND(SUM(AF46:AF50)+SUM(AF57:AF59),5)</f>
        <v>-59.23</v>
      </c>
      <c r="AG60" s="115" t="n">
        <f aca="false">ROUND(SUM(AG46:AG50)+SUM(AG57:AG59),5)</f>
        <v>-1137.54</v>
      </c>
      <c r="AH60" s="115" t="n">
        <f aca="false">ROUND(SUM(AH46:AH50)+SUM(AH57:AH59),5)</f>
        <v>-17065.29</v>
      </c>
      <c r="AI60" s="115" t="n">
        <f aca="false">ROUND(SUM(AI46:AI50)+SUM(AI57:AI59),5)</f>
        <v>-1945.34</v>
      </c>
      <c r="AJ60" s="115" t="n">
        <f aca="false">ROUND(SUM(AJ46:AJ50)+SUM(AJ57:AJ59),5)</f>
        <v>-1238.58</v>
      </c>
      <c r="AK60" s="115" t="n">
        <f aca="false">ROUND(SUM(AK46:AK50)+SUM(AK57:AK59),5)</f>
        <v>-13187.53</v>
      </c>
      <c r="AL60" s="115" t="n">
        <f aca="false">ROUND(SUM(AL46:AL50)+SUM(AL57:AL59),5)</f>
        <v>-1802.5</v>
      </c>
      <c r="AM60" s="115" t="n">
        <f aca="false">ROUND(SUM(AM46:AM50)+SUM(AM57:AM59),5)</f>
        <v>-1262.5</v>
      </c>
      <c r="AN60" s="115" t="n">
        <f aca="false">ROUND(SUM(AN46:AN50)+SUM(AN57:AN59),5)</f>
        <v>-13608.62</v>
      </c>
      <c r="AO60" s="115" t="n">
        <f aca="false">ROUND(SUM(AO46:AO50)+SUM(AO57:AO59),5)</f>
        <v>-2604.87</v>
      </c>
      <c r="AP60" s="115" t="n">
        <f aca="false">ROUND(SUM(AP46:AP50)+SUM(AP57:AP59),5)</f>
        <v>-1275.2</v>
      </c>
      <c r="AQ60" s="115" t="n">
        <f aca="false">ROUND(SUM(AQ46:AQ50)+SUM(AQ57:AQ59),5)</f>
        <v>-16355.21</v>
      </c>
      <c r="AR60" s="115" t="n">
        <f aca="false">ROUND(SUM(AR46:AR50)+SUM(AR57:AR59),5)</f>
        <v>-364.4</v>
      </c>
      <c r="AS60" s="115" t="n">
        <f aca="false">ROUND(SUM(AS46:AS50)+SUM(AS57:AS59),5)</f>
        <v>-1833.5</v>
      </c>
      <c r="AT60" s="115" t="n">
        <f aca="false">ROUND(SUM(AT46:AT50)+SUM(AT57:AT59),5)</f>
        <v>-4858.05</v>
      </c>
      <c r="AU60" s="115" t="n">
        <f aca="false">ROUND(SUM(AU46:AU50)+SUM(AU57:AU59),5)</f>
        <v>-69665.77</v>
      </c>
      <c r="AV60" s="115" t="n">
        <f aca="false">ROUND(SUM(AV46:AV50)+SUM(AV57:AV59),5)</f>
        <v>-941.39</v>
      </c>
      <c r="AW60" s="115" t="n">
        <f aca="false">ROUND(SUM(AW46:AW50)+SUM(AW57:AW59),5)</f>
        <v>-1484.23</v>
      </c>
      <c r="AX60" s="115" t="n">
        <f aca="false">ROUND(SUM(AX46:AX50)+SUM(AX57:AX59),5)</f>
        <v>-33.33</v>
      </c>
      <c r="AY60" s="115" t="n">
        <f aca="false">ROUND(SUM(AY46:AY50)+SUM(AY57:AY59),5)</f>
        <v>0</v>
      </c>
      <c r="AZ60" s="115" t="n">
        <f aca="false">ROUND(SUM(AZ46:AZ50)+SUM(AZ57:AZ59),5)</f>
        <v>-370.4</v>
      </c>
      <c r="BA60" s="115" t="n">
        <f aca="false">ROUND(SUM(BA46:BA50)+SUM(BA57:BA59),5)</f>
        <v>-3979.66</v>
      </c>
      <c r="BB60" s="115" t="n">
        <f aca="false">ROUND(SUM(BB46:BB50)+SUM(BB57:BB59),5)</f>
        <v>-941.66</v>
      </c>
      <c r="BC60" s="115" t="n">
        <f aca="false">ROUND(SUM(BC46:BC50)+SUM(BC57:BC59),5)</f>
        <v>-1679.39</v>
      </c>
      <c r="BD60" s="115" t="n">
        <f aca="false">ROUND(SUM(BD46:BD50)+SUM(BD57:BD59),5)</f>
        <v>-946.18</v>
      </c>
      <c r="BE60" s="115" t="n">
        <f aca="false">ROUND(SUM(BE46:BE50)+SUM(BE57:BE59),5)</f>
        <v>-3077</v>
      </c>
      <c r="BF60" s="115" t="n">
        <f aca="false">ROUND(SUM(BF46:BF50)+SUM(BF57:BF59),5)</f>
        <v>0</v>
      </c>
      <c r="BG60" s="115" t="n">
        <f aca="false">ROUND(SUM(BG46:BG50)+SUM(BG57:BG59),5)</f>
        <v>-1500.02</v>
      </c>
      <c r="BH60" s="115" t="n">
        <f aca="false">ROUND(SUM(BH46:BH50)+SUM(BH57:BH59),5)</f>
        <v>-188820.91</v>
      </c>
      <c r="BI60" s="115" t="n">
        <f aca="false">ROUND(SUM(BI46:BI50)+SUM(BI57:BI59),5)</f>
        <v>-171.75</v>
      </c>
      <c r="BJ60" s="115" t="n">
        <f aca="false">ROUND(SUM(BJ46:BJ50)+SUM(BJ57:BJ59),5)</f>
        <v>-3051.24</v>
      </c>
      <c r="BK60" s="115" t="n">
        <f aca="false">ROUND(SUM(BK46:BK50)+SUM(BK57:BK59),5)</f>
        <v>-10828.45</v>
      </c>
      <c r="BL60" s="115" t="n">
        <f aca="false">ROUND(SUM(BL46:BL50)+SUM(BL57:BL59),5)</f>
        <v>-30350.2</v>
      </c>
      <c r="BM60" s="115" t="n">
        <f aca="false">ROUND(SUM(BM46:BM50)+SUM(BM57:BM59),5)</f>
        <v>0</v>
      </c>
      <c r="BN60" s="115" t="n">
        <f aca="false">ROUND(SUM(BN46:BN50)+SUM(BN57:BN59),5)</f>
        <v>-24512.09</v>
      </c>
      <c r="BO60" s="115" t="n">
        <f aca="false">ROUND(SUM(BO46:BO50)+SUM(BO57:BO59),5)</f>
        <v>-1303.46</v>
      </c>
      <c r="BP60" s="115" t="n">
        <f aca="false">ROUND(SUM(BP46:BP50)+SUM(BP57:BP59),5)</f>
        <v>-2425.96</v>
      </c>
      <c r="BQ60" s="115" t="n">
        <f aca="false">ROUND(SUM(BQ46:BQ50)+SUM(BQ57:BQ59),5)</f>
        <v>-3717.99</v>
      </c>
      <c r="BR60" s="115" t="n">
        <f aca="false">ROUND(SUM(BR46:BR50)+SUM(BR57:BR59),5)</f>
        <v>-637.81</v>
      </c>
      <c r="BS60" s="115" t="n">
        <f aca="false">ROUND(SUM(BS46:BS50)+SUM(BS57:BS59),5)</f>
        <v>-2240.77</v>
      </c>
      <c r="BT60" s="115" t="n">
        <f aca="false">ROUND(SUM(BT46:BT50)+SUM(BT57:BT59),5)</f>
        <v>-206.96</v>
      </c>
      <c r="BU60" s="115" t="n">
        <f aca="false">ROUND(SUM(BU46:BU50)+SUM(BU57:BU59),5)</f>
        <v>0</v>
      </c>
      <c r="BV60" s="115" t="n">
        <f aca="false">ROUND(SUM(BV46:BV50)+SUM(BV57:BV59),5)</f>
        <v>-145683.87</v>
      </c>
      <c r="BW60" s="115" t="n">
        <f aca="false">ROUND(SUM(BW46:BW50)+SUM(BW57:BW59),5)</f>
        <v>-8862.05</v>
      </c>
      <c r="BX60" s="115" t="n">
        <f aca="false">ROUND(SUM(BX46:BX50)+SUM(BX57:BX59),5)</f>
        <v>0</v>
      </c>
      <c r="BY60" s="115" t="n">
        <f aca="false">ROUND(SUM(BY46:BY50)+SUM(BY57:BY59),5)</f>
        <v>-48619.47</v>
      </c>
      <c r="BZ60" s="115" t="n">
        <f aca="false">ROUND(SUM(BZ46:BZ50)+SUM(BZ57:BZ59),5)</f>
        <v>-280.5</v>
      </c>
      <c r="CA60" s="115" t="n">
        <f aca="false">ROUND(SUM(CA46:CA50)+SUM(CA57:CA59),5)</f>
        <v>0</v>
      </c>
      <c r="CB60" s="115" t="n">
        <f aca="false">ROUND(SUM(CB46:CB50)+SUM(CB57:CB59),5)</f>
        <v>-1075.25</v>
      </c>
      <c r="CC60" s="115" t="n">
        <f aca="false">ROUND(SUM(CC46:CC50)+SUM(CC57:CC59),5)</f>
        <v>-25978.32</v>
      </c>
      <c r="CD60" s="115" t="n">
        <f aca="false">ROUND(SUM(CD46:CD50)+SUM(CD57:CD59),5)</f>
        <v>-9717.96</v>
      </c>
      <c r="CE60" s="115" t="n">
        <f aca="false">ROUND(SUM(CE46:CE50)+SUM(CE57:CE59),5)</f>
        <v>-1896.67</v>
      </c>
      <c r="CF60" s="115" t="n">
        <f aca="false">ROUND(SUM(CF46:CF50)+SUM(CF57:CF59),5)</f>
        <v>0</v>
      </c>
      <c r="CG60" s="115" t="n">
        <f aca="false">ROUND(SUM(CG46:CG50)+SUM(CG57:CG59),5)</f>
        <v>-8528.98</v>
      </c>
      <c r="CH60" s="115" t="n">
        <f aca="false">ROUND(SUM(CH46:CH50)+SUM(CH57:CH59),5)</f>
        <v>-3583.73</v>
      </c>
      <c r="CI60" s="115" t="n">
        <f aca="false">ROUND(SUM(CI46:CI50)+SUM(CI57:CI59),5)</f>
        <v>-515.45</v>
      </c>
      <c r="CJ60" s="115" t="n">
        <f aca="false">ROUND(SUM(CJ46:CJ50)+SUM(CJ57:CJ59),5)</f>
        <v>-1304.34</v>
      </c>
      <c r="CK60" s="115" t="n">
        <f aca="false">ROUND(SUM(CK46:CK50)+SUM(CK57:CK59),5)</f>
        <v>-2199.35</v>
      </c>
      <c r="CL60" s="115" t="n">
        <f aca="false">ROUND(SUM(CL46:CL50)+SUM(CL57:CL59),5)</f>
        <v>-25039.82</v>
      </c>
      <c r="CM60" s="115" t="n">
        <f aca="false">ROUND(SUM(CM46:CM50)+SUM(CM57:CM59),5)</f>
        <v>-6005</v>
      </c>
      <c r="CN60" s="115" t="n">
        <f aca="false">ROUND(SUM(CN46:CN50)+SUM(CN57:CN59),5)</f>
        <v>-2054.8</v>
      </c>
      <c r="CO60" s="115" t="n">
        <f aca="false">ROUND(SUM(CO46:CO50)+SUM(CO57:CO59),5)</f>
        <v>-9235.55</v>
      </c>
      <c r="CP60" s="115" t="n">
        <f aca="false">ROUND(SUM(CP46:CP50)+SUM(CP57:CP59),5)</f>
        <v>-215740.17</v>
      </c>
      <c r="CQ60" s="115" t="n">
        <f aca="false">ROUND(SUM(CQ46:CQ50)+SUM(CQ57:CQ59),5)</f>
        <v>-3447.24</v>
      </c>
      <c r="CR60" s="115" t="n">
        <f aca="false">ROUND(SUM(CR46:CR50)+SUM(CR57:CR59),5)</f>
        <v>-3555.07</v>
      </c>
      <c r="CS60" s="115" t="n">
        <f aca="false">ROUND(SUM(CS46:CS50)+SUM(CS57:CS59),5)</f>
        <v>-815</v>
      </c>
      <c r="CT60" s="115" t="n">
        <f aca="false">ROUND(SUM(CT46:CT50)+SUM(CT57:CT59),5)</f>
        <v>-72689.61</v>
      </c>
      <c r="CU60" s="115" t="n">
        <f aca="false">ROUND(SUM(CU46:CU50)+SUM(CU57:CU59),5)</f>
        <v>-151934.5</v>
      </c>
      <c r="CV60" s="115" t="n">
        <f aca="false">ROUND(SUM(CV46:CV50)+SUM(CV57:CV59),5)</f>
        <v>-4832.08</v>
      </c>
      <c r="CW60" s="115" t="n">
        <f aca="false">ROUND(SUM(CW46:CW50)+SUM(CW57:CW59),5)</f>
        <v>21092.32</v>
      </c>
      <c r="CX60" s="115" t="n">
        <f aca="false">ROUND(SUM(CX46:CX50)+SUM(CX57:CX59),5)</f>
        <v>-87.5</v>
      </c>
      <c r="CY60" s="115" t="n">
        <f aca="false">ROUND(SUM(CY46:CY50)+SUM(CY57:CY59),5)</f>
        <v>-87.5</v>
      </c>
      <c r="CZ60" s="115" t="n">
        <f aca="false">ROUND(SUM(CZ46:CZ50)+SUM(CZ57:CZ59),5)</f>
        <v>-326</v>
      </c>
      <c r="DA60" s="115" t="n">
        <f aca="false">ROUND(SUM(DA46:DA50)+SUM(DA57:DA59),5)</f>
        <v>-191.5</v>
      </c>
      <c r="DB60" s="115" t="n">
        <f aca="false">ROUND(SUM(DB46:DB50)+SUM(DB57:DB59),5)</f>
        <v>-1485.07</v>
      </c>
      <c r="DC60" s="115" t="n">
        <f aca="false">ROUND(SUM(DC46:DC50)+SUM(DC57:DC59),5)</f>
        <v>-689.8</v>
      </c>
      <c r="DD60" s="115" t="n">
        <f aca="false">ROUND(SUM(DD46:DD50)+SUM(DD57:DD59),5)</f>
        <v>-310</v>
      </c>
      <c r="DE60" s="115" t="n">
        <f aca="false">ROUND(SUM(DE46:DE50)+SUM(DE57:DE59),5)</f>
        <v>-43016.45</v>
      </c>
      <c r="DF60" s="115" t="n">
        <f aca="false">ROUND(SUM(DF46:DF50)+SUM(DF57:DF59),5)</f>
        <v>-18394.58</v>
      </c>
      <c r="DG60" s="115" t="n">
        <f aca="false">ROUND(SUM(DG46:DG50)+SUM(DG57:DG59),5)</f>
        <v>-11435.06</v>
      </c>
      <c r="DH60" s="115" t="n">
        <f aca="false">ROUND(SUM(DH46:DH50)+SUM(DH57:DH59),5)</f>
        <v>-2130.51</v>
      </c>
      <c r="DI60" s="115" t="n">
        <f aca="false">ROUND(SUM(DI46:DI50)+SUM(DI57:DI59),5)</f>
        <v>-3867.06</v>
      </c>
      <c r="DJ60" s="115" t="n">
        <f aca="false">ROUND(SUM(DJ46:DJ50)+SUM(DJ57:DJ59),5)</f>
        <v>-1627.68</v>
      </c>
      <c r="DK60" s="115" t="n">
        <f aca="false">ROUND(SUM(DK46:DK50)+SUM(DK57:DK59),5)</f>
        <v>-4511.69</v>
      </c>
      <c r="DL60" s="115" t="n">
        <f aca="false">ROUND(SUM(DL46:DL50)+SUM(DL57:DL59),5)</f>
        <v>1259.13</v>
      </c>
      <c r="DM60" s="115" t="n">
        <f aca="false">ROUND(SUM(DM46:DM50)+SUM(DM57:DM59),5)</f>
        <v>-20400.58</v>
      </c>
      <c r="DN60" s="115" t="n">
        <f aca="false">ROUND(SUM(DN46:DN50)+SUM(DN57:DN59),5)</f>
        <v>0</v>
      </c>
      <c r="DO60" s="115" t="n">
        <f aca="false">ROUND(SUM(DO46:DO50)+SUM(DO57:DO59),5)</f>
        <v>-81225.11</v>
      </c>
      <c r="DP60" s="115" t="n">
        <f aca="false">ROUND(SUM(DP46:DP50)+SUM(DP57:DP59),5)</f>
        <v>-465.5</v>
      </c>
      <c r="DQ60" s="115" t="n">
        <f aca="false">ROUND(SUM(DQ46:DQ50)+SUM(DQ57:DQ59),5)</f>
        <v>-847.4</v>
      </c>
      <c r="DR60" s="115" t="n">
        <f aca="false">ROUND(SUM(DR46:DR50)+SUM(DR57:DR59),5)</f>
        <v>-14661.04</v>
      </c>
      <c r="DS60" s="115" t="n">
        <f aca="false">ROUND(SUM(DS46:DS50)+SUM(DS57:DS59),5)</f>
        <v>-66600.5</v>
      </c>
      <c r="DT60" s="115" t="n">
        <f aca="false">ROUND(SUM(DT46:DT50)+SUM(DT57:DT59),5)</f>
        <v>-4424.38</v>
      </c>
      <c r="DU60" s="115" t="n">
        <f aca="false">ROUND(SUM(DU46:DU50)+SUM(DU57:DU59),5)</f>
        <v>-82.25</v>
      </c>
      <c r="DV60" s="115" t="n">
        <f aca="false">ROUND(SUM(DV46:DV50)+SUM(DV57:DV59),5)</f>
        <v>-8417.86</v>
      </c>
      <c r="DW60" s="115" t="n">
        <f aca="false">ROUND(SUM(DW46:DW50)+SUM(DW57:DW59),5)</f>
        <v>-2170.25</v>
      </c>
      <c r="DX60" s="115" t="n">
        <f aca="false">ROUND(SUM(DX46:DX50)+SUM(DX57:DX59),5)</f>
        <v>-4661.62</v>
      </c>
      <c r="DY60" s="115" t="n">
        <f aca="false">ROUND(SUM(DY46:DY50)+SUM(DY57:DY59),5)</f>
        <v>-353.54</v>
      </c>
      <c r="DZ60" s="115" t="n">
        <f aca="false">ROUND(SUM(DZ46:DZ50)+SUM(DZ57:DZ59),5)</f>
        <v>-3592.25</v>
      </c>
      <c r="EA60" s="115" t="n">
        <f aca="false">ROUND(SUM(EA46:EA50)+SUM(EA57:EA59),5)</f>
        <v>-1663.87</v>
      </c>
      <c r="EB60" s="115" t="n">
        <f aca="false">ROUND(SUM(EB46:EB50)+SUM(EB57:EB59),5)</f>
        <v>-5916.37</v>
      </c>
      <c r="EC60" s="115" t="n">
        <f aca="false">ROUND(SUM(EC46:EC50)+SUM(EC57:EC59),5)</f>
        <v>-562</v>
      </c>
      <c r="ED60" s="115" t="n">
        <f aca="false">ROUND(SUM(ED46:ED50)+SUM(ED57:ED59),5)</f>
        <v>0</v>
      </c>
      <c r="EE60" s="115" t="n">
        <f aca="false">ROUND(SUM(EE46:EE50)+SUM(EE57:EE59),5)</f>
        <v>-1323.26</v>
      </c>
      <c r="EF60" s="115" t="n">
        <f aca="false">ROUND(SUM(EF46:EF50)+SUM(EF57:EF59),5)</f>
        <v>-2942</v>
      </c>
      <c r="EG60" s="115" t="n">
        <f aca="false">ROUND(SUM(EG46:EG50)+SUM(EG57:EG59),5)</f>
        <v>-252.03</v>
      </c>
      <c r="EH60" s="115" t="n">
        <f aca="false">ROUND(SUM(EH46:EH50)+SUM(EH57:EH59),5)</f>
        <v>-1036</v>
      </c>
      <c r="EI60" s="115" t="n">
        <f aca="false">ROUND(SUM(EI46:EI50)+SUM(EI57:EI59),5)</f>
        <v>-5243.3</v>
      </c>
      <c r="EJ60" s="115" t="n">
        <f aca="false">ROUND(SUM(EJ46:EJ50)+SUM(EJ57:EJ59),5)</f>
        <v>0</v>
      </c>
      <c r="EK60" s="115" t="n">
        <f aca="false">ROUND(SUM(EK46:EK50)+SUM(EK57:EK59),5)</f>
        <v>-27071</v>
      </c>
      <c r="EL60" s="115" t="n">
        <f aca="false">ROUND(SUM(EL46:EL50)+SUM(EL57:EL59),5)</f>
        <v>-3926.33</v>
      </c>
      <c r="EM60" s="115" t="n">
        <f aca="false">ROUND(SUM(EM46:EM50)+SUM(EM57:EM59),5)</f>
        <v>-3130.98</v>
      </c>
      <c r="EN60" s="115" t="n">
        <f aca="false">ROUND(SUM(EN46:EN50)+SUM(EN57:EN59),5)</f>
        <v>-152082.74</v>
      </c>
      <c r="EO60" s="115" t="n">
        <f aca="false">ROUND(SUM(EO46:EO50)+SUM(EO57:EO59),5)</f>
        <v>-377640.2</v>
      </c>
      <c r="EP60" s="115" t="n">
        <f aca="false">ROUND(SUM(EP46:EP50)+SUM(EP57:EP59),5)</f>
        <v>-2017.8</v>
      </c>
      <c r="EQ60" s="115" t="n">
        <f aca="false">ROUND(SUM(EQ46:EQ50)+SUM(EQ57:EQ59),5)</f>
        <v>-14151.66</v>
      </c>
      <c r="ER60" s="115" t="n">
        <f aca="false">ROUND(SUM(ER46:ER50)+SUM(ER57:ER59),5)</f>
        <v>-370</v>
      </c>
      <c r="ES60" s="115" t="n">
        <f aca="false">ROUND(SUM(ES46:ES50)+SUM(ES57:ES59),5)</f>
        <v>-66826.2</v>
      </c>
      <c r="ET60" s="115" t="n">
        <f aca="false">ROUND(SUM(ET46:ET50)+SUM(ET57:ET59),5)</f>
        <v>-5734.06</v>
      </c>
      <c r="EU60" s="115" t="n">
        <f aca="false">ROUND(SUM(EU46:EU50)+SUM(EU57:EU59),5)</f>
        <v>-145</v>
      </c>
      <c r="EV60" s="115" t="n">
        <f aca="false">ROUND(SUM(EV46:EV50)+SUM(EV57:EV59),5)</f>
        <v>0</v>
      </c>
      <c r="EW60" s="115" t="n">
        <f aca="false">ROUND(SUM(EW46:EW50)+SUM(EW57:EW59),5)</f>
        <v>0</v>
      </c>
      <c r="EX60" s="115" t="n">
        <f aca="false">ROUND(SUM(EX46:EX50)+SUM(EX57:EX59),5)</f>
        <v>0</v>
      </c>
      <c r="EY60" s="115" t="n">
        <f aca="false">ROUND(SUM(EY46:EY50)+SUM(EY57:EY59),5)</f>
        <v>0</v>
      </c>
      <c r="EZ60" s="115" t="n">
        <f aca="false">ROUND(SUM(G60:EY60),5)</f>
        <v>-2636824.83</v>
      </c>
      <c r="FA60" s="110"/>
      <c r="FB60" s="111"/>
      <c r="FC60" s="110"/>
      <c r="FD60" s="111"/>
      <c r="FE60" s="110"/>
      <c r="FF60" s="111"/>
      <c r="FG60" s="110"/>
      <c r="FH60" s="111"/>
      <c r="FI60" s="110"/>
      <c r="FJ60" s="111"/>
      <c r="FK60" s="110"/>
      <c r="FL60" s="111"/>
      <c r="FM60" s="110"/>
      <c r="FN60" s="111"/>
      <c r="FO60" s="110"/>
      <c r="FP60" s="111"/>
      <c r="FQ60" s="110"/>
      <c r="FR60" s="111"/>
      <c r="FS60" s="110"/>
      <c r="FT60" s="111"/>
      <c r="FU60" s="110"/>
      <c r="FV60" s="111"/>
      <c r="FW60" s="110"/>
      <c r="FX60" s="111"/>
      <c r="FY60" s="110"/>
      <c r="FZ60" s="111"/>
      <c r="GA60" s="110"/>
      <c r="GB60" s="111"/>
      <c r="GC60" s="110"/>
      <c r="GD60" s="111"/>
      <c r="GE60" s="110"/>
      <c r="GF60" s="111"/>
      <c r="GG60" s="110"/>
      <c r="GH60" s="111"/>
      <c r="GI60" s="110"/>
      <c r="GJ60" s="111"/>
      <c r="GK60" s="110"/>
      <c r="GL60" s="111"/>
      <c r="GM60" s="110"/>
      <c r="GN60" s="111"/>
      <c r="GO60" s="110"/>
      <c r="GP60" s="111"/>
      <c r="GQ60" s="110"/>
      <c r="GR60" s="111"/>
      <c r="GS60" s="110"/>
      <c r="GT60" s="111"/>
      <c r="GU60" s="110"/>
      <c r="GV60" s="111"/>
      <c r="GW60" s="110"/>
      <c r="GX60" s="111"/>
      <c r="GY60" s="110"/>
      <c r="GZ60" s="111"/>
      <c r="HA60" s="110"/>
      <c r="HB60" s="111"/>
      <c r="HC60" s="110"/>
      <c r="HD60" s="111"/>
      <c r="HE60" s="110"/>
      <c r="HF60" s="111"/>
      <c r="HG60" s="110"/>
      <c r="HH60" s="111"/>
      <c r="HI60" s="110"/>
      <c r="HJ60" s="111"/>
      <c r="HK60" s="110"/>
      <c r="HL60" s="111"/>
      <c r="HM60" s="110"/>
      <c r="HN60" s="111"/>
      <c r="HO60" s="110"/>
      <c r="HP60" s="111"/>
      <c r="HQ60" s="110"/>
      <c r="HR60" s="111"/>
      <c r="HS60" s="110"/>
      <c r="HT60" s="111"/>
      <c r="HU60" s="110"/>
      <c r="HV60" s="111"/>
      <c r="HW60" s="110"/>
      <c r="HX60" s="111"/>
      <c r="HY60" s="110"/>
      <c r="HZ60" s="111"/>
      <c r="IA60" s="110"/>
      <c r="IB60" s="111"/>
      <c r="IC60" s="110"/>
      <c r="ID60" s="111"/>
      <c r="IE60" s="110"/>
      <c r="IF60" s="111"/>
      <c r="IG60" s="110"/>
      <c r="IH60" s="111"/>
      <c r="II60" s="110"/>
      <c r="IJ60" s="111"/>
      <c r="IK60" s="110"/>
      <c r="IL60" s="111"/>
      <c r="IM60" s="110"/>
      <c r="IN60" s="111"/>
      <c r="IO60" s="110"/>
      <c r="IP60" s="111"/>
      <c r="IQ60" s="110"/>
      <c r="IR60" s="111"/>
      <c r="IS60" s="110"/>
      <c r="IT60" s="111"/>
      <c r="IU60" s="110"/>
      <c r="IV60" s="111"/>
      <c r="IW60" s="110"/>
      <c r="IX60" s="111"/>
      <c r="IY60" s="110"/>
      <c r="IZ60" s="111"/>
      <c r="JA60" s="110"/>
      <c r="JB60" s="111"/>
      <c r="JC60" s="110"/>
      <c r="JD60" s="111"/>
      <c r="JE60" s="110"/>
      <c r="JF60" s="111"/>
      <c r="JG60" s="110"/>
      <c r="JH60" s="111"/>
      <c r="JI60" s="110"/>
      <c r="JJ60" s="111"/>
      <c r="JK60" s="110"/>
      <c r="JL60" s="111"/>
      <c r="JM60" s="110"/>
      <c r="JN60" s="111"/>
      <c r="JO60" s="110"/>
      <c r="JP60" s="111"/>
      <c r="JQ60" s="110"/>
      <c r="JR60" s="111"/>
      <c r="JS60" s="110"/>
      <c r="JT60" s="111"/>
      <c r="JU60" s="110"/>
      <c r="JV60" s="111"/>
      <c r="JW60" s="110"/>
      <c r="JX60" s="111"/>
      <c r="JY60" s="112"/>
      <c r="JZ60" s="112"/>
    </row>
    <row r="61" customFormat="false" ht="30" hidden="false" customHeight="true" outlineLevel="0" collapsed="false">
      <c r="A61" s="76"/>
      <c r="B61" s="76" t="s">
        <v>440</v>
      </c>
      <c r="C61" s="76"/>
      <c r="D61" s="76"/>
      <c r="E61" s="76"/>
      <c r="F61" s="76"/>
      <c r="G61" s="109" t="n">
        <f aca="false">ROUND(G6+G39+G45+G60,5)</f>
        <v>167666.3</v>
      </c>
      <c r="H61" s="109" t="n">
        <f aca="false">ROUND(H6+H39+H45+H60,5)</f>
        <v>65643.49</v>
      </c>
      <c r="I61" s="109" t="n">
        <f aca="false">ROUND(I6+I39+I45+I60,5)</f>
        <v>2790031.19</v>
      </c>
      <c r="J61" s="109" t="n">
        <f aca="false">ROUND(J6+J39+J45+J60,5)</f>
        <v>8869.45</v>
      </c>
      <c r="K61" s="109" t="n">
        <f aca="false">ROUND(K6+K39+K45+K60,5)</f>
        <v>232789.52</v>
      </c>
      <c r="L61" s="109" t="n">
        <f aca="false">ROUND(L6+L39+L45+L60,5)</f>
        <v>137004.42</v>
      </c>
      <c r="M61" s="109" t="n">
        <f aca="false">ROUND(M6+M39+M45+M60,5)</f>
        <v>13846.23</v>
      </c>
      <c r="N61" s="109" t="n">
        <f aca="false">ROUND(N6+N39+N45+N60,5)</f>
        <v>44840.13</v>
      </c>
      <c r="O61" s="109" t="n">
        <f aca="false">ROUND(O6+O39+O45+O60,5)</f>
        <v>846.83</v>
      </c>
      <c r="P61" s="109" t="n">
        <f aca="false">ROUND(P6+P39+P45+P60,5)</f>
        <v>233397.93</v>
      </c>
      <c r="Q61" s="109" t="n">
        <f aca="false">ROUND(Q6+Q39+Q45+Q60,5)</f>
        <v>3787.44</v>
      </c>
      <c r="R61" s="109" t="n">
        <f aca="false">ROUND(R6+R39+R45+R60,5)</f>
        <v>-272617.41</v>
      </c>
      <c r="S61" s="109" t="n">
        <f aca="false">ROUND(S6+S39+S45+S60,5)</f>
        <v>863.02</v>
      </c>
      <c r="T61" s="109" t="n">
        <f aca="false">ROUND(T6+T39+T45+T60,5)</f>
        <v>0</v>
      </c>
      <c r="U61" s="109" t="n">
        <f aca="false">ROUND(U6+U39+U45+U60,5)</f>
        <v>11357.71</v>
      </c>
      <c r="V61" s="109" t="n">
        <f aca="false">ROUND(V6+V39+V45+V60,5)</f>
        <v>2714.38</v>
      </c>
      <c r="W61" s="109" t="n">
        <f aca="false">ROUND(W6+W39+W45+W60,5)</f>
        <v>190412.72</v>
      </c>
      <c r="X61" s="109" t="n">
        <f aca="false">ROUND(X6+X39+X45+X60,5)</f>
        <v>0</v>
      </c>
      <c r="Y61" s="109" t="n">
        <f aca="false">ROUND(Y6+Y39+Y45+Y60,5)</f>
        <v>-339923.57</v>
      </c>
      <c r="Z61" s="109" t="n">
        <f aca="false">ROUND(Z6+Z39+Z45+Z60,5)</f>
        <v>178357.08</v>
      </c>
      <c r="AA61" s="109" t="n">
        <f aca="false">ROUND(AA6+AA39+AA45+AA60,5)</f>
        <v>37346.53</v>
      </c>
      <c r="AB61" s="109" t="n">
        <f aca="false">ROUND(AB6+AB39+AB45+AB60,5)</f>
        <v>0</v>
      </c>
      <c r="AC61" s="109" t="n">
        <f aca="false">ROUND(AC6+AC39+AC45+AC60,5)</f>
        <v>37650.15</v>
      </c>
      <c r="AD61" s="109" t="n">
        <f aca="false">ROUND(AD6+AD39+AD45+AD60,5)</f>
        <v>171901.14</v>
      </c>
      <c r="AE61" s="109" t="n">
        <f aca="false">ROUND(AE6+AE39+AE45+AE60,5)</f>
        <v>16814.25</v>
      </c>
      <c r="AF61" s="109" t="n">
        <f aca="false">ROUND(AF6+AF39+AF45+AF60,5)</f>
        <v>38655.12</v>
      </c>
      <c r="AG61" s="109" t="n">
        <f aca="false">ROUND(AG6+AG39+AG45+AG60,5)</f>
        <v>20840.74</v>
      </c>
      <c r="AH61" s="109" t="n">
        <f aca="false">ROUND(AH6+AH39+AH45+AH60,5)</f>
        <v>604035.79</v>
      </c>
      <c r="AI61" s="109" t="n">
        <f aca="false">ROUND(AI6+AI39+AI45+AI60,5)</f>
        <v>19226.13</v>
      </c>
      <c r="AJ61" s="109" t="n">
        <f aca="false">ROUND(AJ6+AJ39+AJ45+AJ60,5)</f>
        <v>34597.92</v>
      </c>
      <c r="AK61" s="109" t="n">
        <f aca="false">ROUND(AK6+AK39+AK45+AK60,5)</f>
        <v>70348.46</v>
      </c>
      <c r="AL61" s="109" t="n">
        <f aca="false">ROUND(AL6+AL39+AL45+AL60,5)</f>
        <v>105070.32</v>
      </c>
      <c r="AM61" s="109" t="n">
        <f aca="false">ROUND(AM6+AM39+AM45+AM60,5)</f>
        <v>27538.47</v>
      </c>
      <c r="AN61" s="109" t="n">
        <f aca="false">ROUND(AN6+AN39+AN45+AN60,5)</f>
        <v>124942.49</v>
      </c>
      <c r="AO61" s="109" t="n">
        <f aca="false">ROUND(AO6+AO39+AO45+AO60,5)</f>
        <v>83238.31</v>
      </c>
      <c r="AP61" s="109" t="n">
        <f aca="false">ROUND(AP6+AP39+AP45+AP60,5)</f>
        <v>20944.27</v>
      </c>
      <c r="AQ61" s="109" t="n">
        <f aca="false">ROUND(AQ6+AQ39+AQ45+AQ60,5)</f>
        <v>249754.52</v>
      </c>
      <c r="AR61" s="109" t="n">
        <f aca="false">ROUND(AR6+AR39+AR45+AR60,5)</f>
        <v>35610.59</v>
      </c>
      <c r="AS61" s="109" t="n">
        <f aca="false">ROUND(AS6+AS39+AS45+AS60,5)</f>
        <v>73149.94</v>
      </c>
      <c r="AT61" s="109" t="n">
        <f aca="false">ROUND(AT6+AT39+AT45+AT60,5)</f>
        <v>30921.89</v>
      </c>
      <c r="AU61" s="109" t="n">
        <f aca="false">ROUND(AU6+AU39+AU45+AU60,5)</f>
        <v>-45811.58</v>
      </c>
      <c r="AV61" s="109" t="n">
        <f aca="false">ROUND(AV6+AV39+AV45+AV60,5)</f>
        <v>39751.43</v>
      </c>
      <c r="AW61" s="109" t="n">
        <f aca="false">ROUND(AW6+AW39+AW45+AW60,5)</f>
        <v>112699.16</v>
      </c>
      <c r="AX61" s="109" t="n">
        <f aca="false">ROUND(AX6+AX39+AX45+AX60,5)</f>
        <v>22384.96</v>
      </c>
      <c r="AY61" s="109" t="n">
        <f aca="false">ROUND(AY6+AY39+AY45+AY60,5)</f>
        <v>18497.11</v>
      </c>
      <c r="AZ61" s="109" t="n">
        <f aca="false">ROUND(AZ6+AZ39+AZ45+AZ60,5)</f>
        <v>42625.62</v>
      </c>
      <c r="BA61" s="109" t="n">
        <f aca="false">ROUND(BA6+BA39+BA45+BA60,5)</f>
        <v>144849.66</v>
      </c>
      <c r="BB61" s="109" t="n">
        <f aca="false">ROUND(BB6+BB39+BB45+BB60,5)</f>
        <v>23997.43</v>
      </c>
      <c r="BC61" s="109" t="n">
        <f aca="false">ROUND(BC6+BC39+BC45+BC60,5)</f>
        <v>4277.78</v>
      </c>
      <c r="BD61" s="109" t="n">
        <f aca="false">ROUND(BD6+BD39+BD45+BD60,5)</f>
        <v>20199.93</v>
      </c>
      <c r="BE61" s="109" t="n">
        <f aca="false">ROUND(BE6+BE39+BE45+BE60,5)</f>
        <v>35271.8</v>
      </c>
      <c r="BF61" s="109" t="n">
        <f aca="false">ROUND(BF6+BF39+BF45+BF60,5)</f>
        <v>0</v>
      </c>
      <c r="BG61" s="109" t="n">
        <f aca="false">ROUND(BG6+BG39+BG45+BG60,5)</f>
        <v>63514.2</v>
      </c>
      <c r="BH61" s="109" t="n">
        <f aca="false">ROUND(BH6+BH39+BH45+BH60,5)</f>
        <v>-68444.22</v>
      </c>
      <c r="BI61" s="109" t="n">
        <f aca="false">ROUND(BI6+BI39+BI45+BI60,5)</f>
        <v>34818.59</v>
      </c>
      <c r="BJ61" s="109" t="n">
        <f aca="false">ROUND(BJ6+BJ39+BJ45+BJ60,5)</f>
        <v>34225.29</v>
      </c>
      <c r="BK61" s="109" t="n">
        <f aca="false">ROUND(BK6+BK39+BK45+BK60,5)</f>
        <v>247692.13</v>
      </c>
      <c r="BL61" s="109" t="n">
        <f aca="false">ROUND(BL6+BL39+BL45+BL60,5)</f>
        <v>-56705.21</v>
      </c>
      <c r="BM61" s="109" t="n">
        <f aca="false">ROUND(BM6+BM39+BM45+BM60,5)</f>
        <v>0</v>
      </c>
      <c r="BN61" s="109" t="n">
        <f aca="false">ROUND(BN6+BN39+BN45+BN60,5)</f>
        <v>213297.45</v>
      </c>
      <c r="BO61" s="109" t="n">
        <f aca="false">ROUND(BO6+BO39+BO45+BO60,5)</f>
        <v>45377.86</v>
      </c>
      <c r="BP61" s="109" t="n">
        <f aca="false">ROUND(BP6+BP39+BP45+BP60,5)</f>
        <v>42380.05</v>
      </c>
      <c r="BQ61" s="109" t="n">
        <f aca="false">ROUND(BQ6+BQ39+BQ45+BQ60,5)</f>
        <v>62260.17</v>
      </c>
      <c r="BR61" s="109" t="n">
        <f aca="false">ROUND(BR6+BR39+BR45+BR60,5)</f>
        <v>6414.52</v>
      </c>
      <c r="BS61" s="109" t="n">
        <f aca="false">ROUND(BS6+BS39+BS45+BS60,5)</f>
        <v>11727.69</v>
      </c>
      <c r="BT61" s="109" t="n">
        <f aca="false">ROUND(BT6+BT39+BT45+BT60,5)</f>
        <v>158141.23</v>
      </c>
      <c r="BU61" s="109" t="n">
        <f aca="false">ROUND(BU6+BU39+BU45+BU60,5)</f>
        <v>0</v>
      </c>
      <c r="BV61" s="109" t="n">
        <f aca="false">ROUND(BV6+BV39+BV45+BV60,5)</f>
        <v>-119962.68</v>
      </c>
      <c r="BW61" s="109" t="n">
        <f aca="false">ROUND(BW6+BW39+BW45+BW60,5)</f>
        <v>25169.37</v>
      </c>
      <c r="BX61" s="109" t="n">
        <f aca="false">ROUND(BX6+BX39+BX45+BX60,5)</f>
        <v>0</v>
      </c>
      <c r="BY61" s="109" t="n">
        <f aca="false">ROUND(BY6+BY39+BY45+BY60,5)</f>
        <v>-58507.8</v>
      </c>
      <c r="BZ61" s="109" t="n">
        <f aca="false">ROUND(BZ6+BZ39+BZ45+BZ60,5)</f>
        <v>13665.99</v>
      </c>
      <c r="CA61" s="109" t="n">
        <f aca="false">ROUND(CA6+CA39+CA45+CA60,5)</f>
        <v>-8471.65</v>
      </c>
      <c r="CB61" s="109" t="n">
        <f aca="false">ROUND(CB6+CB39+CB45+CB60,5)</f>
        <v>9348.65</v>
      </c>
      <c r="CC61" s="109" t="n">
        <f aca="false">ROUND(CC6+CC39+CC45+CC60,5)</f>
        <v>129231.45</v>
      </c>
      <c r="CD61" s="109" t="n">
        <f aca="false">ROUND(CD6+CD39+CD45+CD60,5)</f>
        <v>61230.27</v>
      </c>
      <c r="CE61" s="109" t="n">
        <f aca="false">ROUND(CE6+CE39+CE45+CE60,5)</f>
        <v>12234.89</v>
      </c>
      <c r="CF61" s="109" t="n">
        <f aca="false">ROUND(CF6+CF39+CF45+CF60,5)</f>
        <v>0</v>
      </c>
      <c r="CG61" s="109" t="n">
        <f aca="false">ROUND(CG6+CG39+CG45+CG60,5)</f>
        <v>115036.92</v>
      </c>
      <c r="CH61" s="109" t="n">
        <f aca="false">ROUND(CH6+CH39+CH45+CH60,5)</f>
        <v>73166.25</v>
      </c>
      <c r="CI61" s="109" t="n">
        <f aca="false">ROUND(CI6+CI39+CI45+CI60,5)</f>
        <v>33402.97</v>
      </c>
      <c r="CJ61" s="109" t="n">
        <f aca="false">ROUND(CJ6+CJ39+CJ45+CJ60,5)</f>
        <v>2747.27</v>
      </c>
      <c r="CK61" s="109" t="n">
        <f aca="false">ROUND(CK6+CK39+CK45+CK60,5)</f>
        <v>115405.82</v>
      </c>
      <c r="CL61" s="109" t="n">
        <f aca="false">ROUND(CL6+CL39+CL45+CL60,5)</f>
        <v>643805.14</v>
      </c>
      <c r="CM61" s="109" t="n">
        <f aca="false">ROUND(CM6+CM39+CM45+CM60,5)</f>
        <v>107242.82</v>
      </c>
      <c r="CN61" s="109" t="n">
        <f aca="false">ROUND(CN6+CN39+CN45+CN60,5)</f>
        <v>100715.29</v>
      </c>
      <c r="CO61" s="109" t="n">
        <f aca="false">ROUND(CO6+CO39+CO45+CO60,5)</f>
        <v>75373.34</v>
      </c>
      <c r="CP61" s="109" t="n">
        <f aca="false">ROUND(CP6+CP39+CP45+CP60,5)</f>
        <v>1431623.62</v>
      </c>
      <c r="CQ61" s="109" t="n">
        <f aca="false">ROUND(CQ6+CQ39+CQ45+CQ60,5)</f>
        <v>36173.36</v>
      </c>
      <c r="CR61" s="109" t="n">
        <f aca="false">ROUND(CR6+CR39+CR45+CR60,5)</f>
        <v>211314.8</v>
      </c>
      <c r="CS61" s="109" t="n">
        <f aca="false">ROUND(CS6+CS39+CS45+CS60,5)</f>
        <v>785.18</v>
      </c>
      <c r="CT61" s="109" t="n">
        <f aca="false">ROUND(CT6+CT39+CT45+CT60,5)</f>
        <v>-185846.52</v>
      </c>
      <c r="CU61" s="109" t="n">
        <f aca="false">ROUND(CU6+CU39+CU45+CU60,5)</f>
        <v>228199.06</v>
      </c>
      <c r="CV61" s="109" t="n">
        <f aca="false">ROUND(CV6+CV39+CV45+CV60,5)</f>
        <v>442565.59</v>
      </c>
      <c r="CW61" s="109" t="n">
        <f aca="false">ROUND(CW6+CW39+CW45+CW60,5)</f>
        <v>9725.22</v>
      </c>
      <c r="CX61" s="109" t="n">
        <f aca="false">ROUND(CX6+CX39+CX45+CX60,5)</f>
        <v>30115.48</v>
      </c>
      <c r="CY61" s="109" t="n">
        <f aca="false">ROUND(CY6+CY39+CY45+CY60,5)</f>
        <v>12737.44</v>
      </c>
      <c r="CZ61" s="109" t="n">
        <f aca="false">ROUND(CZ6+CZ39+CZ45+CZ60,5)</f>
        <v>51162.4</v>
      </c>
      <c r="DA61" s="109" t="n">
        <f aca="false">ROUND(DA6+DA39+DA45+DA60,5)</f>
        <v>11900.54</v>
      </c>
      <c r="DB61" s="109" t="n">
        <f aca="false">ROUND(DB6+DB39+DB45+DB60,5)</f>
        <v>-20011.67</v>
      </c>
      <c r="DC61" s="109" t="n">
        <f aca="false">ROUND(DC6+DC39+DC45+DC60,5)</f>
        <v>32151.73</v>
      </c>
      <c r="DD61" s="109" t="n">
        <f aca="false">ROUND(DD6+DD39+DD45+DD60,5)</f>
        <v>103744.19</v>
      </c>
      <c r="DE61" s="109" t="n">
        <f aca="false">ROUND(DE6+DE39+DE45+DE60,5)</f>
        <v>471325.94</v>
      </c>
      <c r="DF61" s="109" t="n">
        <f aca="false">ROUND(DF6+DF39+DF45+DF60,5)</f>
        <v>22400.42</v>
      </c>
      <c r="DG61" s="109" t="n">
        <f aca="false">ROUND(DG6+DG39+DG45+DG60,5)</f>
        <v>-104430.71</v>
      </c>
      <c r="DH61" s="109" t="n">
        <f aca="false">ROUND(DH6+DH39+DH45+DH60,5)</f>
        <v>9366.21</v>
      </c>
      <c r="DI61" s="109" t="n">
        <f aca="false">ROUND(DI6+DI39+DI45+DI60,5)</f>
        <v>86167.21</v>
      </c>
      <c r="DJ61" s="109" t="n">
        <f aca="false">ROUND(DJ6+DJ39+DJ45+DJ60,5)</f>
        <v>62113.85</v>
      </c>
      <c r="DK61" s="109" t="n">
        <f aca="false">ROUND(DK6+DK39+DK45+DK60,5)</f>
        <v>16349.86</v>
      </c>
      <c r="DL61" s="109" t="n">
        <f aca="false">ROUND(DL6+DL39+DL45+DL60,5)</f>
        <v>24250.54</v>
      </c>
      <c r="DM61" s="109" t="n">
        <f aca="false">ROUND(DM6+DM39+DM45+DM60,5)</f>
        <v>88405.81</v>
      </c>
      <c r="DN61" s="109" t="n">
        <f aca="false">ROUND(DN6+DN39+DN45+DN60,5)</f>
        <v>19128.78</v>
      </c>
      <c r="DO61" s="109" t="n">
        <f aca="false">ROUND(DO6+DO39+DO45+DO60,5)</f>
        <v>-72877.84</v>
      </c>
      <c r="DP61" s="109" t="n">
        <f aca="false">ROUND(DP6+DP39+DP45+DP60,5)</f>
        <v>5051.01</v>
      </c>
      <c r="DQ61" s="109" t="n">
        <f aca="false">ROUND(DQ6+DQ39+DQ45+DQ60,5)</f>
        <v>77934.54</v>
      </c>
      <c r="DR61" s="109" t="n">
        <f aca="false">ROUND(DR6+DR39+DR45+DR60,5)</f>
        <v>446712.23</v>
      </c>
      <c r="DS61" s="109" t="n">
        <f aca="false">ROUND(DS6+DS39+DS45+DS60,5)</f>
        <v>106571</v>
      </c>
      <c r="DT61" s="109" t="n">
        <f aca="false">ROUND(DT6+DT39+DT45+DT60,5)</f>
        <v>19773.05</v>
      </c>
      <c r="DU61" s="109" t="n">
        <f aca="false">ROUND(DU6+DU39+DU45+DU60,5)</f>
        <v>11400.49</v>
      </c>
      <c r="DV61" s="109" t="n">
        <f aca="false">ROUND(DV6+DV39+DV45+DV60,5)</f>
        <v>74284.84</v>
      </c>
      <c r="DW61" s="109" t="n">
        <f aca="false">ROUND(DW6+DW39+DW45+DW60,5)</f>
        <v>33630.27</v>
      </c>
      <c r="DX61" s="109" t="n">
        <f aca="false">ROUND(DX6+DX39+DX45+DX60,5)</f>
        <v>60781.37</v>
      </c>
      <c r="DY61" s="109" t="n">
        <f aca="false">ROUND(DY6+DY39+DY45+DY60,5)</f>
        <v>22542.06</v>
      </c>
      <c r="DZ61" s="109" t="n">
        <f aca="false">ROUND(DZ6+DZ39+DZ45+DZ60,5)</f>
        <v>188583.79</v>
      </c>
      <c r="EA61" s="109" t="n">
        <f aca="false">ROUND(EA6+EA39+EA45+EA60,5)</f>
        <v>24885.4</v>
      </c>
      <c r="EB61" s="109" t="n">
        <f aca="false">ROUND(EB6+EB39+EB45+EB60,5)</f>
        <v>235801.45</v>
      </c>
      <c r="EC61" s="109" t="n">
        <f aca="false">ROUND(EC6+EC39+EC45+EC60,5)</f>
        <v>27847.96</v>
      </c>
      <c r="ED61" s="109" t="n">
        <f aca="false">ROUND(ED6+ED39+ED45+ED60,5)</f>
        <v>3477.75</v>
      </c>
      <c r="EE61" s="109" t="n">
        <f aca="false">ROUND(EE6+EE39+EE45+EE60,5)</f>
        <v>76234.82</v>
      </c>
      <c r="EF61" s="109" t="n">
        <f aca="false">ROUND(EF6+EF39+EF45+EF60,5)</f>
        <v>33454.03</v>
      </c>
      <c r="EG61" s="109" t="n">
        <f aca="false">ROUND(EG6+EG39+EG45+EG60,5)</f>
        <v>13559.06</v>
      </c>
      <c r="EH61" s="109" t="n">
        <f aca="false">ROUND(EH6+EH39+EH45+EH60,5)</f>
        <v>85496.95</v>
      </c>
      <c r="EI61" s="109" t="n">
        <f aca="false">ROUND(EI6+EI39+EI45+EI60,5)</f>
        <v>28258.22</v>
      </c>
      <c r="EJ61" s="109" t="n">
        <f aca="false">ROUND(EJ6+EJ39+EJ45+EJ60,5)</f>
        <v>-3690</v>
      </c>
      <c r="EK61" s="109" t="n">
        <f aca="false">ROUND(EK6+EK39+EK45+EK60,5)</f>
        <v>133310.22</v>
      </c>
      <c r="EL61" s="109" t="n">
        <f aca="false">ROUND(EL6+EL39+EL45+EL60,5)</f>
        <v>13357.06</v>
      </c>
      <c r="EM61" s="109" t="n">
        <f aca="false">ROUND(EM6+EM39+EM45+EM60,5)</f>
        <v>30757.57</v>
      </c>
      <c r="EN61" s="109" t="n">
        <f aca="false">ROUND(EN6+EN39+EN45+EN60,5)</f>
        <v>-483848.67</v>
      </c>
      <c r="EO61" s="109" t="n">
        <f aca="false">ROUND(EO6+EO39+EO45+EO60,5)</f>
        <v>150168.85</v>
      </c>
      <c r="EP61" s="109" t="n">
        <f aca="false">ROUND(EP6+EP39+EP45+EP60,5)</f>
        <v>66976.32</v>
      </c>
      <c r="EQ61" s="109" t="n">
        <f aca="false">ROUND(EQ6+EQ39+EQ45+EQ60,5)</f>
        <v>553346.5</v>
      </c>
      <c r="ER61" s="109" t="n">
        <f aca="false">ROUND(ER6+ER39+ER45+ER60,5)</f>
        <v>76238.46</v>
      </c>
      <c r="ES61" s="109" t="n">
        <f aca="false">ROUND(ES6+ES39+ES45+ES60,5)</f>
        <v>38248.11</v>
      </c>
      <c r="ET61" s="109" t="n">
        <f aca="false">ROUND(ET6+ET39+ET45+ET60,5)</f>
        <v>56267.36</v>
      </c>
      <c r="EU61" s="109" t="n">
        <f aca="false">ROUND(EU6+EU39+EU45+EU60,5)</f>
        <v>8826.15</v>
      </c>
      <c r="EV61" s="109" t="n">
        <f aca="false">ROUND(EV6+EV39+EV45+EV60,5)</f>
        <v>0</v>
      </c>
      <c r="EW61" s="109" t="n">
        <f aca="false">ROUND(EW6+EW39+EW45+EW60,5)</f>
        <v>0</v>
      </c>
      <c r="EX61" s="109" t="n">
        <f aca="false">ROUND(EX6+EX39+EX45+EX60,5)</f>
        <v>0</v>
      </c>
      <c r="EY61" s="109" t="n">
        <f aca="false">ROUND(EY6+EY39+EY45+EY60,5)</f>
        <v>925.72</v>
      </c>
      <c r="EZ61" s="109" t="n">
        <f aca="false">ROUND(SUM(G61:EY61),5)</f>
        <v>13052455.68</v>
      </c>
      <c r="FA61" s="110"/>
      <c r="FB61" s="111"/>
      <c r="FC61" s="110"/>
      <c r="FD61" s="111"/>
      <c r="FE61" s="110"/>
      <c r="FF61" s="111"/>
      <c r="FG61" s="110"/>
      <c r="FH61" s="111"/>
      <c r="FI61" s="110"/>
      <c r="FJ61" s="111"/>
      <c r="FK61" s="110"/>
      <c r="FL61" s="111"/>
      <c r="FM61" s="110"/>
      <c r="FN61" s="111"/>
      <c r="FO61" s="110"/>
      <c r="FP61" s="111"/>
      <c r="FQ61" s="110"/>
      <c r="FR61" s="111"/>
      <c r="FS61" s="110"/>
      <c r="FT61" s="111"/>
      <c r="FU61" s="110"/>
      <c r="FV61" s="111"/>
      <c r="FW61" s="110"/>
      <c r="FX61" s="111"/>
      <c r="FY61" s="110"/>
      <c r="FZ61" s="111"/>
      <c r="GA61" s="110"/>
      <c r="GB61" s="111"/>
      <c r="GC61" s="110"/>
      <c r="GD61" s="111"/>
      <c r="GE61" s="110"/>
      <c r="GF61" s="111"/>
      <c r="GG61" s="110"/>
      <c r="GH61" s="111"/>
      <c r="GI61" s="110"/>
      <c r="GJ61" s="111"/>
      <c r="GK61" s="110"/>
      <c r="GL61" s="111"/>
      <c r="GM61" s="110"/>
      <c r="GN61" s="111"/>
      <c r="GO61" s="110"/>
      <c r="GP61" s="111"/>
      <c r="GQ61" s="110"/>
      <c r="GR61" s="111"/>
      <c r="GS61" s="110"/>
      <c r="GT61" s="111"/>
      <c r="GU61" s="110"/>
      <c r="GV61" s="111"/>
      <c r="GW61" s="110"/>
      <c r="GX61" s="111"/>
      <c r="GY61" s="110"/>
      <c r="GZ61" s="111"/>
      <c r="HA61" s="110"/>
      <c r="HB61" s="111"/>
      <c r="HC61" s="110"/>
      <c r="HD61" s="111"/>
      <c r="HE61" s="110"/>
      <c r="HF61" s="111"/>
      <c r="HG61" s="110"/>
      <c r="HH61" s="111"/>
      <c r="HI61" s="110"/>
      <c r="HJ61" s="111"/>
      <c r="HK61" s="110"/>
      <c r="HL61" s="111"/>
      <c r="HM61" s="110"/>
      <c r="HN61" s="111"/>
      <c r="HO61" s="110"/>
      <c r="HP61" s="111"/>
      <c r="HQ61" s="110"/>
      <c r="HR61" s="111"/>
      <c r="HS61" s="110"/>
      <c r="HT61" s="111"/>
      <c r="HU61" s="110"/>
      <c r="HV61" s="111"/>
      <c r="HW61" s="110"/>
      <c r="HX61" s="111"/>
      <c r="HY61" s="110"/>
      <c r="HZ61" s="111"/>
      <c r="IA61" s="110"/>
      <c r="IB61" s="111"/>
      <c r="IC61" s="110"/>
      <c r="ID61" s="111"/>
      <c r="IE61" s="110"/>
      <c r="IF61" s="111"/>
      <c r="IG61" s="110"/>
      <c r="IH61" s="111"/>
      <c r="II61" s="110"/>
      <c r="IJ61" s="111"/>
      <c r="IK61" s="110"/>
      <c r="IL61" s="111"/>
      <c r="IM61" s="110"/>
      <c r="IN61" s="111"/>
      <c r="IO61" s="110"/>
      <c r="IP61" s="111"/>
      <c r="IQ61" s="110"/>
      <c r="IR61" s="111"/>
      <c r="IS61" s="110"/>
      <c r="IT61" s="111"/>
      <c r="IU61" s="110"/>
      <c r="IV61" s="111"/>
      <c r="IW61" s="110"/>
      <c r="IX61" s="111"/>
      <c r="IY61" s="110"/>
      <c r="IZ61" s="111"/>
      <c r="JA61" s="110"/>
      <c r="JB61" s="111"/>
      <c r="JC61" s="110"/>
      <c r="JD61" s="111"/>
      <c r="JE61" s="110"/>
      <c r="JF61" s="111"/>
      <c r="JG61" s="110"/>
      <c r="JH61" s="111"/>
      <c r="JI61" s="110"/>
      <c r="JJ61" s="111"/>
      <c r="JK61" s="110"/>
      <c r="JL61" s="111"/>
      <c r="JM61" s="110"/>
      <c r="JN61" s="111"/>
      <c r="JO61" s="110"/>
      <c r="JP61" s="111"/>
      <c r="JQ61" s="110"/>
      <c r="JR61" s="111"/>
      <c r="JS61" s="110"/>
      <c r="JT61" s="111"/>
      <c r="JU61" s="110"/>
      <c r="JV61" s="111"/>
      <c r="JW61" s="110"/>
      <c r="JX61" s="111"/>
      <c r="JY61" s="112"/>
      <c r="JZ61" s="112"/>
    </row>
    <row r="62" customFormat="false" ht="30" hidden="false" customHeight="true" outlineLevel="0" collapsed="false">
      <c r="A62" s="76"/>
      <c r="B62" s="76" t="s">
        <v>441</v>
      </c>
      <c r="C62" s="76"/>
      <c r="D62" s="76"/>
      <c r="E62" s="76"/>
      <c r="F62" s="76"/>
      <c r="G62" s="109"/>
      <c r="H62" s="109"/>
      <c r="I62" s="109"/>
      <c r="J62" s="109"/>
      <c r="K62" s="109"/>
      <c r="L62" s="109"/>
      <c r="M62" s="109"/>
      <c r="N62" s="109"/>
      <c r="O62" s="109"/>
      <c r="P62" s="109"/>
      <c r="Q62" s="109"/>
      <c r="R62" s="109"/>
      <c r="S62" s="109"/>
      <c r="T62" s="109"/>
      <c r="U62" s="109"/>
      <c r="V62" s="109"/>
      <c r="W62" s="109"/>
      <c r="X62" s="109"/>
      <c r="Y62" s="109"/>
      <c r="Z62" s="109"/>
      <c r="AA62" s="109"/>
      <c r="AB62" s="109"/>
      <c r="AC62" s="109"/>
      <c r="AD62" s="109"/>
      <c r="AE62" s="109"/>
      <c r="AF62" s="109"/>
      <c r="AG62" s="109"/>
      <c r="AH62" s="109"/>
      <c r="AI62" s="109"/>
      <c r="AJ62" s="109"/>
      <c r="AK62" s="109"/>
      <c r="AL62" s="109"/>
      <c r="AM62" s="109"/>
      <c r="AN62" s="109"/>
      <c r="AO62" s="109"/>
      <c r="AP62" s="109"/>
      <c r="AQ62" s="109"/>
      <c r="AR62" s="109"/>
      <c r="AS62" s="109"/>
      <c r="AT62" s="109"/>
      <c r="AU62" s="109"/>
      <c r="AV62" s="109"/>
      <c r="AW62" s="109"/>
      <c r="AX62" s="109"/>
      <c r="AY62" s="109"/>
      <c r="AZ62" s="109"/>
      <c r="BA62" s="109"/>
      <c r="BB62" s="109"/>
      <c r="BC62" s="109"/>
      <c r="BD62" s="109"/>
      <c r="BE62" s="109"/>
      <c r="BF62" s="109"/>
      <c r="BG62" s="109"/>
      <c r="BH62" s="109"/>
      <c r="BI62" s="109"/>
      <c r="BJ62" s="109"/>
      <c r="BK62" s="109"/>
      <c r="BL62" s="109"/>
      <c r="BM62" s="109"/>
      <c r="BN62" s="109"/>
      <c r="BO62" s="109"/>
      <c r="BP62" s="109"/>
      <c r="BQ62" s="109"/>
      <c r="BR62" s="109"/>
      <c r="BS62" s="109"/>
      <c r="BT62" s="109"/>
      <c r="BU62" s="109"/>
      <c r="BV62" s="109"/>
      <c r="BW62" s="109"/>
      <c r="BX62" s="109"/>
      <c r="BY62" s="109"/>
      <c r="BZ62" s="109"/>
      <c r="CA62" s="109"/>
      <c r="CB62" s="109"/>
      <c r="CC62" s="109"/>
      <c r="CD62" s="109"/>
      <c r="CE62" s="109"/>
      <c r="CF62" s="109"/>
      <c r="CG62" s="109"/>
      <c r="CH62" s="109"/>
      <c r="CI62" s="109"/>
      <c r="CJ62" s="109"/>
      <c r="CK62" s="109"/>
      <c r="CL62" s="109"/>
      <c r="CM62" s="109"/>
      <c r="CN62" s="109"/>
      <c r="CO62" s="109"/>
      <c r="CP62" s="109"/>
      <c r="CQ62" s="109"/>
      <c r="CR62" s="109"/>
      <c r="CS62" s="109"/>
      <c r="CT62" s="109"/>
      <c r="CU62" s="109"/>
      <c r="CV62" s="109"/>
      <c r="CW62" s="109"/>
      <c r="CX62" s="109"/>
      <c r="CY62" s="109"/>
      <c r="CZ62" s="109"/>
      <c r="DA62" s="109"/>
      <c r="DB62" s="109"/>
      <c r="DC62" s="109"/>
      <c r="DD62" s="109"/>
      <c r="DE62" s="109"/>
      <c r="DF62" s="109"/>
      <c r="DG62" s="109"/>
      <c r="DH62" s="109"/>
      <c r="DI62" s="109"/>
      <c r="DJ62" s="109"/>
      <c r="DK62" s="109"/>
      <c r="DL62" s="109"/>
      <c r="DM62" s="109"/>
      <c r="DN62" s="109"/>
      <c r="DO62" s="109"/>
      <c r="DP62" s="109"/>
      <c r="DQ62" s="109"/>
      <c r="DR62" s="109"/>
      <c r="DS62" s="109"/>
      <c r="DT62" s="109"/>
      <c r="DU62" s="109"/>
      <c r="DV62" s="109"/>
      <c r="DW62" s="109"/>
      <c r="DX62" s="109"/>
      <c r="DY62" s="109"/>
      <c r="DZ62" s="109"/>
      <c r="EA62" s="109"/>
      <c r="EB62" s="109"/>
      <c r="EC62" s="109"/>
      <c r="ED62" s="109"/>
      <c r="EE62" s="109"/>
      <c r="EF62" s="109"/>
      <c r="EG62" s="109"/>
      <c r="EH62" s="109"/>
      <c r="EI62" s="109"/>
      <c r="EJ62" s="109"/>
      <c r="EK62" s="109"/>
      <c r="EL62" s="109"/>
      <c r="EM62" s="109"/>
      <c r="EN62" s="109"/>
      <c r="EO62" s="109"/>
      <c r="EP62" s="109"/>
      <c r="EQ62" s="109"/>
      <c r="ER62" s="109"/>
      <c r="ES62" s="109"/>
      <c r="ET62" s="109"/>
      <c r="EU62" s="109"/>
      <c r="EV62" s="109"/>
      <c r="EW62" s="109"/>
      <c r="EX62" s="109"/>
      <c r="EY62" s="109"/>
      <c r="EZ62" s="109"/>
      <c r="FA62" s="110"/>
      <c r="FB62" s="111"/>
      <c r="FC62" s="110"/>
      <c r="FD62" s="111"/>
      <c r="FE62" s="110"/>
      <c r="FF62" s="111"/>
      <c r="FG62" s="110"/>
      <c r="FH62" s="111"/>
      <c r="FI62" s="110"/>
      <c r="FJ62" s="111"/>
      <c r="FK62" s="110"/>
      <c r="FL62" s="111"/>
      <c r="FM62" s="110"/>
      <c r="FN62" s="111"/>
      <c r="FO62" s="110"/>
      <c r="FP62" s="111"/>
      <c r="FQ62" s="110"/>
      <c r="FR62" s="111"/>
      <c r="FS62" s="110"/>
      <c r="FT62" s="111"/>
      <c r="FU62" s="110"/>
      <c r="FV62" s="111"/>
      <c r="FW62" s="110"/>
      <c r="FX62" s="111"/>
      <c r="FY62" s="110"/>
      <c r="FZ62" s="111"/>
      <c r="GA62" s="110"/>
      <c r="GB62" s="111"/>
      <c r="GC62" s="110"/>
      <c r="GD62" s="111"/>
      <c r="GE62" s="110"/>
      <c r="GF62" s="111"/>
      <c r="GG62" s="110"/>
      <c r="GH62" s="111"/>
      <c r="GI62" s="110"/>
      <c r="GJ62" s="111"/>
      <c r="GK62" s="110"/>
      <c r="GL62" s="111"/>
      <c r="GM62" s="110"/>
      <c r="GN62" s="111"/>
      <c r="GO62" s="110"/>
      <c r="GP62" s="111"/>
      <c r="GQ62" s="110"/>
      <c r="GR62" s="111"/>
      <c r="GS62" s="110"/>
      <c r="GT62" s="111"/>
      <c r="GU62" s="110"/>
      <c r="GV62" s="111"/>
      <c r="GW62" s="110"/>
      <c r="GX62" s="111"/>
      <c r="GY62" s="110"/>
      <c r="GZ62" s="111"/>
      <c r="HA62" s="110"/>
      <c r="HB62" s="111"/>
      <c r="HC62" s="110"/>
      <c r="HD62" s="111"/>
      <c r="HE62" s="110"/>
      <c r="HF62" s="111"/>
      <c r="HG62" s="110"/>
      <c r="HH62" s="111"/>
      <c r="HI62" s="110"/>
      <c r="HJ62" s="111"/>
      <c r="HK62" s="110"/>
      <c r="HL62" s="111"/>
      <c r="HM62" s="110"/>
      <c r="HN62" s="111"/>
      <c r="HO62" s="110"/>
      <c r="HP62" s="111"/>
      <c r="HQ62" s="110"/>
      <c r="HR62" s="111"/>
      <c r="HS62" s="110"/>
      <c r="HT62" s="111"/>
      <c r="HU62" s="110"/>
      <c r="HV62" s="111"/>
      <c r="HW62" s="110"/>
      <c r="HX62" s="111"/>
      <c r="HY62" s="110"/>
      <c r="HZ62" s="111"/>
      <c r="IA62" s="110"/>
      <c r="IB62" s="111"/>
      <c r="IC62" s="110"/>
      <c r="ID62" s="111"/>
      <c r="IE62" s="110"/>
      <c r="IF62" s="111"/>
      <c r="IG62" s="110"/>
      <c r="IH62" s="111"/>
      <c r="II62" s="110"/>
      <c r="IJ62" s="111"/>
      <c r="IK62" s="110"/>
      <c r="IL62" s="111"/>
      <c r="IM62" s="110"/>
      <c r="IN62" s="111"/>
      <c r="IO62" s="110"/>
      <c r="IP62" s="111"/>
      <c r="IQ62" s="110"/>
      <c r="IR62" s="111"/>
      <c r="IS62" s="110"/>
      <c r="IT62" s="111"/>
      <c r="IU62" s="110"/>
      <c r="IV62" s="111"/>
      <c r="IW62" s="110"/>
      <c r="IX62" s="111"/>
      <c r="IY62" s="110"/>
      <c r="IZ62" s="111"/>
      <c r="JA62" s="110"/>
      <c r="JB62" s="111"/>
      <c r="JC62" s="110"/>
      <c r="JD62" s="111"/>
      <c r="JE62" s="110"/>
      <c r="JF62" s="111"/>
      <c r="JG62" s="110"/>
      <c r="JH62" s="111"/>
      <c r="JI62" s="110"/>
      <c r="JJ62" s="111"/>
      <c r="JK62" s="110"/>
      <c r="JL62" s="111"/>
      <c r="JM62" s="110"/>
      <c r="JN62" s="111"/>
      <c r="JO62" s="110"/>
      <c r="JP62" s="111"/>
      <c r="JQ62" s="110"/>
      <c r="JR62" s="111"/>
      <c r="JS62" s="110"/>
      <c r="JT62" s="111"/>
      <c r="JU62" s="110"/>
      <c r="JV62" s="111"/>
      <c r="JW62" s="110"/>
      <c r="JX62" s="111"/>
      <c r="JY62" s="112"/>
      <c r="JZ62" s="112"/>
    </row>
    <row r="63" customFormat="false" ht="13.8" hidden="false" customHeight="false" outlineLevel="0" collapsed="false">
      <c r="A63" s="76"/>
      <c r="B63" s="76"/>
      <c r="C63" s="76" t="s">
        <v>442</v>
      </c>
      <c r="D63" s="76"/>
      <c r="E63" s="76"/>
      <c r="F63" s="76"/>
      <c r="G63" s="109" t="n">
        <v>0</v>
      </c>
      <c r="H63" s="109" t="n">
        <v>0</v>
      </c>
      <c r="I63" s="109" t="n">
        <v>0</v>
      </c>
      <c r="J63" s="109" t="n">
        <v>0</v>
      </c>
      <c r="K63" s="109" t="n">
        <v>0</v>
      </c>
      <c r="L63" s="109" t="n">
        <v>0</v>
      </c>
      <c r="M63" s="109" t="n">
        <v>0</v>
      </c>
      <c r="N63" s="109" t="n">
        <v>0</v>
      </c>
      <c r="O63" s="109" t="n">
        <v>0</v>
      </c>
      <c r="P63" s="109" t="n">
        <v>0</v>
      </c>
      <c r="Q63" s="109" t="n">
        <v>0</v>
      </c>
      <c r="R63" s="109" t="n">
        <v>0</v>
      </c>
      <c r="S63" s="109" t="n">
        <v>0</v>
      </c>
      <c r="T63" s="109" t="n">
        <v>0</v>
      </c>
      <c r="U63" s="109" t="n">
        <v>0</v>
      </c>
      <c r="V63" s="109" t="n">
        <v>0</v>
      </c>
      <c r="W63" s="109" t="n">
        <v>0</v>
      </c>
      <c r="X63" s="109" t="n">
        <v>0</v>
      </c>
      <c r="Y63" s="109" t="n">
        <v>0</v>
      </c>
      <c r="Z63" s="109" t="n">
        <v>0</v>
      </c>
      <c r="AA63" s="109" t="n">
        <v>0</v>
      </c>
      <c r="AB63" s="109" t="n">
        <v>0</v>
      </c>
      <c r="AC63" s="109" t="n">
        <v>0</v>
      </c>
      <c r="AD63" s="109" t="n">
        <v>0</v>
      </c>
      <c r="AE63" s="109" t="n">
        <v>0</v>
      </c>
      <c r="AF63" s="109" t="n">
        <v>0</v>
      </c>
      <c r="AG63" s="109" t="n">
        <v>0</v>
      </c>
      <c r="AH63" s="109" t="n">
        <v>0</v>
      </c>
      <c r="AI63" s="109" t="n">
        <v>0</v>
      </c>
      <c r="AJ63" s="109" t="n">
        <v>0</v>
      </c>
      <c r="AK63" s="109" t="n">
        <v>0</v>
      </c>
      <c r="AL63" s="109" t="n">
        <v>0</v>
      </c>
      <c r="AM63" s="109" t="n">
        <v>0</v>
      </c>
      <c r="AN63" s="109" t="n">
        <v>0</v>
      </c>
      <c r="AO63" s="109" t="n">
        <v>0</v>
      </c>
      <c r="AP63" s="109" t="n">
        <v>0</v>
      </c>
      <c r="AQ63" s="109" t="n">
        <v>0</v>
      </c>
      <c r="AR63" s="109" t="n">
        <v>0</v>
      </c>
      <c r="AS63" s="109" t="n">
        <v>0</v>
      </c>
      <c r="AT63" s="109" t="n">
        <v>0</v>
      </c>
      <c r="AU63" s="109" t="n">
        <v>0</v>
      </c>
      <c r="AV63" s="109" t="n">
        <v>0</v>
      </c>
      <c r="AW63" s="109" t="n">
        <v>0</v>
      </c>
      <c r="AX63" s="109" t="n">
        <v>0</v>
      </c>
      <c r="AY63" s="109" t="n">
        <v>0</v>
      </c>
      <c r="AZ63" s="109" t="n">
        <v>0</v>
      </c>
      <c r="BA63" s="109" t="n">
        <v>0</v>
      </c>
      <c r="BB63" s="109" t="n">
        <v>0</v>
      </c>
      <c r="BC63" s="109" t="n">
        <v>0</v>
      </c>
      <c r="BD63" s="109" t="n">
        <v>0</v>
      </c>
      <c r="BE63" s="109" t="n">
        <v>0</v>
      </c>
      <c r="BF63" s="109" t="n">
        <v>0</v>
      </c>
      <c r="BG63" s="109" t="n">
        <v>0</v>
      </c>
      <c r="BH63" s="109" t="n">
        <v>0</v>
      </c>
      <c r="BI63" s="109" t="n">
        <v>0</v>
      </c>
      <c r="BJ63" s="109" t="n">
        <v>0</v>
      </c>
      <c r="BK63" s="109" t="n">
        <v>0</v>
      </c>
      <c r="BL63" s="109" t="n">
        <v>0</v>
      </c>
      <c r="BM63" s="109" t="n">
        <v>0</v>
      </c>
      <c r="BN63" s="109" t="n">
        <v>0</v>
      </c>
      <c r="BO63" s="109" t="n">
        <v>0</v>
      </c>
      <c r="BP63" s="109" t="n">
        <v>0</v>
      </c>
      <c r="BQ63" s="109" t="n">
        <v>0</v>
      </c>
      <c r="BR63" s="109" t="n">
        <v>0</v>
      </c>
      <c r="BS63" s="109" t="n">
        <v>0</v>
      </c>
      <c r="BT63" s="109" t="n">
        <v>0</v>
      </c>
      <c r="BU63" s="109" t="n">
        <v>0</v>
      </c>
      <c r="BV63" s="109" t="n">
        <v>0</v>
      </c>
      <c r="BW63" s="109" t="n">
        <v>0</v>
      </c>
      <c r="BX63" s="109" t="n">
        <v>0</v>
      </c>
      <c r="BY63" s="109" t="n">
        <v>0</v>
      </c>
      <c r="BZ63" s="109" t="n">
        <v>0</v>
      </c>
      <c r="CA63" s="109" t="n">
        <v>0</v>
      </c>
      <c r="CB63" s="109" t="n">
        <v>0</v>
      </c>
      <c r="CC63" s="109" t="n">
        <v>0</v>
      </c>
      <c r="CD63" s="109" t="n">
        <v>0</v>
      </c>
      <c r="CE63" s="109" t="n">
        <v>0</v>
      </c>
      <c r="CF63" s="109" t="n">
        <v>0</v>
      </c>
      <c r="CG63" s="109" t="n">
        <v>0</v>
      </c>
      <c r="CH63" s="109" t="n">
        <v>0</v>
      </c>
      <c r="CI63" s="109" t="n">
        <v>0</v>
      </c>
      <c r="CJ63" s="109" t="n">
        <v>0</v>
      </c>
      <c r="CK63" s="109" t="n">
        <v>0</v>
      </c>
      <c r="CL63" s="109" t="n">
        <v>0</v>
      </c>
      <c r="CM63" s="109" t="n">
        <v>0</v>
      </c>
      <c r="CN63" s="109" t="n">
        <v>0</v>
      </c>
      <c r="CO63" s="109" t="n">
        <v>0</v>
      </c>
      <c r="CP63" s="109" t="n">
        <v>0</v>
      </c>
      <c r="CQ63" s="109" t="n">
        <v>0</v>
      </c>
      <c r="CR63" s="109" t="n">
        <v>0</v>
      </c>
      <c r="CS63" s="109" t="n">
        <v>0</v>
      </c>
      <c r="CT63" s="109" t="n">
        <v>0</v>
      </c>
      <c r="CU63" s="109" t="n">
        <v>0</v>
      </c>
      <c r="CV63" s="109" t="n">
        <v>0</v>
      </c>
      <c r="CW63" s="109" t="n">
        <v>0</v>
      </c>
      <c r="CX63" s="109" t="n">
        <v>0</v>
      </c>
      <c r="CY63" s="109" t="n">
        <v>0</v>
      </c>
      <c r="CZ63" s="109" t="n">
        <v>0</v>
      </c>
      <c r="DA63" s="109" t="n">
        <v>0</v>
      </c>
      <c r="DB63" s="109" t="n">
        <v>0</v>
      </c>
      <c r="DC63" s="109" t="n">
        <v>0</v>
      </c>
      <c r="DD63" s="109" t="n">
        <v>0</v>
      </c>
      <c r="DE63" s="109" t="n">
        <v>0</v>
      </c>
      <c r="DF63" s="109" t="n">
        <v>0</v>
      </c>
      <c r="DG63" s="109" t="n">
        <v>0</v>
      </c>
      <c r="DH63" s="109" t="n">
        <v>0</v>
      </c>
      <c r="DI63" s="109" t="n">
        <v>0</v>
      </c>
      <c r="DJ63" s="109" t="n">
        <v>0</v>
      </c>
      <c r="DK63" s="109" t="n">
        <v>0</v>
      </c>
      <c r="DL63" s="109" t="n">
        <v>0</v>
      </c>
      <c r="DM63" s="109" t="n">
        <v>0</v>
      </c>
      <c r="DN63" s="109" t="n">
        <v>0</v>
      </c>
      <c r="DO63" s="109" t="n">
        <v>0</v>
      </c>
      <c r="DP63" s="109" t="n">
        <v>0</v>
      </c>
      <c r="DQ63" s="109" t="n">
        <v>0</v>
      </c>
      <c r="DR63" s="109" t="n">
        <v>0</v>
      </c>
      <c r="DS63" s="109" t="n">
        <v>0</v>
      </c>
      <c r="DT63" s="109" t="n">
        <v>0</v>
      </c>
      <c r="DU63" s="109" t="n">
        <v>0</v>
      </c>
      <c r="DV63" s="109" t="n">
        <v>0</v>
      </c>
      <c r="DW63" s="109" t="n">
        <v>0</v>
      </c>
      <c r="DX63" s="109" t="n">
        <v>0</v>
      </c>
      <c r="DY63" s="109" t="n">
        <v>0</v>
      </c>
      <c r="DZ63" s="109" t="n">
        <v>0</v>
      </c>
      <c r="EA63" s="109" t="n">
        <v>0</v>
      </c>
      <c r="EB63" s="109" t="n">
        <v>0</v>
      </c>
      <c r="EC63" s="109" t="n">
        <v>0</v>
      </c>
      <c r="ED63" s="109" t="n">
        <v>0</v>
      </c>
      <c r="EE63" s="109" t="n">
        <v>0</v>
      </c>
      <c r="EF63" s="109" t="n">
        <v>0</v>
      </c>
      <c r="EG63" s="109" t="n">
        <v>0</v>
      </c>
      <c r="EH63" s="109" t="n">
        <v>0</v>
      </c>
      <c r="EI63" s="109" t="n">
        <v>0</v>
      </c>
      <c r="EJ63" s="109" t="n">
        <v>0</v>
      </c>
      <c r="EK63" s="109" t="n">
        <v>0</v>
      </c>
      <c r="EL63" s="109" t="n">
        <v>0</v>
      </c>
      <c r="EM63" s="109" t="n">
        <v>0</v>
      </c>
      <c r="EN63" s="109" t="n">
        <v>0</v>
      </c>
      <c r="EO63" s="109" t="n">
        <v>0</v>
      </c>
      <c r="EP63" s="109" t="n">
        <v>0</v>
      </c>
      <c r="EQ63" s="109" t="n">
        <v>0</v>
      </c>
      <c r="ER63" s="109" t="n">
        <v>0</v>
      </c>
      <c r="ES63" s="109" t="n">
        <v>0</v>
      </c>
      <c r="ET63" s="109" t="n">
        <v>0</v>
      </c>
      <c r="EU63" s="109" t="n">
        <v>0</v>
      </c>
      <c r="EV63" s="109" t="n">
        <v>0</v>
      </c>
      <c r="EW63" s="109" t="n">
        <v>0</v>
      </c>
      <c r="EX63" s="109" t="n">
        <v>0</v>
      </c>
      <c r="EY63" s="109" t="n">
        <v>0</v>
      </c>
      <c r="EZ63" s="109" t="n">
        <f aca="false">ROUND(SUM(G63:EY63),5)</f>
        <v>0</v>
      </c>
      <c r="FA63" s="110"/>
      <c r="FB63" s="111"/>
      <c r="FC63" s="110"/>
      <c r="FD63" s="111"/>
      <c r="FE63" s="110"/>
      <c r="FF63" s="111"/>
      <c r="FG63" s="110"/>
      <c r="FH63" s="111"/>
      <c r="FI63" s="110"/>
      <c r="FJ63" s="111"/>
      <c r="FK63" s="110"/>
      <c r="FL63" s="111"/>
      <c r="FM63" s="110"/>
      <c r="FN63" s="111"/>
      <c r="FO63" s="110"/>
      <c r="FP63" s="111"/>
      <c r="FQ63" s="110"/>
      <c r="FR63" s="111"/>
      <c r="FS63" s="110"/>
      <c r="FT63" s="111"/>
      <c r="FU63" s="110"/>
      <c r="FV63" s="111"/>
      <c r="FW63" s="110"/>
      <c r="FX63" s="111"/>
      <c r="FY63" s="110"/>
      <c r="FZ63" s="111"/>
      <c r="GA63" s="110"/>
      <c r="GB63" s="111"/>
      <c r="GC63" s="110"/>
      <c r="GD63" s="111"/>
      <c r="GE63" s="110"/>
      <c r="GF63" s="111"/>
      <c r="GG63" s="110"/>
      <c r="GH63" s="111"/>
      <c r="GI63" s="110"/>
      <c r="GJ63" s="111"/>
      <c r="GK63" s="110"/>
      <c r="GL63" s="111"/>
      <c r="GM63" s="110"/>
      <c r="GN63" s="111"/>
      <c r="GO63" s="110"/>
      <c r="GP63" s="111"/>
      <c r="GQ63" s="110"/>
      <c r="GR63" s="111"/>
      <c r="GS63" s="110"/>
      <c r="GT63" s="111"/>
      <c r="GU63" s="110"/>
      <c r="GV63" s="111"/>
      <c r="GW63" s="110"/>
      <c r="GX63" s="111"/>
      <c r="GY63" s="110"/>
      <c r="GZ63" s="111"/>
      <c r="HA63" s="110"/>
      <c r="HB63" s="111"/>
      <c r="HC63" s="110"/>
      <c r="HD63" s="111"/>
      <c r="HE63" s="110"/>
      <c r="HF63" s="111"/>
      <c r="HG63" s="110"/>
      <c r="HH63" s="111"/>
      <c r="HI63" s="110"/>
      <c r="HJ63" s="111"/>
      <c r="HK63" s="110"/>
      <c r="HL63" s="111"/>
      <c r="HM63" s="110"/>
      <c r="HN63" s="111"/>
      <c r="HO63" s="110"/>
      <c r="HP63" s="111"/>
      <c r="HQ63" s="110"/>
      <c r="HR63" s="111"/>
      <c r="HS63" s="110"/>
      <c r="HT63" s="111"/>
      <c r="HU63" s="110"/>
      <c r="HV63" s="111"/>
      <c r="HW63" s="110"/>
      <c r="HX63" s="111"/>
      <c r="HY63" s="110"/>
      <c r="HZ63" s="111"/>
      <c r="IA63" s="110"/>
      <c r="IB63" s="111"/>
      <c r="IC63" s="110"/>
      <c r="ID63" s="111"/>
      <c r="IE63" s="110"/>
      <c r="IF63" s="111"/>
      <c r="IG63" s="110"/>
      <c r="IH63" s="111"/>
      <c r="II63" s="110"/>
      <c r="IJ63" s="111"/>
      <c r="IK63" s="110"/>
      <c r="IL63" s="111"/>
      <c r="IM63" s="110"/>
      <c r="IN63" s="111"/>
      <c r="IO63" s="110"/>
      <c r="IP63" s="111"/>
      <c r="IQ63" s="110"/>
      <c r="IR63" s="111"/>
      <c r="IS63" s="110"/>
      <c r="IT63" s="111"/>
      <c r="IU63" s="110"/>
      <c r="IV63" s="111"/>
      <c r="IW63" s="110"/>
      <c r="IX63" s="111"/>
      <c r="IY63" s="110"/>
      <c r="IZ63" s="111"/>
      <c r="JA63" s="110"/>
      <c r="JB63" s="111"/>
      <c r="JC63" s="110"/>
      <c r="JD63" s="111"/>
      <c r="JE63" s="110"/>
      <c r="JF63" s="111"/>
      <c r="JG63" s="110"/>
      <c r="JH63" s="111"/>
      <c r="JI63" s="110"/>
      <c r="JJ63" s="111"/>
      <c r="JK63" s="110"/>
      <c r="JL63" s="111"/>
      <c r="JM63" s="110"/>
      <c r="JN63" s="111"/>
      <c r="JO63" s="110"/>
      <c r="JP63" s="111"/>
      <c r="JQ63" s="110"/>
      <c r="JR63" s="111"/>
      <c r="JS63" s="110"/>
      <c r="JT63" s="111"/>
      <c r="JU63" s="110"/>
      <c r="JV63" s="111"/>
      <c r="JW63" s="110"/>
      <c r="JX63" s="111"/>
      <c r="JY63" s="112"/>
      <c r="JZ63" s="112"/>
    </row>
    <row r="64" customFormat="false" ht="13.8" hidden="false" customHeight="false" outlineLevel="0" collapsed="false">
      <c r="A64" s="76"/>
      <c r="B64" s="76"/>
      <c r="C64" s="76" t="s">
        <v>443</v>
      </c>
      <c r="D64" s="76"/>
      <c r="E64" s="76"/>
      <c r="F64" s="76"/>
      <c r="G64" s="109" t="n">
        <v>0</v>
      </c>
      <c r="H64" s="109" t="n">
        <v>0</v>
      </c>
      <c r="I64" s="109" t="n">
        <v>0</v>
      </c>
      <c r="J64" s="109" t="n">
        <v>0</v>
      </c>
      <c r="K64" s="109" t="n">
        <v>0</v>
      </c>
      <c r="L64" s="109" t="n">
        <v>0</v>
      </c>
      <c r="M64" s="109" t="n">
        <v>0</v>
      </c>
      <c r="N64" s="109" t="n">
        <v>0</v>
      </c>
      <c r="O64" s="109" t="n">
        <v>0</v>
      </c>
      <c r="P64" s="109" t="n">
        <v>0</v>
      </c>
      <c r="Q64" s="109" t="n">
        <v>0</v>
      </c>
      <c r="R64" s="109" t="n">
        <v>0</v>
      </c>
      <c r="S64" s="109" t="n">
        <v>0</v>
      </c>
      <c r="T64" s="109" t="n">
        <v>0</v>
      </c>
      <c r="U64" s="109" t="n">
        <v>0</v>
      </c>
      <c r="V64" s="109" t="n">
        <v>0</v>
      </c>
      <c r="W64" s="109" t="n">
        <v>0</v>
      </c>
      <c r="X64" s="109" t="n">
        <v>0</v>
      </c>
      <c r="Y64" s="109" t="n">
        <v>0</v>
      </c>
      <c r="Z64" s="109" t="n">
        <v>0</v>
      </c>
      <c r="AA64" s="109" t="n">
        <v>0</v>
      </c>
      <c r="AB64" s="109" t="n">
        <v>0</v>
      </c>
      <c r="AC64" s="109" t="n">
        <v>0</v>
      </c>
      <c r="AD64" s="109" t="n">
        <v>0</v>
      </c>
      <c r="AE64" s="109" t="n">
        <v>0</v>
      </c>
      <c r="AF64" s="109" t="n">
        <v>0</v>
      </c>
      <c r="AG64" s="109" t="n">
        <v>0</v>
      </c>
      <c r="AH64" s="109" t="n">
        <v>0</v>
      </c>
      <c r="AI64" s="109" t="n">
        <v>0</v>
      </c>
      <c r="AJ64" s="109" t="n">
        <v>0</v>
      </c>
      <c r="AK64" s="109" t="n">
        <v>0</v>
      </c>
      <c r="AL64" s="109" t="n">
        <v>0</v>
      </c>
      <c r="AM64" s="109" t="n">
        <v>0</v>
      </c>
      <c r="AN64" s="109" t="n">
        <v>0</v>
      </c>
      <c r="AO64" s="109" t="n">
        <v>0</v>
      </c>
      <c r="AP64" s="109" t="n">
        <v>0</v>
      </c>
      <c r="AQ64" s="109" t="n">
        <v>0</v>
      </c>
      <c r="AR64" s="109" t="n">
        <v>0</v>
      </c>
      <c r="AS64" s="109" t="n">
        <v>0</v>
      </c>
      <c r="AT64" s="109" t="n">
        <v>0</v>
      </c>
      <c r="AU64" s="109" t="n">
        <v>0</v>
      </c>
      <c r="AV64" s="109" t="n">
        <v>0</v>
      </c>
      <c r="AW64" s="109" t="n">
        <v>0</v>
      </c>
      <c r="AX64" s="109" t="n">
        <v>0</v>
      </c>
      <c r="AY64" s="109" t="n">
        <v>0</v>
      </c>
      <c r="AZ64" s="109" t="n">
        <v>0</v>
      </c>
      <c r="BA64" s="109" t="n">
        <v>0</v>
      </c>
      <c r="BB64" s="109" t="n">
        <v>0</v>
      </c>
      <c r="BC64" s="109" t="n">
        <v>0</v>
      </c>
      <c r="BD64" s="109" t="n">
        <v>0</v>
      </c>
      <c r="BE64" s="109" t="n">
        <v>0</v>
      </c>
      <c r="BF64" s="109" t="n">
        <v>0</v>
      </c>
      <c r="BG64" s="109" t="n">
        <v>0</v>
      </c>
      <c r="BH64" s="109" t="n">
        <v>0</v>
      </c>
      <c r="BI64" s="109" t="n">
        <v>0</v>
      </c>
      <c r="BJ64" s="109" t="n">
        <v>0</v>
      </c>
      <c r="BK64" s="109" t="n">
        <v>0</v>
      </c>
      <c r="BL64" s="109" t="n">
        <v>0</v>
      </c>
      <c r="BM64" s="109" t="n">
        <v>0</v>
      </c>
      <c r="BN64" s="109" t="n">
        <v>0</v>
      </c>
      <c r="BO64" s="109" t="n">
        <v>0</v>
      </c>
      <c r="BP64" s="109" t="n">
        <v>0</v>
      </c>
      <c r="BQ64" s="109" t="n">
        <v>0</v>
      </c>
      <c r="BR64" s="109" t="n">
        <v>0</v>
      </c>
      <c r="BS64" s="109" t="n">
        <v>0</v>
      </c>
      <c r="BT64" s="109" t="n">
        <v>0</v>
      </c>
      <c r="BU64" s="109" t="n">
        <v>0</v>
      </c>
      <c r="BV64" s="109" t="n">
        <v>0</v>
      </c>
      <c r="BW64" s="109" t="n">
        <v>0</v>
      </c>
      <c r="BX64" s="109" t="n">
        <v>0</v>
      </c>
      <c r="BY64" s="109" t="n">
        <v>0</v>
      </c>
      <c r="BZ64" s="109" t="n">
        <v>0</v>
      </c>
      <c r="CA64" s="109" t="n">
        <v>0</v>
      </c>
      <c r="CB64" s="109" t="n">
        <v>0</v>
      </c>
      <c r="CC64" s="109" t="n">
        <v>0</v>
      </c>
      <c r="CD64" s="109" t="n">
        <v>0</v>
      </c>
      <c r="CE64" s="109" t="n">
        <v>0</v>
      </c>
      <c r="CF64" s="109" t="n">
        <v>0</v>
      </c>
      <c r="CG64" s="109" t="n">
        <v>0</v>
      </c>
      <c r="CH64" s="109" t="n">
        <v>0</v>
      </c>
      <c r="CI64" s="109" t="n">
        <v>0</v>
      </c>
      <c r="CJ64" s="109" t="n">
        <v>0</v>
      </c>
      <c r="CK64" s="109" t="n">
        <v>0</v>
      </c>
      <c r="CL64" s="109" t="n">
        <v>0</v>
      </c>
      <c r="CM64" s="109" t="n">
        <v>0</v>
      </c>
      <c r="CN64" s="109" t="n">
        <v>0</v>
      </c>
      <c r="CO64" s="109" t="n">
        <v>0</v>
      </c>
      <c r="CP64" s="109" t="n">
        <v>0</v>
      </c>
      <c r="CQ64" s="109" t="n">
        <v>0</v>
      </c>
      <c r="CR64" s="109" t="n">
        <v>0</v>
      </c>
      <c r="CS64" s="109" t="n">
        <v>0</v>
      </c>
      <c r="CT64" s="109" t="n">
        <v>0</v>
      </c>
      <c r="CU64" s="109" t="n">
        <v>0</v>
      </c>
      <c r="CV64" s="109" t="n">
        <v>0</v>
      </c>
      <c r="CW64" s="109" t="n">
        <v>0</v>
      </c>
      <c r="CX64" s="109" t="n">
        <v>0</v>
      </c>
      <c r="CY64" s="109" t="n">
        <v>0</v>
      </c>
      <c r="CZ64" s="109" t="n">
        <v>0</v>
      </c>
      <c r="DA64" s="109" t="n">
        <v>0</v>
      </c>
      <c r="DB64" s="109" t="n">
        <v>0</v>
      </c>
      <c r="DC64" s="109" t="n">
        <v>0</v>
      </c>
      <c r="DD64" s="109" t="n">
        <v>0</v>
      </c>
      <c r="DE64" s="109" t="n">
        <v>0</v>
      </c>
      <c r="DF64" s="109" t="n">
        <v>0</v>
      </c>
      <c r="DG64" s="109" t="n">
        <v>0</v>
      </c>
      <c r="DH64" s="109" t="n">
        <v>0</v>
      </c>
      <c r="DI64" s="109" t="n">
        <v>0</v>
      </c>
      <c r="DJ64" s="109" t="n">
        <v>0</v>
      </c>
      <c r="DK64" s="109" t="n">
        <v>0</v>
      </c>
      <c r="DL64" s="109" t="n">
        <v>0</v>
      </c>
      <c r="DM64" s="109" t="n">
        <v>0</v>
      </c>
      <c r="DN64" s="109" t="n">
        <v>0</v>
      </c>
      <c r="DO64" s="109" t="n">
        <v>0</v>
      </c>
      <c r="DP64" s="109" t="n">
        <v>0</v>
      </c>
      <c r="DQ64" s="109" t="n">
        <v>0</v>
      </c>
      <c r="DR64" s="109" t="n">
        <v>0</v>
      </c>
      <c r="DS64" s="109" t="n">
        <v>0</v>
      </c>
      <c r="DT64" s="109" t="n">
        <v>0</v>
      </c>
      <c r="DU64" s="109" t="n">
        <v>0</v>
      </c>
      <c r="DV64" s="109" t="n">
        <v>0</v>
      </c>
      <c r="DW64" s="109" t="n">
        <v>0</v>
      </c>
      <c r="DX64" s="109" t="n">
        <v>0</v>
      </c>
      <c r="DY64" s="109" t="n">
        <v>0</v>
      </c>
      <c r="DZ64" s="109" t="n">
        <v>0</v>
      </c>
      <c r="EA64" s="109" t="n">
        <v>0</v>
      </c>
      <c r="EB64" s="109" t="n">
        <v>0</v>
      </c>
      <c r="EC64" s="109" t="n">
        <v>0</v>
      </c>
      <c r="ED64" s="109" t="n">
        <v>0</v>
      </c>
      <c r="EE64" s="109" t="n">
        <v>0</v>
      </c>
      <c r="EF64" s="109" t="n">
        <v>0</v>
      </c>
      <c r="EG64" s="109" t="n">
        <v>0</v>
      </c>
      <c r="EH64" s="109" t="n">
        <v>0</v>
      </c>
      <c r="EI64" s="109" t="n">
        <v>0</v>
      </c>
      <c r="EJ64" s="109" t="n">
        <v>0</v>
      </c>
      <c r="EK64" s="109" t="n">
        <v>0</v>
      </c>
      <c r="EL64" s="109" t="n">
        <v>0</v>
      </c>
      <c r="EM64" s="109" t="n">
        <v>0</v>
      </c>
      <c r="EN64" s="109" t="n">
        <v>0</v>
      </c>
      <c r="EO64" s="109" t="n">
        <v>0</v>
      </c>
      <c r="EP64" s="109" t="n">
        <v>0</v>
      </c>
      <c r="EQ64" s="109" t="n">
        <v>0</v>
      </c>
      <c r="ER64" s="109" t="n">
        <v>0</v>
      </c>
      <c r="ES64" s="109" t="n">
        <v>0</v>
      </c>
      <c r="ET64" s="109" t="n">
        <v>0</v>
      </c>
      <c r="EU64" s="109" t="n">
        <v>0</v>
      </c>
      <c r="EV64" s="109" t="n">
        <v>0</v>
      </c>
      <c r="EW64" s="109" t="n">
        <v>0</v>
      </c>
      <c r="EX64" s="109" t="n">
        <v>0</v>
      </c>
      <c r="EY64" s="109" t="n">
        <v>0</v>
      </c>
      <c r="EZ64" s="109" t="n">
        <f aca="false">ROUND(SUM(G64:EY64),5)</f>
        <v>0</v>
      </c>
      <c r="FA64" s="110"/>
      <c r="FB64" s="111"/>
      <c r="FC64" s="110"/>
      <c r="FD64" s="111"/>
      <c r="FE64" s="110"/>
      <c r="FF64" s="111"/>
      <c r="FG64" s="110"/>
      <c r="FH64" s="111"/>
      <c r="FI64" s="110"/>
      <c r="FJ64" s="111"/>
      <c r="FK64" s="110"/>
      <c r="FL64" s="111"/>
      <c r="FM64" s="110"/>
      <c r="FN64" s="111"/>
      <c r="FO64" s="110"/>
      <c r="FP64" s="111"/>
      <c r="FQ64" s="110"/>
      <c r="FR64" s="111"/>
      <c r="FS64" s="110"/>
      <c r="FT64" s="111"/>
      <c r="FU64" s="110"/>
      <c r="FV64" s="111"/>
      <c r="FW64" s="110"/>
      <c r="FX64" s="111"/>
      <c r="FY64" s="110"/>
      <c r="FZ64" s="111"/>
      <c r="GA64" s="110"/>
      <c r="GB64" s="111"/>
      <c r="GC64" s="110"/>
      <c r="GD64" s="111"/>
      <c r="GE64" s="110"/>
      <c r="GF64" s="111"/>
      <c r="GG64" s="110"/>
      <c r="GH64" s="111"/>
      <c r="GI64" s="110"/>
      <c r="GJ64" s="111"/>
      <c r="GK64" s="110"/>
      <c r="GL64" s="111"/>
      <c r="GM64" s="110"/>
      <c r="GN64" s="111"/>
      <c r="GO64" s="110"/>
      <c r="GP64" s="111"/>
      <c r="GQ64" s="110"/>
      <c r="GR64" s="111"/>
      <c r="GS64" s="110"/>
      <c r="GT64" s="111"/>
      <c r="GU64" s="110"/>
      <c r="GV64" s="111"/>
      <c r="GW64" s="110"/>
      <c r="GX64" s="111"/>
      <c r="GY64" s="110"/>
      <c r="GZ64" s="111"/>
      <c r="HA64" s="110"/>
      <c r="HB64" s="111"/>
      <c r="HC64" s="110"/>
      <c r="HD64" s="111"/>
      <c r="HE64" s="110"/>
      <c r="HF64" s="111"/>
      <c r="HG64" s="110"/>
      <c r="HH64" s="111"/>
      <c r="HI64" s="110"/>
      <c r="HJ64" s="111"/>
      <c r="HK64" s="110"/>
      <c r="HL64" s="111"/>
      <c r="HM64" s="110"/>
      <c r="HN64" s="111"/>
      <c r="HO64" s="110"/>
      <c r="HP64" s="111"/>
      <c r="HQ64" s="110"/>
      <c r="HR64" s="111"/>
      <c r="HS64" s="110"/>
      <c r="HT64" s="111"/>
      <c r="HU64" s="110"/>
      <c r="HV64" s="111"/>
      <c r="HW64" s="110"/>
      <c r="HX64" s="111"/>
      <c r="HY64" s="110"/>
      <c r="HZ64" s="111"/>
      <c r="IA64" s="110"/>
      <c r="IB64" s="111"/>
      <c r="IC64" s="110"/>
      <c r="ID64" s="111"/>
      <c r="IE64" s="110"/>
      <c r="IF64" s="111"/>
      <c r="IG64" s="110"/>
      <c r="IH64" s="111"/>
      <c r="II64" s="110"/>
      <c r="IJ64" s="111"/>
      <c r="IK64" s="110"/>
      <c r="IL64" s="111"/>
      <c r="IM64" s="110"/>
      <c r="IN64" s="111"/>
      <c r="IO64" s="110"/>
      <c r="IP64" s="111"/>
      <c r="IQ64" s="110"/>
      <c r="IR64" s="111"/>
      <c r="IS64" s="110"/>
      <c r="IT64" s="111"/>
      <c r="IU64" s="110"/>
      <c r="IV64" s="111"/>
      <c r="IW64" s="110"/>
      <c r="IX64" s="111"/>
      <c r="IY64" s="110"/>
      <c r="IZ64" s="111"/>
      <c r="JA64" s="110"/>
      <c r="JB64" s="111"/>
      <c r="JC64" s="110"/>
      <c r="JD64" s="111"/>
      <c r="JE64" s="110"/>
      <c r="JF64" s="111"/>
      <c r="JG64" s="110"/>
      <c r="JH64" s="111"/>
      <c r="JI64" s="110"/>
      <c r="JJ64" s="111"/>
      <c r="JK64" s="110"/>
      <c r="JL64" s="111"/>
      <c r="JM64" s="110"/>
      <c r="JN64" s="111"/>
      <c r="JO64" s="110"/>
      <c r="JP64" s="111"/>
      <c r="JQ64" s="110"/>
      <c r="JR64" s="111"/>
      <c r="JS64" s="110"/>
      <c r="JT64" s="111"/>
      <c r="JU64" s="110"/>
      <c r="JV64" s="111"/>
      <c r="JW64" s="110"/>
      <c r="JX64" s="111"/>
      <c r="JY64" s="112"/>
      <c r="JZ64" s="112"/>
    </row>
    <row r="65" customFormat="false" ht="13.8" hidden="false" customHeight="false" outlineLevel="0" collapsed="false">
      <c r="A65" s="76"/>
      <c r="B65" s="76"/>
      <c r="C65" s="76" t="s">
        <v>444</v>
      </c>
      <c r="D65" s="76"/>
      <c r="E65" s="76"/>
      <c r="F65" s="76"/>
      <c r="G65" s="109" t="n">
        <v>0</v>
      </c>
      <c r="H65" s="109" t="n">
        <v>0</v>
      </c>
      <c r="I65" s="109" t="n">
        <v>0</v>
      </c>
      <c r="J65" s="109" t="n">
        <v>0</v>
      </c>
      <c r="K65" s="109" t="n">
        <v>0</v>
      </c>
      <c r="L65" s="109" t="n">
        <v>0</v>
      </c>
      <c r="M65" s="109" t="n">
        <v>0</v>
      </c>
      <c r="N65" s="109" t="n">
        <v>0</v>
      </c>
      <c r="O65" s="109" t="n">
        <v>0</v>
      </c>
      <c r="P65" s="109" t="n">
        <v>0</v>
      </c>
      <c r="Q65" s="109" t="n">
        <v>0</v>
      </c>
      <c r="R65" s="109" t="n">
        <v>0</v>
      </c>
      <c r="S65" s="109" t="n">
        <v>0</v>
      </c>
      <c r="T65" s="109" t="n">
        <v>0</v>
      </c>
      <c r="U65" s="109" t="n">
        <v>0</v>
      </c>
      <c r="V65" s="109" t="n">
        <v>0</v>
      </c>
      <c r="W65" s="109" t="n">
        <v>0</v>
      </c>
      <c r="X65" s="109" t="n">
        <v>0</v>
      </c>
      <c r="Y65" s="109" t="n">
        <v>0</v>
      </c>
      <c r="Z65" s="109" t="n">
        <v>0</v>
      </c>
      <c r="AA65" s="109" t="n">
        <v>0</v>
      </c>
      <c r="AB65" s="109" t="n">
        <v>0</v>
      </c>
      <c r="AC65" s="109" t="n">
        <v>0</v>
      </c>
      <c r="AD65" s="109" t="n">
        <v>0</v>
      </c>
      <c r="AE65" s="109" t="n">
        <v>0</v>
      </c>
      <c r="AF65" s="109" t="n">
        <v>0</v>
      </c>
      <c r="AG65" s="109" t="n">
        <v>0</v>
      </c>
      <c r="AH65" s="109" t="n">
        <v>0</v>
      </c>
      <c r="AI65" s="109" t="n">
        <v>0</v>
      </c>
      <c r="AJ65" s="109" t="n">
        <v>0</v>
      </c>
      <c r="AK65" s="109" t="n">
        <v>0</v>
      </c>
      <c r="AL65" s="109" t="n">
        <v>0</v>
      </c>
      <c r="AM65" s="109" t="n">
        <v>0</v>
      </c>
      <c r="AN65" s="109" t="n">
        <v>0</v>
      </c>
      <c r="AO65" s="109" t="n">
        <v>0</v>
      </c>
      <c r="AP65" s="109" t="n">
        <v>0</v>
      </c>
      <c r="AQ65" s="109" t="n">
        <v>0</v>
      </c>
      <c r="AR65" s="109" t="n">
        <v>0</v>
      </c>
      <c r="AS65" s="109" t="n">
        <v>0</v>
      </c>
      <c r="AT65" s="109" t="n">
        <v>0</v>
      </c>
      <c r="AU65" s="109" t="n">
        <v>0</v>
      </c>
      <c r="AV65" s="109" t="n">
        <v>0</v>
      </c>
      <c r="AW65" s="109" t="n">
        <v>0</v>
      </c>
      <c r="AX65" s="109" t="n">
        <v>0</v>
      </c>
      <c r="AY65" s="109" t="n">
        <v>0</v>
      </c>
      <c r="AZ65" s="109" t="n">
        <v>0</v>
      </c>
      <c r="BA65" s="109" t="n">
        <v>0</v>
      </c>
      <c r="BB65" s="109" t="n">
        <v>0</v>
      </c>
      <c r="BC65" s="109" t="n">
        <v>0</v>
      </c>
      <c r="BD65" s="109" t="n">
        <v>0</v>
      </c>
      <c r="BE65" s="109" t="n">
        <v>0</v>
      </c>
      <c r="BF65" s="109" t="n">
        <v>0</v>
      </c>
      <c r="BG65" s="109" t="n">
        <v>0</v>
      </c>
      <c r="BH65" s="109" t="n">
        <v>0</v>
      </c>
      <c r="BI65" s="109" t="n">
        <v>0</v>
      </c>
      <c r="BJ65" s="109" t="n">
        <v>0</v>
      </c>
      <c r="BK65" s="109" t="n">
        <v>0</v>
      </c>
      <c r="BL65" s="109" t="n">
        <v>0</v>
      </c>
      <c r="BM65" s="109" t="n">
        <v>0</v>
      </c>
      <c r="BN65" s="109" t="n">
        <v>0</v>
      </c>
      <c r="BO65" s="109" t="n">
        <v>0</v>
      </c>
      <c r="BP65" s="109" t="n">
        <v>0</v>
      </c>
      <c r="BQ65" s="109" t="n">
        <v>0</v>
      </c>
      <c r="BR65" s="109" t="n">
        <v>0</v>
      </c>
      <c r="BS65" s="109" t="n">
        <v>0</v>
      </c>
      <c r="BT65" s="109" t="n">
        <v>0</v>
      </c>
      <c r="BU65" s="109" t="n">
        <v>0</v>
      </c>
      <c r="BV65" s="109" t="n">
        <v>0</v>
      </c>
      <c r="BW65" s="109" t="n">
        <v>0</v>
      </c>
      <c r="BX65" s="109" t="n">
        <v>0</v>
      </c>
      <c r="BY65" s="109" t="n">
        <v>0</v>
      </c>
      <c r="BZ65" s="109" t="n">
        <v>0</v>
      </c>
      <c r="CA65" s="109" t="n">
        <v>0</v>
      </c>
      <c r="CB65" s="109" t="n">
        <v>0</v>
      </c>
      <c r="CC65" s="109" t="n">
        <v>0</v>
      </c>
      <c r="CD65" s="109" t="n">
        <v>0</v>
      </c>
      <c r="CE65" s="109" t="n">
        <v>0</v>
      </c>
      <c r="CF65" s="109" t="n">
        <v>0</v>
      </c>
      <c r="CG65" s="109" t="n">
        <v>0</v>
      </c>
      <c r="CH65" s="109" t="n">
        <v>0</v>
      </c>
      <c r="CI65" s="109" t="n">
        <v>0</v>
      </c>
      <c r="CJ65" s="109" t="n">
        <v>0</v>
      </c>
      <c r="CK65" s="109" t="n">
        <v>0</v>
      </c>
      <c r="CL65" s="109" t="n">
        <v>0</v>
      </c>
      <c r="CM65" s="109" t="n">
        <v>0</v>
      </c>
      <c r="CN65" s="109" t="n">
        <v>0</v>
      </c>
      <c r="CO65" s="109" t="n">
        <v>0</v>
      </c>
      <c r="CP65" s="109" t="n">
        <v>0</v>
      </c>
      <c r="CQ65" s="109" t="n">
        <v>0</v>
      </c>
      <c r="CR65" s="109" t="n">
        <v>0</v>
      </c>
      <c r="CS65" s="109" t="n">
        <v>0</v>
      </c>
      <c r="CT65" s="109" t="n">
        <v>0</v>
      </c>
      <c r="CU65" s="109" t="n">
        <v>0</v>
      </c>
      <c r="CV65" s="109" t="n">
        <v>0</v>
      </c>
      <c r="CW65" s="109" t="n">
        <v>0</v>
      </c>
      <c r="CX65" s="109" t="n">
        <v>0</v>
      </c>
      <c r="CY65" s="109" t="n">
        <v>0</v>
      </c>
      <c r="CZ65" s="109" t="n">
        <v>0</v>
      </c>
      <c r="DA65" s="109" t="n">
        <v>0</v>
      </c>
      <c r="DB65" s="109" t="n">
        <v>0</v>
      </c>
      <c r="DC65" s="109" t="n">
        <v>0</v>
      </c>
      <c r="DD65" s="109" t="n">
        <v>0</v>
      </c>
      <c r="DE65" s="109" t="n">
        <v>0</v>
      </c>
      <c r="DF65" s="109" t="n">
        <v>0</v>
      </c>
      <c r="DG65" s="109" t="n">
        <v>0</v>
      </c>
      <c r="DH65" s="109" t="n">
        <v>0</v>
      </c>
      <c r="DI65" s="109" t="n">
        <v>0</v>
      </c>
      <c r="DJ65" s="109" t="n">
        <v>0</v>
      </c>
      <c r="DK65" s="109" t="n">
        <v>0</v>
      </c>
      <c r="DL65" s="109" t="n">
        <v>0</v>
      </c>
      <c r="DM65" s="109" t="n">
        <v>0</v>
      </c>
      <c r="DN65" s="109" t="n">
        <v>0</v>
      </c>
      <c r="DO65" s="109" t="n">
        <v>0</v>
      </c>
      <c r="DP65" s="109" t="n">
        <v>0</v>
      </c>
      <c r="DQ65" s="109" t="n">
        <v>0</v>
      </c>
      <c r="DR65" s="109" t="n">
        <v>0</v>
      </c>
      <c r="DS65" s="109" t="n">
        <v>0</v>
      </c>
      <c r="DT65" s="109" t="n">
        <v>0</v>
      </c>
      <c r="DU65" s="109" t="n">
        <v>0</v>
      </c>
      <c r="DV65" s="109" t="n">
        <v>0</v>
      </c>
      <c r="DW65" s="109" t="n">
        <v>0</v>
      </c>
      <c r="DX65" s="109" t="n">
        <v>0</v>
      </c>
      <c r="DY65" s="109" t="n">
        <v>0</v>
      </c>
      <c r="DZ65" s="109" t="n">
        <v>0</v>
      </c>
      <c r="EA65" s="109" t="n">
        <v>0</v>
      </c>
      <c r="EB65" s="109" t="n">
        <v>0</v>
      </c>
      <c r="EC65" s="109" t="n">
        <v>0</v>
      </c>
      <c r="ED65" s="109" t="n">
        <v>0</v>
      </c>
      <c r="EE65" s="109" t="n">
        <v>0</v>
      </c>
      <c r="EF65" s="109" t="n">
        <v>0</v>
      </c>
      <c r="EG65" s="109" t="n">
        <v>0</v>
      </c>
      <c r="EH65" s="109" t="n">
        <v>0</v>
      </c>
      <c r="EI65" s="109" t="n">
        <v>0</v>
      </c>
      <c r="EJ65" s="109" t="n">
        <v>0</v>
      </c>
      <c r="EK65" s="109" t="n">
        <v>0</v>
      </c>
      <c r="EL65" s="109" t="n">
        <v>0</v>
      </c>
      <c r="EM65" s="109" t="n">
        <v>0</v>
      </c>
      <c r="EN65" s="109" t="n">
        <v>0</v>
      </c>
      <c r="EO65" s="109" t="n">
        <v>0</v>
      </c>
      <c r="EP65" s="109" t="n">
        <v>0</v>
      </c>
      <c r="EQ65" s="109" t="n">
        <v>0</v>
      </c>
      <c r="ER65" s="109" t="n">
        <v>0</v>
      </c>
      <c r="ES65" s="109" t="n">
        <v>0</v>
      </c>
      <c r="ET65" s="109" t="n">
        <v>0</v>
      </c>
      <c r="EU65" s="109" t="n">
        <v>0</v>
      </c>
      <c r="EV65" s="109" t="n">
        <v>0</v>
      </c>
      <c r="EW65" s="109" t="n">
        <v>0</v>
      </c>
      <c r="EX65" s="109" t="n">
        <v>0</v>
      </c>
      <c r="EY65" s="109" t="n">
        <v>0</v>
      </c>
      <c r="EZ65" s="109" t="n">
        <f aca="false">ROUND(SUM(G65:EY65),5)</f>
        <v>0</v>
      </c>
      <c r="FA65" s="110"/>
      <c r="FB65" s="111"/>
      <c r="FC65" s="110"/>
      <c r="FD65" s="111"/>
      <c r="FE65" s="110"/>
      <c r="FF65" s="111"/>
      <c r="FG65" s="110"/>
      <c r="FH65" s="111"/>
      <c r="FI65" s="110"/>
      <c r="FJ65" s="111"/>
      <c r="FK65" s="110"/>
      <c r="FL65" s="111"/>
      <c r="FM65" s="110"/>
      <c r="FN65" s="111"/>
      <c r="FO65" s="110"/>
      <c r="FP65" s="111"/>
      <c r="FQ65" s="110"/>
      <c r="FR65" s="111"/>
      <c r="FS65" s="110"/>
      <c r="FT65" s="111"/>
      <c r="FU65" s="110"/>
      <c r="FV65" s="111"/>
      <c r="FW65" s="110"/>
      <c r="FX65" s="111"/>
      <c r="FY65" s="110"/>
      <c r="FZ65" s="111"/>
      <c r="GA65" s="110"/>
      <c r="GB65" s="111"/>
      <c r="GC65" s="110"/>
      <c r="GD65" s="111"/>
      <c r="GE65" s="110"/>
      <c r="GF65" s="111"/>
      <c r="GG65" s="110"/>
      <c r="GH65" s="111"/>
      <c r="GI65" s="110"/>
      <c r="GJ65" s="111"/>
      <c r="GK65" s="110"/>
      <c r="GL65" s="111"/>
      <c r="GM65" s="110"/>
      <c r="GN65" s="111"/>
      <c r="GO65" s="110"/>
      <c r="GP65" s="111"/>
      <c r="GQ65" s="110"/>
      <c r="GR65" s="111"/>
      <c r="GS65" s="110"/>
      <c r="GT65" s="111"/>
      <c r="GU65" s="110"/>
      <c r="GV65" s="111"/>
      <c r="GW65" s="110"/>
      <c r="GX65" s="111"/>
      <c r="GY65" s="110"/>
      <c r="GZ65" s="111"/>
      <c r="HA65" s="110"/>
      <c r="HB65" s="111"/>
      <c r="HC65" s="110"/>
      <c r="HD65" s="111"/>
      <c r="HE65" s="110"/>
      <c r="HF65" s="111"/>
      <c r="HG65" s="110"/>
      <c r="HH65" s="111"/>
      <c r="HI65" s="110"/>
      <c r="HJ65" s="111"/>
      <c r="HK65" s="110"/>
      <c r="HL65" s="111"/>
      <c r="HM65" s="110"/>
      <c r="HN65" s="111"/>
      <c r="HO65" s="110"/>
      <c r="HP65" s="111"/>
      <c r="HQ65" s="110"/>
      <c r="HR65" s="111"/>
      <c r="HS65" s="110"/>
      <c r="HT65" s="111"/>
      <c r="HU65" s="110"/>
      <c r="HV65" s="111"/>
      <c r="HW65" s="110"/>
      <c r="HX65" s="111"/>
      <c r="HY65" s="110"/>
      <c r="HZ65" s="111"/>
      <c r="IA65" s="110"/>
      <c r="IB65" s="111"/>
      <c r="IC65" s="110"/>
      <c r="ID65" s="111"/>
      <c r="IE65" s="110"/>
      <c r="IF65" s="111"/>
      <c r="IG65" s="110"/>
      <c r="IH65" s="111"/>
      <c r="II65" s="110"/>
      <c r="IJ65" s="111"/>
      <c r="IK65" s="110"/>
      <c r="IL65" s="111"/>
      <c r="IM65" s="110"/>
      <c r="IN65" s="111"/>
      <c r="IO65" s="110"/>
      <c r="IP65" s="111"/>
      <c r="IQ65" s="110"/>
      <c r="IR65" s="111"/>
      <c r="IS65" s="110"/>
      <c r="IT65" s="111"/>
      <c r="IU65" s="110"/>
      <c r="IV65" s="111"/>
      <c r="IW65" s="110"/>
      <c r="IX65" s="111"/>
      <c r="IY65" s="110"/>
      <c r="IZ65" s="111"/>
      <c r="JA65" s="110"/>
      <c r="JB65" s="111"/>
      <c r="JC65" s="110"/>
      <c r="JD65" s="111"/>
      <c r="JE65" s="110"/>
      <c r="JF65" s="111"/>
      <c r="JG65" s="110"/>
      <c r="JH65" s="111"/>
      <c r="JI65" s="110"/>
      <c r="JJ65" s="111"/>
      <c r="JK65" s="110"/>
      <c r="JL65" s="111"/>
      <c r="JM65" s="110"/>
      <c r="JN65" s="111"/>
      <c r="JO65" s="110"/>
      <c r="JP65" s="111"/>
      <c r="JQ65" s="110"/>
      <c r="JR65" s="111"/>
      <c r="JS65" s="110"/>
      <c r="JT65" s="111"/>
      <c r="JU65" s="110"/>
      <c r="JV65" s="111"/>
      <c r="JW65" s="110"/>
      <c r="JX65" s="111"/>
      <c r="JY65" s="112"/>
      <c r="JZ65" s="112"/>
    </row>
    <row r="66" customFormat="false" ht="13.8" hidden="false" customHeight="false" outlineLevel="0" collapsed="false">
      <c r="A66" s="76"/>
      <c r="B66" s="76"/>
      <c r="C66" s="76" t="s">
        <v>445</v>
      </c>
      <c r="D66" s="76"/>
      <c r="E66" s="76"/>
      <c r="F66" s="76"/>
      <c r="G66" s="109" t="n">
        <v>0</v>
      </c>
      <c r="H66" s="109" t="n">
        <v>0</v>
      </c>
      <c r="I66" s="109" t="n">
        <v>0</v>
      </c>
      <c r="J66" s="109" t="n">
        <v>0</v>
      </c>
      <c r="K66" s="109" t="n">
        <v>0</v>
      </c>
      <c r="L66" s="109" t="n">
        <v>0</v>
      </c>
      <c r="M66" s="109" t="n">
        <v>0</v>
      </c>
      <c r="N66" s="109" t="n">
        <v>0</v>
      </c>
      <c r="O66" s="109" t="n">
        <v>0</v>
      </c>
      <c r="P66" s="109" t="n">
        <v>0</v>
      </c>
      <c r="Q66" s="109" t="n">
        <v>0</v>
      </c>
      <c r="R66" s="109" t="n">
        <v>0</v>
      </c>
      <c r="S66" s="109" t="n">
        <v>0</v>
      </c>
      <c r="T66" s="109" t="n">
        <v>0</v>
      </c>
      <c r="U66" s="109" t="n">
        <v>0</v>
      </c>
      <c r="V66" s="109" t="n">
        <v>0</v>
      </c>
      <c r="W66" s="109" t="n">
        <v>0</v>
      </c>
      <c r="X66" s="109" t="n">
        <v>0</v>
      </c>
      <c r="Y66" s="109" t="n">
        <v>0</v>
      </c>
      <c r="Z66" s="109" t="n">
        <v>0</v>
      </c>
      <c r="AA66" s="109" t="n">
        <v>0</v>
      </c>
      <c r="AB66" s="109" t="n">
        <v>0</v>
      </c>
      <c r="AC66" s="109" t="n">
        <v>0</v>
      </c>
      <c r="AD66" s="109" t="n">
        <v>0</v>
      </c>
      <c r="AE66" s="109" t="n">
        <v>0</v>
      </c>
      <c r="AF66" s="109" t="n">
        <v>0</v>
      </c>
      <c r="AG66" s="109" t="n">
        <v>0</v>
      </c>
      <c r="AH66" s="109" t="n">
        <v>0</v>
      </c>
      <c r="AI66" s="109" t="n">
        <v>0</v>
      </c>
      <c r="AJ66" s="109" t="n">
        <v>0</v>
      </c>
      <c r="AK66" s="109" t="n">
        <v>0</v>
      </c>
      <c r="AL66" s="109" t="n">
        <v>0</v>
      </c>
      <c r="AM66" s="109" t="n">
        <v>0</v>
      </c>
      <c r="AN66" s="109" t="n">
        <v>0</v>
      </c>
      <c r="AO66" s="109" t="n">
        <v>0</v>
      </c>
      <c r="AP66" s="109" t="n">
        <v>0</v>
      </c>
      <c r="AQ66" s="109" t="n">
        <v>0</v>
      </c>
      <c r="AR66" s="109" t="n">
        <v>0</v>
      </c>
      <c r="AS66" s="109" t="n">
        <v>0</v>
      </c>
      <c r="AT66" s="109" t="n">
        <v>0</v>
      </c>
      <c r="AU66" s="109" t="n">
        <v>0</v>
      </c>
      <c r="AV66" s="109" t="n">
        <v>0</v>
      </c>
      <c r="AW66" s="109" t="n">
        <v>0</v>
      </c>
      <c r="AX66" s="109" t="n">
        <v>0</v>
      </c>
      <c r="AY66" s="109" t="n">
        <v>0</v>
      </c>
      <c r="AZ66" s="109" t="n">
        <v>0</v>
      </c>
      <c r="BA66" s="109" t="n">
        <v>0</v>
      </c>
      <c r="BB66" s="109" t="n">
        <v>0</v>
      </c>
      <c r="BC66" s="109" t="n">
        <v>0</v>
      </c>
      <c r="BD66" s="109" t="n">
        <v>0</v>
      </c>
      <c r="BE66" s="109" t="n">
        <v>0</v>
      </c>
      <c r="BF66" s="109" t="n">
        <v>0</v>
      </c>
      <c r="BG66" s="109" t="n">
        <v>0</v>
      </c>
      <c r="BH66" s="109" t="n">
        <v>0</v>
      </c>
      <c r="BI66" s="109" t="n">
        <v>0</v>
      </c>
      <c r="BJ66" s="109" t="n">
        <v>0</v>
      </c>
      <c r="BK66" s="109" t="n">
        <v>0</v>
      </c>
      <c r="BL66" s="109" t="n">
        <v>0</v>
      </c>
      <c r="BM66" s="109" t="n">
        <v>0</v>
      </c>
      <c r="BN66" s="109" t="n">
        <v>0</v>
      </c>
      <c r="BO66" s="109" t="n">
        <v>0</v>
      </c>
      <c r="BP66" s="109" t="n">
        <v>0</v>
      </c>
      <c r="BQ66" s="109" t="n">
        <v>0</v>
      </c>
      <c r="BR66" s="109" t="n">
        <v>0</v>
      </c>
      <c r="BS66" s="109" t="n">
        <v>0</v>
      </c>
      <c r="BT66" s="109" t="n">
        <v>0</v>
      </c>
      <c r="BU66" s="109" t="n">
        <v>0</v>
      </c>
      <c r="BV66" s="109" t="n">
        <v>0</v>
      </c>
      <c r="BW66" s="109" t="n">
        <v>0</v>
      </c>
      <c r="BX66" s="109" t="n">
        <v>0</v>
      </c>
      <c r="BY66" s="109" t="n">
        <v>0</v>
      </c>
      <c r="BZ66" s="109" t="n">
        <v>0</v>
      </c>
      <c r="CA66" s="109" t="n">
        <v>0</v>
      </c>
      <c r="CB66" s="109" t="n">
        <v>0</v>
      </c>
      <c r="CC66" s="109" t="n">
        <v>0</v>
      </c>
      <c r="CD66" s="109" t="n">
        <v>0</v>
      </c>
      <c r="CE66" s="109" t="n">
        <v>0</v>
      </c>
      <c r="CF66" s="109" t="n">
        <v>0</v>
      </c>
      <c r="CG66" s="109" t="n">
        <v>0</v>
      </c>
      <c r="CH66" s="109" t="n">
        <v>0</v>
      </c>
      <c r="CI66" s="109" t="n">
        <v>0</v>
      </c>
      <c r="CJ66" s="109" t="n">
        <v>0</v>
      </c>
      <c r="CK66" s="109" t="n">
        <v>0</v>
      </c>
      <c r="CL66" s="109" t="n">
        <v>0</v>
      </c>
      <c r="CM66" s="109" t="n">
        <v>0</v>
      </c>
      <c r="CN66" s="109" t="n">
        <v>0</v>
      </c>
      <c r="CO66" s="109" t="n">
        <v>0</v>
      </c>
      <c r="CP66" s="109" t="n">
        <v>0</v>
      </c>
      <c r="CQ66" s="109" t="n">
        <v>0</v>
      </c>
      <c r="CR66" s="109" t="n">
        <v>0</v>
      </c>
      <c r="CS66" s="109" t="n">
        <v>0</v>
      </c>
      <c r="CT66" s="109" t="n">
        <v>0</v>
      </c>
      <c r="CU66" s="109" t="n">
        <v>0</v>
      </c>
      <c r="CV66" s="109" t="n">
        <v>0</v>
      </c>
      <c r="CW66" s="109" t="n">
        <v>0</v>
      </c>
      <c r="CX66" s="109" t="n">
        <v>0</v>
      </c>
      <c r="CY66" s="109" t="n">
        <v>0</v>
      </c>
      <c r="CZ66" s="109" t="n">
        <v>0</v>
      </c>
      <c r="DA66" s="109" t="n">
        <v>0</v>
      </c>
      <c r="DB66" s="109" t="n">
        <v>0</v>
      </c>
      <c r="DC66" s="109" t="n">
        <v>0</v>
      </c>
      <c r="DD66" s="109" t="n">
        <v>0</v>
      </c>
      <c r="DE66" s="109" t="n">
        <v>0</v>
      </c>
      <c r="DF66" s="109" t="n">
        <v>0</v>
      </c>
      <c r="DG66" s="109" t="n">
        <v>0</v>
      </c>
      <c r="DH66" s="109" t="n">
        <v>0</v>
      </c>
      <c r="DI66" s="109" t="n">
        <v>0</v>
      </c>
      <c r="DJ66" s="109" t="n">
        <v>0</v>
      </c>
      <c r="DK66" s="109" t="n">
        <v>0</v>
      </c>
      <c r="DL66" s="109" t="n">
        <v>0</v>
      </c>
      <c r="DM66" s="109" t="n">
        <v>0</v>
      </c>
      <c r="DN66" s="109" t="n">
        <v>0</v>
      </c>
      <c r="DO66" s="109" t="n">
        <v>0</v>
      </c>
      <c r="DP66" s="109" t="n">
        <v>0</v>
      </c>
      <c r="DQ66" s="109" t="n">
        <v>0</v>
      </c>
      <c r="DR66" s="109" t="n">
        <v>0</v>
      </c>
      <c r="DS66" s="109" t="n">
        <v>0</v>
      </c>
      <c r="DT66" s="109" t="n">
        <v>0</v>
      </c>
      <c r="DU66" s="109" t="n">
        <v>0</v>
      </c>
      <c r="DV66" s="109" t="n">
        <v>0</v>
      </c>
      <c r="DW66" s="109" t="n">
        <v>0</v>
      </c>
      <c r="DX66" s="109" t="n">
        <v>0</v>
      </c>
      <c r="DY66" s="109" t="n">
        <v>0</v>
      </c>
      <c r="DZ66" s="109" t="n">
        <v>0</v>
      </c>
      <c r="EA66" s="109" t="n">
        <v>0</v>
      </c>
      <c r="EB66" s="109" t="n">
        <v>0</v>
      </c>
      <c r="EC66" s="109" t="n">
        <v>0</v>
      </c>
      <c r="ED66" s="109" t="n">
        <v>0</v>
      </c>
      <c r="EE66" s="109" t="n">
        <v>0</v>
      </c>
      <c r="EF66" s="109" t="n">
        <v>0</v>
      </c>
      <c r="EG66" s="109" t="n">
        <v>0</v>
      </c>
      <c r="EH66" s="109" t="n">
        <v>0</v>
      </c>
      <c r="EI66" s="109" t="n">
        <v>0</v>
      </c>
      <c r="EJ66" s="109" t="n">
        <v>0</v>
      </c>
      <c r="EK66" s="109" t="n">
        <v>0</v>
      </c>
      <c r="EL66" s="109" t="n">
        <v>0</v>
      </c>
      <c r="EM66" s="109" t="n">
        <v>0</v>
      </c>
      <c r="EN66" s="109" t="n">
        <v>0</v>
      </c>
      <c r="EO66" s="109" t="n">
        <v>0</v>
      </c>
      <c r="EP66" s="109" t="n">
        <v>0</v>
      </c>
      <c r="EQ66" s="109" t="n">
        <v>0</v>
      </c>
      <c r="ER66" s="109" t="n">
        <v>0</v>
      </c>
      <c r="ES66" s="109" t="n">
        <v>0</v>
      </c>
      <c r="ET66" s="109" t="n">
        <v>0</v>
      </c>
      <c r="EU66" s="109" t="n">
        <v>0</v>
      </c>
      <c r="EV66" s="109" t="n">
        <v>0</v>
      </c>
      <c r="EW66" s="109" t="n">
        <v>0</v>
      </c>
      <c r="EX66" s="109" t="n">
        <v>0</v>
      </c>
      <c r="EY66" s="109" t="n">
        <v>0</v>
      </c>
      <c r="EZ66" s="109" t="n">
        <f aca="false">ROUND(SUM(G66:EY66),5)</f>
        <v>0</v>
      </c>
      <c r="FA66" s="110"/>
      <c r="FB66" s="111"/>
      <c r="FC66" s="110"/>
      <c r="FD66" s="111"/>
      <c r="FE66" s="110"/>
      <c r="FF66" s="111"/>
      <c r="FG66" s="110"/>
      <c r="FH66" s="111"/>
      <c r="FI66" s="110"/>
      <c r="FJ66" s="111"/>
      <c r="FK66" s="110"/>
      <c r="FL66" s="111"/>
      <c r="FM66" s="110"/>
      <c r="FN66" s="111"/>
      <c r="FO66" s="110"/>
      <c r="FP66" s="111"/>
      <c r="FQ66" s="110"/>
      <c r="FR66" s="111"/>
      <c r="FS66" s="110"/>
      <c r="FT66" s="111"/>
      <c r="FU66" s="110"/>
      <c r="FV66" s="111"/>
      <c r="FW66" s="110"/>
      <c r="FX66" s="111"/>
      <c r="FY66" s="110"/>
      <c r="FZ66" s="111"/>
      <c r="GA66" s="110"/>
      <c r="GB66" s="111"/>
      <c r="GC66" s="110"/>
      <c r="GD66" s="111"/>
      <c r="GE66" s="110"/>
      <c r="GF66" s="111"/>
      <c r="GG66" s="110"/>
      <c r="GH66" s="111"/>
      <c r="GI66" s="110"/>
      <c r="GJ66" s="111"/>
      <c r="GK66" s="110"/>
      <c r="GL66" s="111"/>
      <c r="GM66" s="110"/>
      <c r="GN66" s="111"/>
      <c r="GO66" s="110"/>
      <c r="GP66" s="111"/>
      <c r="GQ66" s="110"/>
      <c r="GR66" s="111"/>
      <c r="GS66" s="110"/>
      <c r="GT66" s="111"/>
      <c r="GU66" s="110"/>
      <c r="GV66" s="111"/>
      <c r="GW66" s="110"/>
      <c r="GX66" s="111"/>
      <c r="GY66" s="110"/>
      <c r="GZ66" s="111"/>
      <c r="HA66" s="110"/>
      <c r="HB66" s="111"/>
      <c r="HC66" s="110"/>
      <c r="HD66" s="111"/>
      <c r="HE66" s="110"/>
      <c r="HF66" s="111"/>
      <c r="HG66" s="110"/>
      <c r="HH66" s="111"/>
      <c r="HI66" s="110"/>
      <c r="HJ66" s="111"/>
      <c r="HK66" s="110"/>
      <c r="HL66" s="111"/>
      <c r="HM66" s="110"/>
      <c r="HN66" s="111"/>
      <c r="HO66" s="110"/>
      <c r="HP66" s="111"/>
      <c r="HQ66" s="110"/>
      <c r="HR66" s="111"/>
      <c r="HS66" s="110"/>
      <c r="HT66" s="111"/>
      <c r="HU66" s="110"/>
      <c r="HV66" s="111"/>
      <c r="HW66" s="110"/>
      <c r="HX66" s="111"/>
      <c r="HY66" s="110"/>
      <c r="HZ66" s="111"/>
      <c r="IA66" s="110"/>
      <c r="IB66" s="111"/>
      <c r="IC66" s="110"/>
      <c r="ID66" s="111"/>
      <c r="IE66" s="110"/>
      <c r="IF66" s="111"/>
      <c r="IG66" s="110"/>
      <c r="IH66" s="111"/>
      <c r="II66" s="110"/>
      <c r="IJ66" s="111"/>
      <c r="IK66" s="110"/>
      <c r="IL66" s="111"/>
      <c r="IM66" s="110"/>
      <c r="IN66" s="111"/>
      <c r="IO66" s="110"/>
      <c r="IP66" s="111"/>
      <c r="IQ66" s="110"/>
      <c r="IR66" s="111"/>
      <c r="IS66" s="110"/>
      <c r="IT66" s="111"/>
      <c r="IU66" s="110"/>
      <c r="IV66" s="111"/>
      <c r="IW66" s="110"/>
      <c r="IX66" s="111"/>
      <c r="IY66" s="110"/>
      <c r="IZ66" s="111"/>
      <c r="JA66" s="110"/>
      <c r="JB66" s="111"/>
      <c r="JC66" s="110"/>
      <c r="JD66" s="111"/>
      <c r="JE66" s="110"/>
      <c r="JF66" s="111"/>
      <c r="JG66" s="110"/>
      <c r="JH66" s="111"/>
      <c r="JI66" s="110"/>
      <c r="JJ66" s="111"/>
      <c r="JK66" s="110"/>
      <c r="JL66" s="111"/>
      <c r="JM66" s="110"/>
      <c r="JN66" s="111"/>
      <c r="JO66" s="110"/>
      <c r="JP66" s="111"/>
      <c r="JQ66" s="110"/>
      <c r="JR66" s="111"/>
      <c r="JS66" s="110"/>
      <c r="JT66" s="111"/>
      <c r="JU66" s="110"/>
      <c r="JV66" s="111"/>
      <c r="JW66" s="110"/>
      <c r="JX66" s="111"/>
      <c r="JY66" s="112"/>
      <c r="JZ66" s="112"/>
    </row>
    <row r="67" customFormat="false" ht="13.8" hidden="false" customHeight="false" outlineLevel="0" collapsed="false">
      <c r="A67" s="76"/>
      <c r="B67" s="76"/>
      <c r="C67" s="76" t="s">
        <v>446</v>
      </c>
      <c r="D67" s="76"/>
      <c r="E67" s="76"/>
      <c r="F67" s="76"/>
      <c r="G67" s="109" t="n">
        <v>0</v>
      </c>
      <c r="H67" s="109" t="n">
        <v>0</v>
      </c>
      <c r="I67" s="109" t="n">
        <v>0</v>
      </c>
      <c r="J67" s="109" t="n">
        <v>0</v>
      </c>
      <c r="K67" s="109" t="n">
        <v>0</v>
      </c>
      <c r="L67" s="109" t="n">
        <v>0</v>
      </c>
      <c r="M67" s="109" t="n">
        <v>0</v>
      </c>
      <c r="N67" s="109" t="n">
        <v>0</v>
      </c>
      <c r="O67" s="109" t="n">
        <v>0</v>
      </c>
      <c r="P67" s="109" t="n">
        <v>0</v>
      </c>
      <c r="Q67" s="109" t="n">
        <v>0</v>
      </c>
      <c r="R67" s="109" t="n">
        <v>0</v>
      </c>
      <c r="S67" s="109" t="n">
        <v>0</v>
      </c>
      <c r="T67" s="109" t="n">
        <v>0</v>
      </c>
      <c r="U67" s="109" t="n">
        <v>0</v>
      </c>
      <c r="V67" s="109" t="n">
        <v>0</v>
      </c>
      <c r="W67" s="109" t="n">
        <v>0</v>
      </c>
      <c r="X67" s="109" t="n">
        <v>0</v>
      </c>
      <c r="Y67" s="109" t="n">
        <v>0</v>
      </c>
      <c r="Z67" s="109" t="n">
        <v>0</v>
      </c>
      <c r="AA67" s="109" t="n">
        <v>0</v>
      </c>
      <c r="AB67" s="109" t="n">
        <v>0</v>
      </c>
      <c r="AC67" s="109" t="n">
        <v>0</v>
      </c>
      <c r="AD67" s="109" t="n">
        <v>0</v>
      </c>
      <c r="AE67" s="109" t="n">
        <v>0</v>
      </c>
      <c r="AF67" s="109" t="n">
        <v>0</v>
      </c>
      <c r="AG67" s="109" t="n">
        <v>0</v>
      </c>
      <c r="AH67" s="109" t="n">
        <v>0</v>
      </c>
      <c r="AI67" s="109" t="n">
        <v>0</v>
      </c>
      <c r="AJ67" s="109" t="n">
        <v>0</v>
      </c>
      <c r="AK67" s="109" t="n">
        <v>0</v>
      </c>
      <c r="AL67" s="109" t="n">
        <v>0</v>
      </c>
      <c r="AM67" s="109" t="n">
        <v>0</v>
      </c>
      <c r="AN67" s="109" t="n">
        <v>0</v>
      </c>
      <c r="AO67" s="109" t="n">
        <v>0</v>
      </c>
      <c r="AP67" s="109" t="n">
        <v>0</v>
      </c>
      <c r="AQ67" s="109" t="n">
        <v>0</v>
      </c>
      <c r="AR67" s="109" t="n">
        <v>0</v>
      </c>
      <c r="AS67" s="109" t="n">
        <v>0</v>
      </c>
      <c r="AT67" s="109" t="n">
        <v>0</v>
      </c>
      <c r="AU67" s="109" t="n">
        <v>0</v>
      </c>
      <c r="AV67" s="109" t="n">
        <v>0</v>
      </c>
      <c r="AW67" s="109" t="n">
        <v>0</v>
      </c>
      <c r="AX67" s="109" t="n">
        <v>0</v>
      </c>
      <c r="AY67" s="109" t="n">
        <v>0</v>
      </c>
      <c r="AZ67" s="109" t="n">
        <v>0</v>
      </c>
      <c r="BA67" s="109" t="n">
        <v>0</v>
      </c>
      <c r="BB67" s="109" t="n">
        <v>0</v>
      </c>
      <c r="BC67" s="109" t="n">
        <v>0</v>
      </c>
      <c r="BD67" s="109" t="n">
        <v>0</v>
      </c>
      <c r="BE67" s="109" t="n">
        <v>0</v>
      </c>
      <c r="BF67" s="109" t="n">
        <v>0</v>
      </c>
      <c r="BG67" s="109" t="n">
        <v>0</v>
      </c>
      <c r="BH67" s="109" t="n">
        <v>0</v>
      </c>
      <c r="BI67" s="109" t="n">
        <v>0</v>
      </c>
      <c r="BJ67" s="109" t="n">
        <v>0</v>
      </c>
      <c r="BK67" s="109" t="n">
        <v>0</v>
      </c>
      <c r="BL67" s="109" t="n">
        <v>0</v>
      </c>
      <c r="BM67" s="109" t="n">
        <v>0</v>
      </c>
      <c r="BN67" s="109" t="n">
        <v>0</v>
      </c>
      <c r="BO67" s="109" t="n">
        <v>0</v>
      </c>
      <c r="BP67" s="109" t="n">
        <v>0</v>
      </c>
      <c r="BQ67" s="109" t="n">
        <v>0</v>
      </c>
      <c r="BR67" s="109" t="n">
        <v>0</v>
      </c>
      <c r="BS67" s="109" t="n">
        <v>0</v>
      </c>
      <c r="BT67" s="109" t="n">
        <v>0</v>
      </c>
      <c r="BU67" s="109" t="n">
        <v>0</v>
      </c>
      <c r="BV67" s="109" t="n">
        <v>0</v>
      </c>
      <c r="BW67" s="109" t="n">
        <v>0</v>
      </c>
      <c r="BX67" s="109" t="n">
        <v>0</v>
      </c>
      <c r="BY67" s="109" t="n">
        <v>0</v>
      </c>
      <c r="BZ67" s="109" t="n">
        <v>0</v>
      </c>
      <c r="CA67" s="109" t="n">
        <v>0</v>
      </c>
      <c r="CB67" s="109" t="n">
        <v>0</v>
      </c>
      <c r="CC67" s="109" t="n">
        <v>0</v>
      </c>
      <c r="CD67" s="109" t="n">
        <v>0</v>
      </c>
      <c r="CE67" s="109" t="n">
        <v>0</v>
      </c>
      <c r="CF67" s="109" t="n">
        <v>0</v>
      </c>
      <c r="CG67" s="109" t="n">
        <v>0</v>
      </c>
      <c r="CH67" s="109" t="n">
        <v>0</v>
      </c>
      <c r="CI67" s="109" t="n">
        <v>0</v>
      </c>
      <c r="CJ67" s="109" t="n">
        <v>0</v>
      </c>
      <c r="CK67" s="109" t="n">
        <v>0</v>
      </c>
      <c r="CL67" s="109" t="n">
        <v>0</v>
      </c>
      <c r="CM67" s="109" t="n">
        <v>0</v>
      </c>
      <c r="CN67" s="109" t="n">
        <v>0</v>
      </c>
      <c r="CO67" s="109" t="n">
        <v>0</v>
      </c>
      <c r="CP67" s="109" t="n">
        <v>0</v>
      </c>
      <c r="CQ67" s="109" t="n">
        <v>0</v>
      </c>
      <c r="CR67" s="109" t="n">
        <v>0</v>
      </c>
      <c r="CS67" s="109" t="n">
        <v>0</v>
      </c>
      <c r="CT67" s="109" t="n">
        <v>0</v>
      </c>
      <c r="CU67" s="109" t="n">
        <v>0</v>
      </c>
      <c r="CV67" s="109" t="n">
        <v>0</v>
      </c>
      <c r="CW67" s="109" t="n">
        <v>0</v>
      </c>
      <c r="CX67" s="109" t="n">
        <v>0</v>
      </c>
      <c r="CY67" s="109" t="n">
        <v>0</v>
      </c>
      <c r="CZ67" s="109" t="n">
        <v>0</v>
      </c>
      <c r="DA67" s="109" t="n">
        <v>0</v>
      </c>
      <c r="DB67" s="109" t="n">
        <v>0</v>
      </c>
      <c r="DC67" s="109" t="n">
        <v>0</v>
      </c>
      <c r="DD67" s="109" t="n">
        <v>0</v>
      </c>
      <c r="DE67" s="109" t="n">
        <v>0</v>
      </c>
      <c r="DF67" s="109" t="n">
        <v>0</v>
      </c>
      <c r="DG67" s="109" t="n">
        <v>0</v>
      </c>
      <c r="DH67" s="109" t="n">
        <v>0</v>
      </c>
      <c r="DI67" s="109" t="n">
        <v>0</v>
      </c>
      <c r="DJ67" s="109" t="n">
        <v>0</v>
      </c>
      <c r="DK67" s="109" t="n">
        <v>0</v>
      </c>
      <c r="DL67" s="109" t="n">
        <v>0</v>
      </c>
      <c r="DM67" s="109" t="n">
        <v>0</v>
      </c>
      <c r="DN67" s="109" t="n">
        <v>0</v>
      </c>
      <c r="DO67" s="109" t="n">
        <v>0</v>
      </c>
      <c r="DP67" s="109" t="n">
        <v>0</v>
      </c>
      <c r="DQ67" s="109" t="n">
        <v>0</v>
      </c>
      <c r="DR67" s="109" t="n">
        <v>0</v>
      </c>
      <c r="DS67" s="109" t="n">
        <v>0</v>
      </c>
      <c r="DT67" s="109" t="n">
        <v>0</v>
      </c>
      <c r="DU67" s="109" t="n">
        <v>0</v>
      </c>
      <c r="DV67" s="109" t="n">
        <v>0</v>
      </c>
      <c r="DW67" s="109" t="n">
        <v>0</v>
      </c>
      <c r="DX67" s="109" t="n">
        <v>0</v>
      </c>
      <c r="DY67" s="109" t="n">
        <v>0</v>
      </c>
      <c r="DZ67" s="109" t="n">
        <v>0</v>
      </c>
      <c r="EA67" s="109" t="n">
        <v>0</v>
      </c>
      <c r="EB67" s="109" t="n">
        <v>0</v>
      </c>
      <c r="EC67" s="109" t="n">
        <v>0</v>
      </c>
      <c r="ED67" s="109" t="n">
        <v>0</v>
      </c>
      <c r="EE67" s="109" t="n">
        <v>0</v>
      </c>
      <c r="EF67" s="109" t="n">
        <v>0</v>
      </c>
      <c r="EG67" s="109" t="n">
        <v>0</v>
      </c>
      <c r="EH67" s="109" t="n">
        <v>0</v>
      </c>
      <c r="EI67" s="109" t="n">
        <v>0</v>
      </c>
      <c r="EJ67" s="109" t="n">
        <v>0</v>
      </c>
      <c r="EK67" s="109" t="n">
        <v>0</v>
      </c>
      <c r="EL67" s="109" t="n">
        <v>0</v>
      </c>
      <c r="EM67" s="109" t="n">
        <v>0</v>
      </c>
      <c r="EN67" s="109" t="n">
        <v>0</v>
      </c>
      <c r="EO67" s="109" t="n">
        <v>0</v>
      </c>
      <c r="EP67" s="109" t="n">
        <v>0</v>
      </c>
      <c r="EQ67" s="109" t="n">
        <v>0</v>
      </c>
      <c r="ER67" s="109" t="n">
        <v>0</v>
      </c>
      <c r="ES67" s="109" t="n">
        <v>0</v>
      </c>
      <c r="ET67" s="109" t="n">
        <v>0</v>
      </c>
      <c r="EU67" s="109" t="n">
        <v>0</v>
      </c>
      <c r="EV67" s="109" t="n">
        <v>0</v>
      </c>
      <c r="EW67" s="109" t="n">
        <v>0</v>
      </c>
      <c r="EX67" s="109" t="n">
        <v>0</v>
      </c>
      <c r="EY67" s="109" t="n">
        <v>0</v>
      </c>
      <c r="EZ67" s="109" t="n">
        <f aca="false">ROUND(SUM(G67:EY67),5)</f>
        <v>0</v>
      </c>
      <c r="FA67" s="110"/>
      <c r="FB67" s="111"/>
      <c r="FC67" s="110"/>
      <c r="FD67" s="111"/>
      <c r="FE67" s="110"/>
      <c r="FF67" s="111"/>
      <c r="FG67" s="110"/>
      <c r="FH67" s="111"/>
      <c r="FI67" s="110"/>
      <c r="FJ67" s="111"/>
      <c r="FK67" s="110"/>
      <c r="FL67" s="111"/>
      <c r="FM67" s="110"/>
      <c r="FN67" s="111"/>
      <c r="FO67" s="110"/>
      <c r="FP67" s="111"/>
      <c r="FQ67" s="110"/>
      <c r="FR67" s="111"/>
      <c r="FS67" s="110"/>
      <c r="FT67" s="111"/>
      <c r="FU67" s="110"/>
      <c r="FV67" s="111"/>
      <c r="FW67" s="110"/>
      <c r="FX67" s="111"/>
      <c r="FY67" s="110"/>
      <c r="FZ67" s="111"/>
      <c r="GA67" s="110"/>
      <c r="GB67" s="111"/>
      <c r="GC67" s="110"/>
      <c r="GD67" s="111"/>
      <c r="GE67" s="110"/>
      <c r="GF67" s="111"/>
      <c r="GG67" s="110"/>
      <c r="GH67" s="111"/>
      <c r="GI67" s="110"/>
      <c r="GJ67" s="111"/>
      <c r="GK67" s="110"/>
      <c r="GL67" s="111"/>
      <c r="GM67" s="110"/>
      <c r="GN67" s="111"/>
      <c r="GO67" s="110"/>
      <c r="GP67" s="111"/>
      <c r="GQ67" s="110"/>
      <c r="GR67" s="111"/>
      <c r="GS67" s="110"/>
      <c r="GT67" s="111"/>
      <c r="GU67" s="110"/>
      <c r="GV67" s="111"/>
      <c r="GW67" s="110"/>
      <c r="GX67" s="111"/>
      <c r="GY67" s="110"/>
      <c r="GZ67" s="111"/>
      <c r="HA67" s="110"/>
      <c r="HB67" s="111"/>
      <c r="HC67" s="110"/>
      <c r="HD67" s="111"/>
      <c r="HE67" s="110"/>
      <c r="HF67" s="111"/>
      <c r="HG67" s="110"/>
      <c r="HH67" s="111"/>
      <c r="HI67" s="110"/>
      <c r="HJ67" s="111"/>
      <c r="HK67" s="110"/>
      <c r="HL67" s="111"/>
      <c r="HM67" s="110"/>
      <c r="HN67" s="111"/>
      <c r="HO67" s="110"/>
      <c r="HP67" s="111"/>
      <c r="HQ67" s="110"/>
      <c r="HR67" s="111"/>
      <c r="HS67" s="110"/>
      <c r="HT67" s="111"/>
      <c r="HU67" s="110"/>
      <c r="HV67" s="111"/>
      <c r="HW67" s="110"/>
      <c r="HX67" s="111"/>
      <c r="HY67" s="110"/>
      <c r="HZ67" s="111"/>
      <c r="IA67" s="110"/>
      <c r="IB67" s="111"/>
      <c r="IC67" s="110"/>
      <c r="ID67" s="111"/>
      <c r="IE67" s="110"/>
      <c r="IF67" s="111"/>
      <c r="IG67" s="110"/>
      <c r="IH67" s="111"/>
      <c r="II67" s="110"/>
      <c r="IJ67" s="111"/>
      <c r="IK67" s="110"/>
      <c r="IL67" s="111"/>
      <c r="IM67" s="110"/>
      <c r="IN67" s="111"/>
      <c r="IO67" s="110"/>
      <c r="IP67" s="111"/>
      <c r="IQ67" s="110"/>
      <c r="IR67" s="111"/>
      <c r="IS67" s="110"/>
      <c r="IT67" s="111"/>
      <c r="IU67" s="110"/>
      <c r="IV67" s="111"/>
      <c r="IW67" s="110"/>
      <c r="IX67" s="111"/>
      <c r="IY67" s="110"/>
      <c r="IZ67" s="111"/>
      <c r="JA67" s="110"/>
      <c r="JB67" s="111"/>
      <c r="JC67" s="110"/>
      <c r="JD67" s="111"/>
      <c r="JE67" s="110"/>
      <c r="JF67" s="111"/>
      <c r="JG67" s="110"/>
      <c r="JH67" s="111"/>
      <c r="JI67" s="110"/>
      <c r="JJ67" s="111"/>
      <c r="JK67" s="110"/>
      <c r="JL67" s="111"/>
      <c r="JM67" s="110"/>
      <c r="JN67" s="111"/>
      <c r="JO67" s="110"/>
      <c r="JP67" s="111"/>
      <c r="JQ67" s="110"/>
      <c r="JR67" s="111"/>
      <c r="JS67" s="110"/>
      <c r="JT67" s="111"/>
      <c r="JU67" s="110"/>
      <c r="JV67" s="111"/>
      <c r="JW67" s="110"/>
      <c r="JX67" s="111"/>
      <c r="JY67" s="112"/>
      <c r="JZ67" s="112"/>
    </row>
    <row r="68" customFormat="false" ht="13.8" hidden="false" customHeight="false" outlineLevel="0" collapsed="false">
      <c r="A68" s="76"/>
      <c r="B68" s="76"/>
      <c r="C68" s="76" t="s">
        <v>447</v>
      </c>
      <c r="D68" s="76"/>
      <c r="E68" s="76"/>
      <c r="F68" s="76"/>
      <c r="G68" s="109"/>
      <c r="H68" s="109"/>
      <c r="I68" s="109"/>
      <c r="J68" s="109"/>
      <c r="K68" s="109"/>
      <c r="L68" s="109"/>
      <c r="M68" s="109"/>
      <c r="N68" s="109"/>
      <c r="O68" s="109"/>
      <c r="P68" s="109"/>
      <c r="Q68" s="109"/>
      <c r="R68" s="109"/>
      <c r="S68" s="109"/>
      <c r="T68" s="109"/>
      <c r="U68" s="109"/>
      <c r="V68" s="109"/>
      <c r="W68" s="109"/>
      <c r="X68" s="109"/>
      <c r="Y68" s="109"/>
      <c r="Z68" s="109"/>
      <c r="AA68" s="109"/>
      <c r="AB68" s="109"/>
      <c r="AC68" s="109"/>
      <c r="AD68" s="109"/>
      <c r="AE68" s="109"/>
      <c r="AF68" s="109"/>
      <c r="AG68" s="109"/>
      <c r="AH68" s="109"/>
      <c r="AI68" s="109"/>
      <c r="AJ68" s="109"/>
      <c r="AK68" s="109"/>
      <c r="AL68" s="109"/>
      <c r="AM68" s="109"/>
      <c r="AN68" s="109"/>
      <c r="AO68" s="109"/>
      <c r="AP68" s="109"/>
      <c r="AQ68" s="109"/>
      <c r="AR68" s="109"/>
      <c r="AS68" s="109"/>
      <c r="AT68" s="109"/>
      <c r="AU68" s="109"/>
      <c r="AV68" s="109"/>
      <c r="AW68" s="109"/>
      <c r="AX68" s="109"/>
      <c r="AY68" s="109"/>
      <c r="AZ68" s="109"/>
      <c r="BA68" s="109"/>
      <c r="BB68" s="109"/>
      <c r="BC68" s="109"/>
      <c r="BD68" s="109"/>
      <c r="BE68" s="109"/>
      <c r="BF68" s="109"/>
      <c r="BG68" s="109"/>
      <c r="BH68" s="109"/>
      <c r="BI68" s="109"/>
      <c r="BJ68" s="109"/>
      <c r="BK68" s="109"/>
      <c r="BL68" s="109"/>
      <c r="BM68" s="109"/>
      <c r="BN68" s="109"/>
      <c r="BO68" s="109"/>
      <c r="BP68" s="109"/>
      <c r="BQ68" s="109"/>
      <c r="BR68" s="109"/>
      <c r="BS68" s="109"/>
      <c r="BT68" s="109"/>
      <c r="BU68" s="109"/>
      <c r="BV68" s="109"/>
      <c r="BW68" s="109"/>
      <c r="BX68" s="109"/>
      <c r="BY68" s="109"/>
      <c r="BZ68" s="109"/>
      <c r="CA68" s="109"/>
      <c r="CB68" s="109"/>
      <c r="CC68" s="109"/>
      <c r="CD68" s="109"/>
      <c r="CE68" s="109"/>
      <c r="CF68" s="109"/>
      <c r="CG68" s="109"/>
      <c r="CH68" s="109"/>
      <c r="CI68" s="109"/>
      <c r="CJ68" s="109"/>
      <c r="CK68" s="109"/>
      <c r="CL68" s="109"/>
      <c r="CM68" s="109"/>
      <c r="CN68" s="109"/>
      <c r="CO68" s="109"/>
      <c r="CP68" s="109"/>
      <c r="CQ68" s="109"/>
      <c r="CR68" s="109"/>
      <c r="CS68" s="109"/>
      <c r="CT68" s="109"/>
      <c r="CU68" s="109"/>
      <c r="CV68" s="109"/>
      <c r="CW68" s="109"/>
      <c r="CX68" s="109"/>
      <c r="CY68" s="109"/>
      <c r="CZ68" s="109"/>
      <c r="DA68" s="109"/>
      <c r="DB68" s="109"/>
      <c r="DC68" s="109"/>
      <c r="DD68" s="109"/>
      <c r="DE68" s="109"/>
      <c r="DF68" s="109"/>
      <c r="DG68" s="109"/>
      <c r="DH68" s="109"/>
      <c r="DI68" s="109"/>
      <c r="DJ68" s="109"/>
      <c r="DK68" s="109"/>
      <c r="DL68" s="109"/>
      <c r="DM68" s="109"/>
      <c r="DN68" s="109"/>
      <c r="DO68" s="109"/>
      <c r="DP68" s="109"/>
      <c r="DQ68" s="109"/>
      <c r="DR68" s="109"/>
      <c r="DS68" s="109"/>
      <c r="DT68" s="109"/>
      <c r="DU68" s="109"/>
      <c r="DV68" s="109"/>
      <c r="DW68" s="109"/>
      <c r="DX68" s="109"/>
      <c r="DY68" s="109"/>
      <c r="DZ68" s="109"/>
      <c r="EA68" s="109"/>
      <c r="EB68" s="109"/>
      <c r="EC68" s="109"/>
      <c r="ED68" s="109"/>
      <c r="EE68" s="109"/>
      <c r="EF68" s="109"/>
      <c r="EG68" s="109"/>
      <c r="EH68" s="109"/>
      <c r="EI68" s="109"/>
      <c r="EJ68" s="109"/>
      <c r="EK68" s="109"/>
      <c r="EL68" s="109"/>
      <c r="EM68" s="109"/>
      <c r="EN68" s="109"/>
      <c r="EO68" s="109"/>
      <c r="EP68" s="109"/>
      <c r="EQ68" s="109"/>
      <c r="ER68" s="109"/>
      <c r="ES68" s="109"/>
      <c r="ET68" s="109"/>
      <c r="EU68" s="109"/>
      <c r="EV68" s="109"/>
      <c r="EW68" s="109"/>
      <c r="EX68" s="109"/>
      <c r="EY68" s="109"/>
      <c r="EZ68" s="109"/>
      <c r="FA68" s="110"/>
      <c r="FB68" s="111"/>
      <c r="FC68" s="110"/>
      <c r="FD68" s="111"/>
      <c r="FE68" s="110"/>
      <c r="FF68" s="111"/>
      <c r="FG68" s="110"/>
      <c r="FH68" s="111"/>
      <c r="FI68" s="110"/>
      <c r="FJ68" s="111"/>
      <c r="FK68" s="110"/>
      <c r="FL68" s="111"/>
      <c r="FM68" s="110"/>
      <c r="FN68" s="111"/>
      <c r="FO68" s="110"/>
      <c r="FP68" s="111"/>
      <c r="FQ68" s="110"/>
      <c r="FR68" s="111"/>
      <c r="FS68" s="110"/>
      <c r="FT68" s="111"/>
      <c r="FU68" s="110"/>
      <c r="FV68" s="111"/>
      <c r="FW68" s="110"/>
      <c r="FX68" s="111"/>
      <c r="FY68" s="110"/>
      <c r="FZ68" s="111"/>
      <c r="GA68" s="110"/>
      <c r="GB68" s="111"/>
      <c r="GC68" s="110"/>
      <c r="GD68" s="111"/>
      <c r="GE68" s="110"/>
      <c r="GF68" s="111"/>
      <c r="GG68" s="110"/>
      <c r="GH68" s="111"/>
      <c r="GI68" s="110"/>
      <c r="GJ68" s="111"/>
      <c r="GK68" s="110"/>
      <c r="GL68" s="111"/>
      <c r="GM68" s="110"/>
      <c r="GN68" s="111"/>
      <c r="GO68" s="110"/>
      <c r="GP68" s="111"/>
      <c r="GQ68" s="110"/>
      <c r="GR68" s="111"/>
      <c r="GS68" s="110"/>
      <c r="GT68" s="111"/>
      <c r="GU68" s="110"/>
      <c r="GV68" s="111"/>
      <c r="GW68" s="110"/>
      <c r="GX68" s="111"/>
      <c r="GY68" s="110"/>
      <c r="GZ68" s="111"/>
      <c r="HA68" s="110"/>
      <c r="HB68" s="111"/>
      <c r="HC68" s="110"/>
      <c r="HD68" s="111"/>
      <c r="HE68" s="110"/>
      <c r="HF68" s="111"/>
      <c r="HG68" s="110"/>
      <c r="HH68" s="111"/>
      <c r="HI68" s="110"/>
      <c r="HJ68" s="111"/>
      <c r="HK68" s="110"/>
      <c r="HL68" s="111"/>
      <c r="HM68" s="110"/>
      <c r="HN68" s="111"/>
      <c r="HO68" s="110"/>
      <c r="HP68" s="111"/>
      <c r="HQ68" s="110"/>
      <c r="HR68" s="111"/>
      <c r="HS68" s="110"/>
      <c r="HT68" s="111"/>
      <c r="HU68" s="110"/>
      <c r="HV68" s="111"/>
      <c r="HW68" s="110"/>
      <c r="HX68" s="111"/>
      <c r="HY68" s="110"/>
      <c r="HZ68" s="111"/>
      <c r="IA68" s="110"/>
      <c r="IB68" s="111"/>
      <c r="IC68" s="110"/>
      <c r="ID68" s="111"/>
      <c r="IE68" s="110"/>
      <c r="IF68" s="111"/>
      <c r="IG68" s="110"/>
      <c r="IH68" s="111"/>
      <c r="II68" s="110"/>
      <c r="IJ68" s="111"/>
      <c r="IK68" s="110"/>
      <c r="IL68" s="111"/>
      <c r="IM68" s="110"/>
      <c r="IN68" s="111"/>
      <c r="IO68" s="110"/>
      <c r="IP68" s="111"/>
      <c r="IQ68" s="110"/>
      <c r="IR68" s="111"/>
      <c r="IS68" s="110"/>
      <c r="IT68" s="111"/>
      <c r="IU68" s="110"/>
      <c r="IV68" s="111"/>
      <c r="IW68" s="110"/>
      <c r="IX68" s="111"/>
      <c r="IY68" s="110"/>
      <c r="IZ68" s="111"/>
      <c r="JA68" s="110"/>
      <c r="JB68" s="111"/>
      <c r="JC68" s="110"/>
      <c r="JD68" s="111"/>
      <c r="JE68" s="110"/>
      <c r="JF68" s="111"/>
      <c r="JG68" s="110"/>
      <c r="JH68" s="111"/>
      <c r="JI68" s="110"/>
      <c r="JJ68" s="111"/>
      <c r="JK68" s="110"/>
      <c r="JL68" s="111"/>
      <c r="JM68" s="110"/>
      <c r="JN68" s="111"/>
      <c r="JO68" s="110"/>
      <c r="JP68" s="111"/>
      <c r="JQ68" s="110"/>
      <c r="JR68" s="111"/>
      <c r="JS68" s="110"/>
      <c r="JT68" s="111"/>
      <c r="JU68" s="110"/>
      <c r="JV68" s="111"/>
      <c r="JW68" s="110"/>
      <c r="JX68" s="111"/>
      <c r="JY68" s="112"/>
      <c r="JZ68" s="112"/>
    </row>
    <row r="69" customFormat="false" ht="13.8" hidden="false" customHeight="false" outlineLevel="0" collapsed="false">
      <c r="A69" s="76"/>
      <c r="B69" s="76"/>
      <c r="C69" s="76"/>
      <c r="D69" s="76" t="s">
        <v>448</v>
      </c>
      <c r="E69" s="76"/>
      <c r="F69" s="76"/>
      <c r="G69" s="109" t="n">
        <v>0</v>
      </c>
      <c r="H69" s="109" t="n">
        <v>0</v>
      </c>
      <c r="I69" s="109" t="n">
        <v>0</v>
      </c>
      <c r="J69" s="109" t="n">
        <v>0</v>
      </c>
      <c r="K69" s="109" t="n">
        <v>0</v>
      </c>
      <c r="L69" s="109" t="n">
        <v>0</v>
      </c>
      <c r="M69" s="109" t="n">
        <v>0</v>
      </c>
      <c r="N69" s="109" t="n">
        <v>0</v>
      </c>
      <c r="O69" s="109" t="n">
        <v>0</v>
      </c>
      <c r="P69" s="109" t="n">
        <v>0</v>
      </c>
      <c r="Q69" s="109" t="n">
        <v>0</v>
      </c>
      <c r="R69" s="109" t="n">
        <v>0</v>
      </c>
      <c r="S69" s="109" t="n">
        <v>0</v>
      </c>
      <c r="T69" s="109" t="n">
        <v>0</v>
      </c>
      <c r="U69" s="109" t="n">
        <v>0</v>
      </c>
      <c r="V69" s="109" t="n">
        <v>0</v>
      </c>
      <c r="W69" s="109" t="n">
        <v>0</v>
      </c>
      <c r="X69" s="109" t="n">
        <v>0</v>
      </c>
      <c r="Y69" s="109" t="n">
        <v>0</v>
      </c>
      <c r="Z69" s="109" t="n">
        <v>0</v>
      </c>
      <c r="AA69" s="109" t="n">
        <v>0</v>
      </c>
      <c r="AB69" s="109" t="n">
        <v>0</v>
      </c>
      <c r="AC69" s="109" t="n">
        <v>0</v>
      </c>
      <c r="AD69" s="109" t="n">
        <v>0</v>
      </c>
      <c r="AE69" s="109" t="n">
        <v>0</v>
      </c>
      <c r="AF69" s="109" t="n">
        <v>0</v>
      </c>
      <c r="AG69" s="109" t="n">
        <v>0</v>
      </c>
      <c r="AH69" s="109" t="n">
        <v>0</v>
      </c>
      <c r="AI69" s="109" t="n">
        <v>0</v>
      </c>
      <c r="AJ69" s="109" t="n">
        <v>0</v>
      </c>
      <c r="AK69" s="109" t="n">
        <v>0</v>
      </c>
      <c r="AL69" s="109" t="n">
        <v>0</v>
      </c>
      <c r="AM69" s="109" t="n">
        <v>0</v>
      </c>
      <c r="AN69" s="109" t="n">
        <v>0</v>
      </c>
      <c r="AO69" s="109" t="n">
        <v>0</v>
      </c>
      <c r="AP69" s="109" t="n">
        <v>0</v>
      </c>
      <c r="AQ69" s="109" t="n">
        <v>0</v>
      </c>
      <c r="AR69" s="109" t="n">
        <v>0</v>
      </c>
      <c r="AS69" s="109" t="n">
        <v>0</v>
      </c>
      <c r="AT69" s="109" t="n">
        <v>0</v>
      </c>
      <c r="AU69" s="109" t="n">
        <v>0</v>
      </c>
      <c r="AV69" s="109" t="n">
        <v>0</v>
      </c>
      <c r="AW69" s="109" t="n">
        <v>0</v>
      </c>
      <c r="AX69" s="109" t="n">
        <v>0</v>
      </c>
      <c r="AY69" s="109" t="n">
        <v>0</v>
      </c>
      <c r="AZ69" s="109" t="n">
        <v>0</v>
      </c>
      <c r="BA69" s="109" t="n">
        <v>0</v>
      </c>
      <c r="BB69" s="109" t="n">
        <v>0</v>
      </c>
      <c r="BC69" s="109" t="n">
        <v>0</v>
      </c>
      <c r="BD69" s="109" t="n">
        <v>0</v>
      </c>
      <c r="BE69" s="109" t="n">
        <v>0</v>
      </c>
      <c r="BF69" s="109" t="n">
        <v>0</v>
      </c>
      <c r="BG69" s="109" t="n">
        <v>0</v>
      </c>
      <c r="BH69" s="109" t="n">
        <v>0</v>
      </c>
      <c r="BI69" s="109" t="n">
        <v>0</v>
      </c>
      <c r="BJ69" s="109" t="n">
        <v>0</v>
      </c>
      <c r="BK69" s="109" t="n">
        <v>0</v>
      </c>
      <c r="BL69" s="109" t="n">
        <v>0</v>
      </c>
      <c r="BM69" s="109" t="n">
        <v>0</v>
      </c>
      <c r="BN69" s="109" t="n">
        <v>0</v>
      </c>
      <c r="BO69" s="109" t="n">
        <v>0</v>
      </c>
      <c r="BP69" s="109" t="n">
        <v>0</v>
      </c>
      <c r="BQ69" s="109" t="n">
        <v>0</v>
      </c>
      <c r="BR69" s="109" t="n">
        <v>0</v>
      </c>
      <c r="BS69" s="109" t="n">
        <v>0</v>
      </c>
      <c r="BT69" s="109" t="n">
        <v>0</v>
      </c>
      <c r="BU69" s="109" t="n">
        <v>0</v>
      </c>
      <c r="BV69" s="109" t="n">
        <v>0</v>
      </c>
      <c r="BW69" s="109" t="n">
        <v>0</v>
      </c>
      <c r="BX69" s="109" t="n">
        <v>0</v>
      </c>
      <c r="BY69" s="109" t="n">
        <v>0</v>
      </c>
      <c r="BZ69" s="109" t="n">
        <v>0</v>
      </c>
      <c r="CA69" s="109" t="n">
        <v>0</v>
      </c>
      <c r="CB69" s="109" t="n">
        <v>0</v>
      </c>
      <c r="CC69" s="109" t="n">
        <v>0</v>
      </c>
      <c r="CD69" s="109" t="n">
        <v>0</v>
      </c>
      <c r="CE69" s="109" t="n">
        <v>0</v>
      </c>
      <c r="CF69" s="109" t="n">
        <v>0</v>
      </c>
      <c r="CG69" s="109" t="n">
        <v>0</v>
      </c>
      <c r="CH69" s="109" t="n">
        <v>0</v>
      </c>
      <c r="CI69" s="109" t="n">
        <v>0</v>
      </c>
      <c r="CJ69" s="109" t="n">
        <v>0</v>
      </c>
      <c r="CK69" s="109" t="n">
        <v>0</v>
      </c>
      <c r="CL69" s="109" t="n">
        <v>0</v>
      </c>
      <c r="CM69" s="109" t="n">
        <v>0</v>
      </c>
      <c r="CN69" s="109" t="n">
        <v>0</v>
      </c>
      <c r="CO69" s="109" t="n">
        <v>0</v>
      </c>
      <c r="CP69" s="109" t="n">
        <v>0</v>
      </c>
      <c r="CQ69" s="109" t="n">
        <v>0</v>
      </c>
      <c r="CR69" s="109" t="n">
        <v>0</v>
      </c>
      <c r="CS69" s="109" t="n">
        <v>0</v>
      </c>
      <c r="CT69" s="109" t="n">
        <v>0</v>
      </c>
      <c r="CU69" s="109" t="n">
        <v>0</v>
      </c>
      <c r="CV69" s="109" t="n">
        <v>0</v>
      </c>
      <c r="CW69" s="109" t="n">
        <v>0</v>
      </c>
      <c r="CX69" s="109" t="n">
        <v>0</v>
      </c>
      <c r="CY69" s="109" t="n">
        <v>0</v>
      </c>
      <c r="CZ69" s="109" t="n">
        <v>0</v>
      </c>
      <c r="DA69" s="109" t="n">
        <v>0</v>
      </c>
      <c r="DB69" s="109" t="n">
        <v>0</v>
      </c>
      <c r="DC69" s="109" t="n">
        <v>0</v>
      </c>
      <c r="DD69" s="109" t="n">
        <v>0</v>
      </c>
      <c r="DE69" s="109" t="n">
        <v>0</v>
      </c>
      <c r="DF69" s="109" t="n">
        <v>0</v>
      </c>
      <c r="DG69" s="109" t="n">
        <v>0</v>
      </c>
      <c r="DH69" s="109" t="n">
        <v>0</v>
      </c>
      <c r="DI69" s="109" t="n">
        <v>0</v>
      </c>
      <c r="DJ69" s="109" t="n">
        <v>0</v>
      </c>
      <c r="DK69" s="109" t="n">
        <v>0</v>
      </c>
      <c r="DL69" s="109" t="n">
        <v>0</v>
      </c>
      <c r="DM69" s="109" t="n">
        <v>0</v>
      </c>
      <c r="DN69" s="109" t="n">
        <v>0</v>
      </c>
      <c r="DO69" s="109" t="n">
        <v>0</v>
      </c>
      <c r="DP69" s="109" t="n">
        <v>0</v>
      </c>
      <c r="DQ69" s="109" t="n">
        <v>0</v>
      </c>
      <c r="DR69" s="109" t="n">
        <v>0</v>
      </c>
      <c r="DS69" s="109" t="n">
        <v>0</v>
      </c>
      <c r="DT69" s="109" t="n">
        <v>0</v>
      </c>
      <c r="DU69" s="109" t="n">
        <v>0</v>
      </c>
      <c r="DV69" s="109" t="n">
        <v>0</v>
      </c>
      <c r="DW69" s="109" t="n">
        <v>0</v>
      </c>
      <c r="DX69" s="109" t="n">
        <v>0</v>
      </c>
      <c r="DY69" s="109" t="n">
        <v>0</v>
      </c>
      <c r="DZ69" s="109" t="n">
        <v>0</v>
      </c>
      <c r="EA69" s="109" t="n">
        <v>0</v>
      </c>
      <c r="EB69" s="109" t="n">
        <v>0</v>
      </c>
      <c r="EC69" s="109" t="n">
        <v>0</v>
      </c>
      <c r="ED69" s="109" t="n">
        <v>0</v>
      </c>
      <c r="EE69" s="109" t="n">
        <v>0</v>
      </c>
      <c r="EF69" s="109" t="n">
        <v>0</v>
      </c>
      <c r="EG69" s="109" t="n">
        <v>0</v>
      </c>
      <c r="EH69" s="109" t="n">
        <v>0</v>
      </c>
      <c r="EI69" s="109" t="n">
        <v>0</v>
      </c>
      <c r="EJ69" s="109" t="n">
        <v>0</v>
      </c>
      <c r="EK69" s="109" t="n">
        <v>0</v>
      </c>
      <c r="EL69" s="109" t="n">
        <v>0</v>
      </c>
      <c r="EM69" s="109" t="n">
        <v>0</v>
      </c>
      <c r="EN69" s="109" t="n">
        <v>0</v>
      </c>
      <c r="EO69" s="109" t="n">
        <v>0</v>
      </c>
      <c r="EP69" s="109" t="n">
        <v>0</v>
      </c>
      <c r="EQ69" s="109" t="n">
        <v>0</v>
      </c>
      <c r="ER69" s="109" t="n">
        <v>0</v>
      </c>
      <c r="ES69" s="109" t="n">
        <v>0</v>
      </c>
      <c r="ET69" s="109" t="n">
        <v>0</v>
      </c>
      <c r="EU69" s="109" t="n">
        <v>0</v>
      </c>
      <c r="EV69" s="109" t="n">
        <v>0</v>
      </c>
      <c r="EW69" s="109" t="n">
        <v>0</v>
      </c>
      <c r="EX69" s="109" t="n">
        <v>0</v>
      </c>
      <c r="EY69" s="109" t="n">
        <v>0</v>
      </c>
      <c r="EZ69" s="109" t="n">
        <f aca="false">ROUND(SUM(G69:EY69),5)</f>
        <v>0</v>
      </c>
      <c r="FA69" s="110"/>
      <c r="FB69" s="111"/>
      <c r="FC69" s="110"/>
      <c r="FD69" s="111"/>
      <c r="FE69" s="110"/>
      <c r="FF69" s="111"/>
      <c r="FG69" s="110"/>
      <c r="FH69" s="111"/>
      <c r="FI69" s="110"/>
      <c r="FJ69" s="111"/>
      <c r="FK69" s="110"/>
      <c r="FL69" s="111"/>
      <c r="FM69" s="110"/>
      <c r="FN69" s="111"/>
      <c r="FO69" s="110"/>
      <c r="FP69" s="111"/>
      <c r="FQ69" s="110"/>
      <c r="FR69" s="111"/>
      <c r="FS69" s="110"/>
      <c r="FT69" s="111"/>
      <c r="FU69" s="110"/>
      <c r="FV69" s="111"/>
      <c r="FW69" s="110"/>
      <c r="FX69" s="111"/>
      <c r="FY69" s="110"/>
      <c r="FZ69" s="111"/>
      <c r="GA69" s="110"/>
      <c r="GB69" s="111"/>
      <c r="GC69" s="110"/>
      <c r="GD69" s="111"/>
      <c r="GE69" s="110"/>
      <c r="GF69" s="111"/>
      <c r="GG69" s="110"/>
      <c r="GH69" s="111"/>
      <c r="GI69" s="110"/>
      <c r="GJ69" s="111"/>
      <c r="GK69" s="110"/>
      <c r="GL69" s="111"/>
      <c r="GM69" s="110"/>
      <c r="GN69" s="111"/>
      <c r="GO69" s="110"/>
      <c r="GP69" s="111"/>
      <c r="GQ69" s="110"/>
      <c r="GR69" s="111"/>
      <c r="GS69" s="110"/>
      <c r="GT69" s="111"/>
      <c r="GU69" s="110"/>
      <c r="GV69" s="111"/>
      <c r="GW69" s="110"/>
      <c r="GX69" s="111"/>
      <c r="GY69" s="110"/>
      <c r="GZ69" s="111"/>
      <c r="HA69" s="110"/>
      <c r="HB69" s="111"/>
      <c r="HC69" s="110"/>
      <c r="HD69" s="111"/>
      <c r="HE69" s="110"/>
      <c r="HF69" s="111"/>
      <c r="HG69" s="110"/>
      <c r="HH69" s="111"/>
      <c r="HI69" s="110"/>
      <c r="HJ69" s="111"/>
      <c r="HK69" s="110"/>
      <c r="HL69" s="111"/>
      <c r="HM69" s="110"/>
      <c r="HN69" s="111"/>
      <c r="HO69" s="110"/>
      <c r="HP69" s="111"/>
      <c r="HQ69" s="110"/>
      <c r="HR69" s="111"/>
      <c r="HS69" s="110"/>
      <c r="HT69" s="111"/>
      <c r="HU69" s="110"/>
      <c r="HV69" s="111"/>
      <c r="HW69" s="110"/>
      <c r="HX69" s="111"/>
      <c r="HY69" s="110"/>
      <c r="HZ69" s="111"/>
      <c r="IA69" s="110"/>
      <c r="IB69" s="111"/>
      <c r="IC69" s="110"/>
      <c r="ID69" s="111"/>
      <c r="IE69" s="110"/>
      <c r="IF69" s="111"/>
      <c r="IG69" s="110"/>
      <c r="IH69" s="111"/>
      <c r="II69" s="110"/>
      <c r="IJ69" s="111"/>
      <c r="IK69" s="110"/>
      <c r="IL69" s="111"/>
      <c r="IM69" s="110"/>
      <c r="IN69" s="111"/>
      <c r="IO69" s="110"/>
      <c r="IP69" s="111"/>
      <c r="IQ69" s="110"/>
      <c r="IR69" s="111"/>
      <c r="IS69" s="110"/>
      <c r="IT69" s="111"/>
      <c r="IU69" s="110"/>
      <c r="IV69" s="111"/>
      <c r="IW69" s="110"/>
      <c r="IX69" s="111"/>
      <c r="IY69" s="110"/>
      <c r="IZ69" s="111"/>
      <c r="JA69" s="110"/>
      <c r="JB69" s="111"/>
      <c r="JC69" s="110"/>
      <c r="JD69" s="111"/>
      <c r="JE69" s="110"/>
      <c r="JF69" s="111"/>
      <c r="JG69" s="110"/>
      <c r="JH69" s="111"/>
      <c r="JI69" s="110"/>
      <c r="JJ69" s="111"/>
      <c r="JK69" s="110"/>
      <c r="JL69" s="111"/>
      <c r="JM69" s="110"/>
      <c r="JN69" s="111"/>
      <c r="JO69" s="110"/>
      <c r="JP69" s="111"/>
      <c r="JQ69" s="110"/>
      <c r="JR69" s="111"/>
      <c r="JS69" s="110"/>
      <c r="JT69" s="111"/>
      <c r="JU69" s="110"/>
      <c r="JV69" s="111"/>
      <c r="JW69" s="110"/>
      <c r="JX69" s="111"/>
      <c r="JY69" s="112"/>
      <c r="JZ69" s="112"/>
    </row>
    <row r="70" customFormat="false" ht="13.8" hidden="false" customHeight="false" outlineLevel="0" collapsed="false">
      <c r="A70" s="76"/>
      <c r="B70" s="76"/>
      <c r="C70" s="76"/>
      <c r="D70" s="76" t="s">
        <v>449</v>
      </c>
      <c r="E70" s="76"/>
      <c r="F70" s="76"/>
      <c r="G70" s="113" t="n">
        <v>0</v>
      </c>
      <c r="H70" s="113" t="n">
        <v>0</v>
      </c>
      <c r="I70" s="113" t="n">
        <v>0</v>
      </c>
      <c r="J70" s="113" t="n">
        <v>0</v>
      </c>
      <c r="K70" s="113" t="n">
        <v>0</v>
      </c>
      <c r="L70" s="113" t="n">
        <v>0</v>
      </c>
      <c r="M70" s="113" t="n">
        <v>0</v>
      </c>
      <c r="N70" s="113" t="n">
        <v>0</v>
      </c>
      <c r="O70" s="113" t="n">
        <v>0</v>
      </c>
      <c r="P70" s="113" t="n">
        <v>0</v>
      </c>
      <c r="Q70" s="113" t="n">
        <v>0</v>
      </c>
      <c r="R70" s="113" t="n">
        <v>0</v>
      </c>
      <c r="S70" s="113" t="n">
        <v>0</v>
      </c>
      <c r="T70" s="113" t="n">
        <v>0</v>
      </c>
      <c r="U70" s="113" t="n">
        <v>0</v>
      </c>
      <c r="V70" s="113" t="n">
        <v>0</v>
      </c>
      <c r="W70" s="113" t="n">
        <v>0</v>
      </c>
      <c r="X70" s="113" t="n">
        <v>0</v>
      </c>
      <c r="Y70" s="113" t="n">
        <v>0</v>
      </c>
      <c r="Z70" s="113" t="n">
        <v>0</v>
      </c>
      <c r="AA70" s="113" t="n">
        <v>0</v>
      </c>
      <c r="AB70" s="113" t="n">
        <v>0</v>
      </c>
      <c r="AC70" s="113" t="n">
        <v>0</v>
      </c>
      <c r="AD70" s="113" t="n">
        <v>0</v>
      </c>
      <c r="AE70" s="113" t="n">
        <v>0</v>
      </c>
      <c r="AF70" s="113" t="n">
        <v>0</v>
      </c>
      <c r="AG70" s="113" t="n">
        <v>0</v>
      </c>
      <c r="AH70" s="113" t="n">
        <v>0</v>
      </c>
      <c r="AI70" s="113" t="n">
        <v>0</v>
      </c>
      <c r="AJ70" s="113" t="n">
        <v>0</v>
      </c>
      <c r="AK70" s="113" t="n">
        <v>0</v>
      </c>
      <c r="AL70" s="113" t="n">
        <v>0</v>
      </c>
      <c r="AM70" s="113" t="n">
        <v>0</v>
      </c>
      <c r="AN70" s="113" t="n">
        <v>0</v>
      </c>
      <c r="AO70" s="113" t="n">
        <v>0</v>
      </c>
      <c r="AP70" s="113" t="n">
        <v>0</v>
      </c>
      <c r="AQ70" s="113" t="n">
        <v>0</v>
      </c>
      <c r="AR70" s="113" t="n">
        <v>0</v>
      </c>
      <c r="AS70" s="113" t="n">
        <v>0</v>
      </c>
      <c r="AT70" s="113" t="n">
        <v>0</v>
      </c>
      <c r="AU70" s="113" t="n">
        <v>0</v>
      </c>
      <c r="AV70" s="113" t="n">
        <v>0</v>
      </c>
      <c r="AW70" s="113" t="n">
        <v>0</v>
      </c>
      <c r="AX70" s="113" t="n">
        <v>0</v>
      </c>
      <c r="AY70" s="113" t="n">
        <v>0</v>
      </c>
      <c r="AZ70" s="113" t="n">
        <v>0</v>
      </c>
      <c r="BA70" s="113" t="n">
        <v>0</v>
      </c>
      <c r="BB70" s="113" t="n">
        <v>0</v>
      </c>
      <c r="BC70" s="113" t="n">
        <v>0</v>
      </c>
      <c r="BD70" s="113" t="n">
        <v>0</v>
      </c>
      <c r="BE70" s="113" t="n">
        <v>0</v>
      </c>
      <c r="BF70" s="113" t="n">
        <v>0</v>
      </c>
      <c r="BG70" s="113" t="n">
        <v>0</v>
      </c>
      <c r="BH70" s="113" t="n">
        <v>0</v>
      </c>
      <c r="BI70" s="113" t="n">
        <v>0</v>
      </c>
      <c r="BJ70" s="113" t="n">
        <v>0</v>
      </c>
      <c r="BK70" s="113" t="n">
        <v>0</v>
      </c>
      <c r="BL70" s="113" t="n">
        <v>0</v>
      </c>
      <c r="BM70" s="113" t="n">
        <v>0</v>
      </c>
      <c r="BN70" s="113" t="n">
        <v>0</v>
      </c>
      <c r="BO70" s="113" t="n">
        <v>0</v>
      </c>
      <c r="BP70" s="113" t="n">
        <v>0</v>
      </c>
      <c r="BQ70" s="113" t="n">
        <v>0</v>
      </c>
      <c r="BR70" s="113" t="n">
        <v>0</v>
      </c>
      <c r="BS70" s="113" t="n">
        <v>0</v>
      </c>
      <c r="BT70" s="113" t="n">
        <v>0</v>
      </c>
      <c r="BU70" s="113" t="n">
        <v>0</v>
      </c>
      <c r="BV70" s="113" t="n">
        <v>0</v>
      </c>
      <c r="BW70" s="113" t="n">
        <v>0</v>
      </c>
      <c r="BX70" s="113" t="n">
        <v>0</v>
      </c>
      <c r="BY70" s="113" t="n">
        <v>0</v>
      </c>
      <c r="BZ70" s="113" t="n">
        <v>0</v>
      </c>
      <c r="CA70" s="113" t="n">
        <v>0</v>
      </c>
      <c r="CB70" s="113" t="n">
        <v>0</v>
      </c>
      <c r="CC70" s="113" t="n">
        <v>0</v>
      </c>
      <c r="CD70" s="113" t="n">
        <v>0</v>
      </c>
      <c r="CE70" s="113" t="n">
        <v>0</v>
      </c>
      <c r="CF70" s="113" t="n">
        <v>0</v>
      </c>
      <c r="CG70" s="113" t="n">
        <v>0</v>
      </c>
      <c r="CH70" s="113" t="n">
        <v>0</v>
      </c>
      <c r="CI70" s="113" t="n">
        <v>0</v>
      </c>
      <c r="CJ70" s="113" t="n">
        <v>0</v>
      </c>
      <c r="CK70" s="113" t="n">
        <v>0</v>
      </c>
      <c r="CL70" s="113" t="n">
        <v>0</v>
      </c>
      <c r="CM70" s="113" t="n">
        <v>0</v>
      </c>
      <c r="CN70" s="113" t="n">
        <v>0</v>
      </c>
      <c r="CO70" s="113" t="n">
        <v>0</v>
      </c>
      <c r="CP70" s="113" t="n">
        <v>0</v>
      </c>
      <c r="CQ70" s="113" t="n">
        <v>0</v>
      </c>
      <c r="CR70" s="113" t="n">
        <v>0</v>
      </c>
      <c r="CS70" s="113" t="n">
        <v>0</v>
      </c>
      <c r="CT70" s="113" t="n">
        <v>0</v>
      </c>
      <c r="CU70" s="113" t="n">
        <v>0</v>
      </c>
      <c r="CV70" s="113" t="n">
        <v>0</v>
      </c>
      <c r="CW70" s="113" t="n">
        <v>0</v>
      </c>
      <c r="CX70" s="113" t="n">
        <v>0</v>
      </c>
      <c r="CY70" s="113" t="n">
        <v>0</v>
      </c>
      <c r="CZ70" s="113" t="n">
        <v>0</v>
      </c>
      <c r="DA70" s="113" t="n">
        <v>0</v>
      </c>
      <c r="DB70" s="113" t="n">
        <v>0</v>
      </c>
      <c r="DC70" s="113" t="n">
        <v>0</v>
      </c>
      <c r="DD70" s="113" t="n">
        <v>0</v>
      </c>
      <c r="DE70" s="113" t="n">
        <v>0</v>
      </c>
      <c r="DF70" s="113" t="n">
        <v>0</v>
      </c>
      <c r="DG70" s="113" t="n">
        <v>0</v>
      </c>
      <c r="DH70" s="113" t="n">
        <v>0</v>
      </c>
      <c r="DI70" s="113" t="n">
        <v>0</v>
      </c>
      <c r="DJ70" s="113" t="n">
        <v>0</v>
      </c>
      <c r="DK70" s="113" t="n">
        <v>0</v>
      </c>
      <c r="DL70" s="113" t="n">
        <v>0</v>
      </c>
      <c r="DM70" s="113" t="n">
        <v>0</v>
      </c>
      <c r="DN70" s="113" t="n">
        <v>0</v>
      </c>
      <c r="DO70" s="113" t="n">
        <v>0</v>
      </c>
      <c r="DP70" s="113" t="n">
        <v>0</v>
      </c>
      <c r="DQ70" s="113" t="n">
        <v>0</v>
      </c>
      <c r="DR70" s="113" t="n">
        <v>0</v>
      </c>
      <c r="DS70" s="113" t="n">
        <v>0</v>
      </c>
      <c r="DT70" s="113" t="n">
        <v>0</v>
      </c>
      <c r="DU70" s="113" t="n">
        <v>0</v>
      </c>
      <c r="DV70" s="113" t="n">
        <v>0</v>
      </c>
      <c r="DW70" s="113" t="n">
        <v>0</v>
      </c>
      <c r="DX70" s="113" t="n">
        <v>0</v>
      </c>
      <c r="DY70" s="113" t="n">
        <v>0</v>
      </c>
      <c r="DZ70" s="113" t="n">
        <v>0</v>
      </c>
      <c r="EA70" s="113" t="n">
        <v>0</v>
      </c>
      <c r="EB70" s="113" t="n">
        <v>0</v>
      </c>
      <c r="EC70" s="113" t="n">
        <v>0</v>
      </c>
      <c r="ED70" s="113" t="n">
        <v>0</v>
      </c>
      <c r="EE70" s="113" t="n">
        <v>0</v>
      </c>
      <c r="EF70" s="113" t="n">
        <v>0</v>
      </c>
      <c r="EG70" s="113" t="n">
        <v>0</v>
      </c>
      <c r="EH70" s="113" t="n">
        <v>0</v>
      </c>
      <c r="EI70" s="113" t="n">
        <v>0</v>
      </c>
      <c r="EJ70" s="113" t="n">
        <v>0</v>
      </c>
      <c r="EK70" s="113" t="n">
        <v>0</v>
      </c>
      <c r="EL70" s="113" t="n">
        <v>0</v>
      </c>
      <c r="EM70" s="113" t="n">
        <v>0</v>
      </c>
      <c r="EN70" s="113" t="n">
        <v>0</v>
      </c>
      <c r="EO70" s="113" t="n">
        <v>0</v>
      </c>
      <c r="EP70" s="113" t="n">
        <v>0</v>
      </c>
      <c r="EQ70" s="113" t="n">
        <v>0</v>
      </c>
      <c r="ER70" s="113" t="n">
        <v>0</v>
      </c>
      <c r="ES70" s="113" t="n">
        <v>0</v>
      </c>
      <c r="ET70" s="113" t="n">
        <v>0</v>
      </c>
      <c r="EU70" s="113" t="n">
        <v>0</v>
      </c>
      <c r="EV70" s="113" t="n">
        <v>0</v>
      </c>
      <c r="EW70" s="113" t="n">
        <v>0</v>
      </c>
      <c r="EX70" s="113" t="n">
        <v>0</v>
      </c>
      <c r="EY70" s="113" t="n">
        <v>0</v>
      </c>
      <c r="EZ70" s="113" t="n">
        <f aca="false">ROUND(SUM(G70:EY70),5)</f>
        <v>0</v>
      </c>
      <c r="FA70" s="110"/>
      <c r="FB70" s="111"/>
      <c r="FC70" s="110"/>
      <c r="FD70" s="111"/>
      <c r="FE70" s="110"/>
      <c r="FF70" s="111"/>
      <c r="FG70" s="110"/>
      <c r="FH70" s="111"/>
      <c r="FI70" s="110"/>
      <c r="FJ70" s="111"/>
      <c r="FK70" s="110"/>
      <c r="FL70" s="111"/>
      <c r="FM70" s="110"/>
      <c r="FN70" s="111"/>
      <c r="FO70" s="110"/>
      <c r="FP70" s="111"/>
      <c r="FQ70" s="110"/>
      <c r="FR70" s="111"/>
      <c r="FS70" s="110"/>
      <c r="FT70" s="111"/>
      <c r="FU70" s="110"/>
      <c r="FV70" s="111"/>
      <c r="FW70" s="110"/>
      <c r="FX70" s="111"/>
      <c r="FY70" s="110"/>
      <c r="FZ70" s="111"/>
      <c r="GA70" s="110"/>
      <c r="GB70" s="111"/>
      <c r="GC70" s="110"/>
      <c r="GD70" s="111"/>
      <c r="GE70" s="110"/>
      <c r="GF70" s="111"/>
      <c r="GG70" s="110"/>
      <c r="GH70" s="111"/>
      <c r="GI70" s="110"/>
      <c r="GJ70" s="111"/>
      <c r="GK70" s="110"/>
      <c r="GL70" s="111"/>
      <c r="GM70" s="110"/>
      <c r="GN70" s="111"/>
      <c r="GO70" s="110"/>
      <c r="GP70" s="111"/>
      <c r="GQ70" s="110"/>
      <c r="GR70" s="111"/>
      <c r="GS70" s="110"/>
      <c r="GT70" s="111"/>
      <c r="GU70" s="110"/>
      <c r="GV70" s="111"/>
      <c r="GW70" s="110"/>
      <c r="GX70" s="111"/>
      <c r="GY70" s="110"/>
      <c r="GZ70" s="111"/>
      <c r="HA70" s="110"/>
      <c r="HB70" s="111"/>
      <c r="HC70" s="110"/>
      <c r="HD70" s="111"/>
      <c r="HE70" s="110"/>
      <c r="HF70" s="111"/>
      <c r="HG70" s="110"/>
      <c r="HH70" s="111"/>
      <c r="HI70" s="110"/>
      <c r="HJ70" s="111"/>
      <c r="HK70" s="110"/>
      <c r="HL70" s="111"/>
      <c r="HM70" s="110"/>
      <c r="HN70" s="111"/>
      <c r="HO70" s="110"/>
      <c r="HP70" s="111"/>
      <c r="HQ70" s="110"/>
      <c r="HR70" s="111"/>
      <c r="HS70" s="110"/>
      <c r="HT70" s="111"/>
      <c r="HU70" s="110"/>
      <c r="HV70" s="111"/>
      <c r="HW70" s="110"/>
      <c r="HX70" s="111"/>
      <c r="HY70" s="110"/>
      <c r="HZ70" s="111"/>
      <c r="IA70" s="110"/>
      <c r="IB70" s="111"/>
      <c r="IC70" s="110"/>
      <c r="ID70" s="111"/>
      <c r="IE70" s="110"/>
      <c r="IF70" s="111"/>
      <c r="IG70" s="110"/>
      <c r="IH70" s="111"/>
      <c r="II70" s="110"/>
      <c r="IJ70" s="111"/>
      <c r="IK70" s="110"/>
      <c r="IL70" s="111"/>
      <c r="IM70" s="110"/>
      <c r="IN70" s="111"/>
      <c r="IO70" s="110"/>
      <c r="IP70" s="111"/>
      <c r="IQ70" s="110"/>
      <c r="IR70" s="111"/>
      <c r="IS70" s="110"/>
      <c r="IT70" s="111"/>
      <c r="IU70" s="110"/>
      <c r="IV70" s="111"/>
      <c r="IW70" s="110"/>
      <c r="IX70" s="111"/>
      <c r="IY70" s="110"/>
      <c r="IZ70" s="111"/>
      <c r="JA70" s="110"/>
      <c r="JB70" s="111"/>
      <c r="JC70" s="110"/>
      <c r="JD70" s="111"/>
      <c r="JE70" s="110"/>
      <c r="JF70" s="111"/>
      <c r="JG70" s="110"/>
      <c r="JH70" s="111"/>
      <c r="JI70" s="110"/>
      <c r="JJ70" s="111"/>
      <c r="JK70" s="110"/>
      <c r="JL70" s="111"/>
      <c r="JM70" s="110"/>
      <c r="JN70" s="111"/>
      <c r="JO70" s="110"/>
      <c r="JP70" s="111"/>
      <c r="JQ70" s="110"/>
      <c r="JR70" s="111"/>
      <c r="JS70" s="110"/>
      <c r="JT70" s="111"/>
      <c r="JU70" s="110"/>
      <c r="JV70" s="111"/>
      <c r="JW70" s="110"/>
      <c r="JX70" s="111"/>
      <c r="JY70" s="112"/>
      <c r="JZ70" s="112"/>
    </row>
    <row r="71" customFormat="false" ht="13.8" hidden="false" customHeight="false" outlineLevel="0" collapsed="false">
      <c r="A71" s="76"/>
      <c r="B71" s="76"/>
      <c r="C71" s="76" t="s">
        <v>450</v>
      </c>
      <c r="D71" s="76"/>
      <c r="E71" s="76"/>
      <c r="F71" s="76"/>
      <c r="G71" s="109" t="n">
        <f aca="false">ROUND(SUM(G68:G70),5)</f>
        <v>0</v>
      </c>
      <c r="H71" s="109" t="n">
        <f aca="false">ROUND(SUM(H68:H70),5)</f>
        <v>0</v>
      </c>
      <c r="I71" s="109" t="n">
        <f aca="false">ROUND(SUM(I68:I70),5)</f>
        <v>0</v>
      </c>
      <c r="J71" s="109" t="n">
        <f aca="false">ROUND(SUM(J68:J70),5)</f>
        <v>0</v>
      </c>
      <c r="K71" s="109" t="n">
        <f aca="false">ROUND(SUM(K68:K70),5)</f>
        <v>0</v>
      </c>
      <c r="L71" s="109" t="n">
        <f aca="false">ROUND(SUM(L68:L70),5)</f>
        <v>0</v>
      </c>
      <c r="M71" s="109" t="n">
        <f aca="false">ROUND(SUM(M68:M70),5)</f>
        <v>0</v>
      </c>
      <c r="N71" s="109" t="n">
        <f aca="false">ROUND(SUM(N68:N70),5)</f>
        <v>0</v>
      </c>
      <c r="O71" s="109" t="n">
        <f aca="false">ROUND(SUM(O68:O70),5)</f>
        <v>0</v>
      </c>
      <c r="P71" s="109" t="n">
        <f aca="false">ROUND(SUM(P68:P70),5)</f>
        <v>0</v>
      </c>
      <c r="Q71" s="109" t="n">
        <f aca="false">ROUND(SUM(Q68:Q70),5)</f>
        <v>0</v>
      </c>
      <c r="R71" s="109" t="n">
        <f aca="false">ROUND(SUM(R68:R70),5)</f>
        <v>0</v>
      </c>
      <c r="S71" s="109" t="n">
        <f aca="false">ROUND(SUM(S68:S70),5)</f>
        <v>0</v>
      </c>
      <c r="T71" s="109" t="n">
        <f aca="false">ROUND(SUM(T68:T70),5)</f>
        <v>0</v>
      </c>
      <c r="U71" s="109" t="n">
        <f aca="false">ROUND(SUM(U68:U70),5)</f>
        <v>0</v>
      </c>
      <c r="V71" s="109" t="n">
        <f aca="false">ROUND(SUM(V68:V70),5)</f>
        <v>0</v>
      </c>
      <c r="W71" s="109" t="n">
        <f aca="false">ROUND(SUM(W68:W70),5)</f>
        <v>0</v>
      </c>
      <c r="X71" s="109" t="n">
        <f aca="false">ROUND(SUM(X68:X70),5)</f>
        <v>0</v>
      </c>
      <c r="Y71" s="109" t="n">
        <f aca="false">ROUND(SUM(Y68:Y70),5)</f>
        <v>0</v>
      </c>
      <c r="Z71" s="109" t="n">
        <f aca="false">ROUND(SUM(Z68:Z70),5)</f>
        <v>0</v>
      </c>
      <c r="AA71" s="109" t="n">
        <f aca="false">ROUND(SUM(AA68:AA70),5)</f>
        <v>0</v>
      </c>
      <c r="AB71" s="109" t="n">
        <f aca="false">ROUND(SUM(AB68:AB70),5)</f>
        <v>0</v>
      </c>
      <c r="AC71" s="109" t="n">
        <f aca="false">ROUND(SUM(AC68:AC70),5)</f>
        <v>0</v>
      </c>
      <c r="AD71" s="109" t="n">
        <f aca="false">ROUND(SUM(AD68:AD70),5)</f>
        <v>0</v>
      </c>
      <c r="AE71" s="109" t="n">
        <f aca="false">ROUND(SUM(AE68:AE70),5)</f>
        <v>0</v>
      </c>
      <c r="AF71" s="109" t="n">
        <f aca="false">ROUND(SUM(AF68:AF70),5)</f>
        <v>0</v>
      </c>
      <c r="AG71" s="109" t="n">
        <f aca="false">ROUND(SUM(AG68:AG70),5)</f>
        <v>0</v>
      </c>
      <c r="AH71" s="109" t="n">
        <f aca="false">ROUND(SUM(AH68:AH70),5)</f>
        <v>0</v>
      </c>
      <c r="AI71" s="109" t="n">
        <f aca="false">ROUND(SUM(AI68:AI70),5)</f>
        <v>0</v>
      </c>
      <c r="AJ71" s="109" t="n">
        <f aca="false">ROUND(SUM(AJ68:AJ70),5)</f>
        <v>0</v>
      </c>
      <c r="AK71" s="109" t="n">
        <f aca="false">ROUND(SUM(AK68:AK70),5)</f>
        <v>0</v>
      </c>
      <c r="AL71" s="109" t="n">
        <f aca="false">ROUND(SUM(AL68:AL70),5)</f>
        <v>0</v>
      </c>
      <c r="AM71" s="109" t="n">
        <f aca="false">ROUND(SUM(AM68:AM70),5)</f>
        <v>0</v>
      </c>
      <c r="AN71" s="109" t="n">
        <f aca="false">ROUND(SUM(AN68:AN70),5)</f>
        <v>0</v>
      </c>
      <c r="AO71" s="109" t="n">
        <f aca="false">ROUND(SUM(AO68:AO70),5)</f>
        <v>0</v>
      </c>
      <c r="AP71" s="109" t="n">
        <f aca="false">ROUND(SUM(AP68:AP70),5)</f>
        <v>0</v>
      </c>
      <c r="AQ71" s="109" t="n">
        <f aca="false">ROUND(SUM(AQ68:AQ70),5)</f>
        <v>0</v>
      </c>
      <c r="AR71" s="109" t="n">
        <f aca="false">ROUND(SUM(AR68:AR70),5)</f>
        <v>0</v>
      </c>
      <c r="AS71" s="109" t="n">
        <f aca="false">ROUND(SUM(AS68:AS70),5)</f>
        <v>0</v>
      </c>
      <c r="AT71" s="109" t="n">
        <f aca="false">ROUND(SUM(AT68:AT70),5)</f>
        <v>0</v>
      </c>
      <c r="AU71" s="109" t="n">
        <f aca="false">ROUND(SUM(AU68:AU70),5)</f>
        <v>0</v>
      </c>
      <c r="AV71" s="109" t="n">
        <f aca="false">ROUND(SUM(AV68:AV70),5)</f>
        <v>0</v>
      </c>
      <c r="AW71" s="109" t="n">
        <f aca="false">ROUND(SUM(AW68:AW70),5)</f>
        <v>0</v>
      </c>
      <c r="AX71" s="109" t="n">
        <f aca="false">ROUND(SUM(AX68:AX70),5)</f>
        <v>0</v>
      </c>
      <c r="AY71" s="109" t="n">
        <f aca="false">ROUND(SUM(AY68:AY70),5)</f>
        <v>0</v>
      </c>
      <c r="AZ71" s="109" t="n">
        <f aca="false">ROUND(SUM(AZ68:AZ70),5)</f>
        <v>0</v>
      </c>
      <c r="BA71" s="109" t="n">
        <f aca="false">ROUND(SUM(BA68:BA70),5)</f>
        <v>0</v>
      </c>
      <c r="BB71" s="109" t="n">
        <f aca="false">ROUND(SUM(BB68:BB70),5)</f>
        <v>0</v>
      </c>
      <c r="BC71" s="109" t="n">
        <f aca="false">ROUND(SUM(BC68:BC70),5)</f>
        <v>0</v>
      </c>
      <c r="BD71" s="109" t="n">
        <f aca="false">ROUND(SUM(BD68:BD70),5)</f>
        <v>0</v>
      </c>
      <c r="BE71" s="109" t="n">
        <f aca="false">ROUND(SUM(BE68:BE70),5)</f>
        <v>0</v>
      </c>
      <c r="BF71" s="109" t="n">
        <f aca="false">ROUND(SUM(BF68:BF70),5)</f>
        <v>0</v>
      </c>
      <c r="BG71" s="109" t="n">
        <f aca="false">ROUND(SUM(BG68:BG70),5)</f>
        <v>0</v>
      </c>
      <c r="BH71" s="109" t="n">
        <f aca="false">ROUND(SUM(BH68:BH70),5)</f>
        <v>0</v>
      </c>
      <c r="BI71" s="109" t="n">
        <f aca="false">ROUND(SUM(BI68:BI70),5)</f>
        <v>0</v>
      </c>
      <c r="BJ71" s="109" t="n">
        <f aca="false">ROUND(SUM(BJ68:BJ70),5)</f>
        <v>0</v>
      </c>
      <c r="BK71" s="109" t="n">
        <f aca="false">ROUND(SUM(BK68:BK70),5)</f>
        <v>0</v>
      </c>
      <c r="BL71" s="109" t="n">
        <f aca="false">ROUND(SUM(BL68:BL70),5)</f>
        <v>0</v>
      </c>
      <c r="BM71" s="109" t="n">
        <f aca="false">ROUND(SUM(BM68:BM70),5)</f>
        <v>0</v>
      </c>
      <c r="BN71" s="109" t="n">
        <f aca="false">ROUND(SUM(BN68:BN70),5)</f>
        <v>0</v>
      </c>
      <c r="BO71" s="109" t="n">
        <f aca="false">ROUND(SUM(BO68:BO70),5)</f>
        <v>0</v>
      </c>
      <c r="BP71" s="109" t="n">
        <f aca="false">ROUND(SUM(BP68:BP70),5)</f>
        <v>0</v>
      </c>
      <c r="BQ71" s="109" t="n">
        <f aca="false">ROUND(SUM(BQ68:BQ70),5)</f>
        <v>0</v>
      </c>
      <c r="BR71" s="109" t="n">
        <f aca="false">ROUND(SUM(BR68:BR70),5)</f>
        <v>0</v>
      </c>
      <c r="BS71" s="109" t="n">
        <f aca="false">ROUND(SUM(BS68:BS70),5)</f>
        <v>0</v>
      </c>
      <c r="BT71" s="109" t="n">
        <f aca="false">ROUND(SUM(BT68:BT70),5)</f>
        <v>0</v>
      </c>
      <c r="BU71" s="109" t="n">
        <f aca="false">ROUND(SUM(BU68:BU70),5)</f>
        <v>0</v>
      </c>
      <c r="BV71" s="109" t="n">
        <f aca="false">ROUND(SUM(BV68:BV70),5)</f>
        <v>0</v>
      </c>
      <c r="BW71" s="109" t="n">
        <f aca="false">ROUND(SUM(BW68:BW70),5)</f>
        <v>0</v>
      </c>
      <c r="BX71" s="109" t="n">
        <f aca="false">ROUND(SUM(BX68:BX70),5)</f>
        <v>0</v>
      </c>
      <c r="BY71" s="109" t="n">
        <f aca="false">ROUND(SUM(BY68:BY70),5)</f>
        <v>0</v>
      </c>
      <c r="BZ71" s="109" t="n">
        <f aca="false">ROUND(SUM(BZ68:BZ70),5)</f>
        <v>0</v>
      </c>
      <c r="CA71" s="109" t="n">
        <f aca="false">ROUND(SUM(CA68:CA70),5)</f>
        <v>0</v>
      </c>
      <c r="CB71" s="109" t="n">
        <f aca="false">ROUND(SUM(CB68:CB70),5)</f>
        <v>0</v>
      </c>
      <c r="CC71" s="109" t="n">
        <f aca="false">ROUND(SUM(CC68:CC70),5)</f>
        <v>0</v>
      </c>
      <c r="CD71" s="109" t="n">
        <f aca="false">ROUND(SUM(CD68:CD70),5)</f>
        <v>0</v>
      </c>
      <c r="CE71" s="109" t="n">
        <f aca="false">ROUND(SUM(CE68:CE70),5)</f>
        <v>0</v>
      </c>
      <c r="CF71" s="109" t="n">
        <f aca="false">ROUND(SUM(CF68:CF70),5)</f>
        <v>0</v>
      </c>
      <c r="CG71" s="109" t="n">
        <f aca="false">ROUND(SUM(CG68:CG70),5)</f>
        <v>0</v>
      </c>
      <c r="CH71" s="109" t="n">
        <f aca="false">ROUND(SUM(CH68:CH70),5)</f>
        <v>0</v>
      </c>
      <c r="CI71" s="109" t="n">
        <f aca="false">ROUND(SUM(CI68:CI70),5)</f>
        <v>0</v>
      </c>
      <c r="CJ71" s="109" t="n">
        <f aca="false">ROUND(SUM(CJ68:CJ70),5)</f>
        <v>0</v>
      </c>
      <c r="CK71" s="109" t="n">
        <f aca="false">ROUND(SUM(CK68:CK70),5)</f>
        <v>0</v>
      </c>
      <c r="CL71" s="109" t="n">
        <f aca="false">ROUND(SUM(CL68:CL70),5)</f>
        <v>0</v>
      </c>
      <c r="CM71" s="109" t="n">
        <f aca="false">ROUND(SUM(CM68:CM70),5)</f>
        <v>0</v>
      </c>
      <c r="CN71" s="109" t="n">
        <f aca="false">ROUND(SUM(CN68:CN70),5)</f>
        <v>0</v>
      </c>
      <c r="CO71" s="109" t="n">
        <f aca="false">ROUND(SUM(CO68:CO70),5)</f>
        <v>0</v>
      </c>
      <c r="CP71" s="109" t="n">
        <f aca="false">ROUND(SUM(CP68:CP70),5)</f>
        <v>0</v>
      </c>
      <c r="CQ71" s="109" t="n">
        <f aca="false">ROUND(SUM(CQ68:CQ70),5)</f>
        <v>0</v>
      </c>
      <c r="CR71" s="109" t="n">
        <f aca="false">ROUND(SUM(CR68:CR70),5)</f>
        <v>0</v>
      </c>
      <c r="CS71" s="109" t="n">
        <f aca="false">ROUND(SUM(CS68:CS70),5)</f>
        <v>0</v>
      </c>
      <c r="CT71" s="109" t="n">
        <f aca="false">ROUND(SUM(CT68:CT70),5)</f>
        <v>0</v>
      </c>
      <c r="CU71" s="109" t="n">
        <f aca="false">ROUND(SUM(CU68:CU70),5)</f>
        <v>0</v>
      </c>
      <c r="CV71" s="109" t="n">
        <f aca="false">ROUND(SUM(CV68:CV70),5)</f>
        <v>0</v>
      </c>
      <c r="CW71" s="109" t="n">
        <f aca="false">ROUND(SUM(CW68:CW70),5)</f>
        <v>0</v>
      </c>
      <c r="CX71" s="109" t="n">
        <f aca="false">ROUND(SUM(CX68:CX70),5)</f>
        <v>0</v>
      </c>
      <c r="CY71" s="109" t="n">
        <f aca="false">ROUND(SUM(CY68:CY70),5)</f>
        <v>0</v>
      </c>
      <c r="CZ71" s="109" t="n">
        <f aca="false">ROUND(SUM(CZ68:CZ70),5)</f>
        <v>0</v>
      </c>
      <c r="DA71" s="109" t="n">
        <f aca="false">ROUND(SUM(DA68:DA70),5)</f>
        <v>0</v>
      </c>
      <c r="DB71" s="109" t="n">
        <f aca="false">ROUND(SUM(DB68:DB70),5)</f>
        <v>0</v>
      </c>
      <c r="DC71" s="109" t="n">
        <f aca="false">ROUND(SUM(DC68:DC70),5)</f>
        <v>0</v>
      </c>
      <c r="DD71" s="109" t="n">
        <f aca="false">ROUND(SUM(DD68:DD70),5)</f>
        <v>0</v>
      </c>
      <c r="DE71" s="109" t="n">
        <f aca="false">ROUND(SUM(DE68:DE70),5)</f>
        <v>0</v>
      </c>
      <c r="DF71" s="109" t="n">
        <f aca="false">ROUND(SUM(DF68:DF70),5)</f>
        <v>0</v>
      </c>
      <c r="DG71" s="109" t="n">
        <f aca="false">ROUND(SUM(DG68:DG70),5)</f>
        <v>0</v>
      </c>
      <c r="DH71" s="109" t="n">
        <f aca="false">ROUND(SUM(DH68:DH70),5)</f>
        <v>0</v>
      </c>
      <c r="DI71" s="109" t="n">
        <f aca="false">ROUND(SUM(DI68:DI70),5)</f>
        <v>0</v>
      </c>
      <c r="DJ71" s="109" t="n">
        <f aca="false">ROUND(SUM(DJ68:DJ70),5)</f>
        <v>0</v>
      </c>
      <c r="DK71" s="109" t="n">
        <f aca="false">ROUND(SUM(DK68:DK70),5)</f>
        <v>0</v>
      </c>
      <c r="DL71" s="109" t="n">
        <f aca="false">ROUND(SUM(DL68:DL70),5)</f>
        <v>0</v>
      </c>
      <c r="DM71" s="109" t="n">
        <f aca="false">ROUND(SUM(DM68:DM70),5)</f>
        <v>0</v>
      </c>
      <c r="DN71" s="109" t="n">
        <f aca="false">ROUND(SUM(DN68:DN70),5)</f>
        <v>0</v>
      </c>
      <c r="DO71" s="109" t="n">
        <f aca="false">ROUND(SUM(DO68:DO70),5)</f>
        <v>0</v>
      </c>
      <c r="DP71" s="109" t="n">
        <f aca="false">ROUND(SUM(DP68:DP70),5)</f>
        <v>0</v>
      </c>
      <c r="DQ71" s="109" t="n">
        <f aca="false">ROUND(SUM(DQ68:DQ70),5)</f>
        <v>0</v>
      </c>
      <c r="DR71" s="109" t="n">
        <f aca="false">ROUND(SUM(DR68:DR70),5)</f>
        <v>0</v>
      </c>
      <c r="DS71" s="109" t="n">
        <f aca="false">ROUND(SUM(DS68:DS70),5)</f>
        <v>0</v>
      </c>
      <c r="DT71" s="109" t="n">
        <f aca="false">ROUND(SUM(DT68:DT70),5)</f>
        <v>0</v>
      </c>
      <c r="DU71" s="109" t="n">
        <f aca="false">ROUND(SUM(DU68:DU70),5)</f>
        <v>0</v>
      </c>
      <c r="DV71" s="109" t="n">
        <f aca="false">ROUND(SUM(DV68:DV70),5)</f>
        <v>0</v>
      </c>
      <c r="DW71" s="109" t="n">
        <f aca="false">ROUND(SUM(DW68:DW70),5)</f>
        <v>0</v>
      </c>
      <c r="DX71" s="109" t="n">
        <f aca="false">ROUND(SUM(DX68:DX70),5)</f>
        <v>0</v>
      </c>
      <c r="DY71" s="109" t="n">
        <f aca="false">ROUND(SUM(DY68:DY70),5)</f>
        <v>0</v>
      </c>
      <c r="DZ71" s="109" t="n">
        <f aca="false">ROUND(SUM(DZ68:DZ70),5)</f>
        <v>0</v>
      </c>
      <c r="EA71" s="109" t="n">
        <f aca="false">ROUND(SUM(EA68:EA70),5)</f>
        <v>0</v>
      </c>
      <c r="EB71" s="109" t="n">
        <f aca="false">ROUND(SUM(EB68:EB70),5)</f>
        <v>0</v>
      </c>
      <c r="EC71" s="109" t="n">
        <f aca="false">ROUND(SUM(EC68:EC70),5)</f>
        <v>0</v>
      </c>
      <c r="ED71" s="109" t="n">
        <f aca="false">ROUND(SUM(ED68:ED70),5)</f>
        <v>0</v>
      </c>
      <c r="EE71" s="109" t="n">
        <f aca="false">ROUND(SUM(EE68:EE70),5)</f>
        <v>0</v>
      </c>
      <c r="EF71" s="109" t="n">
        <f aca="false">ROUND(SUM(EF68:EF70),5)</f>
        <v>0</v>
      </c>
      <c r="EG71" s="109" t="n">
        <f aca="false">ROUND(SUM(EG68:EG70),5)</f>
        <v>0</v>
      </c>
      <c r="EH71" s="109" t="n">
        <f aca="false">ROUND(SUM(EH68:EH70),5)</f>
        <v>0</v>
      </c>
      <c r="EI71" s="109" t="n">
        <f aca="false">ROUND(SUM(EI68:EI70),5)</f>
        <v>0</v>
      </c>
      <c r="EJ71" s="109" t="n">
        <f aca="false">ROUND(SUM(EJ68:EJ70),5)</f>
        <v>0</v>
      </c>
      <c r="EK71" s="109" t="n">
        <f aca="false">ROUND(SUM(EK68:EK70),5)</f>
        <v>0</v>
      </c>
      <c r="EL71" s="109" t="n">
        <f aca="false">ROUND(SUM(EL68:EL70),5)</f>
        <v>0</v>
      </c>
      <c r="EM71" s="109" t="n">
        <f aca="false">ROUND(SUM(EM68:EM70),5)</f>
        <v>0</v>
      </c>
      <c r="EN71" s="109" t="n">
        <f aca="false">ROUND(SUM(EN68:EN70),5)</f>
        <v>0</v>
      </c>
      <c r="EO71" s="109" t="n">
        <f aca="false">ROUND(SUM(EO68:EO70),5)</f>
        <v>0</v>
      </c>
      <c r="EP71" s="109" t="n">
        <f aca="false">ROUND(SUM(EP68:EP70),5)</f>
        <v>0</v>
      </c>
      <c r="EQ71" s="109" t="n">
        <f aca="false">ROUND(SUM(EQ68:EQ70),5)</f>
        <v>0</v>
      </c>
      <c r="ER71" s="109" t="n">
        <f aca="false">ROUND(SUM(ER68:ER70),5)</f>
        <v>0</v>
      </c>
      <c r="ES71" s="109" t="n">
        <f aca="false">ROUND(SUM(ES68:ES70),5)</f>
        <v>0</v>
      </c>
      <c r="ET71" s="109" t="n">
        <f aca="false">ROUND(SUM(ET68:ET70),5)</f>
        <v>0</v>
      </c>
      <c r="EU71" s="109" t="n">
        <f aca="false">ROUND(SUM(EU68:EU70),5)</f>
        <v>0</v>
      </c>
      <c r="EV71" s="109" t="n">
        <f aca="false">ROUND(SUM(EV68:EV70),5)</f>
        <v>0</v>
      </c>
      <c r="EW71" s="109" t="n">
        <f aca="false">ROUND(SUM(EW68:EW70),5)</f>
        <v>0</v>
      </c>
      <c r="EX71" s="109" t="n">
        <f aca="false">ROUND(SUM(EX68:EX70),5)</f>
        <v>0</v>
      </c>
      <c r="EY71" s="109" t="n">
        <f aca="false">ROUND(SUM(EY68:EY70),5)</f>
        <v>0</v>
      </c>
      <c r="EZ71" s="109" t="n">
        <f aca="false">ROUND(SUM(G71:EY71),5)</f>
        <v>0</v>
      </c>
      <c r="FA71" s="110"/>
      <c r="FB71" s="111"/>
      <c r="FC71" s="110"/>
      <c r="FD71" s="111"/>
      <c r="FE71" s="110"/>
      <c r="FF71" s="111"/>
      <c r="FG71" s="110"/>
      <c r="FH71" s="111"/>
      <c r="FI71" s="110"/>
      <c r="FJ71" s="111"/>
      <c r="FK71" s="110"/>
      <c r="FL71" s="111"/>
      <c r="FM71" s="110"/>
      <c r="FN71" s="111"/>
      <c r="FO71" s="110"/>
      <c r="FP71" s="111"/>
      <c r="FQ71" s="110"/>
      <c r="FR71" s="111"/>
      <c r="FS71" s="110"/>
      <c r="FT71" s="111"/>
      <c r="FU71" s="110"/>
      <c r="FV71" s="111"/>
      <c r="FW71" s="110"/>
      <c r="FX71" s="111"/>
      <c r="FY71" s="110"/>
      <c r="FZ71" s="111"/>
      <c r="GA71" s="110"/>
      <c r="GB71" s="111"/>
      <c r="GC71" s="110"/>
      <c r="GD71" s="111"/>
      <c r="GE71" s="110"/>
      <c r="GF71" s="111"/>
      <c r="GG71" s="110"/>
      <c r="GH71" s="111"/>
      <c r="GI71" s="110"/>
      <c r="GJ71" s="111"/>
      <c r="GK71" s="110"/>
      <c r="GL71" s="111"/>
      <c r="GM71" s="110"/>
      <c r="GN71" s="111"/>
      <c r="GO71" s="110"/>
      <c r="GP71" s="111"/>
      <c r="GQ71" s="110"/>
      <c r="GR71" s="111"/>
      <c r="GS71" s="110"/>
      <c r="GT71" s="111"/>
      <c r="GU71" s="110"/>
      <c r="GV71" s="111"/>
      <c r="GW71" s="110"/>
      <c r="GX71" s="111"/>
      <c r="GY71" s="110"/>
      <c r="GZ71" s="111"/>
      <c r="HA71" s="110"/>
      <c r="HB71" s="111"/>
      <c r="HC71" s="110"/>
      <c r="HD71" s="111"/>
      <c r="HE71" s="110"/>
      <c r="HF71" s="111"/>
      <c r="HG71" s="110"/>
      <c r="HH71" s="111"/>
      <c r="HI71" s="110"/>
      <c r="HJ71" s="111"/>
      <c r="HK71" s="110"/>
      <c r="HL71" s="111"/>
      <c r="HM71" s="110"/>
      <c r="HN71" s="111"/>
      <c r="HO71" s="110"/>
      <c r="HP71" s="111"/>
      <c r="HQ71" s="110"/>
      <c r="HR71" s="111"/>
      <c r="HS71" s="110"/>
      <c r="HT71" s="111"/>
      <c r="HU71" s="110"/>
      <c r="HV71" s="111"/>
      <c r="HW71" s="110"/>
      <c r="HX71" s="111"/>
      <c r="HY71" s="110"/>
      <c r="HZ71" s="111"/>
      <c r="IA71" s="110"/>
      <c r="IB71" s="111"/>
      <c r="IC71" s="110"/>
      <c r="ID71" s="111"/>
      <c r="IE71" s="110"/>
      <c r="IF71" s="111"/>
      <c r="IG71" s="110"/>
      <c r="IH71" s="111"/>
      <c r="II71" s="110"/>
      <c r="IJ71" s="111"/>
      <c r="IK71" s="110"/>
      <c r="IL71" s="111"/>
      <c r="IM71" s="110"/>
      <c r="IN71" s="111"/>
      <c r="IO71" s="110"/>
      <c r="IP71" s="111"/>
      <c r="IQ71" s="110"/>
      <c r="IR71" s="111"/>
      <c r="IS71" s="110"/>
      <c r="IT71" s="111"/>
      <c r="IU71" s="110"/>
      <c r="IV71" s="111"/>
      <c r="IW71" s="110"/>
      <c r="IX71" s="111"/>
      <c r="IY71" s="110"/>
      <c r="IZ71" s="111"/>
      <c r="JA71" s="110"/>
      <c r="JB71" s="111"/>
      <c r="JC71" s="110"/>
      <c r="JD71" s="111"/>
      <c r="JE71" s="110"/>
      <c r="JF71" s="111"/>
      <c r="JG71" s="110"/>
      <c r="JH71" s="111"/>
      <c r="JI71" s="110"/>
      <c r="JJ71" s="111"/>
      <c r="JK71" s="110"/>
      <c r="JL71" s="111"/>
      <c r="JM71" s="110"/>
      <c r="JN71" s="111"/>
      <c r="JO71" s="110"/>
      <c r="JP71" s="111"/>
      <c r="JQ71" s="110"/>
      <c r="JR71" s="111"/>
      <c r="JS71" s="110"/>
      <c r="JT71" s="111"/>
      <c r="JU71" s="110"/>
      <c r="JV71" s="111"/>
      <c r="JW71" s="110"/>
      <c r="JX71" s="111"/>
      <c r="JY71" s="112"/>
      <c r="JZ71" s="112"/>
    </row>
    <row r="72" customFormat="false" ht="30" hidden="false" customHeight="true" outlineLevel="0" collapsed="false">
      <c r="A72" s="76"/>
      <c r="B72" s="76"/>
      <c r="C72" s="76" t="s">
        <v>451</v>
      </c>
      <c r="D72" s="76"/>
      <c r="E72" s="76"/>
      <c r="F72" s="76"/>
      <c r="G72" s="109"/>
      <c r="H72" s="109"/>
      <c r="I72" s="109"/>
      <c r="J72" s="109"/>
      <c r="K72" s="109"/>
      <c r="L72" s="109"/>
      <c r="M72" s="109"/>
      <c r="N72" s="109"/>
      <c r="O72" s="109"/>
      <c r="P72" s="109"/>
      <c r="Q72" s="109"/>
      <c r="R72" s="109"/>
      <c r="S72" s="109"/>
      <c r="T72" s="109"/>
      <c r="U72" s="109"/>
      <c r="V72" s="109"/>
      <c r="W72" s="109"/>
      <c r="X72" s="109"/>
      <c r="Y72" s="109"/>
      <c r="Z72" s="109"/>
      <c r="AA72" s="109"/>
      <c r="AB72" s="109"/>
      <c r="AC72" s="109"/>
      <c r="AD72" s="109"/>
      <c r="AE72" s="109"/>
      <c r="AF72" s="109"/>
      <c r="AG72" s="109"/>
      <c r="AH72" s="109"/>
      <c r="AI72" s="109"/>
      <c r="AJ72" s="109"/>
      <c r="AK72" s="109"/>
      <c r="AL72" s="109"/>
      <c r="AM72" s="109"/>
      <c r="AN72" s="109"/>
      <c r="AO72" s="109"/>
      <c r="AP72" s="109"/>
      <c r="AQ72" s="109"/>
      <c r="AR72" s="109"/>
      <c r="AS72" s="109"/>
      <c r="AT72" s="109"/>
      <c r="AU72" s="109"/>
      <c r="AV72" s="109"/>
      <c r="AW72" s="109"/>
      <c r="AX72" s="109"/>
      <c r="AY72" s="109"/>
      <c r="AZ72" s="109"/>
      <c r="BA72" s="109"/>
      <c r="BB72" s="109"/>
      <c r="BC72" s="109"/>
      <c r="BD72" s="109"/>
      <c r="BE72" s="109"/>
      <c r="BF72" s="109"/>
      <c r="BG72" s="109"/>
      <c r="BH72" s="109"/>
      <c r="BI72" s="109"/>
      <c r="BJ72" s="109"/>
      <c r="BK72" s="109"/>
      <c r="BL72" s="109"/>
      <c r="BM72" s="109"/>
      <c r="BN72" s="109"/>
      <c r="BO72" s="109"/>
      <c r="BP72" s="109"/>
      <c r="BQ72" s="109"/>
      <c r="BR72" s="109"/>
      <c r="BS72" s="109"/>
      <c r="BT72" s="109"/>
      <c r="BU72" s="109"/>
      <c r="BV72" s="109"/>
      <c r="BW72" s="109"/>
      <c r="BX72" s="109"/>
      <c r="BY72" s="109"/>
      <c r="BZ72" s="109"/>
      <c r="CA72" s="109"/>
      <c r="CB72" s="109"/>
      <c r="CC72" s="109"/>
      <c r="CD72" s="109"/>
      <c r="CE72" s="109"/>
      <c r="CF72" s="109"/>
      <c r="CG72" s="109"/>
      <c r="CH72" s="109"/>
      <c r="CI72" s="109"/>
      <c r="CJ72" s="109"/>
      <c r="CK72" s="109"/>
      <c r="CL72" s="109"/>
      <c r="CM72" s="109"/>
      <c r="CN72" s="109"/>
      <c r="CO72" s="109"/>
      <c r="CP72" s="109"/>
      <c r="CQ72" s="109"/>
      <c r="CR72" s="109"/>
      <c r="CS72" s="109"/>
      <c r="CT72" s="109"/>
      <c r="CU72" s="109"/>
      <c r="CV72" s="109"/>
      <c r="CW72" s="109"/>
      <c r="CX72" s="109"/>
      <c r="CY72" s="109"/>
      <c r="CZ72" s="109"/>
      <c r="DA72" s="109"/>
      <c r="DB72" s="109"/>
      <c r="DC72" s="109"/>
      <c r="DD72" s="109"/>
      <c r="DE72" s="109"/>
      <c r="DF72" s="109"/>
      <c r="DG72" s="109"/>
      <c r="DH72" s="109"/>
      <c r="DI72" s="109"/>
      <c r="DJ72" s="109"/>
      <c r="DK72" s="109"/>
      <c r="DL72" s="109"/>
      <c r="DM72" s="109"/>
      <c r="DN72" s="109"/>
      <c r="DO72" s="109"/>
      <c r="DP72" s="109"/>
      <c r="DQ72" s="109"/>
      <c r="DR72" s="109"/>
      <c r="DS72" s="109"/>
      <c r="DT72" s="109"/>
      <c r="DU72" s="109"/>
      <c r="DV72" s="109"/>
      <c r="DW72" s="109"/>
      <c r="DX72" s="109"/>
      <c r="DY72" s="109"/>
      <c r="DZ72" s="109"/>
      <c r="EA72" s="109"/>
      <c r="EB72" s="109"/>
      <c r="EC72" s="109"/>
      <c r="ED72" s="109"/>
      <c r="EE72" s="109"/>
      <c r="EF72" s="109"/>
      <c r="EG72" s="109"/>
      <c r="EH72" s="109"/>
      <c r="EI72" s="109"/>
      <c r="EJ72" s="109"/>
      <c r="EK72" s="109"/>
      <c r="EL72" s="109"/>
      <c r="EM72" s="109"/>
      <c r="EN72" s="109"/>
      <c r="EO72" s="109"/>
      <c r="EP72" s="109"/>
      <c r="EQ72" s="109"/>
      <c r="ER72" s="109"/>
      <c r="ES72" s="109"/>
      <c r="ET72" s="109"/>
      <c r="EU72" s="109"/>
      <c r="EV72" s="109"/>
      <c r="EW72" s="109"/>
      <c r="EX72" s="109"/>
      <c r="EY72" s="109"/>
      <c r="EZ72" s="109"/>
      <c r="FA72" s="110"/>
      <c r="FB72" s="111"/>
      <c r="FC72" s="110"/>
      <c r="FD72" s="111"/>
      <c r="FE72" s="110"/>
      <c r="FF72" s="111"/>
      <c r="FG72" s="110"/>
      <c r="FH72" s="111"/>
      <c r="FI72" s="110"/>
      <c r="FJ72" s="111"/>
      <c r="FK72" s="110"/>
      <c r="FL72" s="111"/>
      <c r="FM72" s="110"/>
      <c r="FN72" s="111"/>
      <c r="FO72" s="110"/>
      <c r="FP72" s="111"/>
      <c r="FQ72" s="110"/>
      <c r="FR72" s="111"/>
      <c r="FS72" s="110"/>
      <c r="FT72" s="111"/>
      <c r="FU72" s="110"/>
      <c r="FV72" s="111"/>
      <c r="FW72" s="110"/>
      <c r="FX72" s="111"/>
      <c r="FY72" s="110"/>
      <c r="FZ72" s="111"/>
      <c r="GA72" s="110"/>
      <c r="GB72" s="111"/>
      <c r="GC72" s="110"/>
      <c r="GD72" s="111"/>
      <c r="GE72" s="110"/>
      <c r="GF72" s="111"/>
      <c r="GG72" s="110"/>
      <c r="GH72" s="111"/>
      <c r="GI72" s="110"/>
      <c r="GJ72" s="111"/>
      <c r="GK72" s="110"/>
      <c r="GL72" s="111"/>
      <c r="GM72" s="110"/>
      <c r="GN72" s="111"/>
      <c r="GO72" s="110"/>
      <c r="GP72" s="111"/>
      <c r="GQ72" s="110"/>
      <c r="GR72" s="111"/>
      <c r="GS72" s="110"/>
      <c r="GT72" s="111"/>
      <c r="GU72" s="110"/>
      <c r="GV72" s="111"/>
      <c r="GW72" s="110"/>
      <c r="GX72" s="111"/>
      <c r="GY72" s="110"/>
      <c r="GZ72" s="111"/>
      <c r="HA72" s="110"/>
      <c r="HB72" s="111"/>
      <c r="HC72" s="110"/>
      <c r="HD72" s="111"/>
      <c r="HE72" s="110"/>
      <c r="HF72" s="111"/>
      <c r="HG72" s="110"/>
      <c r="HH72" s="111"/>
      <c r="HI72" s="110"/>
      <c r="HJ72" s="111"/>
      <c r="HK72" s="110"/>
      <c r="HL72" s="111"/>
      <c r="HM72" s="110"/>
      <c r="HN72" s="111"/>
      <c r="HO72" s="110"/>
      <c r="HP72" s="111"/>
      <c r="HQ72" s="110"/>
      <c r="HR72" s="111"/>
      <c r="HS72" s="110"/>
      <c r="HT72" s="111"/>
      <c r="HU72" s="110"/>
      <c r="HV72" s="111"/>
      <c r="HW72" s="110"/>
      <c r="HX72" s="111"/>
      <c r="HY72" s="110"/>
      <c r="HZ72" s="111"/>
      <c r="IA72" s="110"/>
      <c r="IB72" s="111"/>
      <c r="IC72" s="110"/>
      <c r="ID72" s="111"/>
      <c r="IE72" s="110"/>
      <c r="IF72" s="111"/>
      <c r="IG72" s="110"/>
      <c r="IH72" s="111"/>
      <c r="II72" s="110"/>
      <c r="IJ72" s="111"/>
      <c r="IK72" s="110"/>
      <c r="IL72" s="111"/>
      <c r="IM72" s="110"/>
      <c r="IN72" s="111"/>
      <c r="IO72" s="110"/>
      <c r="IP72" s="111"/>
      <c r="IQ72" s="110"/>
      <c r="IR72" s="111"/>
      <c r="IS72" s="110"/>
      <c r="IT72" s="111"/>
      <c r="IU72" s="110"/>
      <c r="IV72" s="111"/>
      <c r="IW72" s="110"/>
      <c r="IX72" s="111"/>
      <c r="IY72" s="110"/>
      <c r="IZ72" s="111"/>
      <c r="JA72" s="110"/>
      <c r="JB72" s="111"/>
      <c r="JC72" s="110"/>
      <c r="JD72" s="111"/>
      <c r="JE72" s="110"/>
      <c r="JF72" s="111"/>
      <c r="JG72" s="110"/>
      <c r="JH72" s="111"/>
      <c r="JI72" s="110"/>
      <c r="JJ72" s="111"/>
      <c r="JK72" s="110"/>
      <c r="JL72" s="111"/>
      <c r="JM72" s="110"/>
      <c r="JN72" s="111"/>
      <c r="JO72" s="110"/>
      <c r="JP72" s="111"/>
      <c r="JQ72" s="110"/>
      <c r="JR72" s="111"/>
      <c r="JS72" s="110"/>
      <c r="JT72" s="111"/>
      <c r="JU72" s="110"/>
      <c r="JV72" s="111"/>
      <c r="JW72" s="110"/>
      <c r="JX72" s="111"/>
      <c r="JY72" s="112"/>
      <c r="JZ72" s="112"/>
    </row>
    <row r="73" customFormat="false" ht="13.8" hidden="false" customHeight="false" outlineLevel="0" collapsed="false">
      <c r="A73" s="76"/>
      <c r="B73" s="76"/>
      <c r="C73" s="76"/>
      <c r="D73" s="76" t="s">
        <v>452</v>
      </c>
      <c r="E73" s="76"/>
      <c r="F73" s="76"/>
      <c r="G73" s="109" t="n">
        <v>-2880</v>
      </c>
      <c r="H73" s="109" t="n">
        <v>-263217.15</v>
      </c>
      <c r="I73" s="109" t="n">
        <v>-1842866.74</v>
      </c>
      <c r="J73" s="109" t="n">
        <v>0</v>
      </c>
      <c r="K73" s="109" t="n">
        <v>-107806.96</v>
      </c>
      <c r="L73" s="109" t="n">
        <v>-32704.13</v>
      </c>
      <c r="M73" s="109" t="n">
        <v>-1223.89</v>
      </c>
      <c r="N73" s="109" t="n">
        <v>0</v>
      </c>
      <c r="O73" s="109" t="n">
        <v>-124443.94</v>
      </c>
      <c r="P73" s="109" t="n">
        <v>-113088.36</v>
      </c>
      <c r="Q73" s="109" t="n">
        <v>-18478.59</v>
      </c>
      <c r="R73" s="109" t="n">
        <v>-67042.99</v>
      </c>
      <c r="S73" s="109" t="n">
        <v>-4679.27</v>
      </c>
      <c r="T73" s="109" t="n">
        <v>0</v>
      </c>
      <c r="U73" s="109" t="n">
        <v>0</v>
      </c>
      <c r="V73" s="109" t="n">
        <v>-6225.22</v>
      </c>
      <c r="W73" s="109" t="n">
        <v>-67703.98</v>
      </c>
      <c r="X73" s="109" t="n">
        <v>0</v>
      </c>
      <c r="Y73" s="109" t="n">
        <v>-5347.36</v>
      </c>
      <c r="Z73" s="109" t="n">
        <v>-285499.79</v>
      </c>
      <c r="AA73" s="109" t="n">
        <v>0</v>
      </c>
      <c r="AB73" s="109" t="n">
        <v>0</v>
      </c>
      <c r="AC73" s="109" t="n">
        <v>0</v>
      </c>
      <c r="AD73" s="109" t="n">
        <v>-1265</v>
      </c>
      <c r="AE73" s="109" t="n">
        <v>-106151.15</v>
      </c>
      <c r="AF73" s="109" t="n">
        <v>-7775.34</v>
      </c>
      <c r="AG73" s="109" t="n">
        <v>0</v>
      </c>
      <c r="AH73" s="109" t="n">
        <v>-51081.47</v>
      </c>
      <c r="AI73" s="109" t="n">
        <v>-2173.16</v>
      </c>
      <c r="AJ73" s="109" t="n">
        <v>-2416</v>
      </c>
      <c r="AK73" s="109" t="n">
        <v>-40034.87</v>
      </c>
      <c r="AL73" s="109" t="n">
        <v>-150805.9</v>
      </c>
      <c r="AM73" s="109" t="n">
        <v>-1748.33</v>
      </c>
      <c r="AN73" s="109" t="n">
        <v>-3541.67</v>
      </c>
      <c r="AO73" s="109" t="n">
        <v>-12522.41</v>
      </c>
      <c r="AP73" s="109" t="n">
        <v>0</v>
      </c>
      <c r="AQ73" s="109" t="n">
        <v>0</v>
      </c>
      <c r="AR73" s="109" t="n">
        <v>-3049</v>
      </c>
      <c r="AS73" s="109" t="n">
        <v>-4261.94</v>
      </c>
      <c r="AT73" s="109" t="n">
        <v>-327.28</v>
      </c>
      <c r="AU73" s="109" t="n">
        <v>-74493.68</v>
      </c>
      <c r="AV73" s="109" t="n">
        <v>-15305.87</v>
      </c>
      <c r="AW73" s="109" t="n">
        <v>-6403.84</v>
      </c>
      <c r="AX73" s="109" t="n">
        <v>-632</v>
      </c>
      <c r="AY73" s="109" t="n">
        <v>-6134.54</v>
      </c>
      <c r="AZ73" s="109" t="n">
        <v>-21967.37</v>
      </c>
      <c r="BA73" s="109" t="n">
        <v>-12903.31</v>
      </c>
      <c r="BB73" s="109" t="n">
        <v>-3643.45</v>
      </c>
      <c r="BC73" s="109" t="n">
        <v>0</v>
      </c>
      <c r="BD73" s="109" t="n">
        <v>0</v>
      </c>
      <c r="BE73" s="109" t="n">
        <v>0</v>
      </c>
      <c r="BF73" s="109" t="n">
        <v>0</v>
      </c>
      <c r="BG73" s="109" t="n">
        <v>-16002.42</v>
      </c>
      <c r="BH73" s="109" t="n">
        <v>-1919345.96</v>
      </c>
      <c r="BI73" s="109" t="n">
        <v>0</v>
      </c>
      <c r="BJ73" s="109" t="n">
        <v>-6271.87</v>
      </c>
      <c r="BK73" s="109" t="n">
        <v>-27354.46</v>
      </c>
      <c r="BL73" s="109" t="n">
        <v>-1148800.01</v>
      </c>
      <c r="BM73" s="109" t="n">
        <v>0</v>
      </c>
      <c r="BN73" s="109" t="n">
        <v>-119069.59</v>
      </c>
      <c r="BO73" s="109" t="n">
        <v>0</v>
      </c>
      <c r="BP73" s="109" t="n">
        <v>-2033.41</v>
      </c>
      <c r="BQ73" s="109" t="n">
        <v>-3717.45</v>
      </c>
      <c r="BR73" s="109" t="n">
        <v>0</v>
      </c>
      <c r="BS73" s="109" t="n">
        <v>-3608</v>
      </c>
      <c r="BT73" s="109" t="n">
        <v>-1964</v>
      </c>
      <c r="BU73" s="109" t="n">
        <v>0</v>
      </c>
      <c r="BV73" s="109" t="n">
        <v>-72607.16</v>
      </c>
      <c r="BW73" s="109" t="n">
        <v>-58348.33</v>
      </c>
      <c r="BX73" s="109" t="n">
        <v>0</v>
      </c>
      <c r="BY73" s="109" t="n">
        <v>-27926.06</v>
      </c>
      <c r="BZ73" s="109" t="n">
        <v>0</v>
      </c>
      <c r="CA73" s="109" t="n">
        <v>-13180.17</v>
      </c>
      <c r="CB73" s="109" t="n">
        <v>-433</v>
      </c>
      <c r="CC73" s="109" t="n">
        <v>-5378</v>
      </c>
      <c r="CD73" s="109" t="n">
        <v>-3829.93</v>
      </c>
      <c r="CE73" s="109" t="n">
        <v>0</v>
      </c>
      <c r="CF73" s="109" t="n">
        <v>0</v>
      </c>
      <c r="CG73" s="109" t="n">
        <v>-46753.98</v>
      </c>
      <c r="CH73" s="109" t="n">
        <v>0</v>
      </c>
      <c r="CI73" s="109" t="n">
        <v>0</v>
      </c>
      <c r="CJ73" s="109" t="n">
        <v>-968.58</v>
      </c>
      <c r="CK73" s="109" t="n">
        <v>-20655.05</v>
      </c>
      <c r="CL73" s="109" t="n">
        <v>-455431.96</v>
      </c>
      <c r="CM73" s="109" t="n">
        <v>0</v>
      </c>
      <c r="CN73" s="109" t="n">
        <v>-15242.34</v>
      </c>
      <c r="CO73" s="109" t="n">
        <v>-2538.5</v>
      </c>
      <c r="CP73" s="109" t="n">
        <v>-834253.11</v>
      </c>
      <c r="CQ73" s="109" t="n">
        <v>0</v>
      </c>
      <c r="CR73" s="109" t="n">
        <v>-354519.34</v>
      </c>
      <c r="CS73" s="109" t="n">
        <v>-3133.42</v>
      </c>
      <c r="CT73" s="109" t="n">
        <v>-203902.33</v>
      </c>
      <c r="CU73" s="109" t="n">
        <v>-103580.07</v>
      </c>
      <c r="CV73" s="109" t="n">
        <v>-20341.02</v>
      </c>
      <c r="CW73" s="109" t="n">
        <v>-7798.14</v>
      </c>
      <c r="CX73" s="109" t="n">
        <v>0</v>
      </c>
      <c r="CY73" s="109" t="n">
        <v>0</v>
      </c>
      <c r="CZ73" s="109" t="n">
        <v>-600.1</v>
      </c>
      <c r="DA73" s="109" t="n">
        <v>0</v>
      </c>
      <c r="DB73" s="109" t="n">
        <v>-58264.45</v>
      </c>
      <c r="DC73" s="109" t="n">
        <v>-488.58</v>
      </c>
      <c r="DD73" s="109" t="n">
        <v>-10890.27</v>
      </c>
      <c r="DE73" s="109" t="n">
        <v>-30049.89</v>
      </c>
      <c r="DF73" s="109" t="n">
        <v>-12456.63</v>
      </c>
      <c r="DG73" s="109" t="n">
        <v>-117501.01</v>
      </c>
      <c r="DH73" s="109" t="n">
        <v>-4254.03</v>
      </c>
      <c r="DI73" s="109" t="n">
        <v>-1351</v>
      </c>
      <c r="DJ73" s="109" t="n">
        <v>-2148.08</v>
      </c>
      <c r="DK73" s="109" t="n">
        <v>-26671.55</v>
      </c>
      <c r="DL73" s="109" t="n">
        <v>-12951.06</v>
      </c>
      <c r="DM73" s="109" t="n">
        <v>-53205.51</v>
      </c>
      <c r="DN73" s="109" t="n">
        <v>-1254.07</v>
      </c>
      <c r="DO73" s="109" t="n">
        <v>-112531.98</v>
      </c>
      <c r="DP73" s="109" t="n">
        <v>0</v>
      </c>
      <c r="DQ73" s="109" t="n">
        <v>-2711.45</v>
      </c>
      <c r="DR73" s="109" t="n">
        <v>-34740.35</v>
      </c>
      <c r="DS73" s="109" t="n">
        <v>-103806.54</v>
      </c>
      <c r="DT73" s="109" t="n">
        <v>-631</v>
      </c>
      <c r="DU73" s="109" t="n">
        <v>-803.65</v>
      </c>
      <c r="DV73" s="109" t="n">
        <v>0</v>
      </c>
      <c r="DW73" s="109" t="n">
        <v>-11579.58</v>
      </c>
      <c r="DX73" s="109" t="n">
        <v>-56310.61</v>
      </c>
      <c r="DY73" s="109" t="n">
        <v>-4291</v>
      </c>
      <c r="DZ73" s="109" t="n">
        <v>-2698.11</v>
      </c>
      <c r="EA73" s="109" t="n">
        <v>-6765.32</v>
      </c>
      <c r="EB73" s="109" t="n">
        <v>-28438.37</v>
      </c>
      <c r="EC73" s="109" t="n">
        <v>-3505.99</v>
      </c>
      <c r="ED73" s="109" t="n">
        <v>-336</v>
      </c>
      <c r="EE73" s="109" t="n">
        <v>-241</v>
      </c>
      <c r="EF73" s="109" t="n">
        <v>-6058.29</v>
      </c>
      <c r="EG73" s="109" t="n">
        <v>-213</v>
      </c>
      <c r="EH73" s="109" t="n">
        <v>-569.2</v>
      </c>
      <c r="EI73" s="109" t="n">
        <v>0</v>
      </c>
      <c r="EJ73" s="109" t="n">
        <v>0</v>
      </c>
      <c r="EK73" s="109" t="n">
        <v>-66326</v>
      </c>
      <c r="EL73" s="109" t="n">
        <v>0</v>
      </c>
      <c r="EM73" s="109" t="n">
        <v>-109</v>
      </c>
      <c r="EN73" s="109" t="n">
        <v>-313733.88</v>
      </c>
      <c r="EO73" s="109" t="n">
        <v>-384986.88</v>
      </c>
      <c r="EP73" s="109" t="n">
        <v>0</v>
      </c>
      <c r="EQ73" s="109" t="n">
        <v>-1526038.74</v>
      </c>
      <c r="ER73" s="109" t="n">
        <v>-163.6</v>
      </c>
      <c r="ES73" s="109" t="n">
        <v>-77315.52</v>
      </c>
      <c r="ET73" s="109" t="n">
        <v>-17951.82</v>
      </c>
      <c r="EU73" s="109" t="n">
        <v>-1440</v>
      </c>
      <c r="EV73" s="109" t="n">
        <v>0</v>
      </c>
      <c r="EW73" s="109" t="n">
        <v>0</v>
      </c>
      <c r="EX73" s="109" t="n">
        <v>0</v>
      </c>
      <c r="EY73" s="109" t="n">
        <v>0</v>
      </c>
      <c r="EZ73" s="109" t="n">
        <f aca="false">ROUND(SUM(G73:EY73),5)</f>
        <v>-12067216.72</v>
      </c>
      <c r="FA73" s="110"/>
      <c r="FB73" s="111"/>
      <c r="FC73" s="110"/>
      <c r="FD73" s="111"/>
      <c r="FE73" s="110"/>
      <c r="FF73" s="111"/>
      <c r="FG73" s="110"/>
      <c r="FH73" s="111"/>
      <c r="FI73" s="110"/>
      <c r="FJ73" s="111"/>
      <c r="FK73" s="110"/>
      <c r="FL73" s="111"/>
      <c r="FM73" s="110"/>
      <c r="FN73" s="111"/>
      <c r="FO73" s="110"/>
      <c r="FP73" s="111"/>
      <c r="FQ73" s="110"/>
      <c r="FR73" s="111"/>
      <c r="FS73" s="110"/>
      <c r="FT73" s="111"/>
      <c r="FU73" s="110"/>
      <c r="FV73" s="111"/>
      <c r="FW73" s="110"/>
      <c r="FX73" s="111"/>
      <c r="FY73" s="110"/>
      <c r="FZ73" s="111"/>
      <c r="GA73" s="110"/>
      <c r="GB73" s="111"/>
      <c r="GC73" s="110"/>
      <c r="GD73" s="111"/>
      <c r="GE73" s="110"/>
      <c r="GF73" s="111"/>
      <c r="GG73" s="110"/>
      <c r="GH73" s="111"/>
      <c r="GI73" s="110"/>
      <c r="GJ73" s="111"/>
      <c r="GK73" s="110"/>
      <c r="GL73" s="111"/>
      <c r="GM73" s="110"/>
      <c r="GN73" s="111"/>
      <c r="GO73" s="110"/>
      <c r="GP73" s="111"/>
      <c r="GQ73" s="110"/>
      <c r="GR73" s="111"/>
      <c r="GS73" s="110"/>
      <c r="GT73" s="111"/>
      <c r="GU73" s="110"/>
      <c r="GV73" s="111"/>
      <c r="GW73" s="110"/>
      <c r="GX73" s="111"/>
      <c r="GY73" s="110"/>
      <c r="GZ73" s="111"/>
      <c r="HA73" s="110"/>
      <c r="HB73" s="111"/>
      <c r="HC73" s="110"/>
      <c r="HD73" s="111"/>
      <c r="HE73" s="110"/>
      <c r="HF73" s="111"/>
      <c r="HG73" s="110"/>
      <c r="HH73" s="111"/>
      <c r="HI73" s="110"/>
      <c r="HJ73" s="111"/>
      <c r="HK73" s="110"/>
      <c r="HL73" s="111"/>
      <c r="HM73" s="110"/>
      <c r="HN73" s="111"/>
      <c r="HO73" s="110"/>
      <c r="HP73" s="111"/>
      <c r="HQ73" s="110"/>
      <c r="HR73" s="111"/>
      <c r="HS73" s="110"/>
      <c r="HT73" s="111"/>
      <c r="HU73" s="110"/>
      <c r="HV73" s="111"/>
      <c r="HW73" s="110"/>
      <c r="HX73" s="111"/>
      <c r="HY73" s="110"/>
      <c r="HZ73" s="111"/>
      <c r="IA73" s="110"/>
      <c r="IB73" s="111"/>
      <c r="IC73" s="110"/>
      <c r="ID73" s="111"/>
      <c r="IE73" s="110"/>
      <c r="IF73" s="111"/>
      <c r="IG73" s="110"/>
      <c r="IH73" s="111"/>
      <c r="II73" s="110"/>
      <c r="IJ73" s="111"/>
      <c r="IK73" s="110"/>
      <c r="IL73" s="111"/>
      <c r="IM73" s="110"/>
      <c r="IN73" s="111"/>
      <c r="IO73" s="110"/>
      <c r="IP73" s="111"/>
      <c r="IQ73" s="110"/>
      <c r="IR73" s="111"/>
      <c r="IS73" s="110"/>
      <c r="IT73" s="111"/>
      <c r="IU73" s="110"/>
      <c r="IV73" s="111"/>
      <c r="IW73" s="110"/>
      <c r="IX73" s="111"/>
      <c r="IY73" s="110"/>
      <c r="IZ73" s="111"/>
      <c r="JA73" s="110"/>
      <c r="JB73" s="111"/>
      <c r="JC73" s="110"/>
      <c r="JD73" s="111"/>
      <c r="JE73" s="110"/>
      <c r="JF73" s="111"/>
      <c r="JG73" s="110"/>
      <c r="JH73" s="111"/>
      <c r="JI73" s="110"/>
      <c r="JJ73" s="111"/>
      <c r="JK73" s="110"/>
      <c r="JL73" s="111"/>
      <c r="JM73" s="110"/>
      <c r="JN73" s="111"/>
      <c r="JO73" s="110"/>
      <c r="JP73" s="111"/>
      <c r="JQ73" s="110"/>
      <c r="JR73" s="111"/>
      <c r="JS73" s="110"/>
      <c r="JT73" s="111"/>
      <c r="JU73" s="110"/>
      <c r="JV73" s="111"/>
      <c r="JW73" s="110"/>
      <c r="JX73" s="111"/>
      <c r="JY73" s="112"/>
      <c r="JZ73" s="112"/>
    </row>
    <row r="74" customFormat="false" ht="13.8" hidden="false" customHeight="false" outlineLevel="0" collapsed="false">
      <c r="A74" s="76"/>
      <c r="B74" s="76"/>
      <c r="C74" s="76"/>
      <c r="D74" s="76" t="s">
        <v>453</v>
      </c>
      <c r="E74" s="76"/>
      <c r="F74" s="76"/>
      <c r="G74" s="113" t="n">
        <v>0</v>
      </c>
      <c r="H74" s="113" t="n">
        <v>0</v>
      </c>
      <c r="I74" s="113" t="n">
        <v>0</v>
      </c>
      <c r="J74" s="113" t="n">
        <v>0</v>
      </c>
      <c r="K74" s="113" t="n">
        <v>0</v>
      </c>
      <c r="L74" s="113" t="n">
        <v>0</v>
      </c>
      <c r="M74" s="113" t="n">
        <v>0</v>
      </c>
      <c r="N74" s="113" t="n">
        <v>0</v>
      </c>
      <c r="O74" s="113" t="n">
        <v>0</v>
      </c>
      <c r="P74" s="113" t="n">
        <v>0</v>
      </c>
      <c r="Q74" s="113" t="n">
        <v>0</v>
      </c>
      <c r="R74" s="113" t="n">
        <v>0</v>
      </c>
      <c r="S74" s="113" t="n">
        <v>0</v>
      </c>
      <c r="T74" s="113" t="n">
        <v>0</v>
      </c>
      <c r="U74" s="113" t="n">
        <v>0</v>
      </c>
      <c r="V74" s="113" t="n">
        <v>0</v>
      </c>
      <c r="W74" s="113" t="n">
        <v>0</v>
      </c>
      <c r="X74" s="113" t="n">
        <v>0</v>
      </c>
      <c r="Y74" s="113" t="n">
        <v>0</v>
      </c>
      <c r="Z74" s="113" t="n">
        <v>0</v>
      </c>
      <c r="AA74" s="113" t="n">
        <v>0</v>
      </c>
      <c r="AB74" s="113" t="n">
        <v>0</v>
      </c>
      <c r="AC74" s="113" t="n">
        <v>0</v>
      </c>
      <c r="AD74" s="113" t="n">
        <v>0</v>
      </c>
      <c r="AE74" s="113" t="n">
        <v>0</v>
      </c>
      <c r="AF74" s="113" t="n">
        <v>0</v>
      </c>
      <c r="AG74" s="113" t="n">
        <v>0</v>
      </c>
      <c r="AH74" s="113" t="n">
        <v>0</v>
      </c>
      <c r="AI74" s="113" t="n">
        <v>0</v>
      </c>
      <c r="AJ74" s="113" t="n">
        <v>0</v>
      </c>
      <c r="AK74" s="113" t="n">
        <v>0</v>
      </c>
      <c r="AL74" s="113" t="n">
        <v>0</v>
      </c>
      <c r="AM74" s="113" t="n">
        <v>0</v>
      </c>
      <c r="AN74" s="113" t="n">
        <v>0</v>
      </c>
      <c r="AO74" s="113" t="n">
        <v>0</v>
      </c>
      <c r="AP74" s="113" t="n">
        <v>0</v>
      </c>
      <c r="AQ74" s="113" t="n">
        <v>0</v>
      </c>
      <c r="AR74" s="113" t="n">
        <v>0</v>
      </c>
      <c r="AS74" s="113" t="n">
        <v>0</v>
      </c>
      <c r="AT74" s="113" t="n">
        <v>0</v>
      </c>
      <c r="AU74" s="113" t="n">
        <v>0</v>
      </c>
      <c r="AV74" s="113" t="n">
        <v>0</v>
      </c>
      <c r="AW74" s="113" t="n">
        <v>0</v>
      </c>
      <c r="AX74" s="113" t="n">
        <v>0</v>
      </c>
      <c r="AY74" s="113" t="n">
        <v>0</v>
      </c>
      <c r="AZ74" s="113" t="n">
        <v>0</v>
      </c>
      <c r="BA74" s="113" t="n">
        <v>0</v>
      </c>
      <c r="BB74" s="113" t="n">
        <v>0</v>
      </c>
      <c r="BC74" s="113" t="n">
        <v>0</v>
      </c>
      <c r="BD74" s="113" t="n">
        <v>0</v>
      </c>
      <c r="BE74" s="113" t="n">
        <v>0</v>
      </c>
      <c r="BF74" s="113" t="n">
        <v>0</v>
      </c>
      <c r="BG74" s="113" t="n">
        <v>0</v>
      </c>
      <c r="BH74" s="113" t="n">
        <v>0</v>
      </c>
      <c r="BI74" s="113" t="n">
        <v>0</v>
      </c>
      <c r="BJ74" s="113" t="n">
        <v>0</v>
      </c>
      <c r="BK74" s="113" t="n">
        <v>0</v>
      </c>
      <c r="BL74" s="113" t="n">
        <v>0</v>
      </c>
      <c r="BM74" s="113" t="n">
        <v>0</v>
      </c>
      <c r="BN74" s="113" t="n">
        <v>0</v>
      </c>
      <c r="BO74" s="113" t="n">
        <v>0</v>
      </c>
      <c r="BP74" s="113" t="n">
        <v>0</v>
      </c>
      <c r="BQ74" s="113" t="n">
        <v>0</v>
      </c>
      <c r="BR74" s="113" t="n">
        <v>0</v>
      </c>
      <c r="BS74" s="113" t="n">
        <v>0</v>
      </c>
      <c r="BT74" s="113" t="n">
        <v>0</v>
      </c>
      <c r="BU74" s="113" t="n">
        <v>0</v>
      </c>
      <c r="BV74" s="113" t="n">
        <v>0</v>
      </c>
      <c r="BW74" s="113" t="n">
        <v>0</v>
      </c>
      <c r="BX74" s="113" t="n">
        <v>0</v>
      </c>
      <c r="BY74" s="113" t="n">
        <v>0</v>
      </c>
      <c r="BZ74" s="113" t="n">
        <v>0</v>
      </c>
      <c r="CA74" s="113" t="n">
        <v>0</v>
      </c>
      <c r="CB74" s="113" t="n">
        <v>0</v>
      </c>
      <c r="CC74" s="113" t="n">
        <v>0</v>
      </c>
      <c r="CD74" s="113" t="n">
        <v>0</v>
      </c>
      <c r="CE74" s="113" t="n">
        <v>0</v>
      </c>
      <c r="CF74" s="113" t="n">
        <v>0</v>
      </c>
      <c r="CG74" s="113" t="n">
        <v>0</v>
      </c>
      <c r="CH74" s="113" t="n">
        <v>0</v>
      </c>
      <c r="CI74" s="113" t="n">
        <v>0</v>
      </c>
      <c r="CJ74" s="113" t="n">
        <v>0</v>
      </c>
      <c r="CK74" s="113" t="n">
        <v>0</v>
      </c>
      <c r="CL74" s="113" t="n">
        <v>0</v>
      </c>
      <c r="CM74" s="113" t="n">
        <v>0</v>
      </c>
      <c r="CN74" s="113" t="n">
        <v>0</v>
      </c>
      <c r="CO74" s="113" t="n">
        <v>0</v>
      </c>
      <c r="CP74" s="113" t="n">
        <v>0</v>
      </c>
      <c r="CQ74" s="113" t="n">
        <v>0</v>
      </c>
      <c r="CR74" s="113" t="n">
        <v>0</v>
      </c>
      <c r="CS74" s="113" t="n">
        <v>0</v>
      </c>
      <c r="CT74" s="113" t="n">
        <v>0</v>
      </c>
      <c r="CU74" s="113" t="n">
        <v>0</v>
      </c>
      <c r="CV74" s="113" t="n">
        <v>0</v>
      </c>
      <c r="CW74" s="113" t="n">
        <v>0</v>
      </c>
      <c r="CX74" s="113" t="n">
        <v>0</v>
      </c>
      <c r="CY74" s="113" t="n">
        <v>0</v>
      </c>
      <c r="CZ74" s="113" t="n">
        <v>0</v>
      </c>
      <c r="DA74" s="113" t="n">
        <v>0</v>
      </c>
      <c r="DB74" s="113" t="n">
        <v>0</v>
      </c>
      <c r="DC74" s="113" t="n">
        <v>0</v>
      </c>
      <c r="DD74" s="113" t="n">
        <v>0</v>
      </c>
      <c r="DE74" s="113" t="n">
        <v>0</v>
      </c>
      <c r="DF74" s="113" t="n">
        <v>0</v>
      </c>
      <c r="DG74" s="113" t="n">
        <v>0</v>
      </c>
      <c r="DH74" s="113" t="n">
        <v>0</v>
      </c>
      <c r="DI74" s="113" t="n">
        <v>0</v>
      </c>
      <c r="DJ74" s="113" t="n">
        <v>0</v>
      </c>
      <c r="DK74" s="113" t="n">
        <v>0</v>
      </c>
      <c r="DL74" s="113" t="n">
        <v>0</v>
      </c>
      <c r="DM74" s="113" t="n">
        <v>0</v>
      </c>
      <c r="DN74" s="113" t="n">
        <v>0</v>
      </c>
      <c r="DO74" s="113" t="n">
        <v>0</v>
      </c>
      <c r="DP74" s="113" t="n">
        <v>0</v>
      </c>
      <c r="DQ74" s="113" t="n">
        <v>0</v>
      </c>
      <c r="DR74" s="113" t="n">
        <v>0</v>
      </c>
      <c r="DS74" s="113" t="n">
        <v>0</v>
      </c>
      <c r="DT74" s="113" t="n">
        <v>0</v>
      </c>
      <c r="DU74" s="113" t="n">
        <v>0</v>
      </c>
      <c r="DV74" s="113" t="n">
        <v>0</v>
      </c>
      <c r="DW74" s="113" t="n">
        <v>0</v>
      </c>
      <c r="DX74" s="113" t="n">
        <v>0</v>
      </c>
      <c r="DY74" s="113" t="n">
        <v>0</v>
      </c>
      <c r="DZ74" s="113" t="n">
        <v>0</v>
      </c>
      <c r="EA74" s="113" t="n">
        <v>0</v>
      </c>
      <c r="EB74" s="113" t="n">
        <v>0</v>
      </c>
      <c r="EC74" s="113" t="n">
        <v>0</v>
      </c>
      <c r="ED74" s="113" t="n">
        <v>0</v>
      </c>
      <c r="EE74" s="113" t="n">
        <v>0</v>
      </c>
      <c r="EF74" s="113" t="n">
        <v>0</v>
      </c>
      <c r="EG74" s="113" t="n">
        <v>0</v>
      </c>
      <c r="EH74" s="113" t="n">
        <v>0</v>
      </c>
      <c r="EI74" s="113" t="n">
        <v>0</v>
      </c>
      <c r="EJ74" s="113" t="n">
        <v>0</v>
      </c>
      <c r="EK74" s="113" t="n">
        <v>0</v>
      </c>
      <c r="EL74" s="113" t="n">
        <v>0</v>
      </c>
      <c r="EM74" s="113" t="n">
        <v>0</v>
      </c>
      <c r="EN74" s="113" t="n">
        <v>0</v>
      </c>
      <c r="EO74" s="113" t="n">
        <v>0</v>
      </c>
      <c r="EP74" s="113" t="n">
        <v>0</v>
      </c>
      <c r="EQ74" s="113" t="n">
        <v>0</v>
      </c>
      <c r="ER74" s="113" t="n">
        <v>0</v>
      </c>
      <c r="ES74" s="113" t="n">
        <v>0</v>
      </c>
      <c r="ET74" s="113" t="n">
        <v>0</v>
      </c>
      <c r="EU74" s="113" t="n">
        <v>0</v>
      </c>
      <c r="EV74" s="113" t="n">
        <v>0</v>
      </c>
      <c r="EW74" s="113" t="n">
        <v>0</v>
      </c>
      <c r="EX74" s="113" t="n">
        <v>0</v>
      </c>
      <c r="EY74" s="113" t="n">
        <v>0</v>
      </c>
      <c r="EZ74" s="113" t="n">
        <f aca="false">ROUND(SUM(G74:EY74),5)</f>
        <v>0</v>
      </c>
      <c r="FA74" s="110"/>
      <c r="FB74" s="111"/>
      <c r="FC74" s="110"/>
      <c r="FD74" s="111"/>
      <c r="FE74" s="110"/>
      <c r="FF74" s="111"/>
      <c r="FG74" s="110"/>
      <c r="FH74" s="111"/>
      <c r="FI74" s="110"/>
      <c r="FJ74" s="111"/>
      <c r="FK74" s="110"/>
      <c r="FL74" s="111"/>
      <c r="FM74" s="110"/>
      <c r="FN74" s="111"/>
      <c r="FO74" s="110"/>
      <c r="FP74" s="111"/>
      <c r="FQ74" s="110"/>
      <c r="FR74" s="111"/>
      <c r="FS74" s="110"/>
      <c r="FT74" s="111"/>
      <c r="FU74" s="110"/>
      <c r="FV74" s="111"/>
      <c r="FW74" s="110"/>
      <c r="FX74" s="111"/>
      <c r="FY74" s="110"/>
      <c r="FZ74" s="111"/>
      <c r="GA74" s="110"/>
      <c r="GB74" s="111"/>
      <c r="GC74" s="110"/>
      <c r="GD74" s="111"/>
      <c r="GE74" s="110"/>
      <c r="GF74" s="111"/>
      <c r="GG74" s="110"/>
      <c r="GH74" s="111"/>
      <c r="GI74" s="110"/>
      <c r="GJ74" s="111"/>
      <c r="GK74" s="110"/>
      <c r="GL74" s="111"/>
      <c r="GM74" s="110"/>
      <c r="GN74" s="111"/>
      <c r="GO74" s="110"/>
      <c r="GP74" s="111"/>
      <c r="GQ74" s="110"/>
      <c r="GR74" s="111"/>
      <c r="GS74" s="110"/>
      <c r="GT74" s="111"/>
      <c r="GU74" s="110"/>
      <c r="GV74" s="111"/>
      <c r="GW74" s="110"/>
      <c r="GX74" s="111"/>
      <c r="GY74" s="110"/>
      <c r="GZ74" s="111"/>
      <c r="HA74" s="110"/>
      <c r="HB74" s="111"/>
      <c r="HC74" s="110"/>
      <c r="HD74" s="111"/>
      <c r="HE74" s="110"/>
      <c r="HF74" s="111"/>
      <c r="HG74" s="110"/>
      <c r="HH74" s="111"/>
      <c r="HI74" s="110"/>
      <c r="HJ74" s="111"/>
      <c r="HK74" s="110"/>
      <c r="HL74" s="111"/>
      <c r="HM74" s="110"/>
      <c r="HN74" s="111"/>
      <c r="HO74" s="110"/>
      <c r="HP74" s="111"/>
      <c r="HQ74" s="110"/>
      <c r="HR74" s="111"/>
      <c r="HS74" s="110"/>
      <c r="HT74" s="111"/>
      <c r="HU74" s="110"/>
      <c r="HV74" s="111"/>
      <c r="HW74" s="110"/>
      <c r="HX74" s="111"/>
      <c r="HY74" s="110"/>
      <c r="HZ74" s="111"/>
      <c r="IA74" s="110"/>
      <c r="IB74" s="111"/>
      <c r="IC74" s="110"/>
      <c r="ID74" s="111"/>
      <c r="IE74" s="110"/>
      <c r="IF74" s="111"/>
      <c r="IG74" s="110"/>
      <c r="IH74" s="111"/>
      <c r="II74" s="110"/>
      <c r="IJ74" s="111"/>
      <c r="IK74" s="110"/>
      <c r="IL74" s="111"/>
      <c r="IM74" s="110"/>
      <c r="IN74" s="111"/>
      <c r="IO74" s="110"/>
      <c r="IP74" s="111"/>
      <c r="IQ74" s="110"/>
      <c r="IR74" s="111"/>
      <c r="IS74" s="110"/>
      <c r="IT74" s="111"/>
      <c r="IU74" s="110"/>
      <c r="IV74" s="111"/>
      <c r="IW74" s="110"/>
      <c r="IX74" s="111"/>
      <c r="IY74" s="110"/>
      <c r="IZ74" s="111"/>
      <c r="JA74" s="110"/>
      <c r="JB74" s="111"/>
      <c r="JC74" s="110"/>
      <c r="JD74" s="111"/>
      <c r="JE74" s="110"/>
      <c r="JF74" s="111"/>
      <c r="JG74" s="110"/>
      <c r="JH74" s="111"/>
      <c r="JI74" s="110"/>
      <c r="JJ74" s="111"/>
      <c r="JK74" s="110"/>
      <c r="JL74" s="111"/>
      <c r="JM74" s="110"/>
      <c r="JN74" s="111"/>
      <c r="JO74" s="110"/>
      <c r="JP74" s="111"/>
      <c r="JQ74" s="110"/>
      <c r="JR74" s="111"/>
      <c r="JS74" s="110"/>
      <c r="JT74" s="111"/>
      <c r="JU74" s="110"/>
      <c r="JV74" s="111"/>
      <c r="JW74" s="110"/>
      <c r="JX74" s="111"/>
      <c r="JY74" s="112"/>
      <c r="JZ74" s="112"/>
    </row>
    <row r="75" customFormat="false" ht="13.8" hidden="false" customHeight="false" outlineLevel="0" collapsed="false">
      <c r="A75" s="76"/>
      <c r="B75" s="76"/>
      <c r="C75" s="76" t="s">
        <v>454</v>
      </c>
      <c r="D75" s="76"/>
      <c r="E75" s="76"/>
      <c r="F75" s="76"/>
      <c r="G75" s="109" t="n">
        <f aca="false">ROUND(SUM(G72:G74),5)</f>
        <v>-2880</v>
      </c>
      <c r="H75" s="109" t="n">
        <f aca="false">ROUND(SUM(H72:H74),5)</f>
        <v>-263217.15</v>
      </c>
      <c r="I75" s="109" t="n">
        <f aca="false">ROUND(SUM(I72:I74),5)</f>
        <v>-1842866.74</v>
      </c>
      <c r="J75" s="109" t="n">
        <f aca="false">ROUND(SUM(J72:J74),5)</f>
        <v>0</v>
      </c>
      <c r="K75" s="109" t="n">
        <f aca="false">ROUND(SUM(K72:K74),5)</f>
        <v>-107806.96</v>
      </c>
      <c r="L75" s="109" t="n">
        <f aca="false">ROUND(SUM(L72:L74),5)</f>
        <v>-32704.13</v>
      </c>
      <c r="M75" s="109" t="n">
        <f aca="false">ROUND(SUM(M72:M74),5)</f>
        <v>-1223.89</v>
      </c>
      <c r="N75" s="109" t="n">
        <f aca="false">ROUND(SUM(N72:N74),5)</f>
        <v>0</v>
      </c>
      <c r="O75" s="109" t="n">
        <f aca="false">ROUND(SUM(O72:O74),5)</f>
        <v>-124443.94</v>
      </c>
      <c r="P75" s="109" t="n">
        <f aca="false">ROUND(SUM(P72:P74),5)</f>
        <v>-113088.36</v>
      </c>
      <c r="Q75" s="109" t="n">
        <f aca="false">ROUND(SUM(Q72:Q74),5)</f>
        <v>-18478.59</v>
      </c>
      <c r="R75" s="109" t="n">
        <f aca="false">ROUND(SUM(R72:R74),5)</f>
        <v>-67042.99</v>
      </c>
      <c r="S75" s="109" t="n">
        <f aca="false">ROUND(SUM(S72:S74),5)</f>
        <v>-4679.27</v>
      </c>
      <c r="T75" s="109" t="n">
        <f aca="false">ROUND(SUM(T72:T74),5)</f>
        <v>0</v>
      </c>
      <c r="U75" s="109" t="n">
        <f aca="false">ROUND(SUM(U72:U74),5)</f>
        <v>0</v>
      </c>
      <c r="V75" s="109" t="n">
        <f aca="false">ROUND(SUM(V72:V74),5)</f>
        <v>-6225.22</v>
      </c>
      <c r="W75" s="109" t="n">
        <f aca="false">ROUND(SUM(W72:W74),5)</f>
        <v>-67703.98</v>
      </c>
      <c r="X75" s="109" t="n">
        <f aca="false">ROUND(SUM(X72:X74),5)</f>
        <v>0</v>
      </c>
      <c r="Y75" s="109" t="n">
        <f aca="false">ROUND(SUM(Y72:Y74),5)</f>
        <v>-5347.36</v>
      </c>
      <c r="Z75" s="109" t="n">
        <f aca="false">ROUND(SUM(Z72:Z74),5)</f>
        <v>-285499.79</v>
      </c>
      <c r="AA75" s="109" t="n">
        <f aca="false">ROUND(SUM(AA72:AA74),5)</f>
        <v>0</v>
      </c>
      <c r="AB75" s="109" t="n">
        <f aca="false">ROUND(SUM(AB72:AB74),5)</f>
        <v>0</v>
      </c>
      <c r="AC75" s="109" t="n">
        <f aca="false">ROUND(SUM(AC72:AC74),5)</f>
        <v>0</v>
      </c>
      <c r="AD75" s="109" t="n">
        <f aca="false">ROUND(SUM(AD72:AD74),5)</f>
        <v>-1265</v>
      </c>
      <c r="AE75" s="109" t="n">
        <f aca="false">ROUND(SUM(AE72:AE74),5)</f>
        <v>-106151.15</v>
      </c>
      <c r="AF75" s="109" t="n">
        <f aca="false">ROUND(SUM(AF72:AF74),5)</f>
        <v>-7775.34</v>
      </c>
      <c r="AG75" s="109" t="n">
        <f aca="false">ROUND(SUM(AG72:AG74),5)</f>
        <v>0</v>
      </c>
      <c r="AH75" s="109" t="n">
        <f aca="false">ROUND(SUM(AH72:AH74),5)</f>
        <v>-51081.47</v>
      </c>
      <c r="AI75" s="109" t="n">
        <f aca="false">ROUND(SUM(AI72:AI74),5)</f>
        <v>-2173.16</v>
      </c>
      <c r="AJ75" s="109" t="n">
        <f aca="false">ROUND(SUM(AJ72:AJ74),5)</f>
        <v>-2416</v>
      </c>
      <c r="AK75" s="109" t="n">
        <f aca="false">ROUND(SUM(AK72:AK74),5)</f>
        <v>-40034.87</v>
      </c>
      <c r="AL75" s="109" t="n">
        <f aca="false">ROUND(SUM(AL72:AL74),5)</f>
        <v>-150805.9</v>
      </c>
      <c r="AM75" s="109" t="n">
        <f aca="false">ROUND(SUM(AM72:AM74),5)</f>
        <v>-1748.33</v>
      </c>
      <c r="AN75" s="109" t="n">
        <f aca="false">ROUND(SUM(AN72:AN74),5)</f>
        <v>-3541.67</v>
      </c>
      <c r="AO75" s="109" t="n">
        <f aca="false">ROUND(SUM(AO72:AO74),5)</f>
        <v>-12522.41</v>
      </c>
      <c r="AP75" s="109" t="n">
        <f aca="false">ROUND(SUM(AP72:AP74),5)</f>
        <v>0</v>
      </c>
      <c r="AQ75" s="109" t="n">
        <f aca="false">ROUND(SUM(AQ72:AQ74),5)</f>
        <v>0</v>
      </c>
      <c r="AR75" s="109" t="n">
        <f aca="false">ROUND(SUM(AR72:AR74),5)</f>
        <v>-3049</v>
      </c>
      <c r="AS75" s="109" t="n">
        <f aca="false">ROUND(SUM(AS72:AS74),5)</f>
        <v>-4261.94</v>
      </c>
      <c r="AT75" s="109" t="n">
        <f aca="false">ROUND(SUM(AT72:AT74),5)</f>
        <v>-327.28</v>
      </c>
      <c r="AU75" s="109" t="n">
        <f aca="false">ROUND(SUM(AU72:AU74),5)</f>
        <v>-74493.68</v>
      </c>
      <c r="AV75" s="109" t="n">
        <f aca="false">ROUND(SUM(AV72:AV74),5)</f>
        <v>-15305.87</v>
      </c>
      <c r="AW75" s="109" t="n">
        <f aca="false">ROUND(SUM(AW72:AW74),5)</f>
        <v>-6403.84</v>
      </c>
      <c r="AX75" s="109" t="n">
        <f aca="false">ROUND(SUM(AX72:AX74),5)</f>
        <v>-632</v>
      </c>
      <c r="AY75" s="109" t="n">
        <f aca="false">ROUND(SUM(AY72:AY74),5)</f>
        <v>-6134.54</v>
      </c>
      <c r="AZ75" s="109" t="n">
        <f aca="false">ROUND(SUM(AZ72:AZ74),5)</f>
        <v>-21967.37</v>
      </c>
      <c r="BA75" s="109" t="n">
        <f aca="false">ROUND(SUM(BA72:BA74),5)</f>
        <v>-12903.31</v>
      </c>
      <c r="BB75" s="109" t="n">
        <f aca="false">ROUND(SUM(BB72:BB74),5)</f>
        <v>-3643.45</v>
      </c>
      <c r="BC75" s="109" t="n">
        <f aca="false">ROUND(SUM(BC72:BC74),5)</f>
        <v>0</v>
      </c>
      <c r="BD75" s="109" t="n">
        <f aca="false">ROUND(SUM(BD72:BD74),5)</f>
        <v>0</v>
      </c>
      <c r="BE75" s="109" t="n">
        <f aca="false">ROUND(SUM(BE72:BE74),5)</f>
        <v>0</v>
      </c>
      <c r="BF75" s="109" t="n">
        <f aca="false">ROUND(SUM(BF72:BF74),5)</f>
        <v>0</v>
      </c>
      <c r="BG75" s="109" t="n">
        <f aca="false">ROUND(SUM(BG72:BG74),5)</f>
        <v>-16002.42</v>
      </c>
      <c r="BH75" s="109" t="n">
        <f aca="false">ROUND(SUM(BH72:BH74),5)</f>
        <v>-1919345.96</v>
      </c>
      <c r="BI75" s="109" t="n">
        <f aca="false">ROUND(SUM(BI72:BI74),5)</f>
        <v>0</v>
      </c>
      <c r="BJ75" s="109" t="n">
        <f aca="false">ROUND(SUM(BJ72:BJ74),5)</f>
        <v>-6271.87</v>
      </c>
      <c r="BK75" s="109" t="n">
        <f aca="false">ROUND(SUM(BK72:BK74),5)</f>
        <v>-27354.46</v>
      </c>
      <c r="BL75" s="109" t="n">
        <f aca="false">ROUND(SUM(BL72:BL74),5)</f>
        <v>-1148800.01</v>
      </c>
      <c r="BM75" s="109" t="n">
        <f aca="false">ROUND(SUM(BM72:BM74),5)</f>
        <v>0</v>
      </c>
      <c r="BN75" s="109" t="n">
        <f aca="false">ROUND(SUM(BN72:BN74),5)</f>
        <v>-119069.59</v>
      </c>
      <c r="BO75" s="109" t="n">
        <f aca="false">ROUND(SUM(BO72:BO74),5)</f>
        <v>0</v>
      </c>
      <c r="BP75" s="109" t="n">
        <f aca="false">ROUND(SUM(BP72:BP74),5)</f>
        <v>-2033.41</v>
      </c>
      <c r="BQ75" s="109" t="n">
        <f aca="false">ROUND(SUM(BQ72:BQ74),5)</f>
        <v>-3717.45</v>
      </c>
      <c r="BR75" s="109" t="n">
        <f aca="false">ROUND(SUM(BR72:BR74),5)</f>
        <v>0</v>
      </c>
      <c r="BS75" s="109" t="n">
        <f aca="false">ROUND(SUM(BS72:BS74),5)</f>
        <v>-3608</v>
      </c>
      <c r="BT75" s="109" t="n">
        <f aca="false">ROUND(SUM(BT72:BT74),5)</f>
        <v>-1964</v>
      </c>
      <c r="BU75" s="109" t="n">
        <f aca="false">ROUND(SUM(BU72:BU74),5)</f>
        <v>0</v>
      </c>
      <c r="BV75" s="109" t="n">
        <f aca="false">ROUND(SUM(BV72:BV74),5)</f>
        <v>-72607.16</v>
      </c>
      <c r="BW75" s="109" t="n">
        <f aca="false">ROUND(SUM(BW72:BW74),5)</f>
        <v>-58348.33</v>
      </c>
      <c r="BX75" s="109" t="n">
        <f aca="false">ROUND(SUM(BX72:BX74),5)</f>
        <v>0</v>
      </c>
      <c r="BY75" s="109" t="n">
        <f aca="false">ROUND(SUM(BY72:BY74),5)</f>
        <v>-27926.06</v>
      </c>
      <c r="BZ75" s="109" t="n">
        <f aca="false">ROUND(SUM(BZ72:BZ74),5)</f>
        <v>0</v>
      </c>
      <c r="CA75" s="109" t="n">
        <f aca="false">ROUND(SUM(CA72:CA74),5)</f>
        <v>-13180.17</v>
      </c>
      <c r="CB75" s="109" t="n">
        <f aca="false">ROUND(SUM(CB72:CB74),5)</f>
        <v>-433</v>
      </c>
      <c r="CC75" s="109" t="n">
        <f aca="false">ROUND(SUM(CC72:CC74),5)</f>
        <v>-5378</v>
      </c>
      <c r="CD75" s="109" t="n">
        <f aca="false">ROUND(SUM(CD72:CD74),5)</f>
        <v>-3829.93</v>
      </c>
      <c r="CE75" s="109" t="n">
        <f aca="false">ROUND(SUM(CE72:CE74),5)</f>
        <v>0</v>
      </c>
      <c r="CF75" s="109" t="n">
        <f aca="false">ROUND(SUM(CF72:CF74),5)</f>
        <v>0</v>
      </c>
      <c r="CG75" s="109" t="n">
        <f aca="false">ROUND(SUM(CG72:CG74),5)</f>
        <v>-46753.98</v>
      </c>
      <c r="CH75" s="109" t="n">
        <f aca="false">ROUND(SUM(CH72:CH74),5)</f>
        <v>0</v>
      </c>
      <c r="CI75" s="109" t="n">
        <f aca="false">ROUND(SUM(CI72:CI74),5)</f>
        <v>0</v>
      </c>
      <c r="CJ75" s="109" t="n">
        <f aca="false">ROUND(SUM(CJ72:CJ74),5)</f>
        <v>-968.58</v>
      </c>
      <c r="CK75" s="109" t="n">
        <f aca="false">ROUND(SUM(CK72:CK74),5)</f>
        <v>-20655.05</v>
      </c>
      <c r="CL75" s="109" t="n">
        <f aca="false">ROUND(SUM(CL72:CL74),5)</f>
        <v>-455431.96</v>
      </c>
      <c r="CM75" s="109" t="n">
        <f aca="false">ROUND(SUM(CM72:CM74),5)</f>
        <v>0</v>
      </c>
      <c r="CN75" s="109" t="n">
        <f aca="false">ROUND(SUM(CN72:CN74),5)</f>
        <v>-15242.34</v>
      </c>
      <c r="CO75" s="109" t="n">
        <f aca="false">ROUND(SUM(CO72:CO74),5)</f>
        <v>-2538.5</v>
      </c>
      <c r="CP75" s="109" t="n">
        <f aca="false">ROUND(SUM(CP72:CP74),5)</f>
        <v>-834253.11</v>
      </c>
      <c r="CQ75" s="109" t="n">
        <f aca="false">ROUND(SUM(CQ72:CQ74),5)</f>
        <v>0</v>
      </c>
      <c r="CR75" s="109" t="n">
        <f aca="false">ROUND(SUM(CR72:CR74),5)</f>
        <v>-354519.34</v>
      </c>
      <c r="CS75" s="109" t="n">
        <f aca="false">ROUND(SUM(CS72:CS74),5)</f>
        <v>-3133.42</v>
      </c>
      <c r="CT75" s="109" t="n">
        <f aca="false">ROUND(SUM(CT72:CT74),5)</f>
        <v>-203902.33</v>
      </c>
      <c r="CU75" s="109" t="n">
        <f aca="false">ROUND(SUM(CU72:CU74),5)</f>
        <v>-103580.07</v>
      </c>
      <c r="CV75" s="109" t="n">
        <f aca="false">ROUND(SUM(CV72:CV74),5)</f>
        <v>-20341.02</v>
      </c>
      <c r="CW75" s="109" t="n">
        <f aca="false">ROUND(SUM(CW72:CW74),5)</f>
        <v>-7798.14</v>
      </c>
      <c r="CX75" s="109" t="n">
        <f aca="false">ROUND(SUM(CX72:CX74),5)</f>
        <v>0</v>
      </c>
      <c r="CY75" s="109" t="n">
        <f aca="false">ROUND(SUM(CY72:CY74),5)</f>
        <v>0</v>
      </c>
      <c r="CZ75" s="109" t="n">
        <f aca="false">ROUND(SUM(CZ72:CZ74),5)</f>
        <v>-600.1</v>
      </c>
      <c r="DA75" s="109" t="n">
        <f aca="false">ROUND(SUM(DA72:DA74),5)</f>
        <v>0</v>
      </c>
      <c r="DB75" s="109" t="n">
        <f aca="false">ROUND(SUM(DB72:DB74),5)</f>
        <v>-58264.45</v>
      </c>
      <c r="DC75" s="109" t="n">
        <f aca="false">ROUND(SUM(DC72:DC74),5)</f>
        <v>-488.58</v>
      </c>
      <c r="DD75" s="109" t="n">
        <f aca="false">ROUND(SUM(DD72:DD74),5)</f>
        <v>-10890.27</v>
      </c>
      <c r="DE75" s="109" t="n">
        <f aca="false">ROUND(SUM(DE72:DE74),5)</f>
        <v>-30049.89</v>
      </c>
      <c r="DF75" s="109" t="n">
        <f aca="false">ROUND(SUM(DF72:DF74),5)</f>
        <v>-12456.63</v>
      </c>
      <c r="DG75" s="109" t="n">
        <f aca="false">ROUND(SUM(DG72:DG74),5)</f>
        <v>-117501.01</v>
      </c>
      <c r="DH75" s="109" t="n">
        <f aca="false">ROUND(SUM(DH72:DH74),5)</f>
        <v>-4254.03</v>
      </c>
      <c r="DI75" s="109" t="n">
        <f aca="false">ROUND(SUM(DI72:DI74),5)</f>
        <v>-1351</v>
      </c>
      <c r="DJ75" s="109" t="n">
        <f aca="false">ROUND(SUM(DJ72:DJ74),5)</f>
        <v>-2148.08</v>
      </c>
      <c r="DK75" s="109" t="n">
        <f aca="false">ROUND(SUM(DK72:DK74),5)</f>
        <v>-26671.55</v>
      </c>
      <c r="DL75" s="109" t="n">
        <f aca="false">ROUND(SUM(DL72:DL74),5)</f>
        <v>-12951.06</v>
      </c>
      <c r="DM75" s="109" t="n">
        <f aca="false">ROUND(SUM(DM72:DM74),5)</f>
        <v>-53205.51</v>
      </c>
      <c r="DN75" s="109" t="n">
        <f aca="false">ROUND(SUM(DN72:DN74),5)</f>
        <v>-1254.07</v>
      </c>
      <c r="DO75" s="109" t="n">
        <f aca="false">ROUND(SUM(DO72:DO74),5)</f>
        <v>-112531.98</v>
      </c>
      <c r="DP75" s="109" t="n">
        <f aca="false">ROUND(SUM(DP72:DP74),5)</f>
        <v>0</v>
      </c>
      <c r="DQ75" s="109" t="n">
        <f aca="false">ROUND(SUM(DQ72:DQ74),5)</f>
        <v>-2711.45</v>
      </c>
      <c r="DR75" s="109" t="n">
        <f aca="false">ROUND(SUM(DR72:DR74),5)</f>
        <v>-34740.35</v>
      </c>
      <c r="DS75" s="109" t="n">
        <f aca="false">ROUND(SUM(DS72:DS74),5)</f>
        <v>-103806.54</v>
      </c>
      <c r="DT75" s="109" t="n">
        <f aca="false">ROUND(SUM(DT72:DT74),5)</f>
        <v>-631</v>
      </c>
      <c r="DU75" s="109" t="n">
        <f aca="false">ROUND(SUM(DU72:DU74),5)</f>
        <v>-803.65</v>
      </c>
      <c r="DV75" s="109" t="n">
        <f aca="false">ROUND(SUM(DV72:DV74),5)</f>
        <v>0</v>
      </c>
      <c r="DW75" s="109" t="n">
        <f aca="false">ROUND(SUM(DW72:DW74),5)</f>
        <v>-11579.58</v>
      </c>
      <c r="DX75" s="109" t="n">
        <f aca="false">ROUND(SUM(DX72:DX74),5)</f>
        <v>-56310.61</v>
      </c>
      <c r="DY75" s="109" t="n">
        <f aca="false">ROUND(SUM(DY72:DY74),5)</f>
        <v>-4291</v>
      </c>
      <c r="DZ75" s="109" t="n">
        <f aca="false">ROUND(SUM(DZ72:DZ74),5)</f>
        <v>-2698.11</v>
      </c>
      <c r="EA75" s="109" t="n">
        <f aca="false">ROUND(SUM(EA72:EA74),5)</f>
        <v>-6765.32</v>
      </c>
      <c r="EB75" s="109" t="n">
        <f aca="false">ROUND(SUM(EB72:EB74),5)</f>
        <v>-28438.37</v>
      </c>
      <c r="EC75" s="109" t="n">
        <f aca="false">ROUND(SUM(EC72:EC74),5)</f>
        <v>-3505.99</v>
      </c>
      <c r="ED75" s="109" t="n">
        <f aca="false">ROUND(SUM(ED72:ED74),5)</f>
        <v>-336</v>
      </c>
      <c r="EE75" s="109" t="n">
        <f aca="false">ROUND(SUM(EE72:EE74),5)</f>
        <v>-241</v>
      </c>
      <c r="EF75" s="109" t="n">
        <f aca="false">ROUND(SUM(EF72:EF74),5)</f>
        <v>-6058.29</v>
      </c>
      <c r="EG75" s="109" t="n">
        <f aca="false">ROUND(SUM(EG72:EG74),5)</f>
        <v>-213</v>
      </c>
      <c r="EH75" s="109" t="n">
        <f aca="false">ROUND(SUM(EH72:EH74),5)</f>
        <v>-569.2</v>
      </c>
      <c r="EI75" s="109" t="n">
        <f aca="false">ROUND(SUM(EI72:EI74),5)</f>
        <v>0</v>
      </c>
      <c r="EJ75" s="109" t="n">
        <f aca="false">ROUND(SUM(EJ72:EJ74),5)</f>
        <v>0</v>
      </c>
      <c r="EK75" s="109" t="n">
        <f aca="false">ROUND(SUM(EK72:EK74),5)</f>
        <v>-66326</v>
      </c>
      <c r="EL75" s="109" t="n">
        <f aca="false">ROUND(SUM(EL72:EL74),5)</f>
        <v>0</v>
      </c>
      <c r="EM75" s="109" t="n">
        <f aca="false">ROUND(SUM(EM72:EM74),5)</f>
        <v>-109</v>
      </c>
      <c r="EN75" s="109" t="n">
        <f aca="false">ROUND(SUM(EN72:EN74),5)</f>
        <v>-313733.88</v>
      </c>
      <c r="EO75" s="109" t="n">
        <f aca="false">ROUND(SUM(EO72:EO74),5)</f>
        <v>-384986.88</v>
      </c>
      <c r="EP75" s="109" t="n">
        <f aca="false">ROUND(SUM(EP72:EP74),5)</f>
        <v>0</v>
      </c>
      <c r="EQ75" s="109" t="n">
        <f aca="false">ROUND(SUM(EQ72:EQ74),5)</f>
        <v>-1526038.74</v>
      </c>
      <c r="ER75" s="109" t="n">
        <f aca="false">ROUND(SUM(ER72:ER74),5)</f>
        <v>-163.6</v>
      </c>
      <c r="ES75" s="109" t="n">
        <f aca="false">ROUND(SUM(ES72:ES74),5)</f>
        <v>-77315.52</v>
      </c>
      <c r="ET75" s="109" t="n">
        <f aca="false">ROUND(SUM(ET72:ET74),5)</f>
        <v>-17951.82</v>
      </c>
      <c r="EU75" s="109" t="n">
        <f aca="false">ROUND(SUM(EU72:EU74),5)</f>
        <v>-1440</v>
      </c>
      <c r="EV75" s="109" t="n">
        <f aca="false">ROUND(SUM(EV72:EV74),5)</f>
        <v>0</v>
      </c>
      <c r="EW75" s="109" t="n">
        <f aca="false">ROUND(SUM(EW72:EW74),5)</f>
        <v>0</v>
      </c>
      <c r="EX75" s="109" t="n">
        <f aca="false">ROUND(SUM(EX72:EX74),5)</f>
        <v>0</v>
      </c>
      <c r="EY75" s="109" t="n">
        <f aca="false">ROUND(SUM(EY72:EY74),5)</f>
        <v>0</v>
      </c>
      <c r="EZ75" s="109" t="n">
        <f aca="false">ROUND(SUM(G75:EY75),5)</f>
        <v>-12067216.72</v>
      </c>
      <c r="FA75" s="110"/>
      <c r="FB75" s="111"/>
      <c r="FC75" s="110"/>
      <c r="FD75" s="111"/>
      <c r="FE75" s="110"/>
      <c r="FF75" s="111"/>
      <c r="FG75" s="110"/>
      <c r="FH75" s="111"/>
      <c r="FI75" s="110"/>
      <c r="FJ75" s="111"/>
      <c r="FK75" s="110"/>
      <c r="FL75" s="111"/>
      <c r="FM75" s="110"/>
      <c r="FN75" s="111"/>
      <c r="FO75" s="110"/>
      <c r="FP75" s="111"/>
      <c r="FQ75" s="110"/>
      <c r="FR75" s="111"/>
      <c r="FS75" s="110"/>
      <c r="FT75" s="111"/>
      <c r="FU75" s="110"/>
      <c r="FV75" s="111"/>
      <c r="FW75" s="110"/>
      <c r="FX75" s="111"/>
      <c r="FY75" s="110"/>
      <c r="FZ75" s="111"/>
      <c r="GA75" s="110"/>
      <c r="GB75" s="111"/>
      <c r="GC75" s="110"/>
      <c r="GD75" s="111"/>
      <c r="GE75" s="110"/>
      <c r="GF75" s="111"/>
      <c r="GG75" s="110"/>
      <c r="GH75" s="111"/>
      <c r="GI75" s="110"/>
      <c r="GJ75" s="111"/>
      <c r="GK75" s="110"/>
      <c r="GL75" s="111"/>
      <c r="GM75" s="110"/>
      <c r="GN75" s="111"/>
      <c r="GO75" s="110"/>
      <c r="GP75" s="111"/>
      <c r="GQ75" s="110"/>
      <c r="GR75" s="111"/>
      <c r="GS75" s="110"/>
      <c r="GT75" s="111"/>
      <c r="GU75" s="110"/>
      <c r="GV75" s="111"/>
      <c r="GW75" s="110"/>
      <c r="GX75" s="111"/>
      <c r="GY75" s="110"/>
      <c r="GZ75" s="111"/>
      <c r="HA75" s="110"/>
      <c r="HB75" s="111"/>
      <c r="HC75" s="110"/>
      <c r="HD75" s="111"/>
      <c r="HE75" s="110"/>
      <c r="HF75" s="111"/>
      <c r="HG75" s="110"/>
      <c r="HH75" s="111"/>
      <c r="HI75" s="110"/>
      <c r="HJ75" s="111"/>
      <c r="HK75" s="110"/>
      <c r="HL75" s="111"/>
      <c r="HM75" s="110"/>
      <c r="HN75" s="111"/>
      <c r="HO75" s="110"/>
      <c r="HP75" s="111"/>
      <c r="HQ75" s="110"/>
      <c r="HR75" s="111"/>
      <c r="HS75" s="110"/>
      <c r="HT75" s="111"/>
      <c r="HU75" s="110"/>
      <c r="HV75" s="111"/>
      <c r="HW75" s="110"/>
      <c r="HX75" s="111"/>
      <c r="HY75" s="110"/>
      <c r="HZ75" s="111"/>
      <c r="IA75" s="110"/>
      <c r="IB75" s="111"/>
      <c r="IC75" s="110"/>
      <c r="ID75" s="111"/>
      <c r="IE75" s="110"/>
      <c r="IF75" s="111"/>
      <c r="IG75" s="110"/>
      <c r="IH75" s="111"/>
      <c r="II75" s="110"/>
      <c r="IJ75" s="111"/>
      <c r="IK75" s="110"/>
      <c r="IL75" s="111"/>
      <c r="IM75" s="110"/>
      <c r="IN75" s="111"/>
      <c r="IO75" s="110"/>
      <c r="IP75" s="111"/>
      <c r="IQ75" s="110"/>
      <c r="IR75" s="111"/>
      <c r="IS75" s="110"/>
      <c r="IT75" s="111"/>
      <c r="IU75" s="110"/>
      <c r="IV75" s="111"/>
      <c r="IW75" s="110"/>
      <c r="IX75" s="111"/>
      <c r="IY75" s="110"/>
      <c r="IZ75" s="111"/>
      <c r="JA75" s="110"/>
      <c r="JB75" s="111"/>
      <c r="JC75" s="110"/>
      <c r="JD75" s="111"/>
      <c r="JE75" s="110"/>
      <c r="JF75" s="111"/>
      <c r="JG75" s="110"/>
      <c r="JH75" s="111"/>
      <c r="JI75" s="110"/>
      <c r="JJ75" s="111"/>
      <c r="JK75" s="110"/>
      <c r="JL75" s="111"/>
      <c r="JM75" s="110"/>
      <c r="JN75" s="111"/>
      <c r="JO75" s="110"/>
      <c r="JP75" s="111"/>
      <c r="JQ75" s="110"/>
      <c r="JR75" s="111"/>
      <c r="JS75" s="110"/>
      <c r="JT75" s="111"/>
      <c r="JU75" s="110"/>
      <c r="JV75" s="111"/>
      <c r="JW75" s="110"/>
      <c r="JX75" s="111"/>
      <c r="JY75" s="112"/>
      <c r="JZ75" s="112"/>
    </row>
    <row r="76" customFormat="false" ht="30" hidden="false" customHeight="true" outlineLevel="0" collapsed="false">
      <c r="A76" s="76"/>
      <c r="B76" s="76"/>
      <c r="C76" s="76" t="s">
        <v>455</v>
      </c>
      <c r="D76" s="76"/>
      <c r="E76" s="76"/>
      <c r="F76" s="76"/>
      <c r="G76" s="109"/>
      <c r="H76" s="109"/>
      <c r="I76" s="109"/>
      <c r="J76" s="109"/>
      <c r="K76" s="109"/>
      <c r="L76" s="109"/>
      <c r="M76" s="109"/>
      <c r="N76" s="109"/>
      <c r="O76" s="109"/>
      <c r="P76" s="109"/>
      <c r="Q76" s="109"/>
      <c r="R76" s="109"/>
      <c r="S76" s="109"/>
      <c r="T76" s="109"/>
      <c r="U76" s="109"/>
      <c r="V76" s="109"/>
      <c r="W76" s="109"/>
      <c r="X76" s="109"/>
      <c r="Y76" s="109"/>
      <c r="Z76" s="109"/>
      <c r="AA76" s="109"/>
      <c r="AB76" s="109"/>
      <c r="AC76" s="109"/>
      <c r="AD76" s="109"/>
      <c r="AE76" s="109"/>
      <c r="AF76" s="109"/>
      <c r="AG76" s="109"/>
      <c r="AH76" s="109"/>
      <c r="AI76" s="109"/>
      <c r="AJ76" s="109"/>
      <c r="AK76" s="109"/>
      <c r="AL76" s="109"/>
      <c r="AM76" s="109"/>
      <c r="AN76" s="109"/>
      <c r="AO76" s="109"/>
      <c r="AP76" s="109"/>
      <c r="AQ76" s="109"/>
      <c r="AR76" s="109"/>
      <c r="AS76" s="109"/>
      <c r="AT76" s="109"/>
      <c r="AU76" s="109"/>
      <c r="AV76" s="109"/>
      <c r="AW76" s="109"/>
      <c r="AX76" s="109"/>
      <c r="AY76" s="109"/>
      <c r="AZ76" s="109"/>
      <c r="BA76" s="109"/>
      <c r="BB76" s="109"/>
      <c r="BC76" s="109"/>
      <c r="BD76" s="109"/>
      <c r="BE76" s="109"/>
      <c r="BF76" s="109"/>
      <c r="BG76" s="109"/>
      <c r="BH76" s="109"/>
      <c r="BI76" s="109"/>
      <c r="BJ76" s="109"/>
      <c r="BK76" s="109"/>
      <c r="BL76" s="109"/>
      <c r="BM76" s="109"/>
      <c r="BN76" s="109"/>
      <c r="BO76" s="109"/>
      <c r="BP76" s="109"/>
      <c r="BQ76" s="109"/>
      <c r="BR76" s="109"/>
      <c r="BS76" s="109"/>
      <c r="BT76" s="109"/>
      <c r="BU76" s="109"/>
      <c r="BV76" s="109"/>
      <c r="BW76" s="109"/>
      <c r="BX76" s="109"/>
      <c r="BY76" s="109"/>
      <c r="BZ76" s="109"/>
      <c r="CA76" s="109"/>
      <c r="CB76" s="109"/>
      <c r="CC76" s="109"/>
      <c r="CD76" s="109"/>
      <c r="CE76" s="109"/>
      <c r="CF76" s="109"/>
      <c r="CG76" s="109"/>
      <c r="CH76" s="109"/>
      <c r="CI76" s="109"/>
      <c r="CJ76" s="109"/>
      <c r="CK76" s="109"/>
      <c r="CL76" s="109"/>
      <c r="CM76" s="109"/>
      <c r="CN76" s="109"/>
      <c r="CO76" s="109"/>
      <c r="CP76" s="109"/>
      <c r="CQ76" s="109"/>
      <c r="CR76" s="109"/>
      <c r="CS76" s="109"/>
      <c r="CT76" s="109"/>
      <c r="CU76" s="109"/>
      <c r="CV76" s="109"/>
      <c r="CW76" s="109"/>
      <c r="CX76" s="109"/>
      <c r="CY76" s="109"/>
      <c r="CZ76" s="109"/>
      <c r="DA76" s="109"/>
      <c r="DB76" s="109"/>
      <c r="DC76" s="109"/>
      <c r="DD76" s="109"/>
      <c r="DE76" s="109"/>
      <c r="DF76" s="109"/>
      <c r="DG76" s="109"/>
      <c r="DH76" s="109"/>
      <c r="DI76" s="109"/>
      <c r="DJ76" s="109"/>
      <c r="DK76" s="109"/>
      <c r="DL76" s="109"/>
      <c r="DM76" s="109"/>
      <c r="DN76" s="109"/>
      <c r="DO76" s="109"/>
      <c r="DP76" s="109"/>
      <c r="DQ76" s="109"/>
      <c r="DR76" s="109"/>
      <c r="DS76" s="109"/>
      <c r="DT76" s="109"/>
      <c r="DU76" s="109"/>
      <c r="DV76" s="109"/>
      <c r="DW76" s="109"/>
      <c r="DX76" s="109"/>
      <c r="DY76" s="109"/>
      <c r="DZ76" s="109"/>
      <c r="EA76" s="109"/>
      <c r="EB76" s="109"/>
      <c r="EC76" s="109"/>
      <c r="ED76" s="109"/>
      <c r="EE76" s="109"/>
      <c r="EF76" s="109"/>
      <c r="EG76" s="109"/>
      <c r="EH76" s="109"/>
      <c r="EI76" s="109"/>
      <c r="EJ76" s="109"/>
      <c r="EK76" s="109"/>
      <c r="EL76" s="109"/>
      <c r="EM76" s="109"/>
      <c r="EN76" s="109"/>
      <c r="EO76" s="109"/>
      <c r="EP76" s="109"/>
      <c r="EQ76" s="109"/>
      <c r="ER76" s="109"/>
      <c r="ES76" s="109"/>
      <c r="ET76" s="109"/>
      <c r="EU76" s="109"/>
      <c r="EV76" s="109"/>
      <c r="EW76" s="109"/>
      <c r="EX76" s="109"/>
      <c r="EY76" s="109"/>
      <c r="EZ76" s="109"/>
      <c r="FA76" s="110"/>
      <c r="FB76" s="111"/>
      <c r="FC76" s="110"/>
      <c r="FD76" s="111"/>
      <c r="FE76" s="110"/>
      <c r="FF76" s="111"/>
      <c r="FG76" s="110"/>
      <c r="FH76" s="111"/>
      <c r="FI76" s="110"/>
      <c r="FJ76" s="111"/>
      <c r="FK76" s="110"/>
      <c r="FL76" s="111"/>
      <c r="FM76" s="110"/>
      <c r="FN76" s="111"/>
      <c r="FO76" s="110"/>
      <c r="FP76" s="111"/>
      <c r="FQ76" s="110"/>
      <c r="FR76" s="111"/>
      <c r="FS76" s="110"/>
      <c r="FT76" s="111"/>
      <c r="FU76" s="110"/>
      <c r="FV76" s="111"/>
      <c r="FW76" s="110"/>
      <c r="FX76" s="111"/>
      <c r="FY76" s="110"/>
      <c r="FZ76" s="111"/>
      <c r="GA76" s="110"/>
      <c r="GB76" s="111"/>
      <c r="GC76" s="110"/>
      <c r="GD76" s="111"/>
      <c r="GE76" s="110"/>
      <c r="GF76" s="111"/>
      <c r="GG76" s="110"/>
      <c r="GH76" s="111"/>
      <c r="GI76" s="110"/>
      <c r="GJ76" s="111"/>
      <c r="GK76" s="110"/>
      <c r="GL76" s="111"/>
      <c r="GM76" s="110"/>
      <c r="GN76" s="111"/>
      <c r="GO76" s="110"/>
      <c r="GP76" s="111"/>
      <c r="GQ76" s="110"/>
      <c r="GR76" s="111"/>
      <c r="GS76" s="110"/>
      <c r="GT76" s="111"/>
      <c r="GU76" s="110"/>
      <c r="GV76" s="111"/>
      <c r="GW76" s="110"/>
      <c r="GX76" s="111"/>
      <c r="GY76" s="110"/>
      <c r="GZ76" s="111"/>
      <c r="HA76" s="110"/>
      <c r="HB76" s="111"/>
      <c r="HC76" s="110"/>
      <c r="HD76" s="111"/>
      <c r="HE76" s="110"/>
      <c r="HF76" s="111"/>
      <c r="HG76" s="110"/>
      <c r="HH76" s="111"/>
      <c r="HI76" s="110"/>
      <c r="HJ76" s="111"/>
      <c r="HK76" s="110"/>
      <c r="HL76" s="111"/>
      <c r="HM76" s="110"/>
      <c r="HN76" s="111"/>
      <c r="HO76" s="110"/>
      <c r="HP76" s="111"/>
      <c r="HQ76" s="110"/>
      <c r="HR76" s="111"/>
      <c r="HS76" s="110"/>
      <c r="HT76" s="111"/>
      <c r="HU76" s="110"/>
      <c r="HV76" s="111"/>
      <c r="HW76" s="110"/>
      <c r="HX76" s="111"/>
      <c r="HY76" s="110"/>
      <c r="HZ76" s="111"/>
      <c r="IA76" s="110"/>
      <c r="IB76" s="111"/>
      <c r="IC76" s="110"/>
      <c r="ID76" s="111"/>
      <c r="IE76" s="110"/>
      <c r="IF76" s="111"/>
      <c r="IG76" s="110"/>
      <c r="IH76" s="111"/>
      <c r="II76" s="110"/>
      <c r="IJ76" s="111"/>
      <c r="IK76" s="110"/>
      <c r="IL76" s="111"/>
      <c r="IM76" s="110"/>
      <c r="IN76" s="111"/>
      <c r="IO76" s="110"/>
      <c r="IP76" s="111"/>
      <c r="IQ76" s="110"/>
      <c r="IR76" s="111"/>
      <c r="IS76" s="110"/>
      <c r="IT76" s="111"/>
      <c r="IU76" s="110"/>
      <c r="IV76" s="111"/>
      <c r="IW76" s="110"/>
      <c r="IX76" s="111"/>
      <c r="IY76" s="110"/>
      <c r="IZ76" s="111"/>
      <c r="JA76" s="110"/>
      <c r="JB76" s="111"/>
      <c r="JC76" s="110"/>
      <c r="JD76" s="111"/>
      <c r="JE76" s="110"/>
      <c r="JF76" s="111"/>
      <c r="JG76" s="110"/>
      <c r="JH76" s="111"/>
      <c r="JI76" s="110"/>
      <c r="JJ76" s="111"/>
      <c r="JK76" s="110"/>
      <c r="JL76" s="111"/>
      <c r="JM76" s="110"/>
      <c r="JN76" s="111"/>
      <c r="JO76" s="110"/>
      <c r="JP76" s="111"/>
      <c r="JQ76" s="110"/>
      <c r="JR76" s="111"/>
      <c r="JS76" s="110"/>
      <c r="JT76" s="111"/>
      <c r="JU76" s="110"/>
      <c r="JV76" s="111"/>
      <c r="JW76" s="110"/>
      <c r="JX76" s="111"/>
      <c r="JY76" s="112"/>
      <c r="JZ76" s="112"/>
    </row>
    <row r="77" customFormat="false" ht="13.8" hidden="false" customHeight="false" outlineLevel="0" collapsed="false">
      <c r="A77" s="76"/>
      <c r="B77" s="76"/>
      <c r="C77" s="76"/>
      <c r="D77" s="76" t="s">
        <v>456</v>
      </c>
      <c r="E77" s="76"/>
      <c r="F77" s="76"/>
      <c r="G77" s="109" t="n">
        <v>0</v>
      </c>
      <c r="H77" s="109" t="n">
        <v>0</v>
      </c>
      <c r="I77" s="109" t="n">
        <v>0</v>
      </c>
      <c r="J77" s="109" t="n">
        <v>0</v>
      </c>
      <c r="K77" s="109" t="n">
        <v>1500000</v>
      </c>
      <c r="L77" s="109" t="n">
        <v>500000</v>
      </c>
      <c r="M77" s="109" t="n">
        <v>0</v>
      </c>
      <c r="N77" s="109" t="n">
        <v>0</v>
      </c>
      <c r="O77" s="109" t="n">
        <v>1300000</v>
      </c>
      <c r="P77" s="109" t="n">
        <v>0</v>
      </c>
      <c r="Q77" s="109" t="n">
        <v>0</v>
      </c>
      <c r="R77" s="109" t="n">
        <v>0</v>
      </c>
      <c r="S77" s="109" t="n">
        <v>0</v>
      </c>
      <c r="T77" s="109" t="n">
        <v>0</v>
      </c>
      <c r="U77" s="109" t="n">
        <v>0</v>
      </c>
      <c r="V77" s="109" t="n">
        <v>0</v>
      </c>
      <c r="W77" s="109" t="n">
        <v>0</v>
      </c>
      <c r="X77" s="109" t="n">
        <v>0</v>
      </c>
      <c r="Y77" s="109" t="n">
        <v>0</v>
      </c>
      <c r="Z77" s="109" t="n">
        <v>0</v>
      </c>
      <c r="AA77" s="109" t="n">
        <v>0</v>
      </c>
      <c r="AB77" s="109" t="n">
        <v>0</v>
      </c>
      <c r="AC77" s="109" t="n">
        <v>0</v>
      </c>
      <c r="AD77" s="109" t="n">
        <v>0</v>
      </c>
      <c r="AE77" s="109" t="n">
        <v>0</v>
      </c>
      <c r="AF77" s="109" t="n">
        <v>0</v>
      </c>
      <c r="AG77" s="109" t="n">
        <v>0</v>
      </c>
      <c r="AH77" s="109" t="n">
        <v>0</v>
      </c>
      <c r="AI77" s="109" t="n">
        <v>0</v>
      </c>
      <c r="AJ77" s="109" t="n">
        <v>0</v>
      </c>
      <c r="AK77" s="109" t="n">
        <v>0</v>
      </c>
      <c r="AL77" s="109" t="n">
        <v>0</v>
      </c>
      <c r="AM77" s="109" t="n">
        <v>0</v>
      </c>
      <c r="AN77" s="109" t="n">
        <v>0</v>
      </c>
      <c r="AO77" s="109" t="n">
        <v>0</v>
      </c>
      <c r="AP77" s="109" t="n">
        <v>0</v>
      </c>
      <c r="AQ77" s="109" t="n">
        <v>0</v>
      </c>
      <c r="AR77" s="109" t="n">
        <v>0</v>
      </c>
      <c r="AS77" s="109" t="n">
        <v>0</v>
      </c>
      <c r="AT77" s="109" t="n">
        <v>0</v>
      </c>
      <c r="AU77" s="109" t="n">
        <v>0</v>
      </c>
      <c r="AV77" s="109" t="n">
        <v>0</v>
      </c>
      <c r="AW77" s="109" t="n">
        <v>0</v>
      </c>
      <c r="AX77" s="109" t="n">
        <v>0</v>
      </c>
      <c r="AY77" s="109" t="n">
        <v>0</v>
      </c>
      <c r="AZ77" s="109" t="n">
        <v>0</v>
      </c>
      <c r="BA77" s="109" t="n">
        <v>0</v>
      </c>
      <c r="BB77" s="109" t="n">
        <v>0</v>
      </c>
      <c r="BC77" s="109" t="n">
        <v>0</v>
      </c>
      <c r="BD77" s="109" t="n">
        <v>0</v>
      </c>
      <c r="BE77" s="109" t="n">
        <v>0</v>
      </c>
      <c r="BF77" s="109" t="n">
        <v>0</v>
      </c>
      <c r="BG77" s="109" t="n">
        <v>0</v>
      </c>
      <c r="BH77" s="109" t="n">
        <v>0</v>
      </c>
      <c r="BI77" s="109" t="n">
        <v>0</v>
      </c>
      <c r="BJ77" s="109" t="n">
        <v>0</v>
      </c>
      <c r="BK77" s="109" t="n">
        <v>0</v>
      </c>
      <c r="BL77" s="109" t="n">
        <v>0</v>
      </c>
      <c r="BM77" s="109" t="n">
        <v>0</v>
      </c>
      <c r="BN77" s="109" t="n">
        <v>0</v>
      </c>
      <c r="BO77" s="109" t="n">
        <v>0</v>
      </c>
      <c r="BP77" s="109" t="n">
        <v>0</v>
      </c>
      <c r="BQ77" s="109" t="n">
        <v>0</v>
      </c>
      <c r="BR77" s="109" t="n">
        <v>0</v>
      </c>
      <c r="BS77" s="109" t="n">
        <v>0</v>
      </c>
      <c r="BT77" s="109" t="n">
        <v>0</v>
      </c>
      <c r="BU77" s="109" t="n">
        <v>0</v>
      </c>
      <c r="BV77" s="109" t="n">
        <v>0</v>
      </c>
      <c r="BW77" s="109" t="n">
        <v>0</v>
      </c>
      <c r="BX77" s="109" t="n">
        <v>0</v>
      </c>
      <c r="BY77" s="109" t="n">
        <v>0</v>
      </c>
      <c r="BZ77" s="109" t="n">
        <v>0</v>
      </c>
      <c r="CA77" s="109" t="n">
        <v>0</v>
      </c>
      <c r="CB77" s="109" t="n">
        <v>0</v>
      </c>
      <c r="CC77" s="109" t="n">
        <v>0</v>
      </c>
      <c r="CD77" s="109" t="n">
        <v>0</v>
      </c>
      <c r="CE77" s="109" t="n">
        <v>0</v>
      </c>
      <c r="CF77" s="109" t="n">
        <v>0</v>
      </c>
      <c r="CG77" s="109" t="n">
        <v>0</v>
      </c>
      <c r="CH77" s="109" t="n">
        <v>0</v>
      </c>
      <c r="CI77" s="109" t="n">
        <v>0</v>
      </c>
      <c r="CJ77" s="109" t="n">
        <v>0</v>
      </c>
      <c r="CK77" s="109" t="n">
        <v>0</v>
      </c>
      <c r="CL77" s="109" t="n">
        <v>0</v>
      </c>
      <c r="CM77" s="109" t="n">
        <v>0</v>
      </c>
      <c r="CN77" s="109" t="n">
        <v>784000</v>
      </c>
      <c r="CO77" s="109" t="n">
        <v>0</v>
      </c>
      <c r="CP77" s="109" t="n">
        <v>2000000</v>
      </c>
      <c r="CQ77" s="109" t="n">
        <v>0</v>
      </c>
      <c r="CR77" s="109" t="n">
        <v>1000000</v>
      </c>
      <c r="CS77" s="109" t="n">
        <v>0</v>
      </c>
      <c r="CT77" s="109" t="n">
        <v>0</v>
      </c>
      <c r="CU77" s="109" t="n">
        <v>0</v>
      </c>
      <c r="CV77" s="109" t="n">
        <v>0</v>
      </c>
      <c r="CW77" s="109" t="n">
        <v>0</v>
      </c>
      <c r="CX77" s="109" t="n">
        <v>0</v>
      </c>
      <c r="CY77" s="109" t="n">
        <v>0</v>
      </c>
      <c r="CZ77" s="109" t="n">
        <v>0</v>
      </c>
      <c r="DA77" s="109" t="n">
        <v>0</v>
      </c>
      <c r="DB77" s="109" t="n">
        <v>0</v>
      </c>
      <c r="DC77" s="109" t="n">
        <v>0</v>
      </c>
      <c r="DD77" s="109" t="n">
        <v>0</v>
      </c>
      <c r="DE77" s="109" t="n">
        <v>0</v>
      </c>
      <c r="DF77" s="109" t="n">
        <v>0</v>
      </c>
      <c r="DG77" s="109" t="n">
        <v>0</v>
      </c>
      <c r="DH77" s="109" t="n">
        <v>0</v>
      </c>
      <c r="DI77" s="109" t="n">
        <v>0</v>
      </c>
      <c r="DJ77" s="109" t="n">
        <v>0</v>
      </c>
      <c r="DK77" s="109" t="n">
        <v>0</v>
      </c>
      <c r="DL77" s="109" t="n">
        <v>0</v>
      </c>
      <c r="DM77" s="109" t="n">
        <v>0</v>
      </c>
      <c r="DN77" s="109" t="n">
        <v>0</v>
      </c>
      <c r="DO77" s="109" t="n">
        <v>0</v>
      </c>
      <c r="DP77" s="109" t="n">
        <v>0</v>
      </c>
      <c r="DQ77" s="109" t="n">
        <v>0</v>
      </c>
      <c r="DR77" s="109" t="n">
        <v>0</v>
      </c>
      <c r="DS77" s="109" t="n">
        <v>0</v>
      </c>
      <c r="DT77" s="109" t="n">
        <v>0</v>
      </c>
      <c r="DU77" s="109" t="n">
        <v>0</v>
      </c>
      <c r="DV77" s="109" t="n">
        <v>0</v>
      </c>
      <c r="DW77" s="109" t="n">
        <v>0</v>
      </c>
      <c r="DX77" s="109" t="n">
        <v>0</v>
      </c>
      <c r="DY77" s="109" t="n">
        <v>0</v>
      </c>
      <c r="DZ77" s="109" t="n">
        <v>0</v>
      </c>
      <c r="EA77" s="109" t="n">
        <v>0</v>
      </c>
      <c r="EB77" s="109" t="n">
        <v>538750</v>
      </c>
      <c r="EC77" s="109" t="n">
        <v>0</v>
      </c>
      <c r="ED77" s="109" t="n">
        <v>0</v>
      </c>
      <c r="EE77" s="109" t="n">
        <v>0</v>
      </c>
      <c r="EF77" s="109" t="n">
        <v>0</v>
      </c>
      <c r="EG77" s="109" t="n">
        <v>0</v>
      </c>
      <c r="EH77" s="109" t="n">
        <v>0</v>
      </c>
      <c r="EI77" s="109" t="n">
        <v>0</v>
      </c>
      <c r="EJ77" s="109" t="n">
        <v>0</v>
      </c>
      <c r="EK77" s="109" t="n">
        <v>0</v>
      </c>
      <c r="EL77" s="109" t="n">
        <v>0</v>
      </c>
      <c r="EM77" s="109" t="n">
        <v>0</v>
      </c>
      <c r="EN77" s="109" t="n">
        <v>0</v>
      </c>
      <c r="EO77" s="109" t="n">
        <v>0</v>
      </c>
      <c r="EP77" s="109" t="n">
        <v>0</v>
      </c>
      <c r="EQ77" s="109" t="n">
        <v>0</v>
      </c>
      <c r="ER77" s="109" t="n">
        <v>0</v>
      </c>
      <c r="ES77" s="109" t="n">
        <v>0</v>
      </c>
      <c r="ET77" s="109" t="n">
        <v>0</v>
      </c>
      <c r="EU77" s="109" t="n">
        <v>0</v>
      </c>
      <c r="EV77" s="109" t="n">
        <v>0</v>
      </c>
      <c r="EW77" s="109" t="n">
        <v>0</v>
      </c>
      <c r="EX77" s="109" t="n">
        <v>0</v>
      </c>
      <c r="EY77" s="109" t="n">
        <v>0</v>
      </c>
      <c r="EZ77" s="109" t="n">
        <f aca="false">ROUND(SUM(G77:EY77),5)</f>
        <v>7622750</v>
      </c>
      <c r="FA77" s="110"/>
      <c r="FB77" s="111"/>
      <c r="FC77" s="110"/>
      <c r="FD77" s="111"/>
      <c r="FE77" s="110"/>
      <c r="FF77" s="111"/>
      <c r="FG77" s="110"/>
      <c r="FH77" s="111"/>
      <c r="FI77" s="110"/>
      <c r="FJ77" s="111"/>
      <c r="FK77" s="110"/>
      <c r="FL77" s="111"/>
      <c r="FM77" s="110"/>
      <c r="FN77" s="111"/>
      <c r="FO77" s="110"/>
      <c r="FP77" s="111"/>
      <c r="FQ77" s="110"/>
      <c r="FR77" s="111"/>
      <c r="FS77" s="110"/>
      <c r="FT77" s="111"/>
      <c r="FU77" s="110"/>
      <c r="FV77" s="111"/>
      <c r="FW77" s="110"/>
      <c r="FX77" s="111"/>
      <c r="FY77" s="110"/>
      <c r="FZ77" s="111"/>
      <c r="GA77" s="110"/>
      <c r="GB77" s="111"/>
      <c r="GC77" s="110"/>
      <c r="GD77" s="111"/>
      <c r="GE77" s="110"/>
      <c r="GF77" s="111"/>
      <c r="GG77" s="110"/>
      <c r="GH77" s="111"/>
      <c r="GI77" s="110"/>
      <c r="GJ77" s="111"/>
      <c r="GK77" s="110"/>
      <c r="GL77" s="111"/>
      <c r="GM77" s="110"/>
      <c r="GN77" s="111"/>
      <c r="GO77" s="110"/>
      <c r="GP77" s="111"/>
      <c r="GQ77" s="110"/>
      <c r="GR77" s="111"/>
      <c r="GS77" s="110"/>
      <c r="GT77" s="111"/>
      <c r="GU77" s="110"/>
      <c r="GV77" s="111"/>
      <c r="GW77" s="110"/>
      <c r="GX77" s="111"/>
      <c r="GY77" s="110"/>
      <c r="GZ77" s="111"/>
      <c r="HA77" s="110"/>
      <c r="HB77" s="111"/>
      <c r="HC77" s="110"/>
      <c r="HD77" s="111"/>
      <c r="HE77" s="110"/>
      <c r="HF77" s="111"/>
      <c r="HG77" s="110"/>
      <c r="HH77" s="111"/>
      <c r="HI77" s="110"/>
      <c r="HJ77" s="111"/>
      <c r="HK77" s="110"/>
      <c r="HL77" s="111"/>
      <c r="HM77" s="110"/>
      <c r="HN77" s="111"/>
      <c r="HO77" s="110"/>
      <c r="HP77" s="111"/>
      <c r="HQ77" s="110"/>
      <c r="HR77" s="111"/>
      <c r="HS77" s="110"/>
      <c r="HT77" s="111"/>
      <c r="HU77" s="110"/>
      <c r="HV77" s="111"/>
      <c r="HW77" s="110"/>
      <c r="HX77" s="111"/>
      <c r="HY77" s="110"/>
      <c r="HZ77" s="111"/>
      <c r="IA77" s="110"/>
      <c r="IB77" s="111"/>
      <c r="IC77" s="110"/>
      <c r="ID77" s="111"/>
      <c r="IE77" s="110"/>
      <c r="IF77" s="111"/>
      <c r="IG77" s="110"/>
      <c r="IH77" s="111"/>
      <c r="II77" s="110"/>
      <c r="IJ77" s="111"/>
      <c r="IK77" s="110"/>
      <c r="IL77" s="111"/>
      <c r="IM77" s="110"/>
      <c r="IN77" s="111"/>
      <c r="IO77" s="110"/>
      <c r="IP77" s="111"/>
      <c r="IQ77" s="110"/>
      <c r="IR77" s="111"/>
      <c r="IS77" s="110"/>
      <c r="IT77" s="111"/>
      <c r="IU77" s="110"/>
      <c r="IV77" s="111"/>
      <c r="IW77" s="110"/>
      <c r="IX77" s="111"/>
      <c r="IY77" s="110"/>
      <c r="IZ77" s="111"/>
      <c r="JA77" s="110"/>
      <c r="JB77" s="111"/>
      <c r="JC77" s="110"/>
      <c r="JD77" s="111"/>
      <c r="JE77" s="110"/>
      <c r="JF77" s="111"/>
      <c r="JG77" s="110"/>
      <c r="JH77" s="111"/>
      <c r="JI77" s="110"/>
      <c r="JJ77" s="111"/>
      <c r="JK77" s="110"/>
      <c r="JL77" s="111"/>
      <c r="JM77" s="110"/>
      <c r="JN77" s="111"/>
      <c r="JO77" s="110"/>
      <c r="JP77" s="111"/>
      <c r="JQ77" s="110"/>
      <c r="JR77" s="111"/>
      <c r="JS77" s="110"/>
      <c r="JT77" s="111"/>
      <c r="JU77" s="110"/>
      <c r="JV77" s="111"/>
      <c r="JW77" s="110"/>
      <c r="JX77" s="111"/>
      <c r="JY77" s="112"/>
      <c r="JZ77" s="112"/>
    </row>
    <row r="78" customFormat="false" ht="13.8" hidden="false" customHeight="false" outlineLevel="0" collapsed="false">
      <c r="A78" s="76"/>
      <c r="B78" s="76"/>
      <c r="C78" s="76"/>
      <c r="D78" s="76" t="s">
        <v>142</v>
      </c>
      <c r="E78" s="76"/>
      <c r="F78" s="76"/>
      <c r="G78" s="109" t="n">
        <v>0</v>
      </c>
      <c r="H78" s="109" t="n">
        <v>0</v>
      </c>
      <c r="I78" s="109" t="n">
        <v>0</v>
      </c>
      <c r="J78" s="109" t="n">
        <v>0</v>
      </c>
      <c r="K78" s="109" t="n">
        <v>0</v>
      </c>
      <c r="L78" s="109" t="n">
        <v>0</v>
      </c>
      <c r="M78" s="109" t="n">
        <v>0</v>
      </c>
      <c r="N78" s="109" t="n">
        <v>0</v>
      </c>
      <c r="O78" s="109" t="n">
        <v>0</v>
      </c>
      <c r="P78" s="109" t="n">
        <v>0</v>
      </c>
      <c r="Q78" s="109" t="n">
        <v>0</v>
      </c>
      <c r="R78" s="109" t="n">
        <v>0</v>
      </c>
      <c r="S78" s="109" t="n">
        <v>0</v>
      </c>
      <c r="T78" s="109" t="n">
        <v>0</v>
      </c>
      <c r="U78" s="109" t="n">
        <v>0</v>
      </c>
      <c r="V78" s="109" t="n">
        <v>0</v>
      </c>
      <c r="W78" s="109" t="n">
        <v>0</v>
      </c>
      <c r="X78" s="109" t="n">
        <v>0</v>
      </c>
      <c r="Y78" s="109" t="n">
        <v>0</v>
      </c>
      <c r="Z78" s="109" t="n">
        <v>0</v>
      </c>
      <c r="AA78" s="109" t="n">
        <v>0</v>
      </c>
      <c r="AB78" s="109" t="n">
        <v>0</v>
      </c>
      <c r="AC78" s="109" t="n">
        <v>0</v>
      </c>
      <c r="AD78" s="109" t="n">
        <v>0</v>
      </c>
      <c r="AE78" s="109" t="n">
        <v>0</v>
      </c>
      <c r="AF78" s="109" t="n">
        <v>0</v>
      </c>
      <c r="AG78" s="109" t="n">
        <v>0</v>
      </c>
      <c r="AH78" s="109" t="n">
        <v>0</v>
      </c>
      <c r="AI78" s="109" t="n">
        <v>0</v>
      </c>
      <c r="AJ78" s="109" t="n">
        <v>0</v>
      </c>
      <c r="AK78" s="109" t="n">
        <v>0</v>
      </c>
      <c r="AL78" s="109" t="n">
        <v>0</v>
      </c>
      <c r="AM78" s="109" t="n">
        <v>0</v>
      </c>
      <c r="AN78" s="109" t="n">
        <v>0</v>
      </c>
      <c r="AO78" s="109" t="n">
        <v>0</v>
      </c>
      <c r="AP78" s="109" t="n">
        <v>0</v>
      </c>
      <c r="AQ78" s="109" t="n">
        <v>0</v>
      </c>
      <c r="AR78" s="109" t="n">
        <v>0</v>
      </c>
      <c r="AS78" s="109" t="n">
        <v>0</v>
      </c>
      <c r="AT78" s="109" t="n">
        <v>0</v>
      </c>
      <c r="AU78" s="109" t="n">
        <v>0</v>
      </c>
      <c r="AV78" s="109" t="n">
        <v>0</v>
      </c>
      <c r="AW78" s="109" t="n">
        <v>0</v>
      </c>
      <c r="AX78" s="109" t="n">
        <v>0</v>
      </c>
      <c r="AY78" s="109" t="n">
        <v>0</v>
      </c>
      <c r="AZ78" s="109" t="n">
        <v>0</v>
      </c>
      <c r="BA78" s="109" t="n">
        <v>0</v>
      </c>
      <c r="BB78" s="109" t="n">
        <v>0</v>
      </c>
      <c r="BC78" s="109" t="n">
        <v>0</v>
      </c>
      <c r="BD78" s="109" t="n">
        <v>0</v>
      </c>
      <c r="BE78" s="109" t="n">
        <v>0</v>
      </c>
      <c r="BF78" s="109" t="n">
        <v>0</v>
      </c>
      <c r="BG78" s="109" t="n">
        <v>0</v>
      </c>
      <c r="BH78" s="109" t="n">
        <v>0</v>
      </c>
      <c r="BI78" s="109" t="n">
        <v>0</v>
      </c>
      <c r="BJ78" s="109" t="n">
        <v>0</v>
      </c>
      <c r="BK78" s="109" t="n">
        <v>0</v>
      </c>
      <c r="BL78" s="109" t="n">
        <v>0</v>
      </c>
      <c r="BM78" s="109" t="n">
        <v>0</v>
      </c>
      <c r="BN78" s="109" t="n">
        <v>0</v>
      </c>
      <c r="BO78" s="109" t="n">
        <v>0</v>
      </c>
      <c r="BP78" s="109" t="n">
        <v>0</v>
      </c>
      <c r="BQ78" s="109" t="n">
        <v>0</v>
      </c>
      <c r="BR78" s="109" t="n">
        <v>0</v>
      </c>
      <c r="BS78" s="109" t="n">
        <v>0</v>
      </c>
      <c r="BT78" s="109" t="n">
        <v>0</v>
      </c>
      <c r="BU78" s="109" t="n">
        <v>0</v>
      </c>
      <c r="BV78" s="109" t="n">
        <v>0</v>
      </c>
      <c r="BW78" s="109" t="n">
        <v>0</v>
      </c>
      <c r="BX78" s="109" t="n">
        <v>0</v>
      </c>
      <c r="BY78" s="109" t="n">
        <v>0</v>
      </c>
      <c r="BZ78" s="109" t="n">
        <v>0</v>
      </c>
      <c r="CA78" s="109" t="n">
        <v>0</v>
      </c>
      <c r="CB78" s="109" t="n">
        <v>0</v>
      </c>
      <c r="CC78" s="109" t="n">
        <v>0</v>
      </c>
      <c r="CD78" s="109" t="n">
        <v>0</v>
      </c>
      <c r="CE78" s="109" t="n">
        <v>0</v>
      </c>
      <c r="CF78" s="109" t="n">
        <v>0</v>
      </c>
      <c r="CG78" s="109" t="n">
        <v>0</v>
      </c>
      <c r="CH78" s="109" t="n">
        <v>0</v>
      </c>
      <c r="CI78" s="109" t="n">
        <v>0</v>
      </c>
      <c r="CJ78" s="109" t="n">
        <v>0</v>
      </c>
      <c r="CK78" s="109" t="n">
        <v>0</v>
      </c>
      <c r="CL78" s="109" t="n">
        <v>0</v>
      </c>
      <c r="CM78" s="109" t="n">
        <v>0</v>
      </c>
      <c r="CN78" s="109" t="n">
        <v>0</v>
      </c>
      <c r="CO78" s="109" t="n">
        <v>0</v>
      </c>
      <c r="CP78" s="109" t="n">
        <v>0</v>
      </c>
      <c r="CQ78" s="109" t="n">
        <v>0</v>
      </c>
      <c r="CR78" s="109" t="n">
        <v>0</v>
      </c>
      <c r="CS78" s="109" t="n">
        <v>0</v>
      </c>
      <c r="CT78" s="109" t="n">
        <v>0</v>
      </c>
      <c r="CU78" s="109" t="n">
        <v>0</v>
      </c>
      <c r="CV78" s="109" t="n">
        <v>0</v>
      </c>
      <c r="CW78" s="109" t="n">
        <v>0</v>
      </c>
      <c r="CX78" s="109" t="n">
        <v>0</v>
      </c>
      <c r="CY78" s="109" t="n">
        <v>0</v>
      </c>
      <c r="CZ78" s="109" t="n">
        <v>0</v>
      </c>
      <c r="DA78" s="109" t="n">
        <v>0</v>
      </c>
      <c r="DB78" s="109" t="n">
        <v>0</v>
      </c>
      <c r="DC78" s="109" t="n">
        <v>0</v>
      </c>
      <c r="DD78" s="109" t="n">
        <v>0</v>
      </c>
      <c r="DE78" s="109" t="n">
        <v>0</v>
      </c>
      <c r="DF78" s="109" t="n">
        <v>0</v>
      </c>
      <c r="DG78" s="109" t="n">
        <v>0</v>
      </c>
      <c r="DH78" s="109" t="n">
        <v>0</v>
      </c>
      <c r="DI78" s="109" t="n">
        <v>0</v>
      </c>
      <c r="DJ78" s="109" t="n">
        <v>0</v>
      </c>
      <c r="DK78" s="109" t="n">
        <v>0</v>
      </c>
      <c r="DL78" s="109" t="n">
        <v>0</v>
      </c>
      <c r="DM78" s="109" t="n">
        <v>0</v>
      </c>
      <c r="DN78" s="109" t="n">
        <v>0</v>
      </c>
      <c r="DO78" s="109" t="n">
        <v>0</v>
      </c>
      <c r="DP78" s="109" t="n">
        <v>0</v>
      </c>
      <c r="DQ78" s="109" t="n">
        <v>0</v>
      </c>
      <c r="DR78" s="109" t="n">
        <v>0</v>
      </c>
      <c r="DS78" s="109" t="n">
        <v>0</v>
      </c>
      <c r="DT78" s="109" t="n">
        <v>0</v>
      </c>
      <c r="DU78" s="109" t="n">
        <v>0</v>
      </c>
      <c r="DV78" s="109" t="n">
        <v>0</v>
      </c>
      <c r="DW78" s="109" t="n">
        <v>0</v>
      </c>
      <c r="DX78" s="109" t="n">
        <v>0</v>
      </c>
      <c r="DY78" s="109" t="n">
        <v>0</v>
      </c>
      <c r="DZ78" s="109" t="n">
        <v>0</v>
      </c>
      <c r="EA78" s="109" t="n">
        <v>0</v>
      </c>
      <c r="EB78" s="109" t="n">
        <v>0</v>
      </c>
      <c r="EC78" s="109" t="n">
        <v>0</v>
      </c>
      <c r="ED78" s="109" t="n">
        <v>0</v>
      </c>
      <c r="EE78" s="109" t="n">
        <v>0</v>
      </c>
      <c r="EF78" s="109" t="n">
        <v>0</v>
      </c>
      <c r="EG78" s="109" t="n">
        <v>0</v>
      </c>
      <c r="EH78" s="109" t="n">
        <v>0</v>
      </c>
      <c r="EI78" s="109" t="n">
        <v>0</v>
      </c>
      <c r="EJ78" s="109" t="n">
        <v>0</v>
      </c>
      <c r="EK78" s="109" t="n">
        <v>0</v>
      </c>
      <c r="EL78" s="109" t="n">
        <v>0</v>
      </c>
      <c r="EM78" s="109" t="n">
        <v>0</v>
      </c>
      <c r="EN78" s="109" t="n">
        <v>0</v>
      </c>
      <c r="EO78" s="109" t="n">
        <v>0</v>
      </c>
      <c r="EP78" s="109" t="n">
        <v>0</v>
      </c>
      <c r="EQ78" s="109" t="n">
        <v>0</v>
      </c>
      <c r="ER78" s="109" t="n">
        <v>0</v>
      </c>
      <c r="ES78" s="109" t="n">
        <v>0</v>
      </c>
      <c r="ET78" s="109" t="n">
        <v>0</v>
      </c>
      <c r="EU78" s="109" t="n">
        <v>0</v>
      </c>
      <c r="EV78" s="109" t="n">
        <v>0</v>
      </c>
      <c r="EW78" s="109" t="n">
        <v>0</v>
      </c>
      <c r="EX78" s="109" t="n">
        <v>0</v>
      </c>
      <c r="EY78" s="109" t="n">
        <v>0</v>
      </c>
      <c r="EZ78" s="109" t="n">
        <f aca="false">ROUND(SUM(G78:EY78),5)</f>
        <v>0</v>
      </c>
      <c r="FA78" s="110"/>
      <c r="FB78" s="111"/>
      <c r="FC78" s="110"/>
      <c r="FD78" s="111"/>
      <c r="FE78" s="110"/>
      <c r="FF78" s="111"/>
      <c r="FG78" s="110"/>
      <c r="FH78" s="111"/>
      <c r="FI78" s="110"/>
      <c r="FJ78" s="111"/>
      <c r="FK78" s="110"/>
      <c r="FL78" s="111"/>
      <c r="FM78" s="110"/>
      <c r="FN78" s="111"/>
      <c r="FO78" s="110"/>
      <c r="FP78" s="111"/>
      <c r="FQ78" s="110"/>
      <c r="FR78" s="111"/>
      <c r="FS78" s="110"/>
      <c r="FT78" s="111"/>
      <c r="FU78" s="110"/>
      <c r="FV78" s="111"/>
      <c r="FW78" s="110"/>
      <c r="FX78" s="111"/>
      <c r="FY78" s="110"/>
      <c r="FZ78" s="111"/>
      <c r="GA78" s="110"/>
      <c r="GB78" s="111"/>
      <c r="GC78" s="110"/>
      <c r="GD78" s="111"/>
      <c r="GE78" s="110"/>
      <c r="GF78" s="111"/>
      <c r="GG78" s="110"/>
      <c r="GH78" s="111"/>
      <c r="GI78" s="110"/>
      <c r="GJ78" s="111"/>
      <c r="GK78" s="110"/>
      <c r="GL78" s="111"/>
      <c r="GM78" s="110"/>
      <c r="GN78" s="111"/>
      <c r="GO78" s="110"/>
      <c r="GP78" s="111"/>
      <c r="GQ78" s="110"/>
      <c r="GR78" s="111"/>
      <c r="GS78" s="110"/>
      <c r="GT78" s="111"/>
      <c r="GU78" s="110"/>
      <c r="GV78" s="111"/>
      <c r="GW78" s="110"/>
      <c r="GX78" s="111"/>
      <c r="GY78" s="110"/>
      <c r="GZ78" s="111"/>
      <c r="HA78" s="110"/>
      <c r="HB78" s="111"/>
      <c r="HC78" s="110"/>
      <c r="HD78" s="111"/>
      <c r="HE78" s="110"/>
      <c r="HF78" s="111"/>
      <c r="HG78" s="110"/>
      <c r="HH78" s="111"/>
      <c r="HI78" s="110"/>
      <c r="HJ78" s="111"/>
      <c r="HK78" s="110"/>
      <c r="HL78" s="111"/>
      <c r="HM78" s="110"/>
      <c r="HN78" s="111"/>
      <c r="HO78" s="110"/>
      <c r="HP78" s="111"/>
      <c r="HQ78" s="110"/>
      <c r="HR78" s="111"/>
      <c r="HS78" s="110"/>
      <c r="HT78" s="111"/>
      <c r="HU78" s="110"/>
      <c r="HV78" s="111"/>
      <c r="HW78" s="110"/>
      <c r="HX78" s="111"/>
      <c r="HY78" s="110"/>
      <c r="HZ78" s="111"/>
      <c r="IA78" s="110"/>
      <c r="IB78" s="111"/>
      <c r="IC78" s="110"/>
      <c r="ID78" s="111"/>
      <c r="IE78" s="110"/>
      <c r="IF78" s="111"/>
      <c r="IG78" s="110"/>
      <c r="IH78" s="111"/>
      <c r="II78" s="110"/>
      <c r="IJ78" s="111"/>
      <c r="IK78" s="110"/>
      <c r="IL78" s="111"/>
      <c r="IM78" s="110"/>
      <c r="IN78" s="111"/>
      <c r="IO78" s="110"/>
      <c r="IP78" s="111"/>
      <c r="IQ78" s="110"/>
      <c r="IR78" s="111"/>
      <c r="IS78" s="110"/>
      <c r="IT78" s="111"/>
      <c r="IU78" s="110"/>
      <c r="IV78" s="111"/>
      <c r="IW78" s="110"/>
      <c r="IX78" s="111"/>
      <c r="IY78" s="110"/>
      <c r="IZ78" s="111"/>
      <c r="JA78" s="110"/>
      <c r="JB78" s="111"/>
      <c r="JC78" s="110"/>
      <c r="JD78" s="111"/>
      <c r="JE78" s="110"/>
      <c r="JF78" s="111"/>
      <c r="JG78" s="110"/>
      <c r="JH78" s="111"/>
      <c r="JI78" s="110"/>
      <c r="JJ78" s="111"/>
      <c r="JK78" s="110"/>
      <c r="JL78" s="111"/>
      <c r="JM78" s="110"/>
      <c r="JN78" s="111"/>
      <c r="JO78" s="110"/>
      <c r="JP78" s="111"/>
      <c r="JQ78" s="110"/>
      <c r="JR78" s="111"/>
      <c r="JS78" s="110"/>
      <c r="JT78" s="111"/>
      <c r="JU78" s="110"/>
      <c r="JV78" s="111"/>
      <c r="JW78" s="110"/>
      <c r="JX78" s="111"/>
      <c r="JY78" s="112"/>
      <c r="JZ78" s="112"/>
    </row>
    <row r="79" customFormat="false" ht="13.8" hidden="false" customHeight="false" outlineLevel="0" collapsed="false">
      <c r="A79" s="76"/>
      <c r="B79" s="76"/>
      <c r="C79" s="76"/>
      <c r="D79" s="76" t="s">
        <v>441</v>
      </c>
      <c r="E79" s="76"/>
      <c r="F79" s="76"/>
      <c r="G79" s="109" t="n">
        <v>0</v>
      </c>
      <c r="H79" s="109" t="n">
        <v>0</v>
      </c>
      <c r="I79" s="109" t="n">
        <v>0</v>
      </c>
      <c r="J79" s="109" t="n">
        <v>0</v>
      </c>
      <c r="K79" s="109" t="n">
        <v>0</v>
      </c>
      <c r="L79" s="109" t="n">
        <v>6461</v>
      </c>
      <c r="M79" s="109" t="n">
        <v>0</v>
      </c>
      <c r="N79" s="109" t="n">
        <v>0</v>
      </c>
      <c r="O79" s="109" t="n">
        <v>0</v>
      </c>
      <c r="P79" s="109" t="n">
        <v>0</v>
      </c>
      <c r="Q79" s="109" t="n">
        <v>0</v>
      </c>
      <c r="R79" s="109" t="n">
        <v>0</v>
      </c>
      <c r="S79" s="109" t="n">
        <v>0</v>
      </c>
      <c r="T79" s="109" t="n">
        <v>0</v>
      </c>
      <c r="U79" s="109" t="n">
        <v>0</v>
      </c>
      <c r="V79" s="109" t="n">
        <v>0</v>
      </c>
      <c r="W79" s="109" t="n">
        <v>0</v>
      </c>
      <c r="X79" s="109" t="n">
        <v>0</v>
      </c>
      <c r="Y79" s="109" t="n">
        <v>0</v>
      </c>
      <c r="Z79" s="109" t="n">
        <v>0</v>
      </c>
      <c r="AA79" s="109" t="n">
        <v>0</v>
      </c>
      <c r="AB79" s="109" t="n">
        <v>0</v>
      </c>
      <c r="AC79" s="109" t="n">
        <v>0</v>
      </c>
      <c r="AD79" s="109" t="n">
        <v>0</v>
      </c>
      <c r="AE79" s="109" t="n">
        <v>0</v>
      </c>
      <c r="AF79" s="109" t="n">
        <v>0</v>
      </c>
      <c r="AG79" s="109" t="n">
        <v>0</v>
      </c>
      <c r="AH79" s="109" t="n">
        <v>0</v>
      </c>
      <c r="AI79" s="109" t="n">
        <v>0</v>
      </c>
      <c r="AJ79" s="109" t="n">
        <v>0</v>
      </c>
      <c r="AK79" s="109" t="n">
        <v>0</v>
      </c>
      <c r="AL79" s="109" t="n">
        <v>0</v>
      </c>
      <c r="AM79" s="109" t="n">
        <v>0</v>
      </c>
      <c r="AN79" s="109" t="n">
        <v>0</v>
      </c>
      <c r="AO79" s="109" t="n">
        <v>0</v>
      </c>
      <c r="AP79" s="109" t="n">
        <v>0</v>
      </c>
      <c r="AQ79" s="109" t="n">
        <v>0</v>
      </c>
      <c r="AR79" s="109" t="n">
        <v>0</v>
      </c>
      <c r="AS79" s="109" t="n">
        <v>0</v>
      </c>
      <c r="AT79" s="109" t="n">
        <v>0</v>
      </c>
      <c r="AU79" s="109" t="n">
        <v>0</v>
      </c>
      <c r="AV79" s="109" t="n">
        <v>0</v>
      </c>
      <c r="AW79" s="109" t="n">
        <v>0</v>
      </c>
      <c r="AX79" s="109" t="n">
        <v>0</v>
      </c>
      <c r="AY79" s="109" t="n">
        <v>0</v>
      </c>
      <c r="AZ79" s="109" t="n">
        <v>0</v>
      </c>
      <c r="BA79" s="109" t="n">
        <v>0</v>
      </c>
      <c r="BB79" s="109" t="n">
        <v>0</v>
      </c>
      <c r="BC79" s="109" t="n">
        <v>0</v>
      </c>
      <c r="BD79" s="109" t="n">
        <v>0</v>
      </c>
      <c r="BE79" s="109" t="n">
        <v>0</v>
      </c>
      <c r="BF79" s="109" t="n">
        <v>0</v>
      </c>
      <c r="BG79" s="109" t="n">
        <v>0</v>
      </c>
      <c r="BH79" s="109" t="n">
        <v>0</v>
      </c>
      <c r="BI79" s="109" t="n">
        <v>0</v>
      </c>
      <c r="BJ79" s="109" t="n">
        <v>0</v>
      </c>
      <c r="BK79" s="109" t="n">
        <v>0</v>
      </c>
      <c r="BL79" s="109" t="n">
        <v>745</v>
      </c>
      <c r="BM79" s="109" t="n">
        <v>0</v>
      </c>
      <c r="BN79" s="109" t="n">
        <v>0</v>
      </c>
      <c r="BO79" s="109" t="n">
        <v>0</v>
      </c>
      <c r="BP79" s="109" t="n">
        <v>0</v>
      </c>
      <c r="BQ79" s="109" t="n">
        <v>0</v>
      </c>
      <c r="BR79" s="109" t="n">
        <v>0</v>
      </c>
      <c r="BS79" s="109" t="n">
        <v>0</v>
      </c>
      <c r="BT79" s="109" t="n">
        <v>0</v>
      </c>
      <c r="BU79" s="109" t="n">
        <v>0</v>
      </c>
      <c r="BV79" s="109" t="n">
        <v>0</v>
      </c>
      <c r="BW79" s="109" t="n">
        <v>0</v>
      </c>
      <c r="BX79" s="109" t="n">
        <v>0</v>
      </c>
      <c r="BY79" s="109" t="n">
        <v>0</v>
      </c>
      <c r="BZ79" s="109" t="n">
        <v>0</v>
      </c>
      <c r="CA79" s="109" t="n">
        <v>0</v>
      </c>
      <c r="CB79" s="109" t="n">
        <v>0</v>
      </c>
      <c r="CC79" s="109" t="n">
        <v>0</v>
      </c>
      <c r="CD79" s="109" t="n">
        <v>0</v>
      </c>
      <c r="CE79" s="109" t="n">
        <v>0</v>
      </c>
      <c r="CF79" s="109" t="n">
        <v>0</v>
      </c>
      <c r="CG79" s="109" t="n">
        <v>0</v>
      </c>
      <c r="CH79" s="109" t="n">
        <v>0</v>
      </c>
      <c r="CI79" s="109" t="n">
        <v>0</v>
      </c>
      <c r="CJ79" s="109" t="n">
        <v>0</v>
      </c>
      <c r="CK79" s="109" t="n">
        <v>0</v>
      </c>
      <c r="CL79" s="109" t="n">
        <v>0</v>
      </c>
      <c r="CM79" s="109" t="n">
        <v>0</v>
      </c>
      <c r="CN79" s="109" t="n">
        <v>0</v>
      </c>
      <c r="CO79" s="109" t="n">
        <v>0</v>
      </c>
      <c r="CP79" s="109" t="n">
        <v>0</v>
      </c>
      <c r="CQ79" s="109" t="n">
        <v>0</v>
      </c>
      <c r="CR79" s="109" t="n">
        <v>0</v>
      </c>
      <c r="CS79" s="109" t="n">
        <v>0</v>
      </c>
      <c r="CT79" s="109" t="n">
        <v>0</v>
      </c>
      <c r="CU79" s="109" t="n">
        <v>0</v>
      </c>
      <c r="CV79" s="109" t="n">
        <v>0</v>
      </c>
      <c r="CW79" s="109" t="n">
        <v>0</v>
      </c>
      <c r="CX79" s="109" t="n">
        <v>0</v>
      </c>
      <c r="CY79" s="109" t="n">
        <v>0</v>
      </c>
      <c r="CZ79" s="109" t="n">
        <v>0</v>
      </c>
      <c r="DA79" s="109" t="n">
        <v>0</v>
      </c>
      <c r="DB79" s="109" t="n">
        <v>0</v>
      </c>
      <c r="DC79" s="109" t="n">
        <v>0</v>
      </c>
      <c r="DD79" s="109" t="n">
        <v>0</v>
      </c>
      <c r="DE79" s="109" t="n">
        <v>0</v>
      </c>
      <c r="DF79" s="109" t="n">
        <v>0</v>
      </c>
      <c r="DG79" s="109" t="n">
        <v>0</v>
      </c>
      <c r="DH79" s="109" t="n">
        <v>0</v>
      </c>
      <c r="DI79" s="109" t="n">
        <v>0</v>
      </c>
      <c r="DJ79" s="109" t="n">
        <v>0</v>
      </c>
      <c r="DK79" s="109" t="n">
        <v>0</v>
      </c>
      <c r="DL79" s="109" t="n">
        <v>37671.39</v>
      </c>
      <c r="DM79" s="109" t="n">
        <v>0</v>
      </c>
      <c r="DN79" s="109" t="n">
        <v>0</v>
      </c>
      <c r="DO79" s="109" t="n">
        <v>0</v>
      </c>
      <c r="DP79" s="109" t="n">
        <v>0</v>
      </c>
      <c r="DQ79" s="109" t="n">
        <v>0</v>
      </c>
      <c r="DR79" s="109" t="n">
        <v>0</v>
      </c>
      <c r="DS79" s="109" t="n">
        <v>0</v>
      </c>
      <c r="DT79" s="109" t="n">
        <v>0</v>
      </c>
      <c r="DU79" s="109" t="n">
        <v>0</v>
      </c>
      <c r="DV79" s="109" t="n">
        <v>0</v>
      </c>
      <c r="DW79" s="109" t="n">
        <v>3634</v>
      </c>
      <c r="DX79" s="109" t="n">
        <v>0</v>
      </c>
      <c r="DY79" s="109" t="n">
        <v>0</v>
      </c>
      <c r="DZ79" s="109" t="n">
        <v>0</v>
      </c>
      <c r="EA79" s="109" t="n">
        <v>0</v>
      </c>
      <c r="EB79" s="109" t="n">
        <v>0</v>
      </c>
      <c r="EC79" s="109" t="n">
        <v>0</v>
      </c>
      <c r="ED79" s="109" t="n">
        <v>0</v>
      </c>
      <c r="EE79" s="109" t="n">
        <v>0</v>
      </c>
      <c r="EF79" s="109" t="n">
        <v>0</v>
      </c>
      <c r="EG79" s="109" t="n">
        <v>0</v>
      </c>
      <c r="EH79" s="109" t="n">
        <v>0</v>
      </c>
      <c r="EI79" s="109" t="n">
        <v>0</v>
      </c>
      <c r="EJ79" s="109" t="n">
        <v>0</v>
      </c>
      <c r="EK79" s="109" t="n">
        <v>0</v>
      </c>
      <c r="EL79" s="109" t="n">
        <v>0</v>
      </c>
      <c r="EM79" s="109" t="n">
        <v>0</v>
      </c>
      <c r="EN79" s="109" t="n">
        <v>0</v>
      </c>
      <c r="EO79" s="109" t="n">
        <v>0</v>
      </c>
      <c r="EP79" s="109" t="n">
        <v>0</v>
      </c>
      <c r="EQ79" s="109" t="n">
        <v>0</v>
      </c>
      <c r="ER79" s="109" t="n">
        <v>0</v>
      </c>
      <c r="ES79" s="109" t="n">
        <v>0</v>
      </c>
      <c r="ET79" s="109" t="n">
        <v>0</v>
      </c>
      <c r="EU79" s="109" t="n">
        <v>0</v>
      </c>
      <c r="EV79" s="109" t="n">
        <v>0</v>
      </c>
      <c r="EW79" s="109" t="n">
        <v>0</v>
      </c>
      <c r="EX79" s="109" t="n">
        <v>0</v>
      </c>
      <c r="EY79" s="109" t="n">
        <v>0</v>
      </c>
      <c r="EZ79" s="109" t="n">
        <f aca="false">ROUND(SUM(G79:EY79),5)</f>
        <v>48511.39</v>
      </c>
      <c r="FA79" s="110"/>
      <c r="FB79" s="111"/>
      <c r="FC79" s="110"/>
      <c r="FD79" s="111"/>
      <c r="FE79" s="110"/>
      <c r="FF79" s="111"/>
      <c r="FG79" s="110"/>
      <c r="FH79" s="111"/>
      <c r="FI79" s="110"/>
      <c r="FJ79" s="111"/>
      <c r="FK79" s="110"/>
      <c r="FL79" s="111"/>
      <c r="FM79" s="110"/>
      <c r="FN79" s="111"/>
      <c r="FO79" s="110"/>
      <c r="FP79" s="111"/>
      <c r="FQ79" s="110"/>
      <c r="FR79" s="111"/>
      <c r="FS79" s="110"/>
      <c r="FT79" s="111"/>
      <c r="FU79" s="110"/>
      <c r="FV79" s="111"/>
      <c r="FW79" s="110"/>
      <c r="FX79" s="111"/>
      <c r="FY79" s="110"/>
      <c r="FZ79" s="111"/>
      <c r="GA79" s="110"/>
      <c r="GB79" s="111"/>
      <c r="GC79" s="110"/>
      <c r="GD79" s="111"/>
      <c r="GE79" s="110"/>
      <c r="GF79" s="111"/>
      <c r="GG79" s="110"/>
      <c r="GH79" s="111"/>
      <c r="GI79" s="110"/>
      <c r="GJ79" s="111"/>
      <c r="GK79" s="110"/>
      <c r="GL79" s="111"/>
      <c r="GM79" s="110"/>
      <c r="GN79" s="111"/>
      <c r="GO79" s="110"/>
      <c r="GP79" s="111"/>
      <c r="GQ79" s="110"/>
      <c r="GR79" s="111"/>
      <c r="GS79" s="110"/>
      <c r="GT79" s="111"/>
      <c r="GU79" s="110"/>
      <c r="GV79" s="111"/>
      <c r="GW79" s="110"/>
      <c r="GX79" s="111"/>
      <c r="GY79" s="110"/>
      <c r="GZ79" s="111"/>
      <c r="HA79" s="110"/>
      <c r="HB79" s="111"/>
      <c r="HC79" s="110"/>
      <c r="HD79" s="111"/>
      <c r="HE79" s="110"/>
      <c r="HF79" s="111"/>
      <c r="HG79" s="110"/>
      <c r="HH79" s="111"/>
      <c r="HI79" s="110"/>
      <c r="HJ79" s="111"/>
      <c r="HK79" s="110"/>
      <c r="HL79" s="111"/>
      <c r="HM79" s="110"/>
      <c r="HN79" s="111"/>
      <c r="HO79" s="110"/>
      <c r="HP79" s="111"/>
      <c r="HQ79" s="110"/>
      <c r="HR79" s="111"/>
      <c r="HS79" s="110"/>
      <c r="HT79" s="111"/>
      <c r="HU79" s="110"/>
      <c r="HV79" s="111"/>
      <c r="HW79" s="110"/>
      <c r="HX79" s="111"/>
      <c r="HY79" s="110"/>
      <c r="HZ79" s="111"/>
      <c r="IA79" s="110"/>
      <c r="IB79" s="111"/>
      <c r="IC79" s="110"/>
      <c r="ID79" s="111"/>
      <c r="IE79" s="110"/>
      <c r="IF79" s="111"/>
      <c r="IG79" s="110"/>
      <c r="IH79" s="111"/>
      <c r="II79" s="110"/>
      <c r="IJ79" s="111"/>
      <c r="IK79" s="110"/>
      <c r="IL79" s="111"/>
      <c r="IM79" s="110"/>
      <c r="IN79" s="111"/>
      <c r="IO79" s="110"/>
      <c r="IP79" s="111"/>
      <c r="IQ79" s="110"/>
      <c r="IR79" s="111"/>
      <c r="IS79" s="110"/>
      <c r="IT79" s="111"/>
      <c r="IU79" s="110"/>
      <c r="IV79" s="111"/>
      <c r="IW79" s="110"/>
      <c r="IX79" s="111"/>
      <c r="IY79" s="110"/>
      <c r="IZ79" s="111"/>
      <c r="JA79" s="110"/>
      <c r="JB79" s="111"/>
      <c r="JC79" s="110"/>
      <c r="JD79" s="111"/>
      <c r="JE79" s="110"/>
      <c r="JF79" s="111"/>
      <c r="JG79" s="110"/>
      <c r="JH79" s="111"/>
      <c r="JI79" s="110"/>
      <c r="JJ79" s="111"/>
      <c r="JK79" s="110"/>
      <c r="JL79" s="111"/>
      <c r="JM79" s="110"/>
      <c r="JN79" s="111"/>
      <c r="JO79" s="110"/>
      <c r="JP79" s="111"/>
      <c r="JQ79" s="110"/>
      <c r="JR79" s="111"/>
      <c r="JS79" s="110"/>
      <c r="JT79" s="111"/>
      <c r="JU79" s="110"/>
      <c r="JV79" s="111"/>
      <c r="JW79" s="110"/>
      <c r="JX79" s="111"/>
      <c r="JY79" s="112"/>
      <c r="JZ79" s="112"/>
    </row>
    <row r="80" customFormat="false" ht="13.8" hidden="false" customHeight="false" outlineLevel="0" collapsed="false">
      <c r="A80" s="76"/>
      <c r="B80" s="76"/>
      <c r="C80" s="76"/>
      <c r="D80" s="76" t="s">
        <v>457</v>
      </c>
      <c r="E80" s="76"/>
      <c r="F80" s="76"/>
      <c r="G80" s="109" t="n">
        <v>4032</v>
      </c>
      <c r="H80" s="109" t="n">
        <v>287973.71</v>
      </c>
      <c r="I80" s="109" t="n">
        <v>4634276.11</v>
      </c>
      <c r="J80" s="109" t="n">
        <v>0</v>
      </c>
      <c r="K80" s="109" t="n">
        <v>287256.38</v>
      </c>
      <c r="L80" s="109" t="n">
        <v>112710.29</v>
      </c>
      <c r="M80" s="109" t="n">
        <v>12808.97</v>
      </c>
      <c r="N80" s="109" t="n">
        <v>0</v>
      </c>
      <c r="O80" s="109" t="n">
        <v>843769.25</v>
      </c>
      <c r="P80" s="109" t="n">
        <v>395853.55</v>
      </c>
      <c r="Q80" s="109" t="n">
        <v>59542.84</v>
      </c>
      <c r="R80" s="109" t="n">
        <v>184579.31</v>
      </c>
      <c r="S80" s="109" t="n">
        <v>13568.04</v>
      </c>
      <c r="T80" s="109" t="n">
        <v>0</v>
      </c>
      <c r="U80" s="109" t="n">
        <v>0</v>
      </c>
      <c r="V80" s="109" t="n">
        <v>17293.49</v>
      </c>
      <c r="W80" s="109" t="n">
        <v>142886.15</v>
      </c>
      <c r="X80" s="109" t="n">
        <v>0</v>
      </c>
      <c r="Y80" s="109" t="n">
        <v>449178.49</v>
      </c>
      <c r="Z80" s="109" t="n">
        <v>491166.59</v>
      </c>
      <c r="AA80" s="109" t="n">
        <v>0</v>
      </c>
      <c r="AB80" s="109" t="n">
        <v>0</v>
      </c>
      <c r="AC80" s="109" t="n">
        <v>0</v>
      </c>
      <c r="AD80" s="109" t="n">
        <v>1265</v>
      </c>
      <c r="AE80" s="109" t="n">
        <v>205945.96</v>
      </c>
      <c r="AF80" s="109" t="n">
        <v>30450</v>
      </c>
      <c r="AG80" s="109" t="n">
        <v>0</v>
      </c>
      <c r="AH80" s="109" t="n">
        <v>90016.28</v>
      </c>
      <c r="AI80" s="109" t="n">
        <v>3803.8</v>
      </c>
      <c r="AJ80" s="109" t="n">
        <v>4024.14</v>
      </c>
      <c r="AK80" s="109" t="n">
        <v>217649.15</v>
      </c>
      <c r="AL80" s="109" t="n">
        <v>184790.56</v>
      </c>
      <c r="AM80" s="109" t="n">
        <v>5186.86</v>
      </c>
      <c r="AN80" s="109" t="n">
        <v>300000</v>
      </c>
      <c r="AO80" s="109" t="n">
        <v>21070.9</v>
      </c>
      <c r="AP80" s="109" t="n">
        <v>0</v>
      </c>
      <c r="AQ80" s="109" t="n">
        <v>50562.7</v>
      </c>
      <c r="AR80" s="109" t="n">
        <v>3048.88</v>
      </c>
      <c r="AS80" s="109" t="n">
        <v>5898.8</v>
      </c>
      <c r="AT80" s="109" t="n">
        <v>382</v>
      </c>
      <c r="AU80" s="109" t="n">
        <v>242928.73</v>
      </c>
      <c r="AV80" s="109" t="n">
        <v>73480.73</v>
      </c>
      <c r="AW80" s="109" t="n">
        <v>8168.49</v>
      </c>
      <c r="AX80" s="109" t="n">
        <v>632</v>
      </c>
      <c r="AY80" s="109" t="n">
        <v>10624.8</v>
      </c>
      <c r="AZ80" s="109" t="n">
        <v>37376.71</v>
      </c>
      <c r="BA80" s="109" t="n">
        <v>19118.42</v>
      </c>
      <c r="BB80" s="109" t="n">
        <v>3778</v>
      </c>
      <c r="BC80" s="109" t="n">
        <v>0</v>
      </c>
      <c r="BD80" s="109" t="n">
        <v>0</v>
      </c>
      <c r="BE80" s="109" t="n">
        <v>0</v>
      </c>
      <c r="BF80" s="109" t="n">
        <v>0</v>
      </c>
      <c r="BG80" s="109" t="n">
        <v>40811.04</v>
      </c>
      <c r="BH80" s="109" t="n">
        <v>3656759.68</v>
      </c>
      <c r="BI80" s="109" t="n">
        <v>0</v>
      </c>
      <c r="BJ80" s="109" t="n">
        <v>14971.88</v>
      </c>
      <c r="BK80" s="109" t="n">
        <v>41408.45</v>
      </c>
      <c r="BL80" s="109" t="n">
        <v>1763177.41</v>
      </c>
      <c r="BM80" s="109" t="n">
        <v>0</v>
      </c>
      <c r="BN80" s="109" t="n">
        <v>392186.13</v>
      </c>
      <c r="BO80" s="109" t="n">
        <v>0</v>
      </c>
      <c r="BP80" s="109" t="n">
        <v>3697.11</v>
      </c>
      <c r="BQ80" s="109" t="n">
        <v>12978.89</v>
      </c>
      <c r="BR80" s="109" t="n">
        <v>0</v>
      </c>
      <c r="BS80" s="109" t="n">
        <v>6607.53</v>
      </c>
      <c r="BT80" s="109" t="n">
        <v>1964</v>
      </c>
      <c r="BU80" s="109" t="n">
        <v>0</v>
      </c>
      <c r="BV80" s="109" t="n">
        <v>83978.02</v>
      </c>
      <c r="BW80" s="109" t="n">
        <v>261698.72</v>
      </c>
      <c r="BX80" s="109" t="n">
        <v>0</v>
      </c>
      <c r="BY80" s="109" t="n">
        <v>75004.92</v>
      </c>
      <c r="BZ80" s="109" t="n">
        <v>0</v>
      </c>
      <c r="CA80" s="109" t="n">
        <v>70779.16</v>
      </c>
      <c r="CB80" s="109" t="n">
        <v>433.68</v>
      </c>
      <c r="CC80" s="109" t="n">
        <v>5378.18</v>
      </c>
      <c r="CD80" s="109" t="n">
        <v>4470.8</v>
      </c>
      <c r="CE80" s="109" t="n">
        <v>0</v>
      </c>
      <c r="CF80" s="109" t="n">
        <v>0</v>
      </c>
      <c r="CG80" s="109" t="n">
        <v>81106</v>
      </c>
      <c r="CH80" s="109" t="n">
        <v>0</v>
      </c>
      <c r="CI80" s="109" t="n">
        <v>0</v>
      </c>
      <c r="CJ80" s="109" t="n">
        <v>1130</v>
      </c>
      <c r="CK80" s="109" t="n">
        <v>73958.3</v>
      </c>
      <c r="CL80" s="109" t="n">
        <v>1134287.83</v>
      </c>
      <c r="CM80" s="109" t="n">
        <v>0</v>
      </c>
      <c r="CN80" s="109" t="n">
        <v>34467.29</v>
      </c>
      <c r="CO80" s="109" t="n">
        <v>4780</v>
      </c>
      <c r="CP80" s="109" t="n">
        <v>2707923.5</v>
      </c>
      <c r="CQ80" s="109" t="n">
        <v>0</v>
      </c>
      <c r="CR80" s="109" t="n">
        <v>585933.3</v>
      </c>
      <c r="CS80" s="109" t="n">
        <v>31754.03</v>
      </c>
      <c r="CT80" s="109" t="n">
        <v>342528.79</v>
      </c>
      <c r="CU80" s="109" t="n">
        <v>134754.06</v>
      </c>
      <c r="CV80" s="109" t="n">
        <v>40634.56</v>
      </c>
      <c r="CW80" s="109" t="n">
        <v>94619.27</v>
      </c>
      <c r="CX80" s="109" t="n">
        <v>0</v>
      </c>
      <c r="CY80" s="109" t="n">
        <v>0</v>
      </c>
      <c r="CZ80" s="109" t="n">
        <v>710</v>
      </c>
      <c r="DA80" s="109" t="n">
        <v>0</v>
      </c>
      <c r="DB80" s="109" t="n">
        <v>115431.35</v>
      </c>
      <c r="DC80" s="109" t="n">
        <v>570</v>
      </c>
      <c r="DD80" s="109" t="n">
        <v>21545.6</v>
      </c>
      <c r="DE80" s="109" t="n">
        <v>44401.36</v>
      </c>
      <c r="DF80" s="109" t="n">
        <v>24953.38</v>
      </c>
      <c r="DG80" s="109" t="n">
        <v>180038.79</v>
      </c>
      <c r="DH80" s="109" t="n">
        <v>12322</v>
      </c>
      <c r="DI80" s="109" t="n">
        <v>1351.39</v>
      </c>
      <c r="DJ80" s="109" t="n">
        <v>2506</v>
      </c>
      <c r="DK80" s="109" t="n">
        <v>75823.36</v>
      </c>
      <c r="DL80" s="109" t="n">
        <v>86061.56</v>
      </c>
      <c r="DM80" s="109" t="n">
        <v>72030.26</v>
      </c>
      <c r="DN80" s="109" t="n">
        <v>1871</v>
      </c>
      <c r="DO80" s="109" t="n">
        <v>274589.02</v>
      </c>
      <c r="DP80" s="109" t="n">
        <v>0</v>
      </c>
      <c r="DQ80" s="109" t="n">
        <v>3796</v>
      </c>
      <c r="DR80" s="109" t="n">
        <v>48180.85</v>
      </c>
      <c r="DS80" s="109" t="n">
        <v>420198.47</v>
      </c>
      <c r="DT80" s="109" t="n">
        <v>631</v>
      </c>
      <c r="DU80" s="109" t="n">
        <v>3691.7</v>
      </c>
      <c r="DV80" s="109" t="n">
        <v>0</v>
      </c>
      <c r="DW80" s="109" t="n">
        <v>21079.84</v>
      </c>
      <c r="DX80" s="109" t="n">
        <v>100251.94</v>
      </c>
      <c r="DY80" s="109" t="n">
        <v>4290.54</v>
      </c>
      <c r="DZ80" s="109" t="n">
        <v>35643.14</v>
      </c>
      <c r="EA80" s="109" t="n">
        <v>7892.7</v>
      </c>
      <c r="EB80" s="109" t="n">
        <v>87791.98</v>
      </c>
      <c r="EC80" s="109" t="n">
        <v>4150</v>
      </c>
      <c r="ED80" s="109" t="n">
        <v>392</v>
      </c>
      <c r="EE80" s="109" t="n">
        <v>290.28</v>
      </c>
      <c r="EF80" s="109" t="n">
        <v>17253.38</v>
      </c>
      <c r="EG80" s="109" t="n">
        <v>212.88</v>
      </c>
      <c r="EH80" s="109" t="n">
        <v>1138.36</v>
      </c>
      <c r="EI80" s="109" t="n">
        <v>0</v>
      </c>
      <c r="EJ80" s="109" t="n">
        <v>0</v>
      </c>
      <c r="EK80" s="109" t="n">
        <v>225698.2</v>
      </c>
      <c r="EL80" s="109" t="n">
        <v>0</v>
      </c>
      <c r="EM80" s="109" t="n">
        <v>108.5</v>
      </c>
      <c r="EN80" s="109" t="n">
        <v>629178.23</v>
      </c>
      <c r="EO80" s="109" t="n">
        <v>490864.69</v>
      </c>
      <c r="EP80" s="109" t="n">
        <v>0</v>
      </c>
      <c r="EQ80" s="109" t="n">
        <v>1730929.62</v>
      </c>
      <c r="ER80" s="109" t="n">
        <v>327.16</v>
      </c>
      <c r="ES80" s="109" t="n">
        <v>144175.29</v>
      </c>
      <c r="ET80" s="109" t="n">
        <v>59721</v>
      </c>
      <c r="EU80" s="109" t="n">
        <v>2520</v>
      </c>
      <c r="EV80" s="109" t="n">
        <v>0</v>
      </c>
      <c r="EW80" s="109" t="n">
        <v>0</v>
      </c>
      <c r="EX80" s="109" t="n">
        <v>0</v>
      </c>
      <c r="EY80" s="109" t="n">
        <v>0</v>
      </c>
      <c r="EZ80" s="109" t="n">
        <f aca="false">ROUND(SUM(G80:EY80),5)</f>
        <v>26115893.43</v>
      </c>
      <c r="FA80" s="110"/>
      <c r="FB80" s="111"/>
      <c r="FC80" s="110"/>
      <c r="FD80" s="111"/>
      <c r="FE80" s="110"/>
      <c r="FF80" s="111"/>
      <c r="FG80" s="110"/>
      <c r="FH80" s="111"/>
      <c r="FI80" s="110"/>
      <c r="FJ80" s="111"/>
      <c r="FK80" s="110"/>
      <c r="FL80" s="111"/>
      <c r="FM80" s="110"/>
      <c r="FN80" s="111"/>
      <c r="FO80" s="110"/>
      <c r="FP80" s="111"/>
      <c r="FQ80" s="110"/>
      <c r="FR80" s="111"/>
      <c r="FS80" s="110"/>
      <c r="FT80" s="111"/>
      <c r="FU80" s="110"/>
      <c r="FV80" s="111"/>
      <c r="FW80" s="110"/>
      <c r="FX80" s="111"/>
      <c r="FY80" s="110"/>
      <c r="FZ80" s="111"/>
      <c r="GA80" s="110"/>
      <c r="GB80" s="111"/>
      <c r="GC80" s="110"/>
      <c r="GD80" s="111"/>
      <c r="GE80" s="110"/>
      <c r="GF80" s="111"/>
      <c r="GG80" s="110"/>
      <c r="GH80" s="111"/>
      <c r="GI80" s="110"/>
      <c r="GJ80" s="111"/>
      <c r="GK80" s="110"/>
      <c r="GL80" s="111"/>
      <c r="GM80" s="110"/>
      <c r="GN80" s="111"/>
      <c r="GO80" s="110"/>
      <c r="GP80" s="111"/>
      <c r="GQ80" s="110"/>
      <c r="GR80" s="111"/>
      <c r="GS80" s="110"/>
      <c r="GT80" s="111"/>
      <c r="GU80" s="110"/>
      <c r="GV80" s="111"/>
      <c r="GW80" s="110"/>
      <c r="GX80" s="111"/>
      <c r="GY80" s="110"/>
      <c r="GZ80" s="111"/>
      <c r="HA80" s="110"/>
      <c r="HB80" s="111"/>
      <c r="HC80" s="110"/>
      <c r="HD80" s="111"/>
      <c r="HE80" s="110"/>
      <c r="HF80" s="111"/>
      <c r="HG80" s="110"/>
      <c r="HH80" s="111"/>
      <c r="HI80" s="110"/>
      <c r="HJ80" s="111"/>
      <c r="HK80" s="110"/>
      <c r="HL80" s="111"/>
      <c r="HM80" s="110"/>
      <c r="HN80" s="111"/>
      <c r="HO80" s="110"/>
      <c r="HP80" s="111"/>
      <c r="HQ80" s="110"/>
      <c r="HR80" s="111"/>
      <c r="HS80" s="110"/>
      <c r="HT80" s="111"/>
      <c r="HU80" s="110"/>
      <c r="HV80" s="111"/>
      <c r="HW80" s="110"/>
      <c r="HX80" s="111"/>
      <c r="HY80" s="110"/>
      <c r="HZ80" s="111"/>
      <c r="IA80" s="110"/>
      <c r="IB80" s="111"/>
      <c r="IC80" s="110"/>
      <c r="ID80" s="111"/>
      <c r="IE80" s="110"/>
      <c r="IF80" s="111"/>
      <c r="IG80" s="110"/>
      <c r="IH80" s="111"/>
      <c r="II80" s="110"/>
      <c r="IJ80" s="111"/>
      <c r="IK80" s="110"/>
      <c r="IL80" s="111"/>
      <c r="IM80" s="110"/>
      <c r="IN80" s="111"/>
      <c r="IO80" s="110"/>
      <c r="IP80" s="111"/>
      <c r="IQ80" s="110"/>
      <c r="IR80" s="111"/>
      <c r="IS80" s="110"/>
      <c r="IT80" s="111"/>
      <c r="IU80" s="110"/>
      <c r="IV80" s="111"/>
      <c r="IW80" s="110"/>
      <c r="IX80" s="111"/>
      <c r="IY80" s="110"/>
      <c r="IZ80" s="111"/>
      <c r="JA80" s="110"/>
      <c r="JB80" s="111"/>
      <c r="JC80" s="110"/>
      <c r="JD80" s="111"/>
      <c r="JE80" s="110"/>
      <c r="JF80" s="111"/>
      <c r="JG80" s="110"/>
      <c r="JH80" s="111"/>
      <c r="JI80" s="110"/>
      <c r="JJ80" s="111"/>
      <c r="JK80" s="110"/>
      <c r="JL80" s="111"/>
      <c r="JM80" s="110"/>
      <c r="JN80" s="111"/>
      <c r="JO80" s="110"/>
      <c r="JP80" s="111"/>
      <c r="JQ80" s="110"/>
      <c r="JR80" s="111"/>
      <c r="JS80" s="110"/>
      <c r="JT80" s="111"/>
      <c r="JU80" s="110"/>
      <c r="JV80" s="111"/>
      <c r="JW80" s="110"/>
      <c r="JX80" s="111"/>
      <c r="JY80" s="112"/>
      <c r="JZ80" s="112"/>
    </row>
    <row r="81" customFormat="false" ht="13.8" hidden="false" customHeight="false" outlineLevel="0" collapsed="false">
      <c r="A81" s="76"/>
      <c r="B81" s="76"/>
      <c r="C81" s="76"/>
      <c r="D81" s="76" t="s">
        <v>458</v>
      </c>
      <c r="E81" s="76"/>
      <c r="F81" s="76"/>
      <c r="G81" s="109" t="n">
        <v>0</v>
      </c>
      <c r="H81" s="109" t="n">
        <v>0</v>
      </c>
      <c r="I81" s="109" t="n">
        <v>0</v>
      </c>
      <c r="J81" s="109" t="n">
        <v>0</v>
      </c>
      <c r="K81" s="109" t="n">
        <v>0</v>
      </c>
      <c r="L81" s="109" t="n">
        <v>0</v>
      </c>
      <c r="M81" s="109" t="n">
        <v>0</v>
      </c>
      <c r="N81" s="109" t="n">
        <v>0</v>
      </c>
      <c r="O81" s="109" t="n">
        <v>0</v>
      </c>
      <c r="P81" s="109" t="n">
        <v>0</v>
      </c>
      <c r="Q81" s="109" t="n">
        <v>0</v>
      </c>
      <c r="R81" s="109" t="n">
        <v>0</v>
      </c>
      <c r="S81" s="109" t="n">
        <v>0</v>
      </c>
      <c r="T81" s="109" t="n">
        <v>0</v>
      </c>
      <c r="U81" s="109" t="n">
        <v>0</v>
      </c>
      <c r="V81" s="109" t="n">
        <v>0</v>
      </c>
      <c r="W81" s="109" t="n">
        <v>0</v>
      </c>
      <c r="X81" s="109" t="n">
        <v>0</v>
      </c>
      <c r="Y81" s="109" t="n">
        <v>0</v>
      </c>
      <c r="Z81" s="109" t="n">
        <v>0</v>
      </c>
      <c r="AA81" s="109" t="n">
        <v>0</v>
      </c>
      <c r="AB81" s="109" t="n">
        <v>0</v>
      </c>
      <c r="AC81" s="109" t="n">
        <v>0</v>
      </c>
      <c r="AD81" s="109" t="n">
        <v>0</v>
      </c>
      <c r="AE81" s="109" t="n">
        <v>0</v>
      </c>
      <c r="AF81" s="109" t="n">
        <v>0</v>
      </c>
      <c r="AG81" s="109" t="n">
        <v>0</v>
      </c>
      <c r="AH81" s="109" t="n">
        <v>0</v>
      </c>
      <c r="AI81" s="109" t="n">
        <v>0</v>
      </c>
      <c r="AJ81" s="109" t="n">
        <v>0</v>
      </c>
      <c r="AK81" s="109" t="n">
        <v>0</v>
      </c>
      <c r="AL81" s="109" t="n">
        <v>0</v>
      </c>
      <c r="AM81" s="109" t="n">
        <v>0</v>
      </c>
      <c r="AN81" s="109" t="n">
        <v>0</v>
      </c>
      <c r="AO81" s="109" t="n">
        <v>0</v>
      </c>
      <c r="AP81" s="109" t="n">
        <v>0</v>
      </c>
      <c r="AQ81" s="109" t="n">
        <v>0</v>
      </c>
      <c r="AR81" s="109" t="n">
        <v>0</v>
      </c>
      <c r="AS81" s="109" t="n">
        <v>0</v>
      </c>
      <c r="AT81" s="109" t="n">
        <v>0</v>
      </c>
      <c r="AU81" s="109" t="n">
        <v>0</v>
      </c>
      <c r="AV81" s="109" t="n">
        <v>0</v>
      </c>
      <c r="AW81" s="109" t="n">
        <v>0</v>
      </c>
      <c r="AX81" s="109" t="n">
        <v>0</v>
      </c>
      <c r="AY81" s="109" t="n">
        <v>0</v>
      </c>
      <c r="AZ81" s="109" t="n">
        <v>0</v>
      </c>
      <c r="BA81" s="109" t="n">
        <v>0</v>
      </c>
      <c r="BB81" s="109" t="n">
        <v>0</v>
      </c>
      <c r="BC81" s="109" t="n">
        <v>0</v>
      </c>
      <c r="BD81" s="109" t="n">
        <v>0</v>
      </c>
      <c r="BE81" s="109" t="n">
        <v>0</v>
      </c>
      <c r="BF81" s="109" t="n">
        <v>0</v>
      </c>
      <c r="BG81" s="109" t="n">
        <v>0</v>
      </c>
      <c r="BH81" s="109" t="n">
        <v>0</v>
      </c>
      <c r="BI81" s="109" t="n">
        <v>0</v>
      </c>
      <c r="BJ81" s="109" t="n">
        <v>0</v>
      </c>
      <c r="BK81" s="109" t="n">
        <v>0</v>
      </c>
      <c r="BL81" s="109" t="n">
        <v>0</v>
      </c>
      <c r="BM81" s="109" t="n">
        <v>0</v>
      </c>
      <c r="BN81" s="109" t="n">
        <v>0</v>
      </c>
      <c r="BO81" s="109" t="n">
        <v>0</v>
      </c>
      <c r="BP81" s="109" t="n">
        <v>0</v>
      </c>
      <c r="BQ81" s="109" t="n">
        <v>0</v>
      </c>
      <c r="BR81" s="109" t="n">
        <v>0</v>
      </c>
      <c r="BS81" s="109" t="n">
        <v>0</v>
      </c>
      <c r="BT81" s="109" t="n">
        <v>0</v>
      </c>
      <c r="BU81" s="109" t="n">
        <v>0</v>
      </c>
      <c r="BV81" s="109" t="n">
        <v>0</v>
      </c>
      <c r="BW81" s="109" t="n">
        <v>0</v>
      </c>
      <c r="BX81" s="109" t="n">
        <v>0</v>
      </c>
      <c r="BY81" s="109" t="n">
        <v>0</v>
      </c>
      <c r="BZ81" s="109" t="n">
        <v>0</v>
      </c>
      <c r="CA81" s="109" t="n">
        <v>0</v>
      </c>
      <c r="CB81" s="109" t="n">
        <v>0</v>
      </c>
      <c r="CC81" s="109" t="n">
        <v>0</v>
      </c>
      <c r="CD81" s="109" t="n">
        <v>0</v>
      </c>
      <c r="CE81" s="109" t="n">
        <v>0</v>
      </c>
      <c r="CF81" s="109" t="n">
        <v>0</v>
      </c>
      <c r="CG81" s="109" t="n">
        <v>0</v>
      </c>
      <c r="CH81" s="109" t="n">
        <v>0</v>
      </c>
      <c r="CI81" s="109" t="n">
        <v>0</v>
      </c>
      <c r="CJ81" s="109" t="n">
        <v>0</v>
      </c>
      <c r="CK81" s="109" t="n">
        <v>0</v>
      </c>
      <c r="CL81" s="109" t="n">
        <v>0</v>
      </c>
      <c r="CM81" s="109" t="n">
        <v>0</v>
      </c>
      <c r="CN81" s="109" t="n">
        <v>0</v>
      </c>
      <c r="CO81" s="109" t="n">
        <v>0</v>
      </c>
      <c r="CP81" s="109" t="n">
        <v>0</v>
      </c>
      <c r="CQ81" s="109" t="n">
        <v>0</v>
      </c>
      <c r="CR81" s="109" t="n">
        <v>0</v>
      </c>
      <c r="CS81" s="109" t="n">
        <v>0</v>
      </c>
      <c r="CT81" s="109" t="n">
        <v>0</v>
      </c>
      <c r="CU81" s="109" t="n">
        <v>0</v>
      </c>
      <c r="CV81" s="109" t="n">
        <v>0</v>
      </c>
      <c r="CW81" s="109" t="n">
        <v>0</v>
      </c>
      <c r="CX81" s="109" t="n">
        <v>0</v>
      </c>
      <c r="CY81" s="109" t="n">
        <v>0</v>
      </c>
      <c r="CZ81" s="109" t="n">
        <v>0</v>
      </c>
      <c r="DA81" s="109" t="n">
        <v>0</v>
      </c>
      <c r="DB81" s="109" t="n">
        <v>0</v>
      </c>
      <c r="DC81" s="109" t="n">
        <v>0</v>
      </c>
      <c r="DD81" s="109" t="n">
        <v>0</v>
      </c>
      <c r="DE81" s="109" t="n">
        <v>0</v>
      </c>
      <c r="DF81" s="109" t="n">
        <v>0</v>
      </c>
      <c r="DG81" s="109" t="n">
        <v>0</v>
      </c>
      <c r="DH81" s="109" t="n">
        <v>0</v>
      </c>
      <c r="DI81" s="109" t="n">
        <v>0</v>
      </c>
      <c r="DJ81" s="109" t="n">
        <v>0</v>
      </c>
      <c r="DK81" s="109" t="n">
        <v>0</v>
      </c>
      <c r="DL81" s="109" t="n">
        <v>0</v>
      </c>
      <c r="DM81" s="109" t="n">
        <v>0</v>
      </c>
      <c r="DN81" s="109" t="n">
        <v>0</v>
      </c>
      <c r="DO81" s="109" t="n">
        <v>0</v>
      </c>
      <c r="DP81" s="109" t="n">
        <v>0</v>
      </c>
      <c r="DQ81" s="109" t="n">
        <v>0</v>
      </c>
      <c r="DR81" s="109" t="n">
        <v>0</v>
      </c>
      <c r="DS81" s="109" t="n">
        <v>0</v>
      </c>
      <c r="DT81" s="109" t="n">
        <v>0</v>
      </c>
      <c r="DU81" s="109" t="n">
        <v>0</v>
      </c>
      <c r="DV81" s="109" t="n">
        <v>0</v>
      </c>
      <c r="DW81" s="109" t="n">
        <v>0</v>
      </c>
      <c r="DX81" s="109" t="n">
        <v>0</v>
      </c>
      <c r="DY81" s="109" t="n">
        <v>0</v>
      </c>
      <c r="DZ81" s="109" t="n">
        <v>0</v>
      </c>
      <c r="EA81" s="109" t="n">
        <v>0</v>
      </c>
      <c r="EB81" s="109" t="n">
        <v>0</v>
      </c>
      <c r="EC81" s="109" t="n">
        <v>0</v>
      </c>
      <c r="ED81" s="109" t="n">
        <v>0</v>
      </c>
      <c r="EE81" s="109" t="n">
        <v>0</v>
      </c>
      <c r="EF81" s="109" t="n">
        <v>0</v>
      </c>
      <c r="EG81" s="109" t="n">
        <v>0</v>
      </c>
      <c r="EH81" s="109" t="n">
        <v>0</v>
      </c>
      <c r="EI81" s="109" t="n">
        <v>0</v>
      </c>
      <c r="EJ81" s="109" t="n">
        <v>0</v>
      </c>
      <c r="EK81" s="109" t="n">
        <v>0</v>
      </c>
      <c r="EL81" s="109" t="n">
        <v>0</v>
      </c>
      <c r="EM81" s="109" t="n">
        <v>0</v>
      </c>
      <c r="EN81" s="109" t="n">
        <v>0</v>
      </c>
      <c r="EO81" s="109" t="n">
        <v>0</v>
      </c>
      <c r="EP81" s="109" t="n">
        <v>0</v>
      </c>
      <c r="EQ81" s="109" t="n">
        <v>0</v>
      </c>
      <c r="ER81" s="109" t="n">
        <v>0</v>
      </c>
      <c r="ES81" s="109" t="n">
        <v>0</v>
      </c>
      <c r="ET81" s="109" t="n">
        <v>0</v>
      </c>
      <c r="EU81" s="109" t="n">
        <v>0</v>
      </c>
      <c r="EV81" s="109" t="n">
        <v>0</v>
      </c>
      <c r="EW81" s="109" t="n">
        <v>0</v>
      </c>
      <c r="EX81" s="109" t="n">
        <v>0</v>
      </c>
      <c r="EY81" s="109" t="n">
        <v>0</v>
      </c>
      <c r="EZ81" s="109" t="n">
        <f aca="false">ROUND(SUM(G81:EY81),5)</f>
        <v>0</v>
      </c>
      <c r="FA81" s="110"/>
      <c r="FB81" s="111"/>
      <c r="FC81" s="110"/>
      <c r="FD81" s="111"/>
      <c r="FE81" s="110"/>
      <c r="FF81" s="111"/>
      <c r="FG81" s="110"/>
      <c r="FH81" s="111"/>
      <c r="FI81" s="110"/>
      <c r="FJ81" s="111"/>
      <c r="FK81" s="110"/>
      <c r="FL81" s="111"/>
      <c r="FM81" s="110"/>
      <c r="FN81" s="111"/>
      <c r="FO81" s="110"/>
      <c r="FP81" s="111"/>
      <c r="FQ81" s="110"/>
      <c r="FR81" s="111"/>
      <c r="FS81" s="110"/>
      <c r="FT81" s="111"/>
      <c r="FU81" s="110"/>
      <c r="FV81" s="111"/>
      <c r="FW81" s="110"/>
      <c r="FX81" s="111"/>
      <c r="FY81" s="110"/>
      <c r="FZ81" s="111"/>
      <c r="GA81" s="110"/>
      <c r="GB81" s="111"/>
      <c r="GC81" s="110"/>
      <c r="GD81" s="111"/>
      <c r="GE81" s="110"/>
      <c r="GF81" s="111"/>
      <c r="GG81" s="110"/>
      <c r="GH81" s="111"/>
      <c r="GI81" s="110"/>
      <c r="GJ81" s="111"/>
      <c r="GK81" s="110"/>
      <c r="GL81" s="111"/>
      <c r="GM81" s="110"/>
      <c r="GN81" s="111"/>
      <c r="GO81" s="110"/>
      <c r="GP81" s="111"/>
      <c r="GQ81" s="110"/>
      <c r="GR81" s="111"/>
      <c r="GS81" s="110"/>
      <c r="GT81" s="111"/>
      <c r="GU81" s="110"/>
      <c r="GV81" s="111"/>
      <c r="GW81" s="110"/>
      <c r="GX81" s="111"/>
      <c r="GY81" s="110"/>
      <c r="GZ81" s="111"/>
      <c r="HA81" s="110"/>
      <c r="HB81" s="111"/>
      <c r="HC81" s="110"/>
      <c r="HD81" s="111"/>
      <c r="HE81" s="110"/>
      <c r="HF81" s="111"/>
      <c r="HG81" s="110"/>
      <c r="HH81" s="111"/>
      <c r="HI81" s="110"/>
      <c r="HJ81" s="111"/>
      <c r="HK81" s="110"/>
      <c r="HL81" s="111"/>
      <c r="HM81" s="110"/>
      <c r="HN81" s="111"/>
      <c r="HO81" s="110"/>
      <c r="HP81" s="111"/>
      <c r="HQ81" s="110"/>
      <c r="HR81" s="111"/>
      <c r="HS81" s="110"/>
      <c r="HT81" s="111"/>
      <c r="HU81" s="110"/>
      <c r="HV81" s="111"/>
      <c r="HW81" s="110"/>
      <c r="HX81" s="111"/>
      <c r="HY81" s="110"/>
      <c r="HZ81" s="111"/>
      <c r="IA81" s="110"/>
      <c r="IB81" s="111"/>
      <c r="IC81" s="110"/>
      <c r="ID81" s="111"/>
      <c r="IE81" s="110"/>
      <c r="IF81" s="111"/>
      <c r="IG81" s="110"/>
      <c r="IH81" s="111"/>
      <c r="II81" s="110"/>
      <c r="IJ81" s="111"/>
      <c r="IK81" s="110"/>
      <c r="IL81" s="111"/>
      <c r="IM81" s="110"/>
      <c r="IN81" s="111"/>
      <c r="IO81" s="110"/>
      <c r="IP81" s="111"/>
      <c r="IQ81" s="110"/>
      <c r="IR81" s="111"/>
      <c r="IS81" s="110"/>
      <c r="IT81" s="111"/>
      <c r="IU81" s="110"/>
      <c r="IV81" s="111"/>
      <c r="IW81" s="110"/>
      <c r="IX81" s="111"/>
      <c r="IY81" s="110"/>
      <c r="IZ81" s="111"/>
      <c r="JA81" s="110"/>
      <c r="JB81" s="111"/>
      <c r="JC81" s="110"/>
      <c r="JD81" s="111"/>
      <c r="JE81" s="110"/>
      <c r="JF81" s="111"/>
      <c r="JG81" s="110"/>
      <c r="JH81" s="111"/>
      <c r="JI81" s="110"/>
      <c r="JJ81" s="111"/>
      <c r="JK81" s="110"/>
      <c r="JL81" s="111"/>
      <c r="JM81" s="110"/>
      <c r="JN81" s="111"/>
      <c r="JO81" s="110"/>
      <c r="JP81" s="111"/>
      <c r="JQ81" s="110"/>
      <c r="JR81" s="111"/>
      <c r="JS81" s="110"/>
      <c r="JT81" s="111"/>
      <c r="JU81" s="110"/>
      <c r="JV81" s="111"/>
      <c r="JW81" s="110"/>
      <c r="JX81" s="111"/>
      <c r="JY81" s="112"/>
      <c r="JZ81" s="112"/>
    </row>
    <row r="82" customFormat="false" ht="13.8" hidden="false" customHeight="false" outlineLevel="0" collapsed="false">
      <c r="A82" s="76"/>
      <c r="B82" s="76"/>
      <c r="C82" s="76"/>
      <c r="D82" s="76" t="s">
        <v>459</v>
      </c>
      <c r="E82" s="76"/>
      <c r="F82" s="76"/>
      <c r="G82" s="113" t="n">
        <v>0</v>
      </c>
      <c r="H82" s="113" t="n">
        <v>0</v>
      </c>
      <c r="I82" s="113" t="n">
        <v>0</v>
      </c>
      <c r="J82" s="113" t="n">
        <v>0</v>
      </c>
      <c r="K82" s="113" t="n">
        <v>0</v>
      </c>
      <c r="L82" s="113" t="n">
        <v>0</v>
      </c>
      <c r="M82" s="113" t="n">
        <v>0</v>
      </c>
      <c r="N82" s="113" t="n">
        <v>0</v>
      </c>
      <c r="O82" s="113" t="n">
        <v>0</v>
      </c>
      <c r="P82" s="113" t="n">
        <v>0</v>
      </c>
      <c r="Q82" s="113" t="n">
        <v>0</v>
      </c>
      <c r="R82" s="113" t="n">
        <v>0</v>
      </c>
      <c r="S82" s="113" t="n">
        <v>0</v>
      </c>
      <c r="T82" s="113" t="n">
        <v>0</v>
      </c>
      <c r="U82" s="113" t="n">
        <v>0</v>
      </c>
      <c r="V82" s="113" t="n">
        <v>0</v>
      </c>
      <c r="W82" s="113" t="n">
        <v>0</v>
      </c>
      <c r="X82" s="113" t="n">
        <v>0</v>
      </c>
      <c r="Y82" s="113" t="n">
        <v>0</v>
      </c>
      <c r="Z82" s="113" t="n">
        <v>0</v>
      </c>
      <c r="AA82" s="113" t="n">
        <v>0</v>
      </c>
      <c r="AB82" s="113" t="n">
        <v>0</v>
      </c>
      <c r="AC82" s="113" t="n">
        <v>0</v>
      </c>
      <c r="AD82" s="113" t="n">
        <v>0</v>
      </c>
      <c r="AE82" s="113" t="n">
        <v>0</v>
      </c>
      <c r="AF82" s="113" t="n">
        <v>0</v>
      </c>
      <c r="AG82" s="113" t="n">
        <v>0</v>
      </c>
      <c r="AH82" s="113" t="n">
        <v>0</v>
      </c>
      <c r="AI82" s="113" t="n">
        <v>0</v>
      </c>
      <c r="AJ82" s="113" t="n">
        <v>0</v>
      </c>
      <c r="AK82" s="113" t="n">
        <v>0</v>
      </c>
      <c r="AL82" s="113" t="n">
        <v>0</v>
      </c>
      <c r="AM82" s="113" t="n">
        <v>0</v>
      </c>
      <c r="AN82" s="113" t="n">
        <v>0</v>
      </c>
      <c r="AO82" s="113" t="n">
        <v>0</v>
      </c>
      <c r="AP82" s="113" t="n">
        <v>0</v>
      </c>
      <c r="AQ82" s="113" t="n">
        <v>0</v>
      </c>
      <c r="AR82" s="113" t="n">
        <v>0</v>
      </c>
      <c r="AS82" s="113" t="n">
        <v>0</v>
      </c>
      <c r="AT82" s="113" t="n">
        <v>0</v>
      </c>
      <c r="AU82" s="113" t="n">
        <v>0</v>
      </c>
      <c r="AV82" s="113" t="n">
        <v>0</v>
      </c>
      <c r="AW82" s="113" t="n">
        <v>0</v>
      </c>
      <c r="AX82" s="113" t="n">
        <v>0</v>
      </c>
      <c r="AY82" s="113" t="n">
        <v>0</v>
      </c>
      <c r="AZ82" s="113" t="n">
        <v>0</v>
      </c>
      <c r="BA82" s="113" t="n">
        <v>0</v>
      </c>
      <c r="BB82" s="113" t="n">
        <v>0</v>
      </c>
      <c r="BC82" s="113" t="n">
        <v>0</v>
      </c>
      <c r="BD82" s="113" t="n">
        <v>0</v>
      </c>
      <c r="BE82" s="113" t="n">
        <v>0</v>
      </c>
      <c r="BF82" s="113" t="n">
        <v>0</v>
      </c>
      <c r="BG82" s="113" t="n">
        <v>0</v>
      </c>
      <c r="BH82" s="113" t="n">
        <v>0</v>
      </c>
      <c r="BI82" s="113" t="n">
        <v>0</v>
      </c>
      <c r="BJ82" s="113" t="n">
        <v>0</v>
      </c>
      <c r="BK82" s="113" t="n">
        <v>0</v>
      </c>
      <c r="BL82" s="113" t="n">
        <v>0</v>
      </c>
      <c r="BM82" s="113" t="n">
        <v>0</v>
      </c>
      <c r="BN82" s="113" t="n">
        <v>0</v>
      </c>
      <c r="BO82" s="113" t="n">
        <v>0</v>
      </c>
      <c r="BP82" s="113" t="n">
        <v>0</v>
      </c>
      <c r="BQ82" s="113" t="n">
        <v>0</v>
      </c>
      <c r="BR82" s="113" t="n">
        <v>0</v>
      </c>
      <c r="BS82" s="113" t="n">
        <v>0</v>
      </c>
      <c r="BT82" s="113" t="n">
        <v>0</v>
      </c>
      <c r="BU82" s="113" t="n">
        <v>0</v>
      </c>
      <c r="BV82" s="113" t="n">
        <v>0</v>
      </c>
      <c r="BW82" s="113" t="n">
        <v>0</v>
      </c>
      <c r="BX82" s="113" t="n">
        <v>0</v>
      </c>
      <c r="BY82" s="113" t="n">
        <v>0</v>
      </c>
      <c r="BZ82" s="113" t="n">
        <v>0</v>
      </c>
      <c r="CA82" s="113" t="n">
        <v>0</v>
      </c>
      <c r="CB82" s="113" t="n">
        <v>0</v>
      </c>
      <c r="CC82" s="113" t="n">
        <v>0</v>
      </c>
      <c r="CD82" s="113" t="n">
        <v>0</v>
      </c>
      <c r="CE82" s="113" t="n">
        <v>0</v>
      </c>
      <c r="CF82" s="113" t="n">
        <v>0</v>
      </c>
      <c r="CG82" s="113" t="n">
        <v>0</v>
      </c>
      <c r="CH82" s="113" t="n">
        <v>0</v>
      </c>
      <c r="CI82" s="113" t="n">
        <v>0</v>
      </c>
      <c r="CJ82" s="113" t="n">
        <v>0</v>
      </c>
      <c r="CK82" s="113" t="n">
        <v>0</v>
      </c>
      <c r="CL82" s="113" t="n">
        <v>0</v>
      </c>
      <c r="CM82" s="113" t="n">
        <v>0</v>
      </c>
      <c r="CN82" s="113" t="n">
        <v>0</v>
      </c>
      <c r="CO82" s="113" t="n">
        <v>0</v>
      </c>
      <c r="CP82" s="113" t="n">
        <v>0</v>
      </c>
      <c r="CQ82" s="113" t="n">
        <v>0</v>
      </c>
      <c r="CR82" s="113" t="n">
        <v>0</v>
      </c>
      <c r="CS82" s="113" t="n">
        <v>0</v>
      </c>
      <c r="CT82" s="113" t="n">
        <v>0</v>
      </c>
      <c r="CU82" s="113" t="n">
        <v>0</v>
      </c>
      <c r="CV82" s="113" t="n">
        <v>0</v>
      </c>
      <c r="CW82" s="113" t="n">
        <v>0</v>
      </c>
      <c r="CX82" s="113" t="n">
        <v>0</v>
      </c>
      <c r="CY82" s="113" t="n">
        <v>0</v>
      </c>
      <c r="CZ82" s="113" t="n">
        <v>0</v>
      </c>
      <c r="DA82" s="113" t="n">
        <v>0</v>
      </c>
      <c r="DB82" s="113" t="n">
        <v>0</v>
      </c>
      <c r="DC82" s="113" t="n">
        <v>0</v>
      </c>
      <c r="DD82" s="113" t="n">
        <v>0</v>
      </c>
      <c r="DE82" s="113" t="n">
        <v>0</v>
      </c>
      <c r="DF82" s="113" t="n">
        <v>0</v>
      </c>
      <c r="DG82" s="113" t="n">
        <v>0</v>
      </c>
      <c r="DH82" s="113" t="n">
        <v>0</v>
      </c>
      <c r="DI82" s="113" t="n">
        <v>0</v>
      </c>
      <c r="DJ82" s="113" t="n">
        <v>0</v>
      </c>
      <c r="DK82" s="113" t="n">
        <v>0</v>
      </c>
      <c r="DL82" s="113" t="n">
        <v>0</v>
      </c>
      <c r="DM82" s="113" t="n">
        <v>0</v>
      </c>
      <c r="DN82" s="113" t="n">
        <v>0</v>
      </c>
      <c r="DO82" s="113" t="n">
        <v>0</v>
      </c>
      <c r="DP82" s="113" t="n">
        <v>0</v>
      </c>
      <c r="DQ82" s="113" t="n">
        <v>0</v>
      </c>
      <c r="DR82" s="113" t="n">
        <v>0</v>
      </c>
      <c r="DS82" s="113" t="n">
        <v>0</v>
      </c>
      <c r="DT82" s="113" t="n">
        <v>0</v>
      </c>
      <c r="DU82" s="113" t="n">
        <v>0</v>
      </c>
      <c r="DV82" s="113" t="n">
        <v>0</v>
      </c>
      <c r="DW82" s="113" t="n">
        <v>0</v>
      </c>
      <c r="DX82" s="113" t="n">
        <v>0</v>
      </c>
      <c r="DY82" s="113" t="n">
        <v>0</v>
      </c>
      <c r="DZ82" s="113" t="n">
        <v>0</v>
      </c>
      <c r="EA82" s="113" t="n">
        <v>0</v>
      </c>
      <c r="EB82" s="113" t="n">
        <v>0</v>
      </c>
      <c r="EC82" s="113" t="n">
        <v>0</v>
      </c>
      <c r="ED82" s="113" t="n">
        <v>0</v>
      </c>
      <c r="EE82" s="113" t="n">
        <v>0</v>
      </c>
      <c r="EF82" s="113" t="n">
        <v>0</v>
      </c>
      <c r="EG82" s="113" t="n">
        <v>0</v>
      </c>
      <c r="EH82" s="113" t="n">
        <v>0</v>
      </c>
      <c r="EI82" s="113" t="n">
        <v>0</v>
      </c>
      <c r="EJ82" s="113" t="n">
        <v>0</v>
      </c>
      <c r="EK82" s="113" t="n">
        <v>0</v>
      </c>
      <c r="EL82" s="113" t="n">
        <v>0</v>
      </c>
      <c r="EM82" s="113" t="n">
        <v>0</v>
      </c>
      <c r="EN82" s="113" t="n">
        <v>0</v>
      </c>
      <c r="EO82" s="113" t="n">
        <v>0</v>
      </c>
      <c r="EP82" s="113" t="n">
        <v>0</v>
      </c>
      <c r="EQ82" s="113" t="n">
        <v>0</v>
      </c>
      <c r="ER82" s="113" t="n">
        <v>0</v>
      </c>
      <c r="ES82" s="113" t="n">
        <v>0</v>
      </c>
      <c r="ET82" s="113" t="n">
        <v>0</v>
      </c>
      <c r="EU82" s="113" t="n">
        <v>0</v>
      </c>
      <c r="EV82" s="113" t="n">
        <v>0</v>
      </c>
      <c r="EW82" s="113" t="n">
        <v>0</v>
      </c>
      <c r="EX82" s="113" t="n">
        <v>0</v>
      </c>
      <c r="EY82" s="113" t="n">
        <v>0</v>
      </c>
      <c r="EZ82" s="113" t="n">
        <f aca="false">ROUND(SUM(G82:EY82),5)</f>
        <v>0</v>
      </c>
      <c r="FA82" s="110"/>
      <c r="FB82" s="111"/>
      <c r="FC82" s="110"/>
      <c r="FD82" s="111"/>
      <c r="FE82" s="110"/>
      <c r="FF82" s="111"/>
      <c r="FG82" s="110"/>
      <c r="FH82" s="111"/>
      <c r="FI82" s="110"/>
      <c r="FJ82" s="111"/>
      <c r="FK82" s="110"/>
      <c r="FL82" s="111"/>
      <c r="FM82" s="110"/>
      <c r="FN82" s="111"/>
      <c r="FO82" s="110"/>
      <c r="FP82" s="111"/>
      <c r="FQ82" s="110"/>
      <c r="FR82" s="111"/>
      <c r="FS82" s="110"/>
      <c r="FT82" s="111"/>
      <c r="FU82" s="110"/>
      <c r="FV82" s="111"/>
      <c r="FW82" s="110"/>
      <c r="FX82" s="111"/>
      <c r="FY82" s="110"/>
      <c r="FZ82" s="111"/>
      <c r="GA82" s="110"/>
      <c r="GB82" s="111"/>
      <c r="GC82" s="110"/>
      <c r="GD82" s="111"/>
      <c r="GE82" s="110"/>
      <c r="GF82" s="111"/>
      <c r="GG82" s="110"/>
      <c r="GH82" s="111"/>
      <c r="GI82" s="110"/>
      <c r="GJ82" s="111"/>
      <c r="GK82" s="110"/>
      <c r="GL82" s="111"/>
      <c r="GM82" s="110"/>
      <c r="GN82" s="111"/>
      <c r="GO82" s="110"/>
      <c r="GP82" s="111"/>
      <c r="GQ82" s="110"/>
      <c r="GR82" s="111"/>
      <c r="GS82" s="110"/>
      <c r="GT82" s="111"/>
      <c r="GU82" s="110"/>
      <c r="GV82" s="111"/>
      <c r="GW82" s="110"/>
      <c r="GX82" s="111"/>
      <c r="GY82" s="110"/>
      <c r="GZ82" s="111"/>
      <c r="HA82" s="110"/>
      <c r="HB82" s="111"/>
      <c r="HC82" s="110"/>
      <c r="HD82" s="111"/>
      <c r="HE82" s="110"/>
      <c r="HF82" s="111"/>
      <c r="HG82" s="110"/>
      <c r="HH82" s="111"/>
      <c r="HI82" s="110"/>
      <c r="HJ82" s="111"/>
      <c r="HK82" s="110"/>
      <c r="HL82" s="111"/>
      <c r="HM82" s="110"/>
      <c r="HN82" s="111"/>
      <c r="HO82" s="110"/>
      <c r="HP82" s="111"/>
      <c r="HQ82" s="110"/>
      <c r="HR82" s="111"/>
      <c r="HS82" s="110"/>
      <c r="HT82" s="111"/>
      <c r="HU82" s="110"/>
      <c r="HV82" s="111"/>
      <c r="HW82" s="110"/>
      <c r="HX82" s="111"/>
      <c r="HY82" s="110"/>
      <c r="HZ82" s="111"/>
      <c r="IA82" s="110"/>
      <c r="IB82" s="111"/>
      <c r="IC82" s="110"/>
      <c r="ID82" s="111"/>
      <c r="IE82" s="110"/>
      <c r="IF82" s="111"/>
      <c r="IG82" s="110"/>
      <c r="IH82" s="111"/>
      <c r="II82" s="110"/>
      <c r="IJ82" s="111"/>
      <c r="IK82" s="110"/>
      <c r="IL82" s="111"/>
      <c r="IM82" s="110"/>
      <c r="IN82" s="111"/>
      <c r="IO82" s="110"/>
      <c r="IP82" s="111"/>
      <c r="IQ82" s="110"/>
      <c r="IR82" s="111"/>
      <c r="IS82" s="110"/>
      <c r="IT82" s="111"/>
      <c r="IU82" s="110"/>
      <c r="IV82" s="111"/>
      <c r="IW82" s="110"/>
      <c r="IX82" s="111"/>
      <c r="IY82" s="110"/>
      <c r="IZ82" s="111"/>
      <c r="JA82" s="110"/>
      <c r="JB82" s="111"/>
      <c r="JC82" s="110"/>
      <c r="JD82" s="111"/>
      <c r="JE82" s="110"/>
      <c r="JF82" s="111"/>
      <c r="JG82" s="110"/>
      <c r="JH82" s="111"/>
      <c r="JI82" s="110"/>
      <c r="JJ82" s="111"/>
      <c r="JK82" s="110"/>
      <c r="JL82" s="111"/>
      <c r="JM82" s="110"/>
      <c r="JN82" s="111"/>
      <c r="JO82" s="110"/>
      <c r="JP82" s="111"/>
      <c r="JQ82" s="110"/>
      <c r="JR82" s="111"/>
      <c r="JS82" s="110"/>
      <c r="JT82" s="111"/>
      <c r="JU82" s="110"/>
      <c r="JV82" s="111"/>
      <c r="JW82" s="110"/>
      <c r="JX82" s="111"/>
      <c r="JY82" s="112"/>
      <c r="JZ82" s="112"/>
    </row>
    <row r="83" customFormat="false" ht="13.8" hidden="false" customHeight="false" outlineLevel="0" collapsed="false">
      <c r="A83" s="76"/>
      <c r="B83" s="76"/>
      <c r="C83" s="76" t="s">
        <v>460</v>
      </c>
      <c r="D83" s="76"/>
      <c r="E83" s="76"/>
      <c r="F83" s="76"/>
      <c r="G83" s="109" t="n">
        <f aca="false">ROUND(SUM(G76:G82),5)</f>
        <v>4032</v>
      </c>
      <c r="H83" s="109" t="n">
        <f aca="false">ROUND(SUM(H76:H82),5)</f>
        <v>287973.71</v>
      </c>
      <c r="I83" s="109" t="n">
        <f aca="false">ROUND(SUM(I76:I82),5)</f>
        <v>4634276.11</v>
      </c>
      <c r="J83" s="109" t="n">
        <f aca="false">ROUND(SUM(J76:J82),5)</f>
        <v>0</v>
      </c>
      <c r="K83" s="109" t="n">
        <f aca="false">ROUND(SUM(K76:K82),5)</f>
        <v>1787256.38</v>
      </c>
      <c r="L83" s="109" t="n">
        <f aca="false">ROUND(SUM(L76:L82),5)</f>
        <v>619171.29</v>
      </c>
      <c r="M83" s="109" t="n">
        <f aca="false">ROUND(SUM(M76:M82),5)</f>
        <v>12808.97</v>
      </c>
      <c r="N83" s="109" t="n">
        <f aca="false">ROUND(SUM(N76:N82),5)</f>
        <v>0</v>
      </c>
      <c r="O83" s="109" t="n">
        <f aca="false">ROUND(SUM(O76:O82),5)</f>
        <v>2143769.25</v>
      </c>
      <c r="P83" s="109" t="n">
        <f aca="false">ROUND(SUM(P76:P82),5)</f>
        <v>395853.55</v>
      </c>
      <c r="Q83" s="109" t="n">
        <f aca="false">ROUND(SUM(Q76:Q82),5)</f>
        <v>59542.84</v>
      </c>
      <c r="R83" s="109" t="n">
        <f aca="false">ROUND(SUM(R76:R82),5)</f>
        <v>184579.31</v>
      </c>
      <c r="S83" s="109" t="n">
        <f aca="false">ROUND(SUM(S76:S82),5)</f>
        <v>13568.04</v>
      </c>
      <c r="T83" s="109" t="n">
        <f aca="false">ROUND(SUM(T76:T82),5)</f>
        <v>0</v>
      </c>
      <c r="U83" s="109" t="n">
        <f aca="false">ROUND(SUM(U76:U82),5)</f>
        <v>0</v>
      </c>
      <c r="V83" s="109" t="n">
        <f aca="false">ROUND(SUM(V76:V82),5)</f>
        <v>17293.49</v>
      </c>
      <c r="W83" s="109" t="n">
        <f aca="false">ROUND(SUM(W76:W82),5)</f>
        <v>142886.15</v>
      </c>
      <c r="X83" s="109" t="n">
        <f aca="false">ROUND(SUM(X76:X82),5)</f>
        <v>0</v>
      </c>
      <c r="Y83" s="109" t="n">
        <f aca="false">ROUND(SUM(Y76:Y82),5)</f>
        <v>449178.49</v>
      </c>
      <c r="Z83" s="109" t="n">
        <f aca="false">ROUND(SUM(Z76:Z82),5)</f>
        <v>491166.59</v>
      </c>
      <c r="AA83" s="109" t="n">
        <f aca="false">ROUND(SUM(AA76:AA82),5)</f>
        <v>0</v>
      </c>
      <c r="AB83" s="109" t="n">
        <f aca="false">ROUND(SUM(AB76:AB82),5)</f>
        <v>0</v>
      </c>
      <c r="AC83" s="109" t="n">
        <f aca="false">ROUND(SUM(AC76:AC82),5)</f>
        <v>0</v>
      </c>
      <c r="AD83" s="109" t="n">
        <f aca="false">ROUND(SUM(AD76:AD82),5)</f>
        <v>1265</v>
      </c>
      <c r="AE83" s="109" t="n">
        <f aca="false">ROUND(SUM(AE76:AE82),5)</f>
        <v>205945.96</v>
      </c>
      <c r="AF83" s="109" t="n">
        <f aca="false">ROUND(SUM(AF76:AF82),5)</f>
        <v>30450</v>
      </c>
      <c r="AG83" s="109" t="n">
        <f aca="false">ROUND(SUM(AG76:AG82),5)</f>
        <v>0</v>
      </c>
      <c r="AH83" s="109" t="n">
        <f aca="false">ROUND(SUM(AH76:AH82),5)</f>
        <v>90016.28</v>
      </c>
      <c r="AI83" s="109" t="n">
        <f aca="false">ROUND(SUM(AI76:AI82),5)</f>
        <v>3803.8</v>
      </c>
      <c r="AJ83" s="109" t="n">
        <f aca="false">ROUND(SUM(AJ76:AJ82),5)</f>
        <v>4024.14</v>
      </c>
      <c r="AK83" s="109" t="n">
        <f aca="false">ROUND(SUM(AK76:AK82),5)</f>
        <v>217649.15</v>
      </c>
      <c r="AL83" s="109" t="n">
        <f aca="false">ROUND(SUM(AL76:AL82),5)</f>
        <v>184790.56</v>
      </c>
      <c r="AM83" s="109" t="n">
        <f aca="false">ROUND(SUM(AM76:AM82),5)</f>
        <v>5186.86</v>
      </c>
      <c r="AN83" s="109" t="n">
        <f aca="false">ROUND(SUM(AN76:AN82),5)</f>
        <v>300000</v>
      </c>
      <c r="AO83" s="109" t="n">
        <f aca="false">ROUND(SUM(AO76:AO82),5)</f>
        <v>21070.9</v>
      </c>
      <c r="AP83" s="109" t="n">
        <f aca="false">ROUND(SUM(AP76:AP82),5)</f>
        <v>0</v>
      </c>
      <c r="AQ83" s="109" t="n">
        <f aca="false">ROUND(SUM(AQ76:AQ82),5)</f>
        <v>50562.7</v>
      </c>
      <c r="AR83" s="109" t="n">
        <f aca="false">ROUND(SUM(AR76:AR82),5)</f>
        <v>3048.88</v>
      </c>
      <c r="AS83" s="109" t="n">
        <f aca="false">ROUND(SUM(AS76:AS82),5)</f>
        <v>5898.8</v>
      </c>
      <c r="AT83" s="109" t="n">
        <f aca="false">ROUND(SUM(AT76:AT82),5)</f>
        <v>382</v>
      </c>
      <c r="AU83" s="109" t="n">
        <f aca="false">ROUND(SUM(AU76:AU82),5)</f>
        <v>242928.73</v>
      </c>
      <c r="AV83" s="109" t="n">
        <f aca="false">ROUND(SUM(AV76:AV82),5)</f>
        <v>73480.73</v>
      </c>
      <c r="AW83" s="109" t="n">
        <f aca="false">ROUND(SUM(AW76:AW82),5)</f>
        <v>8168.49</v>
      </c>
      <c r="AX83" s="109" t="n">
        <f aca="false">ROUND(SUM(AX76:AX82),5)</f>
        <v>632</v>
      </c>
      <c r="AY83" s="109" t="n">
        <f aca="false">ROUND(SUM(AY76:AY82),5)</f>
        <v>10624.8</v>
      </c>
      <c r="AZ83" s="109" t="n">
        <f aca="false">ROUND(SUM(AZ76:AZ82),5)</f>
        <v>37376.71</v>
      </c>
      <c r="BA83" s="109" t="n">
        <f aca="false">ROUND(SUM(BA76:BA82),5)</f>
        <v>19118.42</v>
      </c>
      <c r="BB83" s="109" t="n">
        <f aca="false">ROUND(SUM(BB76:BB82),5)</f>
        <v>3778</v>
      </c>
      <c r="BC83" s="109" t="n">
        <f aca="false">ROUND(SUM(BC76:BC82),5)</f>
        <v>0</v>
      </c>
      <c r="BD83" s="109" t="n">
        <f aca="false">ROUND(SUM(BD76:BD82),5)</f>
        <v>0</v>
      </c>
      <c r="BE83" s="109" t="n">
        <f aca="false">ROUND(SUM(BE76:BE82),5)</f>
        <v>0</v>
      </c>
      <c r="BF83" s="109" t="n">
        <f aca="false">ROUND(SUM(BF76:BF82),5)</f>
        <v>0</v>
      </c>
      <c r="BG83" s="109" t="n">
        <f aca="false">ROUND(SUM(BG76:BG82),5)</f>
        <v>40811.04</v>
      </c>
      <c r="BH83" s="109" t="n">
        <f aca="false">ROUND(SUM(BH76:BH82),5)</f>
        <v>3656759.68</v>
      </c>
      <c r="BI83" s="109" t="n">
        <f aca="false">ROUND(SUM(BI76:BI82),5)</f>
        <v>0</v>
      </c>
      <c r="BJ83" s="109" t="n">
        <f aca="false">ROUND(SUM(BJ76:BJ82),5)</f>
        <v>14971.88</v>
      </c>
      <c r="BK83" s="109" t="n">
        <f aca="false">ROUND(SUM(BK76:BK82),5)</f>
        <v>41408.45</v>
      </c>
      <c r="BL83" s="109" t="n">
        <f aca="false">ROUND(SUM(BL76:BL82),5)</f>
        <v>1763922.41</v>
      </c>
      <c r="BM83" s="109" t="n">
        <f aca="false">ROUND(SUM(BM76:BM82),5)</f>
        <v>0</v>
      </c>
      <c r="BN83" s="109" t="n">
        <f aca="false">ROUND(SUM(BN76:BN82),5)</f>
        <v>392186.13</v>
      </c>
      <c r="BO83" s="109" t="n">
        <f aca="false">ROUND(SUM(BO76:BO82),5)</f>
        <v>0</v>
      </c>
      <c r="BP83" s="109" t="n">
        <f aca="false">ROUND(SUM(BP76:BP82),5)</f>
        <v>3697.11</v>
      </c>
      <c r="BQ83" s="109" t="n">
        <f aca="false">ROUND(SUM(BQ76:BQ82),5)</f>
        <v>12978.89</v>
      </c>
      <c r="BR83" s="109" t="n">
        <f aca="false">ROUND(SUM(BR76:BR82),5)</f>
        <v>0</v>
      </c>
      <c r="BS83" s="109" t="n">
        <f aca="false">ROUND(SUM(BS76:BS82),5)</f>
        <v>6607.53</v>
      </c>
      <c r="BT83" s="109" t="n">
        <f aca="false">ROUND(SUM(BT76:BT82),5)</f>
        <v>1964</v>
      </c>
      <c r="BU83" s="109" t="n">
        <f aca="false">ROUND(SUM(BU76:BU82),5)</f>
        <v>0</v>
      </c>
      <c r="BV83" s="109" t="n">
        <f aca="false">ROUND(SUM(BV76:BV82),5)</f>
        <v>83978.02</v>
      </c>
      <c r="BW83" s="109" t="n">
        <f aca="false">ROUND(SUM(BW76:BW82),5)</f>
        <v>261698.72</v>
      </c>
      <c r="BX83" s="109" t="n">
        <f aca="false">ROUND(SUM(BX76:BX82),5)</f>
        <v>0</v>
      </c>
      <c r="BY83" s="109" t="n">
        <f aca="false">ROUND(SUM(BY76:BY82),5)</f>
        <v>75004.92</v>
      </c>
      <c r="BZ83" s="109" t="n">
        <f aca="false">ROUND(SUM(BZ76:BZ82),5)</f>
        <v>0</v>
      </c>
      <c r="CA83" s="109" t="n">
        <f aca="false">ROUND(SUM(CA76:CA82),5)</f>
        <v>70779.16</v>
      </c>
      <c r="CB83" s="109" t="n">
        <f aca="false">ROUND(SUM(CB76:CB82),5)</f>
        <v>433.68</v>
      </c>
      <c r="CC83" s="109" t="n">
        <f aca="false">ROUND(SUM(CC76:CC82),5)</f>
        <v>5378.18</v>
      </c>
      <c r="CD83" s="109" t="n">
        <f aca="false">ROUND(SUM(CD76:CD82),5)</f>
        <v>4470.8</v>
      </c>
      <c r="CE83" s="109" t="n">
        <f aca="false">ROUND(SUM(CE76:CE82),5)</f>
        <v>0</v>
      </c>
      <c r="CF83" s="109" t="n">
        <f aca="false">ROUND(SUM(CF76:CF82),5)</f>
        <v>0</v>
      </c>
      <c r="CG83" s="109" t="n">
        <f aca="false">ROUND(SUM(CG76:CG82),5)</f>
        <v>81106</v>
      </c>
      <c r="CH83" s="109" t="n">
        <f aca="false">ROUND(SUM(CH76:CH82),5)</f>
        <v>0</v>
      </c>
      <c r="CI83" s="109" t="n">
        <f aca="false">ROUND(SUM(CI76:CI82),5)</f>
        <v>0</v>
      </c>
      <c r="CJ83" s="109" t="n">
        <f aca="false">ROUND(SUM(CJ76:CJ82),5)</f>
        <v>1130</v>
      </c>
      <c r="CK83" s="109" t="n">
        <f aca="false">ROUND(SUM(CK76:CK82),5)</f>
        <v>73958.3</v>
      </c>
      <c r="CL83" s="109" t="n">
        <f aca="false">ROUND(SUM(CL76:CL82),5)</f>
        <v>1134287.83</v>
      </c>
      <c r="CM83" s="109" t="n">
        <f aca="false">ROUND(SUM(CM76:CM82),5)</f>
        <v>0</v>
      </c>
      <c r="CN83" s="109" t="n">
        <f aca="false">ROUND(SUM(CN76:CN82),5)</f>
        <v>818467.29</v>
      </c>
      <c r="CO83" s="109" t="n">
        <f aca="false">ROUND(SUM(CO76:CO82),5)</f>
        <v>4780</v>
      </c>
      <c r="CP83" s="109" t="n">
        <f aca="false">ROUND(SUM(CP76:CP82),5)</f>
        <v>4707923.5</v>
      </c>
      <c r="CQ83" s="109" t="n">
        <f aca="false">ROUND(SUM(CQ76:CQ82),5)</f>
        <v>0</v>
      </c>
      <c r="CR83" s="109" t="n">
        <f aca="false">ROUND(SUM(CR76:CR82),5)</f>
        <v>1585933.3</v>
      </c>
      <c r="CS83" s="109" t="n">
        <f aca="false">ROUND(SUM(CS76:CS82),5)</f>
        <v>31754.03</v>
      </c>
      <c r="CT83" s="109" t="n">
        <f aca="false">ROUND(SUM(CT76:CT82),5)</f>
        <v>342528.79</v>
      </c>
      <c r="CU83" s="109" t="n">
        <f aca="false">ROUND(SUM(CU76:CU82),5)</f>
        <v>134754.06</v>
      </c>
      <c r="CV83" s="109" t="n">
        <f aca="false">ROUND(SUM(CV76:CV82),5)</f>
        <v>40634.56</v>
      </c>
      <c r="CW83" s="109" t="n">
        <f aca="false">ROUND(SUM(CW76:CW82),5)</f>
        <v>94619.27</v>
      </c>
      <c r="CX83" s="109" t="n">
        <f aca="false">ROUND(SUM(CX76:CX82),5)</f>
        <v>0</v>
      </c>
      <c r="CY83" s="109" t="n">
        <f aca="false">ROUND(SUM(CY76:CY82),5)</f>
        <v>0</v>
      </c>
      <c r="CZ83" s="109" t="n">
        <f aca="false">ROUND(SUM(CZ76:CZ82),5)</f>
        <v>710</v>
      </c>
      <c r="DA83" s="109" t="n">
        <f aca="false">ROUND(SUM(DA76:DA82),5)</f>
        <v>0</v>
      </c>
      <c r="DB83" s="109" t="n">
        <f aca="false">ROUND(SUM(DB76:DB82),5)</f>
        <v>115431.35</v>
      </c>
      <c r="DC83" s="109" t="n">
        <f aca="false">ROUND(SUM(DC76:DC82),5)</f>
        <v>570</v>
      </c>
      <c r="DD83" s="109" t="n">
        <f aca="false">ROUND(SUM(DD76:DD82),5)</f>
        <v>21545.6</v>
      </c>
      <c r="DE83" s="109" t="n">
        <f aca="false">ROUND(SUM(DE76:DE82),5)</f>
        <v>44401.36</v>
      </c>
      <c r="DF83" s="109" t="n">
        <f aca="false">ROUND(SUM(DF76:DF82),5)</f>
        <v>24953.38</v>
      </c>
      <c r="DG83" s="109" t="n">
        <f aca="false">ROUND(SUM(DG76:DG82),5)</f>
        <v>180038.79</v>
      </c>
      <c r="DH83" s="109" t="n">
        <f aca="false">ROUND(SUM(DH76:DH82),5)</f>
        <v>12322</v>
      </c>
      <c r="DI83" s="109" t="n">
        <f aca="false">ROUND(SUM(DI76:DI82),5)</f>
        <v>1351.39</v>
      </c>
      <c r="DJ83" s="109" t="n">
        <f aca="false">ROUND(SUM(DJ76:DJ82),5)</f>
        <v>2506</v>
      </c>
      <c r="DK83" s="109" t="n">
        <f aca="false">ROUND(SUM(DK76:DK82),5)</f>
        <v>75823.36</v>
      </c>
      <c r="DL83" s="109" t="n">
        <f aca="false">ROUND(SUM(DL76:DL82),5)</f>
        <v>123732.95</v>
      </c>
      <c r="DM83" s="109" t="n">
        <f aca="false">ROUND(SUM(DM76:DM82),5)</f>
        <v>72030.26</v>
      </c>
      <c r="DN83" s="109" t="n">
        <f aca="false">ROUND(SUM(DN76:DN82),5)</f>
        <v>1871</v>
      </c>
      <c r="DO83" s="109" t="n">
        <f aca="false">ROUND(SUM(DO76:DO82),5)</f>
        <v>274589.02</v>
      </c>
      <c r="DP83" s="109" t="n">
        <f aca="false">ROUND(SUM(DP76:DP82),5)</f>
        <v>0</v>
      </c>
      <c r="DQ83" s="109" t="n">
        <f aca="false">ROUND(SUM(DQ76:DQ82),5)</f>
        <v>3796</v>
      </c>
      <c r="DR83" s="109" t="n">
        <f aca="false">ROUND(SUM(DR76:DR82),5)</f>
        <v>48180.85</v>
      </c>
      <c r="DS83" s="109" t="n">
        <f aca="false">ROUND(SUM(DS76:DS82),5)</f>
        <v>420198.47</v>
      </c>
      <c r="DT83" s="109" t="n">
        <f aca="false">ROUND(SUM(DT76:DT82),5)</f>
        <v>631</v>
      </c>
      <c r="DU83" s="109" t="n">
        <f aca="false">ROUND(SUM(DU76:DU82),5)</f>
        <v>3691.7</v>
      </c>
      <c r="DV83" s="109" t="n">
        <f aca="false">ROUND(SUM(DV76:DV82),5)</f>
        <v>0</v>
      </c>
      <c r="DW83" s="109" t="n">
        <f aca="false">ROUND(SUM(DW76:DW82),5)</f>
        <v>24713.84</v>
      </c>
      <c r="DX83" s="109" t="n">
        <f aca="false">ROUND(SUM(DX76:DX82),5)</f>
        <v>100251.94</v>
      </c>
      <c r="DY83" s="109" t="n">
        <f aca="false">ROUND(SUM(DY76:DY82),5)</f>
        <v>4290.54</v>
      </c>
      <c r="DZ83" s="109" t="n">
        <f aca="false">ROUND(SUM(DZ76:DZ82),5)</f>
        <v>35643.14</v>
      </c>
      <c r="EA83" s="109" t="n">
        <f aca="false">ROUND(SUM(EA76:EA82),5)</f>
        <v>7892.7</v>
      </c>
      <c r="EB83" s="109" t="n">
        <f aca="false">ROUND(SUM(EB76:EB82),5)</f>
        <v>626541.98</v>
      </c>
      <c r="EC83" s="109" t="n">
        <f aca="false">ROUND(SUM(EC76:EC82),5)</f>
        <v>4150</v>
      </c>
      <c r="ED83" s="109" t="n">
        <f aca="false">ROUND(SUM(ED76:ED82),5)</f>
        <v>392</v>
      </c>
      <c r="EE83" s="109" t="n">
        <f aca="false">ROUND(SUM(EE76:EE82),5)</f>
        <v>290.28</v>
      </c>
      <c r="EF83" s="109" t="n">
        <f aca="false">ROUND(SUM(EF76:EF82),5)</f>
        <v>17253.38</v>
      </c>
      <c r="EG83" s="109" t="n">
        <f aca="false">ROUND(SUM(EG76:EG82),5)</f>
        <v>212.88</v>
      </c>
      <c r="EH83" s="109" t="n">
        <f aca="false">ROUND(SUM(EH76:EH82),5)</f>
        <v>1138.36</v>
      </c>
      <c r="EI83" s="109" t="n">
        <f aca="false">ROUND(SUM(EI76:EI82),5)</f>
        <v>0</v>
      </c>
      <c r="EJ83" s="109" t="n">
        <f aca="false">ROUND(SUM(EJ76:EJ82),5)</f>
        <v>0</v>
      </c>
      <c r="EK83" s="109" t="n">
        <f aca="false">ROUND(SUM(EK76:EK82),5)</f>
        <v>225698.2</v>
      </c>
      <c r="EL83" s="109" t="n">
        <f aca="false">ROUND(SUM(EL76:EL82),5)</f>
        <v>0</v>
      </c>
      <c r="EM83" s="109" t="n">
        <f aca="false">ROUND(SUM(EM76:EM82),5)</f>
        <v>108.5</v>
      </c>
      <c r="EN83" s="109" t="n">
        <f aca="false">ROUND(SUM(EN76:EN82),5)</f>
        <v>629178.23</v>
      </c>
      <c r="EO83" s="109" t="n">
        <f aca="false">ROUND(SUM(EO76:EO82),5)</f>
        <v>490864.69</v>
      </c>
      <c r="EP83" s="109" t="n">
        <f aca="false">ROUND(SUM(EP76:EP82),5)</f>
        <v>0</v>
      </c>
      <c r="EQ83" s="109" t="n">
        <f aca="false">ROUND(SUM(EQ76:EQ82),5)</f>
        <v>1730929.62</v>
      </c>
      <c r="ER83" s="109" t="n">
        <f aca="false">ROUND(SUM(ER76:ER82),5)</f>
        <v>327.16</v>
      </c>
      <c r="ES83" s="109" t="n">
        <f aca="false">ROUND(SUM(ES76:ES82),5)</f>
        <v>144175.29</v>
      </c>
      <c r="ET83" s="109" t="n">
        <f aca="false">ROUND(SUM(ET76:ET82),5)</f>
        <v>59721</v>
      </c>
      <c r="EU83" s="109" t="n">
        <f aca="false">ROUND(SUM(EU76:EU82),5)</f>
        <v>2520</v>
      </c>
      <c r="EV83" s="109" t="n">
        <f aca="false">ROUND(SUM(EV76:EV82),5)</f>
        <v>0</v>
      </c>
      <c r="EW83" s="109" t="n">
        <f aca="false">ROUND(SUM(EW76:EW82),5)</f>
        <v>0</v>
      </c>
      <c r="EX83" s="109" t="n">
        <f aca="false">ROUND(SUM(EX76:EX82),5)</f>
        <v>0</v>
      </c>
      <c r="EY83" s="109" t="n">
        <f aca="false">ROUND(SUM(EY76:EY82),5)</f>
        <v>0</v>
      </c>
      <c r="EZ83" s="109" t="n">
        <f aca="false">ROUND(SUM(G83:EY83),5)</f>
        <v>33787154.82</v>
      </c>
      <c r="FA83" s="110"/>
      <c r="FB83" s="111"/>
      <c r="FC83" s="110"/>
      <c r="FD83" s="111"/>
      <c r="FE83" s="110"/>
      <c r="FF83" s="111"/>
      <c r="FG83" s="110"/>
      <c r="FH83" s="111"/>
      <c r="FI83" s="110"/>
      <c r="FJ83" s="111"/>
      <c r="FK83" s="110"/>
      <c r="FL83" s="111"/>
      <c r="FM83" s="110"/>
      <c r="FN83" s="111"/>
      <c r="FO83" s="110"/>
      <c r="FP83" s="111"/>
      <c r="FQ83" s="110"/>
      <c r="FR83" s="111"/>
      <c r="FS83" s="110"/>
      <c r="FT83" s="111"/>
      <c r="FU83" s="110"/>
      <c r="FV83" s="111"/>
      <c r="FW83" s="110"/>
      <c r="FX83" s="111"/>
      <c r="FY83" s="110"/>
      <c r="FZ83" s="111"/>
      <c r="GA83" s="110"/>
      <c r="GB83" s="111"/>
      <c r="GC83" s="110"/>
      <c r="GD83" s="111"/>
      <c r="GE83" s="110"/>
      <c r="GF83" s="111"/>
      <c r="GG83" s="110"/>
      <c r="GH83" s="111"/>
      <c r="GI83" s="110"/>
      <c r="GJ83" s="111"/>
      <c r="GK83" s="110"/>
      <c r="GL83" s="111"/>
      <c r="GM83" s="110"/>
      <c r="GN83" s="111"/>
      <c r="GO83" s="110"/>
      <c r="GP83" s="111"/>
      <c r="GQ83" s="110"/>
      <c r="GR83" s="111"/>
      <c r="GS83" s="110"/>
      <c r="GT83" s="111"/>
      <c r="GU83" s="110"/>
      <c r="GV83" s="111"/>
      <c r="GW83" s="110"/>
      <c r="GX83" s="111"/>
      <c r="GY83" s="110"/>
      <c r="GZ83" s="111"/>
      <c r="HA83" s="110"/>
      <c r="HB83" s="111"/>
      <c r="HC83" s="110"/>
      <c r="HD83" s="111"/>
      <c r="HE83" s="110"/>
      <c r="HF83" s="111"/>
      <c r="HG83" s="110"/>
      <c r="HH83" s="111"/>
      <c r="HI83" s="110"/>
      <c r="HJ83" s="111"/>
      <c r="HK83" s="110"/>
      <c r="HL83" s="111"/>
      <c r="HM83" s="110"/>
      <c r="HN83" s="111"/>
      <c r="HO83" s="110"/>
      <c r="HP83" s="111"/>
      <c r="HQ83" s="110"/>
      <c r="HR83" s="111"/>
      <c r="HS83" s="110"/>
      <c r="HT83" s="111"/>
      <c r="HU83" s="110"/>
      <c r="HV83" s="111"/>
      <c r="HW83" s="110"/>
      <c r="HX83" s="111"/>
      <c r="HY83" s="110"/>
      <c r="HZ83" s="111"/>
      <c r="IA83" s="110"/>
      <c r="IB83" s="111"/>
      <c r="IC83" s="110"/>
      <c r="ID83" s="111"/>
      <c r="IE83" s="110"/>
      <c r="IF83" s="111"/>
      <c r="IG83" s="110"/>
      <c r="IH83" s="111"/>
      <c r="II83" s="110"/>
      <c r="IJ83" s="111"/>
      <c r="IK83" s="110"/>
      <c r="IL83" s="111"/>
      <c r="IM83" s="110"/>
      <c r="IN83" s="111"/>
      <c r="IO83" s="110"/>
      <c r="IP83" s="111"/>
      <c r="IQ83" s="110"/>
      <c r="IR83" s="111"/>
      <c r="IS83" s="110"/>
      <c r="IT83" s="111"/>
      <c r="IU83" s="110"/>
      <c r="IV83" s="111"/>
      <c r="IW83" s="110"/>
      <c r="IX83" s="111"/>
      <c r="IY83" s="110"/>
      <c r="IZ83" s="111"/>
      <c r="JA83" s="110"/>
      <c r="JB83" s="111"/>
      <c r="JC83" s="110"/>
      <c r="JD83" s="111"/>
      <c r="JE83" s="110"/>
      <c r="JF83" s="111"/>
      <c r="JG83" s="110"/>
      <c r="JH83" s="111"/>
      <c r="JI83" s="110"/>
      <c r="JJ83" s="111"/>
      <c r="JK83" s="110"/>
      <c r="JL83" s="111"/>
      <c r="JM83" s="110"/>
      <c r="JN83" s="111"/>
      <c r="JO83" s="110"/>
      <c r="JP83" s="111"/>
      <c r="JQ83" s="110"/>
      <c r="JR83" s="111"/>
      <c r="JS83" s="110"/>
      <c r="JT83" s="111"/>
      <c r="JU83" s="110"/>
      <c r="JV83" s="111"/>
      <c r="JW83" s="110"/>
      <c r="JX83" s="111"/>
      <c r="JY83" s="112"/>
      <c r="JZ83" s="112"/>
    </row>
    <row r="84" customFormat="false" ht="30" hidden="false" customHeight="true" outlineLevel="0" collapsed="false">
      <c r="A84" s="76"/>
      <c r="B84" s="76"/>
      <c r="C84" s="76" t="s">
        <v>458</v>
      </c>
      <c r="D84" s="76"/>
      <c r="E84" s="76"/>
      <c r="F84" s="76"/>
      <c r="G84" s="113" t="n">
        <v>0</v>
      </c>
      <c r="H84" s="113" t="n">
        <v>0</v>
      </c>
      <c r="I84" s="113" t="n">
        <v>0</v>
      </c>
      <c r="J84" s="113" t="n">
        <v>0</v>
      </c>
      <c r="K84" s="113" t="n">
        <v>0</v>
      </c>
      <c r="L84" s="113" t="n">
        <v>0</v>
      </c>
      <c r="M84" s="113" t="n">
        <v>0</v>
      </c>
      <c r="N84" s="113" t="n">
        <v>0</v>
      </c>
      <c r="O84" s="113" t="n">
        <v>0</v>
      </c>
      <c r="P84" s="113" t="n">
        <v>0</v>
      </c>
      <c r="Q84" s="113" t="n">
        <v>0</v>
      </c>
      <c r="R84" s="113" t="n">
        <v>0</v>
      </c>
      <c r="S84" s="113" t="n">
        <v>0</v>
      </c>
      <c r="T84" s="113" t="n">
        <v>0</v>
      </c>
      <c r="U84" s="113" t="n">
        <v>0</v>
      </c>
      <c r="V84" s="113" t="n">
        <v>0</v>
      </c>
      <c r="W84" s="113" t="n">
        <v>0</v>
      </c>
      <c r="X84" s="113" t="n">
        <v>0</v>
      </c>
      <c r="Y84" s="113" t="n">
        <v>0</v>
      </c>
      <c r="Z84" s="113" t="n">
        <v>0</v>
      </c>
      <c r="AA84" s="113" t="n">
        <v>0</v>
      </c>
      <c r="AB84" s="113" t="n">
        <v>0</v>
      </c>
      <c r="AC84" s="113" t="n">
        <v>0</v>
      </c>
      <c r="AD84" s="113" t="n">
        <v>0</v>
      </c>
      <c r="AE84" s="113" t="n">
        <v>0</v>
      </c>
      <c r="AF84" s="113" t="n">
        <v>0</v>
      </c>
      <c r="AG84" s="113" t="n">
        <v>0</v>
      </c>
      <c r="AH84" s="113" t="n">
        <v>0</v>
      </c>
      <c r="AI84" s="113" t="n">
        <v>0</v>
      </c>
      <c r="AJ84" s="113" t="n">
        <v>0</v>
      </c>
      <c r="AK84" s="113" t="n">
        <v>0</v>
      </c>
      <c r="AL84" s="113" t="n">
        <v>0</v>
      </c>
      <c r="AM84" s="113" t="n">
        <v>0</v>
      </c>
      <c r="AN84" s="113" t="n">
        <v>0</v>
      </c>
      <c r="AO84" s="113" t="n">
        <v>0</v>
      </c>
      <c r="AP84" s="113" t="n">
        <v>0</v>
      </c>
      <c r="AQ84" s="113" t="n">
        <v>0</v>
      </c>
      <c r="AR84" s="113" t="n">
        <v>0</v>
      </c>
      <c r="AS84" s="113" t="n">
        <v>0</v>
      </c>
      <c r="AT84" s="113" t="n">
        <v>0</v>
      </c>
      <c r="AU84" s="113" t="n">
        <v>0</v>
      </c>
      <c r="AV84" s="113" t="n">
        <v>0</v>
      </c>
      <c r="AW84" s="113" t="n">
        <v>0</v>
      </c>
      <c r="AX84" s="113" t="n">
        <v>0</v>
      </c>
      <c r="AY84" s="113" t="n">
        <v>0</v>
      </c>
      <c r="AZ84" s="113" t="n">
        <v>0</v>
      </c>
      <c r="BA84" s="113" t="n">
        <v>0</v>
      </c>
      <c r="BB84" s="113" t="n">
        <v>0</v>
      </c>
      <c r="BC84" s="113" t="n">
        <v>0</v>
      </c>
      <c r="BD84" s="113" t="n">
        <v>0</v>
      </c>
      <c r="BE84" s="113" t="n">
        <v>0</v>
      </c>
      <c r="BF84" s="113" t="n">
        <v>0</v>
      </c>
      <c r="BG84" s="113" t="n">
        <v>0</v>
      </c>
      <c r="BH84" s="113" t="n">
        <v>0</v>
      </c>
      <c r="BI84" s="113" t="n">
        <v>0</v>
      </c>
      <c r="BJ84" s="113" t="n">
        <v>0</v>
      </c>
      <c r="BK84" s="113" t="n">
        <v>0</v>
      </c>
      <c r="BL84" s="113" t="n">
        <v>0</v>
      </c>
      <c r="BM84" s="113" t="n">
        <v>0</v>
      </c>
      <c r="BN84" s="113" t="n">
        <v>0</v>
      </c>
      <c r="BO84" s="113" t="n">
        <v>0</v>
      </c>
      <c r="BP84" s="113" t="n">
        <v>0</v>
      </c>
      <c r="BQ84" s="113" t="n">
        <v>0</v>
      </c>
      <c r="BR84" s="113" t="n">
        <v>0</v>
      </c>
      <c r="BS84" s="113" t="n">
        <v>0</v>
      </c>
      <c r="BT84" s="113" t="n">
        <v>0</v>
      </c>
      <c r="BU84" s="113" t="n">
        <v>0</v>
      </c>
      <c r="BV84" s="113" t="n">
        <v>0</v>
      </c>
      <c r="BW84" s="113" t="n">
        <v>0</v>
      </c>
      <c r="BX84" s="113" t="n">
        <v>0</v>
      </c>
      <c r="BY84" s="113" t="n">
        <v>0</v>
      </c>
      <c r="BZ84" s="113" t="n">
        <v>0</v>
      </c>
      <c r="CA84" s="113" t="n">
        <v>0</v>
      </c>
      <c r="CB84" s="113" t="n">
        <v>0</v>
      </c>
      <c r="CC84" s="113" t="n">
        <v>0</v>
      </c>
      <c r="CD84" s="113" t="n">
        <v>0</v>
      </c>
      <c r="CE84" s="113" t="n">
        <v>0</v>
      </c>
      <c r="CF84" s="113" t="n">
        <v>0</v>
      </c>
      <c r="CG84" s="113" t="n">
        <v>0</v>
      </c>
      <c r="CH84" s="113" t="n">
        <v>0</v>
      </c>
      <c r="CI84" s="113" t="n">
        <v>0</v>
      </c>
      <c r="CJ84" s="113" t="n">
        <v>0</v>
      </c>
      <c r="CK84" s="113" t="n">
        <v>0</v>
      </c>
      <c r="CL84" s="113" t="n">
        <v>0</v>
      </c>
      <c r="CM84" s="113" t="n">
        <v>0</v>
      </c>
      <c r="CN84" s="113" t="n">
        <v>0</v>
      </c>
      <c r="CO84" s="113" t="n">
        <v>0</v>
      </c>
      <c r="CP84" s="113" t="n">
        <v>0</v>
      </c>
      <c r="CQ84" s="113" t="n">
        <v>0</v>
      </c>
      <c r="CR84" s="113" t="n">
        <v>0</v>
      </c>
      <c r="CS84" s="113" t="n">
        <v>0</v>
      </c>
      <c r="CT84" s="113" t="n">
        <v>0</v>
      </c>
      <c r="CU84" s="113" t="n">
        <v>0</v>
      </c>
      <c r="CV84" s="113" t="n">
        <v>0</v>
      </c>
      <c r="CW84" s="113" t="n">
        <v>0</v>
      </c>
      <c r="CX84" s="113" t="n">
        <v>0</v>
      </c>
      <c r="CY84" s="113" t="n">
        <v>0</v>
      </c>
      <c r="CZ84" s="113" t="n">
        <v>0</v>
      </c>
      <c r="DA84" s="113" t="n">
        <v>0</v>
      </c>
      <c r="DB84" s="113" t="n">
        <v>0</v>
      </c>
      <c r="DC84" s="113" t="n">
        <v>0</v>
      </c>
      <c r="DD84" s="113" t="n">
        <v>0</v>
      </c>
      <c r="DE84" s="113" t="n">
        <v>0</v>
      </c>
      <c r="DF84" s="113" t="n">
        <v>0</v>
      </c>
      <c r="DG84" s="113" t="n">
        <v>0</v>
      </c>
      <c r="DH84" s="113" t="n">
        <v>0</v>
      </c>
      <c r="DI84" s="113" t="n">
        <v>0</v>
      </c>
      <c r="DJ84" s="113" t="n">
        <v>0</v>
      </c>
      <c r="DK84" s="113" t="n">
        <v>0</v>
      </c>
      <c r="DL84" s="113" t="n">
        <v>0</v>
      </c>
      <c r="DM84" s="113" t="n">
        <v>0</v>
      </c>
      <c r="DN84" s="113" t="n">
        <v>0</v>
      </c>
      <c r="DO84" s="113" t="n">
        <v>0</v>
      </c>
      <c r="DP84" s="113" t="n">
        <v>0</v>
      </c>
      <c r="DQ84" s="113" t="n">
        <v>0</v>
      </c>
      <c r="DR84" s="113" t="n">
        <v>0</v>
      </c>
      <c r="DS84" s="113" t="n">
        <v>0</v>
      </c>
      <c r="DT84" s="113" t="n">
        <v>0</v>
      </c>
      <c r="DU84" s="113" t="n">
        <v>0</v>
      </c>
      <c r="DV84" s="113" t="n">
        <v>0</v>
      </c>
      <c r="DW84" s="113" t="n">
        <v>0</v>
      </c>
      <c r="DX84" s="113" t="n">
        <v>0</v>
      </c>
      <c r="DY84" s="113" t="n">
        <v>0</v>
      </c>
      <c r="DZ84" s="113" t="n">
        <v>0</v>
      </c>
      <c r="EA84" s="113" t="n">
        <v>0</v>
      </c>
      <c r="EB84" s="113" t="n">
        <v>0</v>
      </c>
      <c r="EC84" s="113" t="n">
        <v>0</v>
      </c>
      <c r="ED84" s="113" t="n">
        <v>0</v>
      </c>
      <c r="EE84" s="113" t="n">
        <v>0</v>
      </c>
      <c r="EF84" s="113" t="n">
        <v>0</v>
      </c>
      <c r="EG84" s="113" t="n">
        <v>0</v>
      </c>
      <c r="EH84" s="113" t="n">
        <v>0</v>
      </c>
      <c r="EI84" s="113" t="n">
        <v>0</v>
      </c>
      <c r="EJ84" s="113" t="n">
        <v>0</v>
      </c>
      <c r="EK84" s="113" t="n">
        <v>0</v>
      </c>
      <c r="EL84" s="113" t="n">
        <v>0</v>
      </c>
      <c r="EM84" s="113" t="n">
        <v>0</v>
      </c>
      <c r="EN84" s="113" t="n">
        <v>0</v>
      </c>
      <c r="EO84" s="113" t="n">
        <v>0</v>
      </c>
      <c r="EP84" s="113" t="n">
        <v>0</v>
      </c>
      <c r="EQ84" s="113" t="n">
        <v>0</v>
      </c>
      <c r="ER84" s="113" t="n">
        <v>0</v>
      </c>
      <c r="ES84" s="113" t="n">
        <v>0</v>
      </c>
      <c r="ET84" s="113" t="n">
        <v>0</v>
      </c>
      <c r="EU84" s="113" t="n">
        <v>0</v>
      </c>
      <c r="EV84" s="113" t="n">
        <v>0</v>
      </c>
      <c r="EW84" s="113" t="n">
        <v>0</v>
      </c>
      <c r="EX84" s="113" t="n">
        <v>0</v>
      </c>
      <c r="EY84" s="113" t="n">
        <v>0</v>
      </c>
      <c r="EZ84" s="113" t="n">
        <f aca="false">ROUND(SUM(G84:EY84),5)</f>
        <v>0</v>
      </c>
      <c r="FA84" s="110"/>
      <c r="FB84" s="111"/>
      <c r="FC84" s="110"/>
      <c r="FD84" s="111"/>
      <c r="FE84" s="110"/>
      <c r="FF84" s="111"/>
      <c r="FG84" s="110"/>
      <c r="FH84" s="111"/>
      <c r="FI84" s="110"/>
      <c r="FJ84" s="111"/>
      <c r="FK84" s="110"/>
      <c r="FL84" s="111"/>
      <c r="FM84" s="110"/>
      <c r="FN84" s="111"/>
      <c r="FO84" s="110"/>
      <c r="FP84" s="111"/>
      <c r="FQ84" s="110"/>
      <c r="FR84" s="111"/>
      <c r="FS84" s="110"/>
      <c r="FT84" s="111"/>
      <c r="FU84" s="110"/>
      <c r="FV84" s="111"/>
      <c r="FW84" s="110"/>
      <c r="FX84" s="111"/>
      <c r="FY84" s="110"/>
      <c r="FZ84" s="111"/>
      <c r="GA84" s="110"/>
      <c r="GB84" s="111"/>
      <c r="GC84" s="110"/>
      <c r="GD84" s="111"/>
      <c r="GE84" s="110"/>
      <c r="GF84" s="111"/>
      <c r="GG84" s="110"/>
      <c r="GH84" s="111"/>
      <c r="GI84" s="110"/>
      <c r="GJ84" s="111"/>
      <c r="GK84" s="110"/>
      <c r="GL84" s="111"/>
      <c r="GM84" s="110"/>
      <c r="GN84" s="111"/>
      <c r="GO84" s="110"/>
      <c r="GP84" s="111"/>
      <c r="GQ84" s="110"/>
      <c r="GR84" s="111"/>
      <c r="GS84" s="110"/>
      <c r="GT84" s="111"/>
      <c r="GU84" s="110"/>
      <c r="GV84" s="111"/>
      <c r="GW84" s="110"/>
      <c r="GX84" s="111"/>
      <c r="GY84" s="110"/>
      <c r="GZ84" s="111"/>
      <c r="HA84" s="110"/>
      <c r="HB84" s="111"/>
      <c r="HC84" s="110"/>
      <c r="HD84" s="111"/>
      <c r="HE84" s="110"/>
      <c r="HF84" s="111"/>
      <c r="HG84" s="110"/>
      <c r="HH84" s="111"/>
      <c r="HI84" s="110"/>
      <c r="HJ84" s="111"/>
      <c r="HK84" s="110"/>
      <c r="HL84" s="111"/>
      <c r="HM84" s="110"/>
      <c r="HN84" s="111"/>
      <c r="HO84" s="110"/>
      <c r="HP84" s="111"/>
      <c r="HQ84" s="110"/>
      <c r="HR84" s="111"/>
      <c r="HS84" s="110"/>
      <c r="HT84" s="111"/>
      <c r="HU84" s="110"/>
      <c r="HV84" s="111"/>
      <c r="HW84" s="110"/>
      <c r="HX84" s="111"/>
      <c r="HY84" s="110"/>
      <c r="HZ84" s="111"/>
      <c r="IA84" s="110"/>
      <c r="IB84" s="111"/>
      <c r="IC84" s="110"/>
      <c r="ID84" s="111"/>
      <c r="IE84" s="110"/>
      <c r="IF84" s="111"/>
      <c r="IG84" s="110"/>
      <c r="IH84" s="111"/>
      <c r="II84" s="110"/>
      <c r="IJ84" s="111"/>
      <c r="IK84" s="110"/>
      <c r="IL84" s="111"/>
      <c r="IM84" s="110"/>
      <c r="IN84" s="111"/>
      <c r="IO84" s="110"/>
      <c r="IP84" s="111"/>
      <c r="IQ84" s="110"/>
      <c r="IR84" s="111"/>
      <c r="IS84" s="110"/>
      <c r="IT84" s="111"/>
      <c r="IU84" s="110"/>
      <c r="IV84" s="111"/>
      <c r="IW84" s="110"/>
      <c r="IX84" s="111"/>
      <c r="IY84" s="110"/>
      <c r="IZ84" s="111"/>
      <c r="JA84" s="110"/>
      <c r="JB84" s="111"/>
      <c r="JC84" s="110"/>
      <c r="JD84" s="111"/>
      <c r="JE84" s="110"/>
      <c r="JF84" s="111"/>
      <c r="JG84" s="110"/>
      <c r="JH84" s="111"/>
      <c r="JI84" s="110"/>
      <c r="JJ84" s="111"/>
      <c r="JK84" s="110"/>
      <c r="JL84" s="111"/>
      <c r="JM84" s="110"/>
      <c r="JN84" s="111"/>
      <c r="JO84" s="110"/>
      <c r="JP84" s="111"/>
      <c r="JQ84" s="110"/>
      <c r="JR84" s="111"/>
      <c r="JS84" s="110"/>
      <c r="JT84" s="111"/>
      <c r="JU84" s="110"/>
      <c r="JV84" s="111"/>
      <c r="JW84" s="110"/>
      <c r="JX84" s="111"/>
      <c r="JY84" s="112"/>
      <c r="JZ84" s="112"/>
    </row>
    <row r="85" customFormat="false" ht="13.8" hidden="false" customHeight="false" outlineLevel="0" collapsed="false">
      <c r="A85" s="76"/>
      <c r="B85" s="76" t="s">
        <v>461</v>
      </c>
      <c r="C85" s="76"/>
      <c r="D85" s="76"/>
      <c r="E85" s="76"/>
      <c r="F85" s="76"/>
      <c r="G85" s="109" t="n">
        <f aca="false">ROUND(SUM(G62:G67)+G71+G75+SUM(G83:G84),5)</f>
        <v>1152</v>
      </c>
      <c r="H85" s="109" t="n">
        <f aca="false">ROUND(SUM(H62:H67)+H71+H75+SUM(H83:H84),5)</f>
        <v>24756.56</v>
      </c>
      <c r="I85" s="109" t="n">
        <f aca="false">ROUND(SUM(I62:I67)+I71+I75+SUM(I83:I84),5)</f>
        <v>2791409.37</v>
      </c>
      <c r="J85" s="109" t="n">
        <f aca="false">ROUND(SUM(J62:J67)+J71+J75+SUM(J83:J84),5)</f>
        <v>0</v>
      </c>
      <c r="K85" s="109" t="n">
        <f aca="false">ROUND(SUM(K62:K67)+K71+K75+SUM(K83:K84),5)</f>
        <v>1679449.42</v>
      </c>
      <c r="L85" s="109" t="n">
        <f aca="false">ROUND(SUM(L62:L67)+L71+L75+SUM(L83:L84),5)</f>
        <v>586467.16</v>
      </c>
      <c r="M85" s="109" t="n">
        <f aca="false">ROUND(SUM(M62:M67)+M71+M75+SUM(M83:M84),5)</f>
        <v>11585.08</v>
      </c>
      <c r="N85" s="109" t="n">
        <f aca="false">ROUND(SUM(N62:N67)+N71+N75+SUM(N83:N84),5)</f>
        <v>0</v>
      </c>
      <c r="O85" s="109" t="n">
        <f aca="false">ROUND(SUM(O62:O67)+O71+O75+SUM(O83:O84),5)</f>
        <v>2019325.31</v>
      </c>
      <c r="P85" s="109" t="n">
        <f aca="false">ROUND(SUM(P62:P67)+P71+P75+SUM(P83:P84),5)</f>
        <v>282765.19</v>
      </c>
      <c r="Q85" s="109" t="n">
        <f aca="false">ROUND(SUM(Q62:Q67)+Q71+Q75+SUM(Q83:Q84),5)</f>
        <v>41064.25</v>
      </c>
      <c r="R85" s="109" t="n">
        <f aca="false">ROUND(SUM(R62:R67)+R71+R75+SUM(R83:R84),5)</f>
        <v>117536.32</v>
      </c>
      <c r="S85" s="109" t="n">
        <f aca="false">ROUND(SUM(S62:S67)+S71+S75+SUM(S83:S84),5)</f>
        <v>8888.77</v>
      </c>
      <c r="T85" s="109" t="n">
        <f aca="false">ROUND(SUM(T62:T67)+T71+T75+SUM(T83:T84),5)</f>
        <v>0</v>
      </c>
      <c r="U85" s="109" t="n">
        <f aca="false">ROUND(SUM(U62:U67)+U71+U75+SUM(U83:U84),5)</f>
        <v>0</v>
      </c>
      <c r="V85" s="109" t="n">
        <f aca="false">ROUND(SUM(V62:V67)+V71+V75+SUM(V83:V84),5)</f>
        <v>11068.27</v>
      </c>
      <c r="W85" s="109" t="n">
        <f aca="false">ROUND(SUM(W62:W67)+W71+W75+SUM(W83:W84),5)</f>
        <v>75182.17</v>
      </c>
      <c r="X85" s="109" t="n">
        <f aca="false">ROUND(SUM(X62:X67)+X71+X75+SUM(X83:X84),5)</f>
        <v>0</v>
      </c>
      <c r="Y85" s="109" t="n">
        <f aca="false">ROUND(SUM(Y62:Y67)+Y71+Y75+SUM(Y83:Y84),5)</f>
        <v>443831.13</v>
      </c>
      <c r="Z85" s="109" t="n">
        <f aca="false">ROUND(SUM(Z62:Z67)+Z71+Z75+SUM(Z83:Z84),5)</f>
        <v>205666.8</v>
      </c>
      <c r="AA85" s="109" t="n">
        <f aca="false">ROUND(SUM(AA62:AA67)+AA71+AA75+SUM(AA83:AA84),5)</f>
        <v>0</v>
      </c>
      <c r="AB85" s="109" t="n">
        <f aca="false">ROUND(SUM(AB62:AB67)+AB71+AB75+SUM(AB83:AB84),5)</f>
        <v>0</v>
      </c>
      <c r="AC85" s="109" t="n">
        <f aca="false">ROUND(SUM(AC62:AC67)+AC71+AC75+SUM(AC83:AC84),5)</f>
        <v>0</v>
      </c>
      <c r="AD85" s="109" t="n">
        <f aca="false">ROUND(SUM(AD62:AD67)+AD71+AD75+SUM(AD83:AD84),5)</f>
        <v>0</v>
      </c>
      <c r="AE85" s="109" t="n">
        <f aca="false">ROUND(SUM(AE62:AE67)+AE71+AE75+SUM(AE83:AE84),5)</f>
        <v>99794.81</v>
      </c>
      <c r="AF85" s="109" t="n">
        <f aca="false">ROUND(SUM(AF62:AF67)+AF71+AF75+SUM(AF83:AF84),5)</f>
        <v>22674.66</v>
      </c>
      <c r="AG85" s="109" t="n">
        <f aca="false">ROUND(SUM(AG62:AG67)+AG71+AG75+SUM(AG83:AG84),5)</f>
        <v>0</v>
      </c>
      <c r="AH85" s="109" t="n">
        <f aca="false">ROUND(SUM(AH62:AH67)+AH71+AH75+SUM(AH83:AH84),5)</f>
        <v>38934.81</v>
      </c>
      <c r="AI85" s="109" t="n">
        <f aca="false">ROUND(SUM(AI62:AI67)+AI71+AI75+SUM(AI83:AI84),5)</f>
        <v>1630.64</v>
      </c>
      <c r="AJ85" s="109" t="n">
        <f aca="false">ROUND(SUM(AJ62:AJ67)+AJ71+AJ75+SUM(AJ83:AJ84),5)</f>
        <v>1608.14</v>
      </c>
      <c r="AK85" s="109" t="n">
        <f aca="false">ROUND(SUM(AK62:AK67)+AK71+AK75+SUM(AK83:AK84),5)</f>
        <v>177614.28</v>
      </c>
      <c r="AL85" s="109" t="n">
        <f aca="false">ROUND(SUM(AL62:AL67)+AL71+AL75+SUM(AL83:AL84),5)</f>
        <v>33984.66</v>
      </c>
      <c r="AM85" s="109" t="n">
        <f aca="false">ROUND(SUM(AM62:AM67)+AM71+AM75+SUM(AM83:AM84),5)</f>
        <v>3438.53</v>
      </c>
      <c r="AN85" s="109" t="n">
        <f aca="false">ROUND(SUM(AN62:AN67)+AN71+AN75+SUM(AN83:AN84),5)</f>
        <v>296458.33</v>
      </c>
      <c r="AO85" s="109" t="n">
        <f aca="false">ROUND(SUM(AO62:AO67)+AO71+AO75+SUM(AO83:AO84),5)</f>
        <v>8548.49</v>
      </c>
      <c r="AP85" s="109" t="n">
        <f aca="false">ROUND(SUM(AP62:AP67)+AP71+AP75+SUM(AP83:AP84),5)</f>
        <v>0</v>
      </c>
      <c r="AQ85" s="109" t="n">
        <f aca="false">ROUND(SUM(AQ62:AQ67)+AQ71+AQ75+SUM(AQ83:AQ84),5)</f>
        <v>50562.7</v>
      </c>
      <c r="AR85" s="109" t="n">
        <f aca="false">ROUND(SUM(AR62:AR67)+AR71+AR75+SUM(AR83:AR84),5)</f>
        <v>-0.12</v>
      </c>
      <c r="AS85" s="109" t="n">
        <f aca="false">ROUND(SUM(AS62:AS67)+AS71+AS75+SUM(AS83:AS84),5)</f>
        <v>1636.86</v>
      </c>
      <c r="AT85" s="109" t="n">
        <f aca="false">ROUND(SUM(AT62:AT67)+AT71+AT75+SUM(AT83:AT84),5)</f>
        <v>54.72</v>
      </c>
      <c r="AU85" s="109" t="n">
        <f aca="false">ROUND(SUM(AU62:AU67)+AU71+AU75+SUM(AU83:AU84),5)</f>
        <v>168435.05</v>
      </c>
      <c r="AV85" s="109" t="n">
        <f aca="false">ROUND(SUM(AV62:AV67)+AV71+AV75+SUM(AV83:AV84),5)</f>
        <v>58174.86</v>
      </c>
      <c r="AW85" s="109" t="n">
        <f aca="false">ROUND(SUM(AW62:AW67)+AW71+AW75+SUM(AW83:AW84),5)</f>
        <v>1764.65</v>
      </c>
      <c r="AX85" s="109" t="n">
        <f aca="false">ROUND(SUM(AX62:AX67)+AX71+AX75+SUM(AX83:AX84),5)</f>
        <v>0</v>
      </c>
      <c r="AY85" s="109" t="n">
        <f aca="false">ROUND(SUM(AY62:AY67)+AY71+AY75+SUM(AY83:AY84),5)</f>
        <v>4490.26</v>
      </c>
      <c r="AZ85" s="109" t="n">
        <f aca="false">ROUND(SUM(AZ62:AZ67)+AZ71+AZ75+SUM(AZ83:AZ84),5)</f>
        <v>15409.34</v>
      </c>
      <c r="BA85" s="109" t="n">
        <f aca="false">ROUND(SUM(BA62:BA67)+BA71+BA75+SUM(BA83:BA84),5)</f>
        <v>6215.11</v>
      </c>
      <c r="BB85" s="109" t="n">
        <f aca="false">ROUND(SUM(BB62:BB67)+BB71+BB75+SUM(BB83:BB84),5)</f>
        <v>134.55</v>
      </c>
      <c r="BC85" s="109" t="n">
        <f aca="false">ROUND(SUM(BC62:BC67)+BC71+BC75+SUM(BC83:BC84),5)</f>
        <v>0</v>
      </c>
      <c r="BD85" s="109" t="n">
        <f aca="false">ROUND(SUM(BD62:BD67)+BD71+BD75+SUM(BD83:BD84),5)</f>
        <v>0</v>
      </c>
      <c r="BE85" s="109" t="n">
        <f aca="false">ROUND(SUM(BE62:BE67)+BE71+BE75+SUM(BE83:BE84),5)</f>
        <v>0</v>
      </c>
      <c r="BF85" s="109" t="n">
        <f aca="false">ROUND(SUM(BF62:BF67)+BF71+BF75+SUM(BF83:BF84),5)</f>
        <v>0</v>
      </c>
      <c r="BG85" s="109" t="n">
        <f aca="false">ROUND(SUM(BG62:BG67)+BG71+BG75+SUM(BG83:BG84),5)</f>
        <v>24808.62</v>
      </c>
      <c r="BH85" s="109" t="n">
        <f aca="false">ROUND(SUM(BH62:BH67)+BH71+BH75+SUM(BH83:BH84),5)</f>
        <v>1737413.72</v>
      </c>
      <c r="BI85" s="109" t="n">
        <f aca="false">ROUND(SUM(BI62:BI67)+BI71+BI75+SUM(BI83:BI84),5)</f>
        <v>0</v>
      </c>
      <c r="BJ85" s="109" t="n">
        <f aca="false">ROUND(SUM(BJ62:BJ67)+BJ71+BJ75+SUM(BJ83:BJ84),5)</f>
        <v>8700.01</v>
      </c>
      <c r="BK85" s="109" t="n">
        <f aca="false">ROUND(SUM(BK62:BK67)+BK71+BK75+SUM(BK83:BK84),5)</f>
        <v>14053.99</v>
      </c>
      <c r="BL85" s="109" t="n">
        <f aca="false">ROUND(SUM(BL62:BL67)+BL71+BL75+SUM(BL83:BL84),5)</f>
        <v>615122.4</v>
      </c>
      <c r="BM85" s="109" t="n">
        <f aca="false">ROUND(SUM(BM62:BM67)+BM71+BM75+SUM(BM83:BM84),5)</f>
        <v>0</v>
      </c>
      <c r="BN85" s="109" t="n">
        <f aca="false">ROUND(SUM(BN62:BN67)+BN71+BN75+SUM(BN83:BN84),5)</f>
        <v>273116.54</v>
      </c>
      <c r="BO85" s="109" t="n">
        <f aca="false">ROUND(SUM(BO62:BO67)+BO71+BO75+SUM(BO83:BO84),5)</f>
        <v>0</v>
      </c>
      <c r="BP85" s="109" t="n">
        <f aca="false">ROUND(SUM(BP62:BP67)+BP71+BP75+SUM(BP83:BP84),5)</f>
        <v>1663.7</v>
      </c>
      <c r="BQ85" s="109" t="n">
        <f aca="false">ROUND(SUM(BQ62:BQ67)+BQ71+BQ75+SUM(BQ83:BQ84),5)</f>
        <v>9261.44</v>
      </c>
      <c r="BR85" s="109" t="n">
        <f aca="false">ROUND(SUM(BR62:BR67)+BR71+BR75+SUM(BR83:BR84),5)</f>
        <v>0</v>
      </c>
      <c r="BS85" s="109" t="n">
        <f aca="false">ROUND(SUM(BS62:BS67)+BS71+BS75+SUM(BS83:BS84),5)</f>
        <v>2999.53</v>
      </c>
      <c r="BT85" s="109" t="n">
        <f aca="false">ROUND(SUM(BT62:BT67)+BT71+BT75+SUM(BT83:BT84),5)</f>
        <v>0</v>
      </c>
      <c r="BU85" s="109" t="n">
        <f aca="false">ROUND(SUM(BU62:BU67)+BU71+BU75+SUM(BU83:BU84),5)</f>
        <v>0</v>
      </c>
      <c r="BV85" s="109" t="n">
        <f aca="false">ROUND(SUM(BV62:BV67)+BV71+BV75+SUM(BV83:BV84),5)</f>
        <v>11370.86</v>
      </c>
      <c r="BW85" s="109" t="n">
        <f aca="false">ROUND(SUM(BW62:BW67)+BW71+BW75+SUM(BW83:BW84),5)</f>
        <v>203350.39</v>
      </c>
      <c r="BX85" s="109" t="n">
        <f aca="false">ROUND(SUM(BX62:BX67)+BX71+BX75+SUM(BX83:BX84),5)</f>
        <v>0</v>
      </c>
      <c r="BY85" s="109" t="n">
        <f aca="false">ROUND(SUM(BY62:BY67)+BY71+BY75+SUM(BY83:BY84),5)</f>
        <v>47078.86</v>
      </c>
      <c r="BZ85" s="109" t="n">
        <f aca="false">ROUND(SUM(BZ62:BZ67)+BZ71+BZ75+SUM(BZ83:BZ84),5)</f>
        <v>0</v>
      </c>
      <c r="CA85" s="109" t="n">
        <f aca="false">ROUND(SUM(CA62:CA67)+CA71+CA75+SUM(CA83:CA84),5)</f>
        <v>57598.99</v>
      </c>
      <c r="CB85" s="109" t="n">
        <f aca="false">ROUND(SUM(CB62:CB67)+CB71+CB75+SUM(CB83:CB84),5)</f>
        <v>0.68</v>
      </c>
      <c r="CC85" s="109" t="n">
        <f aca="false">ROUND(SUM(CC62:CC67)+CC71+CC75+SUM(CC83:CC84),5)</f>
        <v>0.18</v>
      </c>
      <c r="CD85" s="109" t="n">
        <f aca="false">ROUND(SUM(CD62:CD67)+CD71+CD75+SUM(CD83:CD84),5)</f>
        <v>640.87</v>
      </c>
      <c r="CE85" s="109" t="n">
        <f aca="false">ROUND(SUM(CE62:CE67)+CE71+CE75+SUM(CE83:CE84),5)</f>
        <v>0</v>
      </c>
      <c r="CF85" s="109" t="n">
        <f aca="false">ROUND(SUM(CF62:CF67)+CF71+CF75+SUM(CF83:CF84),5)</f>
        <v>0</v>
      </c>
      <c r="CG85" s="109" t="n">
        <f aca="false">ROUND(SUM(CG62:CG67)+CG71+CG75+SUM(CG83:CG84),5)</f>
        <v>34352.02</v>
      </c>
      <c r="CH85" s="109" t="n">
        <f aca="false">ROUND(SUM(CH62:CH67)+CH71+CH75+SUM(CH83:CH84),5)</f>
        <v>0</v>
      </c>
      <c r="CI85" s="109" t="n">
        <f aca="false">ROUND(SUM(CI62:CI67)+CI71+CI75+SUM(CI83:CI84),5)</f>
        <v>0</v>
      </c>
      <c r="CJ85" s="109" t="n">
        <f aca="false">ROUND(SUM(CJ62:CJ67)+CJ71+CJ75+SUM(CJ83:CJ84),5)</f>
        <v>161.42</v>
      </c>
      <c r="CK85" s="109" t="n">
        <f aca="false">ROUND(SUM(CK62:CK67)+CK71+CK75+SUM(CK83:CK84),5)</f>
        <v>53303.25</v>
      </c>
      <c r="CL85" s="109" t="n">
        <f aca="false">ROUND(SUM(CL62:CL67)+CL71+CL75+SUM(CL83:CL84),5)</f>
        <v>678855.87</v>
      </c>
      <c r="CM85" s="109" t="n">
        <f aca="false">ROUND(SUM(CM62:CM67)+CM71+CM75+SUM(CM83:CM84),5)</f>
        <v>0</v>
      </c>
      <c r="CN85" s="109" t="n">
        <f aca="false">ROUND(SUM(CN62:CN67)+CN71+CN75+SUM(CN83:CN84),5)</f>
        <v>803224.95</v>
      </c>
      <c r="CO85" s="109" t="n">
        <f aca="false">ROUND(SUM(CO62:CO67)+CO71+CO75+SUM(CO83:CO84),5)</f>
        <v>2241.5</v>
      </c>
      <c r="CP85" s="109" t="n">
        <f aca="false">ROUND(SUM(CP62:CP67)+CP71+CP75+SUM(CP83:CP84),5)</f>
        <v>3873670.39</v>
      </c>
      <c r="CQ85" s="109" t="n">
        <f aca="false">ROUND(SUM(CQ62:CQ67)+CQ71+CQ75+SUM(CQ83:CQ84),5)</f>
        <v>0</v>
      </c>
      <c r="CR85" s="109" t="n">
        <f aca="false">ROUND(SUM(CR62:CR67)+CR71+CR75+SUM(CR83:CR84),5)</f>
        <v>1231413.96</v>
      </c>
      <c r="CS85" s="109" t="n">
        <f aca="false">ROUND(SUM(CS62:CS67)+CS71+CS75+SUM(CS83:CS84),5)</f>
        <v>28620.61</v>
      </c>
      <c r="CT85" s="109" t="n">
        <f aca="false">ROUND(SUM(CT62:CT67)+CT71+CT75+SUM(CT83:CT84),5)</f>
        <v>138626.46</v>
      </c>
      <c r="CU85" s="109" t="n">
        <f aca="false">ROUND(SUM(CU62:CU67)+CU71+CU75+SUM(CU83:CU84),5)</f>
        <v>31173.99</v>
      </c>
      <c r="CV85" s="109" t="n">
        <f aca="false">ROUND(SUM(CV62:CV67)+CV71+CV75+SUM(CV83:CV84),5)</f>
        <v>20293.54</v>
      </c>
      <c r="CW85" s="109" t="n">
        <f aca="false">ROUND(SUM(CW62:CW67)+CW71+CW75+SUM(CW83:CW84),5)</f>
        <v>86821.13</v>
      </c>
      <c r="CX85" s="109" t="n">
        <f aca="false">ROUND(SUM(CX62:CX67)+CX71+CX75+SUM(CX83:CX84),5)</f>
        <v>0</v>
      </c>
      <c r="CY85" s="109" t="n">
        <f aca="false">ROUND(SUM(CY62:CY67)+CY71+CY75+SUM(CY83:CY84),5)</f>
        <v>0</v>
      </c>
      <c r="CZ85" s="109" t="n">
        <f aca="false">ROUND(SUM(CZ62:CZ67)+CZ71+CZ75+SUM(CZ83:CZ84),5)</f>
        <v>109.9</v>
      </c>
      <c r="DA85" s="109" t="n">
        <f aca="false">ROUND(SUM(DA62:DA67)+DA71+DA75+SUM(DA83:DA84),5)</f>
        <v>0</v>
      </c>
      <c r="DB85" s="109" t="n">
        <f aca="false">ROUND(SUM(DB62:DB67)+DB71+DB75+SUM(DB83:DB84),5)</f>
        <v>57166.9</v>
      </c>
      <c r="DC85" s="109" t="n">
        <f aca="false">ROUND(SUM(DC62:DC67)+DC71+DC75+SUM(DC83:DC84),5)</f>
        <v>81.42</v>
      </c>
      <c r="DD85" s="109" t="n">
        <f aca="false">ROUND(SUM(DD62:DD67)+DD71+DD75+SUM(DD83:DD84),5)</f>
        <v>10655.33</v>
      </c>
      <c r="DE85" s="109" t="n">
        <f aca="false">ROUND(SUM(DE62:DE67)+DE71+DE75+SUM(DE83:DE84),5)</f>
        <v>14351.47</v>
      </c>
      <c r="DF85" s="109" t="n">
        <f aca="false">ROUND(SUM(DF62:DF67)+DF71+DF75+SUM(DF83:DF84),5)</f>
        <v>12496.75</v>
      </c>
      <c r="DG85" s="109" t="n">
        <f aca="false">ROUND(SUM(DG62:DG67)+DG71+DG75+SUM(DG83:DG84),5)</f>
        <v>62537.78</v>
      </c>
      <c r="DH85" s="109" t="n">
        <f aca="false">ROUND(SUM(DH62:DH67)+DH71+DH75+SUM(DH83:DH84),5)</f>
        <v>8067.97</v>
      </c>
      <c r="DI85" s="109" t="n">
        <f aca="false">ROUND(SUM(DI62:DI67)+DI71+DI75+SUM(DI83:DI84),5)</f>
        <v>0.39</v>
      </c>
      <c r="DJ85" s="109" t="n">
        <f aca="false">ROUND(SUM(DJ62:DJ67)+DJ71+DJ75+SUM(DJ83:DJ84),5)</f>
        <v>357.92</v>
      </c>
      <c r="DK85" s="109" t="n">
        <f aca="false">ROUND(SUM(DK62:DK67)+DK71+DK75+SUM(DK83:DK84),5)</f>
        <v>49151.81</v>
      </c>
      <c r="DL85" s="109" t="n">
        <f aca="false">ROUND(SUM(DL62:DL67)+DL71+DL75+SUM(DL83:DL84),5)</f>
        <v>110781.89</v>
      </c>
      <c r="DM85" s="109" t="n">
        <f aca="false">ROUND(SUM(DM62:DM67)+DM71+DM75+SUM(DM83:DM84),5)</f>
        <v>18824.75</v>
      </c>
      <c r="DN85" s="109" t="n">
        <f aca="false">ROUND(SUM(DN62:DN67)+DN71+DN75+SUM(DN83:DN84),5)</f>
        <v>616.93</v>
      </c>
      <c r="DO85" s="109" t="n">
        <f aca="false">ROUND(SUM(DO62:DO67)+DO71+DO75+SUM(DO83:DO84),5)</f>
        <v>162057.04</v>
      </c>
      <c r="DP85" s="109" t="n">
        <f aca="false">ROUND(SUM(DP62:DP67)+DP71+DP75+SUM(DP83:DP84),5)</f>
        <v>0</v>
      </c>
      <c r="DQ85" s="109" t="n">
        <f aca="false">ROUND(SUM(DQ62:DQ67)+DQ71+DQ75+SUM(DQ83:DQ84),5)</f>
        <v>1084.55</v>
      </c>
      <c r="DR85" s="109" t="n">
        <f aca="false">ROUND(SUM(DR62:DR67)+DR71+DR75+SUM(DR83:DR84),5)</f>
        <v>13440.5</v>
      </c>
      <c r="DS85" s="109" t="n">
        <f aca="false">ROUND(SUM(DS62:DS67)+DS71+DS75+SUM(DS83:DS84),5)</f>
        <v>316391.93</v>
      </c>
      <c r="DT85" s="109" t="n">
        <f aca="false">ROUND(SUM(DT62:DT67)+DT71+DT75+SUM(DT83:DT84),5)</f>
        <v>0</v>
      </c>
      <c r="DU85" s="109" t="n">
        <f aca="false">ROUND(SUM(DU62:DU67)+DU71+DU75+SUM(DU83:DU84),5)</f>
        <v>2888.05</v>
      </c>
      <c r="DV85" s="109" t="n">
        <f aca="false">ROUND(SUM(DV62:DV67)+DV71+DV75+SUM(DV83:DV84),5)</f>
        <v>0</v>
      </c>
      <c r="DW85" s="109" t="n">
        <f aca="false">ROUND(SUM(DW62:DW67)+DW71+DW75+SUM(DW83:DW84),5)</f>
        <v>13134.26</v>
      </c>
      <c r="DX85" s="109" t="n">
        <f aca="false">ROUND(SUM(DX62:DX67)+DX71+DX75+SUM(DX83:DX84),5)</f>
        <v>43941.33</v>
      </c>
      <c r="DY85" s="109" t="n">
        <f aca="false">ROUND(SUM(DY62:DY67)+DY71+DY75+SUM(DY83:DY84),5)</f>
        <v>-0.46</v>
      </c>
      <c r="DZ85" s="109" t="n">
        <f aca="false">ROUND(SUM(DZ62:DZ67)+DZ71+DZ75+SUM(DZ83:DZ84),5)</f>
        <v>32945.03</v>
      </c>
      <c r="EA85" s="109" t="n">
        <f aca="false">ROUND(SUM(EA62:EA67)+EA71+EA75+SUM(EA83:EA84),5)</f>
        <v>1127.38</v>
      </c>
      <c r="EB85" s="109" t="n">
        <f aca="false">ROUND(SUM(EB62:EB67)+EB71+EB75+SUM(EB83:EB84),5)</f>
        <v>598103.61</v>
      </c>
      <c r="EC85" s="109" t="n">
        <f aca="false">ROUND(SUM(EC62:EC67)+EC71+EC75+SUM(EC83:EC84),5)</f>
        <v>644.01</v>
      </c>
      <c r="ED85" s="109" t="n">
        <f aca="false">ROUND(SUM(ED62:ED67)+ED71+ED75+SUM(ED83:ED84),5)</f>
        <v>56</v>
      </c>
      <c r="EE85" s="109" t="n">
        <f aca="false">ROUND(SUM(EE62:EE67)+EE71+EE75+SUM(EE83:EE84),5)</f>
        <v>49.28</v>
      </c>
      <c r="EF85" s="109" t="n">
        <f aca="false">ROUND(SUM(EF62:EF67)+EF71+EF75+SUM(EF83:EF84),5)</f>
        <v>11195.09</v>
      </c>
      <c r="EG85" s="109" t="n">
        <f aca="false">ROUND(SUM(EG62:EG67)+EG71+EG75+SUM(EG83:EG84),5)</f>
        <v>-0.12</v>
      </c>
      <c r="EH85" s="109" t="n">
        <f aca="false">ROUND(SUM(EH62:EH67)+EH71+EH75+SUM(EH83:EH84),5)</f>
        <v>569.16</v>
      </c>
      <c r="EI85" s="109" t="n">
        <f aca="false">ROUND(SUM(EI62:EI67)+EI71+EI75+SUM(EI83:EI84),5)</f>
        <v>0</v>
      </c>
      <c r="EJ85" s="109" t="n">
        <f aca="false">ROUND(SUM(EJ62:EJ67)+EJ71+EJ75+SUM(EJ83:EJ84),5)</f>
        <v>0</v>
      </c>
      <c r="EK85" s="109" t="n">
        <f aca="false">ROUND(SUM(EK62:EK67)+EK71+EK75+SUM(EK83:EK84),5)</f>
        <v>159372.2</v>
      </c>
      <c r="EL85" s="109" t="n">
        <f aca="false">ROUND(SUM(EL62:EL67)+EL71+EL75+SUM(EL83:EL84),5)</f>
        <v>0</v>
      </c>
      <c r="EM85" s="109" t="n">
        <f aca="false">ROUND(SUM(EM62:EM67)+EM71+EM75+SUM(EM83:EM84),5)</f>
        <v>-0.5</v>
      </c>
      <c r="EN85" s="109" t="n">
        <f aca="false">ROUND(SUM(EN62:EN67)+EN71+EN75+SUM(EN83:EN84),5)</f>
        <v>315444.35</v>
      </c>
      <c r="EO85" s="109" t="n">
        <f aca="false">ROUND(SUM(EO62:EO67)+EO71+EO75+SUM(EO83:EO84),5)</f>
        <v>105877.81</v>
      </c>
      <c r="EP85" s="109" t="n">
        <f aca="false">ROUND(SUM(EP62:EP67)+EP71+EP75+SUM(EP83:EP84),5)</f>
        <v>0</v>
      </c>
      <c r="EQ85" s="109" t="n">
        <f aca="false">ROUND(SUM(EQ62:EQ67)+EQ71+EQ75+SUM(EQ83:EQ84),5)</f>
        <v>204890.88</v>
      </c>
      <c r="ER85" s="109" t="n">
        <f aca="false">ROUND(SUM(ER62:ER67)+ER71+ER75+SUM(ER83:ER84),5)</f>
        <v>163.56</v>
      </c>
      <c r="ES85" s="109" t="n">
        <f aca="false">ROUND(SUM(ES62:ES67)+ES71+ES75+SUM(ES83:ES84),5)</f>
        <v>66859.77</v>
      </c>
      <c r="ET85" s="109" t="n">
        <f aca="false">ROUND(SUM(ET62:ET67)+ET71+ET75+SUM(ET83:ET84),5)</f>
        <v>41769.18</v>
      </c>
      <c r="EU85" s="109" t="n">
        <f aca="false">ROUND(SUM(EU62:EU67)+EU71+EU75+SUM(EU83:EU84),5)</f>
        <v>1080</v>
      </c>
      <c r="EV85" s="109" t="n">
        <f aca="false">ROUND(SUM(EV62:EV67)+EV71+EV75+SUM(EV83:EV84),5)</f>
        <v>0</v>
      </c>
      <c r="EW85" s="109" t="n">
        <f aca="false">ROUND(SUM(EW62:EW67)+EW71+EW75+SUM(EW83:EW84),5)</f>
        <v>0</v>
      </c>
      <c r="EX85" s="109" t="n">
        <f aca="false">ROUND(SUM(EX62:EX67)+EX71+EX75+SUM(EX83:EX84),5)</f>
        <v>0</v>
      </c>
      <c r="EY85" s="109" t="n">
        <f aca="false">ROUND(SUM(EY62:EY67)+EY71+EY75+SUM(EY83:EY84),5)</f>
        <v>0</v>
      </c>
      <c r="EZ85" s="109" t="n">
        <f aca="false">ROUND(SUM(G85:EY85),5)</f>
        <v>21719938.1</v>
      </c>
      <c r="FA85" s="110"/>
      <c r="FB85" s="111"/>
      <c r="FC85" s="110"/>
      <c r="FD85" s="111"/>
      <c r="FE85" s="110"/>
      <c r="FF85" s="111"/>
      <c r="FG85" s="110"/>
      <c r="FH85" s="111"/>
      <c r="FI85" s="110"/>
      <c r="FJ85" s="111"/>
      <c r="FK85" s="110"/>
      <c r="FL85" s="111"/>
      <c r="FM85" s="110"/>
      <c r="FN85" s="111"/>
      <c r="FO85" s="110"/>
      <c r="FP85" s="111"/>
      <c r="FQ85" s="110"/>
      <c r="FR85" s="111"/>
      <c r="FS85" s="110"/>
      <c r="FT85" s="111"/>
      <c r="FU85" s="110"/>
      <c r="FV85" s="111"/>
      <c r="FW85" s="110"/>
      <c r="FX85" s="111"/>
      <c r="FY85" s="110"/>
      <c r="FZ85" s="111"/>
      <c r="GA85" s="110"/>
      <c r="GB85" s="111"/>
      <c r="GC85" s="110"/>
      <c r="GD85" s="111"/>
      <c r="GE85" s="110"/>
      <c r="GF85" s="111"/>
      <c r="GG85" s="110"/>
      <c r="GH85" s="111"/>
      <c r="GI85" s="110"/>
      <c r="GJ85" s="111"/>
      <c r="GK85" s="110"/>
      <c r="GL85" s="111"/>
      <c r="GM85" s="110"/>
      <c r="GN85" s="111"/>
      <c r="GO85" s="110"/>
      <c r="GP85" s="111"/>
      <c r="GQ85" s="110"/>
      <c r="GR85" s="111"/>
      <c r="GS85" s="110"/>
      <c r="GT85" s="111"/>
      <c r="GU85" s="110"/>
      <c r="GV85" s="111"/>
      <c r="GW85" s="110"/>
      <c r="GX85" s="111"/>
      <c r="GY85" s="110"/>
      <c r="GZ85" s="111"/>
      <c r="HA85" s="110"/>
      <c r="HB85" s="111"/>
      <c r="HC85" s="110"/>
      <c r="HD85" s="111"/>
      <c r="HE85" s="110"/>
      <c r="HF85" s="111"/>
      <c r="HG85" s="110"/>
      <c r="HH85" s="111"/>
      <c r="HI85" s="110"/>
      <c r="HJ85" s="111"/>
      <c r="HK85" s="110"/>
      <c r="HL85" s="111"/>
      <c r="HM85" s="110"/>
      <c r="HN85" s="111"/>
      <c r="HO85" s="110"/>
      <c r="HP85" s="111"/>
      <c r="HQ85" s="110"/>
      <c r="HR85" s="111"/>
      <c r="HS85" s="110"/>
      <c r="HT85" s="111"/>
      <c r="HU85" s="110"/>
      <c r="HV85" s="111"/>
      <c r="HW85" s="110"/>
      <c r="HX85" s="111"/>
      <c r="HY85" s="110"/>
      <c r="HZ85" s="111"/>
      <c r="IA85" s="110"/>
      <c r="IB85" s="111"/>
      <c r="IC85" s="110"/>
      <c r="ID85" s="111"/>
      <c r="IE85" s="110"/>
      <c r="IF85" s="111"/>
      <c r="IG85" s="110"/>
      <c r="IH85" s="111"/>
      <c r="II85" s="110"/>
      <c r="IJ85" s="111"/>
      <c r="IK85" s="110"/>
      <c r="IL85" s="111"/>
      <c r="IM85" s="110"/>
      <c r="IN85" s="111"/>
      <c r="IO85" s="110"/>
      <c r="IP85" s="111"/>
      <c r="IQ85" s="110"/>
      <c r="IR85" s="111"/>
      <c r="IS85" s="110"/>
      <c r="IT85" s="111"/>
      <c r="IU85" s="110"/>
      <c r="IV85" s="111"/>
      <c r="IW85" s="110"/>
      <c r="IX85" s="111"/>
      <c r="IY85" s="110"/>
      <c r="IZ85" s="111"/>
      <c r="JA85" s="110"/>
      <c r="JB85" s="111"/>
      <c r="JC85" s="110"/>
      <c r="JD85" s="111"/>
      <c r="JE85" s="110"/>
      <c r="JF85" s="111"/>
      <c r="JG85" s="110"/>
      <c r="JH85" s="111"/>
      <c r="JI85" s="110"/>
      <c r="JJ85" s="111"/>
      <c r="JK85" s="110"/>
      <c r="JL85" s="111"/>
      <c r="JM85" s="110"/>
      <c r="JN85" s="111"/>
      <c r="JO85" s="110"/>
      <c r="JP85" s="111"/>
      <c r="JQ85" s="110"/>
      <c r="JR85" s="111"/>
      <c r="JS85" s="110"/>
      <c r="JT85" s="111"/>
      <c r="JU85" s="110"/>
      <c r="JV85" s="111"/>
      <c r="JW85" s="110"/>
      <c r="JX85" s="111"/>
      <c r="JY85" s="112"/>
      <c r="JZ85" s="112"/>
    </row>
    <row r="86" customFormat="false" ht="30" hidden="false" customHeight="true" outlineLevel="0" collapsed="false">
      <c r="A86" s="76"/>
      <c r="B86" s="76" t="s">
        <v>462</v>
      </c>
      <c r="C86" s="76"/>
      <c r="D86" s="76"/>
      <c r="E86" s="76"/>
      <c r="F86" s="76"/>
      <c r="G86" s="109"/>
      <c r="H86" s="109"/>
      <c r="I86" s="109"/>
      <c r="J86" s="109"/>
      <c r="K86" s="109"/>
      <c r="L86" s="109"/>
      <c r="M86" s="109"/>
      <c r="N86" s="109"/>
      <c r="O86" s="109"/>
      <c r="P86" s="109"/>
      <c r="Q86" s="109"/>
      <c r="R86" s="109"/>
      <c r="S86" s="109"/>
      <c r="T86" s="109"/>
      <c r="U86" s="109"/>
      <c r="V86" s="109"/>
      <c r="W86" s="109"/>
      <c r="X86" s="109"/>
      <c r="Y86" s="109"/>
      <c r="Z86" s="109"/>
      <c r="AA86" s="109"/>
      <c r="AB86" s="109"/>
      <c r="AC86" s="109"/>
      <c r="AD86" s="109"/>
      <c r="AE86" s="109"/>
      <c r="AF86" s="109"/>
      <c r="AG86" s="109"/>
      <c r="AH86" s="109"/>
      <c r="AI86" s="109"/>
      <c r="AJ86" s="109"/>
      <c r="AK86" s="109"/>
      <c r="AL86" s="109"/>
      <c r="AM86" s="109"/>
      <c r="AN86" s="109"/>
      <c r="AO86" s="109"/>
      <c r="AP86" s="109"/>
      <c r="AQ86" s="109"/>
      <c r="AR86" s="109"/>
      <c r="AS86" s="109"/>
      <c r="AT86" s="109"/>
      <c r="AU86" s="109"/>
      <c r="AV86" s="109"/>
      <c r="AW86" s="109"/>
      <c r="AX86" s="109"/>
      <c r="AY86" s="109"/>
      <c r="AZ86" s="109"/>
      <c r="BA86" s="109"/>
      <c r="BB86" s="109"/>
      <c r="BC86" s="109"/>
      <c r="BD86" s="109"/>
      <c r="BE86" s="109"/>
      <c r="BF86" s="109"/>
      <c r="BG86" s="109"/>
      <c r="BH86" s="109"/>
      <c r="BI86" s="109"/>
      <c r="BJ86" s="109"/>
      <c r="BK86" s="109"/>
      <c r="BL86" s="109"/>
      <c r="BM86" s="109"/>
      <c r="BN86" s="109"/>
      <c r="BO86" s="109"/>
      <c r="BP86" s="109"/>
      <c r="BQ86" s="109"/>
      <c r="BR86" s="109"/>
      <c r="BS86" s="109"/>
      <c r="BT86" s="109"/>
      <c r="BU86" s="109"/>
      <c r="BV86" s="109"/>
      <c r="BW86" s="109"/>
      <c r="BX86" s="109"/>
      <c r="BY86" s="109"/>
      <c r="BZ86" s="109"/>
      <c r="CA86" s="109"/>
      <c r="CB86" s="109"/>
      <c r="CC86" s="109"/>
      <c r="CD86" s="109"/>
      <c r="CE86" s="109"/>
      <c r="CF86" s="109"/>
      <c r="CG86" s="109"/>
      <c r="CH86" s="109"/>
      <c r="CI86" s="109"/>
      <c r="CJ86" s="109"/>
      <c r="CK86" s="109"/>
      <c r="CL86" s="109"/>
      <c r="CM86" s="109"/>
      <c r="CN86" s="109"/>
      <c r="CO86" s="109"/>
      <c r="CP86" s="109"/>
      <c r="CQ86" s="109"/>
      <c r="CR86" s="109"/>
      <c r="CS86" s="109"/>
      <c r="CT86" s="109"/>
      <c r="CU86" s="109"/>
      <c r="CV86" s="109"/>
      <c r="CW86" s="109"/>
      <c r="CX86" s="109"/>
      <c r="CY86" s="109"/>
      <c r="CZ86" s="109"/>
      <c r="DA86" s="109"/>
      <c r="DB86" s="109"/>
      <c r="DC86" s="109"/>
      <c r="DD86" s="109"/>
      <c r="DE86" s="109"/>
      <c r="DF86" s="109"/>
      <c r="DG86" s="109"/>
      <c r="DH86" s="109"/>
      <c r="DI86" s="109"/>
      <c r="DJ86" s="109"/>
      <c r="DK86" s="109"/>
      <c r="DL86" s="109"/>
      <c r="DM86" s="109"/>
      <c r="DN86" s="109"/>
      <c r="DO86" s="109"/>
      <c r="DP86" s="109"/>
      <c r="DQ86" s="109"/>
      <c r="DR86" s="109"/>
      <c r="DS86" s="109"/>
      <c r="DT86" s="109"/>
      <c r="DU86" s="109"/>
      <c r="DV86" s="109"/>
      <c r="DW86" s="109"/>
      <c r="DX86" s="109"/>
      <c r="DY86" s="109"/>
      <c r="DZ86" s="109"/>
      <c r="EA86" s="109"/>
      <c r="EB86" s="109"/>
      <c r="EC86" s="109"/>
      <c r="ED86" s="109"/>
      <c r="EE86" s="109"/>
      <c r="EF86" s="109"/>
      <c r="EG86" s="109"/>
      <c r="EH86" s="109"/>
      <c r="EI86" s="109"/>
      <c r="EJ86" s="109"/>
      <c r="EK86" s="109"/>
      <c r="EL86" s="109"/>
      <c r="EM86" s="109"/>
      <c r="EN86" s="109"/>
      <c r="EO86" s="109"/>
      <c r="EP86" s="109"/>
      <c r="EQ86" s="109"/>
      <c r="ER86" s="109"/>
      <c r="ES86" s="109"/>
      <c r="ET86" s="109"/>
      <c r="EU86" s="109"/>
      <c r="EV86" s="109"/>
      <c r="EW86" s="109"/>
      <c r="EX86" s="109"/>
      <c r="EY86" s="109"/>
      <c r="EZ86" s="109"/>
      <c r="FA86" s="110"/>
      <c r="FB86" s="111"/>
      <c r="FC86" s="110"/>
      <c r="FD86" s="111"/>
      <c r="FE86" s="110"/>
      <c r="FF86" s="111"/>
      <c r="FG86" s="110"/>
      <c r="FH86" s="111"/>
      <c r="FI86" s="110"/>
      <c r="FJ86" s="111"/>
      <c r="FK86" s="110"/>
      <c r="FL86" s="111"/>
      <c r="FM86" s="110"/>
      <c r="FN86" s="111"/>
      <c r="FO86" s="110"/>
      <c r="FP86" s="111"/>
      <c r="FQ86" s="110"/>
      <c r="FR86" s="111"/>
      <c r="FS86" s="110"/>
      <c r="FT86" s="111"/>
      <c r="FU86" s="110"/>
      <c r="FV86" s="111"/>
      <c r="FW86" s="110"/>
      <c r="FX86" s="111"/>
      <c r="FY86" s="110"/>
      <c r="FZ86" s="111"/>
      <c r="GA86" s="110"/>
      <c r="GB86" s="111"/>
      <c r="GC86" s="110"/>
      <c r="GD86" s="111"/>
      <c r="GE86" s="110"/>
      <c r="GF86" s="111"/>
      <c r="GG86" s="110"/>
      <c r="GH86" s="111"/>
      <c r="GI86" s="110"/>
      <c r="GJ86" s="111"/>
      <c r="GK86" s="110"/>
      <c r="GL86" s="111"/>
      <c r="GM86" s="110"/>
      <c r="GN86" s="111"/>
      <c r="GO86" s="110"/>
      <c r="GP86" s="111"/>
      <c r="GQ86" s="110"/>
      <c r="GR86" s="111"/>
      <c r="GS86" s="110"/>
      <c r="GT86" s="111"/>
      <c r="GU86" s="110"/>
      <c r="GV86" s="111"/>
      <c r="GW86" s="110"/>
      <c r="GX86" s="111"/>
      <c r="GY86" s="110"/>
      <c r="GZ86" s="111"/>
      <c r="HA86" s="110"/>
      <c r="HB86" s="111"/>
      <c r="HC86" s="110"/>
      <c r="HD86" s="111"/>
      <c r="HE86" s="110"/>
      <c r="HF86" s="111"/>
      <c r="HG86" s="110"/>
      <c r="HH86" s="111"/>
      <c r="HI86" s="110"/>
      <c r="HJ86" s="111"/>
      <c r="HK86" s="110"/>
      <c r="HL86" s="111"/>
      <c r="HM86" s="110"/>
      <c r="HN86" s="111"/>
      <c r="HO86" s="110"/>
      <c r="HP86" s="111"/>
      <c r="HQ86" s="110"/>
      <c r="HR86" s="111"/>
      <c r="HS86" s="110"/>
      <c r="HT86" s="111"/>
      <c r="HU86" s="110"/>
      <c r="HV86" s="111"/>
      <c r="HW86" s="110"/>
      <c r="HX86" s="111"/>
      <c r="HY86" s="110"/>
      <c r="HZ86" s="111"/>
      <c r="IA86" s="110"/>
      <c r="IB86" s="111"/>
      <c r="IC86" s="110"/>
      <c r="ID86" s="111"/>
      <c r="IE86" s="110"/>
      <c r="IF86" s="111"/>
      <c r="IG86" s="110"/>
      <c r="IH86" s="111"/>
      <c r="II86" s="110"/>
      <c r="IJ86" s="111"/>
      <c r="IK86" s="110"/>
      <c r="IL86" s="111"/>
      <c r="IM86" s="110"/>
      <c r="IN86" s="111"/>
      <c r="IO86" s="110"/>
      <c r="IP86" s="111"/>
      <c r="IQ86" s="110"/>
      <c r="IR86" s="111"/>
      <c r="IS86" s="110"/>
      <c r="IT86" s="111"/>
      <c r="IU86" s="110"/>
      <c r="IV86" s="111"/>
      <c r="IW86" s="110"/>
      <c r="IX86" s="111"/>
      <c r="IY86" s="110"/>
      <c r="IZ86" s="111"/>
      <c r="JA86" s="110"/>
      <c r="JB86" s="111"/>
      <c r="JC86" s="110"/>
      <c r="JD86" s="111"/>
      <c r="JE86" s="110"/>
      <c r="JF86" s="111"/>
      <c r="JG86" s="110"/>
      <c r="JH86" s="111"/>
      <c r="JI86" s="110"/>
      <c r="JJ86" s="111"/>
      <c r="JK86" s="110"/>
      <c r="JL86" s="111"/>
      <c r="JM86" s="110"/>
      <c r="JN86" s="111"/>
      <c r="JO86" s="110"/>
      <c r="JP86" s="111"/>
      <c r="JQ86" s="110"/>
      <c r="JR86" s="111"/>
      <c r="JS86" s="110"/>
      <c r="JT86" s="111"/>
      <c r="JU86" s="110"/>
      <c r="JV86" s="111"/>
      <c r="JW86" s="110"/>
      <c r="JX86" s="111"/>
      <c r="JY86" s="112"/>
      <c r="JZ86" s="112"/>
    </row>
    <row r="87" customFormat="false" ht="13.8" hidden="false" customHeight="false" outlineLevel="0" collapsed="false">
      <c r="A87" s="76"/>
      <c r="B87" s="76"/>
      <c r="C87" s="76" t="s">
        <v>463</v>
      </c>
      <c r="D87" s="76"/>
      <c r="E87" s="76"/>
      <c r="F87" s="76"/>
      <c r="G87" s="109" t="n">
        <v>0</v>
      </c>
      <c r="H87" s="109" t="n">
        <v>0</v>
      </c>
      <c r="I87" s="109" t="n">
        <v>0</v>
      </c>
      <c r="J87" s="109" t="n">
        <v>0</v>
      </c>
      <c r="K87" s="109" t="n">
        <v>0</v>
      </c>
      <c r="L87" s="109" t="n">
        <v>0</v>
      </c>
      <c r="M87" s="109" t="n">
        <v>0</v>
      </c>
      <c r="N87" s="109" t="n">
        <v>0</v>
      </c>
      <c r="O87" s="109" t="n">
        <v>0</v>
      </c>
      <c r="P87" s="109" t="n">
        <v>0</v>
      </c>
      <c r="Q87" s="109" t="n">
        <v>0</v>
      </c>
      <c r="R87" s="109" t="n">
        <v>0</v>
      </c>
      <c r="S87" s="109" t="n">
        <v>0</v>
      </c>
      <c r="T87" s="109" t="n">
        <v>0</v>
      </c>
      <c r="U87" s="109" t="n">
        <v>0</v>
      </c>
      <c r="V87" s="109" t="n">
        <v>0</v>
      </c>
      <c r="W87" s="109" t="n">
        <v>0</v>
      </c>
      <c r="X87" s="109" t="n">
        <v>0</v>
      </c>
      <c r="Y87" s="109" t="n">
        <v>0</v>
      </c>
      <c r="Z87" s="109" t="n">
        <v>0</v>
      </c>
      <c r="AA87" s="109" t="n">
        <v>0</v>
      </c>
      <c r="AB87" s="109" t="n">
        <v>0</v>
      </c>
      <c r="AC87" s="109" t="n">
        <v>0</v>
      </c>
      <c r="AD87" s="109" t="n">
        <v>0</v>
      </c>
      <c r="AE87" s="109" t="n">
        <v>0</v>
      </c>
      <c r="AF87" s="109" t="n">
        <v>0</v>
      </c>
      <c r="AG87" s="109" t="n">
        <v>0</v>
      </c>
      <c r="AH87" s="109" t="n">
        <v>0</v>
      </c>
      <c r="AI87" s="109" t="n">
        <v>0</v>
      </c>
      <c r="AJ87" s="109" t="n">
        <v>0</v>
      </c>
      <c r="AK87" s="109" t="n">
        <v>0</v>
      </c>
      <c r="AL87" s="109" t="n">
        <v>0</v>
      </c>
      <c r="AM87" s="109" t="n">
        <v>0</v>
      </c>
      <c r="AN87" s="109" t="n">
        <v>0</v>
      </c>
      <c r="AO87" s="109" t="n">
        <v>0</v>
      </c>
      <c r="AP87" s="109" t="n">
        <v>0</v>
      </c>
      <c r="AQ87" s="109" t="n">
        <v>0</v>
      </c>
      <c r="AR87" s="109" t="n">
        <v>0</v>
      </c>
      <c r="AS87" s="109" t="n">
        <v>0</v>
      </c>
      <c r="AT87" s="109" t="n">
        <v>0</v>
      </c>
      <c r="AU87" s="109" t="n">
        <v>0</v>
      </c>
      <c r="AV87" s="109" t="n">
        <v>0</v>
      </c>
      <c r="AW87" s="109" t="n">
        <v>0</v>
      </c>
      <c r="AX87" s="109" t="n">
        <v>0</v>
      </c>
      <c r="AY87" s="109" t="n">
        <v>0</v>
      </c>
      <c r="AZ87" s="109" t="n">
        <v>0</v>
      </c>
      <c r="BA87" s="109" t="n">
        <v>0</v>
      </c>
      <c r="BB87" s="109" t="n">
        <v>0</v>
      </c>
      <c r="BC87" s="109" t="n">
        <v>0</v>
      </c>
      <c r="BD87" s="109" t="n">
        <v>0</v>
      </c>
      <c r="BE87" s="109" t="n">
        <v>0</v>
      </c>
      <c r="BF87" s="109" t="n">
        <v>0</v>
      </c>
      <c r="BG87" s="109" t="n">
        <v>0</v>
      </c>
      <c r="BH87" s="109" t="n">
        <v>0</v>
      </c>
      <c r="BI87" s="109" t="n">
        <v>0</v>
      </c>
      <c r="BJ87" s="109" t="n">
        <v>0</v>
      </c>
      <c r="BK87" s="109" t="n">
        <v>0</v>
      </c>
      <c r="BL87" s="109" t="n">
        <v>0</v>
      </c>
      <c r="BM87" s="109" t="n">
        <v>0</v>
      </c>
      <c r="BN87" s="109" t="n">
        <v>0</v>
      </c>
      <c r="BO87" s="109" t="n">
        <v>0</v>
      </c>
      <c r="BP87" s="109" t="n">
        <v>0</v>
      </c>
      <c r="BQ87" s="109" t="n">
        <v>0</v>
      </c>
      <c r="BR87" s="109" t="n">
        <v>0</v>
      </c>
      <c r="BS87" s="109" t="n">
        <v>0</v>
      </c>
      <c r="BT87" s="109" t="n">
        <v>0</v>
      </c>
      <c r="BU87" s="109" t="n">
        <v>0</v>
      </c>
      <c r="BV87" s="109" t="n">
        <v>0</v>
      </c>
      <c r="BW87" s="109" t="n">
        <v>0</v>
      </c>
      <c r="BX87" s="109" t="n">
        <v>0</v>
      </c>
      <c r="BY87" s="109" t="n">
        <v>0</v>
      </c>
      <c r="BZ87" s="109" t="n">
        <v>0</v>
      </c>
      <c r="CA87" s="109" t="n">
        <v>0</v>
      </c>
      <c r="CB87" s="109" t="n">
        <v>0</v>
      </c>
      <c r="CC87" s="109" t="n">
        <v>0</v>
      </c>
      <c r="CD87" s="109" t="n">
        <v>0</v>
      </c>
      <c r="CE87" s="109" t="n">
        <v>0</v>
      </c>
      <c r="CF87" s="109" t="n">
        <v>0</v>
      </c>
      <c r="CG87" s="109" t="n">
        <v>0</v>
      </c>
      <c r="CH87" s="109" t="n">
        <v>0</v>
      </c>
      <c r="CI87" s="109" t="n">
        <v>0</v>
      </c>
      <c r="CJ87" s="109" t="n">
        <v>0</v>
      </c>
      <c r="CK87" s="109" t="n">
        <v>0</v>
      </c>
      <c r="CL87" s="109" t="n">
        <v>0</v>
      </c>
      <c r="CM87" s="109" t="n">
        <v>0</v>
      </c>
      <c r="CN87" s="109" t="n">
        <v>0</v>
      </c>
      <c r="CO87" s="109" t="n">
        <v>0</v>
      </c>
      <c r="CP87" s="109" t="n">
        <v>0</v>
      </c>
      <c r="CQ87" s="109" t="n">
        <v>0</v>
      </c>
      <c r="CR87" s="109" t="n">
        <v>0</v>
      </c>
      <c r="CS87" s="109" t="n">
        <v>0</v>
      </c>
      <c r="CT87" s="109" t="n">
        <v>4455368.64</v>
      </c>
      <c r="CU87" s="109" t="n">
        <v>0</v>
      </c>
      <c r="CV87" s="109" t="n">
        <v>0</v>
      </c>
      <c r="CW87" s="109" t="n">
        <v>0</v>
      </c>
      <c r="CX87" s="109" t="n">
        <v>0</v>
      </c>
      <c r="CY87" s="109" t="n">
        <v>0</v>
      </c>
      <c r="CZ87" s="109" t="n">
        <v>0</v>
      </c>
      <c r="DA87" s="109" t="n">
        <v>0</v>
      </c>
      <c r="DB87" s="109" t="n">
        <v>0</v>
      </c>
      <c r="DC87" s="109" t="n">
        <v>0</v>
      </c>
      <c r="DD87" s="109" t="n">
        <v>0</v>
      </c>
      <c r="DE87" s="109" t="n">
        <v>0</v>
      </c>
      <c r="DF87" s="109" t="n">
        <v>0</v>
      </c>
      <c r="DG87" s="109" t="n">
        <v>0</v>
      </c>
      <c r="DH87" s="109" t="n">
        <v>0</v>
      </c>
      <c r="DI87" s="109" t="n">
        <v>0</v>
      </c>
      <c r="DJ87" s="109" t="n">
        <v>0</v>
      </c>
      <c r="DK87" s="109" t="n">
        <v>0</v>
      </c>
      <c r="DL87" s="109" t="n">
        <v>0</v>
      </c>
      <c r="DM87" s="109" t="n">
        <v>0</v>
      </c>
      <c r="DN87" s="109" t="n">
        <v>0</v>
      </c>
      <c r="DO87" s="109" t="n">
        <v>0</v>
      </c>
      <c r="DP87" s="109" t="n">
        <v>0</v>
      </c>
      <c r="DQ87" s="109" t="n">
        <v>0</v>
      </c>
      <c r="DR87" s="109" t="n">
        <v>0</v>
      </c>
      <c r="DS87" s="109" t="n">
        <v>0</v>
      </c>
      <c r="DT87" s="109" t="n">
        <v>0</v>
      </c>
      <c r="DU87" s="109" t="n">
        <v>0</v>
      </c>
      <c r="DV87" s="109" t="n">
        <v>0</v>
      </c>
      <c r="DW87" s="109" t="n">
        <v>0</v>
      </c>
      <c r="DX87" s="109" t="n">
        <v>0</v>
      </c>
      <c r="DY87" s="109" t="n">
        <v>0</v>
      </c>
      <c r="DZ87" s="109" t="n">
        <v>0</v>
      </c>
      <c r="EA87" s="109" t="n">
        <v>0</v>
      </c>
      <c r="EB87" s="109" t="n">
        <v>0</v>
      </c>
      <c r="EC87" s="109" t="n">
        <v>0</v>
      </c>
      <c r="ED87" s="109" t="n">
        <v>0</v>
      </c>
      <c r="EE87" s="109" t="n">
        <v>0</v>
      </c>
      <c r="EF87" s="109" t="n">
        <v>0</v>
      </c>
      <c r="EG87" s="109" t="n">
        <v>0</v>
      </c>
      <c r="EH87" s="109" t="n">
        <v>0</v>
      </c>
      <c r="EI87" s="109" t="n">
        <v>0</v>
      </c>
      <c r="EJ87" s="109" t="n">
        <v>0</v>
      </c>
      <c r="EK87" s="109" t="n">
        <v>0</v>
      </c>
      <c r="EL87" s="109" t="n">
        <v>0</v>
      </c>
      <c r="EM87" s="109" t="n">
        <v>0</v>
      </c>
      <c r="EN87" s="109" t="n">
        <v>0</v>
      </c>
      <c r="EO87" s="109" t="n">
        <v>0</v>
      </c>
      <c r="EP87" s="109" t="n">
        <v>0</v>
      </c>
      <c r="EQ87" s="109" t="n">
        <v>0</v>
      </c>
      <c r="ER87" s="109" t="n">
        <v>0</v>
      </c>
      <c r="ES87" s="109" t="n">
        <v>0</v>
      </c>
      <c r="ET87" s="109" t="n">
        <v>0</v>
      </c>
      <c r="EU87" s="109" t="n">
        <v>0</v>
      </c>
      <c r="EV87" s="109" t="n">
        <v>0</v>
      </c>
      <c r="EW87" s="109" t="n">
        <v>0</v>
      </c>
      <c r="EX87" s="109" t="n">
        <v>0</v>
      </c>
      <c r="EY87" s="109" t="n">
        <v>0</v>
      </c>
      <c r="EZ87" s="109" t="n">
        <f aca="false">ROUND(SUM(G87:EY87),5)</f>
        <v>4455368.64</v>
      </c>
      <c r="FA87" s="110"/>
      <c r="FB87" s="111"/>
      <c r="FC87" s="110"/>
      <c r="FD87" s="111"/>
      <c r="FE87" s="110"/>
      <c r="FF87" s="111"/>
      <c r="FG87" s="110"/>
      <c r="FH87" s="111"/>
      <c r="FI87" s="110"/>
      <c r="FJ87" s="111"/>
      <c r="FK87" s="110"/>
      <c r="FL87" s="111"/>
      <c r="FM87" s="110"/>
      <c r="FN87" s="111"/>
      <c r="FO87" s="110"/>
      <c r="FP87" s="111"/>
      <c r="FQ87" s="110"/>
      <c r="FR87" s="111"/>
      <c r="FS87" s="110"/>
      <c r="FT87" s="111"/>
      <c r="FU87" s="110"/>
      <c r="FV87" s="111"/>
      <c r="FW87" s="110"/>
      <c r="FX87" s="111"/>
      <c r="FY87" s="110"/>
      <c r="FZ87" s="111"/>
      <c r="GA87" s="110"/>
      <c r="GB87" s="111"/>
      <c r="GC87" s="110"/>
      <c r="GD87" s="111"/>
      <c r="GE87" s="110"/>
      <c r="GF87" s="111"/>
      <c r="GG87" s="110"/>
      <c r="GH87" s="111"/>
      <c r="GI87" s="110"/>
      <c r="GJ87" s="111"/>
      <c r="GK87" s="110"/>
      <c r="GL87" s="111"/>
      <c r="GM87" s="110"/>
      <c r="GN87" s="111"/>
      <c r="GO87" s="110"/>
      <c r="GP87" s="111"/>
      <c r="GQ87" s="110"/>
      <c r="GR87" s="111"/>
      <c r="GS87" s="110"/>
      <c r="GT87" s="111"/>
      <c r="GU87" s="110"/>
      <c r="GV87" s="111"/>
      <c r="GW87" s="110"/>
      <c r="GX87" s="111"/>
      <c r="GY87" s="110"/>
      <c r="GZ87" s="111"/>
      <c r="HA87" s="110"/>
      <c r="HB87" s="111"/>
      <c r="HC87" s="110"/>
      <c r="HD87" s="111"/>
      <c r="HE87" s="110"/>
      <c r="HF87" s="111"/>
      <c r="HG87" s="110"/>
      <c r="HH87" s="111"/>
      <c r="HI87" s="110"/>
      <c r="HJ87" s="111"/>
      <c r="HK87" s="110"/>
      <c r="HL87" s="111"/>
      <c r="HM87" s="110"/>
      <c r="HN87" s="111"/>
      <c r="HO87" s="110"/>
      <c r="HP87" s="111"/>
      <c r="HQ87" s="110"/>
      <c r="HR87" s="111"/>
      <c r="HS87" s="110"/>
      <c r="HT87" s="111"/>
      <c r="HU87" s="110"/>
      <c r="HV87" s="111"/>
      <c r="HW87" s="110"/>
      <c r="HX87" s="111"/>
      <c r="HY87" s="110"/>
      <c r="HZ87" s="111"/>
      <c r="IA87" s="110"/>
      <c r="IB87" s="111"/>
      <c r="IC87" s="110"/>
      <c r="ID87" s="111"/>
      <c r="IE87" s="110"/>
      <c r="IF87" s="111"/>
      <c r="IG87" s="110"/>
      <c r="IH87" s="111"/>
      <c r="II87" s="110"/>
      <c r="IJ87" s="111"/>
      <c r="IK87" s="110"/>
      <c r="IL87" s="111"/>
      <c r="IM87" s="110"/>
      <c r="IN87" s="111"/>
      <c r="IO87" s="110"/>
      <c r="IP87" s="111"/>
      <c r="IQ87" s="110"/>
      <c r="IR87" s="111"/>
      <c r="IS87" s="110"/>
      <c r="IT87" s="111"/>
      <c r="IU87" s="110"/>
      <c r="IV87" s="111"/>
      <c r="IW87" s="110"/>
      <c r="IX87" s="111"/>
      <c r="IY87" s="110"/>
      <c r="IZ87" s="111"/>
      <c r="JA87" s="110"/>
      <c r="JB87" s="111"/>
      <c r="JC87" s="110"/>
      <c r="JD87" s="111"/>
      <c r="JE87" s="110"/>
      <c r="JF87" s="111"/>
      <c r="JG87" s="110"/>
      <c r="JH87" s="111"/>
      <c r="JI87" s="110"/>
      <c r="JJ87" s="111"/>
      <c r="JK87" s="110"/>
      <c r="JL87" s="111"/>
      <c r="JM87" s="110"/>
      <c r="JN87" s="111"/>
      <c r="JO87" s="110"/>
      <c r="JP87" s="111"/>
      <c r="JQ87" s="110"/>
      <c r="JR87" s="111"/>
      <c r="JS87" s="110"/>
      <c r="JT87" s="111"/>
      <c r="JU87" s="110"/>
      <c r="JV87" s="111"/>
      <c r="JW87" s="110"/>
      <c r="JX87" s="111"/>
      <c r="JY87" s="112"/>
      <c r="JZ87" s="112"/>
    </row>
    <row r="88" customFormat="false" ht="13.8" hidden="false" customHeight="false" outlineLevel="0" collapsed="false">
      <c r="A88" s="76"/>
      <c r="B88" s="76"/>
      <c r="C88" s="76" t="s">
        <v>464</v>
      </c>
      <c r="D88" s="76"/>
      <c r="E88" s="76"/>
      <c r="F88" s="76"/>
      <c r="G88" s="109"/>
      <c r="H88" s="109"/>
      <c r="I88" s="109"/>
      <c r="J88" s="109"/>
      <c r="K88" s="109"/>
      <c r="L88" s="109"/>
      <c r="M88" s="109"/>
      <c r="N88" s="109"/>
      <c r="O88" s="109"/>
      <c r="P88" s="109"/>
      <c r="Q88" s="109"/>
      <c r="R88" s="109"/>
      <c r="S88" s="109"/>
      <c r="T88" s="109"/>
      <c r="U88" s="109"/>
      <c r="V88" s="109"/>
      <c r="W88" s="109"/>
      <c r="X88" s="109"/>
      <c r="Y88" s="109"/>
      <c r="Z88" s="109"/>
      <c r="AA88" s="109"/>
      <c r="AB88" s="109"/>
      <c r="AC88" s="109"/>
      <c r="AD88" s="109"/>
      <c r="AE88" s="109"/>
      <c r="AF88" s="109"/>
      <c r="AG88" s="109"/>
      <c r="AH88" s="109"/>
      <c r="AI88" s="109"/>
      <c r="AJ88" s="109"/>
      <c r="AK88" s="109"/>
      <c r="AL88" s="109"/>
      <c r="AM88" s="109"/>
      <c r="AN88" s="109"/>
      <c r="AO88" s="109"/>
      <c r="AP88" s="109"/>
      <c r="AQ88" s="109"/>
      <c r="AR88" s="109"/>
      <c r="AS88" s="109"/>
      <c r="AT88" s="109"/>
      <c r="AU88" s="109"/>
      <c r="AV88" s="109"/>
      <c r="AW88" s="109"/>
      <c r="AX88" s="109"/>
      <c r="AY88" s="109"/>
      <c r="AZ88" s="109"/>
      <c r="BA88" s="109"/>
      <c r="BB88" s="109"/>
      <c r="BC88" s="109"/>
      <c r="BD88" s="109"/>
      <c r="BE88" s="109"/>
      <c r="BF88" s="109"/>
      <c r="BG88" s="109"/>
      <c r="BH88" s="109"/>
      <c r="BI88" s="109"/>
      <c r="BJ88" s="109"/>
      <c r="BK88" s="109"/>
      <c r="BL88" s="109"/>
      <c r="BM88" s="109"/>
      <c r="BN88" s="109"/>
      <c r="BO88" s="109"/>
      <c r="BP88" s="109"/>
      <c r="BQ88" s="109"/>
      <c r="BR88" s="109"/>
      <c r="BS88" s="109"/>
      <c r="BT88" s="109"/>
      <c r="BU88" s="109"/>
      <c r="BV88" s="109"/>
      <c r="BW88" s="109"/>
      <c r="BX88" s="109"/>
      <c r="BY88" s="109"/>
      <c r="BZ88" s="109"/>
      <c r="CA88" s="109"/>
      <c r="CB88" s="109"/>
      <c r="CC88" s="109"/>
      <c r="CD88" s="109"/>
      <c r="CE88" s="109"/>
      <c r="CF88" s="109"/>
      <c r="CG88" s="109"/>
      <c r="CH88" s="109"/>
      <c r="CI88" s="109"/>
      <c r="CJ88" s="109"/>
      <c r="CK88" s="109"/>
      <c r="CL88" s="109"/>
      <c r="CM88" s="109"/>
      <c r="CN88" s="109"/>
      <c r="CO88" s="109"/>
      <c r="CP88" s="109"/>
      <c r="CQ88" s="109"/>
      <c r="CR88" s="109"/>
      <c r="CS88" s="109"/>
      <c r="CT88" s="109"/>
      <c r="CU88" s="109"/>
      <c r="CV88" s="109"/>
      <c r="CW88" s="109"/>
      <c r="CX88" s="109"/>
      <c r="CY88" s="109"/>
      <c r="CZ88" s="109"/>
      <c r="DA88" s="109"/>
      <c r="DB88" s="109"/>
      <c r="DC88" s="109"/>
      <c r="DD88" s="109"/>
      <c r="DE88" s="109"/>
      <c r="DF88" s="109"/>
      <c r="DG88" s="109"/>
      <c r="DH88" s="109"/>
      <c r="DI88" s="109"/>
      <c r="DJ88" s="109"/>
      <c r="DK88" s="109"/>
      <c r="DL88" s="109"/>
      <c r="DM88" s="109"/>
      <c r="DN88" s="109"/>
      <c r="DO88" s="109"/>
      <c r="DP88" s="109"/>
      <c r="DQ88" s="109"/>
      <c r="DR88" s="109"/>
      <c r="DS88" s="109"/>
      <c r="DT88" s="109"/>
      <c r="DU88" s="109"/>
      <c r="DV88" s="109"/>
      <c r="DW88" s="109"/>
      <c r="DX88" s="109"/>
      <c r="DY88" s="109"/>
      <c r="DZ88" s="109"/>
      <c r="EA88" s="109"/>
      <c r="EB88" s="109"/>
      <c r="EC88" s="109"/>
      <c r="ED88" s="109"/>
      <c r="EE88" s="109"/>
      <c r="EF88" s="109"/>
      <c r="EG88" s="109"/>
      <c r="EH88" s="109"/>
      <c r="EI88" s="109"/>
      <c r="EJ88" s="109"/>
      <c r="EK88" s="109"/>
      <c r="EL88" s="109"/>
      <c r="EM88" s="109"/>
      <c r="EN88" s="109"/>
      <c r="EO88" s="109"/>
      <c r="EP88" s="109"/>
      <c r="EQ88" s="109"/>
      <c r="ER88" s="109"/>
      <c r="ES88" s="109"/>
      <c r="ET88" s="109"/>
      <c r="EU88" s="109"/>
      <c r="EV88" s="109"/>
      <c r="EW88" s="109"/>
      <c r="EX88" s="109"/>
      <c r="EY88" s="109"/>
      <c r="EZ88" s="109"/>
      <c r="FA88" s="110"/>
      <c r="FB88" s="111"/>
      <c r="FC88" s="110"/>
      <c r="FD88" s="111"/>
      <c r="FE88" s="110"/>
      <c r="FF88" s="111"/>
      <c r="FG88" s="110"/>
      <c r="FH88" s="111"/>
      <c r="FI88" s="110"/>
      <c r="FJ88" s="111"/>
      <c r="FK88" s="110"/>
      <c r="FL88" s="111"/>
      <c r="FM88" s="110"/>
      <c r="FN88" s="111"/>
      <c r="FO88" s="110"/>
      <c r="FP88" s="111"/>
      <c r="FQ88" s="110"/>
      <c r="FR88" s="111"/>
      <c r="FS88" s="110"/>
      <c r="FT88" s="111"/>
      <c r="FU88" s="110"/>
      <c r="FV88" s="111"/>
      <c r="FW88" s="110"/>
      <c r="FX88" s="111"/>
      <c r="FY88" s="110"/>
      <c r="FZ88" s="111"/>
      <c r="GA88" s="110"/>
      <c r="GB88" s="111"/>
      <c r="GC88" s="110"/>
      <c r="GD88" s="111"/>
      <c r="GE88" s="110"/>
      <c r="GF88" s="111"/>
      <c r="GG88" s="110"/>
      <c r="GH88" s="111"/>
      <c r="GI88" s="110"/>
      <c r="GJ88" s="111"/>
      <c r="GK88" s="110"/>
      <c r="GL88" s="111"/>
      <c r="GM88" s="110"/>
      <c r="GN88" s="111"/>
      <c r="GO88" s="110"/>
      <c r="GP88" s="111"/>
      <c r="GQ88" s="110"/>
      <c r="GR88" s="111"/>
      <c r="GS88" s="110"/>
      <c r="GT88" s="111"/>
      <c r="GU88" s="110"/>
      <c r="GV88" s="111"/>
      <c r="GW88" s="110"/>
      <c r="GX88" s="111"/>
      <c r="GY88" s="110"/>
      <c r="GZ88" s="111"/>
      <c r="HA88" s="110"/>
      <c r="HB88" s="111"/>
      <c r="HC88" s="110"/>
      <c r="HD88" s="111"/>
      <c r="HE88" s="110"/>
      <c r="HF88" s="111"/>
      <c r="HG88" s="110"/>
      <c r="HH88" s="111"/>
      <c r="HI88" s="110"/>
      <c r="HJ88" s="111"/>
      <c r="HK88" s="110"/>
      <c r="HL88" s="111"/>
      <c r="HM88" s="110"/>
      <c r="HN88" s="111"/>
      <c r="HO88" s="110"/>
      <c r="HP88" s="111"/>
      <c r="HQ88" s="110"/>
      <c r="HR88" s="111"/>
      <c r="HS88" s="110"/>
      <c r="HT88" s="111"/>
      <c r="HU88" s="110"/>
      <c r="HV88" s="111"/>
      <c r="HW88" s="110"/>
      <c r="HX88" s="111"/>
      <c r="HY88" s="110"/>
      <c r="HZ88" s="111"/>
      <c r="IA88" s="110"/>
      <c r="IB88" s="111"/>
      <c r="IC88" s="110"/>
      <c r="ID88" s="111"/>
      <c r="IE88" s="110"/>
      <c r="IF88" s="111"/>
      <c r="IG88" s="110"/>
      <c r="IH88" s="111"/>
      <c r="II88" s="110"/>
      <c r="IJ88" s="111"/>
      <c r="IK88" s="110"/>
      <c r="IL88" s="111"/>
      <c r="IM88" s="110"/>
      <c r="IN88" s="111"/>
      <c r="IO88" s="110"/>
      <c r="IP88" s="111"/>
      <c r="IQ88" s="110"/>
      <c r="IR88" s="111"/>
      <c r="IS88" s="110"/>
      <c r="IT88" s="111"/>
      <c r="IU88" s="110"/>
      <c r="IV88" s="111"/>
      <c r="IW88" s="110"/>
      <c r="IX88" s="111"/>
      <c r="IY88" s="110"/>
      <c r="IZ88" s="111"/>
      <c r="JA88" s="110"/>
      <c r="JB88" s="111"/>
      <c r="JC88" s="110"/>
      <c r="JD88" s="111"/>
      <c r="JE88" s="110"/>
      <c r="JF88" s="111"/>
      <c r="JG88" s="110"/>
      <c r="JH88" s="111"/>
      <c r="JI88" s="110"/>
      <c r="JJ88" s="111"/>
      <c r="JK88" s="110"/>
      <c r="JL88" s="111"/>
      <c r="JM88" s="110"/>
      <c r="JN88" s="111"/>
      <c r="JO88" s="110"/>
      <c r="JP88" s="111"/>
      <c r="JQ88" s="110"/>
      <c r="JR88" s="111"/>
      <c r="JS88" s="110"/>
      <c r="JT88" s="111"/>
      <c r="JU88" s="110"/>
      <c r="JV88" s="111"/>
      <c r="JW88" s="110"/>
      <c r="JX88" s="111"/>
      <c r="JY88" s="112"/>
      <c r="JZ88" s="112"/>
    </row>
    <row r="89" customFormat="false" ht="13.8" hidden="false" customHeight="false" outlineLevel="0" collapsed="false">
      <c r="A89" s="76"/>
      <c r="B89" s="76"/>
      <c r="C89" s="76"/>
      <c r="D89" s="76" t="s">
        <v>465</v>
      </c>
      <c r="E89" s="76"/>
      <c r="F89" s="76"/>
      <c r="G89" s="109" t="n">
        <v>0</v>
      </c>
      <c r="H89" s="109" t="n">
        <v>0</v>
      </c>
      <c r="I89" s="109" t="n">
        <v>0</v>
      </c>
      <c r="J89" s="109" t="n">
        <v>0</v>
      </c>
      <c r="K89" s="109" t="n">
        <v>0</v>
      </c>
      <c r="L89" s="109" t="n">
        <v>0</v>
      </c>
      <c r="M89" s="109" t="n">
        <v>0</v>
      </c>
      <c r="N89" s="109" t="n">
        <v>0</v>
      </c>
      <c r="O89" s="109" t="n">
        <v>0</v>
      </c>
      <c r="P89" s="109" t="n">
        <v>0</v>
      </c>
      <c r="Q89" s="109" t="n">
        <v>0</v>
      </c>
      <c r="R89" s="109" t="n">
        <v>0</v>
      </c>
      <c r="S89" s="109" t="n">
        <v>0</v>
      </c>
      <c r="T89" s="109" t="n">
        <v>0</v>
      </c>
      <c r="U89" s="109" t="n">
        <v>0</v>
      </c>
      <c r="V89" s="109" t="n">
        <v>0</v>
      </c>
      <c r="W89" s="109" t="n">
        <v>0</v>
      </c>
      <c r="X89" s="109" t="n">
        <v>0</v>
      </c>
      <c r="Y89" s="109" t="n">
        <v>0</v>
      </c>
      <c r="Z89" s="109" t="n">
        <v>0</v>
      </c>
      <c r="AA89" s="109" t="n">
        <v>0</v>
      </c>
      <c r="AB89" s="109" t="n">
        <v>0</v>
      </c>
      <c r="AC89" s="109" t="n">
        <v>0</v>
      </c>
      <c r="AD89" s="109" t="n">
        <v>0</v>
      </c>
      <c r="AE89" s="109" t="n">
        <v>0</v>
      </c>
      <c r="AF89" s="109" t="n">
        <v>0</v>
      </c>
      <c r="AG89" s="109" t="n">
        <v>0</v>
      </c>
      <c r="AH89" s="109" t="n">
        <v>0</v>
      </c>
      <c r="AI89" s="109" t="n">
        <v>0</v>
      </c>
      <c r="AJ89" s="109" t="n">
        <v>0</v>
      </c>
      <c r="AK89" s="109" t="n">
        <v>0</v>
      </c>
      <c r="AL89" s="109" t="n">
        <v>0</v>
      </c>
      <c r="AM89" s="109" t="n">
        <v>0</v>
      </c>
      <c r="AN89" s="109" t="n">
        <v>0</v>
      </c>
      <c r="AO89" s="109" t="n">
        <v>0</v>
      </c>
      <c r="AP89" s="109" t="n">
        <v>0</v>
      </c>
      <c r="AQ89" s="109" t="n">
        <v>0</v>
      </c>
      <c r="AR89" s="109" t="n">
        <v>0</v>
      </c>
      <c r="AS89" s="109" t="n">
        <v>0</v>
      </c>
      <c r="AT89" s="109" t="n">
        <v>0</v>
      </c>
      <c r="AU89" s="109" t="n">
        <v>0</v>
      </c>
      <c r="AV89" s="109" t="n">
        <v>0</v>
      </c>
      <c r="AW89" s="109" t="n">
        <v>0</v>
      </c>
      <c r="AX89" s="109" t="n">
        <v>0</v>
      </c>
      <c r="AY89" s="109" t="n">
        <v>0</v>
      </c>
      <c r="AZ89" s="109" t="n">
        <v>0</v>
      </c>
      <c r="BA89" s="109" t="n">
        <v>0</v>
      </c>
      <c r="BB89" s="109" t="n">
        <v>0</v>
      </c>
      <c r="BC89" s="109" t="n">
        <v>0</v>
      </c>
      <c r="BD89" s="109" t="n">
        <v>0</v>
      </c>
      <c r="BE89" s="109" t="n">
        <v>0</v>
      </c>
      <c r="BF89" s="109" t="n">
        <v>0</v>
      </c>
      <c r="BG89" s="109" t="n">
        <v>0</v>
      </c>
      <c r="BH89" s="109" t="n">
        <v>0</v>
      </c>
      <c r="BI89" s="109" t="n">
        <v>0</v>
      </c>
      <c r="BJ89" s="109" t="n">
        <v>0</v>
      </c>
      <c r="BK89" s="109" t="n">
        <v>0</v>
      </c>
      <c r="BL89" s="109" t="n">
        <v>0</v>
      </c>
      <c r="BM89" s="109" t="n">
        <v>0</v>
      </c>
      <c r="BN89" s="109" t="n">
        <v>0</v>
      </c>
      <c r="BO89" s="109" t="n">
        <v>0</v>
      </c>
      <c r="BP89" s="109" t="n">
        <v>0</v>
      </c>
      <c r="BQ89" s="109" t="n">
        <v>0</v>
      </c>
      <c r="BR89" s="109" t="n">
        <v>0</v>
      </c>
      <c r="BS89" s="109" t="n">
        <v>0</v>
      </c>
      <c r="BT89" s="109" t="n">
        <v>0</v>
      </c>
      <c r="BU89" s="109" t="n">
        <v>0</v>
      </c>
      <c r="BV89" s="109" t="n">
        <v>0</v>
      </c>
      <c r="BW89" s="109" t="n">
        <v>0</v>
      </c>
      <c r="BX89" s="109" t="n">
        <v>0</v>
      </c>
      <c r="BY89" s="109" t="n">
        <v>0</v>
      </c>
      <c r="BZ89" s="109" t="n">
        <v>0</v>
      </c>
      <c r="CA89" s="109" t="n">
        <v>0</v>
      </c>
      <c r="CB89" s="109" t="n">
        <v>0</v>
      </c>
      <c r="CC89" s="109" t="n">
        <v>0</v>
      </c>
      <c r="CD89" s="109" t="n">
        <v>0</v>
      </c>
      <c r="CE89" s="109" t="n">
        <v>0</v>
      </c>
      <c r="CF89" s="109" t="n">
        <v>0</v>
      </c>
      <c r="CG89" s="109" t="n">
        <v>0</v>
      </c>
      <c r="CH89" s="109" t="n">
        <v>0</v>
      </c>
      <c r="CI89" s="109" t="n">
        <v>0</v>
      </c>
      <c r="CJ89" s="109" t="n">
        <v>0</v>
      </c>
      <c r="CK89" s="109" t="n">
        <v>0</v>
      </c>
      <c r="CL89" s="109" t="n">
        <v>0</v>
      </c>
      <c r="CM89" s="109" t="n">
        <v>0</v>
      </c>
      <c r="CN89" s="109" t="n">
        <v>0</v>
      </c>
      <c r="CO89" s="109" t="n">
        <v>0</v>
      </c>
      <c r="CP89" s="109" t="n">
        <v>0</v>
      </c>
      <c r="CQ89" s="109" t="n">
        <v>0</v>
      </c>
      <c r="CR89" s="109" t="n">
        <v>0</v>
      </c>
      <c r="CS89" s="109" t="n">
        <v>0</v>
      </c>
      <c r="CT89" s="109" t="n">
        <v>0</v>
      </c>
      <c r="CU89" s="109" t="n">
        <v>0</v>
      </c>
      <c r="CV89" s="109" t="n">
        <v>0</v>
      </c>
      <c r="CW89" s="109" t="n">
        <v>0</v>
      </c>
      <c r="CX89" s="109" t="n">
        <v>0</v>
      </c>
      <c r="CY89" s="109" t="n">
        <v>0</v>
      </c>
      <c r="CZ89" s="109" t="n">
        <v>0</v>
      </c>
      <c r="DA89" s="109" t="n">
        <v>0</v>
      </c>
      <c r="DB89" s="109" t="n">
        <v>0</v>
      </c>
      <c r="DC89" s="109" t="n">
        <v>0</v>
      </c>
      <c r="DD89" s="109" t="n">
        <v>0</v>
      </c>
      <c r="DE89" s="109" t="n">
        <v>0</v>
      </c>
      <c r="DF89" s="109" t="n">
        <v>0</v>
      </c>
      <c r="DG89" s="109" t="n">
        <v>0</v>
      </c>
      <c r="DH89" s="109" t="n">
        <v>0</v>
      </c>
      <c r="DI89" s="109" t="n">
        <v>0</v>
      </c>
      <c r="DJ89" s="109" t="n">
        <v>0</v>
      </c>
      <c r="DK89" s="109" t="n">
        <v>0</v>
      </c>
      <c r="DL89" s="109" t="n">
        <v>0</v>
      </c>
      <c r="DM89" s="109" t="n">
        <v>0</v>
      </c>
      <c r="DN89" s="109" t="n">
        <v>0</v>
      </c>
      <c r="DO89" s="109" t="n">
        <v>0</v>
      </c>
      <c r="DP89" s="109" t="n">
        <v>0</v>
      </c>
      <c r="DQ89" s="109" t="n">
        <v>0</v>
      </c>
      <c r="DR89" s="109" t="n">
        <v>0</v>
      </c>
      <c r="DS89" s="109" t="n">
        <v>0</v>
      </c>
      <c r="DT89" s="109" t="n">
        <v>0</v>
      </c>
      <c r="DU89" s="109" t="n">
        <v>0</v>
      </c>
      <c r="DV89" s="109" t="n">
        <v>0</v>
      </c>
      <c r="DW89" s="109" t="n">
        <v>0</v>
      </c>
      <c r="DX89" s="109" t="n">
        <v>0</v>
      </c>
      <c r="DY89" s="109" t="n">
        <v>0</v>
      </c>
      <c r="DZ89" s="109" t="n">
        <v>0</v>
      </c>
      <c r="EA89" s="109" t="n">
        <v>0</v>
      </c>
      <c r="EB89" s="109" t="n">
        <v>0</v>
      </c>
      <c r="EC89" s="109" t="n">
        <v>0</v>
      </c>
      <c r="ED89" s="109" t="n">
        <v>0</v>
      </c>
      <c r="EE89" s="109" t="n">
        <v>0</v>
      </c>
      <c r="EF89" s="109" t="n">
        <v>0</v>
      </c>
      <c r="EG89" s="109" t="n">
        <v>0</v>
      </c>
      <c r="EH89" s="109" t="n">
        <v>0</v>
      </c>
      <c r="EI89" s="109" t="n">
        <v>0</v>
      </c>
      <c r="EJ89" s="109" t="n">
        <v>0</v>
      </c>
      <c r="EK89" s="109" t="n">
        <v>0</v>
      </c>
      <c r="EL89" s="109" t="n">
        <v>0</v>
      </c>
      <c r="EM89" s="109" t="n">
        <v>0</v>
      </c>
      <c r="EN89" s="109" t="n">
        <v>0</v>
      </c>
      <c r="EO89" s="109" t="n">
        <v>0</v>
      </c>
      <c r="EP89" s="109" t="n">
        <v>0</v>
      </c>
      <c r="EQ89" s="109" t="n">
        <v>0</v>
      </c>
      <c r="ER89" s="109" t="n">
        <v>0</v>
      </c>
      <c r="ES89" s="109" t="n">
        <v>0</v>
      </c>
      <c r="ET89" s="109" t="n">
        <v>0</v>
      </c>
      <c r="EU89" s="109" t="n">
        <v>0</v>
      </c>
      <c r="EV89" s="109" t="n">
        <v>0</v>
      </c>
      <c r="EW89" s="109" t="n">
        <v>0</v>
      </c>
      <c r="EX89" s="109" t="n">
        <v>0</v>
      </c>
      <c r="EY89" s="109" t="n">
        <v>0</v>
      </c>
      <c r="EZ89" s="109" t="n">
        <f aca="false">ROUND(SUM(G89:EY89),5)</f>
        <v>0</v>
      </c>
      <c r="FA89" s="110"/>
      <c r="FB89" s="111"/>
      <c r="FC89" s="110"/>
      <c r="FD89" s="111"/>
      <c r="FE89" s="110"/>
      <c r="FF89" s="111"/>
      <c r="FG89" s="110"/>
      <c r="FH89" s="111"/>
      <c r="FI89" s="110"/>
      <c r="FJ89" s="111"/>
      <c r="FK89" s="110"/>
      <c r="FL89" s="111"/>
      <c r="FM89" s="110"/>
      <c r="FN89" s="111"/>
      <c r="FO89" s="110"/>
      <c r="FP89" s="111"/>
      <c r="FQ89" s="110"/>
      <c r="FR89" s="111"/>
      <c r="FS89" s="110"/>
      <c r="FT89" s="111"/>
      <c r="FU89" s="110"/>
      <c r="FV89" s="111"/>
      <c r="FW89" s="110"/>
      <c r="FX89" s="111"/>
      <c r="FY89" s="110"/>
      <c r="FZ89" s="111"/>
      <c r="GA89" s="110"/>
      <c r="GB89" s="111"/>
      <c r="GC89" s="110"/>
      <c r="GD89" s="111"/>
      <c r="GE89" s="110"/>
      <c r="GF89" s="111"/>
      <c r="GG89" s="110"/>
      <c r="GH89" s="111"/>
      <c r="GI89" s="110"/>
      <c r="GJ89" s="111"/>
      <c r="GK89" s="110"/>
      <c r="GL89" s="111"/>
      <c r="GM89" s="110"/>
      <c r="GN89" s="111"/>
      <c r="GO89" s="110"/>
      <c r="GP89" s="111"/>
      <c r="GQ89" s="110"/>
      <c r="GR89" s="111"/>
      <c r="GS89" s="110"/>
      <c r="GT89" s="111"/>
      <c r="GU89" s="110"/>
      <c r="GV89" s="111"/>
      <c r="GW89" s="110"/>
      <c r="GX89" s="111"/>
      <c r="GY89" s="110"/>
      <c r="GZ89" s="111"/>
      <c r="HA89" s="110"/>
      <c r="HB89" s="111"/>
      <c r="HC89" s="110"/>
      <c r="HD89" s="111"/>
      <c r="HE89" s="110"/>
      <c r="HF89" s="111"/>
      <c r="HG89" s="110"/>
      <c r="HH89" s="111"/>
      <c r="HI89" s="110"/>
      <c r="HJ89" s="111"/>
      <c r="HK89" s="110"/>
      <c r="HL89" s="111"/>
      <c r="HM89" s="110"/>
      <c r="HN89" s="111"/>
      <c r="HO89" s="110"/>
      <c r="HP89" s="111"/>
      <c r="HQ89" s="110"/>
      <c r="HR89" s="111"/>
      <c r="HS89" s="110"/>
      <c r="HT89" s="111"/>
      <c r="HU89" s="110"/>
      <c r="HV89" s="111"/>
      <c r="HW89" s="110"/>
      <c r="HX89" s="111"/>
      <c r="HY89" s="110"/>
      <c r="HZ89" s="111"/>
      <c r="IA89" s="110"/>
      <c r="IB89" s="111"/>
      <c r="IC89" s="110"/>
      <c r="ID89" s="111"/>
      <c r="IE89" s="110"/>
      <c r="IF89" s="111"/>
      <c r="IG89" s="110"/>
      <c r="IH89" s="111"/>
      <c r="II89" s="110"/>
      <c r="IJ89" s="111"/>
      <c r="IK89" s="110"/>
      <c r="IL89" s="111"/>
      <c r="IM89" s="110"/>
      <c r="IN89" s="111"/>
      <c r="IO89" s="110"/>
      <c r="IP89" s="111"/>
      <c r="IQ89" s="110"/>
      <c r="IR89" s="111"/>
      <c r="IS89" s="110"/>
      <c r="IT89" s="111"/>
      <c r="IU89" s="110"/>
      <c r="IV89" s="111"/>
      <c r="IW89" s="110"/>
      <c r="IX89" s="111"/>
      <c r="IY89" s="110"/>
      <c r="IZ89" s="111"/>
      <c r="JA89" s="110"/>
      <c r="JB89" s="111"/>
      <c r="JC89" s="110"/>
      <c r="JD89" s="111"/>
      <c r="JE89" s="110"/>
      <c r="JF89" s="111"/>
      <c r="JG89" s="110"/>
      <c r="JH89" s="111"/>
      <c r="JI89" s="110"/>
      <c r="JJ89" s="111"/>
      <c r="JK89" s="110"/>
      <c r="JL89" s="111"/>
      <c r="JM89" s="110"/>
      <c r="JN89" s="111"/>
      <c r="JO89" s="110"/>
      <c r="JP89" s="111"/>
      <c r="JQ89" s="110"/>
      <c r="JR89" s="111"/>
      <c r="JS89" s="110"/>
      <c r="JT89" s="111"/>
      <c r="JU89" s="110"/>
      <c r="JV89" s="111"/>
      <c r="JW89" s="110"/>
      <c r="JX89" s="111"/>
      <c r="JY89" s="112"/>
      <c r="JZ89" s="112"/>
    </row>
    <row r="90" customFormat="false" ht="13.8" hidden="false" customHeight="false" outlineLevel="0" collapsed="false">
      <c r="A90" s="76"/>
      <c r="B90" s="76"/>
      <c r="C90" s="76"/>
      <c r="D90" s="76" t="s">
        <v>466</v>
      </c>
      <c r="E90" s="76"/>
      <c r="F90" s="76"/>
      <c r="G90" s="113" t="n">
        <v>0</v>
      </c>
      <c r="H90" s="113" t="n">
        <v>0</v>
      </c>
      <c r="I90" s="113" t="n">
        <v>0</v>
      </c>
      <c r="J90" s="113" t="n">
        <v>0</v>
      </c>
      <c r="K90" s="113" t="n">
        <v>0</v>
      </c>
      <c r="L90" s="113" t="n">
        <v>0</v>
      </c>
      <c r="M90" s="113" t="n">
        <v>0</v>
      </c>
      <c r="N90" s="113" t="n">
        <v>0</v>
      </c>
      <c r="O90" s="113" t="n">
        <v>0</v>
      </c>
      <c r="P90" s="113" t="n">
        <v>0</v>
      </c>
      <c r="Q90" s="113" t="n">
        <v>0</v>
      </c>
      <c r="R90" s="113" t="n">
        <v>0</v>
      </c>
      <c r="S90" s="113" t="n">
        <v>0</v>
      </c>
      <c r="T90" s="113" t="n">
        <v>0</v>
      </c>
      <c r="U90" s="113" t="n">
        <v>0</v>
      </c>
      <c r="V90" s="113" t="n">
        <v>0</v>
      </c>
      <c r="W90" s="113" t="n">
        <v>0</v>
      </c>
      <c r="X90" s="113" t="n">
        <v>0</v>
      </c>
      <c r="Y90" s="113" t="n">
        <v>0</v>
      </c>
      <c r="Z90" s="113" t="n">
        <v>0</v>
      </c>
      <c r="AA90" s="113" t="n">
        <v>0</v>
      </c>
      <c r="AB90" s="113" t="n">
        <v>0</v>
      </c>
      <c r="AC90" s="113" t="n">
        <v>0</v>
      </c>
      <c r="AD90" s="113" t="n">
        <v>0</v>
      </c>
      <c r="AE90" s="113" t="n">
        <v>0</v>
      </c>
      <c r="AF90" s="113" t="n">
        <v>0</v>
      </c>
      <c r="AG90" s="113" t="n">
        <v>0</v>
      </c>
      <c r="AH90" s="113" t="n">
        <v>0</v>
      </c>
      <c r="AI90" s="113" t="n">
        <v>0</v>
      </c>
      <c r="AJ90" s="113" t="n">
        <v>0</v>
      </c>
      <c r="AK90" s="113" t="n">
        <v>0</v>
      </c>
      <c r="AL90" s="113" t="n">
        <v>0</v>
      </c>
      <c r="AM90" s="113" t="n">
        <v>0</v>
      </c>
      <c r="AN90" s="113" t="n">
        <v>0</v>
      </c>
      <c r="AO90" s="113" t="n">
        <v>0</v>
      </c>
      <c r="AP90" s="113" t="n">
        <v>0</v>
      </c>
      <c r="AQ90" s="113" t="n">
        <v>0</v>
      </c>
      <c r="AR90" s="113" t="n">
        <v>0</v>
      </c>
      <c r="AS90" s="113" t="n">
        <v>0</v>
      </c>
      <c r="AT90" s="113" t="n">
        <v>0</v>
      </c>
      <c r="AU90" s="113" t="n">
        <v>0</v>
      </c>
      <c r="AV90" s="113" t="n">
        <v>0</v>
      </c>
      <c r="AW90" s="113" t="n">
        <v>0</v>
      </c>
      <c r="AX90" s="113" t="n">
        <v>0</v>
      </c>
      <c r="AY90" s="113" t="n">
        <v>0</v>
      </c>
      <c r="AZ90" s="113" t="n">
        <v>0</v>
      </c>
      <c r="BA90" s="113" t="n">
        <v>0</v>
      </c>
      <c r="BB90" s="113" t="n">
        <v>0</v>
      </c>
      <c r="BC90" s="113" t="n">
        <v>0</v>
      </c>
      <c r="BD90" s="113" t="n">
        <v>0</v>
      </c>
      <c r="BE90" s="113" t="n">
        <v>0</v>
      </c>
      <c r="BF90" s="113" t="n">
        <v>0</v>
      </c>
      <c r="BG90" s="113" t="n">
        <v>0</v>
      </c>
      <c r="BH90" s="113" t="n">
        <v>0</v>
      </c>
      <c r="BI90" s="113" t="n">
        <v>0</v>
      </c>
      <c r="BJ90" s="113" t="n">
        <v>0</v>
      </c>
      <c r="BK90" s="113" t="n">
        <v>0</v>
      </c>
      <c r="BL90" s="113" t="n">
        <v>0</v>
      </c>
      <c r="BM90" s="113" t="n">
        <v>0</v>
      </c>
      <c r="BN90" s="113" t="n">
        <v>0</v>
      </c>
      <c r="BO90" s="113" t="n">
        <v>0</v>
      </c>
      <c r="BP90" s="113" t="n">
        <v>0</v>
      </c>
      <c r="BQ90" s="113" t="n">
        <v>0</v>
      </c>
      <c r="BR90" s="113" t="n">
        <v>0</v>
      </c>
      <c r="BS90" s="113" t="n">
        <v>0</v>
      </c>
      <c r="BT90" s="113" t="n">
        <v>0</v>
      </c>
      <c r="BU90" s="113" t="n">
        <v>0</v>
      </c>
      <c r="BV90" s="113" t="n">
        <v>0</v>
      </c>
      <c r="BW90" s="113" t="n">
        <v>0</v>
      </c>
      <c r="BX90" s="113" t="n">
        <v>0</v>
      </c>
      <c r="BY90" s="113" t="n">
        <v>0</v>
      </c>
      <c r="BZ90" s="113" t="n">
        <v>0</v>
      </c>
      <c r="CA90" s="113" t="n">
        <v>0</v>
      </c>
      <c r="CB90" s="113" t="n">
        <v>0</v>
      </c>
      <c r="CC90" s="113" t="n">
        <v>0</v>
      </c>
      <c r="CD90" s="113" t="n">
        <v>0</v>
      </c>
      <c r="CE90" s="113" t="n">
        <v>0</v>
      </c>
      <c r="CF90" s="113" t="n">
        <v>0</v>
      </c>
      <c r="CG90" s="113" t="n">
        <v>0</v>
      </c>
      <c r="CH90" s="113" t="n">
        <v>0</v>
      </c>
      <c r="CI90" s="113" t="n">
        <v>0</v>
      </c>
      <c r="CJ90" s="113" t="n">
        <v>0</v>
      </c>
      <c r="CK90" s="113" t="n">
        <v>0</v>
      </c>
      <c r="CL90" s="113" t="n">
        <v>0</v>
      </c>
      <c r="CM90" s="113" t="n">
        <v>0</v>
      </c>
      <c r="CN90" s="113" t="n">
        <v>0</v>
      </c>
      <c r="CO90" s="113" t="n">
        <v>0</v>
      </c>
      <c r="CP90" s="113" t="n">
        <v>0</v>
      </c>
      <c r="CQ90" s="113" t="n">
        <v>0</v>
      </c>
      <c r="CR90" s="113" t="n">
        <v>0</v>
      </c>
      <c r="CS90" s="113" t="n">
        <v>0</v>
      </c>
      <c r="CT90" s="113" t="n">
        <v>0</v>
      </c>
      <c r="CU90" s="113" t="n">
        <v>0</v>
      </c>
      <c r="CV90" s="113" t="n">
        <v>0</v>
      </c>
      <c r="CW90" s="113" t="n">
        <v>0</v>
      </c>
      <c r="CX90" s="113" t="n">
        <v>0</v>
      </c>
      <c r="CY90" s="113" t="n">
        <v>0</v>
      </c>
      <c r="CZ90" s="113" t="n">
        <v>0</v>
      </c>
      <c r="DA90" s="113" t="n">
        <v>0</v>
      </c>
      <c r="DB90" s="113" t="n">
        <v>0</v>
      </c>
      <c r="DC90" s="113" t="n">
        <v>0</v>
      </c>
      <c r="DD90" s="113" t="n">
        <v>0</v>
      </c>
      <c r="DE90" s="113" t="n">
        <v>0</v>
      </c>
      <c r="DF90" s="113" t="n">
        <v>0</v>
      </c>
      <c r="DG90" s="113" t="n">
        <v>0</v>
      </c>
      <c r="DH90" s="113" t="n">
        <v>0</v>
      </c>
      <c r="DI90" s="113" t="n">
        <v>0</v>
      </c>
      <c r="DJ90" s="113" t="n">
        <v>0</v>
      </c>
      <c r="DK90" s="113" t="n">
        <v>0</v>
      </c>
      <c r="DL90" s="113" t="n">
        <v>0</v>
      </c>
      <c r="DM90" s="113" t="n">
        <v>0</v>
      </c>
      <c r="DN90" s="113" t="n">
        <v>0</v>
      </c>
      <c r="DO90" s="113" t="n">
        <v>0</v>
      </c>
      <c r="DP90" s="113" t="n">
        <v>0</v>
      </c>
      <c r="DQ90" s="113" t="n">
        <v>0</v>
      </c>
      <c r="DR90" s="113" t="n">
        <v>0</v>
      </c>
      <c r="DS90" s="113" t="n">
        <v>0</v>
      </c>
      <c r="DT90" s="113" t="n">
        <v>0</v>
      </c>
      <c r="DU90" s="113" t="n">
        <v>0</v>
      </c>
      <c r="DV90" s="113" t="n">
        <v>0</v>
      </c>
      <c r="DW90" s="113" t="n">
        <v>0</v>
      </c>
      <c r="DX90" s="113" t="n">
        <v>0</v>
      </c>
      <c r="DY90" s="113" t="n">
        <v>0</v>
      </c>
      <c r="DZ90" s="113" t="n">
        <v>0</v>
      </c>
      <c r="EA90" s="113" t="n">
        <v>0</v>
      </c>
      <c r="EB90" s="113" t="n">
        <v>0</v>
      </c>
      <c r="EC90" s="113" t="n">
        <v>0</v>
      </c>
      <c r="ED90" s="113" t="n">
        <v>0</v>
      </c>
      <c r="EE90" s="113" t="n">
        <v>0</v>
      </c>
      <c r="EF90" s="113" t="n">
        <v>0</v>
      </c>
      <c r="EG90" s="113" t="n">
        <v>0</v>
      </c>
      <c r="EH90" s="113" t="n">
        <v>0</v>
      </c>
      <c r="EI90" s="113" t="n">
        <v>0</v>
      </c>
      <c r="EJ90" s="113" t="n">
        <v>0</v>
      </c>
      <c r="EK90" s="113" t="n">
        <v>0</v>
      </c>
      <c r="EL90" s="113" t="n">
        <v>0</v>
      </c>
      <c r="EM90" s="113" t="n">
        <v>0</v>
      </c>
      <c r="EN90" s="113" t="n">
        <v>0</v>
      </c>
      <c r="EO90" s="113" t="n">
        <v>0</v>
      </c>
      <c r="EP90" s="113" t="n">
        <v>0</v>
      </c>
      <c r="EQ90" s="113" t="n">
        <v>0</v>
      </c>
      <c r="ER90" s="113" t="n">
        <v>0</v>
      </c>
      <c r="ES90" s="113" t="n">
        <v>0</v>
      </c>
      <c r="ET90" s="113" t="n">
        <v>0</v>
      </c>
      <c r="EU90" s="113" t="n">
        <v>0</v>
      </c>
      <c r="EV90" s="113" t="n">
        <v>0</v>
      </c>
      <c r="EW90" s="113" t="n">
        <v>0</v>
      </c>
      <c r="EX90" s="113" t="n">
        <v>0</v>
      </c>
      <c r="EY90" s="113" t="n">
        <v>0</v>
      </c>
      <c r="EZ90" s="113" t="n">
        <f aca="false">ROUND(SUM(G90:EY90),5)</f>
        <v>0</v>
      </c>
      <c r="FA90" s="110"/>
      <c r="FB90" s="111"/>
      <c r="FC90" s="110"/>
      <c r="FD90" s="111"/>
      <c r="FE90" s="110"/>
      <c r="FF90" s="111"/>
      <c r="FG90" s="110"/>
      <c r="FH90" s="111"/>
      <c r="FI90" s="110"/>
      <c r="FJ90" s="111"/>
      <c r="FK90" s="110"/>
      <c r="FL90" s="111"/>
      <c r="FM90" s="110"/>
      <c r="FN90" s="111"/>
      <c r="FO90" s="110"/>
      <c r="FP90" s="111"/>
      <c r="FQ90" s="110"/>
      <c r="FR90" s="111"/>
      <c r="FS90" s="110"/>
      <c r="FT90" s="111"/>
      <c r="FU90" s="110"/>
      <c r="FV90" s="111"/>
      <c r="FW90" s="110"/>
      <c r="FX90" s="111"/>
      <c r="FY90" s="110"/>
      <c r="FZ90" s="111"/>
      <c r="GA90" s="110"/>
      <c r="GB90" s="111"/>
      <c r="GC90" s="110"/>
      <c r="GD90" s="111"/>
      <c r="GE90" s="110"/>
      <c r="GF90" s="111"/>
      <c r="GG90" s="110"/>
      <c r="GH90" s="111"/>
      <c r="GI90" s="110"/>
      <c r="GJ90" s="111"/>
      <c r="GK90" s="110"/>
      <c r="GL90" s="111"/>
      <c r="GM90" s="110"/>
      <c r="GN90" s="111"/>
      <c r="GO90" s="110"/>
      <c r="GP90" s="111"/>
      <c r="GQ90" s="110"/>
      <c r="GR90" s="111"/>
      <c r="GS90" s="110"/>
      <c r="GT90" s="111"/>
      <c r="GU90" s="110"/>
      <c r="GV90" s="111"/>
      <c r="GW90" s="110"/>
      <c r="GX90" s="111"/>
      <c r="GY90" s="110"/>
      <c r="GZ90" s="111"/>
      <c r="HA90" s="110"/>
      <c r="HB90" s="111"/>
      <c r="HC90" s="110"/>
      <c r="HD90" s="111"/>
      <c r="HE90" s="110"/>
      <c r="HF90" s="111"/>
      <c r="HG90" s="110"/>
      <c r="HH90" s="111"/>
      <c r="HI90" s="110"/>
      <c r="HJ90" s="111"/>
      <c r="HK90" s="110"/>
      <c r="HL90" s="111"/>
      <c r="HM90" s="110"/>
      <c r="HN90" s="111"/>
      <c r="HO90" s="110"/>
      <c r="HP90" s="111"/>
      <c r="HQ90" s="110"/>
      <c r="HR90" s="111"/>
      <c r="HS90" s="110"/>
      <c r="HT90" s="111"/>
      <c r="HU90" s="110"/>
      <c r="HV90" s="111"/>
      <c r="HW90" s="110"/>
      <c r="HX90" s="111"/>
      <c r="HY90" s="110"/>
      <c r="HZ90" s="111"/>
      <c r="IA90" s="110"/>
      <c r="IB90" s="111"/>
      <c r="IC90" s="110"/>
      <c r="ID90" s="111"/>
      <c r="IE90" s="110"/>
      <c r="IF90" s="111"/>
      <c r="IG90" s="110"/>
      <c r="IH90" s="111"/>
      <c r="II90" s="110"/>
      <c r="IJ90" s="111"/>
      <c r="IK90" s="110"/>
      <c r="IL90" s="111"/>
      <c r="IM90" s="110"/>
      <c r="IN90" s="111"/>
      <c r="IO90" s="110"/>
      <c r="IP90" s="111"/>
      <c r="IQ90" s="110"/>
      <c r="IR90" s="111"/>
      <c r="IS90" s="110"/>
      <c r="IT90" s="111"/>
      <c r="IU90" s="110"/>
      <c r="IV90" s="111"/>
      <c r="IW90" s="110"/>
      <c r="IX90" s="111"/>
      <c r="IY90" s="110"/>
      <c r="IZ90" s="111"/>
      <c r="JA90" s="110"/>
      <c r="JB90" s="111"/>
      <c r="JC90" s="110"/>
      <c r="JD90" s="111"/>
      <c r="JE90" s="110"/>
      <c r="JF90" s="111"/>
      <c r="JG90" s="110"/>
      <c r="JH90" s="111"/>
      <c r="JI90" s="110"/>
      <c r="JJ90" s="111"/>
      <c r="JK90" s="110"/>
      <c r="JL90" s="111"/>
      <c r="JM90" s="110"/>
      <c r="JN90" s="111"/>
      <c r="JO90" s="110"/>
      <c r="JP90" s="111"/>
      <c r="JQ90" s="110"/>
      <c r="JR90" s="111"/>
      <c r="JS90" s="110"/>
      <c r="JT90" s="111"/>
      <c r="JU90" s="110"/>
      <c r="JV90" s="111"/>
      <c r="JW90" s="110"/>
      <c r="JX90" s="111"/>
      <c r="JY90" s="112"/>
      <c r="JZ90" s="112"/>
    </row>
    <row r="91" customFormat="false" ht="13.8" hidden="false" customHeight="false" outlineLevel="0" collapsed="false">
      <c r="A91" s="76"/>
      <c r="B91" s="76"/>
      <c r="C91" s="76" t="s">
        <v>467</v>
      </c>
      <c r="D91" s="76"/>
      <c r="E91" s="76"/>
      <c r="F91" s="76"/>
      <c r="G91" s="109" t="n">
        <f aca="false">ROUND(SUM(G88:G90),5)</f>
        <v>0</v>
      </c>
      <c r="H91" s="109" t="n">
        <f aca="false">ROUND(SUM(H88:H90),5)</f>
        <v>0</v>
      </c>
      <c r="I91" s="109" t="n">
        <f aca="false">ROUND(SUM(I88:I90),5)</f>
        <v>0</v>
      </c>
      <c r="J91" s="109" t="n">
        <f aca="false">ROUND(SUM(J88:J90),5)</f>
        <v>0</v>
      </c>
      <c r="K91" s="109" t="n">
        <f aca="false">ROUND(SUM(K88:K90),5)</f>
        <v>0</v>
      </c>
      <c r="L91" s="109" t="n">
        <f aca="false">ROUND(SUM(L88:L90),5)</f>
        <v>0</v>
      </c>
      <c r="M91" s="109" t="n">
        <f aca="false">ROUND(SUM(M88:M90),5)</f>
        <v>0</v>
      </c>
      <c r="N91" s="109" t="n">
        <f aca="false">ROUND(SUM(N88:N90),5)</f>
        <v>0</v>
      </c>
      <c r="O91" s="109" t="n">
        <f aca="false">ROUND(SUM(O88:O90),5)</f>
        <v>0</v>
      </c>
      <c r="P91" s="109" t="n">
        <f aca="false">ROUND(SUM(P88:P90),5)</f>
        <v>0</v>
      </c>
      <c r="Q91" s="109" t="n">
        <f aca="false">ROUND(SUM(Q88:Q90),5)</f>
        <v>0</v>
      </c>
      <c r="R91" s="109" t="n">
        <f aca="false">ROUND(SUM(R88:R90),5)</f>
        <v>0</v>
      </c>
      <c r="S91" s="109" t="n">
        <f aca="false">ROUND(SUM(S88:S90),5)</f>
        <v>0</v>
      </c>
      <c r="T91" s="109" t="n">
        <f aca="false">ROUND(SUM(T88:T90),5)</f>
        <v>0</v>
      </c>
      <c r="U91" s="109" t="n">
        <f aca="false">ROUND(SUM(U88:U90),5)</f>
        <v>0</v>
      </c>
      <c r="V91" s="109" t="n">
        <f aca="false">ROUND(SUM(V88:V90),5)</f>
        <v>0</v>
      </c>
      <c r="W91" s="109" t="n">
        <f aca="false">ROUND(SUM(W88:W90),5)</f>
        <v>0</v>
      </c>
      <c r="X91" s="109" t="n">
        <f aca="false">ROUND(SUM(X88:X90),5)</f>
        <v>0</v>
      </c>
      <c r="Y91" s="109" t="n">
        <f aca="false">ROUND(SUM(Y88:Y90),5)</f>
        <v>0</v>
      </c>
      <c r="Z91" s="109" t="n">
        <f aca="false">ROUND(SUM(Z88:Z90),5)</f>
        <v>0</v>
      </c>
      <c r="AA91" s="109" t="n">
        <f aca="false">ROUND(SUM(AA88:AA90),5)</f>
        <v>0</v>
      </c>
      <c r="AB91" s="109" t="n">
        <f aca="false">ROUND(SUM(AB88:AB90),5)</f>
        <v>0</v>
      </c>
      <c r="AC91" s="109" t="n">
        <f aca="false">ROUND(SUM(AC88:AC90),5)</f>
        <v>0</v>
      </c>
      <c r="AD91" s="109" t="n">
        <f aca="false">ROUND(SUM(AD88:AD90),5)</f>
        <v>0</v>
      </c>
      <c r="AE91" s="109" t="n">
        <f aca="false">ROUND(SUM(AE88:AE90),5)</f>
        <v>0</v>
      </c>
      <c r="AF91" s="109" t="n">
        <f aca="false">ROUND(SUM(AF88:AF90),5)</f>
        <v>0</v>
      </c>
      <c r="AG91" s="109" t="n">
        <f aca="false">ROUND(SUM(AG88:AG90),5)</f>
        <v>0</v>
      </c>
      <c r="AH91" s="109" t="n">
        <f aca="false">ROUND(SUM(AH88:AH90),5)</f>
        <v>0</v>
      </c>
      <c r="AI91" s="109" t="n">
        <f aca="false">ROUND(SUM(AI88:AI90),5)</f>
        <v>0</v>
      </c>
      <c r="AJ91" s="109" t="n">
        <f aca="false">ROUND(SUM(AJ88:AJ90),5)</f>
        <v>0</v>
      </c>
      <c r="AK91" s="109" t="n">
        <f aca="false">ROUND(SUM(AK88:AK90),5)</f>
        <v>0</v>
      </c>
      <c r="AL91" s="109" t="n">
        <f aca="false">ROUND(SUM(AL88:AL90),5)</f>
        <v>0</v>
      </c>
      <c r="AM91" s="109" t="n">
        <f aca="false">ROUND(SUM(AM88:AM90),5)</f>
        <v>0</v>
      </c>
      <c r="AN91" s="109" t="n">
        <f aca="false">ROUND(SUM(AN88:AN90),5)</f>
        <v>0</v>
      </c>
      <c r="AO91" s="109" t="n">
        <f aca="false">ROUND(SUM(AO88:AO90),5)</f>
        <v>0</v>
      </c>
      <c r="AP91" s="109" t="n">
        <f aca="false">ROUND(SUM(AP88:AP90),5)</f>
        <v>0</v>
      </c>
      <c r="AQ91" s="109" t="n">
        <f aca="false">ROUND(SUM(AQ88:AQ90),5)</f>
        <v>0</v>
      </c>
      <c r="AR91" s="109" t="n">
        <f aca="false">ROUND(SUM(AR88:AR90),5)</f>
        <v>0</v>
      </c>
      <c r="AS91" s="109" t="n">
        <f aca="false">ROUND(SUM(AS88:AS90),5)</f>
        <v>0</v>
      </c>
      <c r="AT91" s="109" t="n">
        <f aca="false">ROUND(SUM(AT88:AT90),5)</f>
        <v>0</v>
      </c>
      <c r="AU91" s="109" t="n">
        <f aca="false">ROUND(SUM(AU88:AU90),5)</f>
        <v>0</v>
      </c>
      <c r="AV91" s="109" t="n">
        <f aca="false">ROUND(SUM(AV88:AV90),5)</f>
        <v>0</v>
      </c>
      <c r="AW91" s="109" t="n">
        <f aca="false">ROUND(SUM(AW88:AW90),5)</f>
        <v>0</v>
      </c>
      <c r="AX91" s="109" t="n">
        <f aca="false">ROUND(SUM(AX88:AX90),5)</f>
        <v>0</v>
      </c>
      <c r="AY91" s="109" t="n">
        <f aca="false">ROUND(SUM(AY88:AY90),5)</f>
        <v>0</v>
      </c>
      <c r="AZ91" s="109" t="n">
        <f aca="false">ROUND(SUM(AZ88:AZ90),5)</f>
        <v>0</v>
      </c>
      <c r="BA91" s="109" t="n">
        <f aca="false">ROUND(SUM(BA88:BA90),5)</f>
        <v>0</v>
      </c>
      <c r="BB91" s="109" t="n">
        <f aca="false">ROUND(SUM(BB88:BB90),5)</f>
        <v>0</v>
      </c>
      <c r="BC91" s="109" t="n">
        <f aca="false">ROUND(SUM(BC88:BC90),5)</f>
        <v>0</v>
      </c>
      <c r="BD91" s="109" t="n">
        <f aca="false">ROUND(SUM(BD88:BD90),5)</f>
        <v>0</v>
      </c>
      <c r="BE91" s="109" t="n">
        <f aca="false">ROUND(SUM(BE88:BE90),5)</f>
        <v>0</v>
      </c>
      <c r="BF91" s="109" t="n">
        <f aca="false">ROUND(SUM(BF88:BF90),5)</f>
        <v>0</v>
      </c>
      <c r="BG91" s="109" t="n">
        <f aca="false">ROUND(SUM(BG88:BG90),5)</f>
        <v>0</v>
      </c>
      <c r="BH91" s="109" t="n">
        <f aca="false">ROUND(SUM(BH88:BH90),5)</f>
        <v>0</v>
      </c>
      <c r="BI91" s="109" t="n">
        <f aca="false">ROUND(SUM(BI88:BI90),5)</f>
        <v>0</v>
      </c>
      <c r="BJ91" s="109" t="n">
        <f aca="false">ROUND(SUM(BJ88:BJ90),5)</f>
        <v>0</v>
      </c>
      <c r="BK91" s="109" t="n">
        <f aca="false">ROUND(SUM(BK88:BK90),5)</f>
        <v>0</v>
      </c>
      <c r="BL91" s="109" t="n">
        <f aca="false">ROUND(SUM(BL88:BL90),5)</f>
        <v>0</v>
      </c>
      <c r="BM91" s="109" t="n">
        <f aca="false">ROUND(SUM(BM88:BM90),5)</f>
        <v>0</v>
      </c>
      <c r="BN91" s="109" t="n">
        <f aca="false">ROUND(SUM(BN88:BN90),5)</f>
        <v>0</v>
      </c>
      <c r="BO91" s="109" t="n">
        <f aca="false">ROUND(SUM(BO88:BO90),5)</f>
        <v>0</v>
      </c>
      <c r="BP91" s="109" t="n">
        <f aca="false">ROUND(SUM(BP88:BP90),5)</f>
        <v>0</v>
      </c>
      <c r="BQ91" s="109" t="n">
        <f aca="false">ROUND(SUM(BQ88:BQ90),5)</f>
        <v>0</v>
      </c>
      <c r="BR91" s="109" t="n">
        <f aca="false">ROUND(SUM(BR88:BR90),5)</f>
        <v>0</v>
      </c>
      <c r="BS91" s="109" t="n">
        <f aca="false">ROUND(SUM(BS88:BS90),5)</f>
        <v>0</v>
      </c>
      <c r="BT91" s="109" t="n">
        <f aca="false">ROUND(SUM(BT88:BT90),5)</f>
        <v>0</v>
      </c>
      <c r="BU91" s="109" t="n">
        <f aca="false">ROUND(SUM(BU88:BU90),5)</f>
        <v>0</v>
      </c>
      <c r="BV91" s="109" t="n">
        <f aca="false">ROUND(SUM(BV88:BV90),5)</f>
        <v>0</v>
      </c>
      <c r="BW91" s="109" t="n">
        <f aca="false">ROUND(SUM(BW88:BW90),5)</f>
        <v>0</v>
      </c>
      <c r="BX91" s="109" t="n">
        <f aca="false">ROUND(SUM(BX88:BX90),5)</f>
        <v>0</v>
      </c>
      <c r="BY91" s="109" t="n">
        <f aca="false">ROUND(SUM(BY88:BY90),5)</f>
        <v>0</v>
      </c>
      <c r="BZ91" s="109" t="n">
        <f aca="false">ROUND(SUM(BZ88:BZ90),5)</f>
        <v>0</v>
      </c>
      <c r="CA91" s="109" t="n">
        <f aca="false">ROUND(SUM(CA88:CA90),5)</f>
        <v>0</v>
      </c>
      <c r="CB91" s="109" t="n">
        <f aca="false">ROUND(SUM(CB88:CB90),5)</f>
        <v>0</v>
      </c>
      <c r="CC91" s="109" t="n">
        <f aca="false">ROUND(SUM(CC88:CC90),5)</f>
        <v>0</v>
      </c>
      <c r="CD91" s="109" t="n">
        <f aca="false">ROUND(SUM(CD88:CD90),5)</f>
        <v>0</v>
      </c>
      <c r="CE91" s="109" t="n">
        <f aca="false">ROUND(SUM(CE88:CE90),5)</f>
        <v>0</v>
      </c>
      <c r="CF91" s="109" t="n">
        <f aca="false">ROUND(SUM(CF88:CF90),5)</f>
        <v>0</v>
      </c>
      <c r="CG91" s="109" t="n">
        <f aca="false">ROUND(SUM(CG88:CG90),5)</f>
        <v>0</v>
      </c>
      <c r="CH91" s="109" t="n">
        <f aca="false">ROUND(SUM(CH88:CH90),5)</f>
        <v>0</v>
      </c>
      <c r="CI91" s="109" t="n">
        <f aca="false">ROUND(SUM(CI88:CI90),5)</f>
        <v>0</v>
      </c>
      <c r="CJ91" s="109" t="n">
        <f aca="false">ROUND(SUM(CJ88:CJ90),5)</f>
        <v>0</v>
      </c>
      <c r="CK91" s="109" t="n">
        <f aca="false">ROUND(SUM(CK88:CK90),5)</f>
        <v>0</v>
      </c>
      <c r="CL91" s="109" t="n">
        <f aca="false">ROUND(SUM(CL88:CL90),5)</f>
        <v>0</v>
      </c>
      <c r="CM91" s="109" t="n">
        <f aca="false">ROUND(SUM(CM88:CM90),5)</f>
        <v>0</v>
      </c>
      <c r="CN91" s="109" t="n">
        <f aca="false">ROUND(SUM(CN88:CN90),5)</f>
        <v>0</v>
      </c>
      <c r="CO91" s="109" t="n">
        <f aca="false">ROUND(SUM(CO88:CO90),5)</f>
        <v>0</v>
      </c>
      <c r="CP91" s="109" t="n">
        <f aca="false">ROUND(SUM(CP88:CP90),5)</f>
        <v>0</v>
      </c>
      <c r="CQ91" s="109" t="n">
        <f aca="false">ROUND(SUM(CQ88:CQ90),5)</f>
        <v>0</v>
      </c>
      <c r="CR91" s="109" t="n">
        <f aca="false">ROUND(SUM(CR88:CR90),5)</f>
        <v>0</v>
      </c>
      <c r="CS91" s="109" t="n">
        <f aca="false">ROUND(SUM(CS88:CS90),5)</f>
        <v>0</v>
      </c>
      <c r="CT91" s="109" t="n">
        <f aca="false">ROUND(SUM(CT88:CT90),5)</f>
        <v>0</v>
      </c>
      <c r="CU91" s="109" t="n">
        <f aca="false">ROUND(SUM(CU88:CU90),5)</f>
        <v>0</v>
      </c>
      <c r="CV91" s="109" t="n">
        <f aca="false">ROUND(SUM(CV88:CV90),5)</f>
        <v>0</v>
      </c>
      <c r="CW91" s="109" t="n">
        <f aca="false">ROUND(SUM(CW88:CW90),5)</f>
        <v>0</v>
      </c>
      <c r="CX91" s="109" t="n">
        <f aca="false">ROUND(SUM(CX88:CX90),5)</f>
        <v>0</v>
      </c>
      <c r="CY91" s="109" t="n">
        <f aca="false">ROUND(SUM(CY88:CY90),5)</f>
        <v>0</v>
      </c>
      <c r="CZ91" s="109" t="n">
        <f aca="false">ROUND(SUM(CZ88:CZ90),5)</f>
        <v>0</v>
      </c>
      <c r="DA91" s="109" t="n">
        <f aca="false">ROUND(SUM(DA88:DA90),5)</f>
        <v>0</v>
      </c>
      <c r="DB91" s="109" t="n">
        <f aca="false">ROUND(SUM(DB88:DB90),5)</f>
        <v>0</v>
      </c>
      <c r="DC91" s="109" t="n">
        <f aca="false">ROUND(SUM(DC88:DC90),5)</f>
        <v>0</v>
      </c>
      <c r="DD91" s="109" t="n">
        <f aca="false">ROUND(SUM(DD88:DD90),5)</f>
        <v>0</v>
      </c>
      <c r="DE91" s="109" t="n">
        <f aca="false">ROUND(SUM(DE88:DE90),5)</f>
        <v>0</v>
      </c>
      <c r="DF91" s="109" t="n">
        <f aca="false">ROUND(SUM(DF88:DF90),5)</f>
        <v>0</v>
      </c>
      <c r="DG91" s="109" t="n">
        <f aca="false">ROUND(SUM(DG88:DG90),5)</f>
        <v>0</v>
      </c>
      <c r="DH91" s="109" t="n">
        <f aca="false">ROUND(SUM(DH88:DH90),5)</f>
        <v>0</v>
      </c>
      <c r="DI91" s="109" t="n">
        <f aca="false">ROUND(SUM(DI88:DI90),5)</f>
        <v>0</v>
      </c>
      <c r="DJ91" s="109" t="n">
        <f aca="false">ROUND(SUM(DJ88:DJ90),5)</f>
        <v>0</v>
      </c>
      <c r="DK91" s="109" t="n">
        <f aca="false">ROUND(SUM(DK88:DK90),5)</f>
        <v>0</v>
      </c>
      <c r="DL91" s="109" t="n">
        <f aca="false">ROUND(SUM(DL88:DL90),5)</f>
        <v>0</v>
      </c>
      <c r="DM91" s="109" t="n">
        <f aca="false">ROUND(SUM(DM88:DM90),5)</f>
        <v>0</v>
      </c>
      <c r="DN91" s="109" t="n">
        <f aca="false">ROUND(SUM(DN88:DN90),5)</f>
        <v>0</v>
      </c>
      <c r="DO91" s="109" t="n">
        <f aca="false">ROUND(SUM(DO88:DO90),5)</f>
        <v>0</v>
      </c>
      <c r="DP91" s="109" t="n">
        <f aca="false">ROUND(SUM(DP88:DP90),5)</f>
        <v>0</v>
      </c>
      <c r="DQ91" s="109" t="n">
        <f aca="false">ROUND(SUM(DQ88:DQ90),5)</f>
        <v>0</v>
      </c>
      <c r="DR91" s="109" t="n">
        <f aca="false">ROUND(SUM(DR88:DR90),5)</f>
        <v>0</v>
      </c>
      <c r="DS91" s="109" t="n">
        <f aca="false">ROUND(SUM(DS88:DS90),5)</f>
        <v>0</v>
      </c>
      <c r="DT91" s="109" t="n">
        <f aca="false">ROUND(SUM(DT88:DT90),5)</f>
        <v>0</v>
      </c>
      <c r="DU91" s="109" t="n">
        <f aca="false">ROUND(SUM(DU88:DU90),5)</f>
        <v>0</v>
      </c>
      <c r="DV91" s="109" t="n">
        <f aca="false">ROUND(SUM(DV88:DV90),5)</f>
        <v>0</v>
      </c>
      <c r="DW91" s="109" t="n">
        <f aca="false">ROUND(SUM(DW88:DW90),5)</f>
        <v>0</v>
      </c>
      <c r="DX91" s="109" t="n">
        <f aca="false">ROUND(SUM(DX88:DX90),5)</f>
        <v>0</v>
      </c>
      <c r="DY91" s="109" t="n">
        <f aca="false">ROUND(SUM(DY88:DY90),5)</f>
        <v>0</v>
      </c>
      <c r="DZ91" s="109" t="n">
        <f aca="false">ROUND(SUM(DZ88:DZ90),5)</f>
        <v>0</v>
      </c>
      <c r="EA91" s="109" t="n">
        <f aca="false">ROUND(SUM(EA88:EA90),5)</f>
        <v>0</v>
      </c>
      <c r="EB91" s="109" t="n">
        <f aca="false">ROUND(SUM(EB88:EB90),5)</f>
        <v>0</v>
      </c>
      <c r="EC91" s="109" t="n">
        <f aca="false">ROUND(SUM(EC88:EC90),5)</f>
        <v>0</v>
      </c>
      <c r="ED91" s="109" t="n">
        <f aca="false">ROUND(SUM(ED88:ED90),5)</f>
        <v>0</v>
      </c>
      <c r="EE91" s="109" t="n">
        <f aca="false">ROUND(SUM(EE88:EE90),5)</f>
        <v>0</v>
      </c>
      <c r="EF91" s="109" t="n">
        <f aca="false">ROUND(SUM(EF88:EF90),5)</f>
        <v>0</v>
      </c>
      <c r="EG91" s="109" t="n">
        <f aca="false">ROUND(SUM(EG88:EG90),5)</f>
        <v>0</v>
      </c>
      <c r="EH91" s="109" t="n">
        <f aca="false">ROUND(SUM(EH88:EH90),5)</f>
        <v>0</v>
      </c>
      <c r="EI91" s="109" t="n">
        <f aca="false">ROUND(SUM(EI88:EI90),5)</f>
        <v>0</v>
      </c>
      <c r="EJ91" s="109" t="n">
        <f aca="false">ROUND(SUM(EJ88:EJ90),5)</f>
        <v>0</v>
      </c>
      <c r="EK91" s="109" t="n">
        <f aca="false">ROUND(SUM(EK88:EK90),5)</f>
        <v>0</v>
      </c>
      <c r="EL91" s="109" t="n">
        <f aca="false">ROUND(SUM(EL88:EL90),5)</f>
        <v>0</v>
      </c>
      <c r="EM91" s="109" t="n">
        <f aca="false">ROUND(SUM(EM88:EM90),5)</f>
        <v>0</v>
      </c>
      <c r="EN91" s="109" t="n">
        <f aca="false">ROUND(SUM(EN88:EN90),5)</f>
        <v>0</v>
      </c>
      <c r="EO91" s="109" t="n">
        <f aca="false">ROUND(SUM(EO88:EO90),5)</f>
        <v>0</v>
      </c>
      <c r="EP91" s="109" t="n">
        <f aca="false">ROUND(SUM(EP88:EP90),5)</f>
        <v>0</v>
      </c>
      <c r="EQ91" s="109" t="n">
        <f aca="false">ROUND(SUM(EQ88:EQ90),5)</f>
        <v>0</v>
      </c>
      <c r="ER91" s="109" t="n">
        <f aca="false">ROUND(SUM(ER88:ER90),5)</f>
        <v>0</v>
      </c>
      <c r="ES91" s="109" t="n">
        <f aca="false">ROUND(SUM(ES88:ES90),5)</f>
        <v>0</v>
      </c>
      <c r="ET91" s="109" t="n">
        <f aca="false">ROUND(SUM(ET88:ET90),5)</f>
        <v>0</v>
      </c>
      <c r="EU91" s="109" t="n">
        <f aca="false">ROUND(SUM(EU88:EU90),5)</f>
        <v>0</v>
      </c>
      <c r="EV91" s="109" t="n">
        <f aca="false">ROUND(SUM(EV88:EV90),5)</f>
        <v>0</v>
      </c>
      <c r="EW91" s="109" t="n">
        <f aca="false">ROUND(SUM(EW88:EW90),5)</f>
        <v>0</v>
      </c>
      <c r="EX91" s="109" t="n">
        <f aca="false">ROUND(SUM(EX88:EX90),5)</f>
        <v>0</v>
      </c>
      <c r="EY91" s="109" t="n">
        <f aca="false">ROUND(SUM(EY88:EY90),5)</f>
        <v>0</v>
      </c>
      <c r="EZ91" s="109" t="n">
        <f aca="false">ROUND(SUM(G91:EY91),5)</f>
        <v>0</v>
      </c>
      <c r="FA91" s="110"/>
      <c r="FB91" s="111"/>
      <c r="FC91" s="110"/>
      <c r="FD91" s="111"/>
      <c r="FE91" s="110"/>
      <c r="FF91" s="111"/>
      <c r="FG91" s="110"/>
      <c r="FH91" s="111"/>
      <c r="FI91" s="110"/>
      <c r="FJ91" s="111"/>
      <c r="FK91" s="110"/>
      <c r="FL91" s="111"/>
      <c r="FM91" s="110"/>
      <c r="FN91" s="111"/>
      <c r="FO91" s="110"/>
      <c r="FP91" s="111"/>
      <c r="FQ91" s="110"/>
      <c r="FR91" s="111"/>
      <c r="FS91" s="110"/>
      <c r="FT91" s="111"/>
      <c r="FU91" s="110"/>
      <c r="FV91" s="111"/>
      <c r="FW91" s="110"/>
      <c r="FX91" s="111"/>
      <c r="FY91" s="110"/>
      <c r="FZ91" s="111"/>
      <c r="GA91" s="110"/>
      <c r="GB91" s="111"/>
      <c r="GC91" s="110"/>
      <c r="GD91" s="111"/>
      <c r="GE91" s="110"/>
      <c r="GF91" s="111"/>
      <c r="GG91" s="110"/>
      <c r="GH91" s="111"/>
      <c r="GI91" s="110"/>
      <c r="GJ91" s="111"/>
      <c r="GK91" s="110"/>
      <c r="GL91" s="111"/>
      <c r="GM91" s="110"/>
      <c r="GN91" s="111"/>
      <c r="GO91" s="110"/>
      <c r="GP91" s="111"/>
      <c r="GQ91" s="110"/>
      <c r="GR91" s="111"/>
      <c r="GS91" s="110"/>
      <c r="GT91" s="111"/>
      <c r="GU91" s="110"/>
      <c r="GV91" s="111"/>
      <c r="GW91" s="110"/>
      <c r="GX91" s="111"/>
      <c r="GY91" s="110"/>
      <c r="GZ91" s="111"/>
      <c r="HA91" s="110"/>
      <c r="HB91" s="111"/>
      <c r="HC91" s="110"/>
      <c r="HD91" s="111"/>
      <c r="HE91" s="110"/>
      <c r="HF91" s="111"/>
      <c r="HG91" s="110"/>
      <c r="HH91" s="111"/>
      <c r="HI91" s="110"/>
      <c r="HJ91" s="111"/>
      <c r="HK91" s="110"/>
      <c r="HL91" s="111"/>
      <c r="HM91" s="110"/>
      <c r="HN91" s="111"/>
      <c r="HO91" s="110"/>
      <c r="HP91" s="111"/>
      <c r="HQ91" s="110"/>
      <c r="HR91" s="111"/>
      <c r="HS91" s="110"/>
      <c r="HT91" s="111"/>
      <c r="HU91" s="110"/>
      <c r="HV91" s="111"/>
      <c r="HW91" s="110"/>
      <c r="HX91" s="111"/>
      <c r="HY91" s="110"/>
      <c r="HZ91" s="111"/>
      <c r="IA91" s="110"/>
      <c r="IB91" s="111"/>
      <c r="IC91" s="110"/>
      <c r="ID91" s="111"/>
      <c r="IE91" s="110"/>
      <c r="IF91" s="111"/>
      <c r="IG91" s="110"/>
      <c r="IH91" s="111"/>
      <c r="II91" s="110"/>
      <c r="IJ91" s="111"/>
      <c r="IK91" s="110"/>
      <c r="IL91" s="111"/>
      <c r="IM91" s="110"/>
      <c r="IN91" s="111"/>
      <c r="IO91" s="110"/>
      <c r="IP91" s="111"/>
      <c r="IQ91" s="110"/>
      <c r="IR91" s="111"/>
      <c r="IS91" s="110"/>
      <c r="IT91" s="111"/>
      <c r="IU91" s="110"/>
      <c r="IV91" s="111"/>
      <c r="IW91" s="110"/>
      <c r="IX91" s="111"/>
      <c r="IY91" s="110"/>
      <c r="IZ91" s="111"/>
      <c r="JA91" s="110"/>
      <c r="JB91" s="111"/>
      <c r="JC91" s="110"/>
      <c r="JD91" s="111"/>
      <c r="JE91" s="110"/>
      <c r="JF91" s="111"/>
      <c r="JG91" s="110"/>
      <c r="JH91" s="111"/>
      <c r="JI91" s="110"/>
      <c r="JJ91" s="111"/>
      <c r="JK91" s="110"/>
      <c r="JL91" s="111"/>
      <c r="JM91" s="110"/>
      <c r="JN91" s="111"/>
      <c r="JO91" s="110"/>
      <c r="JP91" s="111"/>
      <c r="JQ91" s="110"/>
      <c r="JR91" s="111"/>
      <c r="JS91" s="110"/>
      <c r="JT91" s="111"/>
      <c r="JU91" s="110"/>
      <c r="JV91" s="111"/>
      <c r="JW91" s="110"/>
      <c r="JX91" s="111"/>
      <c r="JY91" s="112"/>
      <c r="JZ91" s="112"/>
    </row>
    <row r="92" customFormat="false" ht="30" hidden="false" customHeight="true" outlineLevel="0" collapsed="false">
      <c r="A92" s="76"/>
      <c r="B92" s="76"/>
      <c r="C92" s="76" t="s">
        <v>468</v>
      </c>
      <c r="D92" s="76"/>
      <c r="E92" s="76"/>
      <c r="F92" s="76"/>
      <c r="G92" s="114" t="n">
        <v>0</v>
      </c>
      <c r="H92" s="114" t="n">
        <v>0</v>
      </c>
      <c r="I92" s="114" t="n">
        <v>0</v>
      </c>
      <c r="J92" s="114" t="n">
        <v>0</v>
      </c>
      <c r="K92" s="114" t="n">
        <v>0</v>
      </c>
      <c r="L92" s="114" t="n">
        <v>0</v>
      </c>
      <c r="M92" s="114" t="n">
        <v>0</v>
      </c>
      <c r="N92" s="114" t="n">
        <v>0</v>
      </c>
      <c r="O92" s="114" t="n">
        <v>0</v>
      </c>
      <c r="P92" s="114" t="n">
        <v>0</v>
      </c>
      <c r="Q92" s="114" t="n">
        <v>0</v>
      </c>
      <c r="R92" s="114" t="n">
        <v>0</v>
      </c>
      <c r="S92" s="114" t="n">
        <v>0</v>
      </c>
      <c r="T92" s="114" t="n">
        <v>0</v>
      </c>
      <c r="U92" s="114" t="n">
        <v>0</v>
      </c>
      <c r="V92" s="114" t="n">
        <v>0</v>
      </c>
      <c r="W92" s="114" t="n">
        <v>0</v>
      </c>
      <c r="X92" s="114" t="n">
        <v>0</v>
      </c>
      <c r="Y92" s="114" t="n">
        <v>0</v>
      </c>
      <c r="Z92" s="114" t="n">
        <v>0</v>
      </c>
      <c r="AA92" s="114" t="n">
        <v>0</v>
      </c>
      <c r="AB92" s="114" t="n">
        <v>0</v>
      </c>
      <c r="AC92" s="114" t="n">
        <v>0</v>
      </c>
      <c r="AD92" s="114" t="n">
        <v>0</v>
      </c>
      <c r="AE92" s="114" t="n">
        <v>0</v>
      </c>
      <c r="AF92" s="114" t="n">
        <v>0</v>
      </c>
      <c r="AG92" s="114" t="n">
        <v>0</v>
      </c>
      <c r="AH92" s="114" t="n">
        <v>0</v>
      </c>
      <c r="AI92" s="114" t="n">
        <v>0</v>
      </c>
      <c r="AJ92" s="114" t="n">
        <v>0</v>
      </c>
      <c r="AK92" s="114" t="n">
        <v>0</v>
      </c>
      <c r="AL92" s="114" t="n">
        <v>0</v>
      </c>
      <c r="AM92" s="114" t="n">
        <v>0</v>
      </c>
      <c r="AN92" s="114" t="n">
        <v>0</v>
      </c>
      <c r="AO92" s="114" t="n">
        <v>0</v>
      </c>
      <c r="AP92" s="114" t="n">
        <v>0</v>
      </c>
      <c r="AQ92" s="114" t="n">
        <v>0</v>
      </c>
      <c r="AR92" s="114" t="n">
        <v>0</v>
      </c>
      <c r="AS92" s="114" t="n">
        <v>0</v>
      </c>
      <c r="AT92" s="114" t="n">
        <v>0</v>
      </c>
      <c r="AU92" s="114" t="n">
        <v>0</v>
      </c>
      <c r="AV92" s="114" t="n">
        <v>0</v>
      </c>
      <c r="AW92" s="114" t="n">
        <v>0</v>
      </c>
      <c r="AX92" s="114" t="n">
        <v>0</v>
      </c>
      <c r="AY92" s="114" t="n">
        <v>0</v>
      </c>
      <c r="AZ92" s="114" t="n">
        <v>0</v>
      </c>
      <c r="BA92" s="114" t="n">
        <v>0</v>
      </c>
      <c r="BB92" s="114" t="n">
        <v>0</v>
      </c>
      <c r="BC92" s="114" t="n">
        <v>0</v>
      </c>
      <c r="BD92" s="114" t="n">
        <v>0</v>
      </c>
      <c r="BE92" s="114" t="n">
        <v>0</v>
      </c>
      <c r="BF92" s="114" t="n">
        <v>0</v>
      </c>
      <c r="BG92" s="114" t="n">
        <v>0</v>
      </c>
      <c r="BH92" s="114" t="n">
        <v>0</v>
      </c>
      <c r="BI92" s="114" t="n">
        <v>0</v>
      </c>
      <c r="BJ92" s="114" t="n">
        <v>0</v>
      </c>
      <c r="BK92" s="114" t="n">
        <v>0</v>
      </c>
      <c r="BL92" s="114" t="n">
        <v>0</v>
      </c>
      <c r="BM92" s="114" t="n">
        <v>0</v>
      </c>
      <c r="BN92" s="114" t="n">
        <v>0</v>
      </c>
      <c r="BO92" s="114" t="n">
        <v>0</v>
      </c>
      <c r="BP92" s="114" t="n">
        <v>0</v>
      </c>
      <c r="BQ92" s="114" t="n">
        <v>0</v>
      </c>
      <c r="BR92" s="114" t="n">
        <v>0</v>
      </c>
      <c r="BS92" s="114" t="n">
        <v>0</v>
      </c>
      <c r="BT92" s="114" t="n">
        <v>0</v>
      </c>
      <c r="BU92" s="114" t="n">
        <v>0</v>
      </c>
      <c r="BV92" s="114" t="n">
        <v>0</v>
      </c>
      <c r="BW92" s="114" t="n">
        <v>0</v>
      </c>
      <c r="BX92" s="114" t="n">
        <v>0</v>
      </c>
      <c r="BY92" s="114" t="n">
        <v>0</v>
      </c>
      <c r="BZ92" s="114" t="n">
        <v>0</v>
      </c>
      <c r="CA92" s="114" t="n">
        <v>0</v>
      </c>
      <c r="CB92" s="114" t="n">
        <v>0</v>
      </c>
      <c r="CC92" s="114" t="n">
        <v>0</v>
      </c>
      <c r="CD92" s="114" t="n">
        <v>0</v>
      </c>
      <c r="CE92" s="114" t="n">
        <v>0</v>
      </c>
      <c r="CF92" s="114" t="n">
        <v>0</v>
      </c>
      <c r="CG92" s="114" t="n">
        <v>0</v>
      </c>
      <c r="CH92" s="114" t="n">
        <v>0</v>
      </c>
      <c r="CI92" s="114" t="n">
        <v>0</v>
      </c>
      <c r="CJ92" s="114" t="n">
        <v>0</v>
      </c>
      <c r="CK92" s="114" t="n">
        <v>0</v>
      </c>
      <c r="CL92" s="114" t="n">
        <v>0</v>
      </c>
      <c r="CM92" s="114" t="n">
        <v>0</v>
      </c>
      <c r="CN92" s="114" t="n">
        <v>0</v>
      </c>
      <c r="CO92" s="114" t="n">
        <v>0</v>
      </c>
      <c r="CP92" s="114" t="n">
        <v>0</v>
      </c>
      <c r="CQ92" s="114" t="n">
        <v>0</v>
      </c>
      <c r="CR92" s="114" t="n">
        <v>0</v>
      </c>
      <c r="CS92" s="114" t="n">
        <v>0</v>
      </c>
      <c r="CT92" s="114" t="n">
        <v>0</v>
      </c>
      <c r="CU92" s="114" t="n">
        <v>0</v>
      </c>
      <c r="CV92" s="114" t="n">
        <v>0</v>
      </c>
      <c r="CW92" s="114" t="n">
        <v>0</v>
      </c>
      <c r="CX92" s="114" t="n">
        <v>0</v>
      </c>
      <c r="CY92" s="114" t="n">
        <v>0</v>
      </c>
      <c r="CZ92" s="114" t="n">
        <v>0</v>
      </c>
      <c r="DA92" s="114" t="n">
        <v>0</v>
      </c>
      <c r="DB92" s="114" t="n">
        <v>0</v>
      </c>
      <c r="DC92" s="114" t="n">
        <v>0</v>
      </c>
      <c r="DD92" s="114" t="n">
        <v>0</v>
      </c>
      <c r="DE92" s="114" t="n">
        <v>0</v>
      </c>
      <c r="DF92" s="114" t="n">
        <v>0</v>
      </c>
      <c r="DG92" s="114" t="n">
        <v>0</v>
      </c>
      <c r="DH92" s="114" t="n">
        <v>0</v>
      </c>
      <c r="DI92" s="114" t="n">
        <v>0</v>
      </c>
      <c r="DJ92" s="114" t="n">
        <v>0</v>
      </c>
      <c r="DK92" s="114" t="n">
        <v>0</v>
      </c>
      <c r="DL92" s="114" t="n">
        <v>0</v>
      </c>
      <c r="DM92" s="114" t="n">
        <v>0</v>
      </c>
      <c r="DN92" s="114" t="n">
        <v>0</v>
      </c>
      <c r="DO92" s="114" t="n">
        <v>0</v>
      </c>
      <c r="DP92" s="114" t="n">
        <v>0</v>
      </c>
      <c r="DQ92" s="114" t="n">
        <v>0</v>
      </c>
      <c r="DR92" s="114" t="n">
        <v>0</v>
      </c>
      <c r="DS92" s="114" t="n">
        <v>0</v>
      </c>
      <c r="DT92" s="114" t="n">
        <v>0</v>
      </c>
      <c r="DU92" s="114" t="n">
        <v>0</v>
      </c>
      <c r="DV92" s="114" t="n">
        <v>0</v>
      </c>
      <c r="DW92" s="114" t="n">
        <v>0</v>
      </c>
      <c r="DX92" s="114" t="n">
        <v>0</v>
      </c>
      <c r="DY92" s="114" t="n">
        <v>0</v>
      </c>
      <c r="DZ92" s="114" t="n">
        <v>0</v>
      </c>
      <c r="EA92" s="114" t="n">
        <v>0</v>
      </c>
      <c r="EB92" s="114" t="n">
        <v>0</v>
      </c>
      <c r="EC92" s="114" t="n">
        <v>0</v>
      </c>
      <c r="ED92" s="114" t="n">
        <v>0</v>
      </c>
      <c r="EE92" s="114" t="n">
        <v>0</v>
      </c>
      <c r="EF92" s="114" t="n">
        <v>0</v>
      </c>
      <c r="EG92" s="114" t="n">
        <v>0</v>
      </c>
      <c r="EH92" s="114" t="n">
        <v>0</v>
      </c>
      <c r="EI92" s="114" t="n">
        <v>0</v>
      </c>
      <c r="EJ92" s="114" t="n">
        <v>0</v>
      </c>
      <c r="EK92" s="114" t="n">
        <v>0</v>
      </c>
      <c r="EL92" s="114" t="n">
        <v>0</v>
      </c>
      <c r="EM92" s="114" t="n">
        <v>0</v>
      </c>
      <c r="EN92" s="114" t="n">
        <v>0</v>
      </c>
      <c r="EO92" s="114" t="n">
        <v>0</v>
      </c>
      <c r="EP92" s="114" t="n">
        <v>0</v>
      </c>
      <c r="EQ92" s="114" t="n">
        <v>0</v>
      </c>
      <c r="ER92" s="114" t="n">
        <v>0</v>
      </c>
      <c r="ES92" s="114" t="n">
        <v>0</v>
      </c>
      <c r="ET92" s="114" t="n">
        <v>0</v>
      </c>
      <c r="EU92" s="114" t="n">
        <v>0</v>
      </c>
      <c r="EV92" s="114" t="n">
        <v>0</v>
      </c>
      <c r="EW92" s="114" t="n">
        <v>0</v>
      </c>
      <c r="EX92" s="114" t="n">
        <v>0</v>
      </c>
      <c r="EY92" s="114" t="n">
        <v>0</v>
      </c>
      <c r="EZ92" s="114" t="n">
        <f aca="false">ROUND(SUM(G92:EY92),5)</f>
        <v>0</v>
      </c>
      <c r="FA92" s="110"/>
      <c r="FB92" s="111"/>
      <c r="FC92" s="110"/>
      <c r="FD92" s="111"/>
      <c r="FE92" s="110"/>
      <c r="FF92" s="111"/>
      <c r="FG92" s="110"/>
      <c r="FH92" s="111"/>
      <c r="FI92" s="110"/>
      <c r="FJ92" s="111"/>
      <c r="FK92" s="110"/>
      <c r="FL92" s="111"/>
      <c r="FM92" s="110"/>
      <c r="FN92" s="111"/>
      <c r="FO92" s="110"/>
      <c r="FP92" s="111"/>
      <c r="FQ92" s="110"/>
      <c r="FR92" s="111"/>
      <c r="FS92" s="110"/>
      <c r="FT92" s="111"/>
      <c r="FU92" s="110"/>
      <c r="FV92" s="111"/>
      <c r="FW92" s="110"/>
      <c r="FX92" s="111"/>
      <c r="FY92" s="110"/>
      <c r="FZ92" s="111"/>
      <c r="GA92" s="110"/>
      <c r="GB92" s="111"/>
      <c r="GC92" s="110"/>
      <c r="GD92" s="111"/>
      <c r="GE92" s="110"/>
      <c r="GF92" s="111"/>
      <c r="GG92" s="110"/>
      <c r="GH92" s="111"/>
      <c r="GI92" s="110"/>
      <c r="GJ92" s="111"/>
      <c r="GK92" s="110"/>
      <c r="GL92" s="111"/>
      <c r="GM92" s="110"/>
      <c r="GN92" s="111"/>
      <c r="GO92" s="110"/>
      <c r="GP92" s="111"/>
      <c r="GQ92" s="110"/>
      <c r="GR92" s="111"/>
      <c r="GS92" s="110"/>
      <c r="GT92" s="111"/>
      <c r="GU92" s="110"/>
      <c r="GV92" s="111"/>
      <c r="GW92" s="110"/>
      <c r="GX92" s="111"/>
      <c r="GY92" s="110"/>
      <c r="GZ92" s="111"/>
      <c r="HA92" s="110"/>
      <c r="HB92" s="111"/>
      <c r="HC92" s="110"/>
      <c r="HD92" s="111"/>
      <c r="HE92" s="110"/>
      <c r="HF92" s="111"/>
      <c r="HG92" s="110"/>
      <c r="HH92" s="111"/>
      <c r="HI92" s="110"/>
      <c r="HJ92" s="111"/>
      <c r="HK92" s="110"/>
      <c r="HL92" s="111"/>
      <c r="HM92" s="110"/>
      <c r="HN92" s="111"/>
      <c r="HO92" s="110"/>
      <c r="HP92" s="111"/>
      <c r="HQ92" s="110"/>
      <c r="HR92" s="111"/>
      <c r="HS92" s="110"/>
      <c r="HT92" s="111"/>
      <c r="HU92" s="110"/>
      <c r="HV92" s="111"/>
      <c r="HW92" s="110"/>
      <c r="HX92" s="111"/>
      <c r="HY92" s="110"/>
      <c r="HZ92" s="111"/>
      <c r="IA92" s="110"/>
      <c r="IB92" s="111"/>
      <c r="IC92" s="110"/>
      <c r="ID92" s="111"/>
      <c r="IE92" s="110"/>
      <c r="IF92" s="111"/>
      <c r="IG92" s="110"/>
      <c r="IH92" s="111"/>
      <c r="II92" s="110"/>
      <c r="IJ92" s="111"/>
      <c r="IK92" s="110"/>
      <c r="IL92" s="111"/>
      <c r="IM92" s="110"/>
      <c r="IN92" s="111"/>
      <c r="IO92" s="110"/>
      <c r="IP92" s="111"/>
      <c r="IQ92" s="110"/>
      <c r="IR92" s="111"/>
      <c r="IS92" s="110"/>
      <c r="IT92" s="111"/>
      <c r="IU92" s="110"/>
      <c r="IV92" s="111"/>
      <c r="IW92" s="110"/>
      <c r="IX92" s="111"/>
      <c r="IY92" s="110"/>
      <c r="IZ92" s="111"/>
      <c r="JA92" s="110"/>
      <c r="JB92" s="111"/>
      <c r="JC92" s="110"/>
      <c r="JD92" s="111"/>
      <c r="JE92" s="110"/>
      <c r="JF92" s="111"/>
      <c r="JG92" s="110"/>
      <c r="JH92" s="111"/>
      <c r="JI92" s="110"/>
      <c r="JJ92" s="111"/>
      <c r="JK92" s="110"/>
      <c r="JL92" s="111"/>
      <c r="JM92" s="110"/>
      <c r="JN92" s="111"/>
      <c r="JO92" s="110"/>
      <c r="JP92" s="111"/>
      <c r="JQ92" s="110"/>
      <c r="JR92" s="111"/>
      <c r="JS92" s="110"/>
      <c r="JT92" s="111"/>
      <c r="JU92" s="110"/>
      <c r="JV92" s="111"/>
      <c r="JW92" s="110"/>
      <c r="JX92" s="111"/>
      <c r="JY92" s="112"/>
      <c r="JZ92" s="112"/>
    </row>
    <row r="93" customFormat="false" ht="13.8" hidden="false" customHeight="false" outlineLevel="0" collapsed="false">
      <c r="A93" s="76"/>
      <c r="B93" s="76" t="s">
        <v>469</v>
      </c>
      <c r="C93" s="76"/>
      <c r="D93" s="76"/>
      <c r="E93" s="76"/>
      <c r="F93" s="76"/>
      <c r="G93" s="116" t="n">
        <f aca="false">ROUND(SUM(G86:G87)+SUM(G91:G92),5)</f>
        <v>0</v>
      </c>
      <c r="H93" s="116" t="n">
        <f aca="false">ROUND(SUM(H86:H87)+SUM(H91:H92),5)</f>
        <v>0</v>
      </c>
      <c r="I93" s="116" t="n">
        <f aca="false">ROUND(SUM(I86:I87)+SUM(I91:I92),5)</f>
        <v>0</v>
      </c>
      <c r="J93" s="116" t="n">
        <f aca="false">ROUND(SUM(J86:J87)+SUM(J91:J92),5)</f>
        <v>0</v>
      </c>
      <c r="K93" s="116" t="n">
        <f aca="false">ROUND(SUM(K86:K87)+SUM(K91:K92),5)</f>
        <v>0</v>
      </c>
      <c r="L93" s="116" t="n">
        <f aca="false">ROUND(SUM(L86:L87)+SUM(L91:L92),5)</f>
        <v>0</v>
      </c>
      <c r="M93" s="116" t="n">
        <f aca="false">ROUND(SUM(M86:M87)+SUM(M91:M92),5)</f>
        <v>0</v>
      </c>
      <c r="N93" s="116" t="n">
        <f aca="false">ROUND(SUM(N86:N87)+SUM(N91:N92),5)</f>
        <v>0</v>
      </c>
      <c r="O93" s="116" t="n">
        <f aca="false">ROUND(SUM(O86:O87)+SUM(O91:O92),5)</f>
        <v>0</v>
      </c>
      <c r="P93" s="116" t="n">
        <f aca="false">ROUND(SUM(P86:P87)+SUM(P91:P92),5)</f>
        <v>0</v>
      </c>
      <c r="Q93" s="116" t="n">
        <f aca="false">ROUND(SUM(Q86:Q87)+SUM(Q91:Q92),5)</f>
        <v>0</v>
      </c>
      <c r="R93" s="116" t="n">
        <f aca="false">ROUND(SUM(R86:R87)+SUM(R91:R92),5)</f>
        <v>0</v>
      </c>
      <c r="S93" s="116" t="n">
        <f aca="false">ROUND(SUM(S86:S87)+SUM(S91:S92),5)</f>
        <v>0</v>
      </c>
      <c r="T93" s="116" t="n">
        <f aca="false">ROUND(SUM(T86:T87)+SUM(T91:T92),5)</f>
        <v>0</v>
      </c>
      <c r="U93" s="116" t="n">
        <f aca="false">ROUND(SUM(U86:U87)+SUM(U91:U92),5)</f>
        <v>0</v>
      </c>
      <c r="V93" s="116" t="n">
        <f aca="false">ROUND(SUM(V86:V87)+SUM(V91:V92),5)</f>
        <v>0</v>
      </c>
      <c r="W93" s="116" t="n">
        <f aca="false">ROUND(SUM(W86:W87)+SUM(W91:W92),5)</f>
        <v>0</v>
      </c>
      <c r="X93" s="116" t="n">
        <f aca="false">ROUND(SUM(X86:X87)+SUM(X91:X92),5)</f>
        <v>0</v>
      </c>
      <c r="Y93" s="116" t="n">
        <f aca="false">ROUND(SUM(Y86:Y87)+SUM(Y91:Y92),5)</f>
        <v>0</v>
      </c>
      <c r="Z93" s="116" t="n">
        <f aca="false">ROUND(SUM(Z86:Z87)+SUM(Z91:Z92),5)</f>
        <v>0</v>
      </c>
      <c r="AA93" s="116" t="n">
        <f aca="false">ROUND(SUM(AA86:AA87)+SUM(AA91:AA92),5)</f>
        <v>0</v>
      </c>
      <c r="AB93" s="116" t="n">
        <f aca="false">ROUND(SUM(AB86:AB87)+SUM(AB91:AB92),5)</f>
        <v>0</v>
      </c>
      <c r="AC93" s="116" t="n">
        <f aca="false">ROUND(SUM(AC86:AC87)+SUM(AC91:AC92),5)</f>
        <v>0</v>
      </c>
      <c r="AD93" s="116" t="n">
        <f aca="false">ROUND(SUM(AD86:AD87)+SUM(AD91:AD92),5)</f>
        <v>0</v>
      </c>
      <c r="AE93" s="116" t="n">
        <f aca="false">ROUND(SUM(AE86:AE87)+SUM(AE91:AE92),5)</f>
        <v>0</v>
      </c>
      <c r="AF93" s="116" t="n">
        <f aca="false">ROUND(SUM(AF86:AF87)+SUM(AF91:AF92),5)</f>
        <v>0</v>
      </c>
      <c r="AG93" s="116" t="n">
        <f aca="false">ROUND(SUM(AG86:AG87)+SUM(AG91:AG92),5)</f>
        <v>0</v>
      </c>
      <c r="AH93" s="116" t="n">
        <f aca="false">ROUND(SUM(AH86:AH87)+SUM(AH91:AH92),5)</f>
        <v>0</v>
      </c>
      <c r="AI93" s="116" t="n">
        <f aca="false">ROUND(SUM(AI86:AI87)+SUM(AI91:AI92),5)</f>
        <v>0</v>
      </c>
      <c r="AJ93" s="116" t="n">
        <f aca="false">ROUND(SUM(AJ86:AJ87)+SUM(AJ91:AJ92),5)</f>
        <v>0</v>
      </c>
      <c r="AK93" s="116" t="n">
        <f aca="false">ROUND(SUM(AK86:AK87)+SUM(AK91:AK92),5)</f>
        <v>0</v>
      </c>
      <c r="AL93" s="116" t="n">
        <f aca="false">ROUND(SUM(AL86:AL87)+SUM(AL91:AL92),5)</f>
        <v>0</v>
      </c>
      <c r="AM93" s="116" t="n">
        <f aca="false">ROUND(SUM(AM86:AM87)+SUM(AM91:AM92),5)</f>
        <v>0</v>
      </c>
      <c r="AN93" s="116" t="n">
        <f aca="false">ROUND(SUM(AN86:AN87)+SUM(AN91:AN92),5)</f>
        <v>0</v>
      </c>
      <c r="AO93" s="116" t="n">
        <f aca="false">ROUND(SUM(AO86:AO87)+SUM(AO91:AO92),5)</f>
        <v>0</v>
      </c>
      <c r="AP93" s="116" t="n">
        <f aca="false">ROUND(SUM(AP86:AP87)+SUM(AP91:AP92),5)</f>
        <v>0</v>
      </c>
      <c r="AQ93" s="116" t="n">
        <f aca="false">ROUND(SUM(AQ86:AQ87)+SUM(AQ91:AQ92),5)</f>
        <v>0</v>
      </c>
      <c r="AR93" s="116" t="n">
        <f aca="false">ROUND(SUM(AR86:AR87)+SUM(AR91:AR92),5)</f>
        <v>0</v>
      </c>
      <c r="AS93" s="116" t="n">
        <f aca="false">ROUND(SUM(AS86:AS87)+SUM(AS91:AS92),5)</f>
        <v>0</v>
      </c>
      <c r="AT93" s="116" t="n">
        <f aca="false">ROUND(SUM(AT86:AT87)+SUM(AT91:AT92),5)</f>
        <v>0</v>
      </c>
      <c r="AU93" s="116" t="n">
        <f aca="false">ROUND(SUM(AU86:AU87)+SUM(AU91:AU92),5)</f>
        <v>0</v>
      </c>
      <c r="AV93" s="116" t="n">
        <f aca="false">ROUND(SUM(AV86:AV87)+SUM(AV91:AV92),5)</f>
        <v>0</v>
      </c>
      <c r="AW93" s="116" t="n">
        <f aca="false">ROUND(SUM(AW86:AW87)+SUM(AW91:AW92),5)</f>
        <v>0</v>
      </c>
      <c r="AX93" s="116" t="n">
        <f aca="false">ROUND(SUM(AX86:AX87)+SUM(AX91:AX92),5)</f>
        <v>0</v>
      </c>
      <c r="AY93" s="116" t="n">
        <f aca="false">ROUND(SUM(AY86:AY87)+SUM(AY91:AY92),5)</f>
        <v>0</v>
      </c>
      <c r="AZ93" s="116" t="n">
        <f aca="false">ROUND(SUM(AZ86:AZ87)+SUM(AZ91:AZ92),5)</f>
        <v>0</v>
      </c>
      <c r="BA93" s="116" t="n">
        <f aca="false">ROUND(SUM(BA86:BA87)+SUM(BA91:BA92),5)</f>
        <v>0</v>
      </c>
      <c r="BB93" s="116" t="n">
        <f aca="false">ROUND(SUM(BB86:BB87)+SUM(BB91:BB92),5)</f>
        <v>0</v>
      </c>
      <c r="BC93" s="116" t="n">
        <f aca="false">ROUND(SUM(BC86:BC87)+SUM(BC91:BC92),5)</f>
        <v>0</v>
      </c>
      <c r="BD93" s="116" t="n">
        <f aca="false">ROUND(SUM(BD86:BD87)+SUM(BD91:BD92),5)</f>
        <v>0</v>
      </c>
      <c r="BE93" s="116" t="n">
        <f aca="false">ROUND(SUM(BE86:BE87)+SUM(BE91:BE92),5)</f>
        <v>0</v>
      </c>
      <c r="BF93" s="116" t="n">
        <f aca="false">ROUND(SUM(BF86:BF87)+SUM(BF91:BF92),5)</f>
        <v>0</v>
      </c>
      <c r="BG93" s="116" t="n">
        <f aca="false">ROUND(SUM(BG86:BG87)+SUM(BG91:BG92),5)</f>
        <v>0</v>
      </c>
      <c r="BH93" s="116" t="n">
        <f aca="false">ROUND(SUM(BH86:BH87)+SUM(BH91:BH92),5)</f>
        <v>0</v>
      </c>
      <c r="BI93" s="116" t="n">
        <f aca="false">ROUND(SUM(BI86:BI87)+SUM(BI91:BI92),5)</f>
        <v>0</v>
      </c>
      <c r="BJ93" s="116" t="n">
        <f aca="false">ROUND(SUM(BJ86:BJ87)+SUM(BJ91:BJ92),5)</f>
        <v>0</v>
      </c>
      <c r="BK93" s="116" t="n">
        <f aca="false">ROUND(SUM(BK86:BK87)+SUM(BK91:BK92),5)</f>
        <v>0</v>
      </c>
      <c r="BL93" s="116" t="n">
        <f aca="false">ROUND(SUM(BL86:BL87)+SUM(BL91:BL92),5)</f>
        <v>0</v>
      </c>
      <c r="BM93" s="116" t="n">
        <f aca="false">ROUND(SUM(BM86:BM87)+SUM(BM91:BM92),5)</f>
        <v>0</v>
      </c>
      <c r="BN93" s="116" t="n">
        <f aca="false">ROUND(SUM(BN86:BN87)+SUM(BN91:BN92),5)</f>
        <v>0</v>
      </c>
      <c r="BO93" s="116" t="n">
        <f aca="false">ROUND(SUM(BO86:BO87)+SUM(BO91:BO92),5)</f>
        <v>0</v>
      </c>
      <c r="BP93" s="116" t="n">
        <f aca="false">ROUND(SUM(BP86:BP87)+SUM(BP91:BP92),5)</f>
        <v>0</v>
      </c>
      <c r="BQ93" s="116" t="n">
        <f aca="false">ROUND(SUM(BQ86:BQ87)+SUM(BQ91:BQ92),5)</f>
        <v>0</v>
      </c>
      <c r="BR93" s="116" t="n">
        <f aca="false">ROUND(SUM(BR86:BR87)+SUM(BR91:BR92),5)</f>
        <v>0</v>
      </c>
      <c r="BS93" s="116" t="n">
        <f aca="false">ROUND(SUM(BS86:BS87)+SUM(BS91:BS92),5)</f>
        <v>0</v>
      </c>
      <c r="BT93" s="116" t="n">
        <f aca="false">ROUND(SUM(BT86:BT87)+SUM(BT91:BT92),5)</f>
        <v>0</v>
      </c>
      <c r="BU93" s="116" t="n">
        <f aca="false">ROUND(SUM(BU86:BU87)+SUM(BU91:BU92),5)</f>
        <v>0</v>
      </c>
      <c r="BV93" s="116" t="n">
        <f aca="false">ROUND(SUM(BV86:BV87)+SUM(BV91:BV92),5)</f>
        <v>0</v>
      </c>
      <c r="BW93" s="116" t="n">
        <f aca="false">ROUND(SUM(BW86:BW87)+SUM(BW91:BW92),5)</f>
        <v>0</v>
      </c>
      <c r="BX93" s="116" t="n">
        <f aca="false">ROUND(SUM(BX86:BX87)+SUM(BX91:BX92),5)</f>
        <v>0</v>
      </c>
      <c r="BY93" s="116" t="n">
        <f aca="false">ROUND(SUM(BY86:BY87)+SUM(BY91:BY92),5)</f>
        <v>0</v>
      </c>
      <c r="BZ93" s="116" t="n">
        <f aca="false">ROUND(SUM(BZ86:BZ87)+SUM(BZ91:BZ92),5)</f>
        <v>0</v>
      </c>
      <c r="CA93" s="116" t="n">
        <f aca="false">ROUND(SUM(CA86:CA87)+SUM(CA91:CA92),5)</f>
        <v>0</v>
      </c>
      <c r="CB93" s="116" t="n">
        <f aca="false">ROUND(SUM(CB86:CB87)+SUM(CB91:CB92),5)</f>
        <v>0</v>
      </c>
      <c r="CC93" s="116" t="n">
        <f aca="false">ROUND(SUM(CC86:CC87)+SUM(CC91:CC92),5)</f>
        <v>0</v>
      </c>
      <c r="CD93" s="116" t="n">
        <f aca="false">ROUND(SUM(CD86:CD87)+SUM(CD91:CD92),5)</f>
        <v>0</v>
      </c>
      <c r="CE93" s="116" t="n">
        <f aca="false">ROUND(SUM(CE86:CE87)+SUM(CE91:CE92),5)</f>
        <v>0</v>
      </c>
      <c r="CF93" s="116" t="n">
        <f aca="false">ROUND(SUM(CF86:CF87)+SUM(CF91:CF92),5)</f>
        <v>0</v>
      </c>
      <c r="CG93" s="116" t="n">
        <f aca="false">ROUND(SUM(CG86:CG87)+SUM(CG91:CG92),5)</f>
        <v>0</v>
      </c>
      <c r="CH93" s="116" t="n">
        <f aca="false">ROUND(SUM(CH86:CH87)+SUM(CH91:CH92),5)</f>
        <v>0</v>
      </c>
      <c r="CI93" s="116" t="n">
        <f aca="false">ROUND(SUM(CI86:CI87)+SUM(CI91:CI92),5)</f>
        <v>0</v>
      </c>
      <c r="CJ93" s="116" t="n">
        <f aca="false">ROUND(SUM(CJ86:CJ87)+SUM(CJ91:CJ92),5)</f>
        <v>0</v>
      </c>
      <c r="CK93" s="116" t="n">
        <f aca="false">ROUND(SUM(CK86:CK87)+SUM(CK91:CK92),5)</f>
        <v>0</v>
      </c>
      <c r="CL93" s="116" t="n">
        <f aca="false">ROUND(SUM(CL86:CL87)+SUM(CL91:CL92),5)</f>
        <v>0</v>
      </c>
      <c r="CM93" s="116" t="n">
        <f aca="false">ROUND(SUM(CM86:CM87)+SUM(CM91:CM92),5)</f>
        <v>0</v>
      </c>
      <c r="CN93" s="116" t="n">
        <f aca="false">ROUND(SUM(CN86:CN87)+SUM(CN91:CN92),5)</f>
        <v>0</v>
      </c>
      <c r="CO93" s="116" t="n">
        <f aca="false">ROUND(SUM(CO86:CO87)+SUM(CO91:CO92),5)</f>
        <v>0</v>
      </c>
      <c r="CP93" s="116" t="n">
        <f aca="false">ROUND(SUM(CP86:CP87)+SUM(CP91:CP92),5)</f>
        <v>0</v>
      </c>
      <c r="CQ93" s="116" t="n">
        <f aca="false">ROUND(SUM(CQ86:CQ87)+SUM(CQ91:CQ92),5)</f>
        <v>0</v>
      </c>
      <c r="CR93" s="116" t="n">
        <f aca="false">ROUND(SUM(CR86:CR87)+SUM(CR91:CR92),5)</f>
        <v>0</v>
      </c>
      <c r="CS93" s="116" t="n">
        <f aca="false">ROUND(SUM(CS86:CS87)+SUM(CS91:CS92),5)</f>
        <v>0</v>
      </c>
      <c r="CT93" s="116" t="n">
        <f aca="false">ROUND(SUM(CT86:CT87)+SUM(CT91:CT92),5)</f>
        <v>4455368.64</v>
      </c>
      <c r="CU93" s="116" t="n">
        <f aca="false">ROUND(SUM(CU86:CU87)+SUM(CU91:CU92),5)</f>
        <v>0</v>
      </c>
      <c r="CV93" s="116" t="n">
        <f aca="false">ROUND(SUM(CV86:CV87)+SUM(CV91:CV92),5)</f>
        <v>0</v>
      </c>
      <c r="CW93" s="116" t="n">
        <f aca="false">ROUND(SUM(CW86:CW87)+SUM(CW91:CW92),5)</f>
        <v>0</v>
      </c>
      <c r="CX93" s="116" t="n">
        <f aca="false">ROUND(SUM(CX86:CX87)+SUM(CX91:CX92),5)</f>
        <v>0</v>
      </c>
      <c r="CY93" s="116" t="n">
        <f aca="false">ROUND(SUM(CY86:CY87)+SUM(CY91:CY92),5)</f>
        <v>0</v>
      </c>
      <c r="CZ93" s="116" t="n">
        <f aca="false">ROUND(SUM(CZ86:CZ87)+SUM(CZ91:CZ92),5)</f>
        <v>0</v>
      </c>
      <c r="DA93" s="116" t="n">
        <f aca="false">ROUND(SUM(DA86:DA87)+SUM(DA91:DA92),5)</f>
        <v>0</v>
      </c>
      <c r="DB93" s="116" t="n">
        <f aca="false">ROUND(SUM(DB86:DB87)+SUM(DB91:DB92),5)</f>
        <v>0</v>
      </c>
      <c r="DC93" s="116" t="n">
        <f aca="false">ROUND(SUM(DC86:DC87)+SUM(DC91:DC92),5)</f>
        <v>0</v>
      </c>
      <c r="DD93" s="116" t="n">
        <f aca="false">ROUND(SUM(DD86:DD87)+SUM(DD91:DD92),5)</f>
        <v>0</v>
      </c>
      <c r="DE93" s="116" t="n">
        <f aca="false">ROUND(SUM(DE86:DE87)+SUM(DE91:DE92),5)</f>
        <v>0</v>
      </c>
      <c r="DF93" s="116" t="n">
        <f aca="false">ROUND(SUM(DF86:DF87)+SUM(DF91:DF92),5)</f>
        <v>0</v>
      </c>
      <c r="DG93" s="116" t="n">
        <f aca="false">ROUND(SUM(DG86:DG87)+SUM(DG91:DG92),5)</f>
        <v>0</v>
      </c>
      <c r="DH93" s="116" t="n">
        <f aca="false">ROUND(SUM(DH86:DH87)+SUM(DH91:DH92),5)</f>
        <v>0</v>
      </c>
      <c r="DI93" s="116" t="n">
        <f aca="false">ROUND(SUM(DI86:DI87)+SUM(DI91:DI92),5)</f>
        <v>0</v>
      </c>
      <c r="DJ93" s="116" t="n">
        <f aca="false">ROUND(SUM(DJ86:DJ87)+SUM(DJ91:DJ92),5)</f>
        <v>0</v>
      </c>
      <c r="DK93" s="116" t="n">
        <f aca="false">ROUND(SUM(DK86:DK87)+SUM(DK91:DK92),5)</f>
        <v>0</v>
      </c>
      <c r="DL93" s="116" t="n">
        <f aca="false">ROUND(SUM(DL86:DL87)+SUM(DL91:DL92),5)</f>
        <v>0</v>
      </c>
      <c r="DM93" s="116" t="n">
        <f aca="false">ROUND(SUM(DM86:DM87)+SUM(DM91:DM92),5)</f>
        <v>0</v>
      </c>
      <c r="DN93" s="116" t="n">
        <f aca="false">ROUND(SUM(DN86:DN87)+SUM(DN91:DN92),5)</f>
        <v>0</v>
      </c>
      <c r="DO93" s="116" t="n">
        <f aca="false">ROUND(SUM(DO86:DO87)+SUM(DO91:DO92),5)</f>
        <v>0</v>
      </c>
      <c r="DP93" s="116" t="n">
        <f aca="false">ROUND(SUM(DP86:DP87)+SUM(DP91:DP92),5)</f>
        <v>0</v>
      </c>
      <c r="DQ93" s="116" t="n">
        <f aca="false">ROUND(SUM(DQ86:DQ87)+SUM(DQ91:DQ92),5)</f>
        <v>0</v>
      </c>
      <c r="DR93" s="116" t="n">
        <f aca="false">ROUND(SUM(DR86:DR87)+SUM(DR91:DR92),5)</f>
        <v>0</v>
      </c>
      <c r="DS93" s="116" t="n">
        <f aca="false">ROUND(SUM(DS86:DS87)+SUM(DS91:DS92),5)</f>
        <v>0</v>
      </c>
      <c r="DT93" s="116" t="n">
        <f aca="false">ROUND(SUM(DT86:DT87)+SUM(DT91:DT92),5)</f>
        <v>0</v>
      </c>
      <c r="DU93" s="116" t="n">
        <f aca="false">ROUND(SUM(DU86:DU87)+SUM(DU91:DU92),5)</f>
        <v>0</v>
      </c>
      <c r="DV93" s="116" t="n">
        <f aca="false">ROUND(SUM(DV86:DV87)+SUM(DV91:DV92),5)</f>
        <v>0</v>
      </c>
      <c r="DW93" s="116" t="n">
        <f aca="false">ROUND(SUM(DW86:DW87)+SUM(DW91:DW92),5)</f>
        <v>0</v>
      </c>
      <c r="DX93" s="116" t="n">
        <f aca="false">ROUND(SUM(DX86:DX87)+SUM(DX91:DX92),5)</f>
        <v>0</v>
      </c>
      <c r="DY93" s="116" t="n">
        <f aca="false">ROUND(SUM(DY86:DY87)+SUM(DY91:DY92),5)</f>
        <v>0</v>
      </c>
      <c r="DZ93" s="116" t="n">
        <f aca="false">ROUND(SUM(DZ86:DZ87)+SUM(DZ91:DZ92),5)</f>
        <v>0</v>
      </c>
      <c r="EA93" s="116" t="n">
        <f aca="false">ROUND(SUM(EA86:EA87)+SUM(EA91:EA92),5)</f>
        <v>0</v>
      </c>
      <c r="EB93" s="116" t="n">
        <f aca="false">ROUND(SUM(EB86:EB87)+SUM(EB91:EB92),5)</f>
        <v>0</v>
      </c>
      <c r="EC93" s="116" t="n">
        <f aca="false">ROUND(SUM(EC86:EC87)+SUM(EC91:EC92),5)</f>
        <v>0</v>
      </c>
      <c r="ED93" s="116" t="n">
        <f aca="false">ROUND(SUM(ED86:ED87)+SUM(ED91:ED92),5)</f>
        <v>0</v>
      </c>
      <c r="EE93" s="116" t="n">
        <f aca="false">ROUND(SUM(EE86:EE87)+SUM(EE91:EE92),5)</f>
        <v>0</v>
      </c>
      <c r="EF93" s="116" t="n">
        <f aca="false">ROUND(SUM(EF86:EF87)+SUM(EF91:EF92),5)</f>
        <v>0</v>
      </c>
      <c r="EG93" s="116" t="n">
        <f aca="false">ROUND(SUM(EG86:EG87)+SUM(EG91:EG92),5)</f>
        <v>0</v>
      </c>
      <c r="EH93" s="116" t="n">
        <f aca="false">ROUND(SUM(EH86:EH87)+SUM(EH91:EH92),5)</f>
        <v>0</v>
      </c>
      <c r="EI93" s="116" t="n">
        <f aca="false">ROUND(SUM(EI86:EI87)+SUM(EI91:EI92),5)</f>
        <v>0</v>
      </c>
      <c r="EJ93" s="116" t="n">
        <f aca="false">ROUND(SUM(EJ86:EJ87)+SUM(EJ91:EJ92),5)</f>
        <v>0</v>
      </c>
      <c r="EK93" s="116" t="n">
        <f aca="false">ROUND(SUM(EK86:EK87)+SUM(EK91:EK92),5)</f>
        <v>0</v>
      </c>
      <c r="EL93" s="116" t="n">
        <f aca="false">ROUND(SUM(EL86:EL87)+SUM(EL91:EL92),5)</f>
        <v>0</v>
      </c>
      <c r="EM93" s="116" t="n">
        <f aca="false">ROUND(SUM(EM86:EM87)+SUM(EM91:EM92),5)</f>
        <v>0</v>
      </c>
      <c r="EN93" s="116" t="n">
        <f aca="false">ROUND(SUM(EN86:EN87)+SUM(EN91:EN92),5)</f>
        <v>0</v>
      </c>
      <c r="EO93" s="116" t="n">
        <f aca="false">ROUND(SUM(EO86:EO87)+SUM(EO91:EO92),5)</f>
        <v>0</v>
      </c>
      <c r="EP93" s="116" t="n">
        <f aca="false">ROUND(SUM(EP86:EP87)+SUM(EP91:EP92),5)</f>
        <v>0</v>
      </c>
      <c r="EQ93" s="116" t="n">
        <f aca="false">ROUND(SUM(EQ86:EQ87)+SUM(EQ91:EQ92),5)</f>
        <v>0</v>
      </c>
      <c r="ER93" s="116" t="n">
        <f aca="false">ROUND(SUM(ER86:ER87)+SUM(ER91:ER92),5)</f>
        <v>0</v>
      </c>
      <c r="ES93" s="116" t="n">
        <f aca="false">ROUND(SUM(ES86:ES87)+SUM(ES91:ES92),5)</f>
        <v>0</v>
      </c>
      <c r="ET93" s="116" t="n">
        <f aca="false">ROUND(SUM(ET86:ET87)+SUM(ET91:ET92),5)</f>
        <v>0</v>
      </c>
      <c r="EU93" s="116" t="n">
        <f aca="false">ROUND(SUM(EU86:EU87)+SUM(EU91:EU92),5)</f>
        <v>0</v>
      </c>
      <c r="EV93" s="116" t="n">
        <f aca="false">ROUND(SUM(EV86:EV87)+SUM(EV91:EV92),5)</f>
        <v>0</v>
      </c>
      <c r="EW93" s="116" t="n">
        <f aca="false">ROUND(SUM(EW86:EW87)+SUM(EW91:EW92),5)</f>
        <v>0</v>
      </c>
      <c r="EX93" s="116" t="n">
        <f aca="false">ROUND(SUM(EX86:EX87)+SUM(EX91:EX92),5)</f>
        <v>0</v>
      </c>
      <c r="EY93" s="116" t="n">
        <f aca="false">ROUND(SUM(EY86:EY87)+SUM(EY91:EY92),5)</f>
        <v>0</v>
      </c>
      <c r="EZ93" s="116" t="n">
        <f aca="false">ROUND(SUM(G93:EY93),5)</f>
        <v>4455368.64</v>
      </c>
      <c r="FA93" s="110"/>
      <c r="FB93" s="111"/>
      <c r="FC93" s="110"/>
      <c r="FD93" s="111"/>
      <c r="FE93" s="110"/>
      <c r="FF93" s="111"/>
      <c r="FG93" s="110"/>
      <c r="FH93" s="111"/>
      <c r="FI93" s="110"/>
      <c r="FJ93" s="111"/>
      <c r="FK93" s="110"/>
      <c r="FL93" s="111"/>
      <c r="FM93" s="110"/>
      <c r="FN93" s="111"/>
      <c r="FO93" s="110"/>
      <c r="FP93" s="111"/>
      <c r="FQ93" s="110"/>
      <c r="FR93" s="111"/>
      <c r="FS93" s="110"/>
      <c r="FT93" s="111"/>
      <c r="FU93" s="110"/>
      <c r="FV93" s="111"/>
      <c r="FW93" s="110"/>
      <c r="FX93" s="111"/>
      <c r="FY93" s="110"/>
      <c r="FZ93" s="111"/>
      <c r="GA93" s="110"/>
      <c r="GB93" s="111"/>
      <c r="GC93" s="110"/>
      <c r="GD93" s="111"/>
      <c r="GE93" s="110"/>
      <c r="GF93" s="111"/>
      <c r="GG93" s="110"/>
      <c r="GH93" s="111"/>
      <c r="GI93" s="110"/>
      <c r="GJ93" s="111"/>
      <c r="GK93" s="110"/>
      <c r="GL93" s="111"/>
      <c r="GM93" s="110"/>
      <c r="GN93" s="111"/>
      <c r="GO93" s="110"/>
      <c r="GP93" s="111"/>
      <c r="GQ93" s="110"/>
      <c r="GR93" s="111"/>
      <c r="GS93" s="110"/>
      <c r="GT93" s="111"/>
      <c r="GU93" s="110"/>
      <c r="GV93" s="111"/>
      <c r="GW93" s="110"/>
      <c r="GX93" s="111"/>
      <c r="GY93" s="110"/>
      <c r="GZ93" s="111"/>
      <c r="HA93" s="110"/>
      <c r="HB93" s="111"/>
      <c r="HC93" s="110"/>
      <c r="HD93" s="111"/>
      <c r="HE93" s="110"/>
      <c r="HF93" s="111"/>
      <c r="HG93" s="110"/>
      <c r="HH93" s="111"/>
      <c r="HI93" s="110"/>
      <c r="HJ93" s="111"/>
      <c r="HK93" s="110"/>
      <c r="HL93" s="111"/>
      <c r="HM93" s="110"/>
      <c r="HN93" s="111"/>
      <c r="HO93" s="110"/>
      <c r="HP93" s="111"/>
      <c r="HQ93" s="110"/>
      <c r="HR93" s="111"/>
      <c r="HS93" s="110"/>
      <c r="HT93" s="111"/>
      <c r="HU93" s="110"/>
      <c r="HV93" s="111"/>
      <c r="HW93" s="110"/>
      <c r="HX93" s="111"/>
      <c r="HY93" s="110"/>
      <c r="HZ93" s="111"/>
      <c r="IA93" s="110"/>
      <c r="IB93" s="111"/>
      <c r="IC93" s="110"/>
      <c r="ID93" s="111"/>
      <c r="IE93" s="110"/>
      <c r="IF93" s="111"/>
      <c r="IG93" s="110"/>
      <c r="IH93" s="111"/>
      <c r="II93" s="110"/>
      <c r="IJ93" s="111"/>
      <c r="IK93" s="110"/>
      <c r="IL93" s="111"/>
      <c r="IM93" s="110"/>
      <c r="IN93" s="111"/>
      <c r="IO93" s="110"/>
      <c r="IP93" s="111"/>
      <c r="IQ93" s="110"/>
      <c r="IR93" s="111"/>
      <c r="IS93" s="110"/>
      <c r="IT93" s="111"/>
      <c r="IU93" s="110"/>
      <c r="IV93" s="111"/>
      <c r="IW93" s="110"/>
      <c r="IX93" s="111"/>
      <c r="IY93" s="110"/>
      <c r="IZ93" s="111"/>
      <c r="JA93" s="110"/>
      <c r="JB93" s="111"/>
      <c r="JC93" s="110"/>
      <c r="JD93" s="111"/>
      <c r="JE93" s="110"/>
      <c r="JF93" s="111"/>
      <c r="JG93" s="110"/>
      <c r="JH93" s="111"/>
      <c r="JI93" s="110"/>
      <c r="JJ93" s="111"/>
      <c r="JK93" s="110"/>
      <c r="JL93" s="111"/>
      <c r="JM93" s="110"/>
      <c r="JN93" s="111"/>
      <c r="JO93" s="110"/>
      <c r="JP93" s="111"/>
      <c r="JQ93" s="110"/>
      <c r="JR93" s="111"/>
      <c r="JS93" s="110"/>
      <c r="JT93" s="111"/>
      <c r="JU93" s="110"/>
      <c r="JV93" s="111"/>
      <c r="JW93" s="110"/>
      <c r="JX93" s="111"/>
      <c r="JY93" s="112"/>
      <c r="JZ93" s="112"/>
    </row>
    <row r="94" s="121" customFormat="true" ht="30" hidden="false" customHeight="true" outlineLevel="0" collapsed="false">
      <c r="A94" s="76" t="s">
        <v>470</v>
      </c>
      <c r="B94" s="76"/>
      <c r="C94" s="76"/>
      <c r="D94" s="76"/>
      <c r="E94" s="76"/>
      <c r="F94" s="76"/>
      <c r="G94" s="117" t="n">
        <f aca="false">ROUND(G5+G61+G85+G93,5)</f>
        <v>168818.3</v>
      </c>
      <c r="H94" s="117" t="n">
        <f aca="false">ROUND(H5+H61+H85+H93,5)</f>
        <v>90400.05</v>
      </c>
      <c r="I94" s="117" t="n">
        <f aca="false">ROUND(I5+I61+I85+I93,5)</f>
        <v>5581440.56</v>
      </c>
      <c r="J94" s="117" t="n">
        <f aca="false">ROUND(J5+J61+J85+J93,5)</f>
        <v>8869.45</v>
      </c>
      <c r="K94" s="117" t="n">
        <f aca="false">ROUND(K5+K61+K85+K93,5)</f>
        <v>1912238.94</v>
      </c>
      <c r="L94" s="117" t="n">
        <f aca="false">ROUND(L5+L61+L85+L93,5)</f>
        <v>723471.58</v>
      </c>
      <c r="M94" s="117" t="n">
        <f aca="false">ROUND(M5+M61+M85+M93,5)</f>
        <v>25431.31</v>
      </c>
      <c r="N94" s="117" t="n">
        <f aca="false">ROUND(N5+N61+N85+N93,5)</f>
        <v>44840.13</v>
      </c>
      <c r="O94" s="117" t="n">
        <f aca="false">ROUND(O5+O61+O85+O93,5)</f>
        <v>2020172.14</v>
      </c>
      <c r="P94" s="117" t="n">
        <f aca="false">ROUND(P5+P61+P85+P93,5)</f>
        <v>516163.12</v>
      </c>
      <c r="Q94" s="117" t="n">
        <f aca="false">ROUND(Q5+Q61+Q85+Q93,5)</f>
        <v>44851.69</v>
      </c>
      <c r="R94" s="117" t="n">
        <f aca="false">ROUND(R5+R61+R85+R93,5)</f>
        <v>-155081.09</v>
      </c>
      <c r="S94" s="117" t="n">
        <f aca="false">ROUND(S5+S61+S85+S93,5)</f>
        <v>9751.79</v>
      </c>
      <c r="T94" s="117" t="n">
        <f aca="false">ROUND(T5+T61+T85+T93,5)</f>
        <v>0</v>
      </c>
      <c r="U94" s="117" t="n">
        <f aca="false">ROUND(U5+U61+U85+U93,5)</f>
        <v>11357.71</v>
      </c>
      <c r="V94" s="117" t="n">
        <f aca="false">ROUND(V5+V61+V85+V93,5)</f>
        <v>13782.65</v>
      </c>
      <c r="W94" s="117" t="n">
        <f aca="false">ROUND(W5+W61+W85+W93,5)</f>
        <v>265594.89</v>
      </c>
      <c r="X94" s="117" t="n">
        <f aca="false">ROUND(X5+X61+X85+X93,5)</f>
        <v>0</v>
      </c>
      <c r="Y94" s="117" t="n">
        <f aca="false">ROUND(Y5+Y61+Y85+Y93,5)</f>
        <v>103907.56</v>
      </c>
      <c r="Z94" s="117" t="n">
        <f aca="false">ROUND(Z5+Z61+Z85+Z93,5)</f>
        <v>384023.88</v>
      </c>
      <c r="AA94" s="117" t="n">
        <f aca="false">ROUND(AA5+AA61+AA85+AA93,5)</f>
        <v>37346.53</v>
      </c>
      <c r="AB94" s="117" t="n">
        <f aca="false">ROUND(AB5+AB61+AB85+AB93,5)</f>
        <v>0</v>
      </c>
      <c r="AC94" s="117" t="n">
        <f aca="false">ROUND(AC5+AC61+AC85+AC93,5)</f>
        <v>37650.15</v>
      </c>
      <c r="AD94" s="117" t="n">
        <f aca="false">ROUND(AD5+AD61+AD85+AD93,5)</f>
        <v>171901.14</v>
      </c>
      <c r="AE94" s="117" t="n">
        <f aca="false">ROUND(AE5+AE61+AE85+AE93,5)</f>
        <v>116609.06</v>
      </c>
      <c r="AF94" s="117" t="n">
        <f aca="false">ROUND(AF5+AF61+AF85+AF93,5)</f>
        <v>61329.78</v>
      </c>
      <c r="AG94" s="117" t="n">
        <f aca="false">ROUND(AG5+AG61+AG85+AG93,5)</f>
        <v>20840.74</v>
      </c>
      <c r="AH94" s="117" t="n">
        <f aca="false">ROUND(AH5+AH61+AH85+AH93,5)</f>
        <v>642970.6</v>
      </c>
      <c r="AI94" s="117" t="n">
        <f aca="false">ROUND(AI5+AI61+AI85+AI93,5)</f>
        <v>20856.77</v>
      </c>
      <c r="AJ94" s="117" t="n">
        <f aca="false">ROUND(AJ5+AJ61+AJ85+AJ93,5)</f>
        <v>36206.06</v>
      </c>
      <c r="AK94" s="117" t="n">
        <f aca="false">ROUND(AK5+AK61+AK85+AK93,5)</f>
        <v>247962.74</v>
      </c>
      <c r="AL94" s="117" t="n">
        <f aca="false">ROUND(AL5+AL61+AL85+AL93,5)</f>
        <v>139054.98</v>
      </c>
      <c r="AM94" s="117" t="n">
        <f aca="false">ROUND(AM5+AM61+AM85+AM93,5)</f>
        <v>30977</v>
      </c>
      <c r="AN94" s="117" t="n">
        <f aca="false">ROUND(AN5+AN61+AN85+AN93,5)</f>
        <v>421400.82</v>
      </c>
      <c r="AO94" s="117" t="n">
        <f aca="false">ROUND(AO5+AO61+AO85+AO93,5)</f>
        <v>91786.8</v>
      </c>
      <c r="AP94" s="117" t="n">
        <f aca="false">ROUND(AP5+AP61+AP85+AP93,5)</f>
        <v>20944.27</v>
      </c>
      <c r="AQ94" s="117" t="n">
        <f aca="false">ROUND(AQ5+AQ61+AQ85+AQ93,5)</f>
        <v>300317.22</v>
      </c>
      <c r="AR94" s="117" t="n">
        <f aca="false">ROUND(AR5+AR61+AR85+AR93,5)</f>
        <v>35610.47</v>
      </c>
      <c r="AS94" s="117" t="n">
        <f aca="false">ROUND(AS5+AS61+AS85+AS93,5)</f>
        <v>74786.8</v>
      </c>
      <c r="AT94" s="117" t="n">
        <f aca="false">ROUND(AT5+AT61+AT85+AT93,5)</f>
        <v>30976.61</v>
      </c>
      <c r="AU94" s="117" t="n">
        <f aca="false">ROUND(AU5+AU61+AU85+AU93,5)</f>
        <v>122623.47</v>
      </c>
      <c r="AV94" s="117" t="n">
        <f aca="false">ROUND(AV5+AV61+AV85+AV93,5)</f>
        <v>97926.29</v>
      </c>
      <c r="AW94" s="117" t="n">
        <f aca="false">ROUND(AW5+AW61+AW85+AW93,5)</f>
        <v>114463.81</v>
      </c>
      <c r="AX94" s="117" t="n">
        <f aca="false">ROUND(AX5+AX61+AX85+AX93,5)</f>
        <v>22384.96</v>
      </c>
      <c r="AY94" s="117" t="n">
        <f aca="false">ROUND(AY5+AY61+AY85+AY93,5)</f>
        <v>22987.37</v>
      </c>
      <c r="AZ94" s="117" t="n">
        <f aca="false">ROUND(AZ5+AZ61+AZ85+AZ93,5)</f>
        <v>58034.96</v>
      </c>
      <c r="BA94" s="117" t="n">
        <f aca="false">ROUND(BA5+BA61+BA85+BA93,5)</f>
        <v>151064.77</v>
      </c>
      <c r="BB94" s="117" t="n">
        <f aca="false">ROUND(BB5+BB61+BB85+BB93,5)</f>
        <v>24131.98</v>
      </c>
      <c r="BC94" s="117" t="n">
        <f aca="false">ROUND(BC5+BC61+BC85+BC93,5)</f>
        <v>4277.78</v>
      </c>
      <c r="BD94" s="117" t="n">
        <f aca="false">ROUND(BD5+BD61+BD85+BD93,5)</f>
        <v>20199.93</v>
      </c>
      <c r="BE94" s="117" t="n">
        <f aca="false">ROUND(BE5+BE61+BE85+BE93,5)</f>
        <v>35271.8</v>
      </c>
      <c r="BF94" s="117" t="n">
        <f aca="false">ROUND(BF5+BF61+BF85+BF93,5)</f>
        <v>0</v>
      </c>
      <c r="BG94" s="117" t="n">
        <f aca="false">ROUND(BG5+BG61+BG85+BG93,5)</f>
        <v>88322.82</v>
      </c>
      <c r="BH94" s="117" t="n">
        <f aca="false">ROUND(BH5+BH61+BH85+BH93,5)</f>
        <v>1668969.5</v>
      </c>
      <c r="BI94" s="117" t="n">
        <f aca="false">ROUND(BI5+BI61+BI85+BI93,5)</f>
        <v>34818.59</v>
      </c>
      <c r="BJ94" s="117" t="n">
        <f aca="false">ROUND(BJ5+BJ61+BJ85+BJ93,5)</f>
        <v>42925.3</v>
      </c>
      <c r="BK94" s="117" t="n">
        <f aca="false">ROUND(BK5+BK61+BK85+BK93,5)</f>
        <v>261746.12</v>
      </c>
      <c r="BL94" s="117" t="n">
        <f aca="false">ROUND(BL5+BL61+BL85+BL93,5)</f>
        <v>558417.19</v>
      </c>
      <c r="BM94" s="117" t="n">
        <f aca="false">ROUND(BM5+BM61+BM85+BM93,5)</f>
        <v>0</v>
      </c>
      <c r="BN94" s="117" t="n">
        <f aca="false">ROUND(BN5+BN61+BN85+BN93,5)</f>
        <v>486413.99</v>
      </c>
      <c r="BO94" s="117" t="n">
        <f aca="false">ROUND(BO5+BO61+BO85+BO93,5)</f>
        <v>45377.86</v>
      </c>
      <c r="BP94" s="117" t="n">
        <f aca="false">ROUND(BP5+BP61+BP85+BP93,5)</f>
        <v>44043.75</v>
      </c>
      <c r="BQ94" s="117" t="n">
        <f aca="false">ROUND(BQ5+BQ61+BQ85+BQ93,5)</f>
        <v>71521.61</v>
      </c>
      <c r="BR94" s="117" t="n">
        <f aca="false">ROUND(BR5+BR61+BR85+BR93,5)</f>
        <v>6414.52</v>
      </c>
      <c r="BS94" s="117" t="n">
        <f aca="false">ROUND(BS5+BS61+BS85+BS93,5)</f>
        <v>14727.22</v>
      </c>
      <c r="BT94" s="117" t="n">
        <f aca="false">ROUND(BT5+BT61+BT85+BT93,5)</f>
        <v>158141.23</v>
      </c>
      <c r="BU94" s="117" t="n">
        <f aca="false">ROUND(BU5+BU61+BU85+BU93,5)</f>
        <v>0</v>
      </c>
      <c r="BV94" s="117" t="n">
        <f aca="false">ROUND(BV5+BV61+BV85+BV93,5)</f>
        <v>-108591.82</v>
      </c>
      <c r="BW94" s="117" t="n">
        <f aca="false">ROUND(BW5+BW61+BW85+BW93,5)</f>
        <v>228519.76</v>
      </c>
      <c r="BX94" s="117" t="n">
        <f aca="false">ROUND(BX5+BX61+BX85+BX93,5)</f>
        <v>0</v>
      </c>
      <c r="BY94" s="117" t="n">
        <f aca="false">ROUND(BY5+BY61+BY85+BY93,5)</f>
        <v>-11428.94</v>
      </c>
      <c r="BZ94" s="117" t="n">
        <f aca="false">ROUND(BZ5+BZ61+BZ85+BZ93,5)</f>
        <v>13665.99</v>
      </c>
      <c r="CA94" s="117" t="n">
        <f aca="false">ROUND(CA5+CA61+CA85+CA93,5)</f>
        <v>49127.34</v>
      </c>
      <c r="CB94" s="117" t="n">
        <f aca="false">ROUND(CB5+CB61+CB85+CB93,5)</f>
        <v>9349.33</v>
      </c>
      <c r="CC94" s="117" t="n">
        <f aca="false">ROUND(CC5+CC61+CC85+CC93,5)</f>
        <v>129231.63</v>
      </c>
      <c r="CD94" s="117" t="n">
        <f aca="false">ROUND(CD5+CD61+CD85+CD93,5)</f>
        <v>61871.14</v>
      </c>
      <c r="CE94" s="117" t="n">
        <f aca="false">ROUND(CE5+CE61+CE85+CE93,5)</f>
        <v>12234.89</v>
      </c>
      <c r="CF94" s="117" t="n">
        <f aca="false">ROUND(CF5+CF61+CF85+CF93,5)</f>
        <v>0</v>
      </c>
      <c r="CG94" s="117" t="n">
        <f aca="false">ROUND(CG5+CG61+CG85+CG93,5)</f>
        <v>149388.94</v>
      </c>
      <c r="CH94" s="117" t="n">
        <f aca="false">ROUND(CH5+CH61+CH85+CH93,5)</f>
        <v>73166.25</v>
      </c>
      <c r="CI94" s="117" t="n">
        <f aca="false">ROUND(CI5+CI61+CI85+CI93,5)</f>
        <v>33402.97</v>
      </c>
      <c r="CJ94" s="117" t="n">
        <f aca="false">ROUND(CJ5+CJ61+CJ85+CJ93,5)</f>
        <v>2908.69</v>
      </c>
      <c r="CK94" s="117" t="n">
        <f aca="false">ROUND(CK5+CK61+CK85+CK93,5)</f>
        <v>168709.07</v>
      </c>
      <c r="CL94" s="117" t="n">
        <f aca="false">ROUND(CL5+CL61+CL85+CL93,5)</f>
        <v>1322661.01</v>
      </c>
      <c r="CM94" s="117" t="n">
        <f aca="false">ROUND(CM5+CM61+CM85+CM93,5)</f>
        <v>107242.82</v>
      </c>
      <c r="CN94" s="117" t="n">
        <f aca="false">ROUND(CN5+CN61+CN85+CN93,5)</f>
        <v>903940.24</v>
      </c>
      <c r="CO94" s="117" t="n">
        <f aca="false">ROUND(CO5+CO61+CO85+CO93,5)</f>
        <v>77614.84</v>
      </c>
      <c r="CP94" s="117" t="n">
        <f aca="false">ROUND(CP5+CP61+CP85+CP93,5)</f>
        <v>5305294.01</v>
      </c>
      <c r="CQ94" s="117" t="n">
        <f aca="false">ROUND(CQ5+CQ61+CQ85+CQ93,5)</f>
        <v>36173.36</v>
      </c>
      <c r="CR94" s="117" t="n">
        <f aca="false">ROUND(CR5+CR61+CR85+CR93,5)</f>
        <v>1442728.76</v>
      </c>
      <c r="CS94" s="117" t="n">
        <f aca="false">ROUND(CS5+CS61+CS85+CS93,5)</f>
        <v>29405.79</v>
      </c>
      <c r="CT94" s="117" t="n">
        <f aca="false">ROUND(CT5+CT61+CT85+CT93,5)</f>
        <v>4408148.58</v>
      </c>
      <c r="CU94" s="117" t="n">
        <f aca="false">ROUND(CU5+CU61+CU85+CU93,5)</f>
        <v>259373.05</v>
      </c>
      <c r="CV94" s="117" t="n">
        <f aca="false">ROUND(CV5+CV61+CV85+CV93,5)</f>
        <v>462859.13</v>
      </c>
      <c r="CW94" s="117" t="n">
        <f aca="false">ROUND(CW5+CW61+CW85+CW93,5)</f>
        <v>96546.35</v>
      </c>
      <c r="CX94" s="117" t="n">
        <f aca="false">ROUND(CX5+CX61+CX85+CX93,5)</f>
        <v>30115.48</v>
      </c>
      <c r="CY94" s="117" t="n">
        <f aca="false">ROUND(CY5+CY61+CY85+CY93,5)</f>
        <v>12737.44</v>
      </c>
      <c r="CZ94" s="117" t="n">
        <f aca="false">ROUND(CZ5+CZ61+CZ85+CZ93,5)</f>
        <v>51272.3</v>
      </c>
      <c r="DA94" s="117" t="n">
        <f aca="false">ROUND(DA5+DA61+DA85+DA93,5)</f>
        <v>11900.54</v>
      </c>
      <c r="DB94" s="117" t="n">
        <f aca="false">ROUND(DB5+DB61+DB85+DB93,5)</f>
        <v>37155.23</v>
      </c>
      <c r="DC94" s="117" t="n">
        <f aca="false">ROUND(DC5+DC61+DC85+DC93,5)</f>
        <v>32233.15</v>
      </c>
      <c r="DD94" s="117" t="n">
        <f aca="false">ROUND(DD5+DD61+DD85+DD93,5)</f>
        <v>114399.52</v>
      </c>
      <c r="DE94" s="117" t="n">
        <f aca="false">ROUND(DE5+DE61+DE85+DE93,5)</f>
        <v>485677.41</v>
      </c>
      <c r="DF94" s="117" t="n">
        <f aca="false">ROUND(DF5+DF61+DF85+DF93,5)</f>
        <v>34897.17</v>
      </c>
      <c r="DG94" s="117" t="n">
        <f aca="false">ROUND(DG5+DG61+DG85+DG93,5)</f>
        <v>-41892.93</v>
      </c>
      <c r="DH94" s="117" t="n">
        <f aca="false">ROUND(DH5+DH61+DH85+DH93,5)</f>
        <v>17434.18</v>
      </c>
      <c r="DI94" s="117" t="n">
        <f aca="false">ROUND(DI5+DI61+DI85+DI93,5)</f>
        <v>86167.6</v>
      </c>
      <c r="DJ94" s="117" t="n">
        <f aca="false">ROUND(DJ5+DJ61+DJ85+DJ93,5)</f>
        <v>62471.77</v>
      </c>
      <c r="DK94" s="117" t="n">
        <f aca="false">ROUND(DK5+DK61+DK85+DK93,5)</f>
        <v>65501.67</v>
      </c>
      <c r="DL94" s="117" t="n">
        <f aca="false">ROUND(DL5+DL61+DL85+DL93,5)</f>
        <v>135032.43</v>
      </c>
      <c r="DM94" s="117" t="n">
        <f aca="false">ROUND(DM5+DM61+DM85+DM93,5)</f>
        <v>107230.56</v>
      </c>
      <c r="DN94" s="117" t="n">
        <f aca="false">ROUND(DN5+DN61+DN85+DN93,5)</f>
        <v>19745.71</v>
      </c>
      <c r="DO94" s="117" t="n">
        <f aca="false">ROUND(DO5+DO61+DO85+DO93,5)</f>
        <v>89179.2</v>
      </c>
      <c r="DP94" s="117" t="n">
        <f aca="false">ROUND(DP5+DP61+DP85+DP93,5)</f>
        <v>5051.01</v>
      </c>
      <c r="DQ94" s="117" t="n">
        <f aca="false">ROUND(DQ5+DQ61+DQ85+DQ93,5)</f>
        <v>79019.09</v>
      </c>
      <c r="DR94" s="117" t="n">
        <f aca="false">ROUND(DR5+DR61+DR85+DR93,5)</f>
        <v>460152.73</v>
      </c>
      <c r="DS94" s="117" t="n">
        <f aca="false">ROUND(DS5+DS61+DS85+DS93,5)</f>
        <v>422962.93</v>
      </c>
      <c r="DT94" s="117" t="n">
        <f aca="false">ROUND(DT5+DT61+DT85+DT93,5)</f>
        <v>19773.05</v>
      </c>
      <c r="DU94" s="117" t="n">
        <f aca="false">ROUND(DU5+DU61+DU85+DU93,5)</f>
        <v>14288.54</v>
      </c>
      <c r="DV94" s="117" t="n">
        <f aca="false">ROUND(DV5+DV61+DV85+DV93,5)</f>
        <v>74284.84</v>
      </c>
      <c r="DW94" s="117" t="n">
        <f aca="false">ROUND(DW5+DW61+DW85+DW93,5)</f>
        <v>46764.53</v>
      </c>
      <c r="DX94" s="117" t="n">
        <f aca="false">ROUND(DX5+DX61+DX85+DX93,5)</f>
        <v>104722.7</v>
      </c>
      <c r="DY94" s="117" t="n">
        <f aca="false">ROUND(DY5+DY61+DY85+DY93,5)</f>
        <v>22541.6</v>
      </c>
      <c r="DZ94" s="117" t="n">
        <f aca="false">ROUND(DZ5+DZ61+DZ85+DZ93,5)</f>
        <v>221528.82</v>
      </c>
      <c r="EA94" s="117" t="n">
        <f aca="false">ROUND(EA5+EA61+EA85+EA93,5)</f>
        <v>26012.78</v>
      </c>
      <c r="EB94" s="117" t="n">
        <f aca="false">ROUND(EB5+EB61+EB85+EB93,5)</f>
        <v>833905.06</v>
      </c>
      <c r="EC94" s="117" t="n">
        <f aca="false">ROUND(EC5+EC61+EC85+EC93,5)</f>
        <v>28491.97</v>
      </c>
      <c r="ED94" s="117" t="n">
        <f aca="false">ROUND(ED5+ED61+ED85+ED93,5)</f>
        <v>3533.75</v>
      </c>
      <c r="EE94" s="117" t="n">
        <f aca="false">ROUND(EE5+EE61+EE85+EE93,5)</f>
        <v>76284.1</v>
      </c>
      <c r="EF94" s="117" t="n">
        <f aca="false">ROUND(EF5+EF61+EF85+EF93,5)</f>
        <v>44649.12</v>
      </c>
      <c r="EG94" s="117" t="n">
        <f aca="false">ROUND(EG5+EG61+EG85+EG93,5)</f>
        <v>13558.94</v>
      </c>
      <c r="EH94" s="117" t="n">
        <f aca="false">ROUND(EH5+EH61+EH85+EH93,5)</f>
        <v>86066.11</v>
      </c>
      <c r="EI94" s="117" t="n">
        <f aca="false">ROUND(EI5+EI61+EI85+EI93,5)</f>
        <v>28258.22</v>
      </c>
      <c r="EJ94" s="117" t="n">
        <f aca="false">ROUND(EJ5+EJ61+EJ85+EJ93,5)</f>
        <v>-3690</v>
      </c>
      <c r="EK94" s="117" t="n">
        <f aca="false">ROUND(EK5+EK61+EK85+EK93,5)</f>
        <v>292682.42</v>
      </c>
      <c r="EL94" s="117" t="n">
        <f aca="false">ROUND(EL5+EL61+EL85+EL93,5)</f>
        <v>13357.06</v>
      </c>
      <c r="EM94" s="117" t="n">
        <f aca="false">ROUND(EM5+EM61+EM85+EM93,5)</f>
        <v>30757.07</v>
      </c>
      <c r="EN94" s="117" t="n">
        <f aca="false">ROUND(EN5+EN61+EN85+EN93,5)</f>
        <v>-168404.32</v>
      </c>
      <c r="EO94" s="117" t="n">
        <f aca="false">ROUND(EO5+EO61+EO85+EO93,5)</f>
        <v>256046.66</v>
      </c>
      <c r="EP94" s="117" t="n">
        <f aca="false">ROUND(EP5+EP61+EP85+EP93,5)</f>
        <v>66976.32</v>
      </c>
      <c r="EQ94" s="117" t="n">
        <f aca="false">ROUND(EQ5+EQ61+EQ85+EQ93,5)</f>
        <v>758237.38</v>
      </c>
      <c r="ER94" s="117" t="n">
        <f aca="false">ROUND(ER5+ER61+ER85+ER93,5)</f>
        <v>76402.02</v>
      </c>
      <c r="ES94" s="117" t="n">
        <f aca="false">ROUND(ES5+ES61+ES85+ES93,5)</f>
        <v>105107.88</v>
      </c>
      <c r="ET94" s="117" t="n">
        <f aca="false">ROUND(ET5+ET61+ET85+ET93,5)</f>
        <v>98036.54</v>
      </c>
      <c r="EU94" s="117" t="n">
        <f aca="false">ROUND(EU5+EU61+EU85+EU93,5)</f>
        <v>9906.15</v>
      </c>
      <c r="EV94" s="117" t="n">
        <f aca="false">ROUND(EV5+EV61+EV85+EV93,5)</f>
        <v>0</v>
      </c>
      <c r="EW94" s="117" t="n">
        <f aca="false">ROUND(EW5+EW61+EW85+EW93,5)</f>
        <v>0</v>
      </c>
      <c r="EX94" s="117" t="n">
        <f aca="false">ROUND(EX5+EX61+EX85+EX93,5)</f>
        <v>0</v>
      </c>
      <c r="EY94" s="117" t="n">
        <f aca="false">ROUND(EY5+EY61+EY85+EY93,5)</f>
        <v>925.72</v>
      </c>
      <c r="EZ94" s="117" t="n">
        <f aca="false">ROUND(SUM(G94:EY94),5)</f>
        <v>39227762.42</v>
      </c>
      <c r="FA94" s="118"/>
      <c r="FB94" s="119"/>
      <c r="FC94" s="118"/>
      <c r="FD94" s="119"/>
      <c r="FE94" s="118"/>
      <c r="FF94" s="119"/>
      <c r="FG94" s="118"/>
      <c r="FH94" s="119"/>
      <c r="FI94" s="118"/>
      <c r="FJ94" s="119"/>
      <c r="FK94" s="118"/>
      <c r="FL94" s="119"/>
      <c r="FM94" s="118"/>
      <c r="FN94" s="119"/>
      <c r="FO94" s="118"/>
      <c r="FP94" s="119"/>
      <c r="FQ94" s="118"/>
      <c r="FR94" s="119"/>
      <c r="FS94" s="118"/>
      <c r="FT94" s="119"/>
      <c r="FU94" s="118"/>
      <c r="FV94" s="119"/>
      <c r="FW94" s="118"/>
      <c r="FX94" s="119"/>
      <c r="FY94" s="118"/>
      <c r="FZ94" s="119"/>
      <c r="GA94" s="118"/>
      <c r="GB94" s="119"/>
      <c r="GC94" s="118"/>
      <c r="GD94" s="119"/>
      <c r="GE94" s="118"/>
      <c r="GF94" s="119"/>
      <c r="GG94" s="118"/>
      <c r="GH94" s="119"/>
      <c r="GI94" s="118"/>
      <c r="GJ94" s="119"/>
      <c r="GK94" s="118"/>
      <c r="GL94" s="119"/>
      <c r="GM94" s="118"/>
      <c r="GN94" s="119"/>
      <c r="GO94" s="118"/>
      <c r="GP94" s="119"/>
      <c r="GQ94" s="118"/>
      <c r="GR94" s="119"/>
      <c r="GS94" s="118"/>
      <c r="GT94" s="119"/>
      <c r="GU94" s="118"/>
      <c r="GV94" s="119"/>
      <c r="GW94" s="118"/>
      <c r="GX94" s="119"/>
      <c r="GY94" s="118"/>
      <c r="GZ94" s="119"/>
      <c r="HA94" s="118"/>
      <c r="HB94" s="119"/>
      <c r="HC94" s="118"/>
      <c r="HD94" s="119"/>
      <c r="HE94" s="118"/>
      <c r="HF94" s="119"/>
      <c r="HG94" s="118"/>
      <c r="HH94" s="119"/>
      <c r="HI94" s="118"/>
      <c r="HJ94" s="119"/>
      <c r="HK94" s="118"/>
      <c r="HL94" s="119"/>
      <c r="HM94" s="118"/>
      <c r="HN94" s="119"/>
      <c r="HO94" s="118"/>
      <c r="HP94" s="119"/>
      <c r="HQ94" s="118"/>
      <c r="HR94" s="119"/>
      <c r="HS94" s="118"/>
      <c r="HT94" s="119"/>
      <c r="HU94" s="118"/>
      <c r="HV94" s="119"/>
      <c r="HW94" s="118"/>
      <c r="HX94" s="119"/>
      <c r="HY94" s="118"/>
      <c r="HZ94" s="119"/>
      <c r="IA94" s="118"/>
      <c r="IB94" s="119"/>
      <c r="IC94" s="118"/>
      <c r="ID94" s="119"/>
      <c r="IE94" s="118"/>
      <c r="IF94" s="119"/>
      <c r="IG94" s="118"/>
      <c r="IH94" s="119"/>
      <c r="II94" s="118"/>
      <c r="IJ94" s="119"/>
      <c r="IK94" s="118"/>
      <c r="IL94" s="119"/>
      <c r="IM94" s="118"/>
      <c r="IN94" s="119"/>
      <c r="IO94" s="118"/>
      <c r="IP94" s="119"/>
      <c r="IQ94" s="118"/>
      <c r="IR94" s="119"/>
      <c r="IS94" s="118"/>
      <c r="IT94" s="119"/>
      <c r="IU94" s="118"/>
      <c r="IV94" s="119"/>
      <c r="IW94" s="118"/>
      <c r="IX94" s="119"/>
      <c r="IY94" s="118"/>
      <c r="IZ94" s="119"/>
      <c r="JA94" s="118"/>
      <c r="JB94" s="119"/>
      <c r="JC94" s="118"/>
      <c r="JD94" s="119"/>
      <c r="JE94" s="118"/>
      <c r="JF94" s="119"/>
      <c r="JG94" s="118"/>
      <c r="JH94" s="119"/>
      <c r="JI94" s="118"/>
      <c r="JJ94" s="119"/>
      <c r="JK94" s="118"/>
      <c r="JL94" s="119"/>
      <c r="JM94" s="118"/>
      <c r="JN94" s="119"/>
      <c r="JO94" s="118"/>
      <c r="JP94" s="119"/>
      <c r="JQ94" s="118"/>
      <c r="JR94" s="119"/>
      <c r="JS94" s="118"/>
      <c r="JT94" s="119"/>
      <c r="JU94" s="118"/>
      <c r="JV94" s="119"/>
      <c r="JW94" s="118"/>
      <c r="JX94" s="119"/>
      <c r="JY94" s="120"/>
      <c r="JZ94" s="120"/>
      <c r="AMJ94" s="0"/>
    </row>
    <row r="95" customFormat="false" ht="31.5" hidden="false" customHeight="true" outlineLevel="0" collapsed="false">
      <c r="A95" s="76" t="s">
        <v>471</v>
      </c>
      <c r="B95" s="76"/>
      <c r="C95" s="76"/>
      <c r="D95" s="76"/>
      <c r="E95" s="76"/>
      <c r="F95" s="76"/>
      <c r="G95" s="109"/>
      <c r="H95" s="109"/>
      <c r="I95" s="109"/>
      <c r="J95" s="109"/>
      <c r="K95" s="109"/>
      <c r="L95" s="109"/>
      <c r="M95" s="109"/>
      <c r="N95" s="109"/>
      <c r="O95" s="109"/>
      <c r="P95" s="109"/>
      <c r="Q95" s="109"/>
      <c r="R95" s="109"/>
      <c r="S95" s="109"/>
      <c r="T95" s="109"/>
      <c r="U95" s="109"/>
      <c r="V95" s="109"/>
      <c r="W95" s="109"/>
      <c r="X95" s="109"/>
      <c r="Y95" s="109"/>
      <c r="Z95" s="109"/>
      <c r="AA95" s="109"/>
      <c r="AB95" s="109"/>
      <c r="AC95" s="109"/>
      <c r="AD95" s="109"/>
      <c r="AE95" s="109"/>
      <c r="AF95" s="109"/>
      <c r="AG95" s="109"/>
      <c r="AH95" s="109"/>
      <c r="AI95" s="109"/>
      <c r="AJ95" s="109"/>
      <c r="AK95" s="109"/>
      <c r="AL95" s="109"/>
      <c r="AM95" s="109"/>
      <c r="AN95" s="109"/>
      <c r="AO95" s="109"/>
      <c r="AP95" s="109"/>
      <c r="AQ95" s="109"/>
      <c r="AR95" s="109"/>
      <c r="AS95" s="109"/>
      <c r="AT95" s="109"/>
      <c r="AU95" s="109"/>
      <c r="AV95" s="109"/>
      <c r="AW95" s="109"/>
      <c r="AX95" s="109"/>
      <c r="AY95" s="109"/>
      <c r="AZ95" s="109"/>
      <c r="BA95" s="109"/>
      <c r="BB95" s="109"/>
      <c r="BC95" s="109"/>
      <c r="BD95" s="109"/>
      <c r="BE95" s="109"/>
      <c r="BF95" s="109"/>
      <c r="BG95" s="109"/>
      <c r="BH95" s="109"/>
      <c r="BI95" s="109"/>
      <c r="BJ95" s="109"/>
      <c r="BK95" s="109"/>
      <c r="BL95" s="109"/>
      <c r="BM95" s="109"/>
      <c r="BN95" s="109"/>
      <c r="BO95" s="109"/>
      <c r="BP95" s="109"/>
      <c r="BQ95" s="109"/>
      <c r="BR95" s="109"/>
      <c r="BS95" s="109"/>
      <c r="BT95" s="109"/>
      <c r="BU95" s="109"/>
      <c r="BV95" s="109"/>
      <c r="BW95" s="109"/>
      <c r="BX95" s="109"/>
      <c r="BY95" s="109"/>
      <c r="BZ95" s="109"/>
      <c r="CA95" s="109"/>
      <c r="CB95" s="109"/>
      <c r="CC95" s="109"/>
      <c r="CD95" s="109"/>
      <c r="CE95" s="109"/>
      <c r="CF95" s="109"/>
      <c r="CG95" s="109"/>
      <c r="CH95" s="109"/>
      <c r="CI95" s="109"/>
      <c r="CJ95" s="109"/>
      <c r="CK95" s="109"/>
      <c r="CL95" s="109"/>
      <c r="CM95" s="109"/>
      <c r="CN95" s="109"/>
      <c r="CO95" s="109"/>
      <c r="CP95" s="109"/>
      <c r="CQ95" s="109"/>
      <c r="CR95" s="109"/>
      <c r="CS95" s="109"/>
      <c r="CT95" s="109"/>
      <c r="CU95" s="109"/>
      <c r="CV95" s="109"/>
      <c r="CW95" s="109"/>
      <c r="CX95" s="109"/>
      <c r="CY95" s="109"/>
      <c r="CZ95" s="109"/>
      <c r="DA95" s="109"/>
      <c r="DB95" s="109"/>
      <c r="DC95" s="109"/>
      <c r="DD95" s="109"/>
      <c r="DE95" s="109"/>
      <c r="DF95" s="109"/>
      <c r="DG95" s="109"/>
      <c r="DH95" s="109"/>
      <c r="DI95" s="109"/>
      <c r="DJ95" s="109"/>
      <c r="DK95" s="109"/>
      <c r="DL95" s="109"/>
      <c r="DM95" s="109"/>
      <c r="DN95" s="109"/>
      <c r="DO95" s="109"/>
      <c r="DP95" s="109"/>
      <c r="DQ95" s="109"/>
      <c r="DR95" s="109"/>
      <c r="DS95" s="109"/>
      <c r="DT95" s="109"/>
      <c r="DU95" s="109"/>
      <c r="DV95" s="109"/>
      <c r="DW95" s="109"/>
      <c r="DX95" s="109"/>
      <c r="DY95" s="109"/>
      <c r="DZ95" s="109"/>
      <c r="EA95" s="109"/>
      <c r="EB95" s="109"/>
      <c r="EC95" s="109"/>
      <c r="ED95" s="109"/>
      <c r="EE95" s="109"/>
      <c r="EF95" s="109"/>
      <c r="EG95" s="109"/>
      <c r="EH95" s="109"/>
      <c r="EI95" s="109"/>
      <c r="EJ95" s="109"/>
      <c r="EK95" s="109"/>
      <c r="EL95" s="109"/>
      <c r="EM95" s="109"/>
      <c r="EN95" s="109"/>
      <c r="EO95" s="109"/>
      <c r="EP95" s="109"/>
      <c r="EQ95" s="109"/>
      <c r="ER95" s="109"/>
      <c r="ES95" s="109"/>
      <c r="ET95" s="109"/>
      <c r="EU95" s="109"/>
      <c r="EV95" s="109"/>
      <c r="EW95" s="109"/>
      <c r="EX95" s="109"/>
      <c r="EY95" s="109"/>
      <c r="EZ95" s="109"/>
      <c r="FA95" s="110"/>
      <c r="FB95" s="111"/>
      <c r="FC95" s="110"/>
      <c r="FD95" s="111"/>
      <c r="FE95" s="110"/>
      <c r="FF95" s="111"/>
      <c r="FG95" s="110"/>
      <c r="FH95" s="111"/>
      <c r="FI95" s="110"/>
      <c r="FJ95" s="111"/>
      <c r="FK95" s="110"/>
      <c r="FL95" s="111"/>
      <c r="FM95" s="110"/>
      <c r="FN95" s="111"/>
      <c r="FO95" s="110"/>
      <c r="FP95" s="111"/>
      <c r="FQ95" s="110"/>
      <c r="FR95" s="111"/>
      <c r="FS95" s="110"/>
      <c r="FT95" s="111"/>
      <c r="FU95" s="110"/>
      <c r="FV95" s="111"/>
      <c r="FW95" s="110"/>
      <c r="FX95" s="111"/>
      <c r="FY95" s="110"/>
      <c r="FZ95" s="111"/>
      <c r="GA95" s="110"/>
      <c r="GB95" s="111"/>
      <c r="GC95" s="110"/>
      <c r="GD95" s="111"/>
      <c r="GE95" s="110"/>
      <c r="GF95" s="111"/>
      <c r="GG95" s="110"/>
      <c r="GH95" s="111"/>
      <c r="GI95" s="110"/>
      <c r="GJ95" s="111"/>
      <c r="GK95" s="110"/>
      <c r="GL95" s="111"/>
      <c r="GM95" s="110"/>
      <c r="GN95" s="111"/>
      <c r="GO95" s="110"/>
      <c r="GP95" s="111"/>
      <c r="GQ95" s="110"/>
      <c r="GR95" s="111"/>
      <c r="GS95" s="110"/>
      <c r="GT95" s="111"/>
      <c r="GU95" s="110"/>
      <c r="GV95" s="111"/>
      <c r="GW95" s="110"/>
      <c r="GX95" s="111"/>
      <c r="GY95" s="110"/>
      <c r="GZ95" s="111"/>
      <c r="HA95" s="110"/>
      <c r="HB95" s="111"/>
      <c r="HC95" s="110"/>
      <c r="HD95" s="111"/>
      <c r="HE95" s="110"/>
      <c r="HF95" s="111"/>
      <c r="HG95" s="110"/>
      <c r="HH95" s="111"/>
      <c r="HI95" s="110"/>
      <c r="HJ95" s="111"/>
      <c r="HK95" s="110"/>
      <c r="HL95" s="111"/>
      <c r="HM95" s="110"/>
      <c r="HN95" s="111"/>
      <c r="HO95" s="110"/>
      <c r="HP95" s="111"/>
      <c r="HQ95" s="110"/>
      <c r="HR95" s="111"/>
      <c r="HS95" s="110"/>
      <c r="HT95" s="111"/>
      <c r="HU95" s="110"/>
      <c r="HV95" s="111"/>
      <c r="HW95" s="110"/>
      <c r="HX95" s="111"/>
      <c r="HY95" s="110"/>
      <c r="HZ95" s="111"/>
      <c r="IA95" s="110"/>
      <c r="IB95" s="111"/>
      <c r="IC95" s="110"/>
      <c r="ID95" s="111"/>
      <c r="IE95" s="110"/>
      <c r="IF95" s="111"/>
      <c r="IG95" s="110"/>
      <c r="IH95" s="111"/>
      <c r="II95" s="110"/>
      <c r="IJ95" s="111"/>
      <c r="IK95" s="110"/>
      <c r="IL95" s="111"/>
      <c r="IM95" s="110"/>
      <c r="IN95" s="111"/>
      <c r="IO95" s="110"/>
      <c r="IP95" s="111"/>
      <c r="IQ95" s="110"/>
      <c r="IR95" s="111"/>
      <c r="IS95" s="110"/>
      <c r="IT95" s="111"/>
      <c r="IU95" s="110"/>
      <c r="IV95" s="111"/>
      <c r="IW95" s="110"/>
      <c r="IX95" s="111"/>
      <c r="IY95" s="110"/>
      <c r="IZ95" s="111"/>
      <c r="JA95" s="110"/>
      <c r="JB95" s="111"/>
      <c r="JC95" s="110"/>
      <c r="JD95" s="111"/>
      <c r="JE95" s="110"/>
      <c r="JF95" s="111"/>
      <c r="JG95" s="110"/>
      <c r="JH95" s="111"/>
      <c r="JI95" s="110"/>
      <c r="JJ95" s="111"/>
      <c r="JK95" s="110"/>
      <c r="JL95" s="111"/>
      <c r="JM95" s="110"/>
      <c r="JN95" s="111"/>
      <c r="JO95" s="110"/>
      <c r="JP95" s="111"/>
      <c r="JQ95" s="110"/>
      <c r="JR95" s="111"/>
      <c r="JS95" s="110"/>
      <c r="JT95" s="111"/>
      <c r="JU95" s="110"/>
      <c r="JV95" s="111"/>
      <c r="JW95" s="110"/>
      <c r="JX95" s="111"/>
      <c r="JY95" s="112"/>
      <c r="JZ95" s="112"/>
    </row>
    <row r="96" customFormat="false" ht="13.8" hidden="false" customHeight="false" outlineLevel="0" collapsed="false">
      <c r="A96" s="76"/>
      <c r="B96" s="76" t="s">
        <v>472</v>
      </c>
      <c r="C96" s="76"/>
      <c r="D96" s="76"/>
      <c r="E96" s="76"/>
      <c r="F96" s="76"/>
      <c r="G96" s="109"/>
      <c r="H96" s="109"/>
      <c r="I96" s="109"/>
      <c r="J96" s="109"/>
      <c r="K96" s="109"/>
      <c r="L96" s="109"/>
      <c r="M96" s="109"/>
      <c r="N96" s="109"/>
      <c r="O96" s="109"/>
      <c r="P96" s="109"/>
      <c r="Q96" s="109"/>
      <c r="R96" s="109"/>
      <c r="S96" s="109"/>
      <c r="T96" s="109"/>
      <c r="U96" s="109"/>
      <c r="V96" s="109"/>
      <c r="W96" s="109"/>
      <c r="X96" s="109"/>
      <c r="Y96" s="109"/>
      <c r="Z96" s="109"/>
      <c r="AA96" s="109"/>
      <c r="AB96" s="109"/>
      <c r="AC96" s="109"/>
      <c r="AD96" s="109"/>
      <c r="AE96" s="109"/>
      <c r="AF96" s="109"/>
      <c r="AG96" s="109"/>
      <c r="AH96" s="109"/>
      <c r="AI96" s="109"/>
      <c r="AJ96" s="109"/>
      <c r="AK96" s="109"/>
      <c r="AL96" s="109"/>
      <c r="AM96" s="109"/>
      <c r="AN96" s="109"/>
      <c r="AO96" s="109"/>
      <c r="AP96" s="109"/>
      <c r="AQ96" s="109"/>
      <c r="AR96" s="109"/>
      <c r="AS96" s="109"/>
      <c r="AT96" s="109"/>
      <c r="AU96" s="109"/>
      <c r="AV96" s="109"/>
      <c r="AW96" s="109"/>
      <c r="AX96" s="109"/>
      <c r="AY96" s="109"/>
      <c r="AZ96" s="109"/>
      <c r="BA96" s="109"/>
      <c r="BB96" s="109"/>
      <c r="BC96" s="109"/>
      <c r="BD96" s="109"/>
      <c r="BE96" s="109"/>
      <c r="BF96" s="109"/>
      <c r="BG96" s="109"/>
      <c r="BH96" s="109"/>
      <c r="BI96" s="109"/>
      <c r="BJ96" s="109"/>
      <c r="BK96" s="109"/>
      <c r="BL96" s="109"/>
      <c r="BM96" s="109"/>
      <c r="BN96" s="109"/>
      <c r="BO96" s="109"/>
      <c r="BP96" s="109"/>
      <c r="BQ96" s="109"/>
      <c r="BR96" s="109"/>
      <c r="BS96" s="109"/>
      <c r="BT96" s="109"/>
      <c r="BU96" s="109"/>
      <c r="BV96" s="109"/>
      <c r="BW96" s="109"/>
      <c r="BX96" s="109"/>
      <c r="BY96" s="109"/>
      <c r="BZ96" s="109"/>
      <c r="CA96" s="109"/>
      <c r="CB96" s="109"/>
      <c r="CC96" s="109"/>
      <c r="CD96" s="109"/>
      <c r="CE96" s="109"/>
      <c r="CF96" s="109"/>
      <c r="CG96" s="109"/>
      <c r="CH96" s="109"/>
      <c r="CI96" s="109"/>
      <c r="CJ96" s="109"/>
      <c r="CK96" s="109"/>
      <c r="CL96" s="109"/>
      <c r="CM96" s="109"/>
      <c r="CN96" s="109"/>
      <c r="CO96" s="109"/>
      <c r="CP96" s="109"/>
      <c r="CQ96" s="109"/>
      <c r="CR96" s="109"/>
      <c r="CS96" s="109"/>
      <c r="CT96" s="109"/>
      <c r="CU96" s="109"/>
      <c r="CV96" s="109"/>
      <c r="CW96" s="109"/>
      <c r="CX96" s="109"/>
      <c r="CY96" s="109"/>
      <c r="CZ96" s="109"/>
      <c r="DA96" s="109"/>
      <c r="DB96" s="109"/>
      <c r="DC96" s="109"/>
      <c r="DD96" s="109"/>
      <c r="DE96" s="109"/>
      <c r="DF96" s="109"/>
      <c r="DG96" s="109"/>
      <c r="DH96" s="109"/>
      <c r="DI96" s="109"/>
      <c r="DJ96" s="109"/>
      <c r="DK96" s="109"/>
      <c r="DL96" s="109"/>
      <c r="DM96" s="109"/>
      <c r="DN96" s="109"/>
      <c r="DO96" s="109"/>
      <c r="DP96" s="109"/>
      <c r="DQ96" s="109"/>
      <c r="DR96" s="109"/>
      <c r="DS96" s="109"/>
      <c r="DT96" s="109"/>
      <c r="DU96" s="109"/>
      <c r="DV96" s="109"/>
      <c r="DW96" s="109"/>
      <c r="DX96" s="109"/>
      <c r="DY96" s="109"/>
      <c r="DZ96" s="109"/>
      <c r="EA96" s="109"/>
      <c r="EB96" s="109"/>
      <c r="EC96" s="109"/>
      <c r="ED96" s="109"/>
      <c r="EE96" s="109"/>
      <c r="EF96" s="109"/>
      <c r="EG96" s="109"/>
      <c r="EH96" s="109"/>
      <c r="EI96" s="109"/>
      <c r="EJ96" s="109"/>
      <c r="EK96" s="109"/>
      <c r="EL96" s="109"/>
      <c r="EM96" s="109"/>
      <c r="EN96" s="109"/>
      <c r="EO96" s="109"/>
      <c r="EP96" s="109"/>
      <c r="EQ96" s="109"/>
      <c r="ER96" s="109"/>
      <c r="ES96" s="109"/>
      <c r="ET96" s="109"/>
      <c r="EU96" s="109"/>
      <c r="EV96" s="109"/>
      <c r="EW96" s="109"/>
      <c r="EX96" s="109"/>
      <c r="EY96" s="109"/>
      <c r="EZ96" s="109"/>
      <c r="FA96" s="110"/>
      <c r="FB96" s="111"/>
      <c r="FC96" s="110"/>
      <c r="FD96" s="111"/>
      <c r="FE96" s="110"/>
      <c r="FF96" s="111"/>
      <c r="FG96" s="110"/>
      <c r="FH96" s="111"/>
      <c r="FI96" s="110"/>
      <c r="FJ96" s="111"/>
      <c r="FK96" s="110"/>
      <c r="FL96" s="111"/>
      <c r="FM96" s="110"/>
      <c r="FN96" s="111"/>
      <c r="FO96" s="110"/>
      <c r="FP96" s="111"/>
      <c r="FQ96" s="110"/>
      <c r="FR96" s="111"/>
      <c r="FS96" s="110"/>
      <c r="FT96" s="111"/>
      <c r="FU96" s="110"/>
      <c r="FV96" s="111"/>
      <c r="FW96" s="110"/>
      <c r="FX96" s="111"/>
      <c r="FY96" s="110"/>
      <c r="FZ96" s="111"/>
      <c r="GA96" s="110"/>
      <c r="GB96" s="111"/>
      <c r="GC96" s="110"/>
      <c r="GD96" s="111"/>
      <c r="GE96" s="110"/>
      <c r="GF96" s="111"/>
      <c r="GG96" s="110"/>
      <c r="GH96" s="111"/>
      <c r="GI96" s="110"/>
      <c r="GJ96" s="111"/>
      <c r="GK96" s="110"/>
      <c r="GL96" s="111"/>
      <c r="GM96" s="110"/>
      <c r="GN96" s="111"/>
      <c r="GO96" s="110"/>
      <c r="GP96" s="111"/>
      <c r="GQ96" s="110"/>
      <c r="GR96" s="111"/>
      <c r="GS96" s="110"/>
      <c r="GT96" s="111"/>
      <c r="GU96" s="110"/>
      <c r="GV96" s="111"/>
      <c r="GW96" s="110"/>
      <c r="GX96" s="111"/>
      <c r="GY96" s="110"/>
      <c r="GZ96" s="111"/>
      <c r="HA96" s="110"/>
      <c r="HB96" s="111"/>
      <c r="HC96" s="110"/>
      <c r="HD96" s="111"/>
      <c r="HE96" s="110"/>
      <c r="HF96" s="111"/>
      <c r="HG96" s="110"/>
      <c r="HH96" s="111"/>
      <c r="HI96" s="110"/>
      <c r="HJ96" s="111"/>
      <c r="HK96" s="110"/>
      <c r="HL96" s="111"/>
      <c r="HM96" s="110"/>
      <c r="HN96" s="111"/>
      <c r="HO96" s="110"/>
      <c r="HP96" s="111"/>
      <c r="HQ96" s="110"/>
      <c r="HR96" s="111"/>
      <c r="HS96" s="110"/>
      <c r="HT96" s="111"/>
      <c r="HU96" s="110"/>
      <c r="HV96" s="111"/>
      <c r="HW96" s="110"/>
      <c r="HX96" s="111"/>
      <c r="HY96" s="110"/>
      <c r="HZ96" s="111"/>
      <c r="IA96" s="110"/>
      <c r="IB96" s="111"/>
      <c r="IC96" s="110"/>
      <c r="ID96" s="111"/>
      <c r="IE96" s="110"/>
      <c r="IF96" s="111"/>
      <c r="IG96" s="110"/>
      <c r="IH96" s="111"/>
      <c r="II96" s="110"/>
      <c r="IJ96" s="111"/>
      <c r="IK96" s="110"/>
      <c r="IL96" s="111"/>
      <c r="IM96" s="110"/>
      <c r="IN96" s="111"/>
      <c r="IO96" s="110"/>
      <c r="IP96" s="111"/>
      <c r="IQ96" s="110"/>
      <c r="IR96" s="111"/>
      <c r="IS96" s="110"/>
      <c r="IT96" s="111"/>
      <c r="IU96" s="110"/>
      <c r="IV96" s="111"/>
      <c r="IW96" s="110"/>
      <c r="IX96" s="111"/>
      <c r="IY96" s="110"/>
      <c r="IZ96" s="111"/>
      <c r="JA96" s="110"/>
      <c r="JB96" s="111"/>
      <c r="JC96" s="110"/>
      <c r="JD96" s="111"/>
      <c r="JE96" s="110"/>
      <c r="JF96" s="111"/>
      <c r="JG96" s="110"/>
      <c r="JH96" s="111"/>
      <c r="JI96" s="110"/>
      <c r="JJ96" s="111"/>
      <c r="JK96" s="110"/>
      <c r="JL96" s="111"/>
      <c r="JM96" s="110"/>
      <c r="JN96" s="111"/>
      <c r="JO96" s="110"/>
      <c r="JP96" s="111"/>
      <c r="JQ96" s="110"/>
      <c r="JR96" s="111"/>
      <c r="JS96" s="110"/>
      <c r="JT96" s="111"/>
      <c r="JU96" s="110"/>
      <c r="JV96" s="111"/>
      <c r="JW96" s="110"/>
      <c r="JX96" s="111"/>
      <c r="JY96" s="112"/>
      <c r="JZ96" s="112"/>
    </row>
    <row r="97" customFormat="false" ht="13.8" hidden="false" customHeight="false" outlineLevel="0" collapsed="false">
      <c r="A97" s="76"/>
      <c r="B97" s="76"/>
      <c r="C97" s="76" t="s">
        <v>473</v>
      </c>
      <c r="D97" s="76"/>
      <c r="E97" s="76"/>
      <c r="F97" s="76"/>
      <c r="G97" s="109"/>
      <c r="H97" s="109"/>
      <c r="I97" s="109"/>
      <c r="J97" s="109"/>
      <c r="K97" s="109"/>
      <c r="L97" s="109"/>
      <c r="M97" s="109"/>
      <c r="N97" s="109"/>
      <c r="O97" s="109"/>
      <c r="P97" s="109"/>
      <c r="Q97" s="109"/>
      <c r="R97" s="109"/>
      <c r="S97" s="109"/>
      <c r="T97" s="109"/>
      <c r="U97" s="109"/>
      <c r="V97" s="109"/>
      <c r="W97" s="109"/>
      <c r="X97" s="109"/>
      <c r="Y97" s="109"/>
      <c r="Z97" s="109"/>
      <c r="AA97" s="109"/>
      <c r="AB97" s="109"/>
      <c r="AC97" s="109"/>
      <c r="AD97" s="109"/>
      <c r="AE97" s="109"/>
      <c r="AF97" s="109"/>
      <c r="AG97" s="109"/>
      <c r="AH97" s="109"/>
      <c r="AI97" s="109"/>
      <c r="AJ97" s="109"/>
      <c r="AK97" s="109"/>
      <c r="AL97" s="109"/>
      <c r="AM97" s="109"/>
      <c r="AN97" s="109"/>
      <c r="AO97" s="109"/>
      <c r="AP97" s="109"/>
      <c r="AQ97" s="109"/>
      <c r="AR97" s="109"/>
      <c r="AS97" s="109"/>
      <c r="AT97" s="109"/>
      <c r="AU97" s="109"/>
      <c r="AV97" s="109"/>
      <c r="AW97" s="109"/>
      <c r="AX97" s="109"/>
      <c r="AY97" s="109"/>
      <c r="AZ97" s="109"/>
      <c r="BA97" s="109"/>
      <c r="BB97" s="109"/>
      <c r="BC97" s="109"/>
      <c r="BD97" s="109"/>
      <c r="BE97" s="109"/>
      <c r="BF97" s="109"/>
      <c r="BG97" s="109"/>
      <c r="BH97" s="109"/>
      <c r="BI97" s="109"/>
      <c r="BJ97" s="109"/>
      <c r="BK97" s="109"/>
      <c r="BL97" s="109"/>
      <c r="BM97" s="109"/>
      <c r="BN97" s="109"/>
      <c r="BO97" s="109"/>
      <c r="BP97" s="109"/>
      <c r="BQ97" s="109"/>
      <c r="BR97" s="109"/>
      <c r="BS97" s="109"/>
      <c r="BT97" s="109"/>
      <c r="BU97" s="109"/>
      <c r="BV97" s="109"/>
      <c r="BW97" s="109"/>
      <c r="BX97" s="109"/>
      <c r="BY97" s="109"/>
      <c r="BZ97" s="109"/>
      <c r="CA97" s="109"/>
      <c r="CB97" s="109"/>
      <c r="CC97" s="109"/>
      <c r="CD97" s="109"/>
      <c r="CE97" s="109"/>
      <c r="CF97" s="109"/>
      <c r="CG97" s="109"/>
      <c r="CH97" s="109"/>
      <c r="CI97" s="109"/>
      <c r="CJ97" s="109"/>
      <c r="CK97" s="109"/>
      <c r="CL97" s="109"/>
      <c r="CM97" s="109"/>
      <c r="CN97" s="109"/>
      <c r="CO97" s="109"/>
      <c r="CP97" s="109"/>
      <c r="CQ97" s="109"/>
      <c r="CR97" s="109"/>
      <c r="CS97" s="109"/>
      <c r="CT97" s="109"/>
      <c r="CU97" s="109"/>
      <c r="CV97" s="109"/>
      <c r="CW97" s="109"/>
      <c r="CX97" s="109"/>
      <c r="CY97" s="109"/>
      <c r="CZ97" s="109"/>
      <c r="DA97" s="109"/>
      <c r="DB97" s="109"/>
      <c r="DC97" s="109"/>
      <c r="DD97" s="109"/>
      <c r="DE97" s="109"/>
      <c r="DF97" s="109"/>
      <c r="DG97" s="109"/>
      <c r="DH97" s="109"/>
      <c r="DI97" s="109"/>
      <c r="DJ97" s="109"/>
      <c r="DK97" s="109"/>
      <c r="DL97" s="109"/>
      <c r="DM97" s="109"/>
      <c r="DN97" s="109"/>
      <c r="DO97" s="109"/>
      <c r="DP97" s="109"/>
      <c r="DQ97" s="109"/>
      <c r="DR97" s="109"/>
      <c r="DS97" s="109"/>
      <c r="DT97" s="109"/>
      <c r="DU97" s="109"/>
      <c r="DV97" s="109"/>
      <c r="DW97" s="109"/>
      <c r="DX97" s="109"/>
      <c r="DY97" s="109"/>
      <c r="DZ97" s="109"/>
      <c r="EA97" s="109"/>
      <c r="EB97" s="109"/>
      <c r="EC97" s="109"/>
      <c r="ED97" s="109"/>
      <c r="EE97" s="109"/>
      <c r="EF97" s="109"/>
      <c r="EG97" s="109"/>
      <c r="EH97" s="109"/>
      <c r="EI97" s="109"/>
      <c r="EJ97" s="109"/>
      <c r="EK97" s="109"/>
      <c r="EL97" s="109"/>
      <c r="EM97" s="109"/>
      <c r="EN97" s="109"/>
      <c r="EO97" s="109"/>
      <c r="EP97" s="109"/>
      <c r="EQ97" s="109"/>
      <c r="ER97" s="109"/>
      <c r="ES97" s="109"/>
      <c r="ET97" s="109"/>
      <c r="EU97" s="109"/>
      <c r="EV97" s="109"/>
      <c r="EW97" s="109"/>
      <c r="EX97" s="109"/>
      <c r="EY97" s="109"/>
      <c r="EZ97" s="109"/>
      <c r="FA97" s="110"/>
      <c r="FB97" s="111"/>
      <c r="FC97" s="110"/>
      <c r="FD97" s="111"/>
      <c r="FE97" s="110"/>
      <c r="FF97" s="111"/>
      <c r="FG97" s="110"/>
      <c r="FH97" s="111"/>
      <c r="FI97" s="110"/>
      <c r="FJ97" s="111"/>
      <c r="FK97" s="110"/>
      <c r="FL97" s="111"/>
      <c r="FM97" s="110"/>
      <c r="FN97" s="111"/>
      <c r="FO97" s="110"/>
      <c r="FP97" s="111"/>
      <c r="FQ97" s="110"/>
      <c r="FR97" s="111"/>
      <c r="FS97" s="110"/>
      <c r="FT97" s="111"/>
      <c r="FU97" s="110"/>
      <c r="FV97" s="111"/>
      <c r="FW97" s="110"/>
      <c r="FX97" s="111"/>
      <c r="FY97" s="110"/>
      <c r="FZ97" s="111"/>
      <c r="GA97" s="110"/>
      <c r="GB97" s="111"/>
      <c r="GC97" s="110"/>
      <c r="GD97" s="111"/>
      <c r="GE97" s="110"/>
      <c r="GF97" s="111"/>
      <c r="GG97" s="110"/>
      <c r="GH97" s="111"/>
      <c r="GI97" s="110"/>
      <c r="GJ97" s="111"/>
      <c r="GK97" s="110"/>
      <c r="GL97" s="111"/>
      <c r="GM97" s="110"/>
      <c r="GN97" s="111"/>
      <c r="GO97" s="110"/>
      <c r="GP97" s="111"/>
      <c r="GQ97" s="110"/>
      <c r="GR97" s="111"/>
      <c r="GS97" s="110"/>
      <c r="GT97" s="111"/>
      <c r="GU97" s="110"/>
      <c r="GV97" s="111"/>
      <c r="GW97" s="110"/>
      <c r="GX97" s="111"/>
      <c r="GY97" s="110"/>
      <c r="GZ97" s="111"/>
      <c r="HA97" s="110"/>
      <c r="HB97" s="111"/>
      <c r="HC97" s="110"/>
      <c r="HD97" s="111"/>
      <c r="HE97" s="110"/>
      <c r="HF97" s="111"/>
      <c r="HG97" s="110"/>
      <c r="HH97" s="111"/>
      <c r="HI97" s="110"/>
      <c r="HJ97" s="111"/>
      <c r="HK97" s="110"/>
      <c r="HL97" s="111"/>
      <c r="HM97" s="110"/>
      <c r="HN97" s="111"/>
      <c r="HO97" s="110"/>
      <c r="HP97" s="111"/>
      <c r="HQ97" s="110"/>
      <c r="HR97" s="111"/>
      <c r="HS97" s="110"/>
      <c r="HT97" s="111"/>
      <c r="HU97" s="110"/>
      <c r="HV97" s="111"/>
      <c r="HW97" s="110"/>
      <c r="HX97" s="111"/>
      <c r="HY97" s="110"/>
      <c r="HZ97" s="111"/>
      <c r="IA97" s="110"/>
      <c r="IB97" s="111"/>
      <c r="IC97" s="110"/>
      <c r="ID97" s="111"/>
      <c r="IE97" s="110"/>
      <c r="IF97" s="111"/>
      <c r="IG97" s="110"/>
      <c r="IH97" s="111"/>
      <c r="II97" s="110"/>
      <c r="IJ97" s="111"/>
      <c r="IK97" s="110"/>
      <c r="IL97" s="111"/>
      <c r="IM97" s="110"/>
      <c r="IN97" s="111"/>
      <c r="IO97" s="110"/>
      <c r="IP97" s="111"/>
      <c r="IQ97" s="110"/>
      <c r="IR97" s="111"/>
      <c r="IS97" s="110"/>
      <c r="IT97" s="111"/>
      <c r="IU97" s="110"/>
      <c r="IV97" s="111"/>
      <c r="IW97" s="110"/>
      <c r="IX97" s="111"/>
      <c r="IY97" s="110"/>
      <c r="IZ97" s="111"/>
      <c r="JA97" s="110"/>
      <c r="JB97" s="111"/>
      <c r="JC97" s="110"/>
      <c r="JD97" s="111"/>
      <c r="JE97" s="110"/>
      <c r="JF97" s="111"/>
      <c r="JG97" s="110"/>
      <c r="JH97" s="111"/>
      <c r="JI97" s="110"/>
      <c r="JJ97" s="111"/>
      <c r="JK97" s="110"/>
      <c r="JL97" s="111"/>
      <c r="JM97" s="110"/>
      <c r="JN97" s="111"/>
      <c r="JO97" s="110"/>
      <c r="JP97" s="111"/>
      <c r="JQ97" s="110"/>
      <c r="JR97" s="111"/>
      <c r="JS97" s="110"/>
      <c r="JT97" s="111"/>
      <c r="JU97" s="110"/>
      <c r="JV97" s="111"/>
      <c r="JW97" s="110"/>
      <c r="JX97" s="111"/>
      <c r="JY97" s="112"/>
      <c r="JZ97" s="112"/>
    </row>
    <row r="98" customFormat="false" ht="13.8" hidden="false" customHeight="false" outlineLevel="0" collapsed="false">
      <c r="A98" s="76"/>
      <c r="B98" s="76"/>
      <c r="C98" s="76"/>
      <c r="D98" s="76" t="s">
        <v>474</v>
      </c>
      <c r="E98" s="76"/>
      <c r="F98" s="76"/>
      <c r="G98" s="109"/>
      <c r="H98" s="109"/>
      <c r="I98" s="109"/>
      <c r="J98" s="109"/>
      <c r="K98" s="109"/>
      <c r="L98" s="109"/>
      <c r="M98" s="109"/>
      <c r="N98" s="109"/>
      <c r="O98" s="109"/>
      <c r="P98" s="109"/>
      <c r="Q98" s="109"/>
      <c r="R98" s="109"/>
      <c r="S98" s="109"/>
      <c r="T98" s="109"/>
      <c r="U98" s="109"/>
      <c r="V98" s="109"/>
      <c r="W98" s="109"/>
      <c r="X98" s="109"/>
      <c r="Y98" s="109"/>
      <c r="Z98" s="109"/>
      <c r="AA98" s="109"/>
      <c r="AB98" s="109"/>
      <c r="AC98" s="109"/>
      <c r="AD98" s="109"/>
      <c r="AE98" s="109"/>
      <c r="AF98" s="109"/>
      <c r="AG98" s="109"/>
      <c r="AH98" s="109"/>
      <c r="AI98" s="109"/>
      <c r="AJ98" s="109"/>
      <c r="AK98" s="109"/>
      <c r="AL98" s="109"/>
      <c r="AM98" s="109"/>
      <c r="AN98" s="109"/>
      <c r="AO98" s="109"/>
      <c r="AP98" s="109"/>
      <c r="AQ98" s="109"/>
      <c r="AR98" s="109"/>
      <c r="AS98" s="109"/>
      <c r="AT98" s="109"/>
      <c r="AU98" s="109"/>
      <c r="AV98" s="109"/>
      <c r="AW98" s="109"/>
      <c r="AX98" s="109"/>
      <c r="AY98" s="109"/>
      <c r="AZ98" s="109"/>
      <c r="BA98" s="109"/>
      <c r="BB98" s="109"/>
      <c r="BC98" s="109"/>
      <c r="BD98" s="109"/>
      <c r="BE98" s="109"/>
      <c r="BF98" s="109"/>
      <c r="BG98" s="109"/>
      <c r="BH98" s="109"/>
      <c r="BI98" s="109"/>
      <c r="BJ98" s="109"/>
      <c r="BK98" s="109"/>
      <c r="BL98" s="109"/>
      <c r="BM98" s="109"/>
      <c r="BN98" s="109"/>
      <c r="BO98" s="109"/>
      <c r="BP98" s="109"/>
      <c r="BQ98" s="109"/>
      <c r="BR98" s="109"/>
      <c r="BS98" s="109"/>
      <c r="BT98" s="109"/>
      <c r="BU98" s="109"/>
      <c r="BV98" s="109"/>
      <c r="BW98" s="109"/>
      <c r="BX98" s="109"/>
      <c r="BY98" s="109"/>
      <c r="BZ98" s="109"/>
      <c r="CA98" s="109"/>
      <c r="CB98" s="109"/>
      <c r="CC98" s="109"/>
      <c r="CD98" s="109"/>
      <c r="CE98" s="109"/>
      <c r="CF98" s="109"/>
      <c r="CG98" s="109"/>
      <c r="CH98" s="109"/>
      <c r="CI98" s="109"/>
      <c r="CJ98" s="109"/>
      <c r="CK98" s="109"/>
      <c r="CL98" s="109"/>
      <c r="CM98" s="109"/>
      <c r="CN98" s="109"/>
      <c r="CO98" s="109"/>
      <c r="CP98" s="109"/>
      <c r="CQ98" s="109"/>
      <c r="CR98" s="109"/>
      <c r="CS98" s="109"/>
      <c r="CT98" s="109"/>
      <c r="CU98" s="109"/>
      <c r="CV98" s="109"/>
      <c r="CW98" s="109"/>
      <c r="CX98" s="109"/>
      <c r="CY98" s="109"/>
      <c r="CZ98" s="109"/>
      <c r="DA98" s="109"/>
      <c r="DB98" s="109"/>
      <c r="DC98" s="109"/>
      <c r="DD98" s="109"/>
      <c r="DE98" s="109"/>
      <c r="DF98" s="109"/>
      <c r="DG98" s="109"/>
      <c r="DH98" s="109"/>
      <c r="DI98" s="109"/>
      <c r="DJ98" s="109"/>
      <c r="DK98" s="109"/>
      <c r="DL98" s="109"/>
      <c r="DM98" s="109"/>
      <c r="DN98" s="109"/>
      <c r="DO98" s="109"/>
      <c r="DP98" s="109"/>
      <c r="DQ98" s="109"/>
      <c r="DR98" s="109"/>
      <c r="DS98" s="109"/>
      <c r="DT98" s="109"/>
      <c r="DU98" s="109"/>
      <c r="DV98" s="109"/>
      <c r="DW98" s="109"/>
      <c r="DX98" s="109"/>
      <c r="DY98" s="109"/>
      <c r="DZ98" s="109"/>
      <c r="EA98" s="109"/>
      <c r="EB98" s="109"/>
      <c r="EC98" s="109"/>
      <c r="ED98" s="109"/>
      <c r="EE98" s="109"/>
      <c r="EF98" s="109"/>
      <c r="EG98" s="109"/>
      <c r="EH98" s="109"/>
      <c r="EI98" s="109"/>
      <c r="EJ98" s="109"/>
      <c r="EK98" s="109"/>
      <c r="EL98" s="109"/>
      <c r="EM98" s="109"/>
      <c r="EN98" s="109"/>
      <c r="EO98" s="109"/>
      <c r="EP98" s="109"/>
      <c r="EQ98" s="109"/>
      <c r="ER98" s="109"/>
      <c r="ES98" s="109"/>
      <c r="ET98" s="109"/>
      <c r="EU98" s="109"/>
      <c r="EV98" s="109"/>
      <c r="EW98" s="109"/>
      <c r="EX98" s="109"/>
      <c r="EY98" s="109"/>
      <c r="EZ98" s="109"/>
      <c r="FA98" s="110"/>
      <c r="FB98" s="111"/>
      <c r="FC98" s="110"/>
      <c r="FD98" s="111"/>
      <c r="FE98" s="110"/>
      <c r="FF98" s="111"/>
      <c r="FG98" s="110"/>
      <c r="FH98" s="111"/>
      <c r="FI98" s="110"/>
      <c r="FJ98" s="111"/>
      <c r="FK98" s="110"/>
      <c r="FL98" s="111"/>
      <c r="FM98" s="110"/>
      <c r="FN98" s="111"/>
      <c r="FO98" s="110"/>
      <c r="FP98" s="111"/>
      <c r="FQ98" s="110"/>
      <c r="FR98" s="111"/>
      <c r="FS98" s="110"/>
      <c r="FT98" s="111"/>
      <c r="FU98" s="110"/>
      <c r="FV98" s="111"/>
      <c r="FW98" s="110"/>
      <c r="FX98" s="111"/>
      <c r="FY98" s="110"/>
      <c r="FZ98" s="111"/>
      <c r="GA98" s="110"/>
      <c r="GB98" s="111"/>
      <c r="GC98" s="110"/>
      <c r="GD98" s="111"/>
      <c r="GE98" s="110"/>
      <c r="GF98" s="111"/>
      <c r="GG98" s="110"/>
      <c r="GH98" s="111"/>
      <c r="GI98" s="110"/>
      <c r="GJ98" s="111"/>
      <c r="GK98" s="110"/>
      <c r="GL98" s="111"/>
      <c r="GM98" s="110"/>
      <c r="GN98" s="111"/>
      <c r="GO98" s="110"/>
      <c r="GP98" s="111"/>
      <c r="GQ98" s="110"/>
      <c r="GR98" s="111"/>
      <c r="GS98" s="110"/>
      <c r="GT98" s="111"/>
      <c r="GU98" s="110"/>
      <c r="GV98" s="111"/>
      <c r="GW98" s="110"/>
      <c r="GX98" s="111"/>
      <c r="GY98" s="110"/>
      <c r="GZ98" s="111"/>
      <c r="HA98" s="110"/>
      <c r="HB98" s="111"/>
      <c r="HC98" s="110"/>
      <c r="HD98" s="111"/>
      <c r="HE98" s="110"/>
      <c r="HF98" s="111"/>
      <c r="HG98" s="110"/>
      <c r="HH98" s="111"/>
      <c r="HI98" s="110"/>
      <c r="HJ98" s="111"/>
      <c r="HK98" s="110"/>
      <c r="HL98" s="111"/>
      <c r="HM98" s="110"/>
      <c r="HN98" s="111"/>
      <c r="HO98" s="110"/>
      <c r="HP98" s="111"/>
      <c r="HQ98" s="110"/>
      <c r="HR98" s="111"/>
      <c r="HS98" s="110"/>
      <c r="HT98" s="111"/>
      <c r="HU98" s="110"/>
      <c r="HV98" s="111"/>
      <c r="HW98" s="110"/>
      <c r="HX98" s="111"/>
      <c r="HY98" s="110"/>
      <c r="HZ98" s="111"/>
      <c r="IA98" s="110"/>
      <c r="IB98" s="111"/>
      <c r="IC98" s="110"/>
      <c r="ID98" s="111"/>
      <c r="IE98" s="110"/>
      <c r="IF98" s="111"/>
      <c r="IG98" s="110"/>
      <c r="IH98" s="111"/>
      <c r="II98" s="110"/>
      <c r="IJ98" s="111"/>
      <c r="IK98" s="110"/>
      <c r="IL98" s="111"/>
      <c r="IM98" s="110"/>
      <c r="IN98" s="111"/>
      <c r="IO98" s="110"/>
      <c r="IP98" s="111"/>
      <c r="IQ98" s="110"/>
      <c r="IR98" s="111"/>
      <c r="IS98" s="110"/>
      <c r="IT98" s="111"/>
      <c r="IU98" s="110"/>
      <c r="IV98" s="111"/>
      <c r="IW98" s="110"/>
      <c r="IX98" s="111"/>
      <c r="IY98" s="110"/>
      <c r="IZ98" s="111"/>
      <c r="JA98" s="110"/>
      <c r="JB98" s="111"/>
      <c r="JC98" s="110"/>
      <c r="JD98" s="111"/>
      <c r="JE98" s="110"/>
      <c r="JF98" s="111"/>
      <c r="JG98" s="110"/>
      <c r="JH98" s="111"/>
      <c r="JI98" s="110"/>
      <c r="JJ98" s="111"/>
      <c r="JK98" s="110"/>
      <c r="JL98" s="111"/>
      <c r="JM98" s="110"/>
      <c r="JN98" s="111"/>
      <c r="JO98" s="110"/>
      <c r="JP98" s="111"/>
      <c r="JQ98" s="110"/>
      <c r="JR98" s="111"/>
      <c r="JS98" s="110"/>
      <c r="JT98" s="111"/>
      <c r="JU98" s="110"/>
      <c r="JV98" s="111"/>
      <c r="JW98" s="110"/>
      <c r="JX98" s="111"/>
      <c r="JY98" s="112"/>
      <c r="JZ98" s="112"/>
    </row>
    <row r="99" customFormat="false" ht="13.8" hidden="false" customHeight="false" outlineLevel="0" collapsed="false">
      <c r="A99" s="76"/>
      <c r="B99" s="76"/>
      <c r="C99" s="76"/>
      <c r="D99" s="76"/>
      <c r="E99" s="76" t="s">
        <v>474</v>
      </c>
      <c r="F99" s="76"/>
      <c r="G99" s="113" t="n">
        <v>0</v>
      </c>
      <c r="H99" s="113" t="n">
        <v>0</v>
      </c>
      <c r="I99" s="113" t="n">
        <v>-1157.31</v>
      </c>
      <c r="J99" s="113" t="n">
        <v>0</v>
      </c>
      <c r="K99" s="113" t="n">
        <v>5360.31</v>
      </c>
      <c r="L99" s="113" t="n">
        <v>0</v>
      </c>
      <c r="M99" s="113" t="n">
        <v>1100</v>
      </c>
      <c r="N99" s="113" t="n">
        <v>0</v>
      </c>
      <c r="O99" s="113" t="n">
        <v>-3195</v>
      </c>
      <c r="P99" s="113" t="n">
        <v>3195</v>
      </c>
      <c r="Q99" s="113" t="n">
        <v>0</v>
      </c>
      <c r="R99" s="113" t="n">
        <v>0</v>
      </c>
      <c r="S99" s="113" t="n">
        <v>0</v>
      </c>
      <c r="T99" s="113" t="n">
        <v>0</v>
      </c>
      <c r="U99" s="113" t="n">
        <v>0</v>
      </c>
      <c r="V99" s="113" t="n">
        <v>0</v>
      </c>
      <c r="W99" s="113" t="n">
        <v>50</v>
      </c>
      <c r="X99" s="113" t="n">
        <v>0</v>
      </c>
      <c r="Y99" s="113" t="n">
        <v>0</v>
      </c>
      <c r="Z99" s="113" t="n">
        <v>187.21</v>
      </c>
      <c r="AA99" s="113" t="n">
        <v>0</v>
      </c>
      <c r="AB99" s="113" t="n">
        <v>0</v>
      </c>
      <c r="AC99" s="113" t="n">
        <v>0</v>
      </c>
      <c r="AD99" s="113" t="n">
        <v>0</v>
      </c>
      <c r="AE99" s="113" t="n">
        <v>474</v>
      </c>
      <c r="AF99" s="113" t="n">
        <v>0</v>
      </c>
      <c r="AG99" s="113" t="n">
        <v>0</v>
      </c>
      <c r="AH99" s="113" t="n">
        <v>0</v>
      </c>
      <c r="AI99" s="113" t="n">
        <v>0</v>
      </c>
      <c r="AJ99" s="113" t="n">
        <v>0</v>
      </c>
      <c r="AK99" s="113" t="n">
        <v>0</v>
      </c>
      <c r="AL99" s="113" t="n">
        <v>0</v>
      </c>
      <c r="AM99" s="113" t="n">
        <v>0</v>
      </c>
      <c r="AN99" s="113" t="n">
        <v>0</v>
      </c>
      <c r="AO99" s="113" t="n">
        <v>0</v>
      </c>
      <c r="AP99" s="113" t="n">
        <v>0</v>
      </c>
      <c r="AQ99" s="113" t="n">
        <v>0</v>
      </c>
      <c r="AR99" s="113" t="n">
        <v>0</v>
      </c>
      <c r="AS99" s="113" t="n">
        <v>0</v>
      </c>
      <c r="AT99" s="113" t="n">
        <v>0</v>
      </c>
      <c r="AU99" s="113" t="n">
        <v>0</v>
      </c>
      <c r="AV99" s="113" t="n">
        <v>0</v>
      </c>
      <c r="AW99" s="113" t="n">
        <v>0</v>
      </c>
      <c r="AX99" s="113" t="n">
        <v>0</v>
      </c>
      <c r="AY99" s="113" t="n">
        <v>0</v>
      </c>
      <c r="AZ99" s="113" t="n">
        <v>0</v>
      </c>
      <c r="BA99" s="113" t="n">
        <v>0</v>
      </c>
      <c r="BB99" s="113" t="n">
        <v>0</v>
      </c>
      <c r="BC99" s="113" t="n">
        <v>0</v>
      </c>
      <c r="BD99" s="113" t="n">
        <v>0</v>
      </c>
      <c r="BE99" s="113" t="n">
        <v>0</v>
      </c>
      <c r="BF99" s="113" t="n">
        <v>0</v>
      </c>
      <c r="BG99" s="113" t="n">
        <v>0</v>
      </c>
      <c r="BH99" s="113" t="n">
        <v>-52.1</v>
      </c>
      <c r="BI99" s="113" t="n">
        <v>0</v>
      </c>
      <c r="BJ99" s="113" t="n">
        <v>0</v>
      </c>
      <c r="BK99" s="113" t="n">
        <v>0</v>
      </c>
      <c r="BL99" s="113" t="n">
        <v>1292.62</v>
      </c>
      <c r="BM99" s="113" t="n">
        <v>0</v>
      </c>
      <c r="BN99" s="113" t="n">
        <v>-56.25</v>
      </c>
      <c r="BO99" s="113" t="n">
        <v>0</v>
      </c>
      <c r="BP99" s="113" t="n">
        <v>0</v>
      </c>
      <c r="BQ99" s="113" t="n">
        <v>0</v>
      </c>
      <c r="BR99" s="113" t="n">
        <v>0</v>
      </c>
      <c r="BS99" s="113" t="n">
        <v>0</v>
      </c>
      <c r="BT99" s="113" t="n">
        <v>0</v>
      </c>
      <c r="BU99" s="113" t="n">
        <v>0</v>
      </c>
      <c r="BV99" s="113" t="n">
        <v>617.41</v>
      </c>
      <c r="BW99" s="113" t="n">
        <v>0</v>
      </c>
      <c r="BX99" s="113" t="n">
        <v>0</v>
      </c>
      <c r="BY99" s="113" t="n">
        <v>-59</v>
      </c>
      <c r="BZ99" s="113" t="n">
        <v>0</v>
      </c>
      <c r="CA99" s="113" t="n">
        <v>2082</v>
      </c>
      <c r="CB99" s="113" t="n">
        <v>0</v>
      </c>
      <c r="CC99" s="113" t="n">
        <v>1000</v>
      </c>
      <c r="CD99" s="113" t="n">
        <v>0</v>
      </c>
      <c r="CE99" s="113" t="n">
        <v>0</v>
      </c>
      <c r="CF99" s="113" t="n">
        <v>0</v>
      </c>
      <c r="CG99" s="113" t="n">
        <v>0</v>
      </c>
      <c r="CH99" s="113" t="n">
        <v>0</v>
      </c>
      <c r="CI99" s="113" t="n">
        <v>0</v>
      </c>
      <c r="CJ99" s="113" t="n">
        <v>0</v>
      </c>
      <c r="CK99" s="113" t="n">
        <v>0</v>
      </c>
      <c r="CL99" s="113" t="n">
        <v>-380.37</v>
      </c>
      <c r="CM99" s="113" t="n">
        <v>0</v>
      </c>
      <c r="CN99" s="113" t="n">
        <v>0</v>
      </c>
      <c r="CO99" s="113" t="n">
        <v>0</v>
      </c>
      <c r="CP99" s="113" t="n">
        <v>368.15</v>
      </c>
      <c r="CQ99" s="113" t="n">
        <v>0</v>
      </c>
      <c r="CR99" s="113" t="n">
        <v>0</v>
      </c>
      <c r="CS99" s="113" t="n">
        <v>0</v>
      </c>
      <c r="CT99" s="113" t="n">
        <v>2125.37</v>
      </c>
      <c r="CU99" s="113" t="n">
        <v>407.85</v>
      </c>
      <c r="CV99" s="113" t="n">
        <v>-215.22</v>
      </c>
      <c r="CW99" s="113" t="n">
        <v>1005.62</v>
      </c>
      <c r="CX99" s="113" t="n">
        <v>0</v>
      </c>
      <c r="CY99" s="113" t="n">
        <v>0</v>
      </c>
      <c r="CZ99" s="113" t="n">
        <v>0</v>
      </c>
      <c r="DA99" s="113" t="n">
        <v>0</v>
      </c>
      <c r="DB99" s="113" t="n">
        <v>40.28</v>
      </c>
      <c r="DC99" s="113" t="n">
        <v>0</v>
      </c>
      <c r="DD99" s="113" t="n">
        <v>0</v>
      </c>
      <c r="DE99" s="113" t="n">
        <v>-4559.2</v>
      </c>
      <c r="DF99" s="113" t="n">
        <v>0</v>
      </c>
      <c r="DG99" s="113" t="n">
        <v>39.22</v>
      </c>
      <c r="DH99" s="113" t="n">
        <v>0</v>
      </c>
      <c r="DI99" s="113" t="n">
        <v>0</v>
      </c>
      <c r="DJ99" s="113" t="n">
        <v>0</v>
      </c>
      <c r="DK99" s="113" t="n">
        <v>0</v>
      </c>
      <c r="DL99" s="113" t="n">
        <v>0</v>
      </c>
      <c r="DM99" s="113" t="n">
        <v>0</v>
      </c>
      <c r="DN99" s="113" t="n">
        <v>0</v>
      </c>
      <c r="DO99" s="113" t="n">
        <v>0</v>
      </c>
      <c r="DP99" s="113" t="n">
        <v>0</v>
      </c>
      <c r="DQ99" s="113" t="n">
        <v>0</v>
      </c>
      <c r="DR99" s="113" t="n">
        <v>0</v>
      </c>
      <c r="DS99" s="113" t="n">
        <v>0</v>
      </c>
      <c r="DT99" s="113" t="n">
        <v>0</v>
      </c>
      <c r="DU99" s="113" t="n">
        <v>0</v>
      </c>
      <c r="DV99" s="113" t="n">
        <v>0</v>
      </c>
      <c r="DW99" s="113" t="n">
        <v>0</v>
      </c>
      <c r="DX99" s="113" t="n">
        <v>0</v>
      </c>
      <c r="DY99" s="113" t="n">
        <v>0</v>
      </c>
      <c r="DZ99" s="113" t="n">
        <v>0</v>
      </c>
      <c r="EA99" s="113" t="n">
        <v>0</v>
      </c>
      <c r="EB99" s="113" t="n">
        <v>0</v>
      </c>
      <c r="EC99" s="113" t="n">
        <v>0</v>
      </c>
      <c r="ED99" s="113" t="n">
        <v>0</v>
      </c>
      <c r="EE99" s="113" t="n">
        <v>0</v>
      </c>
      <c r="EF99" s="113" t="n">
        <v>0</v>
      </c>
      <c r="EG99" s="113" t="n">
        <v>0</v>
      </c>
      <c r="EH99" s="113" t="n">
        <v>0</v>
      </c>
      <c r="EI99" s="113" t="n">
        <v>0</v>
      </c>
      <c r="EJ99" s="113" t="n">
        <v>0</v>
      </c>
      <c r="EK99" s="113" t="n">
        <v>-1680.23</v>
      </c>
      <c r="EL99" s="113" t="n">
        <v>0</v>
      </c>
      <c r="EM99" s="113" t="n">
        <v>0</v>
      </c>
      <c r="EN99" s="113" t="n">
        <v>-234.86</v>
      </c>
      <c r="EO99" s="113" t="n">
        <v>2905.97</v>
      </c>
      <c r="EP99" s="113" t="n">
        <v>0</v>
      </c>
      <c r="EQ99" s="113" t="n">
        <v>-248.05</v>
      </c>
      <c r="ER99" s="113" t="n">
        <v>0</v>
      </c>
      <c r="ES99" s="113" t="n">
        <v>0</v>
      </c>
      <c r="ET99" s="113" t="n">
        <v>0</v>
      </c>
      <c r="EU99" s="113" t="n">
        <v>0</v>
      </c>
      <c r="EV99" s="113" t="n">
        <v>0</v>
      </c>
      <c r="EW99" s="113" t="n">
        <v>0</v>
      </c>
      <c r="EX99" s="113" t="n">
        <v>0</v>
      </c>
      <c r="EY99" s="113" t="n">
        <v>0</v>
      </c>
      <c r="EZ99" s="113" t="n">
        <f aca="false">ROUND(SUM(G99:EY99),5)</f>
        <v>10413.42</v>
      </c>
      <c r="FA99" s="110"/>
      <c r="FB99" s="111"/>
      <c r="FC99" s="110"/>
      <c r="FD99" s="111"/>
      <c r="FE99" s="110"/>
      <c r="FF99" s="111"/>
      <c r="FG99" s="110"/>
      <c r="FH99" s="111"/>
      <c r="FI99" s="110"/>
      <c r="FJ99" s="111"/>
      <c r="FK99" s="110"/>
      <c r="FL99" s="111"/>
      <c r="FM99" s="110"/>
      <c r="FN99" s="111"/>
      <c r="FO99" s="110"/>
      <c r="FP99" s="111"/>
      <c r="FQ99" s="110"/>
      <c r="FR99" s="111"/>
      <c r="FS99" s="110"/>
      <c r="FT99" s="111"/>
      <c r="FU99" s="110"/>
      <c r="FV99" s="111"/>
      <c r="FW99" s="110"/>
      <c r="FX99" s="111"/>
      <c r="FY99" s="110"/>
      <c r="FZ99" s="111"/>
      <c r="GA99" s="110"/>
      <c r="GB99" s="111"/>
      <c r="GC99" s="110"/>
      <c r="GD99" s="111"/>
      <c r="GE99" s="110"/>
      <c r="GF99" s="111"/>
      <c r="GG99" s="110"/>
      <c r="GH99" s="111"/>
      <c r="GI99" s="110"/>
      <c r="GJ99" s="111"/>
      <c r="GK99" s="110"/>
      <c r="GL99" s="111"/>
      <c r="GM99" s="110"/>
      <c r="GN99" s="111"/>
      <c r="GO99" s="110"/>
      <c r="GP99" s="111"/>
      <c r="GQ99" s="110"/>
      <c r="GR99" s="111"/>
      <c r="GS99" s="110"/>
      <c r="GT99" s="111"/>
      <c r="GU99" s="110"/>
      <c r="GV99" s="111"/>
      <c r="GW99" s="110"/>
      <c r="GX99" s="111"/>
      <c r="GY99" s="110"/>
      <c r="GZ99" s="111"/>
      <c r="HA99" s="110"/>
      <c r="HB99" s="111"/>
      <c r="HC99" s="110"/>
      <c r="HD99" s="111"/>
      <c r="HE99" s="110"/>
      <c r="HF99" s="111"/>
      <c r="HG99" s="110"/>
      <c r="HH99" s="111"/>
      <c r="HI99" s="110"/>
      <c r="HJ99" s="111"/>
      <c r="HK99" s="110"/>
      <c r="HL99" s="111"/>
      <c r="HM99" s="110"/>
      <c r="HN99" s="111"/>
      <c r="HO99" s="110"/>
      <c r="HP99" s="111"/>
      <c r="HQ99" s="110"/>
      <c r="HR99" s="111"/>
      <c r="HS99" s="110"/>
      <c r="HT99" s="111"/>
      <c r="HU99" s="110"/>
      <c r="HV99" s="111"/>
      <c r="HW99" s="110"/>
      <c r="HX99" s="111"/>
      <c r="HY99" s="110"/>
      <c r="HZ99" s="111"/>
      <c r="IA99" s="110"/>
      <c r="IB99" s="111"/>
      <c r="IC99" s="110"/>
      <c r="ID99" s="111"/>
      <c r="IE99" s="110"/>
      <c r="IF99" s="111"/>
      <c r="IG99" s="110"/>
      <c r="IH99" s="111"/>
      <c r="II99" s="110"/>
      <c r="IJ99" s="111"/>
      <c r="IK99" s="110"/>
      <c r="IL99" s="111"/>
      <c r="IM99" s="110"/>
      <c r="IN99" s="111"/>
      <c r="IO99" s="110"/>
      <c r="IP99" s="111"/>
      <c r="IQ99" s="110"/>
      <c r="IR99" s="111"/>
      <c r="IS99" s="110"/>
      <c r="IT99" s="111"/>
      <c r="IU99" s="110"/>
      <c r="IV99" s="111"/>
      <c r="IW99" s="110"/>
      <c r="IX99" s="111"/>
      <c r="IY99" s="110"/>
      <c r="IZ99" s="111"/>
      <c r="JA99" s="110"/>
      <c r="JB99" s="111"/>
      <c r="JC99" s="110"/>
      <c r="JD99" s="111"/>
      <c r="JE99" s="110"/>
      <c r="JF99" s="111"/>
      <c r="JG99" s="110"/>
      <c r="JH99" s="111"/>
      <c r="JI99" s="110"/>
      <c r="JJ99" s="111"/>
      <c r="JK99" s="110"/>
      <c r="JL99" s="111"/>
      <c r="JM99" s="110"/>
      <c r="JN99" s="111"/>
      <c r="JO99" s="110"/>
      <c r="JP99" s="111"/>
      <c r="JQ99" s="110"/>
      <c r="JR99" s="111"/>
      <c r="JS99" s="110"/>
      <c r="JT99" s="111"/>
      <c r="JU99" s="110"/>
      <c r="JV99" s="111"/>
      <c r="JW99" s="110"/>
      <c r="JX99" s="111"/>
      <c r="JY99" s="112"/>
      <c r="JZ99" s="112"/>
    </row>
    <row r="100" customFormat="false" ht="13.8" hidden="false" customHeight="false" outlineLevel="0" collapsed="false">
      <c r="A100" s="76"/>
      <c r="B100" s="76"/>
      <c r="C100" s="76"/>
      <c r="D100" s="76" t="s">
        <v>475</v>
      </c>
      <c r="E100" s="76"/>
      <c r="F100" s="76"/>
      <c r="G100" s="109" t="n">
        <f aca="false">ROUND(SUM(G98:G99),5)</f>
        <v>0</v>
      </c>
      <c r="H100" s="109" t="n">
        <f aca="false">ROUND(SUM(H98:H99),5)</f>
        <v>0</v>
      </c>
      <c r="I100" s="109" t="n">
        <f aca="false">ROUND(SUM(I98:I99),5)</f>
        <v>-1157.31</v>
      </c>
      <c r="J100" s="109" t="n">
        <f aca="false">ROUND(SUM(J98:J99),5)</f>
        <v>0</v>
      </c>
      <c r="K100" s="109" t="n">
        <f aca="false">ROUND(SUM(K98:K99),5)</f>
        <v>5360.31</v>
      </c>
      <c r="L100" s="109" t="n">
        <f aca="false">ROUND(SUM(L98:L99),5)</f>
        <v>0</v>
      </c>
      <c r="M100" s="109" t="n">
        <f aca="false">ROUND(SUM(M98:M99),5)</f>
        <v>1100</v>
      </c>
      <c r="N100" s="109" t="n">
        <f aca="false">ROUND(SUM(N98:N99),5)</f>
        <v>0</v>
      </c>
      <c r="O100" s="109" t="n">
        <f aca="false">ROUND(SUM(O98:O99),5)</f>
        <v>-3195</v>
      </c>
      <c r="P100" s="109" t="n">
        <f aca="false">ROUND(SUM(P98:P99),5)</f>
        <v>3195</v>
      </c>
      <c r="Q100" s="109" t="n">
        <f aca="false">ROUND(SUM(Q98:Q99),5)</f>
        <v>0</v>
      </c>
      <c r="R100" s="109" t="n">
        <f aca="false">ROUND(SUM(R98:R99),5)</f>
        <v>0</v>
      </c>
      <c r="S100" s="109" t="n">
        <f aca="false">ROUND(SUM(S98:S99),5)</f>
        <v>0</v>
      </c>
      <c r="T100" s="109" t="n">
        <f aca="false">ROUND(SUM(T98:T99),5)</f>
        <v>0</v>
      </c>
      <c r="U100" s="109" t="n">
        <f aca="false">ROUND(SUM(U98:U99),5)</f>
        <v>0</v>
      </c>
      <c r="V100" s="109" t="n">
        <f aca="false">ROUND(SUM(V98:V99),5)</f>
        <v>0</v>
      </c>
      <c r="W100" s="109" t="n">
        <f aca="false">ROUND(SUM(W98:W99),5)</f>
        <v>50</v>
      </c>
      <c r="X100" s="109" t="n">
        <f aca="false">ROUND(SUM(X98:X99),5)</f>
        <v>0</v>
      </c>
      <c r="Y100" s="109" t="n">
        <f aca="false">ROUND(SUM(Y98:Y99),5)</f>
        <v>0</v>
      </c>
      <c r="Z100" s="109" t="n">
        <f aca="false">ROUND(SUM(Z98:Z99),5)</f>
        <v>187.21</v>
      </c>
      <c r="AA100" s="109" t="n">
        <f aca="false">ROUND(SUM(AA98:AA99),5)</f>
        <v>0</v>
      </c>
      <c r="AB100" s="109" t="n">
        <f aca="false">ROUND(SUM(AB98:AB99),5)</f>
        <v>0</v>
      </c>
      <c r="AC100" s="109" t="n">
        <f aca="false">ROUND(SUM(AC98:AC99),5)</f>
        <v>0</v>
      </c>
      <c r="AD100" s="109" t="n">
        <f aca="false">ROUND(SUM(AD98:AD99),5)</f>
        <v>0</v>
      </c>
      <c r="AE100" s="109" t="n">
        <f aca="false">ROUND(SUM(AE98:AE99),5)</f>
        <v>474</v>
      </c>
      <c r="AF100" s="109" t="n">
        <f aca="false">ROUND(SUM(AF98:AF99),5)</f>
        <v>0</v>
      </c>
      <c r="AG100" s="109" t="n">
        <f aca="false">ROUND(SUM(AG98:AG99),5)</f>
        <v>0</v>
      </c>
      <c r="AH100" s="109" t="n">
        <f aca="false">ROUND(SUM(AH98:AH99),5)</f>
        <v>0</v>
      </c>
      <c r="AI100" s="109" t="n">
        <f aca="false">ROUND(SUM(AI98:AI99),5)</f>
        <v>0</v>
      </c>
      <c r="AJ100" s="109" t="n">
        <f aca="false">ROUND(SUM(AJ98:AJ99),5)</f>
        <v>0</v>
      </c>
      <c r="AK100" s="109" t="n">
        <f aca="false">ROUND(SUM(AK98:AK99),5)</f>
        <v>0</v>
      </c>
      <c r="AL100" s="109" t="n">
        <f aca="false">ROUND(SUM(AL98:AL99),5)</f>
        <v>0</v>
      </c>
      <c r="AM100" s="109" t="n">
        <f aca="false">ROUND(SUM(AM98:AM99),5)</f>
        <v>0</v>
      </c>
      <c r="AN100" s="109" t="n">
        <f aca="false">ROUND(SUM(AN98:AN99),5)</f>
        <v>0</v>
      </c>
      <c r="AO100" s="109" t="n">
        <f aca="false">ROUND(SUM(AO98:AO99),5)</f>
        <v>0</v>
      </c>
      <c r="AP100" s="109" t="n">
        <f aca="false">ROUND(SUM(AP98:AP99),5)</f>
        <v>0</v>
      </c>
      <c r="AQ100" s="109" t="n">
        <f aca="false">ROUND(SUM(AQ98:AQ99),5)</f>
        <v>0</v>
      </c>
      <c r="AR100" s="109" t="n">
        <f aca="false">ROUND(SUM(AR98:AR99),5)</f>
        <v>0</v>
      </c>
      <c r="AS100" s="109" t="n">
        <f aca="false">ROUND(SUM(AS98:AS99),5)</f>
        <v>0</v>
      </c>
      <c r="AT100" s="109" t="n">
        <f aca="false">ROUND(SUM(AT98:AT99),5)</f>
        <v>0</v>
      </c>
      <c r="AU100" s="109" t="n">
        <f aca="false">ROUND(SUM(AU98:AU99),5)</f>
        <v>0</v>
      </c>
      <c r="AV100" s="109" t="n">
        <f aca="false">ROUND(SUM(AV98:AV99),5)</f>
        <v>0</v>
      </c>
      <c r="AW100" s="109" t="n">
        <f aca="false">ROUND(SUM(AW98:AW99),5)</f>
        <v>0</v>
      </c>
      <c r="AX100" s="109" t="n">
        <f aca="false">ROUND(SUM(AX98:AX99),5)</f>
        <v>0</v>
      </c>
      <c r="AY100" s="109" t="n">
        <f aca="false">ROUND(SUM(AY98:AY99),5)</f>
        <v>0</v>
      </c>
      <c r="AZ100" s="109" t="n">
        <f aca="false">ROUND(SUM(AZ98:AZ99),5)</f>
        <v>0</v>
      </c>
      <c r="BA100" s="109" t="n">
        <f aca="false">ROUND(SUM(BA98:BA99),5)</f>
        <v>0</v>
      </c>
      <c r="BB100" s="109" t="n">
        <f aca="false">ROUND(SUM(BB98:BB99),5)</f>
        <v>0</v>
      </c>
      <c r="BC100" s="109" t="n">
        <f aca="false">ROUND(SUM(BC98:BC99),5)</f>
        <v>0</v>
      </c>
      <c r="BD100" s="109" t="n">
        <f aca="false">ROUND(SUM(BD98:BD99),5)</f>
        <v>0</v>
      </c>
      <c r="BE100" s="109" t="n">
        <f aca="false">ROUND(SUM(BE98:BE99),5)</f>
        <v>0</v>
      </c>
      <c r="BF100" s="109" t="n">
        <f aca="false">ROUND(SUM(BF98:BF99),5)</f>
        <v>0</v>
      </c>
      <c r="BG100" s="109" t="n">
        <f aca="false">ROUND(SUM(BG98:BG99),5)</f>
        <v>0</v>
      </c>
      <c r="BH100" s="109" t="n">
        <f aca="false">ROUND(SUM(BH98:BH99),5)</f>
        <v>-52.1</v>
      </c>
      <c r="BI100" s="109" t="n">
        <f aca="false">ROUND(SUM(BI98:BI99),5)</f>
        <v>0</v>
      </c>
      <c r="BJ100" s="109" t="n">
        <f aca="false">ROUND(SUM(BJ98:BJ99),5)</f>
        <v>0</v>
      </c>
      <c r="BK100" s="109" t="n">
        <f aca="false">ROUND(SUM(BK98:BK99),5)</f>
        <v>0</v>
      </c>
      <c r="BL100" s="109" t="n">
        <f aca="false">ROUND(SUM(BL98:BL99),5)</f>
        <v>1292.62</v>
      </c>
      <c r="BM100" s="109" t="n">
        <f aca="false">ROUND(SUM(BM98:BM99),5)</f>
        <v>0</v>
      </c>
      <c r="BN100" s="109" t="n">
        <f aca="false">ROUND(SUM(BN98:BN99),5)</f>
        <v>-56.25</v>
      </c>
      <c r="BO100" s="109" t="n">
        <f aca="false">ROUND(SUM(BO98:BO99),5)</f>
        <v>0</v>
      </c>
      <c r="BP100" s="109" t="n">
        <f aca="false">ROUND(SUM(BP98:BP99),5)</f>
        <v>0</v>
      </c>
      <c r="BQ100" s="109" t="n">
        <f aca="false">ROUND(SUM(BQ98:BQ99),5)</f>
        <v>0</v>
      </c>
      <c r="BR100" s="109" t="n">
        <f aca="false">ROUND(SUM(BR98:BR99),5)</f>
        <v>0</v>
      </c>
      <c r="BS100" s="109" t="n">
        <f aca="false">ROUND(SUM(BS98:BS99),5)</f>
        <v>0</v>
      </c>
      <c r="BT100" s="109" t="n">
        <f aca="false">ROUND(SUM(BT98:BT99),5)</f>
        <v>0</v>
      </c>
      <c r="BU100" s="109" t="n">
        <f aca="false">ROUND(SUM(BU98:BU99),5)</f>
        <v>0</v>
      </c>
      <c r="BV100" s="109" t="n">
        <f aca="false">ROUND(SUM(BV98:BV99),5)</f>
        <v>617.41</v>
      </c>
      <c r="BW100" s="109" t="n">
        <f aca="false">ROUND(SUM(BW98:BW99),5)</f>
        <v>0</v>
      </c>
      <c r="BX100" s="109" t="n">
        <f aca="false">ROUND(SUM(BX98:BX99),5)</f>
        <v>0</v>
      </c>
      <c r="BY100" s="109" t="n">
        <f aca="false">ROUND(SUM(BY98:BY99),5)</f>
        <v>-59</v>
      </c>
      <c r="BZ100" s="109" t="n">
        <f aca="false">ROUND(SUM(BZ98:BZ99),5)</f>
        <v>0</v>
      </c>
      <c r="CA100" s="109" t="n">
        <f aca="false">ROUND(SUM(CA98:CA99),5)</f>
        <v>2082</v>
      </c>
      <c r="CB100" s="109" t="n">
        <f aca="false">ROUND(SUM(CB98:CB99),5)</f>
        <v>0</v>
      </c>
      <c r="CC100" s="109" t="n">
        <f aca="false">ROUND(SUM(CC98:CC99),5)</f>
        <v>1000</v>
      </c>
      <c r="CD100" s="109" t="n">
        <f aca="false">ROUND(SUM(CD98:CD99),5)</f>
        <v>0</v>
      </c>
      <c r="CE100" s="109" t="n">
        <f aca="false">ROUND(SUM(CE98:CE99),5)</f>
        <v>0</v>
      </c>
      <c r="CF100" s="109" t="n">
        <f aca="false">ROUND(SUM(CF98:CF99),5)</f>
        <v>0</v>
      </c>
      <c r="CG100" s="109" t="n">
        <f aca="false">ROUND(SUM(CG98:CG99),5)</f>
        <v>0</v>
      </c>
      <c r="CH100" s="109" t="n">
        <f aca="false">ROUND(SUM(CH98:CH99),5)</f>
        <v>0</v>
      </c>
      <c r="CI100" s="109" t="n">
        <f aca="false">ROUND(SUM(CI98:CI99),5)</f>
        <v>0</v>
      </c>
      <c r="CJ100" s="109" t="n">
        <f aca="false">ROUND(SUM(CJ98:CJ99),5)</f>
        <v>0</v>
      </c>
      <c r="CK100" s="109" t="n">
        <f aca="false">ROUND(SUM(CK98:CK99),5)</f>
        <v>0</v>
      </c>
      <c r="CL100" s="109" t="n">
        <f aca="false">ROUND(SUM(CL98:CL99),5)</f>
        <v>-380.37</v>
      </c>
      <c r="CM100" s="109" t="n">
        <f aca="false">ROUND(SUM(CM98:CM99),5)</f>
        <v>0</v>
      </c>
      <c r="CN100" s="109" t="n">
        <f aca="false">ROUND(SUM(CN98:CN99),5)</f>
        <v>0</v>
      </c>
      <c r="CO100" s="109" t="n">
        <f aca="false">ROUND(SUM(CO98:CO99),5)</f>
        <v>0</v>
      </c>
      <c r="CP100" s="109" t="n">
        <f aca="false">ROUND(SUM(CP98:CP99),5)</f>
        <v>368.15</v>
      </c>
      <c r="CQ100" s="109" t="n">
        <f aca="false">ROUND(SUM(CQ98:CQ99),5)</f>
        <v>0</v>
      </c>
      <c r="CR100" s="109" t="n">
        <f aca="false">ROUND(SUM(CR98:CR99),5)</f>
        <v>0</v>
      </c>
      <c r="CS100" s="109" t="n">
        <f aca="false">ROUND(SUM(CS98:CS99),5)</f>
        <v>0</v>
      </c>
      <c r="CT100" s="109" t="n">
        <f aca="false">ROUND(SUM(CT98:CT99),5)</f>
        <v>2125.37</v>
      </c>
      <c r="CU100" s="109" t="n">
        <f aca="false">ROUND(SUM(CU98:CU99),5)</f>
        <v>407.85</v>
      </c>
      <c r="CV100" s="109" t="n">
        <f aca="false">ROUND(SUM(CV98:CV99),5)</f>
        <v>-215.22</v>
      </c>
      <c r="CW100" s="109" t="n">
        <f aca="false">ROUND(SUM(CW98:CW99),5)</f>
        <v>1005.62</v>
      </c>
      <c r="CX100" s="109" t="n">
        <f aca="false">ROUND(SUM(CX98:CX99),5)</f>
        <v>0</v>
      </c>
      <c r="CY100" s="109" t="n">
        <f aca="false">ROUND(SUM(CY98:CY99),5)</f>
        <v>0</v>
      </c>
      <c r="CZ100" s="109" t="n">
        <f aca="false">ROUND(SUM(CZ98:CZ99),5)</f>
        <v>0</v>
      </c>
      <c r="DA100" s="109" t="n">
        <f aca="false">ROUND(SUM(DA98:DA99),5)</f>
        <v>0</v>
      </c>
      <c r="DB100" s="109" t="n">
        <f aca="false">ROUND(SUM(DB98:DB99),5)</f>
        <v>40.28</v>
      </c>
      <c r="DC100" s="109" t="n">
        <f aca="false">ROUND(SUM(DC98:DC99),5)</f>
        <v>0</v>
      </c>
      <c r="DD100" s="109" t="n">
        <f aca="false">ROUND(SUM(DD98:DD99),5)</f>
        <v>0</v>
      </c>
      <c r="DE100" s="109" t="n">
        <f aca="false">ROUND(SUM(DE98:DE99),5)</f>
        <v>-4559.2</v>
      </c>
      <c r="DF100" s="109" t="n">
        <f aca="false">ROUND(SUM(DF98:DF99),5)</f>
        <v>0</v>
      </c>
      <c r="DG100" s="109" t="n">
        <f aca="false">ROUND(SUM(DG98:DG99),5)</f>
        <v>39.22</v>
      </c>
      <c r="DH100" s="109" t="n">
        <f aca="false">ROUND(SUM(DH98:DH99),5)</f>
        <v>0</v>
      </c>
      <c r="DI100" s="109" t="n">
        <f aca="false">ROUND(SUM(DI98:DI99),5)</f>
        <v>0</v>
      </c>
      <c r="DJ100" s="109" t="n">
        <f aca="false">ROUND(SUM(DJ98:DJ99),5)</f>
        <v>0</v>
      </c>
      <c r="DK100" s="109" t="n">
        <f aca="false">ROUND(SUM(DK98:DK99),5)</f>
        <v>0</v>
      </c>
      <c r="DL100" s="109" t="n">
        <f aca="false">ROUND(SUM(DL98:DL99),5)</f>
        <v>0</v>
      </c>
      <c r="DM100" s="109" t="n">
        <f aca="false">ROUND(SUM(DM98:DM99),5)</f>
        <v>0</v>
      </c>
      <c r="DN100" s="109" t="n">
        <f aca="false">ROUND(SUM(DN98:DN99),5)</f>
        <v>0</v>
      </c>
      <c r="DO100" s="109" t="n">
        <f aca="false">ROUND(SUM(DO98:DO99),5)</f>
        <v>0</v>
      </c>
      <c r="DP100" s="109" t="n">
        <f aca="false">ROUND(SUM(DP98:DP99),5)</f>
        <v>0</v>
      </c>
      <c r="DQ100" s="109" t="n">
        <f aca="false">ROUND(SUM(DQ98:DQ99),5)</f>
        <v>0</v>
      </c>
      <c r="DR100" s="109" t="n">
        <f aca="false">ROUND(SUM(DR98:DR99),5)</f>
        <v>0</v>
      </c>
      <c r="DS100" s="109" t="n">
        <f aca="false">ROUND(SUM(DS98:DS99),5)</f>
        <v>0</v>
      </c>
      <c r="DT100" s="109" t="n">
        <f aca="false">ROUND(SUM(DT98:DT99),5)</f>
        <v>0</v>
      </c>
      <c r="DU100" s="109" t="n">
        <f aca="false">ROUND(SUM(DU98:DU99),5)</f>
        <v>0</v>
      </c>
      <c r="DV100" s="109" t="n">
        <f aca="false">ROUND(SUM(DV98:DV99),5)</f>
        <v>0</v>
      </c>
      <c r="DW100" s="109" t="n">
        <f aca="false">ROUND(SUM(DW98:DW99),5)</f>
        <v>0</v>
      </c>
      <c r="DX100" s="109" t="n">
        <f aca="false">ROUND(SUM(DX98:DX99),5)</f>
        <v>0</v>
      </c>
      <c r="DY100" s="109" t="n">
        <f aca="false">ROUND(SUM(DY98:DY99),5)</f>
        <v>0</v>
      </c>
      <c r="DZ100" s="109" t="n">
        <f aca="false">ROUND(SUM(DZ98:DZ99),5)</f>
        <v>0</v>
      </c>
      <c r="EA100" s="109" t="n">
        <f aca="false">ROUND(SUM(EA98:EA99),5)</f>
        <v>0</v>
      </c>
      <c r="EB100" s="109" t="n">
        <f aca="false">ROUND(SUM(EB98:EB99),5)</f>
        <v>0</v>
      </c>
      <c r="EC100" s="109" t="n">
        <f aca="false">ROUND(SUM(EC98:EC99),5)</f>
        <v>0</v>
      </c>
      <c r="ED100" s="109" t="n">
        <f aca="false">ROUND(SUM(ED98:ED99),5)</f>
        <v>0</v>
      </c>
      <c r="EE100" s="109" t="n">
        <f aca="false">ROUND(SUM(EE98:EE99),5)</f>
        <v>0</v>
      </c>
      <c r="EF100" s="109" t="n">
        <f aca="false">ROUND(SUM(EF98:EF99),5)</f>
        <v>0</v>
      </c>
      <c r="EG100" s="109" t="n">
        <f aca="false">ROUND(SUM(EG98:EG99),5)</f>
        <v>0</v>
      </c>
      <c r="EH100" s="109" t="n">
        <f aca="false">ROUND(SUM(EH98:EH99),5)</f>
        <v>0</v>
      </c>
      <c r="EI100" s="109" t="n">
        <f aca="false">ROUND(SUM(EI98:EI99),5)</f>
        <v>0</v>
      </c>
      <c r="EJ100" s="109" t="n">
        <f aca="false">ROUND(SUM(EJ98:EJ99),5)</f>
        <v>0</v>
      </c>
      <c r="EK100" s="109" t="n">
        <f aca="false">ROUND(SUM(EK98:EK99),5)</f>
        <v>-1680.23</v>
      </c>
      <c r="EL100" s="109" t="n">
        <f aca="false">ROUND(SUM(EL98:EL99),5)</f>
        <v>0</v>
      </c>
      <c r="EM100" s="109" t="n">
        <f aca="false">ROUND(SUM(EM98:EM99),5)</f>
        <v>0</v>
      </c>
      <c r="EN100" s="109" t="n">
        <f aca="false">ROUND(SUM(EN98:EN99),5)</f>
        <v>-234.86</v>
      </c>
      <c r="EO100" s="109" t="n">
        <f aca="false">ROUND(SUM(EO98:EO99),5)</f>
        <v>2905.97</v>
      </c>
      <c r="EP100" s="109" t="n">
        <f aca="false">ROUND(SUM(EP98:EP99),5)</f>
        <v>0</v>
      </c>
      <c r="EQ100" s="109" t="n">
        <f aca="false">ROUND(SUM(EQ98:EQ99),5)</f>
        <v>-248.05</v>
      </c>
      <c r="ER100" s="109" t="n">
        <f aca="false">ROUND(SUM(ER98:ER99),5)</f>
        <v>0</v>
      </c>
      <c r="ES100" s="109" t="n">
        <f aca="false">ROUND(SUM(ES98:ES99),5)</f>
        <v>0</v>
      </c>
      <c r="ET100" s="109" t="n">
        <f aca="false">ROUND(SUM(ET98:ET99),5)</f>
        <v>0</v>
      </c>
      <c r="EU100" s="109" t="n">
        <f aca="false">ROUND(SUM(EU98:EU99),5)</f>
        <v>0</v>
      </c>
      <c r="EV100" s="109" t="n">
        <f aca="false">ROUND(SUM(EV98:EV99),5)</f>
        <v>0</v>
      </c>
      <c r="EW100" s="109" t="n">
        <f aca="false">ROUND(SUM(EW98:EW99),5)</f>
        <v>0</v>
      </c>
      <c r="EX100" s="109" t="n">
        <f aca="false">ROUND(SUM(EX98:EX99),5)</f>
        <v>0</v>
      </c>
      <c r="EY100" s="109" t="n">
        <f aca="false">ROUND(SUM(EY98:EY99),5)</f>
        <v>0</v>
      </c>
      <c r="EZ100" s="109" t="n">
        <f aca="false">ROUND(SUM(G100:EY100),5)</f>
        <v>10413.42</v>
      </c>
      <c r="FA100" s="110"/>
      <c r="FB100" s="111"/>
      <c r="FC100" s="110"/>
      <c r="FD100" s="111"/>
      <c r="FE100" s="110"/>
      <c r="FF100" s="111"/>
      <c r="FG100" s="110"/>
      <c r="FH100" s="111"/>
      <c r="FI100" s="110"/>
      <c r="FJ100" s="111"/>
      <c r="FK100" s="110"/>
      <c r="FL100" s="111"/>
      <c r="FM100" s="110"/>
      <c r="FN100" s="111"/>
      <c r="FO100" s="110"/>
      <c r="FP100" s="111"/>
      <c r="FQ100" s="110"/>
      <c r="FR100" s="111"/>
      <c r="FS100" s="110"/>
      <c r="FT100" s="111"/>
      <c r="FU100" s="110"/>
      <c r="FV100" s="111"/>
      <c r="FW100" s="110"/>
      <c r="FX100" s="111"/>
      <c r="FY100" s="110"/>
      <c r="FZ100" s="111"/>
      <c r="GA100" s="110"/>
      <c r="GB100" s="111"/>
      <c r="GC100" s="110"/>
      <c r="GD100" s="111"/>
      <c r="GE100" s="110"/>
      <c r="GF100" s="111"/>
      <c r="GG100" s="110"/>
      <c r="GH100" s="111"/>
      <c r="GI100" s="110"/>
      <c r="GJ100" s="111"/>
      <c r="GK100" s="110"/>
      <c r="GL100" s="111"/>
      <c r="GM100" s="110"/>
      <c r="GN100" s="111"/>
      <c r="GO100" s="110"/>
      <c r="GP100" s="111"/>
      <c r="GQ100" s="110"/>
      <c r="GR100" s="111"/>
      <c r="GS100" s="110"/>
      <c r="GT100" s="111"/>
      <c r="GU100" s="110"/>
      <c r="GV100" s="111"/>
      <c r="GW100" s="110"/>
      <c r="GX100" s="111"/>
      <c r="GY100" s="110"/>
      <c r="GZ100" s="111"/>
      <c r="HA100" s="110"/>
      <c r="HB100" s="111"/>
      <c r="HC100" s="110"/>
      <c r="HD100" s="111"/>
      <c r="HE100" s="110"/>
      <c r="HF100" s="111"/>
      <c r="HG100" s="110"/>
      <c r="HH100" s="111"/>
      <c r="HI100" s="110"/>
      <c r="HJ100" s="111"/>
      <c r="HK100" s="110"/>
      <c r="HL100" s="111"/>
      <c r="HM100" s="110"/>
      <c r="HN100" s="111"/>
      <c r="HO100" s="110"/>
      <c r="HP100" s="111"/>
      <c r="HQ100" s="110"/>
      <c r="HR100" s="111"/>
      <c r="HS100" s="110"/>
      <c r="HT100" s="111"/>
      <c r="HU100" s="110"/>
      <c r="HV100" s="111"/>
      <c r="HW100" s="110"/>
      <c r="HX100" s="111"/>
      <c r="HY100" s="110"/>
      <c r="HZ100" s="111"/>
      <c r="IA100" s="110"/>
      <c r="IB100" s="111"/>
      <c r="IC100" s="110"/>
      <c r="ID100" s="111"/>
      <c r="IE100" s="110"/>
      <c r="IF100" s="111"/>
      <c r="IG100" s="110"/>
      <c r="IH100" s="111"/>
      <c r="II100" s="110"/>
      <c r="IJ100" s="111"/>
      <c r="IK100" s="110"/>
      <c r="IL100" s="111"/>
      <c r="IM100" s="110"/>
      <c r="IN100" s="111"/>
      <c r="IO100" s="110"/>
      <c r="IP100" s="111"/>
      <c r="IQ100" s="110"/>
      <c r="IR100" s="111"/>
      <c r="IS100" s="110"/>
      <c r="IT100" s="111"/>
      <c r="IU100" s="110"/>
      <c r="IV100" s="111"/>
      <c r="IW100" s="110"/>
      <c r="IX100" s="111"/>
      <c r="IY100" s="110"/>
      <c r="IZ100" s="111"/>
      <c r="JA100" s="110"/>
      <c r="JB100" s="111"/>
      <c r="JC100" s="110"/>
      <c r="JD100" s="111"/>
      <c r="JE100" s="110"/>
      <c r="JF100" s="111"/>
      <c r="JG100" s="110"/>
      <c r="JH100" s="111"/>
      <c r="JI100" s="110"/>
      <c r="JJ100" s="111"/>
      <c r="JK100" s="110"/>
      <c r="JL100" s="111"/>
      <c r="JM100" s="110"/>
      <c r="JN100" s="111"/>
      <c r="JO100" s="110"/>
      <c r="JP100" s="111"/>
      <c r="JQ100" s="110"/>
      <c r="JR100" s="111"/>
      <c r="JS100" s="110"/>
      <c r="JT100" s="111"/>
      <c r="JU100" s="110"/>
      <c r="JV100" s="111"/>
      <c r="JW100" s="110"/>
      <c r="JX100" s="111"/>
      <c r="JY100" s="112"/>
      <c r="JZ100" s="112"/>
    </row>
    <row r="101" customFormat="false" ht="30" hidden="false" customHeight="true" outlineLevel="0" collapsed="false">
      <c r="A101" s="76"/>
      <c r="B101" s="76"/>
      <c r="C101" s="76"/>
      <c r="D101" s="76" t="s">
        <v>476</v>
      </c>
      <c r="E101" s="76"/>
      <c r="F101" s="76"/>
      <c r="G101" s="109" t="n">
        <v>0</v>
      </c>
      <c r="H101" s="109" t="n">
        <v>0</v>
      </c>
      <c r="I101" s="109" t="n">
        <v>0</v>
      </c>
      <c r="J101" s="109" t="n">
        <v>0</v>
      </c>
      <c r="K101" s="109" t="n">
        <v>0</v>
      </c>
      <c r="L101" s="109" t="n">
        <v>0</v>
      </c>
      <c r="M101" s="109" t="n">
        <v>0</v>
      </c>
      <c r="N101" s="109" t="n">
        <v>0</v>
      </c>
      <c r="O101" s="109" t="n">
        <v>0</v>
      </c>
      <c r="P101" s="109" t="n">
        <v>0</v>
      </c>
      <c r="Q101" s="109" t="n">
        <v>0</v>
      </c>
      <c r="R101" s="109" t="n">
        <v>0</v>
      </c>
      <c r="S101" s="109" t="n">
        <v>0</v>
      </c>
      <c r="T101" s="109" t="n">
        <v>0</v>
      </c>
      <c r="U101" s="109" t="n">
        <v>0</v>
      </c>
      <c r="V101" s="109" t="n">
        <v>0</v>
      </c>
      <c r="W101" s="109" t="n">
        <v>0</v>
      </c>
      <c r="X101" s="109" t="n">
        <v>0</v>
      </c>
      <c r="Y101" s="109" t="n">
        <v>0</v>
      </c>
      <c r="Z101" s="109" t="n">
        <v>0</v>
      </c>
      <c r="AA101" s="109" t="n">
        <v>0</v>
      </c>
      <c r="AB101" s="109" t="n">
        <v>0</v>
      </c>
      <c r="AC101" s="109" t="n">
        <v>0</v>
      </c>
      <c r="AD101" s="109" t="n">
        <v>0</v>
      </c>
      <c r="AE101" s="109" t="n">
        <v>0</v>
      </c>
      <c r="AF101" s="109" t="n">
        <v>0</v>
      </c>
      <c r="AG101" s="109" t="n">
        <v>0</v>
      </c>
      <c r="AH101" s="109" t="n">
        <v>0</v>
      </c>
      <c r="AI101" s="109" t="n">
        <v>0</v>
      </c>
      <c r="AJ101" s="109" t="n">
        <v>0</v>
      </c>
      <c r="AK101" s="109" t="n">
        <v>0</v>
      </c>
      <c r="AL101" s="109" t="n">
        <v>0</v>
      </c>
      <c r="AM101" s="109" t="n">
        <v>0</v>
      </c>
      <c r="AN101" s="109" t="n">
        <v>0</v>
      </c>
      <c r="AO101" s="109" t="n">
        <v>0</v>
      </c>
      <c r="AP101" s="109" t="n">
        <v>0</v>
      </c>
      <c r="AQ101" s="109" t="n">
        <v>0</v>
      </c>
      <c r="AR101" s="109" t="n">
        <v>0</v>
      </c>
      <c r="AS101" s="109" t="n">
        <v>0</v>
      </c>
      <c r="AT101" s="109" t="n">
        <v>0</v>
      </c>
      <c r="AU101" s="109" t="n">
        <v>0</v>
      </c>
      <c r="AV101" s="109" t="n">
        <v>0</v>
      </c>
      <c r="AW101" s="109" t="n">
        <v>0</v>
      </c>
      <c r="AX101" s="109" t="n">
        <v>0</v>
      </c>
      <c r="AY101" s="109" t="n">
        <v>0</v>
      </c>
      <c r="AZ101" s="109" t="n">
        <v>0</v>
      </c>
      <c r="BA101" s="109" t="n">
        <v>0</v>
      </c>
      <c r="BB101" s="109" t="n">
        <v>0</v>
      </c>
      <c r="BC101" s="109" t="n">
        <v>0</v>
      </c>
      <c r="BD101" s="109" t="n">
        <v>0</v>
      </c>
      <c r="BE101" s="109" t="n">
        <v>0</v>
      </c>
      <c r="BF101" s="109" t="n">
        <v>0</v>
      </c>
      <c r="BG101" s="109" t="n">
        <v>0</v>
      </c>
      <c r="BH101" s="109" t="n">
        <v>0</v>
      </c>
      <c r="BI101" s="109" t="n">
        <v>0</v>
      </c>
      <c r="BJ101" s="109" t="n">
        <v>0</v>
      </c>
      <c r="BK101" s="109" t="n">
        <v>0</v>
      </c>
      <c r="BL101" s="109" t="n">
        <v>0</v>
      </c>
      <c r="BM101" s="109" t="n">
        <v>0</v>
      </c>
      <c r="BN101" s="109" t="n">
        <v>0</v>
      </c>
      <c r="BO101" s="109" t="n">
        <v>0</v>
      </c>
      <c r="BP101" s="109" t="n">
        <v>0</v>
      </c>
      <c r="BQ101" s="109" t="n">
        <v>0</v>
      </c>
      <c r="BR101" s="109" t="n">
        <v>0</v>
      </c>
      <c r="BS101" s="109" t="n">
        <v>0</v>
      </c>
      <c r="BT101" s="109" t="n">
        <v>0</v>
      </c>
      <c r="BU101" s="109" t="n">
        <v>0</v>
      </c>
      <c r="BV101" s="109" t="n">
        <v>0</v>
      </c>
      <c r="BW101" s="109" t="n">
        <v>0</v>
      </c>
      <c r="BX101" s="109" t="n">
        <v>0</v>
      </c>
      <c r="BY101" s="109" t="n">
        <v>0</v>
      </c>
      <c r="BZ101" s="109" t="n">
        <v>0</v>
      </c>
      <c r="CA101" s="109" t="n">
        <v>0</v>
      </c>
      <c r="CB101" s="109" t="n">
        <v>0</v>
      </c>
      <c r="CC101" s="109" t="n">
        <v>0</v>
      </c>
      <c r="CD101" s="109" t="n">
        <v>0</v>
      </c>
      <c r="CE101" s="109" t="n">
        <v>0</v>
      </c>
      <c r="CF101" s="109" t="n">
        <v>0</v>
      </c>
      <c r="CG101" s="109" t="n">
        <v>0</v>
      </c>
      <c r="CH101" s="109" t="n">
        <v>0</v>
      </c>
      <c r="CI101" s="109" t="n">
        <v>0</v>
      </c>
      <c r="CJ101" s="109" t="n">
        <v>0</v>
      </c>
      <c r="CK101" s="109" t="n">
        <v>0</v>
      </c>
      <c r="CL101" s="109" t="n">
        <v>0</v>
      </c>
      <c r="CM101" s="109" t="n">
        <v>0</v>
      </c>
      <c r="CN101" s="109" t="n">
        <v>0</v>
      </c>
      <c r="CO101" s="109" t="n">
        <v>0</v>
      </c>
      <c r="CP101" s="109" t="n">
        <v>0</v>
      </c>
      <c r="CQ101" s="109" t="n">
        <v>0</v>
      </c>
      <c r="CR101" s="109" t="n">
        <v>0</v>
      </c>
      <c r="CS101" s="109" t="n">
        <v>0</v>
      </c>
      <c r="CT101" s="109" t="n">
        <v>0</v>
      </c>
      <c r="CU101" s="109" t="n">
        <v>0</v>
      </c>
      <c r="CV101" s="109" t="n">
        <v>0</v>
      </c>
      <c r="CW101" s="109" t="n">
        <v>0</v>
      </c>
      <c r="CX101" s="109" t="n">
        <v>0</v>
      </c>
      <c r="CY101" s="109" t="n">
        <v>0</v>
      </c>
      <c r="CZ101" s="109" t="n">
        <v>0</v>
      </c>
      <c r="DA101" s="109" t="n">
        <v>0</v>
      </c>
      <c r="DB101" s="109" t="n">
        <v>0</v>
      </c>
      <c r="DC101" s="109" t="n">
        <v>0</v>
      </c>
      <c r="DD101" s="109" t="n">
        <v>0</v>
      </c>
      <c r="DE101" s="109" t="n">
        <v>0</v>
      </c>
      <c r="DF101" s="109" t="n">
        <v>0</v>
      </c>
      <c r="DG101" s="109" t="n">
        <v>0</v>
      </c>
      <c r="DH101" s="109" t="n">
        <v>0</v>
      </c>
      <c r="DI101" s="109" t="n">
        <v>0</v>
      </c>
      <c r="DJ101" s="109" t="n">
        <v>0</v>
      </c>
      <c r="DK101" s="109" t="n">
        <v>0</v>
      </c>
      <c r="DL101" s="109" t="n">
        <v>0</v>
      </c>
      <c r="DM101" s="109" t="n">
        <v>0</v>
      </c>
      <c r="DN101" s="109" t="n">
        <v>0</v>
      </c>
      <c r="DO101" s="109" t="n">
        <v>0</v>
      </c>
      <c r="DP101" s="109" t="n">
        <v>0</v>
      </c>
      <c r="DQ101" s="109" t="n">
        <v>0</v>
      </c>
      <c r="DR101" s="109" t="n">
        <v>0</v>
      </c>
      <c r="DS101" s="109" t="n">
        <v>0</v>
      </c>
      <c r="DT101" s="109" t="n">
        <v>0</v>
      </c>
      <c r="DU101" s="109" t="n">
        <v>0</v>
      </c>
      <c r="DV101" s="109" t="n">
        <v>0</v>
      </c>
      <c r="DW101" s="109" t="n">
        <v>0</v>
      </c>
      <c r="DX101" s="109" t="n">
        <v>0</v>
      </c>
      <c r="DY101" s="109" t="n">
        <v>0</v>
      </c>
      <c r="DZ101" s="109" t="n">
        <v>0</v>
      </c>
      <c r="EA101" s="109" t="n">
        <v>0</v>
      </c>
      <c r="EB101" s="109" t="n">
        <v>0</v>
      </c>
      <c r="EC101" s="109" t="n">
        <v>0</v>
      </c>
      <c r="ED101" s="109" t="n">
        <v>0</v>
      </c>
      <c r="EE101" s="109" t="n">
        <v>0</v>
      </c>
      <c r="EF101" s="109" t="n">
        <v>0</v>
      </c>
      <c r="EG101" s="109" t="n">
        <v>0</v>
      </c>
      <c r="EH101" s="109" t="n">
        <v>0</v>
      </c>
      <c r="EI101" s="109" t="n">
        <v>0</v>
      </c>
      <c r="EJ101" s="109" t="n">
        <v>0</v>
      </c>
      <c r="EK101" s="109" t="n">
        <v>0</v>
      </c>
      <c r="EL101" s="109" t="n">
        <v>0</v>
      </c>
      <c r="EM101" s="109" t="n">
        <v>0</v>
      </c>
      <c r="EN101" s="109" t="n">
        <v>0</v>
      </c>
      <c r="EO101" s="109" t="n">
        <v>0</v>
      </c>
      <c r="EP101" s="109" t="n">
        <v>0</v>
      </c>
      <c r="EQ101" s="109" t="n">
        <v>0</v>
      </c>
      <c r="ER101" s="109" t="n">
        <v>0</v>
      </c>
      <c r="ES101" s="109" t="n">
        <v>0</v>
      </c>
      <c r="ET101" s="109" t="n">
        <v>0</v>
      </c>
      <c r="EU101" s="109" t="n">
        <v>0</v>
      </c>
      <c r="EV101" s="109" t="n">
        <v>0</v>
      </c>
      <c r="EW101" s="109" t="n">
        <v>0</v>
      </c>
      <c r="EX101" s="109" t="n">
        <v>0</v>
      </c>
      <c r="EY101" s="109" t="n">
        <v>0</v>
      </c>
      <c r="EZ101" s="109" t="n">
        <f aca="false">ROUND(SUM(G101:EY101),5)</f>
        <v>0</v>
      </c>
      <c r="FA101" s="110"/>
      <c r="FB101" s="111"/>
      <c r="FC101" s="110"/>
      <c r="FD101" s="111"/>
      <c r="FE101" s="110"/>
      <c r="FF101" s="111"/>
      <c r="FG101" s="110"/>
      <c r="FH101" s="111"/>
      <c r="FI101" s="110"/>
      <c r="FJ101" s="111"/>
      <c r="FK101" s="110"/>
      <c r="FL101" s="111"/>
      <c r="FM101" s="110"/>
      <c r="FN101" s="111"/>
      <c r="FO101" s="110"/>
      <c r="FP101" s="111"/>
      <c r="FQ101" s="110"/>
      <c r="FR101" s="111"/>
      <c r="FS101" s="110"/>
      <c r="FT101" s="111"/>
      <c r="FU101" s="110"/>
      <c r="FV101" s="111"/>
      <c r="FW101" s="110"/>
      <c r="FX101" s="111"/>
      <c r="FY101" s="110"/>
      <c r="FZ101" s="111"/>
      <c r="GA101" s="110"/>
      <c r="GB101" s="111"/>
      <c r="GC101" s="110"/>
      <c r="GD101" s="111"/>
      <c r="GE101" s="110"/>
      <c r="GF101" s="111"/>
      <c r="GG101" s="110"/>
      <c r="GH101" s="111"/>
      <c r="GI101" s="110"/>
      <c r="GJ101" s="111"/>
      <c r="GK101" s="110"/>
      <c r="GL101" s="111"/>
      <c r="GM101" s="110"/>
      <c r="GN101" s="111"/>
      <c r="GO101" s="110"/>
      <c r="GP101" s="111"/>
      <c r="GQ101" s="110"/>
      <c r="GR101" s="111"/>
      <c r="GS101" s="110"/>
      <c r="GT101" s="111"/>
      <c r="GU101" s="110"/>
      <c r="GV101" s="111"/>
      <c r="GW101" s="110"/>
      <c r="GX101" s="111"/>
      <c r="GY101" s="110"/>
      <c r="GZ101" s="111"/>
      <c r="HA101" s="110"/>
      <c r="HB101" s="111"/>
      <c r="HC101" s="110"/>
      <c r="HD101" s="111"/>
      <c r="HE101" s="110"/>
      <c r="HF101" s="111"/>
      <c r="HG101" s="110"/>
      <c r="HH101" s="111"/>
      <c r="HI101" s="110"/>
      <c r="HJ101" s="111"/>
      <c r="HK101" s="110"/>
      <c r="HL101" s="111"/>
      <c r="HM101" s="110"/>
      <c r="HN101" s="111"/>
      <c r="HO101" s="110"/>
      <c r="HP101" s="111"/>
      <c r="HQ101" s="110"/>
      <c r="HR101" s="111"/>
      <c r="HS101" s="110"/>
      <c r="HT101" s="111"/>
      <c r="HU101" s="110"/>
      <c r="HV101" s="111"/>
      <c r="HW101" s="110"/>
      <c r="HX101" s="111"/>
      <c r="HY101" s="110"/>
      <c r="HZ101" s="111"/>
      <c r="IA101" s="110"/>
      <c r="IB101" s="111"/>
      <c r="IC101" s="110"/>
      <c r="ID101" s="111"/>
      <c r="IE101" s="110"/>
      <c r="IF101" s="111"/>
      <c r="IG101" s="110"/>
      <c r="IH101" s="111"/>
      <c r="II101" s="110"/>
      <c r="IJ101" s="111"/>
      <c r="IK101" s="110"/>
      <c r="IL101" s="111"/>
      <c r="IM101" s="110"/>
      <c r="IN101" s="111"/>
      <c r="IO101" s="110"/>
      <c r="IP101" s="111"/>
      <c r="IQ101" s="110"/>
      <c r="IR101" s="111"/>
      <c r="IS101" s="110"/>
      <c r="IT101" s="111"/>
      <c r="IU101" s="110"/>
      <c r="IV101" s="111"/>
      <c r="IW101" s="110"/>
      <c r="IX101" s="111"/>
      <c r="IY101" s="110"/>
      <c r="IZ101" s="111"/>
      <c r="JA101" s="110"/>
      <c r="JB101" s="111"/>
      <c r="JC101" s="110"/>
      <c r="JD101" s="111"/>
      <c r="JE101" s="110"/>
      <c r="JF101" s="111"/>
      <c r="JG101" s="110"/>
      <c r="JH101" s="111"/>
      <c r="JI101" s="110"/>
      <c r="JJ101" s="111"/>
      <c r="JK101" s="110"/>
      <c r="JL101" s="111"/>
      <c r="JM101" s="110"/>
      <c r="JN101" s="111"/>
      <c r="JO101" s="110"/>
      <c r="JP101" s="111"/>
      <c r="JQ101" s="110"/>
      <c r="JR101" s="111"/>
      <c r="JS101" s="110"/>
      <c r="JT101" s="111"/>
      <c r="JU101" s="110"/>
      <c r="JV101" s="111"/>
      <c r="JW101" s="110"/>
      <c r="JX101" s="111"/>
      <c r="JY101" s="112"/>
      <c r="JZ101" s="112"/>
    </row>
    <row r="102" customFormat="false" ht="13.8" hidden="false" customHeight="false" outlineLevel="0" collapsed="false">
      <c r="A102" s="76"/>
      <c r="B102" s="76"/>
      <c r="C102" s="76"/>
      <c r="D102" s="76" t="s">
        <v>477</v>
      </c>
      <c r="E102" s="76"/>
      <c r="F102" s="76"/>
      <c r="G102" s="109"/>
      <c r="H102" s="109"/>
      <c r="I102" s="109"/>
      <c r="J102" s="109"/>
      <c r="K102" s="109"/>
      <c r="L102" s="109"/>
      <c r="M102" s="109"/>
      <c r="N102" s="109"/>
      <c r="O102" s="109"/>
      <c r="P102" s="109"/>
      <c r="Q102" s="109"/>
      <c r="R102" s="109"/>
      <c r="S102" s="109"/>
      <c r="T102" s="109"/>
      <c r="U102" s="109"/>
      <c r="V102" s="109"/>
      <c r="W102" s="109"/>
      <c r="X102" s="109"/>
      <c r="Y102" s="109"/>
      <c r="Z102" s="109"/>
      <c r="AA102" s="109"/>
      <c r="AB102" s="109"/>
      <c r="AC102" s="109"/>
      <c r="AD102" s="109"/>
      <c r="AE102" s="109"/>
      <c r="AF102" s="109"/>
      <c r="AG102" s="109"/>
      <c r="AH102" s="109"/>
      <c r="AI102" s="109"/>
      <c r="AJ102" s="109"/>
      <c r="AK102" s="109"/>
      <c r="AL102" s="109"/>
      <c r="AM102" s="109"/>
      <c r="AN102" s="109"/>
      <c r="AO102" s="109"/>
      <c r="AP102" s="109"/>
      <c r="AQ102" s="109"/>
      <c r="AR102" s="109"/>
      <c r="AS102" s="109"/>
      <c r="AT102" s="109"/>
      <c r="AU102" s="109"/>
      <c r="AV102" s="109"/>
      <c r="AW102" s="109"/>
      <c r="AX102" s="109"/>
      <c r="AY102" s="109"/>
      <c r="AZ102" s="109"/>
      <c r="BA102" s="109"/>
      <c r="BB102" s="109"/>
      <c r="BC102" s="109"/>
      <c r="BD102" s="109"/>
      <c r="BE102" s="109"/>
      <c r="BF102" s="109"/>
      <c r="BG102" s="109"/>
      <c r="BH102" s="109"/>
      <c r="BI102" s="109"/>
      <c r="BJ102" s="109"/>
      <c r="BK102" s="109"/>
      <c r="BL102" s="109"/>
      <c r="BM102" s="109"/>
      <c r="BN102" s="109"/>
      <c r="BO102" s="109"/>
      <c r="BP102" s="109"/>
      <c r="BQ102" s="109"/>
      <c r="BR102" s="109"/>
      <c r="BS102" s="109"/>
      <c r="BT102" s="109"/>
      <c r="BU102" s="109"/>
      <c r="BV102" s="109"/>
      <c r="BW102" s="109"/>
      <c r="BX102" s="109"/>
      <c r="BY102" s="109"/>
      <c r="BZ102" s="109"/>
      <c r="CA102" s="109"/>
      <c r="CB102" s="109"/>
      <c r="CC102" s="109"/>
      <c r="CD102" s="109"/>
      <c r="CE102" s="109"/>
      <c r="CF102" s="109"/>
      <c r="CG102" s="109"/>
      <c r="CH102" s="109"/>
      <c r="CI102" s="109"/>
      <c r="CJ102" s="109"/>
      <c r="CK102" s="109"/>
      <c r="CL102" s="109"/>
      <c r="CM102" s="109"/>
      <c r="CN102" s="109"/>
      <c r="CO102" s="109"/>
      <c r="CP102" s="109"/>
      <c r="CQ102" s="109"/>
      <c r="CR102" s="109"/>
      <c r="CS102" s="109"/>
      <c r="CT102" s="109"/>
      <c r="CU102" s="109"/>
      <c r="CV102" s="109"/>
      <c r="CW102" s="109"/>
      <c r="CX102" s="109"/>
      <c r="CY102" s="109"/>
      <c r="CZ102" s="109"/>
      <c r="DA102" s="109"/>
      <c r="DB102" s="109"/>
      <c r="DC102" s="109"/>
      <c r="DD102" s="109"/>
      <c r="DE102" s="109"/>
      <c r="DF102" s="109"/>
      <c r="DG102" s="109"/>
      <c r="DH102" s="109"/>
      <c r="DI102" s="109"/>
      <c r="DJ102" s="109"/>
      <c r="DK102" s="109"/>
      <c r="DL102" s="109"/>
      <c r="DM102" s="109"/>
      <c r="DN102" s="109"/>
      <c r="DO102" s="109"/>
      <c r="DP102" s="109"/>
      <c r="DQ102" s="109"/>
      <c r="DR102" s="109"/>
      <c r="DS102" s="109"/>
      <c r="DT102" s="109"/>
      <c r="DU102" s="109"/>
      <c r="DV102" s="109"/>
      <c r="DW102" s="109"/>
      <c r="DX102" s="109"/>
      <c r="DY102" s="109"/>
      <c r="DZ102" s="109"/>
      <c r="EA102" s="109"/>
      <c r="EB102" s="109"/>
      <c r="EC102" s="109"/>
      <c r="ED102" s="109"/>
      <c r="EE102" s="109"/>
      <c r="EF102" s="109"/>
      <c r="EG102" s="109"/>
      <c r="EH102" s="109"/>
      <c r="EI102" s="109"/>
      <c r="EJ102" s="109"/>
      <c r="EK102" s="109"/>
      <c r="EL102" s="109"/>
      <c r="EM102" s="109"/>
      <c r="EN102" s="109"/>
      <c r="EO102" s="109"/>
      <c r="EP102" s="109"/>
      <c r="EQ102" s="109"/>
      <c r="ER102" s="109"/>
      <c r="ES102" s="109"/>
      <c r="ET102" s="109"/>
      <c r="EU102" s="109"/>
      <c r="EV102" s="109"/>
      <c r="EW102" s="109"/>
      <c r="EX102" s="109"/>
      <c r="EY102" s="109"/>
      <c r="EZ102" s="109"/>
      <c r="FA102" s="110"/>
      <c r="FB102" s="111"/>
      <c r="FC102" s="110"/>
      <c r="FD102" s="111"/>
      <c r="FE102" s="110"/>
      <c r="FF102" s="111"/>
      <c r="FG102" s="110"/>
      <c r="FH102" s="111"/>
      <c r="FI102" s="110"/>
      <c r="FJ102" s="111"/>
      <c r="FK102" s="110"/>
      <c r="FL102" s="111"/>
      <c r="FM102" s="110"/>
      <c r="FN102" s="111"/>
      <c r="FO102" s="110"/>
      <c r="FP102" s="111"/>
      <c r="FQ102" s="110"/>
      <c r="FR102" s="111"/>
      <c r="FS102" s="110"/>
      <c r="FT102" s="111"/>
      <c r="FU102" s="110"/>
      <c r="FV102" s="111"/>
      <c r="FW102" s="110"/>
      <c r="FX102" s="111"/>
      <c r="FY102" s="110"/>
      <c r="FZ102" s="111"/>
      <c r="GA102" s="110"/>
      <c r="GB102" s="111"/>
      <c r="GC102" s="110"/>
      <c r="GD102" s="111"/>
      <c r="GE102" s="110"/>
      <c r="GF102" s="111"/>
      <c r="GG102" s="110"/>
      <c r="GH102" s="111"/>
      <c r="GI102" s="110"/>
      <c r="GJ102" s="111"/>
      <c r="GK102" s="110"/>
      <c r="GL102" s="111"/>
      <c r="GM102" s="110"/>
      <c r="GN102" s="111"/>
      <c r="GO102" s="110"/>
      <c r="GP102" s="111"/>
      <c r="GQ102" s="110"/>
      <c r="GR102" s="111"/>
      <c r="GS102" s="110"/>
      <c r="GT102" s="111"/>
      <c r="GU102" s="110"/>
      <c r="GV102" s="111"/>
      <c r="GW102" s="110"/>
      <c r="GX102" s="111"/>
      <c r="GY102" s="110"/>
      <c r="GZ102" s="111"/>
      <c r="HA102" s="110"/>
      <c r="HB102" s="111"/>
      <c r="HC102" s="110"/>
      <c r="HD102" s="111"/>
      <c r="HE102" s="110"/>
      <c r="HF102" s="111"/>
      <c r="HG102" s="110"/>
      <c r="HH102" s="111"/>
      <c r="HI102" s="110"/>
      <c r="HJ102" s="111"/>
      <c r="HK102" s="110"/>
      <c r="HL102" s="111"/>
      <c r="HM102" s="110"/>
      <c r="HN102" s="111"/>
      <c r="HO102" s="110"/>
      <c r="HP102" s="111"/>
      <c r="HQ102" s="110"/>
      <c r="HR102" s="111"/>
      <c r="HS102" s="110"/>
      <c r="HT102" s="111"/>
      <c r="HU102" s="110"/>
      <c r="HV102" s="111"/>
      <c r="HW102" s="110"/>
      <c r="HX102" s="111"/>
      <c r="HY102" s="110"/>
      <c r="HZ102" s="111"/>
      <c r="IA102" s="110"/>
      <c r="IB102" s="111"/>
      <c r="IC102" s="110"/>
      <c r="ID102" s="111"/>
      <c r="IE102" s="110"/>
      <c r="IF102" s="111"/>
      <c r="IG102" s="110"/>
      <c r="IH102" s="111"/>
      <c r="II102" s="110"/>
      <c r="IJ102" s="111"/>
      <c r="IK102" s="110"/>
      <c r="IL102" s="111"/>
      <c r="IM102" s="110"/>
      <c r="IN102" s="111"/>
      <c r="IO102" s="110"/>
      <c r="IP102" s="111"/>
      <c r="IQ102" s="110"/>
      <c r="IR102" s="111"/>
      <c r="IS102" s="110"/>
      <c r="IT102" s="111"/>
      <c r="IU102" s="110"/>
      <c r="IV102" s="111"/>
      <c r="IW102" s="110"/>
      <c r="IX102" s="111"/>
      <c r="IY102" s="110"/>
      <c r="IZ102" s="111"/>
      <c r="JA102" s="110"/>
      <c r="JB102" s="111"/>
      <c r="JC102" s="110"/>
      <c r="JD102" s="111"/>
      <c r="JE102" s="110"/>
      <c r="JF102" s="111"/>
      <c r="JG102" s="110"/>
      <c r="JH102" s="111"/>
      <c r="JI102" s="110"/>
      <c r="JJ102" s="111"/>
      <c r="JK102" s="110"/>
      <c r="JL102" s="111"/>
      <c r="JM102" s="110"/>
      <c r="JN102" s="111"/>
      <c r="JO102" s="110"/>
      <c r="JP102" s="111"/>
      <c r="JQ102" s="110"/>
      <c r="JR102" s="111"/>
      <c r="JS102" s="110"/>
      <c r="JT102" s="111"/>
      <c r="JU102" s="110"/>
      <c r="JV102" s="111"/>
      <c r="JW102" s="110"/>
      <c r="JX102" s="111"/>
      <c r="JY102" s="112"/>
      <c r="JZ102" s="112"/>
    </row>
    <row r="103" customFormat="false" ht="13.8" hidden="false" customHeight="false" outlineLevel="0" collapsed="false">
      <c r="A103" s="76"/>
      <c r="B103" s="76"/>
      <c r="C103" s="76"/>
      <c r="D103" s="76"/>
      <c r="E103" s="76" t="s">
        <v>478</v>
      </c>
      <c r="F103" s="76"/>
      <c r="G103" s="109" t="n">
        <v>0</v>
      </c>
      <c r="H103" s="109" t="n">
        <v>0</v>
      </c>
      <c r="I103" s="109" t="n">
        <v>0</v>
      </c>
      <c r="J103" s="109" t="n">
        <v>0</v>
      </c>
      <c r="K103" s="109" t="n">
        <v>0</v>
      </c>
      <c r="L103" s="109" t="n">
        <v>6461</v>
      </c>
      <c r="M103" s="109" t="n">
        <v>0</v>
      </c>
      <c r="N103" s="109" t="n">
        <v>0</v>
      </c>
      <c r="O103" s="109" t="n">
        <v>0</v>
      </c>
      <c r="P103" s="109" t="n">
        <v>0</v>
      </c>
      <c r="Q103" s="109" t="n">
        <v>0</v>
      </c>
      <c r="R103" s="109" t="n">
        <v>0</v>
      </c>
      <c r="S103" s="109" t="n">
        <v>0</v>
      </c>
      <c r="T103" s="109" t="n">
        <v>0</v>
      </c>
      <c r="U103" s="109" t="n">
        <v>0</v>
      </c>
      <c r="V103" s="109" t="n">
        <v>0</v>
      </c>
      <c r="W103" s="109" t="n">
        <v>0</v>
      </c>
      <c r="X103" s="109" t="n">
        <v>0</v>
      </c>
      <c r="Y103" s="109" t="n">
        <v>0</v>
      </c>
      <c r="Z103" s="109" t="n">
        <v>0</v>
      </c>
      <c r="AA103" s="109" t="n">
        <v>0</v>
      </c>
      <c r="AB103" s="109" t="n">
        <v>0</v>
      </c>
      <c r="AC103" s="109" t="n">
        <v>0</v>
      </c>
      <c r="AD103" s="109" t="n">
        <v>10000</v>
      </c>
      <c r="AE103" s="109" t="n">
        <v>0</v>
      </c>
      <c r="AF103" s="109" t="n">
        <v>0</v>
      </c>
      <c r="AG103" s="109" t="n">
        <v>0</v>
      </c>
      <c r="AH103" s="109" t="n">
        <v>0</v>
      </c>
      <c r="AI103" s="109" t="n">
        <v>0</v>
      </c>
      <c r="AJ103" s="109" t="n">
        <v>0</v>
      </c>
      <c r="AK103" s="109" t="n">
        <v>0</v>
      </c>
      <c r="AL103" s="109" t="n">
        <v>0</v>
      </c>
      <c r="AM103" s="109" t="n">
        <v>0</v>
      </c>
      <c r="AN103" s="109" t="n">
        <v>0</v>
      </c>
      <c r="AO103" s="109" t="n">
        <v>0</v>
      </c>
      <c r="AP103" s="109" t="n">
        <v>0</v>
      </c>
      <c r="AQ103" s="109" t="n">
        <v>0</v>
      </c>
      <c r="AR103" s="109" t="n">
        <v>0</v>
      </c>
      <c r="AS103" s="109" t="n">
        <v>0</v>
      </c>
      <c r="AT103" s="109" t="n">
        <v>0</v>
      </c>
      <c r="AU103" s="109" t="n">
        <v>0</v>
      </c>
      <c r="AV103" s="109" t="n">
        <v>0</v>
      </c>
      <c r="AW103" s="109" t="n">
        <v>0</v>
      </c>
      <c r="AX103" s="109" t="n">
        <v>0</v>
      </c>
      <c r="AY103" s="109" t="n">
        <v>0</v>
      </c>
      <c r="AZ103" s="109" t="n">
        <v>0</v>
      </c>
      <c r="BA103" s="109" t="n">
        <v>0</v>
      </c>
      <c r="BB103" s="109" t="n">
        <v>0</v>
      </c>
      <c r="BC103" s="109" t="n">
        <v>0</v>
      </c>
      <c r="BD103" s="109" t="n">
        <v>0</v>
      </c>
      <c r="BE103" s="109" t="n">
        <v>0</v>
      </c>
      <c r="BF103" s="109" t="n">
        <v>0</v>
      </c>
      <c r="BG103" s="109" t="n">
        <v>0</v>
      </c>
      <c r="BH103" s="109" t="n">
        <v>0</v>
      </c>
      <c r="BI103" s="109" t="n">
        <v>0</v>
      </c>
      <c r="BJ103" s="109" t="n">
        <v>0</v>
      </c>
      <c r="BK103" s="109" t="n">
        <v>0</v>
      </c>
      <c r="BL103" s="109" t="n">
        <v>745</v>
      </c>
      <c r="BM103" s="109" t="n">
        <v>0</v>
      </c>
      <c r="BN103" s="109" t="n">
        <v>0</v>
      </c>
      <c r="BO103" s="109" t="n">
        <v>0</v>
      </c>
      <c r="BP103" s="109" t="n">
        <v>0</v>
      </c>
      <c r="BQ103" s="109" t="n">
        <v>0</v>
      </c>
      <c r="BR103" s="109" t="n">
        <v>0</v>
      </c>
      <c r="BS103" s="109" t="n">
        <v>0</v>
      </c>
      <c r="BT103" s="109" t="n">
        <v>0</v>
      </c>
      <c r="BU103" s="109" t="n">
        <v>0</v>
      </c>
      <c r="BV103" s="109" t="n">
        <v>0</v>
      </c>
      <c r="BW103" s="109" t="n">
        <v>0</v>
      </c>
      <c r="BX103" s="109" t="n">
        <v>0</v>
      </c>
      <c r="BY103" s="109" t="n">
        <v>0</v>
      </c>
      <c r="BZ103" s="109" t="n">
        <v>0</v>
      </c>
      <c r="CA103" s="109" t="n">
        <v>0</v>
      </c>
      <c r="CB103" s="109" t="n">
        <v>0</v>
      </c>
      <c r="CC103" s="109" t="n">
        <v>0</v>
      </c>
      <c r="CD103" s="109" t="n">
        <v>0</v>
      </c>
      <c r="CE103" s="109" t="n">
        <v>0</v>
      </c>
      <c r="CF103" s="109" t="n">
        <v>0</v>
      </c>
      <c r="CG103" s="109" t="n">
        <v>0</v>
      </c>
      <c r="CH103" s="109" t="n">
        <v>0</v>
      </c>
      <c r="CI103" s="109" t="n">
        <v>0</v>
      </c>
      <c r="CJ103" s="109" t="n">
        <v>0</v>
      </c>
      <c r="CK103" s="109" t="n">
        <v>0</v>
      </c>
      <c r="CL103" s="109" t="n">
        <v>0</v>
      </c>
      <c r="CM103" s="109" t="n">
        <v>0</v>
      </c>
      <c r="CN103" s="109" t="n">
        <v>0</v>
      </c>
      <c r="CO103" s="109" t="n">
        <v>0</v>
      </c>
      <c r="CP103" s="109" t="n">
        <v>0</v>
      </c>
      <c r="CQ103" s="109" t="n">
        <v>0</v>
      </c>
      <c r="CR103" s="109" t="n">
        <v>0</v>
      </c>
      <c r="CS103" s="109" t="n">
        <v>0</v>
      </c>
      <c r="CT103" s="109" t="n">
        <v>0</v>
      </c>
      <c r="CU103" s="109" t="n">
        <v>0</v>
      </c>
      <c r="CV103" s="109" t="n">
        <v>0</v>
      </c>
      <c r="CW103" s="109" t="n">
        <v>0</v>
      </c>
      <c r="CX103" s="109" t="n">
        <v>0</v>
      </c>
      <c r="CY103" s="109" t="n">
        <v>0</v>
      </c>
      <c r="CZ103" s="109" t="n">
        <v>0</v>
      </c>
      <c r="DA103" s="109" t="n">
        <v>0</v>
      </c>
      <c r="DB103" s="109" t="n">
        <v>0</v>
      </c>
      <c r="DC103" s="109" t="n">
        <v>0</v>
      </c>
      <c r="DD103" s="109" t="n">
        <v>0</v>
      </c>
      <c r="DE103" s="109" t="n">
        <v>0</v>
      </c>
      <c r="DF103" s="109" t="n">
        <v>0</v>
      </c>
      <c r="DG103" s="109" t="n">
        <v>0</v>
      </c>
      <c r="DH103" s="109" t="n">
        <v>0</v>
      </c>
      <c r="DI103" s="109" t="n">
        <v>0</v>
      </c>
      <c r="DJ103" s="109" t="n">
        <v>0</v>
      </c>
      <c r="DK103" s="109" t="n">
        <v>0</v>
      </c>
      <c r="DL103" s="109" t="n">
        <v>37671.39</v>
      </c>
      <c r="DM103" s="109" t="n">
        <v>0</v>
      </c>
      <c r="DN103" s="109" t="n">
        <v>0</v>
      </c>
      <c r="DO103" s="109" t="n">
        <v>0</v>
      </c>
      <c r="DP103" s="109" t="n">
        <v>0</v>
      </c>
      <c r="DQ103" s="109" t="n">
        <v>0</v>
      </c>
      <c r="DR103" s="109" t="n">
        <v>0</v>
      </c>
      <c r="DS103" s="109" t="n">
        <v>0</v>
      </c>
      <c r="DT103" s="109" t="n">
        <v>0</v>
      </c>
      <c r="DU103" s="109" t="n">
        <v>0</v>
      </c>
      <c r="DV103" s="109" t="n">
        <v>0</v>
      </c>
      <c r="DW103" s="109" t="n">
        <v>3634</v>
      </c>
      <c r="DX103" s="109" t="n">
        <v>0</v>
      </c>
      <c r="DY103" s="109" t="n">
        <v>0</v>
      </c>
      <c r="DZ103" s="109" t="n">
        <v>0</v>
      </c>
      <c r="EA103" s="109" t="n">
        <v>0</v>
      </c>
      <c r="EB103" s="109" t="n">
        <v>0</v>
      </c>
      <c r="EC103" s="109" t="n">
        <v>0</v>
      </c>
      <c r="ED103" s="109" t="n">
        <v>0</v>
      </c>
      <c r="EE103" s="109" t="n">
        <v>0</v>
      </c>
      <c r="EF103" s="109" t="n">
        <v>0</v>
      </c>
      <c r="EG103" s="109" t="n">
        <v>0</v>
      </c>
      <c r="EH103" s="109" t="n">
        <v>0</v>
      </c>
      <c r="EI103" s="109" t="n">
        <v>0</v>
      </c>
      <c r="EJ103" s="109" t="n">
        <v>0</v>
      </c>
      <c r="EK103" s="109" t="n">
        <v>0</v>
      </c>
      <c r="EL103" s="109" t="n">
        <v>0</v>
      </c>
      <c r="EM103" s="109" t="n">
        <v>0</v>
      </c>
      <c r="EN103" s="109" t="n">
        <v>0</v>
      </c>
      <c r="EO103" s="109" t="n">
        <v>0</v>
      </c>
      <c r="EP103" s="109" t="n">
        <v>0</v>
      </c>
      <c r="EQ103" s="109" t="n">
        <v>0</v>
      </c>
      <c r="ER103" s="109" t="n">
        <v>0</v>
      </c>
      <c r="ES103" s="109" t="n">
        <v>0</v>
      </c>
      <c r="ET103" s="109" t="n">
        <v>0</v>
      </c>
      <c r="EU103" s="109" t="n">
        <v>0</v>
      </c>
      <c r="EV103" s="109" t="n">
        <v>0</v>
      </c>
      <c r="EW103" s="109" t="n">
        <v>0</v>
      </c>
      <c r="EX103" s="109" t="n">
        <v>0</v>
      </c>
      <c r="EY103" s="109" t="n">
        <v>0</v>
      </c>
      <c r="EZ103" s="109" t="n">
        <f aca="false">ROUND(SUM(G103:EY103),5)</f>
        <v>58511.39</v>
      </c>
      <c r="FA103" s="110"/>
      <c r="FB103" s="111"/>
      <c r="FC103" s="110"/>
      <c r="FD103" s="111"/>
      <c r="FE103" s="110"/>
      <c r="FF103" s="111"/>
      <c r="FG103" s="110"/>
      <c r="FH103" s="111"/>
      <c r="FI103" s="110"/>
      <c r="FJ103" s="111"/>
      <c r="FK103" s="110"/>
      <c r="FL103" s="111"/>
      <c r="FM103" s="110"/>
      <c r="FN103" s="111"/>
      <c r="FO103" s="110"/>
      <c r="FP103" s="111"/>
      <c r="FQ103" s="110"/>
      <c r="FR103" s="111"/>
      <c r="FS103" s="110"/>
      <c r="FT103" s="111"/>
      <c r="FU103" s="110"/>
      <c r="FV103" s="111"/>
      <c r="FW103" s="110"/>
      <c r="FX103" s="111"/>
      <c r="FY103" s="110"/>
      <c r="FZ103" s="111"/>
      <c r="GA103" s="110"/>
      <c r="GB103" s="111"/>
      <c r="GC103" s="110"/>
      <c r="GD103" s="111"/>
      <c r="GE103" s="110"/>
      <c r="GF103" s="111"/>
      <c r="GG103" s="110"/>
      <c r="GH103" s="111"/>
      <c r="GI103" s="110"/>
      <c r="GJ103" s="111"/>
      <c r="GK103" s="110"/>
      <c r="GL103" s="111"/>
      <c r="GM103" s="110"/>
      <c r="GN103" s="111"/>
      <c r="GO103" s="110"/>
      <c r="GP103" s="111"/>
      <c r="GQ103" s="110"/>
      <c r="GR103" s="111"/>
      <c r="GS103" s="110"/>
      <c r="GT103" s="111"/>
      <c r="GU103" s="110"/>
      <c r="GV103" s="111"/>
      <c r="GW103" s="110"/>
      <c r="GX103" s="111"/>
      <c r="GY103" s="110"/>
      <c r="GZ103" s="111"/>
      <c r="HA103" s="110"/>
      <c r="HB103" s="111"/>
      <c r="HC103" s="110"/>
      <c r="HD103" s="111"/>
      <c r="HE103" s="110"/>
      <c r="HF103" s="111"/>
      <c r="HG103" s="110"/>
      <c r="HH103" s="111"/>
      <c r="HI103" s="110"/>
      <c r="HJ103" s="111"/>
      <c r="HK103" s="110"/>
      <c r="HL103" s="111"/>
      <c r="HM103" s="110"/>
      <c r="HN103" s="111"/>
      <c r="HO103" s="110"/>
      <c r="HP103" s="111"/>
      <c r="HQ103" s="110"/>
      <c r="HR103" s="111"/>
      <c r="HS103" s="110"/>
      <c r="HT103" s="111"/>
      <c r="HU103" s="110"/>
      <c r="HV103" s="111"/>
      <c r="HW103" s="110"/>
      <c r="HX103" s="111"/>
      <c r="HY103" s="110"/>
      <c r="HZ103" s="111"/>
      <c r="IA103" s="110"/>
      <c r="IB103" s="111"/>
      <c r="IC103" s="110"/>
      <c r="ID103" s="111"/>
      <c r="IE103" s="110"/>
      <c r="IF103" s="111"/>
      <c r="IG103" s="110"/>
      <c r="IH103" s="111"/>
      <c r="II103" s="110"/>
      <c r="IJ103" s="111"/>
      <c r="IK103" s="110"/>
      <c r="IL103" s="111"/>
      <c r="IM103" s="110"/>
      <c r="IN103" s="111"/>
      <c r="IO103" s="110"/>
      <c r="IP103" s="111"/>
      <c r="IQ103" s="110"/>
      <c r="IR103" s="111"/>
      <c r="IS103" s="110"/>
      <c r="IT103" s="111"/>
      <c r="IU103" s="110"/>
      <c r="IV103" s="111"/>
      <c r="IW103" s="110"/>
      <c r="IX103" s="111"/>
      <c r="IY103" s="110"/>
      <c r="IZ103" s="111"/>
      <c r="JA103" s="110"/>
      <c r="JB103" s="111"/>
      <c r="JC103" s="110"/>
      <c r="JD103" s="111"/>
      <c r="JE103" s="110"/>
      <c r="JF103" s="111"/>
      <c r="JG103" s="110"/>
      <c r="JH103" s="111"/>
      <c r="JI103" s="110"/>
      <c r="JJ103" s="111"/>
      <c r="JK103" s="110"/>
      <c r="JL103" s="111"/>
      <c r="JM103" s="110"/>
      <c r="JN103" s="111"/>
      <c r="JO103" s="110"/>
      <c r="JP103" s="111"/>
      <c r="JQ103" s="110"/>
      <c r="JR103" s="111"/>
      <c r="JS103" s="110"/>
      <c r="JT103" s="111"/>
      <c r="JU103" s="110"/>
      <c r="JV103" s="111"/>
      <c r="JW103" s="110"/>
      <c r="JX103" s="111"/>
      <c r="JY103" s="112"/>
      <c r="JZ103" s="112"/>
    </row>
    <row r="104" customFormat="false" ht="13.8" hidden="false" customHeight="false" outlineLevel="0" collapsed="false">
      <c r="A104" s="76"/>
      <c r="B104" s="76"/>
      <c r="C104" s="76"/>
      <c r="D104" s="76"/>
      <c r="E104" s="76" t="s">
        <v>479</v>
      </c>
      <c r="F104" s="76"/>
      <c r="G104" s="109" t="n">
        <v>0</v>
      </c>
      <c r="H104" s="109" t="n">
        <v>0</v>
      </c>
      <c r="I104" s="109" t="n">
        <v>0</v>
      </c>
      <c r="J104" s="109" t="n">
        <v>0</v>
      </c>
      <c r="K104" s="109" t="n">
        <v>0</v>
      </c>
      <c r="L104" s="109" t="n">
        <v>0</v>
      </c>
      <c r="M104" s="109" t="n">
        <v>0</v>
      </c>
      <c r="N104" s="109" t="n">
        <v>0</v>
      </c>
      <c r="O104" s="109" t="n">
        <v>0</v>
      </c>
      <c r="P104" s="109" t="n">
        <v>0</v>
      </c>
      <c r="Q104" s="109" t="n">
        <v>0</v>
      </c>
      <c r="R104" s="109" t="n">
        <v>0</v>
      </c>
      <c r="S104" s="109" t="n">
        <v>0</v>
      </c>
      <c r="T104" s="109" t="n">
        <v>0</v>
      </c>
      <c r="U104" s="109" t="n">
        <v>0</v>
      </c>
      <c r="V104" s="109" t="n">
        <v>0</v>
      </c>
      <c r="W104" s="109" t="n">
        <v>0</v>
      </c>
      <c r="X104" s="109" t="n">
        <v>0</v>
      </c>
      <c r="Y104" s="109" t="n">
        <v>0</v>
      </c>
      <c r="Z104" s="109" t="n">
        <v>0</v>
      </c>
      <c r="AA104" s="109" t="n">
        <v>0</v>
      </c>
      <c r="AB104" s="109" t="n">
        <v>0</v>
      </c>
      <c r="AC104" s="109" t="n">
        <v>0</v>
      </c>
      <c r="AD104" s="109" t="n">
        <v>0</v>
      </c>
      <c r="AE104" s="109" t="n">
        <v>0</v>
      </c>
      <c r="AF104" s="109" t="n">
        <v>0</v>
      </c>
      <c r="AG104" s="109" t="n">
        <v>0</v>
      </c>
      <c r="AH104" s="109" t="n">
        <v>0</v>
      </c>
      <c r="AI104" s="109" t="n">
        <v>0</v>
      </c>
      <c r="AJ104" s="109" t="n">
        <v>0</v>
      </c>
      <c r="AK104" s="109" t="n">
        <v>0</v>
      </c>
      <c r="AL104" s="109" t="n">
        <v>0</v>
      </c>
      <c r="AM104" s="109" t="n">
        <v>0</v>
      </c>
      <c r="AN104" s="109" t="n">
        <v>0</v>
      </c>
      <c r="AO104" s="109" t="n">
        <v>0</v>
      </c>
      <c r="AP104" s="109" t="n">
        <v>0</v>
      </c>
      <c r="AQ104" s="109" t="n">
        <v>0</v>
      </c>
      <c r="AR104" s="109" t="n">
        <v>0</v>
      </c>
      <c r="AS104" s="109" t="n">
        <v>0</v>
      </c>
      <c r="AT104" s="109" t="n">
        <v>0</v>
      </c>
      <c r="AU104" s="109" t="n">
        <v>0</v>
      </c>
      <c r="AV104" s="109" t="n">
        <v>0</v>
      </c>
      <c r="AW104" s="109" t="n">
        <v>0</v>
      </c>
      <c r="AX104" s="109" t="n">
        <v>0</v>
      </c>
      <c r="AY104" s="109" t="n">
        <v>0</v>
      </c>
      <c r="AZ104" s="109" t="n">
        <v>0</v>
      </c>
      <c r="BA104" s="109" t="n">
        <v>0</v>
      </c>
      <c r="BB104" s="109" t="n">
        <v>0</v>
      </c>
      <c r="BC104" s="109" t="n">
        <v>0</v>
      </c>
      <c r="BD104" s="109" t="n">
        <v>0</v>
      </c>
      <c r="BE104" s="109" t="n">
        <v>0</v>
      </c>
      <c r="BF104" s="109" t="n">
        <v>0</v>
      </c>
      <c r="BG104" s="109" t="n">
        <v>0</v>
      </c>
      <c r="BH104" s="109" t="n">
        <v>0</v>
      </c>
      <c r="BI104" s="109" t="n">
        <v>0</v>
      </c>
      <c r="BJ104" s="109" t="n">
        <v>0</v>
      </c>
      <c r="BK104" s="109" t="n">
        <v>0</v>
      </c>
      <c r="BL104" s="109" t="n">
        <v>0</v>
      </c>
      <c r="BM104" s="109" t="n">
        <v>0</v>
      </c>
      <c r="BN104" s="109" t="n">
        <v>0</v>
      </c>
      <c r="BO104" s="109" t="n">
        <v>0</v>
      </c>
      <c r="BP104" s="109" t="n">
        <v>0</v>
      </c>
      <c r="BQ104" s="109" t="n">
        <v>0</v>
      </c>
      <c r="BR104" s="109" t="n">
        <v>0</v>
      </c>
      <c r="BS104" s="109" t="n">
        <v>0</v>
      </c>
      <c r="BT104" s="109" t="n">
        <v>0</v>
      </c>
      <c r="BU104" s="109" t="n">
        <v>0</v>
      </c>
      <c r="BV104" s="109" t="n">
        <v>0</v>
      </c>
      <c r="BW104" s="109" t="n">
        <v>0</v>
      </c>
      <c r="BX104" s="109" t="n">
        <v>0</v>
      </c>
      <c r="BY104" s="109" t="n">
        <v>0</v>
      </c>
      <c r="BZ104" s="109" t="n">
        <v>0</v>
      </c>
      <c r="CA104" s="109" t="n">
        <v>0</v>
      </c>
      <c r="CB104" s="109" t="n">
        <v>0</v>
      </c>
      <c r="CC104" s="109" t="n">
        <v>0</v>
      </c>
      <c r="CD104" s="109" t="n">
        <v>0</v>
      </c>
      <c r="CE104" s="109" t="n">
        <v>0</v>
      </c>
      <c r="CF104" s="109" t="n">
        <v>0</v>
      </c>
      <c r="CG104" s="109" t="n">
        <v>0</v>
      </c>
      <c r="CH104" s="109" t="n">
        <v>0</v>
      </c>
      <c r="CI104" s="109" t="n">
        <v>0</v>
      </c>
      <c r="CJ104" s="109" t="n">
        <v>0</v>
      </c>
      <c r="CK104" s="109" t="n">
        <v>0</v>
      </c>
      <c r="CL104" s="109" t="n">
        <v>0</v>
      </c>
      <c r="CM104" s="109" t="n">
        <v>0</v>
      </c>
      <c r="CN104" s="109" t="n">
        <v>0</v>
      </c>
      <c r="CO104" s="109" t="n">
        <v>0</v>
      </c>
      <c r="CP104" s="109" t="n">
        <v>0</v>
      </c>
      <c r="CQ104" s="109" t="n">
        <v>0</v>
      </c>
      <c r="CR104" s="109" t="n">
        <v>0</v>
      </c>
      <c r="CS104" s="109" t="n">
        <v>0</v>
      </c>
      <c r="CT104" s="109" t="n">
        <v>0</v>
      </c>
      <c r="CU104" s="109" t="n">
        <v>0</v>
      </c>
      <c r="CV104" s="109" t="n">
        <v>0</v>
      </c>
      <c r="CW104" s="109" t="n">
        <v>0</v>
      </c>
      <c r="CX104" s="109" t="n">
        <v>0</v>
      </c>
      <c r="CY104" s="109" t="n">
        <v>0</v>
      </c>
      <c r="CZ104" s="109" t="n">
        <v>0</v>
      </c>
      <c r="DA104" s="109" t="n">
        <v>0</v>
      </c>
      <c r="DB104" s="109" t="n">
        <v>0</v>
      </c>
      <c r="DC104" s="109" t="n">
        <v>0</v>
      </c>
      <c r="DD104" s="109" t="n">
        <v>0</v>
      </c>
      <c r="DE104" s="109" t="n">
        <v>0</v>
      </c>
      <c r="DF104" s="109" t="n">
        <v>0</v>
      </c>
      <c r="DG104" s="109" t="n">
        <v>0</v>
      </c>
      <c r="DH104" s="109" t="n">
        <v>0</v>
      </c>
      <c r="DI104" s="109" t="n">
        <v>0</v>
      </c>
      <c r="DJ104" s="109" t="n">
        <v>0</v>
      </c>
      <c r="DK104" s="109" t="n">
        <v>0</v>
      </c>
      <c r="DL104" s="109" t="n">
        <v>0</v>
      </c>
      <c r="DM104" s="109" t="n">
        <v>0</v>
      </c>
      <c r="DN104" s="109" t="n">
        <v>0</v>
      </c>
      <c r="DO104" s="109" t="n">
        <v>0</v>
      </c>
      <c r="DP104" s="109" t="n">
        <v>0</v>
      </c>
      <c r="DQ104" s="109" t="n">
        <v>0</v>
      </c>
      <c r="DR104" s="109" t="n">
        <v>0</v>
      </c>
      <c r="DS104" s="109" t="n">
        <v>0</v>
      </c>
      <c r="DT104" s="109" t="n">
        <v>0</v>
      </c>
      <c r="DU104" s="109" t="n">
        <v>0</v>
      </c>
      <c r="DV104" s="109" t="n">
        <v>0</v>
      </c>
      <c r="DW104" s="109" t="n">
        <v>0</v>
      </c>
      <c r="DX104" s="109" t="n">
        <v>0</v>
      </c>
      <c r="DY104" s="109" t="n">
        <v>0</v>
      </c>
      <c r="DZ104" s="109" t="n">
        <v>0</v>
      </c>
      <c r="EA104" s="109" t="n">
        <v>0</v>
      </c>
      <c r="EB104" s="109" t="n">
        <v>0</v>
      </c>
      <c r="EC104" s="109" t="n">
        <v>0</v>
      </c>
      <c r="ED104" s="109" t="n">
        <v>0</v>
      </c>
      <c r="EE104" s="109" t="n">
        <v>0</v>
      </c>
      <c r="EF104" s="109" t="n">
        <v>0</v>
      </c>
      <c r="EG104" s="109" t="n">
        <v>0</v>
      </c>
      <c r="EH104" s="109" t="n">
        <v>0</v>
      </c>
      <c r="EI104" s="109" t="n">
        <v>0</v>
      </c>
      <c r="EJ104" s="109" t="n">
        <v>0</v>
      </c>
      <c r="EK104" s="109" t="n">
        <v>0</v>
      </c>
      <c r="EL104" s="109" t="n">
        <v>0</v>
      </c>
      <c r="EM104" s="109" t="n">
        <v>0</v>
      </c>
      <c r="EN104" s="109" t="n">
        <v>0</v>
      </c>
      <c r="EO104" s="109" t="n">
        <v>0</v>
      </c>
      <c r="EP104" s="109" t="n">
        <v>0</v>
      </c>
      <c r="EQ104" s="109" t="n">
        <v>0</v>
      </c>
      <c r="ER104" s="109" t="n">
        <v>0</v>
      </c>
      <c r="ES104" s="109" t="n">
        <v>0</v>
      </c>
      <c r="ET104" s="109" t="n">
        <v>0</v>
      </c>
      <c r="EU104" s="109" t="n">
        <v>0</v>
      </c>
      <c r="EV104" s="109" t="n">
        <v>0</v>
      </c>
      <c r="EW104" s="109" t="n">
        <v>0</v>
      </c>
      <c r="EX104" s="109" t="n">
        <v>0</v>
      </c>
      <c r="EY104" s="109" t="n">
        <v>0</v>
      </c>
      <c r="EZ104" s="109" t="n">
        <f aca="false">ROUND(SUM(G104:EY104),5)</f>
        <v>0</v>
      </c>
      <c r="FA104" s="110"/>
      <c r="FB104" s="111"/>
      <c r="FC104" s="110"/>
      <c r="FD104" s="111"/>
      <c r="FE104" s="110"/>
      <c r="FF104" s="111"/>
      <c r="FG104" s="110"/>
      <c r="FH104" s="111"/>
      <c r="FI104" s="110"/>
      <c r="FJ104" s="111"/>
      <c r="FK104" s="110"/>
      <c r="FL104" s="111"/>
      <c r="FM104" s="110"/>
      <c r="FN104" s="111"/>
      <c r="FO104" s="110"/>
      <c r="FP104" s="111"/>
      <c r="FQ104" s="110"/>
      <c r="FR104" s="111"/>
      <c r="FS104" s="110"/>
      <c r="FT104" s="111"/>
      <c r="FU104" s="110"/>
      <c r="FV104" s="111"/>
      <c r="FW104" s="110"/>
      <c r="FX104" s="111"/>
      <c r="FY104" s="110"/>
      <c r="FZ104" s="111"/>
      <c r="GA104" s="110"/>
      <c r="GB104" s="111"/>
      <c r="GC104" s="110"/>
      <c r="GD104" s="111"/>
      <c r="GE104" s="110"/>
      <c r="GF104" s="111"/>
      <c r="GG104" s="110"/>
      <c r="GH104" s="111"/>
      <c r="GI104" s="110"/>
      <c r="GJ104" s="111"/>
      <c r="GK104" s="110"/>
      <c r="GL104" s="111"/>
      <c r="GM104" s="110"/>
      <c r="GN104" s="111"/>
      <c r="GO104" s="110"/>
      <c r="GP104" s="111"/>
      <c r="GQ104" s="110"/>
      <c r="GR104" s="111"/>
      <c r="GS104" s="110"/>
      <c r="GT104" s="111"/>
      <c r="GU104" s="110"/>
      <c r="GV104" s="111"/>
      <c r="GW104" s="110"/>
      <c r="GX104" s="111"/>
      <c r="GY104" s="110"/>
      <c r="GZ104" s="111"/>
      <c r="HA104" s="110"/>
      <c r="HB104" s="111"/>
      <c r="HC104" s="110"/>
      <c r="HD104" s="111"/>
      <c r="HE104" s="110"/>
      <c r="HF104" s="111"/>
      <c r="HG104" s="110"/>
      <c r="HH104" s="111"/>
      <c r="HI104" s="110"/>
      <c r="HJ104" s="111"/>
      <c r="HK104" s="110"/>
      <c r="HL104" s="111"/>
      <c r="HM104" s="110"/>
      <c r="HN104" s="111"/>
      <c r="HO104" s="110"/>
      <c r="HP104" s="111"/>
      <c r="HQ104" s="110"/>
      <c r="HR104" s="111"/>
      <c r="HS104" s="110"/>
      <c r="HT104" s="111"/>
      <c r="HU104" s="110"/>
      <c r="HV104" s="111"/>
      <c r="HW104" s="110"/>
      <c r="HX104" s="111"/>
      <c r="HY104" s="110"/>
      <c r="HZ104" s="111"/>
      <c r="IA104" s="110"/>
      <c r="IB104" s="111"/>
      <c r="IC104" s="110"/>
      <c r="ID104" s="111"/>
      <c r="IE104" s="110"/>
      <c r="IF104" s="111"/>
      <c r="IG104" s="110"/>
      <c r="IH104" s="111"/>
      <c r="II104" s="110"/>
      <c r="IJ104" s="111"/>
      <c r="IK104" s="110"/>
      <c r="IL104" s="111"/>
      <c r="IM104" s="110"/>
      <c r="IN104" s="111"/>
      <c r="IO104" s="110"/>
      <c r="IP104" s="111"/>
      <c r="IQ104" s="110"/>
      <c r="IR104" s="111"/>
      <c r="IS104" s="110"/>
      <c r="IT104" s="111"/>
      <c r="IU104" s="110"/>
      <c r="IV104" s="111"/>
      <c r="IW104" s="110"/>
      <c r="IX104" s="111"/>
      <c r="IY104" s="110"/>
      <c r="IZ104" s="111"/>
      <c r="JA104" s="110"/>
      <c r="JB104" s="111"/>
      <c r="JC104" s="110"/>
      <c r="JD104" s="111"/>
      <c r="JE104" s="110"/>
      <c r="JF104" s="111"/>
      <c r="JG104" s="110"/>
      <c r="JH104" s="111"/>
      <c r="JI104" s="110"/>
      <c r="JJ104" s="111"/>
      <c r="JK104" s="110"/>
      <c r="JL104" s="111"/>
      <c r="JM104" s="110"/>
      <c r="JN104" s="111"/>
      <c r="JO104" s="110"/>
      <c r="JP104" s="111"/>
      <c r="JQ104" s="110"/>
      <c r="JR104" s="111"/>
      <c r="JS104" s="110"/>
      <c r="JT104" s="111"/>
      <c r="JU104" s="110"/>
      <c r="JV104" s="111"/>
      <c r="JW104" s="110"/>
      <c r="JX104" s="111"/>
      <c r="JY104" s="112"/>
      <c r="JZ104" s="112"/>
    </row>
    <row r="105" customFormat="false" ht="13.8" hidden="false" customHeight="false" outlineLevel="0" collapsed="false">
      <c r="A105" s="76"/>
      <c r="B105" s="76"/>
      <c r="C105" s="76"/>
      <c r="D105" s="76"/>
      <c r="E105" s="76" t="s">
        <v>480</v>
      </c>
      <c r="F105" s="76"/>
      <c r="G105" s="109" t="n">
        <v>0</v>
      </c>
      <c r="H105" s="109" t="n">
        <v>0</v>
      </c>
      <c r="I105" s="109" t="n">
        <v>0</v>
      </c>
      <c r="J105" s="109" t="n">
        <v>0</v>
      </c>
      <c r="K105" s="109" t="n">
        <v>0</v>
      </c>
      <c r="L105" s="109" t="n">
        <v>0</v>
      </c>
      <c r="M105" s="109" t="n">
        <v>0</v>
      </c>
      <c r="N105" s="109" t="n">
        <v>0</v>
      </c>
      <c r="O105" s="109" t="n">
        <v>0</v>
      </c>
      <c r="P105" s="109" t="n">
        <v>0</v>
      </c>
      <c r="Q105" s="109" t="n">
        <v>0</v>
      </c>
      <c r="R105" s="109" t="n">
        <v>0</v>
      </c>
      <c r="S105" s="109" t="n">
        <v>0</v>
      </c>
      <c r="T105" s="109" t="n">
        <v>0</v>
      </c>
      <c r="U105" s="109" t="n">
        <v>0</v>
      </c>
      <c r="V105" s="109" t="n">
        <v>0</v>
      </c>
      <c r="W105" s="109" t="n">
        <v>0</v>
      </c>
      <c r="X105" s="109" t="n">
        <v>0</v>
      </c>
      <c r="Y105" s="109" t="n">
        <v>0</v>
      </c>
      <c r="Z105" s="109" t="n">
        <v>0</v>
      </c>
      <c r="AA105" s="109" t="n">
        <v>0</v>
      </c>
      <c r="AB105" s="109" t="n">
        <v>0</v>
      </c>
      <c r="AC105" s="109" t="n">
        <v>0</v>
      </c>
      <c r="AD105" s="109" t="n">
        <v>0</v>
      </c>
      <c r="AE105" s="109" t="n">
        <v>0</v>
      </c>
      <c r="AF105" s="109" t="n">
        <v>0</v>
      </c>
      <c r="AG105" s="109" t="n">
        <v>0</v>
      </c>
      <c r="AH105" s="109" t="n">
        <v>0</v>
      </c>
      <c r="AI105" s="109" t="n">
        <v>0</v>
      </c>
      <c r="AJ105" s="109" t="n">
        <v>0</v>
      </c>
      <c r="AK105" s="109" t="n">
        <v>0</v>
      </c>
      <c r="AL105" s="109" t="n">
        <v>0</v>
      </c>
      <c r="AM105" s="109" t="n">
        <v>0</v>
      </c>
      <c r="AN105" s="109" t="n">
        <v>0</v>
      </c>
      <c r="AO105" s="109" t="n">
        <v>0</v>
      </c>
      <c r="AP105" s="109" t="n">
        <v>0</v>
      </c>
      <c r="AQ105" s="109" t="n">
        <v>0</v>
      </c>
      <c r="AR105" s="109" t="n">
        <v>0</v>
      </c>
      <c r="AS105" s="109" t="n">
        <v>0</v>
      </c>
      <c r="AT105" s="109" t="n">
        <v>0</v>
      </c>
      <c r="AU105" s="109" t="n">
        <v>0</v>
      </c>
      <c r="AV105" s="109" t="n">
        <v>0</v>
      </c>
      <c r="AW105" s="109" t="n">
        <v>0</v>
      </c>
      <c r="AX105" s="109" t="n">
        <v>0</v>
      </c>
      <c r="AY105" s="109" t="n">
        <v>0</v>
      </c>
      <c r="AZ105" s="109" t="n">
        <v>0</v>
      </c>
      <c r="BA105" s="109" t="n">
        <v>0</v>
      </c>
      <c r="BB105" s="109" t="n">
        <v>0</v>
      </c>
      <c r="BC105" s="109" t="n">
        <v>0</v>
      </c>
      <c r="BD105" s="109" t="n">
        <v>0</v>
      </c>
      <c r="BE105" s="109" t="n">
        <v>0</v>
      </c>
      <c r="BF105" s="109" t="n">
        <v>0</v>
      </c>
      <c r="BG105" s="109" t="n">
        <v>0</v>
      </c>
      <c r="BH105" s="109" t="n">
        <v>0</v>
      </c>
      <c r="BI105" s="109" t="n">
        <v>0</v>
      </c>
      <c r="BJ105" s="109" t="n">
        <v>0</v>
      </c>
      <c r="BK105" s="109" t="n">
        <v>0</v>
      </c>
      <c r="BL105" s="109" t="n">
        <v>0</v>
      </c>
      <c r="BM105" s="109" t="n">
        <v>0</v>
      </c>
      <c r="BN105" s="109" t="n">
        <v>0</v>
      </c>
      <c r="BO105" s="109" t="n">
        <v>0</v>
      </c>
      <c r="BP105" s="109" t="n">
        <v>0</v>
      </c>
      <c r="BQ105" s="109" t="n">
        <v>0</v>
      </c>
      <c r="BR105" s="109" t="n">
        <v>0</v>
      </c>
      <c r="BS105" s="109" t="n">
        <v>0</v>
      </c>
      <c r="BT105" s="109" t="n">
        <v>0</v>
      </c>
      <c r="BU105" s="109" t="n">
        <v>0</v>
      </c>
      <c r="BV105" s="109" t="n">
        <v>0</v>
      </c>
      <c r="BW105" s="109" t="n">
        <v>0</v>
      </c>
      <c r="BX105" s="109" t="n">
        <v>0</v>
      </c>
      <c r="BY105" s="109" t="n">
        <v>0</v>
      </c>
      <c r="BZ105" s="109" t="n">
        <v>0</v>
      </c>
      <c r="CA105" s="109" t="n">
        <v>0</v>
      </c>
      <c r="CB105" s="109" t="n">
        <v>0</v>
      </c>
      <c r="CC105" s="109" t="n">
        <v>0</v>
      </c>
      <c r="CD105" s="109" t="n">
        <v>0</v>
      </c>
      <c r="CE105" s="109" t="n">
        <v>0</v>
      </c>
      <c r="CF105" s="109" t="n">
        <v>0</v>
      </c>
      <c r="CG105" s="109" t="n">
        <v>0</v>
      </c>
      <c r="CH105" s="109" t="n">
        <v>0</v>
      </c>
      <c r="CI105" s="109" t="n">
        <v>0</v>
      </c>
      <c r="CJ105" s="109" t="n">
        <v>0</v>
      </c>
      <c r="CK105" s="109" t="n">
        <v>0</v>
      </c>
      <c r="CL105" s="109" t="n">
        <v>0</v>
      </c>
      <c r="CM105" s="109" t="n">
        <v>0</v>
      </c>
      <c r="CN105" s="109" t="n">
        <v>0</v>
      </c>
      <c r="CO105" s="109" t="n">
        <v>0</v>
      </c>
      <c r="CP105" s="109" t="n">
        <v>0</v>
      </c>
      <c r="CQ105" s="109" t="n">
        <v>0</v>
      </c>
      <c r="CR105" s="109" t="n">
        <v>0</v>
      </c>
      <c r="CS105" s="109" t="n">
        <v>0</v>
      </c>
      <c r="CT105" s="109" t="n">
        <v>0</v>
      </c>
      <c r="CU105" s="109" t="n">
        <v>0</v>
      </c>
      <c r="CV105" s="109" t="n">
        <v>0</v>
      </c>
      <c r="CW105" s="109" t="n">
        <v>0</v>
      </c>
      <c r="CX105" s="109" t="n">
        <v>0</v>
      </c>
      <c r="CY105" s="109" t="n">
        <v>0</v>
      </c>
      <c r="CZ105" s="109" t="n">
        <v>0</v>
      </c>
      <c r="DA105" s="109" t="n">
        <v>0</v>
      </c>
      <c r="DB105" s="109" t="n">
        <v>0</v>
      </c>
      <c r="DC105" s="109" t="n">
        <v>0</v>
      </c>
      <c r="DD105" s="109" t="n">
        <v>0</v>
      </c>
      <c r="DE105" s="109" t="n">
        <v>0</v>
      </c>
      <c r="DF105" s="109" t="n">
        <v>0</v>
      </c>
      <c r="DG105" s="109" t="n">
        <v>0</v>
      </c>
      <c r="DH105" s="109" t="n">
        <v>0</v>
      </c>
      <c r="DI105" s="109" t="n">
        <v>0</v>
      </c>
      <c r="DJ105" s="109" t="n">
        <v>0</v>
      </c>
      <c r="DK105" s="109" t="n">
        <v>0</v>
      </c>
      <c r="DL105" s="109" t="n">
        <v>0</v>
      </c>
      <c r="DM105" s="109" t="n">
        <v>0</v>
      </c>
      <c r="DN105" s="109" t="n">
        <v>0</v>
      </c>
      <c r="DO105" s="109" t="n">
        <v>0</v>
      </c>
      <c r="DP105" s="109" t="n">
        <v>0</v>
      </c>
      <c r="DQ105" s="109" t="n">
        <v>0</v>
      </c>
      <c r="DR105" s="109" t="n">
        <v>0</v>
      </c>
      <c r="DS105" s="109" t="n">
        <v>0</v>
      </c>
      <c r="DT105" s="109" t="n">
        <v>0</v>
      </c>
      <c r="DU105" s="109" t="n">
        <v>0</v>
      </c>
      <c r="DV105" s="109" t="n">
        <v>0</v>
      </c>
      <c r="DW105" s="109" t="n">
        <v>0</v>
      </c>
      <c r="DX105" s="109" t="n">
        <v>0</v>
      </c>
      <c r="DY105" s="109" t="n">
        <v>0</v>
      </c>
      <c r="DZ105" s="109" t="n">
        <v>0</v>
      </c>
      <c r="EA105" s="109" t="n">
        <v>0</v>
      </c>
      <c r="EB105" s="109" t="n">
        <v>0</v>
      </c>
      <c r="EC105" s="109" t="n">
        <v>0</v>
      </c>
      <c r="ED105" s="109" t="n">
        <v>0</v>
      </c>
      <c r="EE105" s="109" t="n">
        <v>0</v>
      </c>
      <c r="EF105" s="109" t="n">
        <v>0</v>
      </c>
      <c r="EG105" s="109" t="n">
        <v>0</v>
      </c>
      <c r="EH105" s="109" t="n">
        <v>0</v>
      </c>
      <c r="EI105" s="109" t="n">
        <v>0</v>
      </c>
      <c r="EJ105" s="109" t="n">
        <v>0</v>
      </c>
      <c r="EK105" s="109" t="n">
        <v>0</v>
      </c>
      <c r="EL105" s="109" t="n">
        <v>0</v>
      </c>
      <c r="EM105" s="109" t="n">
        <v>0</v>
      </c>
      <c r="EN105" s="109" t="n">
        <v>0</v>
      </c>
      <c r="EO105" s="109" t="n">
        <v>0</v>
      </c>
      <c r="EP105" s="109" t="n">
        <v>0</v>
      </c>
      <c r="EQ105" s="109" t="n">
        <v>0</v>
      </c>
      <c r="ER105" s="109" t="n">
        <v>0</v>
      </c>
      <c r="ES105" s="109" t="n">
        <v>0</v>
      </c>
      <c r="ET105" s="109" t="n">
        <v>0</v>
      </c>
      <c r="EU105" s="109" t="n">
        <v>0</v>
      </c>
      <c r="EV105" s="109" t="n">
        <v>0</v>
      </c>
      <c r="EW105" s="109" t="n">
        <v>0</v>
      </c>
      <c r="EX105" s="109" t="n">
        <v>0</v>
      </c>
      <c r="EY105" s="109" t="n">
        <v>0</v>
      </c>
      <c r="EZ105" s="109" t="n">
        <f aca="false">ROUND(SUM(G105:EY105),5)</f>
        <v>0</v>
      </c>
      <c r="FA105" s="110"/>
      <c r="FB105" s="111"/>
      <c r="FC105" s="110"/>
      <c r="FD105" s="111"/>
      <c r="FE105" s="110"/>
      <c r="FF105" s="111"/>
      <c r="FG105" s="110"/>
      <c r="FH105" s="111"/>
      <c r="FI105" s="110"/>
      <c r="FJ105" s="111"/>
      <c r="FK105" s="110"/>
      <c r="FL105" s="111"/>
      <c r="FM105" s="110"/>
      <c r="FN105" s="111"/>
      <c r="FO105" s="110"/>
      <c r="FP105" s="111"/>
      <c r="FQ105" s="110"/>
      <c r="FR105" s="111"/>
      <c r="FS105" s="110"/>
      <c r="FT105" s="111"/>
      <c r="FU105" s="110"/>
      <c r="FV105" s="111"/>
      <c r="FW105" s="110"/>
      <c r="FX105" s="111"/>
      <c r="FY105" s="110"/>
      <c r="FZ105" s="111"/>
      <c r="GA105" s="110"/>
      <c r="GB105" s="111"/>
      <c r="GC105" s="110"/>
      <c r="GD105" s="111"/>
      <c r="GE105" s="110"/>
      <c r="GF105" s="111"/>
      <c r="GG105" s="110"/>
      <c r="GH105" s="111"/>
      <c r="GI105" s="110"/>
      <c r="GJ105" s="111"/>
      <c r="GK105" s="110"/>
      <c r="GL105" s="111"/>
      <c r="GM105" s="110"/>
      <c r="GN105" s="111"/>
      <c r="GO105" s="110"/>
      <c r="GP105" s="111"/>
      <c r="GQ105" s="110"/>
      <c r="GR105" s="111"/>
      <c r="GS105" s="110"/>
      <c r="GT105" s="111"/>
      <c r="GU105" s="110"/>
      <c r="GV105" s="111"/>
      <c r="GW105" s="110"/>
      <c r="GX105" s="111"/>
      <c r="GY105" s="110"/>
      <c r="GZ105" s="111"/>
      <c r="HA105" s="110"/>
      <c r="HB105" s="111"/>
      <c r="HC105" s="110"/>
      <c r="HD105" s="111"/>
      <c r="HE105" s="110"/>
      <c r="HF105" s="111"/>
      <c r="HG105" s="110"/>
      <c r="HH105" s="111"/>
      <c r="HI105" s="110"/>
      <c r="HJ105" s="111"/>
      <c r="HK105" s="110"/>
      <c r="HL105" s="111"/>
      <c r="HM105" s="110"/>
      <c r="HN105" s="111"/>
      <c r="HO105" s="110"/>
      <c r="HP105" s="111"/>
      <c r="HQ105" s="110"/>
      <c r="HR105" s="111"/>
      <c r="HS105" s="110"/>
      <c r="HT105" s="111"/>
      <c r="HU105" s="110"/>
      <c r="HV105" s="111"/>
      <c r="HW105" s="110"/>
      <c r="HX105" s="111"/>
      <c r="HY105" s="110"/>
      <c r="HZ105" s="111"/>
      <c r="IA105" s="110"/>
      <c r="IB105" s="111"/>
      <c r="IC105" s="110"/>
      <c r="ID105" s="111"/>
      <c r="IE105" s="110"/>
      <c r="IF105" s="111"/>
      <c r="IG105" s="110"/>
      <c r="IH105" s="111"/>
      <c r="II105" s="110"/>
      <c r="IJ105" s="111"/>
      <c r="IK105" s="110"/>
      <c r="IL105" s="111"/>
      <c r="IM105" s="110"/>
      <c r="IN105" s="111"/>
      <c r="IO105" s="110"/>
      <c r="IP105" s="111"/>
      <c r="IQ105" s="110"/>
      <c r="IR105" s="111"/>
      <c r="IS105" s="110"/>
      <c r="IT105" s="111"/>
      <c r="IU105" s="110"/>
      <c r="IV105" s="111"/>
      <c r="IW105" s="110"/>
      <c r="IX105" s="111"/>
      <c r="IY105" s="110"/>
      <c r="IZ105" s="111"/>
      <c r="JA105" s="110"/>
      <c r="JB105" s="111"/>
      <c r="JC105" s="110"/>
      <c r="JD105" s="111"/>
      <c r="JE105" s="110"/>
      <c r="JF105" s="111"/>
      <c r="JG105" s="110"/>
      <c r="JH105" s="111"/>
      <c r="JI105" s="110"/>
      <c r="JJ105" s="111"/>
      <c r="JK105" s="110"/>
      <c r="JL105" s="111"/>
      <c r="JM105" s="110"/>
      <c r="JN105" s="111"/>
      <c r="JO105" s="110"/>
      <c r="JP105" s="111"/>
      <c r="JQ105" s="110"/>
      <c r="JR105" s="111"/>
      <c r="JS105" s="110"/>
      <c r="JT105" s="111"/>
      <c r="JU105" s="110"/>
      <c r="JV105" s="111"/>
      <c r="JW105" s="110"/>
      <c r="JX105" s="111"/>
      <c r="JY105" s="112"/>
      <c r="JZ105" s="112"/>
    </row>
    <row r="106" customFormat="false" ht="13.8" hidden="false" customHeight="false" outlineLevel="0" collapsed="false">
      <c r="A106" s="76"/>
      <c r="B106" s="76"/>
      <c r="C106" s="76"/>
      <c r="D106" s="76"/>
      <c r="E106" s="76" t="s">
        <v>481</v>
      </c>
      <c r="F106" s="76"/>
      <c r="G106" s="109"/>
      <c r="H106" s="109"/>
      <c r="I106" s="109"/>
      <c r="J106" s="109"/>
      <c r="K106" s="109"/>
      <c r="L106" s="109"/>
      <c r="M106" s="109"/>
      <c r="N106" s="109"/>
      <c r="O106" s="109"/>
      <c r="P106" s="109"/>
      <c r="Q106" s="109"/>
      <c r="R106" s="109"/>
      <c r="S106" s="109"/>
      <c r="T106" s="109"/>
      <c r="U106" s="109"/>
      <c r="V106" s="109"/>
      <c r="W106" s="109"/>
      <c r="X106" s="109"/>
      <c r="Y106" s="109"/>
      <c r="Z106" s="109"/>
      <c r="AA106" s="109"/>
      <c r="AB106" s="109"/>
      <c r="AC106" s="109"/>
      <c r="AD106" s="109"/>
      <c r="AE106" s="109"/>
      <c r="AF106" s="109"/>
      <c r="AG106" s="109"/>
      <c r="AH106" s="109"/>
      <c r="AI106" s="109"/>
      <c r="AJ106" s="109"/>
      <c r="AK106" s="109"/>
      <c r="AL106" s="109"/>
      <c r="AM106" s="109"/>
      <c r="AN106" s="109"/>
      <c r="AO106" s="109"/>
      <c r="AP106" s="109"/>
      <c r="AQ106" s="109"/>
      <c r="AR106" s="109"/>
      <c r="AS106" s="109"/>
      <c r="AT106" s="109"/>
      <c r="AU106" s="109"/>
      <c r="AV106" s="109"/>
      <c r="AW106" s="109"/>
      <c r="AX106" s="109"/>
      <c r="AY106" s="109"/>
      <c r="AZ106" s="109"/>
      <c r="BA106" s="109"/>
      <c r="BB106" s="109"/>
      <c r="BC106" s="109"/>
      <c r="BD106" s="109"/>
      <c r="BE106" s="109"/>
      <c r="BF106" s="109"/>
      <c r="BG106" s="109"/>
      <c r="BH106" s="109"/>
      <c r="BI106" s="109"/>
      <c r="BJ106" s="109"/>
      <c r="BK106" s="109"/>
      <c r="BL106" s="109"/>
      <c r="BM106" s="109"/>
      <c r="BN106" s="109"/>
      <c r="BO106" s="109"/>
      <c r="BP106" s="109"/>
      <c r="BQ106" s="109"/>
      <c r="BR106" s="109"/>
      <c r="BS106" s="109"/>
      <c r="BT106" s="109"/>
      <c r="BU106" s="109"/>
      <c r="BV106" s="109"/>
      <c r="BW106" s="109"/>
      <c r="BX106" s="109"/>
      <c r="BY106" s="109"/>
      <c r="BZ106" s="109"/>
      <c r="CA106" s="109"/>
      <c r="CB106" s="109"/>
      <c r="CC106" s="109"/>
      <c r="CD106" s="109"/>
      <c r="CE106" s="109"/>
      <c r="CF106" s="109"/>
      <c r="CG106" s="109"/>
      <c r="CH106" s="109"/>
      <c r="CI106" s="109"/>
      <c r="CJ106" s="109"/>
      <c r="CK106" s="109"/>
      <c r="CL106" s="109"/>
      <c r="CM106" s="109"/>
      <c r="CN106" s="109"/>
      <c r="CO106" s="109"/>
      <c r="CP106" s="109"/>
      <c r="CQ106" s="109"/>
      <c r="CR106" s="109"/>
      <c r="CS106" s="109"/>
      <c r="CT106" s="109"/>
      <c r="CU106" s="109"/>
      <c r="CV106" s="109"/>
      <c r="CW106" s="109"/>
      <c r="CX106" s="109"/>
      <c r="CY106" s="109"/>
      <c r="CZ106" s="109"/>
      <c r="DA106" s="109"/>
      <c r="DB106" s="109"/>
      <c r="DC106" s="109"/>
      <c r="DD106" s="109"/>
      <c r="DE106" s="109"/>
      <c r="DF106" s="109"/>
      <c r="DG106" s="109"/>
      <c r="DH106" s="109"/>
      <c r="DI106" s="109"/>
      <c r="DJ106" s="109"/>
      <c r="DK106" s="109"/>
      <c r="DL106" s="109"/>
      <c r="DM106" s="109"/>
      <c r="DN106" s="109"/>
      <c r="DO106" s="109"/>
      <c r="DP106" s="109"/>
      <c r="DQ106" s="109"/>
      <c r="DR106" s="109"/>
      <c r="DS106" s="109"/>
      <c r="DT106" s="109"/>
      <c r="DU106" s="109"/>
      <c r="DV106" s="109"/>
      <c r="DW106" s="109"/>
      <c r="DX106" s="109"/>
      <c r="DY106" s="109"/>
      <c r="DZ106" s="109"/>
      <c r="EA106" s="109"/>
      <c r="EB106" s="109"/>
      <c r="EC106" s="109"/>
      <c r="ED106" s="109"/>
      <c r="EE106" s="109"/>
      <c r="EF106" s="109"/>
      <c r="EG106" s="109"/>
      <c r="EH106" s="109"/>
      <c r="EI106" s="109"/>
      <c r="EJ106" s="109"/>
      <c r="EK106" s="109"/>
      <c r="EL106" s="109"/>
      <c r="EM106" s="109"/>
      <c r="EN106" s="109"/>
      <c r="EO106" s="109"/>
      <c r="EP106" s="109"/>
      <c r="EQ106" s="109"/>
      <c r="ER106" s="109"/>
      <c r="ES106" s="109"/>
      <c r="ET106" s="109"/>
      <c r="EU106" s="109"/>
      <c r="EV106" s="109"/>
      <c r="EW106" s="109"/>
      <c r="EX106" s="109"/>
      <c r="EY106" s="109"/>
      <c r="EZ106" s="109"/>
      <c r="FA106" s="110"/>
      <c r="FB106" s="111"/>
      <c r="FC106" s="110"/>
      <c r="FD106" s="111"/>
      <c r="FE106" s="110"/>
      <c r="FF106" s="111"/>
      <c r="FG106" s="110"/>
      <c r="FH106" s="111"/>
      <c r="FI106" s="110"/>
      <c r="FJ106" s="111"/>
      <c r="FK106" s="110"/>
      <c r="FL106" s="111"/>
      <c r="FM106" s="110"/>
      <c r="FN106" s="111"/>
      <c r="FO106" s="110"/>
      <c r="FP106" s="111"/>
      <c r="FQ106" s="110"/>
      <c r="FR106" s="111"/>
      <c r="FS106" s="110"/>
      <c r="FT106" s="111"/>
      <c r="FU106" s="110"/>
      <c r="FV106" s="111"/>
      <c r="FW106" s="110"/>
      <c r="FX106" s="111"/>
      <c r="FY106" s="110"/>
      <c r="FZ106" s="111"/>
      <c r="GA106" s="110"/>
      <c r="GB106" s="111"/>
      <c r="GC106" s="110"/>
      <c r="GD106" s="111"/>
      <c r="GE106" s="110"/>
      <c r="GF106" s="111"/>
      <c r="GG106" s="110"/>
      <c r="GH106" s="111"/>
      <c r="GI106" s="110"/>
      <c r="GJ106" s="111"/>
      <c r="GK106" s="110"/>
      <c r="GL106" s="111"/>
      <c r="GM106" s="110"/>
      <c r="GN106" s="111"/>
      <c r="GO106" s="110"/>
      <c r="GP106" s="111"/>
      <c r="GQ106" s="110"/>
      <c r="GR106" s="111"/>
      <c r="GS106" s="110"/>
      <c r="GT106" s="111"/>
      <c r="GU106" s="110"/>
      <c r="GV106" s="111"/>
      <c r="GW106" s="110"/>
      <c r="GX106" s="111"/>
      <c r="GY106" s="110"/>
      <c r="GZ106" s="111"/>
      <c r="HA106" s="110"/>
      <c r="HB106" s="111"/>
      <c r="HC106" s="110"/>
      <c r="HD106" s="111"/>
      <c r="HE106" s="110"/>
      <c r="HF106" s="111"/>
      <c r="HG106" s="110"/>
      <c r="HH106" s="111"/>
      <c r="HI106" s="110"/>
      <c r="HJ106" s="111"/>
      <c r="HK106" s="110"/>
      <c r="HL106" s="111"/>
      <c r="HM106" s="110"/>
      <c r="HN106" s="111"/>
      <c r="HO106" s="110"/>
      <c r="HP106" s="111"/>
      <c r="HQ106" s="110"/>
      <c r="HR106" s="111"/>
      <c r="HS106" s="110"/>
      <c r="HT106" s="111"/>
      <c r="HU106" s="110"/>
      <c r="HV106" s="111"/>
      <c r="HW106" s="110"/>
      <c r="HX106" s="111"/>
      <c r="HY106" s="110"/>
      <c r="HZ106" s="111"/>
      <c r="IA106" s="110"/>
      <c r="IB106" s="111"/>
      <c r="IC106" s="110"/>
      <c r="ID106" s="111"/>
      <c r="IE106" s="110"/>
      <c r="IF106" s="111"/>
      <c r="IG106" s="110"/>
      <c r="IH106" s="111"/>
      <c r="II106" s="110"/>
      <c r="IJ106" s="111"/>
      <c r="IK106" s="110"/>
      <c r="IL106" s="111"/>
      <c r="IM106" s="110"/>
      <c r="IN106" s="111"/>
      <c r="IO106" s="110"/>
      <c r="IP106" s="111"/>
      <c r="IQ106" s="110"/>
      <c r="IR106" s="111"/>
      <c r="IS106" s="110"/>
      <c r="IT106" s="111"/>
      <c r="IU106" s="110"/>
      <c r="IV106" s="111"/>
      <c r="IW106" s="110"/>
      <c r="IX106" s="111"/>
      <c r="IY106" s="110"/>
      <c r="IZ106" s="111"/>
      <c r="JA106" s="110"/>
      <c r="JB106" s="111"/>
      <c r="JC106" s="110"/>
      <c r="JD106" s="111"/>
      <c r="JE106" s="110"/>
      <c r="JF106" s="111"/>
      <c r="JG106" s="110"/>
      <c r="JH106" s="111"/>
      <c r="JI106" s="110"/>
      <c r="JJ106" s="111"/>
      <c r="JK106" s="110"/>
      <c r="JL106" s="111"/>
      <c r="JM106" s="110"/>
      <c r="JN106" s="111"/>
      <c r="JO106" s="110"/>
      <c r="JP106" s="111"/>
      <c r="JQ106" s="110"/>
      <c r="JR106" s="111"/>
      <c r="JS106" s="110"/>
      <c r="JT106" s="111"/>
      <c r="JU106" s="110"/>
      <c r="JV106" s="111"/>
      <c r="JW106" s="110"/>
      <c r="JX106" s="111"/>
      <c r="JY106" s="112"/>
      <c r="JZ106" s="112"/>
    </row>
    <row r="107" customFormat="false" ht="13.8" hidden="false" customHeight="false" outlineLevel="0" collapsed="false">
      <c r="A107" s="76"/>
      <c r="B107" s="76"/>
      <c r="C107" s="76"/>
      <c r="D107" s="76"/>
      <c r="E107" s="76"/>
      <c r="F107" s="76" t="s">
        <v>482</v>
      </c>
      <c r="G107" s="109" t="n">
        <v>0</v>
      </c>
      <c r="H107" s="109" t="n">
        <v>0</v>
      </c>
      <c r="I107" s="109" t="n">
        <v>0</v>
      </c>
      <c r="J107" s="109" t="n">
        <v>0</v>
      </c>
      <c r="K107" s="109" t="n">
        <v>0</v>
      </c>
      <c r="L107" s="109" t="n">
        <v>0</v>
      </c>
      <c r="M107" s="109" t="n">
        <v>0</v>
      </c>
      <c r="N107" s="109" t="n">
        <v>0</v>
      </c>
      <c r="O107" s="109" t="n">
        <v>0</v>
      </c>
      <c r="P107" s="109" t="n">
        <v>0</v>
      </c>
      <c r="Q107" s="109" t="n">
        <v>0</v>
      </c>
      <c r="R107" s="109" t="n">
        <v>0</v>
      </c>
      <c r="S107" s="109" t="n">
        <v>0</v>
      </c>
      <c r="T107" s="109" t="n">
        <v>0</v>
      </c>
      <c r="U107" s="109" t="n">
        <v>0</v>
      </c>
      <c r="V107" s="109" t="n">
        <v>0</v>
      </c>
      <c r="W107" s="109" t="n">
        <v>0</v>
      </c>
      <c r="X107" s="109" t="n">
        <v>0</v>
      </c>
      <c r="Y107" s="109" t="n">
        <v>0</v>
      </c>
      <c r="Z107" s="109" t="n">
        <v>0</v>
      </c>
      <c r="AA107" s="109" t="n">
        <v>0</v>
      </c>
      <c r="AB107" s="109" t="n">
        <v>0</v>
      </c>
      <c r="AC107" s="109" t="n">
        <v>0</v>
      </c>
      <c r="AD107" s="109" t="n">
        <v>0</v>
      </c>
      <c r="AE107" s="109" t="n">
        <v>0</v>
      </c>
      <c r="AF107" s="109" t="n">
        <v>0</v>
      </c>
      <c r="AG107" s="109" t="n">
        <v>0</v>
      </c>
      <c r="AH107" s="109" t="n">
        <v>0</v>
      </c>
      <c r="AI107" s="109" t="n">
        <v>0</v>
      </c>
      <c r="AJ107" s="109" t="n">
        <v>0</v>
      </c>
      <c r="AK107" s="109" t="n">
        <v>0</v>
      </c>
      <c r="AL107" s="109" t="n">
        <v>0</v>
      </c>
      <c r="AM107" s="109" t="n">
        <v>0</v>
      </c>
      <c r="AN107" s="109" t="n">
        <v>0</v>
      </c>
      <c r="AO107" s="109" t="n">
        <v>0</v>
      </c>
      <c r="AP107" s="109" t="n">
        <v>0</v>
      </c>
      <c r="AQ107" s="109" t="n">
        <v>0</v>
      </c>
      <c r="AR107" s="109" t="n">
        <v>0</v>
      </c>
      <c r="AS107" s="109" t="n">
        <v>0</v>
      </c>
      <c r="AT107" s="109" t="n">
        <v>0</v>
      </c>
      <c r="AU107" s="109" t="n">
        <v>0</v>
      </c>
      <c r="AV107" s="109" t="n">
        <v>0</v>
      </c>
      <c r="AW107" s="109" t="n">
        <v>0</v>
      </c>
      <c r="AX107" s="109" t="n">
        <v>0</v>
      </c>
      <c r="AY107" s="109" t="n">
        <v>0</v>
      </c>
      <c r="AZ107" s="109" t="n">
        <v>0</v>
      </c>
      <c r="BA107" s="109" t="n">
        <v>0</v>
      </c>
      <c r="BB107" s="109" t="n">
        <v>0</v>
      </c>
      <c r="BC107" s="109" t="n">
        <v>0</v>
      </c>
      <c r="BD107" s="109" t="n">
        <v>0</v>
      </c>
      <c r="BE107" s="109" t="n">
        <v>0</v>
      </c>
      <c r="BF107" s="109" t="n">
        <v>0</v>
      </c>
      <c r="BG107" s="109" t="n">
        <v>0</v>
      </c>
      <c r="BH107" s="109" t="n">
        <v>0</v>
      </c>
      <c r="BI107" s="109" t="n">
        <v>0</v>
      </c>
      <c r="BJ107" s="109" t="n">
        <v>0</v>
      </c>
      <c r="BK107" s="109" t="n">
        <v>0</v>
      </c>
      <c r="BL107" s="109" t="n">
        <v>0</v>
      </c>
      <c r="BM107" s="109" t="n">
        <v>0</v>
      </c>
      <c r="BN107" s="109" t="n">
        <v>0</v>
      </c>
      <c r="BO107" s="109" t="n">
        <v>0</v>
      </c>
      <c r="BP107" s="109" t="n">
        <v>0</v>
      </c>
      <c r="BQ107" s="109" t="n">
        <v>0</v>
      </c>
      <c r="BR107" s="109" t="n">
        <v>0</v>
      </c>
      <c r="BS107" s="109" t="n">
        <v>0</v>
      </c>
      <c r="BT107" s="109" t="n">
        <v>0</v>
      </c>
      <c r="BU107" s="109" t="n">
        <v>0</v>
      </c>
      <c r="BV107" s="109" t="n">
        <v>0</v>
      </c>
      <c r="BW107" s="109" t="n">
        <v>0</v>
      </c>
      <c r="BX107" s="109" t="n">
        <v>0</v>
      </c>
      <c r="BY107" s="109" t="n">
        <v>0</v>
      </c>
      <c r="BZ107" s="109" t="n">
        <v>0</v>
      </c>
      <c r="CA107" s="109" t="n">
        <v>0</v>
      </c>
      <c r="CB107" s="109" t="n">
        <v>0</v>
      </c>
      <c r="CC107" s="109" t="n">
        <v>0</v>
      </c>
      <c r="CD107" s="109" t="n">
        <v>0</v>
      </c>
      <c r="CE107" s="109" t="n">
        <v>0</v>
      </c>
      <c r="CF107" s="109" t="n">
        <v>0</v>
      </c>
      <c r="CG107" s="109" t="n">
        <v>0</v>
      </c>
      <c r="CH107" s="109" t="n">
        <v>0</v>
      </c>
      <c r="CI107" s="109" t="n">
        <v>0</v>
      </c>
      <c r="CJ107" s="109" t="n">
        <v>0</v>
      </c>
      <c r="CK107" s="109" t="n">
        <v>0</v>
      </c>
      <c r="CL107" s="109" t="n">
        <v>0</v>
      </c>
      <c r="CM107" s="109" t="n">
        <v>0</v>
      </c>
      <c r="CN107" s="109" t="n">
        <v>0</v>
      </c>
      <c r="CO107" s="109" t="n">
        <v>0</v>
      </c>
      <c r="CP107" s="109" t="n">
        <v>0</v>
      </c>
      <c r="CQ107" s="109" t="n">
        <v>0</v>
      </c>
      <c r="CR107" s="109" t="n">
        <v>0</v>
      </c>
      <c r="CS107" s="109" t="n">
        <v>0</v>
      </c>
      <c r="CT107" s="109" t="n">
        <v>0</v>
      </c>
      <c r="CU107" s="109" t="n">
        <v>0</v>
      </c>
      <c r="CV107" s="109" t="n">
        <v>0</v>
      </c>
      <c r="CW107" s="109" t="n">
        <v>0</v>
      </c>
      <c r="CX107" s="109" t="n">
        <v>0</v>
      </c>
      <c r="CY107" s="109" t="n">
        <v>0</v>
      </c>
      <c r="CZ107" s="109" t="n">
        <v>0</v>
      </c>
      <c r="DA107" s="109" t="n">
        <v>0</v>
      </c>
      <c r="DB107" s="109" t="n">
        <v>0</v>
      </c>
      <c r="DC107" s="109" t="n">
        <v>0</v>
      </c>
      <c r="DD107" s="109" t="n">
        <v>0</v>
      </c>
      <c r="DE107" s="109" t="n">
        <v>0</v>
      </c>
      <c r="DF107" s="109" t="n">
        <v>0</v>
      </c>
      <c r="DG107" s="109" t="n">
        <v>0</v>
      </c>
      <c r="DH107" s="109" t="n">
        <v>0</v>
      </c>
      <c r="DI107" s="109" t="n">
        <v>0</v>
      </c>
      <c r="DJ107" s="109" t="n">
        <v>0</v>
      </c>
      <c r="DK107" s="109" t="n">
        <v>0</v>
      </c>
      <c r="DL107" s="109" t="n">
        <v>0</v>
      </c>
      <c r="DM107" s="109" t="n">
        <v>0</v>
      </c>
      <c r="DN107" s="109" t="n">
        <v>0</v>
      </c>
      <c r="DO107" s="109" t="n">
        <v>0</v>
      </c>
      <c r="DP107" s="109" t="n">
        <v>0</v>
      </c>
      <c r="DQ107" s="109" t="n">
        <v>0</v>
      </c>
      <c r="DR107" s="109" t="n">
        <v>0</v>
      </c>
      <c r="DS107" s="109" t="n">
        <v>0</v>
      </c>
      <c r="DT107" s="109" t="n">
        <v>0</v>
      </c>
      <c r="DU107" s="109" t="n">
        <v>0</v>
      </c>
      <c r="DV107" s="109" t="n">
        <v>0</v>
      </c>
      <c r="DW107" s="109" t="n">
        <v>0</v>
      </c>
      <c r="DX107" s="109" t="n">
        <v>0</v>
      </c>
      <c r="DY107" s="109" t="n">
        <v>0</v>
      </c>
      <c r="DZ107" s="109" t="n">
        <v>0</v>
      </c>
      <c r="EA107" s="109" t="n">
        <v>0</v>
      </c>
      <c r="EB107" s="109" t="n">
        <v>0</v>
      </c>
      <c r="EC107" s="109" t="n">
        <v>0</v>
      </c>
      <c r="ED107" s="109" t="n">
        <v>0</v>
      </c>
      <c r="EE107" s="109" t="n">
        <v>0</v>
      </c>
      <c r="EF107" s="109" t="n">
        <v>0</v>
      </c>
      <c r="EG107" s="109" t="n">
        <v>0</v>
      </c>
      <c r="EH107" s="109" t="n">
        <v>0</v>
      </c>
      <c r="EI107" s="109" t="n">
        <v>0</v>
      </c>
      <c r="EJ107" s="109" t="n">
        <v>0</v>
      </c>
      <c r="EK107" s="109" t="n">
        <v>0</v>
      </c>
      <c r="EL107" s="109" t="n">
        <v>0</v>
      </c>
      <c r="EM107" s="109" t="n">
        <v>0</v>
      </c>
      <c r="EN107" s="109" t="n">
        <v>0</v>
      </c>
      <c r="EO107" s="109" t="n">
        <v>0</v>
      </c>
      <c r="EP107" s="109" t="n">
        <v>0</v>
      </c>
      <c r="EQ107" s="109" t="n">
        <v>0</v>
      </c>
      <c r="ER107" s="109" t="n">
        <v>0</v>
      </c>
      <c r="ES107" s="109" t="n">
        <v>0</v>
      </c>
      <c r="ET107" s="109" t="n">
        <v>0</v>
      </c>
      <c r="EU107" s="109" t="n">
        <v>0</v>
      </c>
      <c r="EV107" s="109" t="n">
        <v>0</v>
      </c>
      <c r="EW107" s="109" t="n">
        <v>0</v>
      </c>
      <c r="EX107" s="109" t="n">
        <v>0</v>
      </c>
      <c r="EY107" s="109" t="n">
        <v>0</v>
      </c>
      <c r="EZ107" s="109" t="n">
        <f aca="false">ROUND(SUM(G107:EY107),5)</f>
        <v>0</v>
      </c>
      <c r="FA107" s="110"/>
      <c r="FB107" s="111"/>
      <c r="FC107" s="110"/>
      <c r="FD107" s="111"/>
      <c r="FE107" s="110"/>
      <c r="FF107" s="111"/>
      <c r="FG107" s="110"/>
      <c r="FH107" s="111"/>
      <c r="FI107" s="110"/>
      <c r="FJ107" s="111"/>
      <c r="FK107" s="110"/>
      <c r="FL107" s="111"/>
      <c r="FM107" s="110"/>
      <c r="FN107" s="111"/>
      <c r="FO107" s="110"/>
      <c r="FP107" s="111"/>
      <c r="FQ107" s="110"/>
      <c r="FR107" s="111"/>
      <c r="FS107" s="110"/>
      <c r="FT107" s="111"/>
      <c r="FU107" s="110"/>
      <c r="FV107" s="111"/>
      <c r="FW107" s="110"/>
      <c r="FX107" s="111"/>
      <c r="FY107" s="110"/>
      <c r="FZ107" s="111"/>
      <c r="GA107" s="110"/>
      <c r="GB107" s="111"/>
      <c r="GC107" s="110"/>
      <c r="GD107" s="111"/>
      <c r="GE107" s="110"/>
      <c r="GF107" s="111"/>
      <c r="GG107" s="110"/>
      <c r="GH107" s="111"/>
      <c r="GI107" s="110"/>
      <c r="GJ107" s="111"/>
      <c r="GK107" s="110"/>
      <c r="GL107" s="111"/>
      <c r="GM107" s="110"/>
      <c r="GN107" s="111"/>
      <c r="GO107" s="110"/>
      <c r="GP107" s="111"/>
      <c r="GQ107" s="110"/>
      <c r="GR107" s="111"/>
      <c r="GS107" s="110"/>
      <c r="GT107" s="111"/>
      <c r="GU107" s="110"/>
      <c r="GV107" s="111"/>
      <c r="GW107" s="110"/>
      <c r="GX107" s="111"/>
      <c r="GY107" s="110"/>
      <c r="GZ107" s="111"/>
      <c r="HA107" s="110"/>
      <c r="HB107" s="111"/>
      <c r="HC107" s="110"/>
      <c r="HD107" s="111"/>
      <c r="HE107" s="110"/>
      <c r="HF107" s="111"/>
      <c r="HG107" s="110"/>
      <c r="HH107" s="111"/>
      <c r="HI107" s="110"/>
      <c r="HJ107" s="111"/>
      <c r="HK107" s="110"/>
      <c r="HL107" s="111"/>
      <c r="HM107" s="110"/>
      <c r="HN107" s="111"/>
      <c r="HO107" s="110"/>
      <c r="HP107" s="111"/>
      <c r="HQ107" s="110"/>
      <c r="HR107" s="111"/>
      <c r="HS107" s="110"/>
      <c r="HT107" s="111"/>
      <c r="HU107" s="110"/>
      <c r="HV107" s="111"/>
      <c r="HW107" s="110"/>
      <c r="HX107" s="111"/>
      <c r="HY107" s="110"/>
      <c r="HZ107" s="111"/>
      <c r="IA107" s="110"/>
      <c r="IB107" s="111"/>
      <c r="IC107" s="110"/>
      <c r="ID107" s="111"/>
      <c r="IE107" s="110"/>
      <c r="IF107" s="111"/>
      <c r="IG107" s="110"/>
      <c r="IH107" s="111"/>
      <c r="II107" s="110"/>
      <c r="IJ107" s="111"/>
      <c r="IK107" s="110"/>
      <c r="IL107" s="111"/>
      <c r="IM107" s="110"/>
      <c r="IN107" s="111"/>
      <c r="IO107" s="110"/>
      <c r="IP107" s="111"/>
      <c r="IQ107" s="110"/>
      <c r="IR107" s="111"/>
      <c r="IS107" s="110"/>
      <c r="IT107" s="111"/>
      <c r="IU107" s="110"/>
      <c r="IV107" s="111"/>
      <c r="IW107" s="110"/>
      <c r="IX107" s="111"/>
      <c r="IY107" s="110"/>
      <c r="IZ107" s="111"/>
      <c r="JA107" s="110"/>
      <c r="JB107" s="111"/>
      <c r="JC107" s="110"/>
      <c r="JD107" s="111"/>
      <c r="JE107" s="110"/>
      <c r="JF107" s="111"/>
      <c r="JG107" s="110"/>
      <c r="JH107" s="111"/>
      <c r="JI107" s="110"/>
      <c r="JJ107" s="111"/>
      <c r="JK107" s="110"/>
      <c r="JL107" s="111"/>
      <c r="JM107" s="110"/>
      <c r="JN107" s="111"/>
      <c r="JO107" s="110"/>
      <c r="JP107" s="111"/>
      <c r="JQ107" s="110"/>
      <c r="JR107" s="111"/>
      <c r="JS107" s="110"/>
      <c r="JT107" s="111"/>
      <c r="JU107" s="110"/>
      <c r="JV107" s="111"/>
      <c r="JW107" s="110"/>
      <c r="JX107" s="111"/>
      <c r="JY107" s="112"/>
      <c r="JZ107" s="112"/>
    </row>
    <row r="108" customFormat="false" ht="13.8" hidden="false" customHeight="false" outlineLevel="0" collapsed="false">
      <c r="A108" s="76"/>
      <c r="B108" s="76"/>
      <c r="C108" s="76"/>
      <c r="D108" s="76"/>
      <c r="E108" s="76"/>
      <c r="F108" s="76" t="s">
        <v>483</v>
      </c>
      <c r="G108" s="109" t="n">
        <v>0</v>
      </c>
      <c r="H108" s="109" t="n">
        <v>8447.86</v>
      </c>
      <c r="I108" s="109" t="n">
        <v>70670.37</v>
      </c>
      <c r="J108" s="109" t="n">
        <v>0</v>
      </c>
      <c r="K108" s="109" t="n">
        <v>39706.11</v>
      </c>
      <c r="L108" s="109" t="n">
        <v>4364.99</v>
      </c>
      <c r="M108" s="109" t="n">
        <v>0</v>
      </c>
      <c r="N108" s="109" t="n">
        <v>0</v>
      </c>
      <c r="O108" s="109" t="n">
        <v>15434.07</v>
      </c>
      <c r="P108" s="109" t="n">
        <v>2468.46</v>
      </c>
      <c r="Q108" s="109" t="n">
        <v>687.15</v>
      </c>
      <c r="R108" s="109" t="n">
        <v>1336.82</v>
      </c>
      <c r="S108" s="109" t="n">
        <v>0</v>
      </c>
      <c r="T108" s="109" t="n">
        <v>0</v>
      </c>
      <c r="U108" s="109" t="n">
        <v>0</v>
      </c>
      <c r="V108" s="109" t="n">
        <v>0</v>
      </c>
      <c r="W108" s="109" t="n">
        <v>21360.48</v>
      </c>
      <c r="X108" s="109" t="n">
        <v>0</v>
      </c>
      <c r="Y108" s="109" t="n">
        <v>0</v>
      </c>
      <c r="Z108" s="109" t="n">
        <v>52.32</v>
      </c>
      <c r="AA108" s="109" t="n">
        <v>0</v>
      </c>
      <c r="AB108" s="109" t="n">
        <v>0</v>
      </c>
      <c r="AC108" s="109" t="n">
        <v>0</v>
      </c>
      <c r="AD108" s="109" t="n">
        <v>0</v>
      </c>
      <c r="AE108" s="109" t="n">
        <v>11296.06</v>
      </c>
      <c r="AF108" s="109" t="n">
        <v>0</v>
      </c>
      <c r="AG108" s="109" t="n">
        <v>0</v>
      </c>
      <c r="AH108" s="109" t="n">
        <v>28514.52</v>
      </c>
      <c r="AI108" s="109" t="n">
        <v>688.35</v>
      </c>
      <c r="AJ108" s="109" t="n">
        <v>0</v>
      </c>
      <c r="AK108" s="109" t="n">
        <v>0</v>
      </c>
      <c r="AL108" s="109" t="n">
        <v>0</v>
      </c>
      <c r="AM108" s="109" t="n">
        <v>0</v>
      </c>
      <c r="AN108" s="109" t="n">
        <v>0</v>
      </c>
      <c r="AO108" s="109" t="n">
        <v>0</v>
      </c>
      <c r="AP108" s="109" t="n">
        <v>0</v>
      </c>
      <c r="AQ108" s="109" t="n">
        <v>0</v>
      </c>
      <c r="AR108" s="109" t="n">
        <v>0</v>
      </c>
      <c r="AS108" s="109" t="n">
        <v>0</v>
      </c>
      <c r="AT108" s="109" t="n">
        <v>0</v>
      </c>
      <c r="AU108" s="109" t="n">
        <v>11505.98</v>
      </c>
      <c r="AV108" s="109" t="n">
        <v>0</v>
      </c>
      <c r="AW108" s="109" t="n">
        <v>0</v>
      </c>
      <c r="AX108" s="109" t="n">
        <v>0</v>
      </c>
      <c r="AY108" s="109" t="n">
        <v>0</v>
      </c>
      <c r="AZ108" s="109" t="n">
        <v>0</v>
      </c>
      <c r="BA108" s="109" t="n">
        <v>14344.62</v>
      </c>
      <c r="BB108" s="109" t="n">
        <v>0</v>
      </c>
      <c r="BC108" s="109" t="n">
        <v>0</v>
      </c>
      <c r="BD108" s="109" t="n">
        <v>0</v>
      </c>
      <c r="BE108" s="109" t="n">
        <v>0</v>
      </c>
      <c r="BF108" s="109" t="n">
        <v>0</v>
      </c>
      <c r="BG108" s="109" t="n">
        <v>0</v>
      </c>
      <c r="BH108" s="109" t="n">
        <v>16381.06</v>
      </c>
      <c r="BI108" s="109" t="n">
        <v>0</v>
      </c>
      <c r="BJ108" s="109" t="n">
        <v>0</v>
      </c>
      <c r="BK108" s="109" t="n">
        <v>0</v>
      </c>
      <c r="BL108" s="109" t="n">
        <v>9056.45</v>
      </c>
      <c r="BM108" s="109" t="n">
        <v>0</v>
      </c>
      <c r="BN108" s="109" t="n">
        <v>16983.52</v>
      </c>
      <c r="BO108" s="109" t="n">
        <v>0</v>
      </c>
      <c r="BP108" s="109" t="n">
        <v>0</v>
      </c>
      <c r="BQ108" s="109" t="n">
        <v>0</v>
      </c>
      <c r="BR108" s="109" t="n">
        <v>0</v>
      </c>
      <c r="BS108" s="109" t="n">
        <v>0</v>
      </c>
      <c r="BT108" s="109" t="n">
        <v>0</v>
      </c>
      <c r="BU108" s="109" t="n">
        <v>0</v>
      </c>
      <c r="BV108" s="109" t="n">
        <v>22429.38</v>
      </c>
      <c r="BW108" s="109" t="n">
        <v>0</v>
      </c>
      <c r="BX108" s="109" t="n">
        <v>0</v>
      </c>
      <c r="BY108" s="109" t="n">
        <v>18557.35</v>
      </c>
      <c r="BZ108" s="109" t="n">
        <v>0</v>
      </c>
      <c r="CA108" s="109" t="n">
        <v>0</v>
      </c>
      <c r="CB108" s="109" t="n">
        <v>0</v>
      </c>
      <c r="CC108" s="109" t="n">
        <v>17453.66</v>
      </c>
      <c r="CD108" s="109" t="n">
        <v>0</v>
      </c>
      <c r="CE108" s="109" t="n">
        <v>0</v>
      </c>
      <c r="CF108" s="109" t="n">
        <v>0</v>
      </c>
      <c r="CG108" s="109" t="n">
        <v>7026.29</v>
      </c>
      <c r="CH108" s="109" t="n">
        <v>0</v>
      </c>
      <c r="CI108" s="109" t="n">
        <v>0</v>
      </c>
      <c r="CJ108" s="109" t="n">
        <v>0</v>
      </c>
      <c r="CK108" s="109" t="n">
        <v>0</v>
      </c>
      <c r="CL108" s="109" t="n">
        <v>7543.5</v>
      </c>
      <c r="CM108" s="109" t="n">
        <v>0</v>
      </c>
      <c r="CN108" s="109" t="n">
        <v>0</v>
      </c>
      <c r="CO108" s="109" t="n">
        <v>0</v>
      </c>
      <c r="CP108" s="109" t="n">
        <v>20530.1</v>
      </c>
      <c r="CQ108" s="109" t="n">
        <v>0</v>
      </c>
      <c r="CR108" s="109" t="n">
        <v>1713</v>
      </c>
      <c r="CS108" s="109" t="n">
        <v>0</v>
      </c>
      <c r="CT108" s="109" t="n">
        <v>14550.18</v>
      </c>
      <c r="CU108" s="109" t="n">
        <v>16308.03</v>
      </c>
      <c r="CV108" s="109" t="n">
        <v>15877.63</v>
      </c>
      <c r="CW108" s="109" t="n">
        <v>15549.99</v>
      </c>
      <c r="CX108" s="109" t="n">
        <v>0</v>
      </c>
      <c r="CY108" s="109" t="n">
        <v>0</v>
      </c>
      <c r="CZ108" s="109" t="n">
        <v>0</v>
      </c>
      <c r="DA108" s="109" t="n">
        <v>0</v>
      </c>
      <c r="DB108" s="109" t="n">
        <v>189.01</v>
      </c>
      <c r="DC108" s="109" t="n">
        <v>0</v>
      </c>
      <c r="DD108" s="109" t="n">
        <v>0</v>
      </c>
      <c r="DE108" s="109" t="n">
        <v>4276.69</v>
      </c>
      <c r="DF108" s="109" t="n">
        <v>0</v>
      </c>
      <c r="DG108" s="109" t="n">
        <v>4704.14</v>
      </c>
      <c r="DH108" s="109" t="n">
        <v>0</v>
      </c>
      <c r="DI108" s="109" t="n">
        <v>0</v>
      </c>
      <c r="DJ108" s="109" t="n">
        <v>0</v>
      </c>
      <c r="DK108" s="109" t="n">
        <v>0</v>
      </c>
      <c r="DL108" s="109" t="n">
        <v>0</v>
      </c>
      <c r="DM108" s="109" t="n">
        <v>15492.37</v>
      </c>
      <c r="DN108" s="109" t="n">
        <v>0</v>
      </c>
      <c r="DO108" s="109" t="n">
        <v>5450.91</v>
      </c>
      <c r="DP108" s="109" t="n">
        <v>0</v>
      </c>
      <c r="DQ108" s="109" t="n">
        <v>0</v>
      </c>
      <c r="DR108" s="109" t="n">
        <v>0</v>
      </c>
      <c r="DS108" s="109" t="n">
        <v>14265.74</v>
      </c>
      <c r="DT108" s="109" t="n">
        <v>0</v>
      </c>
      <c r="DU108" s="109" t="n">
        <v>0</v>
      </c>
      <c r="DV108" s="109" t="n">
        <v>0</v>
      </c>
      <c r="DW108" s="109" t="n">
        <v>0</v>
      </c>
      <c r="DX108" s="109" t="n">
        <v>21245.73</v>
      </c>
      <c r="DY108" s="109" t="n">
        <v>0</v>
      </c>
      <c r="DZ108" s="109" t="n">
        <v>0</v>
      </c>
      <c r="EA108" s="109" t="n">
        <v>0</v>
      </c>
      <c r="EB108" s="109" t="n">
        <v>0</v>
      </c>
      <c r="EC108" s="109" t="n">
        <v>0</v>
      </c>
      <c r="ED108" s="109" t="n">
        <v>0</v>
      </c>
      <c r="EE108" s="109" t="n">
        <v>0</v>
      </c>
      <c r="EF108" s="109" t="n">
        <v>0</v>
      </c>
      <c r="EG108" s="109" t="n">
        <v>0</v>
      </c>
      <c r="EH108" s="109" t="n">
        <v>0</v>
      </c>
      <c r="EI108" s="109" t="n">
        <v>0</v>
      </c>
      <c r="EJ108" s="109" t="n">
        <v>0</v>
      </c>
      <c r="EK108" s="109" t="n">
        <v>27.64</v>
      </c>
      <c r="EL108" s="109" t="n">
        <v>0</v>
      </c>
      <c r="EM108" s="109" t="n">
        <v>0</v>
      </c>
      <c r="EN108" s="109" t="n">
        <v>22483.06</v>
      </c>
      <c r="EO108" s="109" t="n">
        <v>43524.98</v>
      </c>
      <c r="EP108" s="109" t="n">
        <v>0</v>
      </c>
      <c r="EQ108" s="109" t="n">
        <v>37037.52</v>
      </c>
      <c r="ER108" s="109" t="n">
        <v>0</v>
      </c>
      <c r="ES108" s="109" t="n">
        <v>20284.7</v>
      </c>
      <c r="ET108" s="109" t="n">
        <v>11733.59</v>
      </c>
      <c r="EU108" s="109" t="n">
        <v>0</v>
      </c>
      <c r="EV108" s="109" t="n">
        <v>0</v>
      </c>
      <c r="EW108" s="109" t="n">
        <v>0</v>
      </c>
      <c r="EX108" s="109" t="n">
        <v>0</v>
      </c>
      <c r="EY108" s="109" t="n">
        <v>0</v>
      </c>
      <c r="EZ108" s="109" t="n">
        <f aca="false">ROUND(SUM(G108:EY108),5)</f>
        <v>631554.38</v>
      </c>
      <c r="FA108" s="110"/>
      <c r="FB108" s="111"/>
      <c r="FC108" s="110"/>
      <c r="FD108" s="111"/>
      <c r="FE108" s="110"/>
      <c r="FF108" s="111"/>
      <c r="FG108" s="110"/>
      <c r="FH108" s="111"/>
      <c r="FI108" s="110"/>
      <c r="FJ108" s="111"/>
      <c r="FK108" s="110"/>
      <c r="FL108" s="111"/>
      <c r="FM108" s="110"/>
      <c r="FN108" s="111"/>
      <c r="FO108" s="110"/>
      <c r="FP108" s="111"/>
      <c r="FQ108" s="110"/>
      <c r="FR108" s="111"/>
      <c r="FS108" s="110"/>
      <c r="FT108" s="111"/>
      <c r="FU108" s="110"/>
      <c r="FV108" s="111"/>
      <c r="FW108" s="110"/>
      <c r="FX108" s="111"/>
      <c r="FY108" s="110"/>
      <c r="FZ108" s="111"/>
      <c r="GA108" s="110"/>
      <c r="GB108" s="111"/>
      <c r="GC108" s="110"/>
      <c r="GD108" s="111"/>
      <c r="GE108" s="110"/>
      <c r="GF108" s="111"/>
      <c r="GG108" s="110"/>
      <c r="GH108" s="111"/>
      <c r="GI108" s="110"/>
      <c r="GJ108" s="111"/>
      <c r="GK108" s="110"/>
      <c r="GL108" s="111"/>
      <c r="GM108" s="110"/>
      <c r="GN108" s="111"/>
      <c r="GO108" s="110"/>
      <c r="GP108" s="111"/>
      <c r="GQ108" s="110"/>
      <c r="GR108" s="111"/>
      <c r="GS108" s="110"/>
      <c r="GT108" s="111"/>
      <c r="GU108" s="110"/>
      <c r="GV108" s="111"/>
      <c r="GW108" s="110"/>
      <c r="GX108" s="111"/>
      <c r="GY108" s="110"/>
      <c r="GZ108" s="111"/>
      <c r="HA108" s="110"/>
      <c r="HB108" s="111"/>
      <c r="HC108" s="110"/>
      <c r="HD108" s="111"/>
      <c r="HE108" s="110"/>
      <c r="HF108" s="111"/>
      <c r="HG108" s="110"/>
      <c r="HH108" s="111"/>
      <c r="HI108" s="110"/>
      <c r="HJ108" s="111"/>
      <c r="HK108" s="110"/>
      <c r="HL108" s="111"/>
      <c r="HM108" s="110"/>
      <c r="HN108" s="111"/>
      <c r="HO108" s="110"/>
      <c r="HP108" s="111"/>
      <c r="HQ108" s="110"/>
      <c r="HR108" s="111"/>
      <c r="HS108" s="110"/>
      <c r="HT108" s="111"/>
      <c r="HU108" s="110"/>
      <c r="HV108" s="111"/>
      <c r="HW108" s="110"/>
      <c r="HX108" s="111"/>
      <c r="HY108" s="110"/>
      <c r="HZ108" s="111"/>
      <c r="IA108" s="110"/>
      <c r="IB108" s="111"/>
      <c r="IC108" s="110"/>
      <c r="ID108" s="111"/>
      <c r="IE108" s="110"/>
      <c r="IF108" s="111"/>
      <c r="IG108" s="110"/>
      <c r="IH108" s="111"/>
      <c r="II108" s="110"/>
      <c r="IJ108" s="111"/>
      <c r="IK108" s="110"/>
      <c r="IL108" s="111"/>
      <c r="IM108" s="110"/>
      <c r="IN108" s="111"/>
      <c r="IO108" s="110"/>
      <c r="IP108" s="111"/>
      <c r="IQ108" s="110"/>
      <c r="IR108" s="111"/>
      <c r="IS108" s="110"/>
      <c r="IT108" s="111"/>
      <c r="IU108" s="110"/>
      <c r="IV108" s="111"/>
      <c r="IW108" s="110"/>
      <c r="IX108" s="111"/>
      <c r="IY108" s="110"/>
      <c r="IZ108" s="111"/>
      <c r="JA108" s="110"/>
      <c r="JB108" s="111"/>
      <c r="JC108" s="110"/>
      <c r="JD108" s="111"/>
      <c r="JE108" s="110"/>
      <c r="JF108" s="111"/>
      <c r="JG108" s="110"/>
      <c r="JH108" s="111"/>
      <c r="JI108" s="110"/>
      <c r="JJ108" s="111"/>
      <c r="JK108" s="110"/>
      <c r="JL108" s="111"/>
      <c r="JM108" s="110"/>
      <c r="JN108" s="111"/>
      <c r="JO108" s="110"/>
      <c r="JP108" s="111"/>
      <c r="JQ108" s="110"/>
      <c r="JR108" s="111"/>
      <c r="JS108" s="110"/>
      <c r="JT108" s="111"/>
      <c r="JU108" s="110"/>
      <c r="JV108" s="111"/>
      <c r="JW108" s="110"/>
      <c r="JX108" s="111"/>
      <c r="JY108" s="112"/>
      <c r="JZ108" s="112"/>
    </row>
    <row r="109" customFormat="false" ht="13.8" hidden="false" customHeight="false" outlineLevel="0" collapsed="false">
      <c r="A109" s="76"/>
      <c r="B109" s="76"/>
      <c r="C109" s="76"/>
      <c r="D109" s="76"/>
      <c r="E109" s="76"/>
      <c r="F109" s="76" t="s">
        <v>484</v>
      </c>
      <c r="G109" s="109" t="n">
        <v>0</v>
      </c>
      <c r="H109" s="109" t="n">
        <v>0</v>
      </c>
      <c r="I109" s="109" t="n">
        <v>0</v>
      </c>
      <c r="J109" s="109" t="n">
        <v>0</v>
      </c>
      <c r="K109" s="109" t="n">
        <v>0</v>
      </c>
      <c r="L109" s="109" t="n">
        <v>0</v>
      </c>
      <c r="M109" s="109" t="n">
        <v>0</v>
      </c>
      <c r="N109" s="109" t="n">
        <v>0</v>
      </c>
      <c r="O109" s="109" t="n">
        <v>0</v>
      </c>
      <c r="P109" s="109" t="n">
        <v>0</v>
      </c>
      <c r="Q109" s="109" t="n">
        <v>0</v>
      </c>
      <c r="R109" s="109" t="n">
        <v>0</v>
      </c>
      <c r="S109" s="109" t="n">
        <v>0</v>
      </c>
      <c r="T109" s="109" t="n">
        <v>0</v>
      </c>
      <c r="U109" s="109" t="n">
        <v>0</v>
      </c>
      <c r="V109" s="109" t="n">
        <v>0</v>
      </c>
      <c r="W109" s="109" t="n">
        <v>0</v>
      </c>
      <c r="X109" s="109" t="n">
        <v>0</v>
      </c>
      <c r="Y109" s="109" t="n">
        <v>0</v>
      </c>
      <c r="Z109" s="109" t="n">
        <v>0</v>
      </c>
      <c r="AA109" s="109" t="n">
        <v>0</v>
      </c>
      <c r="AB109" s="109" t="n">
        <v>0</v>
      </c>
      <c r="AC109" s="109" t="n">
        <v>0</v>
      </c>
      <c r="AD109" s="109" t="n">
        <v>0</v>
      </c>
      <c r="AE109" s="109" t="n">
        <v>0</v>
      </c>
      <c r="AF109" s="109" t="n">
        <v>0</v>
      </c>
      <c r="AG109" s="109" t="n">
        <v>0</v>
      </c>
      <c r="AH109" s="109" t="n">
        <v>0</v>
      </c>
      <c r="AI109" s="109" t="n">
        <v>0</v>
      </c>
      <c r="AJ109" s="109" t="n">
        <v>0</v>
      </c>
      <c r="AK109" s="109" t="n">
        <v>0</v>
      </c>
      <c r="AL109" s="109" t="n">
        <v>0</v>
      </c>
      <c r="AM109" s="109" t="n">
        <v>0</v>
      </c>
      <c r="AN109" s="109" t="n">
        <v>0</v>
      </c>
      <c r="AO109" s="109" t="n">
        <v>0</v>
      </c>
      <c r="AP109" s="109" t="n">
        <v>0</v>
      </c>
      <c r="AQ109" s="109" t="n">
        <v>0</v>
      </c>
      <c r="AR109" s="109" t="n">
        <v>0</v>
      </c>
      <c r="AS109" s="109" t="n">
        <v>0</v>
      </c>
      <c r="AT109" s="109" t="n">
        <v>0</v>
      </c>
      <c r="AU109" s="109" t="n">
        <v>0</v>
      </c>
      <c r="AV109" s="109" t="n">
        <v>0</v>
      </c>
      <c r="AW109" s="109" t="n">
        <v>0</v>
      </c>
      <c r="AX109" s="109" t="n">
        <v>0</v>
      </c>
      <c r="AY109" s="109" t="n">
        <v>0</v>
      </c>
      <c r="AZ109" s="109" t="n">
        <v>0</v>
      </c>
      <c r="BA109" s="109" t="n">
        <v>0</v>
      </c>
      <c r="BB109" s="109" t="n">
        <v>0</v>
      </c>
      <c r="BC109" s="109" t="n">
        <v>0</v>
      </c>
      <c r="BD109" s="109" t="n">
        <v>0</v>
      </c>
      <c r="BE109" s="109" t="n">
        <v>0</v>
      </c>
      <c r="BF109" s="109" t="n">
        <v>0</v>
      </c>
      <c r="BG109" s="109" t="n">
        <v>0</v>
      </c>
      <c r="BH109" s="109" t="n">
        <v>0</v>
      </c>
      <c r="BI109" s="109" t="n">
        <v>0</v>
      </c>
      <c r="BJ109" s="109" t="n">
        <v>0</v>
      </c>
      <c r="BK109" s="109" t="n">
        <v>0</v>
      </c>
      <c r="BL109" s="109" t="n">
        <v>0</v>
      </c>
      <c r="BM109" s="109" t="n">
        <v>0</v>
      </c>
      <c r="BN109" s="109" t="n">
        <v>0</v>
      </c>
      <c r="BO109" s="109" t="n">
        <v>0</v>
      </c>
      <c r="BP109" s="109" t="n">
        <v>0</v>
      </c>
      <c r="BQ109" s="109" t="n">
        <v>0</v>
      </c>
      <c r="BR109" s="109" t="n">
        <v>0</v>
      </c>
      <c r="BS109" s="109" t="n">
        <v>0</v>
      </c>
      <c r="BT109" s="109" t="n">
        <v>0</v>
      </c>
      <c r="BU109" s="109" t="n">
        <v>0</v>
      </c>
      <c r="BV109" s="109" t="n">
        <v>0</v>
      </c>
      <c r="BW109" s="109" t="n">
        <v>0</v>
      </c>
      <c r="BX109" s="109" t="n">
        <v>0</v>
      </c>
      <c r="BY109" s="109" t="n">
        <v>0</v>
      </c>
      <c r="BZ109" s="109" t="n">
        <v>0</v>
      </c>
      <c r="CA109" s="109" t="n">
        <v>0</v>
      </c>
      <c r="CB109" s="109" t="n">
        <v>0</v>
      </c>
      <c r="CC109" s="109" t="n">
        <v>0</v>
      </c>
      <c r="CD109" s="109" t="n">
        <v>0</v>
      </c>
      <c r="CE109" s="109" t="n">
        <v>0</v>
      </c>
      <c r="CF109" s="109" t="n">
        <v>0</v>
      </c>
      <c r="CG109" s="109" t="n">
        <v>0</v>
      </c>
      <c r="CH109" s="109" t="n">
        <v>0</v>
      </c>
      <c r="CI109" s="109" t="n">
        <v>0</v>
      </c>
      <c r="CJ109" s="109" t="n">
        <v>0</v>
      </c>
      <c r="CK109" s="109" t="n">
        <v>0</v>
      </c>
      <c r="CL109" s="109" t="n">
        <v>0</v>
      </c>
      <c r="CM109" s="109" t="n">
        <v>0</v>
      </c>
      <c r="CN109" s="109" t="n">
        <v>0</v>
      </c>
      <c r="CO109" s="109" t="n">
        <v>0</v>
      </c>
      <c r="CP109" s="109" t="n">
        <v>0</v>
      </c>
      <c r="CQ109" s="109" t="n">
        <v>0</v>
      </c>
      <c r="CR109" s="109" t="n">
        <v>0</v>
      </c>
      <c r="CS109" s="109" t="n">
        <v>0</v>
      </c>
      <c r="CT109" s="109" t="n">
        <v>0</v>
      </c>
      <c r="CU109" s="109" t="n">
        <v>0</v>
      </c>
      <c r="CV109" s="109" t="n">
        <v>0</v>
      </c>
      <c r="CW109" s="109" t="n">
        <v>0</v>
      </c>
      <c r="CX109" s="109" t="n">
        <v>0</v>
      </c>
      <c r="CY109" s="109" t="n">
        <v>0</v>
      </c>
      <c r="CZ109" s="109" t="n">
        <v>0</v>
      </c>
      <c r="DA109" s="109" t="n">
        <v>0</v>
      </c>
      <c r="DB109" s="109" t="n">
        <v>0</v>
      </c>
      <c r="DC109" s="109" t="n">
        <v>0</v>
      </c>
      <c r="DD109" s="109" t="n">
        <v>0</v>
      </c>
      <c r="DE109" s="109" t="n">
        <v>0</v>
      </c>
      <c r="DF109" s="109" t="n">
        <v>0</v>
      </c>
      <c r="DG109" s="109" t="n">
        <v>0</v>
      </c>
      <c r="DH109" s="109" t="n">
        <v>0</v>
      </c>
      <c r="DI109" s="109" t="n">
        <v>0</v>
      </c>
      <c r="DJ109" s="109" t="n">
        <v>0</v>
      </c>
      <c r="DK109" s="109" t="n">
        <v>0</v>
      </c>
      <c r="DL109" s="109" t="n">
        <v>0</v>
      </c>
      <c r="DM109" s="109" t="n">
        <v>0</v>
      </c>
      <c r="DN109" s="109" t="n">
        <v>0</v>
      </c>
      <c r="DO109" s="109" t="n">
        <v>0</v>
      </c>
      <c r="DP109" s="109" t="n">
        <v>0</v>
      </c>
      <c r="DQ109" s="109" t="n">
        <v>0</v>
      </c>
      <c r="DR109" s="109" t="n">
        <v>0</v>
      </c>
      <c r="DS109" s="109" t="n">
        <v>0</v>
      </c>
      <c r="DT109" s="109" t="n">
        <v>0</v>
      </c>
      <c r="DU109" s="109" t="n">
        <v>0</v>
      </c>
      <c r="DV109" s="109" t="n">
        <v>0</v>
      </c>
      <c r="DW109" s="109" t="n">
        <v>0</v>
      </c>
      <c r="DX109" s="109" t="n">
        <v>0</v>
      </c>
      <c r="DY109" s="109" t="n">
        <v>0</v>
      </c>
      <c r="DZ109" s="109" t="n">
        <v>0</v>
      </c>
      <c r="EA109" s="109" t="n">
        <v>0</v>
      </c>
      <c r="EB109" s="109" t="n">
        <v>0</v>
      </c>
      <c r="EC109" s="109" t="n">
        <v>0</v>
      </c>
      <c r="ED109" s="109" t="n">
        <v>0</v>
      </c>
      <c r="EE109" s="109" t="n">
        <v>0</v>
      </c>
      <c r="EF109" s="109" t="n">
        <v>0</v>
      </c>
      <c r="EG109" s="109" t="n">
        <v>0</v>
      </c>
      <c r="EH109" s="109" t="n">
        <v>0</v>
      </c>
      <c r="EI109" s="109" t="n">
        <v>0</v>
      </c>
      <c r="EJ109" s="109" t="n">
        <v>0</v>
      </c>
      <c r="EK109" s="109" t="n">
        <v>0</v>
      </c>
      <c r="EL109" s="109" t="n">
        <v>0</v>
      </c>
      <c r="EM109" s="109" t="n">
        <v>0</v>
      </c>
      <c r="EN109" s="109" t="n">
        <v>0</v>
      </c>
      <c r="EO109" s="109" t="n">
        <v>0</v>
      </c>
      <c r="EP109" s="109" t="n">
        <v>0</v>
      </c>
      <c r="EQ109" s="109" t="n">
        <v>0</v>
      </c>
      <c r="ER109" s="109" t="n">
        <v>0</v>
      </c>
      <c r="ES109" s="109" t="n">
        <v>0</v>
      </c>
      <c r="ET109" s="109" t="n">
        <v>0</v>
      </c>
      <c r="EU109" s="109" t="n">
        <v>0</v>
      </c>
      <c r="EV109" s="109" t="n">
        <v>0</v>
      </c>
      <c r="EW109" s="109" t="n">
        <v>0</v>
      </c>
      <c r="EX109" s="109" t="n">
        <v>0</v>
      </c>
      <c r="EY109" s="109" t="n">
        <v>0</v>
      </c>
      <c r="EZ109" s="109" t="n">
        <f aca="false">ROUND(SUM(G109:EY109),5)</f>
        <v>0</v>
      </c>
      <c r="FA109" s="110"/>
      <c r="FB109" s="111"/>
      <c r="FC109" s="110"/>
      <c r="FD109" s="111"/>
      <c r="FE109" s="110"/>
      <c r="FF109" s="111"/>
      <c r="FG109" s="110"/>
      <c r="FH109" s="111"/>
      <c r="FI109" s="110"/>
      <c r="FJ109" s="111"/>
      <c r="FK109" s="110"/>
      <c r="FL109" s="111"/>
      <c r="FM109" s="110"/>
      <c r="FN109" s="111"/>
      <c r="FO109" s="110"/>
      <c r="FP109" s="111"/>
      <c r="FQ109" s="110"/>
      <c r="FR109" s="111"/>
      <c r="FS109" s="110"/>
      <c r="FT109" s="111"/>
      <c r="FU109" s="110"/>
      <c r="FV109" s="111"/>
      <c r="FW109" s="110"/>
      <c r="FX109" s="111"/>
      <c r="FY109" s="110"/>
      <c r="FZ109" s="111"/>
      <c r="GA109" s="110"/>
      <c r="GB109" s="111"/>
      <c r="GC109" s="110"/>
      <c r="GD109" s="111"/>
      <c r="GE109" s="110"/>
      <c r="GF109" s="111"/>
      <c r="GG109" s="110"/>
      <c r="GH109" s="111"/>
      <c r="GI109" s="110"/>
      <c r="GJ109" s="111"/>
      <c r="GK109" s="110"/>
      <c r="GL109" s="111"/>
      <c r="GM109" s="110"/>
      <c r="GN109" s="111"/>
      <c r="GO109" s="110"/>
      <c r="GP109" s="111"/>
      <c r="GQ109" s="110"/>
      <c r="GR109" s="111"/>
      <c r="GS109" s="110"/>
      <c r="GT109" s="111"/>
      <c r="GU109" s="110"/>
      <c r="GV109" s="111"/>
      <c r="GW109" s="110"/>
      <c r="GX109" s="111"/>
      <c r="GY109" s="110"/>
      <c r="GZ109" s="111"/>
      <c r="HA109" s="110"/>
      <c r="HB109" s="111"/>
      <c r="HC109" s="110"/>
      <c r="HD109" s="111"/>
      <c r="HE109" s="110"/>
      <c r="HF109" s="111"/>
      <c r="HG109" s="110"/>
      <c r="HH109" s="111"/>
      <c r="HI109" s="110"/>
      <c r="HJ109" s="111"/>
      <c r="HK109" s="110"/>
      <c r="HL109" s="111"/>
      <c r="HM109" s="110"/>
      <c r="HN109" s="111"/>
      <c r="HO109" s="110"/>
      <c r="HP109" s="111"/>
      <c r="HQ109" s="110"/>
      <c r="HR109" s="111"/>
      <c r="HS109" s="110"/>
      <c r="HT109" s="111"/>
      <c r="HU109" s="110"/>
      <c r="HV109" s="111"/>
      <c r="HW109" s="110"/>
      <c r="HX109" s="111"/>
      <c r="HY109" s="110"/>
      <c r="HZ109" s="111"/>
      <c r="IA109" s="110"/>
      <c r="IB109" s="111"/>
      <c r="IC109" s="110"/>
      <c r="ID109" s="111"/>
      <c r="IE109" s="110"/>
      <c r="IF109" s="111"/>
      <c r="IG109" s="110"/>
      <c r="IH109" s="111"/>
      <c r="II109" s="110"/>
      <c r="IJ109" s="111"/>
      <c r="IK109" s="110"/>
      <c r="IL109" s="111"/>
      <c r="IM109" s="110"/>
      <c r="IN109" s="111"/>
      <c r="IO109" s="110"/>
      <c r="IP109" s="111"/>
      <c r="IQ109" s="110"/>
      <c r="IR109" s="111"/>
      <c r="IS109" s="110"/>
      <c r="IT109" s="111"/>
      <c r="IU109" s="110"/>
      <c r="IV109" s="111"/>
      <c r="IW109" s="110"/>
      <c r="IX109" s="111"/>
      <c r="IY109" s="110"/>
      <c r="IZ109" s="111"/>
      <c r="JA109" s="110"/>
      <c r="JB109" s="111"/>
      <c r="JC109" s="110"/>
      <c r="JD109" s="111"/>
      <c r="JE109" s="110"/>
      <c r="JF109" s="111"/>
      <c r="JG109" s="110"/>
      <c r="JH109" s="111"/>
      <c r="JI109" s="110"/>
      <c r="JJ109" s="111"/>
      <c r="JK109" s="110"/>
      <c r="JL109" s="111"/>
      <c r="JM109" s="110"/>
      <c r="JN109" s="111"/>
      <c r="JO109" s="110"/>
      <c r="JP109" s="111"/>
      <c r="JQ109" s="110"/>
      <c r="JR109" s="111"/>
      <c r="JS109" s="110"/>
      <c r="JT109" s="111"/>
      <c r="JU109" s="110"/>
      <c r="JV109" s="111"/>
      <c r="JW109" s="110"/>
      <c r="JX109" s="111"/>
      <c r="JY109" s="112"/>
      <c r="JZ109" s="112"/>
    </row>
    <row r="110" customFormat="false" ht="13.8" hidden="false" customHeight="false" outlineLevel="0" collapsed="false">
      <c r="A110" s="76"/>
      <c r="B110" s="76"/>
      <c r="C110" s="76"/>
      <c r="D110" s="76"/>
      <c r="E110" s="76"/>
      <c r="F110" s="76" t="s">
        <v>485</v>
      </c>
      <c r="G110" s="109" t="n">
        <v>0</v>
      </c>
      <c r="H110" s="109" t="n">
        <v>0</v>
      </c>
      <c r="I110" s="109" t="n">
        <v>0</v>
      </c>
      <c r="J110" s="109" t="n">
        <v>0</v>
      </c>
      <c r="K110" s="109" t="n">
        <v>0</v>
      </c>
      <c r="L110" s="109" t="n">
        <v>0</v>
      </c>
      <c r="M110" s="109" t="n">
        <v>0</v>
      </c>
      <c r="N110" s="109" t="n">
        <v>0</v>
      </c>
      <c r="O110" s="109" t="n">
        <v>0</v>
      </c>
      <c r="P110" s="109" t="n">
        <v>0</v>
      </c>
      <c r="Q110" s="109" t="n">
        <v>0</v>
      </c>
      <c r="R110" s="109" t="n">
        <v>0</v>
      </c>
      <c r="S110" s="109" t="n">
        <v>0</v>
      </c>
      <c r="T110" s="109" t="n">
        <v>0</v>
      </c>
      <c r="U110" s="109" t="n">
        <v>0</v>
      </c>
      <c r="V110" s="109" t="n">
        <v>0</v>
      </c>
      <c r="W110" s="109" t="n">
        <v>0</v>
      </c>
      <c r="X110" s="109" t="n">
        <v>0</v>
      </c>
      <c r="Y110" s="109" t="n">
        <v>0</v>
      </c>
      <c r="Z110" s="109" t="n">
        <v>0</v>
      </c>
      <c r="AA110" s="109" t="n">
        <v>0</v>
      </c>
      <c r="AB110" s="109" t="n">
        <v>0</v>
      </c>
      <c r="AC110" s="109" t="n">
        <v>0</v>
      </c>
      <c r="AD110" s="109" t="n">
        <v>0</v>
      </c>
      <c r="AE110" s="109" t="n">
        <v>0</v>
      </c>
      <c r="AF110" s="109" t="n">
        <v>0</v>
      </c>
      <c r="AG110" s="109" t="n">
        <v>0</v>
      </c>
      <c r="AH110" s="109" t="n">
        <v>0</v>
      </c>
      <c r="AI110" s="109" t="n">
        <v>0</v>
      </c>
      <c r="AJ110" s="109" t="n">
        <v>0</v>
      </c>
      <c r="AK110" s="109" t="n">
        <v>0</v>
      </c>
      <c r="AL110" s="109" t="n">
        <v>0</v>
      </c>
      <c r="AM110" s="109" t="n">
        <v>0</v>
      </c>
      <c r="AN110" s="109" t="n">
        <v>0</v>
      </c>
      <c r="AO110" s="109" t="n">
        <v>0</v>
      </c>
      <c r="AP110" s="109" t="n">
        <v>0</v>
      </c>
      <c r="AQ110" s="109" t="n">
        <v>0</v>
      </c>
      <c r="AR110" s="109" t="n">
        <v>0</v>
      </c>
      <c r="AS110" s="109" t="n">
        <v>0</v>
      </c>
      <c r="AT110" s="109" t="n">
        <v>0</v>
      </c>
      <c r="AU110" s="109" t="n">
        <v>0</v>
      </c>
      <c r="AV110" s="109" t="n">
        <v>0</v>
      </c>
      <c r="AW110" s="109" t="n">
        <v>0</v>
      </c>
      <c r="AX110" s="109" t="n">
        <v>0</v>
      </c>
      <c r="AY110" s="109" t="n">
        <v>0</v>
      </c>
      <c r="AZ110" s="109" t="n">
        <v>0</v>
      </c>
      <c r="BA110" s="109" t="n">
        <v>0</v>
      </c>
      <c r="BB110" s="109" t="n">
        <v>0</v>
      </c>
      <c r="BC110" s="109" t="n">
        <v>0</v>
      </c>
      <c r="BD110" s="109" t="n">
        <v>0</v>
      </c>
      <c r="BE110" s="109" t="n">
        <v>0</v>
      </c>
      <c r="BF110" s="109" t="n">
        <v>0</v>
      </c>
      <c r="BG110" s="109" t="n">
        <v>0</v>
      </c>
      <c r="BH110" s="109" t="n">
        <v>0</v>
      </c>
      <c r="BI110" s="109" t="n">
        <v>0</v>
      </c>
      <c r="BJ110" s="109" t="n">
        <v>0</v>
      </c>
      <c r="BK110" s="109" t="n">
        <v>0</v>
      </c>
      <c r="BL110" s="109" t="n">
        <v>0</v>
      </c>
      <c r="BM110" s="109" t="n">
        <v>0</v>
      </c>
      <c r="BN110" s="109" t="n">
        <v>0</v>
      </c>
      <c r="BO110" s="109" t="n">
        <v>0</v>
      </c>
      <c r="BP110" s="109" t="n">
        <v>0</v>
      </c>
      <c r="BQ110" s="109" t="n">
        <v>0</v>
      </c>
      <c r="BR110" s="109" t="n">
        <v>0</v>
      </c>
      <c r="BS110" s="109" t="n">
        <v>0</v>
      </c>
      <c r="BT110" s="109" t="n">
        <v>0</v>
      </c>
      <c r="BU110" s="109" t="n">
        <v>0</v>
      </c>
      <c r="BV110" s="109" t="n">
        <v>0</v>
      </c>
      <c r="BW110" s="109" t="n">
        <v>0</v>
      </c>
      <c r="BX110" s="109" t="n">
        <v>0</v>
      </c>
      <c r="BY110" s="109" t="n">
        <v>0</v>
      </c>
      <c r="BZ110" s="109" t="n">
        <v>0</v>
      </c>
      <c r="CA110" s="109" t="n">
        <v>0</v>
      </c>
      <c r="CB110" s="109" t="n">
        <v>0</v>
      </c>
      <c r="CC110" s="109" t="n">
        <v>0</v>
      </c>
      <c r="CD110" s="109" t="n">
        <v>0</v>
      </c>
      <c r="CE110" s="109" t="n">
        <v>0</v>
      </c>
      <c r="CF110" s="109" t="n">
        <v>0</v>
      </c>
      <c r="CG110" s="109" t="n">
        <v>0</v>
      </c>
      <c r="CH110" s="109" t="n">
        <v>0</v>
      </c>
      <c r="CI110" s="109" t="n">
        <v>0</v>
      </c>
      <c r="CJ110" s="109" t="n">
        <v>0</v>
      </c>
      <c r="CK110" s="109" t="n">
        <v>0</v>
      </c>
      <c r="CL110" s="109" t="n">
        <v>0</v>
      </c>
      <c r="CM110" s="109" t="n">
        <v>0</v>
      </c>
      <c r="CN110" s="109" t="n">
        <v>0</v>
      </c>
      <c r="CO110" s="109" t="n">
        <v>0</v>
      </c>
      <c r="CP110" s="109" t="n">
        <v>0</v>
      </c>
      <c r="CQ110" s="109" t="n">
        <v>0</v>
      </c>
      <c r="CR110" s="109" t="n">
        <v>0</v>
      </c>
      <c r="CS110" s="109" t="n">
        <v>0</v>
      </c>
      <c r="CT110" s="109" t="n">
        <v>0</v>
      </c>
      <c r="CU110" s="109" t="n">
        <v>0</v>
      </c>
      <c r="CV110" s="109" t="n">
        <v>0</v>
      </c>
      <c r="CW110" s="109" t="n">
        <v>0</v>
      </c>
      <c r="CX110" s="109" t="n">
        <v>0</v>
      </c>
      <c r="CY110" s="109" t="n">
        <v>0</v>
      </c>
      <c r="CZ110" s="109" t="n">
        <v>0</v>
      </c>
      <c r="DA110" s="109" t="n">
        <v>0</v>
      </c>
      <c r="DB110" s="109" t="n">
        <v>0</v>
      </c>
      <c r="DC110" s="109" t="n">
        <v>0</v>
      </c>
      <c r="DD110" s="109" t="n">
        <v>0</v>
      </c>
      <c r="DE110" s="109" t="n">
        <v>0</v>
      </c>
      <c r="DF110" s="109" t="n">
        <v>0</v>
      </c>
      <c r="DG110" s="109" t="n">
        <v>0</v>
      </c>
      <c r="DH110" s="109" t="n">
        <v>0</v>
      </c>
      <c r="DI110" s="109" t="n">
        <v>0</v>
      </c>
      <c r="DJ110" s="109" t="n">
        <v>0</v>
      </c>
      <c r="DK110" s="109" t="n">
        <v>0</v>
      </c>
      <c r="DL110" s="109" t="n">
        <v>0</v>
      </c>
      <c r="DM110" s="109" t="n">
        <v>0</v>
      </c>
      <c r="DN110" s="109" t="n">
        <v>0</v>
      </c>
      <c r="DO110" s="109" t="n">
        <v>0</v>
      </c>
      <c r="DP110" s="109" t="n">
        <v>0</v>
      </c>
      <c r="DQ110" s="109" t="n">
        <v>0</v>
      </c>
      <c r="DR110" s="109" t="n">
        <v>0</v>
      </c>
      <c r="DS110" s="109" t="n">
        <v>0</v>
      </c>
      <c r="DT110" s="109" t="n">
        <v>0</v>
      </c>
      <c r="DU110" s="109" t="n">
        <v>0</v>
      </c>
      <c r="DV110" s="109" t="n">
        <v>0</v>
      </c>
      <c r="DW110" s="109" t="n">
        <v>0</v>
      </c>
      <c r="DX110" s="109" t="n">
        <v>0</v>
      </c>
      <c r="DY110" s="109" t="n">
        <v>0</v>
      </c>
      <c r="DZ110" s="109" t="n">
        <v>0</v>
      </c>
      <c r="EA110" s="109" t="n">
        <v>0</v>
      </c>
      <c r="EB110" s="109" t="n">
        <v>0</v>
      </c>
      <c r="EC110" s="109" t="n">
        <v>0</v>
      </c>
      <c r="ED110" s="109" t="n">
        <v>0</v>
      </c>
      <c r="EE110" s="109" t="n">
        <v>0</v>
      </c>
      <c r="EF110" s="109" t="n">
        <v>0</v>
      </c>
      <c r="EG110" s="109" t="n">
        <v>0</v>
      </c>
      <c r="EH110" s="109" t="n">
        <v>0</v>
      </c>
      <c r="EI110" s="109" t="n">
        <v>0</v>
      </c>
      <c r="EJ110" s="109" t="n">
        <v>0</v>
      </c>
      <c r="EK110" s="109" t="n">
        <v>0</v>
      </c>
      <c r="EL110" s="109" t="n">
        <v>0</v>
      </c>
      <c r="EM110" s="109" t="n">
        <v>0</v>
      </c>
      <c r="EN110" s="109" t="n">
        <v>0</v>
      </c>
      <c r="EO110" s="109" t="n">
        <v>0</v>
      </c>
      <c r="EP110" s="109" t="n">
        <v>0</v>
      </c>
      <c r="EQ110" s="109" t="n">
        <v>0</v>
      </c>
      <c r="ER110" s="109" t="n">
        <v>0</v>
      </c>
      <c r="ES110" s="109" t="n">
        <v>0</v>
      </c>
      <c r="ET110" s="109" t="n">
        <v>0</v>
      </c>
      <c r="EU110" s="109" t="n">
        <v>0</v>
      </c>
      <c r="EV110" s="109" t="n">
        <v>0</v>
      </c>
      <c r="EW110" s="109" t="n">
        <v>0</v>
      </c>
      <c r="EX110" s="109" t="n">
        <v>0</v>
      </c>
      <c r="EY110" s="109" t="n">
        <v>0</v>
      </c>
      <c r="EZ110" s="109" t="n">
        <f aca="false">ROUND(SUM(G110:EY110),5)</f>
        <v>0</v>
      </c>
      <c r="FA110" s="110"/>
      <c r="FB110" s="111"/>
      <c r="FC110" s="110"/>
      <c r="FD110" s="111"/>
      <c r="FE110" s="110"/>
      <c r="FF110" s="111"/>
      <c r="FG110" s="110"/>
      <c r="FH110" s="111"/>
      <c r="FI110" s="110"/>
      <c r="FJ110" s="111"/>
      <c r="FK110" s="110"/>
      <c r="FL110" s="111"/>
      <c r="FM110" s="110"/>
      <c r="FN110" s="111"/>
      <c r="FO110" s="110"/>
      <c r="FP110" s="111"/>
      <c r="FQ110" s="110"/>
      <c r="FR110" s="111"/>
      <c r="FS110" s="110"/>
      <c r="FT110" s="111"/>
      <c r="FU110" s="110"/>
      <c r="FV110" s="111"/>
      <c r="FW110" s="110"/>
      <c r="FX110" s="111"/>
      <c r="FY110" s="110"/>
      <c r="FZ110" s="111"/>
      <c r="GA110" s="110"/>
      <c r="GB110" s="111"/>
      <c r="GC110" s="110"/>
      <c r="GD110" s="111"/>
      <c r="GE110" s="110"/>
      <c r="GF110" s="111"/>
      <c r="GG110" s="110"/>
      <c r="GH110" s="111"/>
      <c r="GI110" s="110"/>
      <c r="GJ110" s="111"/>
      <c r="GK110" s="110"/>
      <c r="GL110" s="111"/>
      <c r="GM110" s="110"/>
      <c r="GN110" s="111"/>
      <c r="GO110" s="110"/>
      <c r="GP110" s="111"/>
      <c r="GQ110" s="110"/>
      <c r="GR110" s="111"/>
      <c r="GS110" s="110"/>
      <c r="GT110" s="111"/>
      <c r="GU110" s="110"/>
      <c r="GV110" s="111"/>
      <c r="GW110" s="110"/>
      <c r="GX110" s="111"/>
      <c r="GY110" s="110"/>
      <c r="GZ110" s="111"/>
      <c r="HA110" s="110"/>
      <c r="HB110" s="111"/>
      <c r="HC110" s="110"/>
      <c r="HD110" s="111"/>
      <c r="HE110" s="110"/>
      <c r="HF110" s="111"/>
      <c r="HG110" s="110"/>
      <c r="HH110" s="111"/>
      <c r="HI110" s="110"/>
      <c r="HJ110" s="111"/>
      <c r="HK110" s="110"/>
      <c r="HL110" s="111"/>
      <c r="HM110" s="110"/>
      <c r="HN110" s="111"/>
      <c r="HO110" s="110"/>
      <c r="HP110" s="111"/>
      <c r="HQ110" s="110"/>
      <c r="HR110" s="111"/>
      <c r="HS110" s="110"/>
      <c r="HT110" s="111"/>
      <c r="HU110" s="110"/>
      <c r="HV110" s="111"/>
      <c r="HW110" s="110"/>
      <c r="HX110" s="111"/>
      <c r="HY110" s="110"/>
      <c r="HZ110" s="111"/>
      <c r="IA110" s="110"/>
      <c r="IB110" s="111"/>
      <c r="IC110" s="110"/>
      <c r="ID110" s="111"/>
      <c r="IE110" s="110"/>
      <c r="IF110" s="111"/>
      <c r="IG110" s="110"/>
      <c r="IH110" s="111"/>
      <c r="II110" s="110"/>
      <c r="IJ110" s="111"/>
      <c r="IK110" s="110"/>
      <c r="IL110" s="111"/>
      <c r="IM110" s="110"/>
      <c r="IN110" s="111"/>
      <c r="IO110" s="110"/>
      <c r="IP110" s="111"/>
      <c r="IQ110" s="110"/>
      <c r="IR110" s="111"/>
      <c r="IS110" s="110"/>
      <c r="IT110" s="111"/>
      <c r="IU110" s="110"/>
      <c r="IV110" s="111"/>
      <c r="IW110" s="110"/>
      <c r="IX110" s="111"/>
      <c r="IY110" s="110"/>
      <c r="IZ110" s="111"/>
      <c r="JA110" s="110"/>
      <c r="JB110" s="111"/>
      <c r="JC110" s="110"/>
      <c r="JD110" s="111"/>
      <c r="JE110" s="110"/>
      <c r="JF110" s="111"/>
      <c r="JG110" s="110"/>
      <c r="JH110" s="111"/>
      <c r="JI110" s="110"/>
      <c r="JJ110" s="111"/>
      <c r="JK110" s="110"/>
      <c r="JL110" s="111"/>
      <c r="JM110" s="110"/>
      <c r="JN110" s="111"/>
      <c r="JO110" s="110"/>
      <c r="JP110" s="111"/>
      <c r="JQ110" s="110"/>
      <c r="JR110" s="111"/>
      <c r="JS110" s="110"/>
      <c r="JT110" s="111"/>
      <c r="JU110" s="110"/>
      <c r="JV110" s="111"/>
      <c r="JW110" s="110"/>
      <c r="JX110" s="111"/>
      <c r="JY110" s="112"/>
      <c r="JZ110" s="112"/>
    </row>
    <row r="111" customFormat="false" ht="13.8" hidden="false" customHeight="false" outlineLevel="0" collapsed="false">
      <c r="A111" s="76"/>
      <c r="B111" s="76"/>
      <c r="C111" s="76"/>
      <c r="D111" s="76"/>
      <c r="E111" s="76"/>
      <c r="F111" s="76" t="s">
        <v>486</v>
      </c>
      <c r="G111" s="109" t="n">
        <v>0</v>
      </c>
      <c r="H111" s="109" t="n">
        <v>0</v>
      </c>
      <c r="I111" s="109" t="n">
        <v>0</v>
      </c>
      <c r="J111" s="109" t="n">
        <v>0</v>
      </c>
      <c r="K111" s="109" t="n">
        <v>0</v>
      </c>
      <c r="L111" s="109" t="n">
        <v>0</v>
      </c>
      <c r="M111" s="109" t="n">
        <v>0</v>
      </c>
      <c r="N111" s="109" t="n">
        <v>0</v>
      </c>
      <c r="O111" s="109" t="n">
        <v>0</v>
      </c>
      <c r="P111" s="109" t="n">
        <v>0</v>
      </c>
      <c r="Q111" s="109" t="n">
        <v>0</v>
      </c>
      <c r="R111" s="109" t="n">
        <v>0</v>
      </c>
      <c r="S111" s="109" t="n">
        <v>0</v>
      </c>
      <c r="T111" s="109" t="n">
        <v>0</v>
      </c>
      <c r="U111" s="109" t="n">
        <v>0</v>
      </c>
      <c r="V111" s="109" t="n">
        <v>0</v>
      </c>
      <c r="W111" s="109" t="n">
        <v>0</v>
      </c>
      <c r="X111" s="109" t="n">
        <v>0</v>
      </c>
      <c r="Y111" s="109" t="n">
        <v>0</v>
      </c>
      <c r="Z111" s="109" t="n">
        <v>0</v>
      </c>
      <c r="AA111" s="109" t="n">
        <v>0</v>
      </c>
      <c r="AB111" s="109" t="n">
        <v>0</v>
      </c>
      <c r="AC111" s="109" t="n">
        <v>0</v>
      </c>
      <c r="AD111" s="109" t="n">
        <v>0</v>
      </c>
      <c r="AE111" s="109" t="n">
        <v>0</v>
      </c>
      <c r="AF111" s="109" t="n">
        <v>0</v>
      </c>
      <c r="AG111" s="109" t="n">
        <v>0</v>
      </c>
      <c r="AH111" s="109" t="n">
        <v>0</v>
      </c>
      <c r="AI111" s="109" t="n">
        <v>0</v>
      </c>
      <c r="AJ111" s="109" t="n">
        <v>0</v>
      </c>
      <c r="AK111" s="109" t="n">
        <v>0</v>
      </c>
      <c r="AL111" s="109" t="n">
        <v>0</v>
      </c>
      <c r="AM111" s="109" t="n">
        <v>0</v>
      </c>
      <c r="AN111" s="109" t="n">
        <v>0</v>
      </c>
      <c r="AO111" s="109" t="n">
        <v>0</v>
      </c>
      <c r="AP111" s="109" t="n">
        <v>0</v>
      </c>
      <c r="AQ111" s="109" t="n">
        <v>0</v>
      </c>
      <c r="AR111" s="109" t="n">
        <v>0</v>
      </c>
      <c r="AS111" s="109" t="n">
        <v>0</v>
      </c>
      <c r="AT111" s="109" t="n">
        <v>0</v>
      </c>
      <c r="AU111" s="109" t="n">
        <v>0</v>
      </c>
      <c r="AV111" s="109" t="n">
        <v>0</v>
      </c>
      <c r="AW111" s="109" t="n">
        <v>0</v>
      </c>
      <c r="AX111" s="109" t="n">
        <v>0</v>
      </c>
      <c r="AY111" s="109" t="n">
        <v>0</v>
      </c>
      <c r="AZ111" s="109" t="n">
        <v>0</v>
      </c>
      <c r="BA111" s="109" t="n">
        <v>0</v>
      </c>
      <c r="BB111" s="109" t="n">
        <v>0</v>
      </c>
      <c r="BC111" s="109" t="n">
        <v>0</v>
      </c>
      <c r="BD111" s="109" t="n">
        <v>0</v>
      </c>
      <c r="BE111" s="109" t="n">
        <v>0</v>
      </c>
      <c r="BF111" s="109" t="n">
        <v>0</v>
      </c>
      <c r="BG111" s="109" t="n">
        <v>0</v>
      </c>
      <c r="BH111" s="109" t="n">
        <v>0</v>
      </c>
      <c r="BI111" s="109" t="n">
        <v>0</v>
      </c>
      <c r="BJ111" s="109" t="n">
        <v>0</v>
      </c>
      <c r="BK111" s="109" t="n">
        <v>0</v>
      </c>
      <c r="BL111" s="109" t="n">
        <v>0</v>
      </c>
      <c r="BM111" s="109" t="n">
        <v>0</v>
      </c>
      <c r="BN111" s="109" t="n">
        <v>0</v>
      </c>
      <c r="BO111" s="109" t="n">
        <v>0</v>
      </c>
      <c r="BP111" s="109" t="n">
        <v>0</v>
      </c>
      <c r="BQ111" s="109" t="n">
        <v>0</v>
      </c>
      <c r="BR111" s="109" t="n">
        <v>0</v>
      </c>
      <c r="BS111" s="109" t="n">
        <v>0</v>
      </c>
      <c r="BT111" s="109" t="n">
        <v>0</v>
      </c>
      <c r="BU111" s="109" t="n">
        <v>0</v>
      </c>
      <c r="BV111" s="109" t="n">
        <v>0</v>
      </c>
      <c r="BW111" s="109" t="n">
        <v>0</v>
      </c>
      <c r="BX111" s="109" t="n">
        <v>0</v>
      </c>
      <c r="BY111" s="109" t="n">
        <v>0</v>
      </c>
      <c r="BZ111" s="109" t="n">
        <v>0</v>
      </c>
      <c r="CA111" s="109" t="n">
        <v>0</v>
      </c>
      <c r="CB111" s="109" t="n">
        <v>0</v>
      </c>
      <c r="CC111" s="109" t="n">
        <v>0</v>
      </c>
      <c r="CD111" s="109" t="n">
        <v>0</v>
      </c>
      <c r="CE111" s="109" t="n">
        <v>0</v>
      </c>
      <c r="CF111" s="109" t="n">
        <v>0</v>
      </c>
      <c r="CG111" s="109" t="n">
        <v>0</v>
      </c>
      <c r="CH111" s="109" t="n">
        <v>0</v>
      </c>
      <c r="CI111" s="109" t="n">
        <v>0</v>
      </c>
      <c r="CJ111" s="109" t="n">
        <v>0</v>
      </c>
      <c r="CK111" s="109" t="n">
        <v>0</v>
      </c>
      <c r="CL111" s="109" t="n">
        <v>0</v>
      </c>
      <c r="CM111" s="109" t="n">
        <v>0</v>
      </c>
      <c r="CN111" s="109" t="n">
        <v>0</v>
      </c>
      <c r="CO111" s="109" t="n">
        <v>0</v>
      </c>
      <c r="CP111" s="109" t="n">
        <v>0</v>
      </c>
      <c r="CQ111" s="109" t="n">
        <v>0</v>
      </c>
      <c r="CR111" s="109" t="n">
        <v>0</v>
      </c>
      <c r="CS111" s="109" t="n">
        <v>0</v>
      </c>
      <c r="CT111" s="109" t="n">
        <v>0</v>
      </c>
      <c r="CU111" s="109" t="n">
        <v>0</v>
      </c>
      <c r="CV111" s="109" t="n">
        <v>0</v>
      </c>
      <c r="CW111" s="109" t="n">
        <v>0</v>
      </c>
      <c r="CX111" s="109" t="n">
        <v>0</v>
      </c>
      <c r="CY111" s="109" t="n">
        <v>0</v>
      </c>
      <c r="CZ111" s="109" t="n">
        <v>0</v>
      </c>
      <c r="DA111" s="109" t="n">
        <v>0</v>
      </c>
      <c r="DB111" s="109" t="n">
        <v>0</v>
      </c>
      <c r="DC111" s="109" t="n">
        <v>0</v>
      </c>
      <c r="DD111" s="109" t="n">
        <v>0</v>
      </c>
      <c r="DE111" s="109" t="n">
        <v>0</v>
      </c>
      <c r="DF111" s="109" t="n">
        <v>0</v>
      </c>
      <c r="DG111" s="109" t="n">
        <v>0</v>
      </c>
      <c r="DH111" s="109" t="n">
        <v>0</v>
      </c>
      <c r="DI111" s="109" t="n">
        <v>0</v>
      </c>
      <c r="DJ111" s="109" t="n">
        <v>0</v>
      </c>
      <c r="DK111" s="109" t="n">
        <v>0</v>
      </c>
      <c r="DL111" s="109" t="n">
        <v>0</v>
      </c>
      <c r="DM111" s="109" t="n">
        <v>0</v>
      </c>
      <c r="DN111" s="109" t="n">
        <v>0</v>
      </c>
      <c r="DO111" s="109" t="n">
        <v>0</v>
      </c>
      <c r="DP111" s="109" t="n">
        <v>0</v>
      </c>
      <c r="DQ111" s="109" t="n">
        <v>0</v>
      </c>
      <c r="DR111" s="109" t="n">
        <v>0</v>
      </c>
      <c r="DS111" s="109" t="n">
        <v>0</v>
      </c>
      <c r="DT111" s="109" t="n">
        <v>0</v>
      </c>
      <c r="DU111" s="109" t="n">
        <v>0</v>
      </c>
      <c r="DV111" s="109" t="n">
        <v>0</v>
      </c>
      <c r="DW111" s="109" t="n">
        <v>0</v>
      </c>
      <c r="DX111" s="109" t="n">
        <v>0</v>
      </c>
      <c r="DY111" s="109" t="n">
        <v>0</v>
      </c>
      <c r="DZ111" s="109" t="n">
        <v>0</v>
      </c>
      <c r="EA111" s="109" t="n">
        <v>0</v>
      </c>
      <c r="EB111" s="109" t="n">
        <v>0</v>
      </c>
      <c r="EC111" s="109" t="n">
        <v>0</v>
      </c>
      <c r="ED111" s="109" t="n">
        <v>0</v>
      </c>
      <c r="EE111" s="109" t="n">
        <v>0</v>
      </c>
      <c r="EF111" s="109" t="n">
        <v>0</v>
      </c>
      <c r="EG111" s="109" t="n">
        <v>0</v>
      </c>
      <c r="EH111" s="109" t="n">
        <v>0</v>
      </c>
      <c r="EI111" s="109" t="n">
        <v>0</v>
      </c>
      <c r="EJ111" s="109" t="n">
        <v>0</v>
      </c>
      <c r="EK111" s="109" t="n">
        <v>0</v>
      </c>
      <c r="EL111" s="109" t="n">
        <v>0</v>
      </c>
      <c r="EM111" s="109" t="n">
        <v>0</v>
      </c>
      <c r="EN111" s="109" t="n">
        <v>0</v>
      </c>
      <c r="EO111" s="109" t="n">
        <v>0</v>
      </c>
      <c r="EP111" s="109" t="n">
        <v>0</v>
      </c>
      <c r="EQ111" s="109" t="n">
        <v>0</v>
      </c>
      <c r="ER111" s="109" t="n">
        <v>0</v>
      </c>
      <c r="ES111" s="109" t="n">
        <v>0</v>
      </c>
      <c r="ET111" s="109" t="n">
        <v>0</v>
      </c>
      <c r="EU111" s="109" t="n">
        <v>0</v>
      </c>
      <c r="EV111" s="109" t="n">
        <v>0</v>
      </c>
      <c r="EW111" s="109" t="n">
        <v>0</v>
      </c>
      <c r="EX111" s="109" t="n">
        <v>0</v>
      </c>
      <c r="EY111" s="109" t="n">
        <v>0</v>
      </c>
      <c r="EZ111" s="109" t="n">
        <f aca="false">ROUND(SUM(G111:EY111),5)</f>
        <v>0</v>
      </c>
      <c r="FA111" s="110"/>
      <c r="FB111" s="111"/>
      <c r="FC111" s="110"/>
      <c r="FD111" s="111"/>
      <c r="FE111" s="110"/>
      <c r="FF111" s="111"/>
      <c r="FG111" s="110"/>
      <c r="FH111" s="111"/>
      <c r="FI111" s="110"/>
      <c r="FJ111" s="111"/>
      <c r="FK111" s="110"/>
      <c r="FL111" s="111"/>
      <c r="FM111" s="110"/>
      <c r="FN111" s="111"/>
      <c r="FO111" s="110"/>
      <c r="FP111" s="111"/>
      <c r="FQ111" s="110"/>
      <c r="FR111" s="111"/>
      <c r="FS111" s="110"/>
      <c r="FT111" s="111"/>
      <c r="FU111" s="110"/>
      <c r="FV111" s="111"/>
      <c r="FW111" s="110"/>
      <c r="FX111" s="111"/>
      <c r="FY111" s="110"/>
      <c r="FZ111" s="111"/>
      <c r="GA111" s="110"/>
      <c r="GB111" s="111"/>
      <c r="GC111" s="110"/>
      <c r="GD111" s="111"/>
      <c r="GE111" s="110"/>
      <c r="GF111" s="111"/>
      <c r="GG111" s="110"/>
      <c r="GH111" s="111"/>
      <c r="GI111" s="110"/>
      <c r="GJ111" s="111"/>
      <c r="GK111" s="110"/>
      <c r="GL111" s="111"/>
      <c r="GM111" s="110"/>
      <c r="GN111" s="111"/>
      <c r="GO111" s="110"/>
      <c r="GP111" s="111"/>
      <c r="GQ111" s="110"/>
      <c r="GR111" s="111"/>
      <c r="GS111" s="110"/>
      <c r="GT111" s="111"/>
      <c r="GU111" s="110"/>
      <c r="GV111" s="111"/>
      <c r="GW111" s="110"/>
      <c r="GX111" s="111"/>
      <c r="GY111" s="110"/>
      <c r="GZ111" s="111"/>
      <c r="HA111" s="110"/>
      <c r="HB111" s="111"/>
      <c r="HC111" s="110"/>
      <c r="HD111" s="111"/>
      <c r="HE111" s="110"/>
      <c r="HF111" s="111"/>
      <c r="HG111" s="110"/>
      <c r="HH111" s="111"/>
      <c r="HI111" s="110"/>
      <c r="HJ111" s="111"/>
      <c r="HK111" s="110"/>
      <c r="HL111" s="111"/>
      <c r="HM111" s="110"/>
      <c r="HN111" s="111"/>
      <c r="HO111" s="110"/>
      <c r="HP111" s="111"/>
      <c r="HQ111" s="110"/>
      <c r="HR111" s="111"/>
      <c r="HS111" s="110"/>
      <c r="HT111" s="111"/>
      <c r="HU111" s="110"/>
      <c r="HV111" s="111"/>
      <c r="HW111" s="110"/>
      <c r="HX111" s="111"/>
      <c r="HY111" s="110"/>
      <c r="HZ111" s="111"/>
      <c r="IA111" s="110"/>
      <c r="IB111" s="111"/>
      <c r="IC111" s="110"/>
      <c r="ID111" s="111"/>
      <c r="IE111" s="110"/>
      <c r="IF111" s="111"/>
      <c r="IG111" s="110"/>
      <c r="IH111" s="111"/>
      <c r="II111" s="110"/>
      <c r="IJ111" s="111"/>
      <c r="IK111" s="110"/>
      <c r="IL111" s="111"/>
      <c r="IM111" s="110"/>
      <c r="IN111" s="111"/>
      <c r="IO111" s="110"/>
      <c r="IP111" s="111"/>
      <c r="IQ111" s="110"/>
      <c r="IR111" s="111"/>
      <c r="IS111" s="110"/>
      <c r="IT111" s="111"/>
      <c r="IU111" s="110"/>
      <c r="IV111" s="111"/>
      <c r="IW111" s="110"/>
      <c r="IX111" s="111"/>
      <c r="IY111" s="110"/>
      <c r="IZ111" s="111"/>
      <c r="JA111" s="110"/>
      <c r="JB111" s="111"/>
      <c r="JC111" s="110"/>
      <c r="JD111" s="111"/>
      <c r="JE111" s="110"/>
      <c r="JF111" s="111"/>
      <c r="JG111" s="110"/>
      <c r="JH111" s="111"/>
      <c r="JI111" s="110"/>
      <c r="JJ111" s="111"/>
      <c r="JK111" s="110"/>
      <c r="JL111" s="111"/>
      <c r="JM111" s="110"/>
      <c r="JN111" s="111"/>
      <c r="JO111" s="110"/>
      <c r="JP111" s="111"/>
      <c r="JQ111" s="110"/>
      <c r="JR111" s="111"/>
      <c r="JS111" s="110"/>
      <c r="JT111" s="111"/>
      <c r="JU111" s="110"/>
      <c r="JV111" s="111"/>
      <c r="JW111" s="110"/>
      <c r="JX111" s="111"/>
      <c r="JY111" s="112"/>
      <c r="JZ111" s="112"/>
    </row>
    <row r="112" customFormat="false" ht="13.8" hidden="false" customHeight="false" outlineLevel="0" collapsed="false">
      <c r="A112" s="76"/>
      <c r="B112" s="76"/>
      <c r="C112" s="76"/>
      <c r="D112" s="76"/>
      <c r="E112" s="76"/>
      <c r="F112" s="76" t="s">
        <v>487</v>
      </c>
      <c r="G112" s="109" t="n">
        <v>0</v>
      </c>
      <c r="H112" s="109" t="n">
        <v>0</v>
      </c>
      <c r="I112" s="109" t="n">
        <v>0</v>
      </c>
      <c r="J112" s="109" t="n">
        <v>0</v>
      </c>
      <c r="K112" s="109" t="n">
        <v>0</v>
      </c>
      <c r="L112" s="109" t="n">
        <v>0</v>
      </c>
      <c r="M112" s="109" t="n">
        <v>0</v>
      </c>
      <c r="N112" s="109" t="n">
        <v>0</v>
      </c>
      <c r="O112" s="109" t="n">
        <v>0</v>
      </c>
      <c r="P112" s="109" t="n">
        <v>0</v>
      </c>
      <c r="Q112" s="109" t="n">
        <v>0</v>
      </c>
      <c r="R112" s="109" t="n">
        <v>0</v>
      </c>
      <c r="S112" s="109" t="n">
        <v>0</v>
      </c>
      <c r="T112" s="109" t="n">
        <v>0</v>
      </c>
      <c r="U112" s="109" t="n">
        <v>0</v>
      </c>
      <c r="V112" s="109" t="n">
        <v>0</v>
      </c>
      <c r="W112" s="109" t="n">
        <v>0</v>
      </c>
      <c r="X112" s="109" t="n">
        <v>0</v>
      </c>
      <c r="Y112" s="109" t="n">
        <v>0</v>
      </c>
      <c r="Z112" s="109" t="n">
        <v>0</v>
      </c>
      <c r="AA112" s="109" t="n">
        <v>0</v>
      </c>
      <c r="AB112" s="109" t="n">
        <v>0</v>
      </c>
      <c r="AC112" s="109" t="n">
        <v>0</v>
      </c>
      <c r="AD112" s="109" t="n">
        <v>0</v>
      </c>
      <c r="AE112" s="109" t="n">
        <v>0</v>
      </c>
      <c r="AF112" s="109" t="n">
        <v>0</v>
      </c>
      <c r="AG112" s="109" t="n">
        <v>0</v>
      </c>
      <c r="AH112" s="109" t="n">
        <v>0</v>
      </c>
      <c r="AI112" s="109" t="n">
        <v>0</v>
      </c>
      <c r="AJ112" s="109" t="n">
        <v>0</v>
      </c>
      <c r="AK112" s="109" t="n">
        <v>0</v>
      </c>
      <c r="AL112" s="109" t="n">
        <v>0</v>
      </c>
      <c r="AM112" s="109" t="n">
        <v>0</v>
      </c>
      <c r="AN112" s="109" t="n">
        <v>0</v>
      </c>
      <c r="AO112" s="109" t="n">
        <v>0</v>
      </c>
      <c r="AP112" s="109" t="n">
        <v>0</v>
      </c>
      <c r="AQ112" s="109" t="n">
        <v>0</v>
      </c>
      <c r="AR112" s="109" t="n">
        <v>0</v>
      </c>
      <c r="AS112" s="109" t="n">
        <v>0</v>
      </c>
      <c r="AT112" s="109" t="n">
        <v>0</v>
      </c>
      <c r="AU112" s="109" t="n">
        <v>0</v>
      </c>
      <c r="AV112" s="109" t="n">
        <v>0</v>
      </c>
      <c r="AW112" s="109" t="n">
        <v>0</v>
      </c>
      <c r="AX112" s="109" t="n">
        <v>0</v>
      </c>
      <c r="AY112" s="109" t="n">
        <v>0</v>
      </c>
      <c r="AZ112" s="109" t="n">
        <v>0</v>
      </c>
      <c r="BA112" s="109" t="n">
        <v>0</v>
      </c>
      <c r="BB112" s="109" t="n">
        <v>0</v>
      </c>
      <c r="BC112" s="109" t="n">
        <v>0</v>
      </c>
      <c r="BD112" s="109" t="n">
        <v>0</v>
      </c>
      <c r="BE112" s="109" t="n">
        <v>0</v>
      </c>
      <c r="BF112" s="109" t="n">
        <v>0</v>
      </c>
      <c r="BG112" s="109" t="n">
        <v>0</v>
      </c>
      <c r="BH112" s="109" t="n">
        <v>0</v>
      </c>
      <c r="BI112" s="109" t="n">
        <v>0</v>
      </c>
      <c r="BJ112" s="109" t="n">
        <v>0</v>
      </c>
      <c r="BK112" s="109" t="n">
        <v>0</v>
      </c>
      <c r="BL112" s="109" t="n">
        <v>0</v>
      </c>
      <c r="BM112" s="109" t="n">
        <v>0</v>
      </c>
      <c r="BN112" s="109" t="n">
        <v>0</v>
      </c>
      <c r="BO112" s="109" t="n">
        <v>0</v>
      </c>
      <c r="BP112" s="109" t="n">
        <v>0</v>
      </c>
      <c r="BQ112" s="109" t="n">
        <v>0</v>
      </c>
      <c r="BR112" s="109" t="n">
        <v>0</v>
      </c>
      <c r="BS112" s="109" t="n">
        <v>0</v>
      </c>
      <c r="BT112" s="109" t="n">
        <v>0</v>
      </c>
      <c r="BU112" s="109" t="n">
        <v>0</v>
      </c>
      <c r="BV112" s="109" t="n">
        <v>0</v>
      </c>
      <c r="BW112" s="109" t="n">
        <v>0</v>
      </c>
      <c r="BX112" s="109" t="n">
        <v>0</v>
      </c>
      <c r="BY112" s="109" t="n">
        <v>0</v>
      </c>
      <c r="BZ112" s="109" t="n">
        <v>0</v>
      </c>
      <c r="CA112" s="109" t="n">
        <v>0</v>
      </c>
      <c r="CB112" s="109" t="n">
        <v>0</v>
      </c>
      <c r="CC112" s="109" t="n">
        <v>0</v>
      </c>
      <c r="CD112" s="109" t="n">
        <v>0</v>
      </c>
      <c r="CE112" s="109" t="n">
        <v>0</v>
      </c>
      <c r="CF112" s="109" t="n">
        <v>0</v>
      </c>
      <c r="CG112" s="109" t="n">
        <v>0</v>
      </c>
      <c r="CH112" s="109" t="n">
        <v>0</v>
      </c>
      <c r="CI112" s="109" t="n">
        <v>0</v>
      </c>
      <c r="CJ112" s="109" t="n">
        <v>0</v>
      </c>
      <c r="CK112" s="109" t="n">
        <v>0</v>
      </c>
      <c r="CL112" s="109" t="n">
        <v>0</v>
      </c>
      <c r="CM112" s="109" t="n">
        <v>0</v>
      </c>
      <c r="CN112" s="109" t="n">
        <v>0</v>
      </c>
      <c r="CO112" s="109" t="n">
        <v>0</v>
      </c>
      <c r="CP112" s="109" t="n">
        <v>0</v>
      </c>
      <c r="CQ112" s="109" t="n">
        <v>0</v>
      </c>
      <c r="CR112" s="109" t="n">
        <v>0</v>
      </c>
      <c r="CS112" s="109" t="n">
        <v>0</v>
      </c>
      <c r="CT112" s="109" t="n">
        <v>0</v>
      </c>
      <c r="CU112" s="109" t="n">
        <v>0</v>
      </c>
      <c r="CV112" s="109" t="n">
        <v>0</v>
      </c>
      <c r="CW112" s="109" t="n">
        <v>0</v>
      </c>
      <c r="CX112" s="109" t="n">
        <v>0</v>
      </c>
      <c r="CY112" s="109" t="n">
        <v>0</v>
      </c>
      <c r="CZ112" s="109" t="n">
        <v>0</v>
      </c>
      <c r="DA112" s="109" t="n">
        <v>0</v>
      </c>
      <c r="DB112" s="109" t="n">
        <v>0</v>
      </c>
      <c r="DC112" s="109" t="n">
        <v>0</v>
      </c>
      <c r="DD112" s="109" t="n">
        <v>0</v>
      </c>
      <c r="DE112" s="109" t="n">
        <v>0</v>
      </c>
      <c r="DF112" s="109" t="n">
        <v>0</v>
      </c>
      <c r="DG112" s="109" t="n">
        <v>0</v>
      </c>
      <c r="DH112" s="109" t="n">
        <v>0</v>
      </c>
      <c r="DI112" s="109" t="n">
        <v>0</v>
      </c>
      <c r="DJ112" s="109" t="n">
        <v>0</v>
      </c>
      <c r="DK112" s="109" t="n">
        <v>0</v>
      </c>
      <c r="DL112" s="109" t="n">
        <v>0</v>
      </c>
      <c r="DM112" s="109" t="n">
        <v>0</v>
      </c>
      <c r="DN112" s="109" t="n">
        <v>0</v>
      </c>
      <c r="DO112" s="109" t="n">
        <v>0</v>
      </c>
      <c r="DP112" s="109" t="n">
        <v>0</v>
      </c>
      <c r="DQ112" s="109" t="n">
        <v>0</v>
      </c>
      <c r="DR112" s="109" t="n">
        <v>0</v>
      </c>
      <c r="DS112" s="109" t="n">
        <v>0</v>
      </c>
      <c r="DT112" s="109" t="n">
        <v>0</v>
      </c>
      <c r="DU112" s="109" t="n">
        <v>0</v>
      </c>
      <c r="DV112" s="109" t="n">
        <v>0</v>
      </c>
      <c r="DW112" s="109" t="n">
        <v>0</v>
      </c>
      <c r="DX112" s="109" t="n">
        <v>0</v>
      </c>
      <c r="DY112" s="109" t="n">
        <v>0</v>
      </c>
      <c r="DZ112" s="109" t="n">
        <v>0</v>
      </c>
      <c r="EA112" s="109" t="n">
        <v>0</v>
      </c>
      <c r="EB112" s="109" t="n">
        <v>0</v>
      </c>
      <c r="EC112" s="109" t="n">
        <v>0</v>
      </c>
      <c r="ED112" s="109" t="n">
        <v>0</v>
      </c>
      <c r="EE112" s="109" t="n">
        <v>0</v>
      </c>
      <c r="EF112" s="109" t="n">
        <v>0</v>
      </c>
      <c r="EG112" s="109" t="n">
        <v>0</v>
      </c>
      <c r="EH112" s="109" t="n">
        <v>0</v>
      </c>
      <c r="EI112" s="109" t="n">
        <v>0</v>
      </c>
      <c r="EJ112" s="109" t="n">
        <v>0</v>
      </c>
      <c r="EK112" s="109" t="n">
        <v>0</v>
      </c>
      <c r="EL112" s="109" t="n">
        <v>0</v>
      </c>
      <c r="EM112" s="109" t="n">
        <v>0</v>
      </c>
      <c r="EN112" s="109" t="n">
        <v>0</v>
      </c>
      <c r="EO112" s="109" t="n">
        <v>0</v>
      </c>
      <c r="EP112" s="109" t="n">
        <v>0</v>
      </c>
      <c r="EQ112" s="109" t="n">
        <v>0</v>
      </c>
      <c r="ER112" s="109" t="n">
        <v>0</v>
      </c>
      <c r="ES112" s="109" t="n">
        <v>0</v>
      </c>
      <c r="ET112" s="109" t="n">
        <v>0</v>
      </c>
      <c r="EU112" s="109" t="n">
        <v>0</v>
      </c>
      <c r="EV112" s="109" t="n">
        <v>0</v>
      </c>
      <c r="EW112" s="109" t="n">
        <v>0</v>
      </c>
      <c r="EX112" s="109" t="n">
        <v>0</v>
      </c>
      <c r="EY112" s="109" t="n">
        <v>0</v>
      </c>
      <c r="EZ112" s="109" t="n">
        <f aca="false">ROUND(SUM(G112:EY112),5)</f>
        <v>0</v>
      </c>
      <c r="FA112" s="110"/>
      <c r="FB112" s="111"/>
      <c r="FC112" s="110"/>
      <c r="FD112" s="111"/>
      <c r="FE112" s="110"/>
      <c r="FF112" s="111"/>
      <c r="FG112" s="110"/>
      <c r="FH112" s="111"/>
      <c r="FI112" s="110"/>
      <c r="FJ112" s="111"/>
      <c r="FK112" s="110"/>
      <c r="FL112" s="111"/>
      <c r="FM112" s="110"/>
      <c r="FN112" s="111"/>
      <c r="FO112" s="110"/>
      <c r="FP112" s="111"/>
      <c r="FQ112" s="110"/>
      <c r="FR112" s="111"/>
      <c r="FS112" s="110"/>
      <c r="FT112" s="111"/>
      <c r="FU112" s="110"/>
      <c r="FV112" s="111"/>
      <c r="FW112" s="110"/>
      <c r="FX112" s="111"/>
      <c r="FY112" s="110"/>
      <c r="FZ112" s="111"/>
      <c r="GA112" s="110"/>
      <c r="GB112" s="111"/>
      <c r="GC112" s="110"/>
      <c r="GD112" s="111"/>
      <c r="GE112" s="110"/>
      <c r="GF112" s="111"/>
      <c r="GG112" s="110"/>
      <c r="GH112" s="111"/>
      <c r="GI112" s="110"/>
      <c r="GJ112" s="111"/>
      <c r="GK112" s="110"/>
      <c r="GL112" s="111"/>
      <c r="GM112" s="110"/>
      <c r="GN112" s="111"/>
      <c r="GO112" s="110"/>
      <c r="GP112" s="111"/>
      <c r="GQ112" s="110"/>
      <c r="GR112" s="111"/>
      <c r="GS112" s="110"/>
      <c r="GT112" s="111"/>
      <c r="GU112" s="110"/>
      <c r="GV112" s="111"/>
      <c r="GW112" s="110"/>
      <c r="GX112" s="111"/>
      <c r="GY112" s="110"/>
      <c r="GZ112" s="111"/>
      <c r="HA112" s="110"/>
      <c r="HB112" s="111"/>
      <c r="HC112" s="110"/>
      <c r="HD112" s="111"/>
      <c r="HE112" s="110"/>
      <c r="HF112" s="111"/>
      <c r="HG112" s="110"/>
      <c r="HH112" s="111"/>
      <c r="HI112" s="110"/>
      <c r="HJ112" s="111"/>
      <c r="HK112" s="110"/>
      <c r="HL112" s="111"/>
      <c r="HM112" s="110"/>
      <c r="HN112" s="111"/>
      <c r="HO112" s="110"/>
      <c r="HP112" s="111"/>
      <c r="HQ112" s="110"/>
      <c r="HR112" s="111"/>
      <c r="HS112" s="110"/>
      <c r="HT112" s="111"/>
      <c r="HU112" s="110"/>
      <c r="HV112" s="111"/>
      <c r="HW112" s="110"/>
      <c r="HX112" s="111"/>
      <c r="HY112" s="110"/>
      <c r="HZ112" s="111"/>
      <c r="IA112" s="110"/>
      <c r="IB112" s="111"/>
      <c r="IC112" s="110"/>
      <c r="ID112" s="111"/>
      <c r="IE112" s="110"/>
      <c r="IF112" s="111"/>
      <c r="IG112" s="110"/>
      <c r="IH112" s="111"/>
      <c r="II112" s="110"/>
      <c r="IJ112" s="111"/>
      <c r="IK112" s="110"/>
      <c r="IL112" s="111"/>
      <c r="IM112" s="110"/>
      <c r="IN112" s="111"/>
      <c r="IO112" s="110"/>
      <c r="IP112" s="111"/>
      <c r="IQ112" s="110"/>
      <c r="IR112" s="111"/>
      <c r="IS112" s="110"/>
      <c r="IT112" s="111"/>
      <c r="IU112" s="110"/>
      <c r="IV112" s="111"/>
      <c r="IW112" s="110"/>
      <c r="IX112" s="111"/>
      <c r="IY112" s="110"/>
      <c r="IZ112" s="111"/>
      <c r="JA112" s="110"/>
      <c r="JB112" s="111"/>
      <c r="JC112" s="110"/>
      <c r="JD112" s="111"/>
      <c r="JE112" s="110"/>
      <c r="JF112" s="111"/>
      <c r="JG112" s="110"/>
      <c r="JH112" s="111"/>
      <c r="JI112" s="110"/>
      <c r="JJ112" s="111"/>
      <c r="JK112" s="110"/>
      <c r="JL112" s="111"/>
      <c r="JM112" s="110"/>
      <c r="JN112" s="111"/>
      <c r="JO112" s="110"/>
      <c r="JP112" s="111"/>
      <c r="JQ112" s="110"/>
      <c r="JR112" s="111"/>
      <c r="JS112" s="110"/>
      <c r="JT112" s="111"/>
      <c r="JU112" s="110"/>
      <c r="JV112" s="111"/>
      <c r="JW112" s="110"/>
      <c r="JX112" s="111"/>
      <c r="JY112" s="112"/>
      <c r="JZ112" s="112"/>
    </row>
    <row r="113" customFormat="false" ht="13.8" hidden="false" customHeight="false" outlineLevel="0" collapsed="false">
      <c r="A113" s="76"/>
      <c r="B113" s="76"/>
      <c r="C113" s="76"/>
      <c r="D113" s="76"/>
      <c r="E113" s="76"/>
      <c r="F113" s="76" t="s">
        <v>488</v>
      </c>
      <c r="G113" s="109" t="n">
        <v>0</v>
      </c>
      <c r="H113" s="109" t="n">
        <v>0</v>
      </c>
      <c r="I113" s="109" t="n">
        <v>0</v>
      </c>
      <c r="J113" s="109" t="n">
        <v>0</v>
      </c>
      <c r="K113" s="109" t="n">
        <v>0</v>
      </c>
      <c r="L113" s="109" t="n">
        <v>0</v>
      </c>
      <c r="M113" s="109" t="n">
        <v>0</v>
      </c>
      <c r="N113" s="109" t="n">
        <v>0</v>
      </c>
      <c r="O113" s="109" t="n">
        <v>0</v>
      </c>
      <c r="P113" s="109" t="n">
        <v>0</v>
      </c>
      <c r="Q113" s="109" t="n">
        <v>0</v>
      </c>
      <c r="R113" s="109" t="n">
        <v>0</v>
      </c>
      <c r="S113" s="109" t="n">
        <v>0</v>
      </c>
      <c r="T113" s="109" t="n">
        <v>0</v>
      </c>
      <c r="U113" s="109" t="n">
        <v>0</v>
      </c>
      <c r="V113" s="109" t="n">
        <v>0</v>
      </c>
      <c r="W113" s="109" t="n">
        <v>0</v>
      </c>
      <c r="X113" s="109" t="n">
        <v>0</v>
      </c>
      <c r="Y113" s="109" t="n">
        <v>0</v>
      </c>
      <c r="Z113" s="109" t="n">
        <v>0</v>
      </c>
      <c r="AA113" s="109" t="n">
        <v>0</v>
      </c>
      <c r="AB113" s="109" t="n">
        <v>0</v>
      </c>
      <c r="AC113" s="109" t="n">
        <v>0</v>
      </c>
      <c r="AD113" s="109" t="n">
        <v>0</v>
      </c>
      <c r="AE113" s="109" t="n">
        <v>0</v>
      </c>
      <c r="AF113" s="109" t="n">
        <v>0</v>
      </c>
      <c r="AG113" s="109" t="n">
        <v>0</v>
      </c>
      <c r="AH113" s="109" t="n">
        <v>0</v>
      </c>
      <c r="AI113" s="109" t="n">
        <v>0</v>
      </c>
      <c r="AJ113" s="109" t="n">
        <v>0</v>
      </c>
      <c r="AK113" s="109" t="n">
        <v>0</v>
      </c>
      <c r="AL113" s="109" t="n">
        <v>0</v>
      </c>
      <c r="AM113" s="109" t="n">
        <v>0</v>
      </c>
      <c r="AN113" s="109" t="n">
        <v>0</v>
      </c>
      <c r="AO113" s="109" t="n">
        <v>0</v>
      </c>
      <c r="AP113" s="109" t="n">
        <v>0</v>
      </c>
      <c r="AQ113" s="109" t="n">
        <v>0</v>
      </c>
      <c r="AR113" s="109" t="n">
        <v>0</v>
      </c>
      <c r="AS113" s="109" t="n">
        <v>0</v>
      </c>
      <c r="AT113" s="109" t="n">
        <v>0</v>
      </c>
      <c r="AU113" s="109" t="n">
        <v>0</v>
      </c>
      <c r="AV113" s="109" t="n">
        <v>0</v>
      </c>
      <c r="AW113" s="109" t="n">
        <v>0</v>
      </c>
      <c r="AX113" s="109" t="n">
        <v>0</v>
      </c>
      <c r="AY113" s="109" t="n">
        <v>0</v>
      </c>
      <c r="AZ113" s="109" t="n">
        <v>0</v>
      </c>
      <c r="BA113" s="109" t="n">
        <v>0</v>
      </c>
      <c r="BB113" s="109" t="n">
        <v>0</v>
      </c>
      <c r="BC113" s="109" t="n">
        <v>0</v>
      </c>
      <c r="BD113" s="109" t="n">
        <v>0</v>
      </c>
      <c r="BE113" s="109" t="n">
        <v>0</v>
      </c>
      <c r="BF113" s="109" t="n">
        <v>0</v>
      </c>
      <c r="BG113" s="109" t="n">
        <v>0</v>
      </c>
      <c r="BH113" s="109" t="n">
        <v>0</v>
      </c>
      <c r="BI113" s="109" t="n">
        <v>0</v>
      </c>
      <c r="BJ113" s="109" t="n">
        <v>0</v>
      </c>
      <c r="BK113" s="109" t="n">
        <v>0</v>
      </c>
      <c r="BL113" s="109" t="n">
        <v>0</v>
      </c>
      <c r="BM113" s="109" t="n">
        <v>0</v>
      </c>
      <c r="BN113" s="109" t="n">
        <v>0</v>
      </c>
      <c r="BO113" s="109" t="n">
        <v>0</v>
      </c>
      <c r="BP113" s="109" t="n">
        <v>0</v>
      </c>
      <c r="BQ113" s="109" t="n">
        <v>0</v>
      </c>
      <c r="BR113" s="109" t="n">
        <v>0</v>
      </c>
      <c r="BS113" s="109" t="n">
        <v>0</v>
      </c>
      <c r="BT113" s="109" t="n">
        <v>0</v>
      </c>
      <c r="BU113" s="109" t="n">
        <v>0</v>
      </c>
      <c r="BV113" s="109" t="n">
        <v>0</v>
      </c>
      <c r="BW113" s="109" t="n">
        <v>0</v>
      </c>
      <c r="BX113" s="109" t="n">
        <v>0</v>
      </c>
      <c r="BY113" s="109" t="n">
        <v>0</v>
      </c>
      <c r="BZ113" s="109" t="n">
        <v>0</v>
      </c>
      <c r="CA113" s="109" t="n">
        <v>0</v>
      </c>
      <c r="CB113" s="109" t="n">
        <v>0</v>
      </c>
      <c r="CC113" s="109" t="n">
        <v>0</v>
      </c>
      <c r="CD113" s="109" t="n">
        <v>0</v>
      </c>
      <c r="CE113" s="109" t="n">
        <v>0</v>
      </c>
      <c r="CF113" s="109" t="n">
        <v>0</v>
      </c>
      <c r="CG113" s="109" t="n">
        <v>0</v>
      </c>
      <c r="CH113" s="109" t="n">
        <v>0</v>
      </c>
      <c r="CI113" s="109" t="n">
        <v>0</v>
      </c>
      <c r="CJ113" s="109" t="n">
        <v>0</v>
      </c>
      <c r="CK113" s="109" t="n">
        <v>0</v>
      </c>
      <c r="CL113" s="109" t="n">
        <v>0</v>
      </c>
      <c r="CM113" s="109" t="n">
        <v>0</v>
      </c>
      <c r="CN113" s="109" t="n">
        <v>0</v>
      </c>
      <c r="CO113" s="109" t="n">
        <v>0</v>
      </c>
      <c r="CP113" s="109" t="n">
        <v>0</v>
      </c>
      <c r="CQ113" s="109" t="n">
        <v>0</v>
      </c>
      <c r="CR113" s="109" t="n">
        <v>0</v>
      </c>
      <c r="CS113" s="109" t="n">
        <v>0</v>
      </c>
      <c r="CT113" s="109" t="n">
        <v>0</v>
      </c>
      <c r="CU113" s="109" t="n">
        <v>0</v>
      </c>
      <c r="CV113" s="109" t="n">
        <v>0</v>
      </c>
      <c r="CW113" s="109" t="n">
        <v>0</v>
      </c>
      <c r="CX113" s="109" t="n">
        <v>0</v>
      </c>
      <c r="CY113" s="109" t="n">
        <v>0</v>
      </c>
      <c r="CZ113" s="109" t="n">
        <v>0</v>
      </c>
      <c r="DA113" s="109" t="n">
        <v>0</v>
      </c>
      <c r="DB113" s="109" t="n">
        <v>0</v>
      </c>
      <c r="DC113" s="109" t="n">
        <v>0</v>
      </c>
      <c r="DD113" s="109" t="n">
        <v>0</v>
      </c>
      <c r="DE113" s="109" t="n">
        <v>0</v>
      </c>
      <c r="DF113" s="109" t="n">
        <v>0</v>
      </c>
      <c r="DG113" s="109" t="n">
        <v>0</v>
      </c>
      <c r="DH113" s="109" t="n">
        <v>0</v>
      </c>
      <c r="DI113" s="109" t="n">
        <v>0</v>
      </c>
      <c r="DJ113" s="109" t="n">
        <v>0</v>
      </c>
      <c r="DK113" s="109" t="n">
        <v>0</v>
      </c>
      <c r="DL113" s="109" t="n">
        <v>0</v>
      </c>
      <c r="DM113" s="109" t="n">
        <v>0</v>
      </c>
      <c r="DN113" s="109" t="n">
        <v>0</v>
      </c>
      <c r="DO113" s="109" t="n">
        <v>0</v>
      </c>
      <c r="DP113" s="109" t="n">
        <v>0</v>
      </c>
      <c r="DQ113" s="109" t="n">
        <v>0</v>
      </c>
      <c r="DR113" s="109" t="n">
        <v>0</v>
      </c>
      <c r="DS113" s="109" t="n">
        <v>0</v>
      </c>
      <c r="DT113" s="109" t="n">
        <v>0</v>
      </c>
      <c r="DU113" s="109" t="n">
        <v>0</v>
      </c>
      <c r="DV113" s="109" t="n">
        <v>0</v>
      </c>
      <c r="DW113" s="109" t="n">
        <v>0</v>
      </c>
      <c r="DX113" s="109" t="n">
        <v>0</v>
      </c>
      <c r="DY113" s="109" t="n">
        <v>0</v>
      </c>
      <c r="DZ113" s="109" t="n">
        <v>0</v>
      </c>
      <c r="EA113" s="109" t="n">
        <v>0</v>
      </c>
      <c r="EB113" s="109" t="n">
        <v>0</v>
      </c>
      <c r="EC113" s="109" t="n">
        <v>0</v>
      </c>
      <c r="ED113" s="109" t="n">
        <v>0</v>
      </c>
      <c r="EE113" s="109" t="n">
        <v>0</v>
      </c>
      <c r="EF113" s="109" t="n">
        <v>0</v>
      </c>
      <c r="EG113" s="109" t="n">
        <v>0</v>
      </c>
      <c r="EH113" s="109" t="n">
        <v>0</v>
      </c>
      <c r="EI113" s="109" t="n">
        <v>0</v>
      </c>
      <c r="EJ113" s="109" t="n">
        <v>0</v>
      </c>
      <c r="EK113" s="109" t="n">
        <v>0</v>
      </c>
      <c r="EL113" s="109" t="n">
        <v>0</v>
      </c>
      <c r="EM113" s="109" t="n">
        <v>0</v>
      </c>
      <c r="EN113" s="109" t="n">
        <v>0</v>
      </c>
      <c r="EO113" s="109" t="n">
        <v>0</v>
      </c>
      <c r="EP113" s="109" t="n">
        <v>0</v>
      </c>
      <c r="EQ113" s="109" t="n">
        <v>0</v>
      </c>
      <c r="ER113" s="109" t="n">
        <v>0</v>
      </c>
      <c r="ES113" s="109" t="n">
        <v>0</v>
      </c>
      <c r="ET113" s="109" t="n">
        <v>0</v>
      </c>
      <c r="EU113" s="109" t="n">
        <v>0</v>
      </c>
      <c r="EV113" s="109" t="n">
        <v>0</v>
      </c>
      <c r="EW113" s="109" t="n">
        <v>0</v>
      </c>
      <c r="EX113" s="109" t="n">
        <v>0</v>
      </c>
      <c r="EY113" s="109" t="n">
        <v>0</v>
      </c>
      <c r="EZ113" s="109" t="n">
        <f aca="false">ROUND(SUM(G113:EY113),5)</f>
        <v>0</v>
      </c>
      <c r="FA113" s="110"/>
      <c r="FB113" s="111"/>
      <c r="FC113" s="110"/>
      <c r="FD113" s="111"/>
      <c r="FE113" s="110"/>
      <c r="FF113" s="111"/>
      <c r="FG113" s="110"/>
      <c r="FH113" s="111"/>
      <c r="FI113" s="110"/>
      <c r="FJ113" s="111"/>
      <c r="FK113" s="110"/>
      <c r="FL113" s="111"/>
      <c r="FM113" s="110"/>
      <c r="FN113" s="111"/>
      <c r="FO113" s="110"/>
      <c r="FP113" s="111"/>
      <c r="FQ113" s="110"/>
      <c r="FR113" s="111"/>
      <c r="FS113" s="110"/>
      <c r="FT113" s="111"/>
      <c r="FU113" s="110"/>
      <c r="FV113" s="111"/>
      <c r="FW113" s="110"/>
      <c r="FX113" s="111"/>
      <c r="FY113" s="110"/>
      <c r="FZ113" s="111"/>
      <c r="GA113" s="110"/>
      <c r="GB113" s="111"/>
      <c r="GC113" s="110"/>
      <c r="GD113" s="111"/>
      <c r="GE113" s="110"/>
      <c r="GF113" s="111"/>
      <c r="GG113" s="110"/>
      <c r="GH113" s="111"/>
      <c r="GI113" s="110"/>
      <c r="GJ113" s="111"/>
      <c r="GK113" s="110"/>
      <c r="GL113" s="111"/>
      <c r="GM113" s="110"/>
      <c r="GN113" s="111"/>
      <c r="GO113" s="110"/>
      <c r="GP113" s="111"/>
      <c r="GQ113" s="110"/>
      <c r="GR113" s="111"/>
      <c r="GS113" s="110"/>
      <c r="GT113" s="111"/>
      <c r="GU113" s="110"/>
      <c r="GV113" s="111"/>
      <c r="GW113" s="110"/>
      <c r="GX113" s="111"/>
      <c r="GY113" s="110"/>
      <c r="GZ113" s="111"/>
      <c r="HA113" s="110"/>
      <c r="HB113" s="111"/>
      <c r="HC113" s="110"/>
      <c r="HD113" s="111"/>
      <c r="HE113" s="110"/>
      <c r="HF113" s="111"/>
      <c r="HG113" s="110"/>
      <c r="HH113" s="111"/>
      <c r="HI113" s="110"/>
      <c r="HJ113" s="111"/>
      <c r="HK113" s="110"/>
      <c r="HL113" s="111"/>
      <c r="HM113" s="110"/>
      <c r="HN113" s="111"/>
      <c r="HO113" s="110"/>
      <c r="HP113" s="111"/>
      <c r="HQ113" s="110"/>
      <c r="HR113" s="111"/>
      <c r="HS113" s="110"/>
      <c r="HT113" s="111"/>
      <c r="HU113" s="110"/>
      <c r="HV113" s="111"/>
      <c r="HW113" s="110"/>
      <c r="HX113" s="111"/>
      <c r="HY113" s="110"/>
      <c r="HZ113" s="111"/>
      <c r="IA113" s="110"/>
      <c r="IB113" s="111"/>
      <c r="IC113" s="110"/>
      <c r="ID113" s="111"/>
      <c r="IE113" s="110"/>
      <c r="IF113" s="111"/>
      <c r="IG113" s="110"/>
      <c r="IH113" s="111"/>
      <c r="II113" s="110"/>
      <c r="IJ113" s="111"/>
      <c r="IK113" s="110"/>
      <c r="IL113" s="111"/>
      <c r="IM113" s="110"/>
      <c r="IN113" s="111"/>
      <c r="IO113" s="110"/>
      <c r="IP113" s="111"/>
      <c r="IQ113" s="110"/>
      <c r="IR113" s="111"/>
      <c r="IS113" s="110"/>
      <c r="IT113" s="111"/>
      <c r="IU113" s="110"/>
      <c r="IV113" s="111"/>
      <c r="IW113" s="110"/>
      <c r="IX113" s="111"/>
      <c r="IY113" s="110"/>
      <c r="IZ113" s="111"/>
      <c r="JA113" s="110"/>
      <c r="JB113" s="111"/>
      <c r="JC113" s="110"/>
      <c r="JD113" s="111"/>
      <c r="JE113" s="110"/>
      <c r="JF113" s="111"/>
      <c r="JG113" s="110"/>
      <c r="JH113" s="111"/>
      <c r="JI113" s="110"/>
      <c r="JJ113" s="111"/>
      <c r="JK113" s="110"/>
      <c r="JL113" s="111"/>
      <c r="JM113" s="110"/>
      <c r="JN113" s="111"/>
      <c r="JO113" s="110"/>
      <c r="JP113" s="111"/>
      <c r="JQ113" s="110"/>
      <c r="JR113" s="111"/>
      <c r="JS113" s="110"/>
      <c r="JT113" s="111"/>
      <c r="JU113" s="110"/>
      <c r="JV113" s="111"/>
      <c r="JW113" s="110"/>
      <c r="JX113" s="111"/>
      <c r="JY113" s="112"/>
      <c r="JZ113" s="112"/>
    </row>
    <row r="114" customFormat="false" ht="13.8" hidden="false" customHeight="false" outlineLevel="0" collapsed="false">
      <c r="A114" s="76"/>
      <c r="B114" s="76"/>
      <c r="C114" s="76"/>
      <c r="D114" s="76"/>
      <c r="E114" s="76"/>
      <c r="F114" s="76" t="s">
        <v>489</v>
      </c>
      <c r="G114" s="113" t="n">
        <v>0</v>
      </c>
      <c r="H114" s="113" t="n">
        <v>0</v>
      </c>
      <c r="I114" s="113" t="n">
        <v>0</v>
      </c>
      <c r="J114" s="113" t="n">
        <v>0</v>
      </c>
      <c r="K114" s="113" t="n">
        <v>0</v>
      </c>
      <c r="L114" s="113" t="n">
        <v>0</v>
      </c>
      <c r="M114" s="113" t="n">
        <v>0</v>
      </c>
      <c r="N114" s="113" t="n">
        <v>0</v>
      </c>
      <c r="O114" s="113" t="n">
        <v>0</v>
      </c>
      <c r="P114" s="113" t="n">
        <v>0</v>
      </c>
      <c r="Q114" s="113" t="n">
        <v>0</v>
      </c>
      <c r="R114" s="113" t="n">
        <v>0</v>
      </c>
      <c r="S114" s="113" t="n">
        <v>0</v>
      </c>
      <c r="T114" s="113" t="n">
        <v>0</v>
      </c>
      <c r="U114" s="113" t="n">
        <v>0</v>
      </c>
      <c r="V114" s="113" t="n">
        <v>0</v>
      </c>
      <c r="W114" s="113" t="n">
        <v>0</v>
      </c>
      <c r="X114" s="113" t="n">
        <v>0</v>
      </c>
      <c r="Y114" s="113" t="n">
        <v>0</v>
      </c>
      <c r="Z114" s="113" t="n">
        <v>0</v>
      </c>
      <c r="AA114" s="113" t="n">
        <v>0</v>
      </c>
      <c r="AB114" s="113" t="n">
        <v>0</v>
      </c>
      <c r="AC114" s="113" t="n">
        <v>0</v>
      </c>
      <c r="AD114" s="113" t="n">
        <v>0</v>
      </c>
      <c r="AE114" s="113" t="n">
        <v>0</v>
      </c>
      <c r="AF114" s="113" t="n">
        <v>0</v>
      </c>
      <c r="AG114" s="113" t="n">
        <v>0</v>
      </c>
      <c r="AH114" s="113" t="n">
        <v>0</v>
      </c>
      <c r="AI114" s="113" t="n">
        <v>0</v>
      </c>
      <c r="AJ114" s="113" t="n">
        <v>0</v>
      </c>
      <c r="AK114" s="113" t="n">
        <v>0</v>
      </c>
      <c r="AL114" s="113" t="n">
        <v>0</v>
      </c>
      <c r="AM114" s="113" t="n">
        <v>0</v>
      </c>
      <c r="AN114" s="113" t="n">
        <v>0</v>
      </c>
      <c r="AO114" s="113" t="n">
        <v>0</v>
      </c>
      <c r="AP114" s="113" t="n">
        <v>0</v>
      </c>
      <c r="AQ114" s="113" t="n">
        <v>0</v>
      </c>
      <c r="AR114" s="113" t="n">
        <v>0</v>
      </c>
      <c r="AS114" s="113" t="n">
        <v>0</v>
      </c>
      <c r="AT114" s="113" t="n">
        <v>0</v>
      </c>
      <c r="AU114" s="113" t="n">
        <v>0</v>
      </c>
      <c r="AV114" s="113" t="n">
        <v>0</v>
      </c>
      <c r="AW114" s="113" t="n">
        <v>0</v>
      </c>
      <c r="AX114" s="113" t="n">
        <v>0</v>
      </c>
      <c r="AY114" s="113" t="n">
        <v>0</v>
      </c>
      <c r="AZ114" s="113" t="n">
        <v>0</v>
      </c>
      <c r="BA114" s="113" t="n">
        <v>0</v>
      </c>
      <c r="BB114" s="113" t="n">
        <v>0</v>
      </c>
      <c r="BC114" s="113" t="n">
        <v>0</v>
      </c>
      <c r="BD114" s="113" t="n">
        <v>0</v>
      </c>
      <c r="BE114" s="113" t="n">
        <v>0</v>
      </c>
      <c r="BF114" s="113" t="n">
        <v>0</v>
      </c>
      <c r="BG114" s="113" t="n">
        <v>0</v>
      </c>
      <c r="BH114" s="113" t="n">
        <v>0</v>
      </c>
      <c r="BI114" s="113" t="n">
        <v>0</v>
      </c>
      <c r="BJ114" s="113" t="n">
        <v>0</v>
      </c>
      <c r="BK114" s="113" t="n">
        <v>0</v>
      </c>
      <c r="BL114" s="113" t="n">
        <v>0</v>
      </c>
      <c r="BM114" s="113" t="n">
        <v>0</v>
      </c>
      <c r="BN114" s="113" t="n">
        <v>0</v>
      </c>
      <c r="BO114" s="113" t="n">
        <v>0</v>
      </c>
      <c r="BP114" s="113" t="n">
        <v>0</v>
      </c>
      <c r="BQ114" s="113" t="n">
        <v>0</v>
      </c>
      <c r="BR114" s="113" t="n">
        <v>0</v>
      </c>
      <c r="BS114" s="113" t="n">
        <v>0</v>
      </c>
      <c r="BT114" s="113" t="n">
        <v>0</v>
      </c>
      <c r="BU114" s="113" t="n">
        <v>0</v>
      </c>
      <c r="BV114" s="113" t="n">
        <v>0</v>
      </c>
      <c r="BW114" s="113" t="n">
        <v>0</v>
      </c>
      <c r="BX114" s="113" t="n">
        <v>0</v>
      </c>
      <c r="BY114" s="113" t="n">
        <v>0</v>
      </c>
      <c r="BZ114" s="113" t="n">
        <v>0</v>
      </c>
      <c r="CA114" s="113" t="n">
        <v>0</v>
      </c>
      <c r="CB114" s="113" t="n">
        <v>0</v>
      </c>
      <c r="CC114" s="113" t="n">
        <v>0</v>
      </c>
      <c r="CD114" s="113" t="n">
        <v>0</v>
      </c>
      <c r="CE114" s="113" t="n">
        <v>0</v>
      </c>
      <c r="CF114" s="113" t="n">
        <v>0</v>
      </c>
      <c r="CG114" s="113" t="n">
        <v>0</v>
      </c>
      <c r="CH114" s="113" t="n">
        <v>0</v>
      </c>
      <c r="CI114" s="113" t="n">
        <v>0</v>
      </c>
      <c r="CJ114" s="113" t="n">
        <v>0</v>
      </c>
      <c r="CK114" s="113" t="n">
        <v>0</v>
      </c>
      <c r="CL114" s="113" t="n">
        <v>0</v>
      </c>
      <c r="CM114" s="113" t="n">
        <v>0</v>
      </c>
      <c r="CN114" s="113" t="n">
        <v>0</v>
      </c>
      <c r="CO114" s="113" t="n">
        <v>0</v>
      </c>
      <c r="CP114" s="113" t="n">
        <v>0</v>
      </c>
      <c r="CQ114" s="113" t="n">
        <v>0</v>
      </c>
      <c r="CR114" s="113" t="n">
        <v>0</v>
      </c>
      <c r="CS114" s="113" t="n">
        <v>0</v>
      </c>
      <c r="CT114" s="113" t="n">
        <v>0</v>
      </c>
      <c r="CU114" s="113" t="n">
        <v>0</v>
      </c>
      <c r="CV114" s="113" t="n">
        <v>0</v>
      </c>
      <c r="CW114" s="113" t="n">
        <v>0</v>
      </c>
      <c r="CX114" s="113" t="n">
        <v>0</v>
      </c>
      <c r="CY114" s="113" t="n">
        <v>0</v>
      </c>
      <c r="CZ114" s="113" t="n">
        <v>0</v>
      </c>
      <c r="DA114" s="113" t="n">
        <v>0</v>
      </c>
      <c r="DB114" s="113" t="n">
        <v>0</v>
      </c>
      <c r="DC114" s="113" t="n">
        <v>0</v>
      </c>
      <c r="DD114" s="113" t="n">
        <v>0</v>
      </c>
      <c r="DE114" s="113" t="n">
        <v>0</v>
      </c>
      <c r="DF114" s="113" t="n">
        <v>0</v>
      </c>
      <c r="DG114" s="113" t="n">
        <v>0</v>
      </c>
      <c r="DH114" s="113" t="n">
        <v>0</v>
      </c>
      <c r="DI114" s="113" t="n">
        <v>0</v>
      </c>
      <c r="DJ114" s="113" t="n">
        <v>0</v>
      </c>
      <c r="DK114" s="113" t="n">
        <v>0</v>
      </c>
      <c r="DL114" s="113" t="n">
        <v>0</v>
      </c>
      <c r="DM114" s="113" t="n">
        <v>0</v>
      </c>
      <c r="DN114" s="113" t="n">
        <v>0</v>
      </c>
      <c r="DO114" s="113" t="n">
        <v>0</v>
      </c>
      <c r="DP114" s="113" t="n">
        <v>0</v>
      </c>
      <c r="DQ114" s="113" t="n">
        <v>0</v>
      </c>
      <c r="DR114" s="113" t="n">
        <v>0</v>
      </c>
      <c r="DS114" s="113" t="n">
        <v>0</v>
      </c>
      <c r="DT114" s="113" t="n">
        <v>0</v>
      </c>
      <c r="DU114" s="113" t="n">
        <v>0</v>
      </c>
      <c r="DV114" s="113" t="n">
        <v>0</v>
      </c>
      <c r="DW114" s="113" t="n">
        <v>0</v>
      </c>
      <c r="DX114" s="113" t="n">
        <v>0</v>
      </c>
      <c r="DY114" s="113" t="n">
        <v>0</v>
      </c>
      <c r="DZ114" s="113" t="n">
        <v>0</v>
      </c>
      <c r="EA114" s="113" t="n">
        <v>0</v>
      </c>
      <c r="EB114" s="113" t="n">
        <v>0</v>
      </c>
      <c r="EC114" s="113" t="n">
        <v>0</v>
      </c>
      <c r="ED114" s="113" t="n">
        <v>0</v>
      </c>
      <c r="EE114" s="113" t="n">
        <v>0</v>
      </c>
      <c r="EF114" s="113" t="n">
        <v>0</v>
      </c>
      <c r="EG114" s="113" t="n">
        <v>0</v>
      </c>
      <c r="EH114" s="113" t="n">
        <v>0</v>
      </c>
      <c r="EI114" s="113" t="n">
        <v>0</v>
      </c>
      <c r="EJ114" s="113" t="n">
        <v>0</v>
      </c>
      <c r="EK114" s="113" t="n">
        <v>0</v>
      </c>
      <c r="EL114" s="113" t="n">
        <v>0</v>
      </c>
      <c r="EM114" s="113" t="n">
        <v>0</v>
      </c>
      <c r="EN114" s="113" t="n">
        <v>0</v>
      </c>
      <c r="EO114" s="113" t="n">
        <v>0</v>
      </c>
      <c r="EP114" s="113" t="n">
        <v>0</v>
      </c>
      <c r="EQ114" s="113" t="n">
        <v>0</v>
      </c>
      <c r="ER114" s="113" t="n">
        <v>0</v>
      </c>
      <c r="ES114" s="113" t="n">
        <v>0</v>
      </c>
      <c r="ET114" s="113" t="n">
        <v>0</v>
      </c>
      <c r="EU114" s="113" t="n">
        <v>0</v>
      </c>
      <c r="EV114" s="113" t="n">
        <v>0</v>
      </c>
      <c r="EW114" s="113" t="n">
        <v>0</v>
      </c>
      <c r="EX114" s="113" t="n">
        <v>0</v>
      </c>
      <c r="EY114" s="113" t="n">
        <v>0</v>
      </c>
      <c r="EZ114" s="113" t="n">
        <f aca="false">ROUND(SUM(G114:EY114),5)</f>
        <v>0</v>
      </c>
      <c r="FA114" s="110"/>
      <c r="FB114" s="111"/>
      <c r="FC114" s="110"/>
      <c r="FD114" s="111"/>
      <c r="FE114" s="110"/>
      <c r="FF114" s="111"/>
      <c r="FG114" s="110"/>
      <c r="FH114" s="111"/>
      <c r="FI114" s="110"/>
      <c r="FJ114" s="111"/>
      <c r="FK114" s="110"/>
      <c r="FL114" s="111"/>
      <c r="FM114" s="110"/>
      <c r="FN114" s="111"/>
      <c r="FO114" s="110"/>
      <c r="FP114" s="111"/>
      <c r="FQ114" s="110"/>
      <c r="FR114" s="111"/>
      <c r="FS114" s="110"/>
      <c r="FT114" s="111"/>
      <c r="FU114" s="110"/>
      <c r="FV114" s="111"/>
      <c r="FW114" s="110"/>
      <c r="FX114" s="111"/>
      <c r="FY114" s="110"/>
      <c r="FZ114" s="111"/>
      <c r="GA114" s="110"/>
      <c r="GB114" s="111"/>
      <c r="GC114" s="110"/>
      <c r="GD114" s="111"/>
      <c r="GE114" s="110"/>
      <c r="GF114" s="111"/>
      <c r="GG114" s="110"/>
      <c r="GH114" s="111"/>
      <c r="GI114" s="110"/>
      <c r="GJ114" s="111"/>
      <c r="GK114" s="110"/>
      <c r="GL114" s="111"/>
      <c r="GM114" s="110"/>
      <c r="GN114" s="111"/>
      <c r="GO114" s="110"/>
      <c r="GP114" s="111"/>
      <c r="GQ114" s="110"/>
      <c r="GR114" s="111"/>
      <c r="GS114" s="110"/>
      <c r="GT114" s="111"/>
      <c r="GU114" s="110"/>
      <c r="GV114" s="111"/>
      <c r="GW114" s="110"/>
      <c r="GX114" s="111"/>
      <c r="GY114" s="110"/>
      <c r="GZ114" s="111"/>
      <c r="HA114" s="110"/>
      <c r="HB114" s="111"/>
      <c r="HC114" s="110"/>
      <c r="HD114" s="111"/>
      <c r="HE114" s="110"/>
      <c r="HF114" s="111"/>
      <c r="HG114" s="110"/>
      <c r="HH114" s="111"/>
      <c r="HI114" s="110"/>
      <c r="HJ114" s="111"/>
      <c r="HK114" s="110"/>
      <c r="HL114" s="111"/>
      <c r="HM114" s="110"/>
      <c r="HN114" s="111"/>
      <c r="HO114" s="110"/>
      <c r="HP114" s="111"/>
      <c r="HQ114" s="110"/>
      <c r="HR114" s="111"/>
      <c r="HS114" s="110"/>
      <c r="HT114" s="111"/>
      <c r="HU114" s="110"/>
      <c r="HV114" s="111"/>
      <c r="HW114" s="110"/>
      <c r="HX114" s="111"/>
      <c r="HY114" s="110"/>
      <c r="HZ114" s="111"/>
      <c r="IA114" s="110"/>
      <c r="IB114" s="111"/>
      <c r="IC114" s="110"/>
      <c r="ID114" s="111"/>
      <c r="IE114" s="110"/>
      <c r="IF114" s="111"/>
      <c r="IG114" s="110"/>
      <c r="IH114" s="111"/>
      <c r="II114" s="110"/>
      <c r="IJ114" s="111"/>
      <c r="IK114" s="110"/>
      <c r="IL114" s="111"/>
      <c r="IM114" s="110"/>
      <c r="IN114" s="111"/>
      <c r="IO114" s="110"/>
      <c r="IP114" s="111"/>
      <c r="IQ114" s="110"/>
      <c r="IR114" s="111"/>
      <c r="IS114" s="110"/>
      <c r="IT114" s="111"/>
      <c r="IU114" s="110"/>
      <c r="IV114" s="111"/>
      <c r="IW114" s="110"/>
      <c r="IX114" s="111"/>
      <c r="IY114" s="110"/>
      <c r="IZ114" s="111"/>
      <c r="JA114" s="110"/>
      <c r="JB114" s="111"/>
      <c r="JC114" s="110"/>
      <c r="JD114" s="111"/>
      <c r="JE114" s="110"/>
      <c r="JF114" s="111"/>
      <c r="JG114" s="110"/>
      <c r="JH114" s="111"/>
      <c r="JI114" s="110"/>
      <c r="JJ114" s="111"/>
      <c r="JK114" s="110"/>
      <c r="JL114" s="111"/>
      <c r="JM114" s="110"/>
      <c r="JN114" s="111"/>
      <c r="JO114" s="110"/>
      <c r="JP114" s="111"/>
      <c r="JQ114" s="110"/>
      <c r="JR114" s="111"/>
      <c r="JS114" s="110"/>
      <c r="JT114" s="111"/>
      <c r="JU114" s="110"/>
      <c r="JV114" s="111"/>
      <c r="JW114" s="110"/>
      <c r="JX114" s="111"/>
      <c r="JY114" s="112"/>
      <c r="JZ114" s="112"/>
    </row>
    <row r="115" customFormat="false" ht="13.8" hidden="false" customHeight="false" outlineLevel="0" collapsed="false">
      <c r="A115" s="76"/>
      <c r="B115" s="76"/>
      <c r="C115" s="76"/>
      <c r="D115" s="76"/>
      <c r="E115" s="76" t="s">
        <v>490</v>
      </c>
      <c r="F115" s="76"/>
      <c r="G115" s="109" t="n">
        <f aca="false">ROUND(SUM(G106:G114),5)</f>
        <v>0</v>
      </c>
      <c r="H115" s="109" t="n">
        <f aca="false">ROUND(SUM(H106:H114),5)</f>
        <v>8447.86</v>
      </c>
      <c r="I115" s="109" t="n">
        <f aca="false">ROUND(SUM(I106:I114),5)</f>
        <v>70670.37</v>
      </c>
      <c r="J115" s="109" t="n">
        <f aca="false">ROUND(SUM(J106:J114),5)</f>
        <v>0</v>
      </c>
      <c r="K115" s="109" t="n">
        <f aca="false">ROUND(SUM(K106:K114),5)</f>
        <v>39706.11</v>
      </c>
      <c r="L115" s="109" t="n">
        <f aca="false">ROUND(SUM(L106:L114),5)</f>
        <v>4364.99</v>
      </c>
      <c r="M115" s="109" t="n">
        <f aca="false">ROUND(SUM(M106:M114),5)</f>
        <v>0</v>
      </c>
      <c r="N115" s="109" t="n">
        <f aca="false">ROUND(SUM(N106:N114),5)</f>
        <v>0</v>
      </c>
      <c r="O115" s="109" t="n">
        <f aca="false">ROUND(SUM(O106:O114),5)</f>
        <v>15434.07</v>
      </c>
      <c r="P115" s="109" t="n">
        <f aca="false">ROUND(SUM(P106:P114),5)</f>
        <v>2468.46</v>
      </c>
      <c r="Q115" s="109" t="n">
        <f aca="false">ROUND(SUM(Q106:Q114),5)</f>
        <v>687.15</v>
      </c>
      <c r="R115" s="109" t="n">
        <f aca="false">ROUND(SUM(R106:R114),5)</f>
        <v>1336.82</v>
      </c>
      <c r="S115" s="109" t="n">
        <f aca="false">ROUND(SUM(S106:S114),5)</f>
        <v>0</v>
      </c>
      <c r="T115" s="109" t="n">
        <f aca="false">ROUND(SUM(T106:T114),5)</f>
        <v>0</v>
      </c>
      <c r="U115" s="109" t="n">
        <f aca="false">ROUND(SUM(U106:U114),5)</f>
        <v>0</v>
      </c>
      <c r="V115" s="109" t="n">
        <f aca="false">ROUND(SUM(V106:V114),5)</f>
        <v>0</v>
      </c>
      <c r="W115" s="109" t="n">
        <f aca="false">ROUND(SUM(W106:W114),5)</f>
        <v>21360.48</v>
      </c>
      <c r="X115" s="109" t="n">
        <f aca="false">ROUND(SUM(X106:X114),5)</f>
        <v>0</v>
      </c>
      <c r="Y115" s="109" t="n">
        <f aca="false">ROUND(SUM(Y106:Y114),5)</f>
        <v>0</v>
      </c>
      <c r="Z115" s="109" t="n">
        <f aca="false">ROUND(SUM(Z106:Z114),5)</f>
        <v>52.32</v>
      </c>
      <c r="AA115" s="109" t="n">
        <f aca="false">ROUND(SUM(AA106:AA114),5)</f>
        <v>0</v>
      </c>
      <c r="AB115" s="109" t="n">
        <f aca="false">ROUND(SUM(AB106:AB114),5)</f>
        <v>0</v>
      </c>
      <c r="AC115" s="109" t="n">
        <f aca="false">ROUND(SUM(AC106:AC114),5)</f>
        <v>0</v>
      </c>
      <c r="AD115" s="109" t="n">
        <f aca="false">ROUND(SUM(AD106:AD114),5)</f>
        <v>0</v>
      </c>
      <c r="AE115" s="109" t="n">
        <f aca="false">ROUND(SUM(AE106:AE114),5)</f>
        <v>11296.06</v>
      </c>
      <c r="AF115" s="109" t="n">
        <f aca="false">ROUND(SUM(AF106:AF114),5)</f>
        <v>0</v>
      </c>
      <c r="AG115" s="109" t="n">
        <f aca="false">ROUND(SUM(AG106:AG114),5)</f>
        <v>0</v>
      </c>
      <c r="AH115" s="109" t="n">
        <f aca="false">ROUND(SUM(AH106:AH114),5)</f>
        <v>28514.52</v>
      </c>
      <c r="AI115" s="109" t="n">
        <f aca="false">ROUND(SUM(AI106:AI114),5)</f>
        <v>688.35</v>
      </c>
      <c r="AJ115" s="109" t="n">
        <f aca="false">ROUND(SUM(AJ106:AJ114),5)</f>
        <v>0</v>
      </c>
      <c r="AK115" s="109" t="n">
        <f aca="false">ROUND(SUM(AK106:AK114),5)</f>
        <v>0</v>
      </c>
      <c r="AL115" s="109" t="n">
        <f aca="false">ROUND(SUM(AL106:AL114),5)</f>
        <v>0</v>
      </c>
      <c r="AM115" s="109" t="n">
        <f aca="false">ROUND(SUM(AM106:AM114),5)</f>
        <v>0</v>
      </c>
      <c r="AN115" s="109" t="n">
        <f aca="false">ROUND(SUM(AN106:AN114),5)</f>
        <v>0</v>
      </c>
      <c r="AO115" s="109" t="n">
        <f aca="false">ROUND(SUM(AO106:AO114),5)</f>
        <v>0</v>
      </c>
      <c r="AP115" s="109" t="n">
        <f aca="false">ROUND(SUM(AP106:AP114),5)</f>
        <v>0</v>
      </c>
      <c r="AQ115" s="109" t="n">
        <f aca="false">ROUND(SUM(AQ106:AQ114),5)</f>
        <v>0</v>
      </c>
      <c r="AR115" s="109" t="n">
        <f aca="false">ROUND(SUM(AR106:AR114),5)</f>
        <v>0</v>
      </c>
      <c r="AS115" s="109" t="n">
        <f aca="false">ROUND(SUM(AS106:AS114),5)</f>
        <v>0</v>
      </c>
      <c r="AT115" s="109" t="n">
        <f aca="false">ROUND(SUM(AT106:AT114),5)</f>
        <v>0</v>
      </c>
      <c r="AU115" s="109" t="n">
        <f aca="false">ROUND(SUM(AU106:AU114),5)</f>
        <v>11505.98</v>
      </c>
      <c r="AV115" s="109" t="n">
        <f aca="false">ROUND(SUM(AV106:AV114),5)</f>
        <v>0</v>
      </c>
      <c r="AW115" s="109" t="n">
        <f aca="false">ROUND(SUM(AW106:AW114),5)</f>
        <v>0</v>
      </c>
      <c r="AX115" s="109" t="n">
        <f aca="false">ROUND(SUM(AX106:AX114),5)</f>
        <v>0</v>
      </c>
      <c r="AY115" s="109" t="n">
        <f aca="false">ROUND(SUM(AY106:AY114),5)</f>
        <v>0</v>
      </c>
      <c r="AZ115" s="109" t="n">
        <f aca="false">ROUND(SUM(AZ106:AZ114),5)</f>
        <v>0</v>
      </c>
      <c r="BA115" s="109" t="n">
        <f aca="false">ROUND(SUM(BA106:BA114),5)</f>
        <v>14344.62</v>
      </c>
      <c r="BB115" s="109" t="n">
        <f aca="false">ROUND(SUM(BB106:BB114),5)</f>
        <v>0</v>
      </c>
      <c r="BC115" s="109" t="n">
        <f aca="false">ROUND(SUM(BC106:BC114),5)</f>
        <v>0</v>
      </c>
      <c r="BD115" s="109" t="n">
        <f aca="false">ROUND(SUM(BD106:BD114),5)</f>
        <v>0</v>
      </c>
      <c r="BE115" s="109" t="n">
        <f aca="false">ROUND(SUM(BE106:BE114),5)</f>
        <v>0</v>
      </c>
      <c r="BF115" s="109" t="n">
        <f aca="false">ROUND(SUM(BF106:BF114),5)</f>
        <v>0</v>
      </c>
      <c r="BG115" s="109" t="n">
        <f aca="false">ROUND(SUM(BG106:BG114),5)</f>
        <v>0</v>
      </c>
      <c r="BH115" s="109" t="n">
        <f aca="false">ROUND(SUM(BH106:BH114),5)</f>
        <v>16381.06</v>
      </c>
      <c r="BI115" s="109" t="n">
        <f aca="false">ROUND(SUM(BI106:BI114),5)</f>
        <v>0</v>
      </c>
      <c r="BJ115" s="109" t="n">
        <f aca="false">ROUND(SUM(BJ106:BJ114),5)</f>
        <v>0</v>
      </c>
      <c r="BK115" s="109" t="n">
        <f aca="false">ROUND(SUM(BK106:BK114),5)</f>
        <v>0</v>
      </c>
      <c r="BL115" s="109" t="n">
        <f aca="false">ROUND(SUM(BL106:BL114),5)</f>
        <v>9056.45</v>
      </c>
      <c r="BM115" s="109" t="n">
        <f aca="false">ROUND(SUM(BM106:BM114),5)</f>
        <v>0</v>
      </c>
      <c r="BN115" s="109" t="n">
        <f aca="false">ROUND(SUM(BN106:BN114),5)</f>
        <v>16983.52</v>
      </c>
      <c r="BO115" s="109" t="n">
        <f aca="false">ROUND(SUM(BO106:BO114),5)</f>
        <v>0</v>
      </c>
      <c r="BP115" s="109" t="n">
        <f aca="false">ROUND(SUM(BP106:BP114),5)</f>
        <v>0</v>
      </c>
      <c r="BQ115" s="109" t="n">
        <f aca="false">ROUND(SUM(BQ106:BQ114),5)</f>
        <v>0</v>
      </c>
      <c r="BR115" s="109" t="n">
        <f aca="false">ROUND(SUM(BR106:BR114),5)</f>
        <v>0</v>
      </c>
      <c r="BS115" s="109" t="n">
        <f aca="false">ROUND(SUM(BS106:BS114),5)</f>
        <v>0</v>
      </c>
      <c r="BT115" s="109" t="n">
        <f aca="false">ROUND(SUM(BT106:BT114),5)</f>
        <v>0</v>
      </c>
      <c r="BU115" s="109" t="n">
        <f aca="false">ROUND(SUM(BU106:BU114),5)</f>
        <v>0</v>
      </c>
      <c r="BV115" s="109" t="n">
        <f aca="false">ROUND(SUM(BV106:BV114),5)</f>
        <v>22429.38</v>
      </c>
      <c r="BW115" s="109" t="n">
        <f aca="false">ROUND(SUM(BW106:BW114),5)</f>
        <v>0</v>
      </c>
      <c r="BX115" s="109" t="n">
        <f aca="false">ROUND(SUM(BX106:BX114),5)</f>
        <v>0</v>
      </c>
      <c r="BY115" s="109" t="n">
        <f aca="false">ROUND(SUM(BY106:BY114),5)</f>
        <v>18557.35</v>
      </c>
      <c r="BZ115" s="109" t="n">
        <f aca="false">ROUND(SUM(BZ106:BZ114),5)</f>
        <v>0</v>
      </c>
      <c r="CA115" s="109" t="n">
        <f aca="false">ROUND(SUM(CA106:CA114),5)</f>
        <v>0</v>
      </c>
      <c r="CB115" s="109" t="n">
        <f aca="false">ROUND(SUM(CB106:CB114),5)</f>
        <v>0</v>
      </c>
      <c r="CC115" s="109" t="n">
        <f aca="false">ROUND(SUM(CC106:CC114),5)</f>
        <v>17453.66</v>
      </c>
      <c r="CD115" s="109" t="n">
        <f aca="false">ROUND(SUM(CD106:CD114),5)</f>
        <v>0</v>
      </c>
      <c r="CE115" s="109" t="n">
        <f aca="false">ROUND(SUM(CE106:CE114),5)</f>
        <v>0</v>
      </c>
      <c r="CF115" s="109" t="n">
        <f aca="false">ROUND(SUM(CF106:CF114),5)</f>
        <v>0</v>
      </c>
      <c r="CG115" s="109" t="n">
        <f aca="false">ROUND(SUM(CG106:CG114),5)</f>
        <v>7026.29</v>
      </c>
      <c r="CH115" s="109" t="n">
        <f aca="false">ROUND(SUM(CH106:CH114),5)</f>
        <v>0</v>
      </c>
      <c r="CI115" s="109" t="n">
        <f aca="false">ROUND(SUM(CI106:CI114),5)</f>
        <v>0</v>
      </c>
      <c r="CJ115" s="109" t="n">
        <f aca="false">ROUND(SUM(CJ106:CJ114),5)</f>
        <v>0</v>
      </c>
      <c r="CK115" s="109" t="n">
        <f aca="false">ROUND(SUM(CK106:CK114),5)</f>
        <v>0</v>
      </c>
      <c r="CL115" s="109" t="n">
        <f aca="false">ROUND(SUM(CL106:CL114),5)</f>
        <v>7543.5</v>
      </c>
      <c r="CM115" s="109" t="n">
        <f aca="false">ROUND(SUM(CM106:CM114),5)</f>
        <v>0</v>
      </c>
      <c r="CN115" s="109" t="n">
        <f aca="false">ROUND(SUM(CN106:CN114),5)</f>
        <v>0</v>
      </c>
      <c r="CO115" s="109" t="n">
        <f aca="false">ROUND(SUM(CO106:CO114),5)</f>
        <v>0</v>
      </c>
      <c r="CP115" s="109" t="n">
        <f aca="false">ROUND(SUM(CP106:CP114),5)</f>
        <v>20530.1</v>
      </c>
      <c r="CQ115" s="109" t="n">
        <f aca="false">ROUND(SUM(CQ106:CQ114),5)</f>
        <v>0</v>
      </c>
      <c r="CR115" s="109" t="n">
        <f aca="false">ROUND(SUM(CR106:CR114),5)</f>
        <v>1713</v>
      </c>
      <c r="CS115" s="109" t="n">
        <f aca="false">ROUND(SUM(CS106:CS114),5)</f>
        <v>0</v>
      </c>
      <c r="CT115" s="109" t="n">
        <f aca="false">ROUND(SUM(CT106:CT114),5)</f>
        <v>14550.18</v>
      </c>
      <c r="CU115" s="109" t="n">
        <f aca="false">ROUND(SUM(CU106:CU114),5)</f>
        <v>16308.03</v>
      </c>
      <c r="CV115" s="109" t="n">
        <f aca="false">ROUND(SUM(CV106:CV114),5)</f>
        <v>15877.63</v>
      </c>
      <c r="CW115" s="109" t="n">
        <f aca="false">ROUND(SUM(CW106:CW114),5)</f>
        <v>15549.99</v>
      </c>
      <c r="CX115" s="109" t="n">
        <f aca="false">ROUND(SUM(CX106:CX114),5)</f>
        <v>0</v>
      </c>
      <c r="CY115" s="109" t="n">
        <f aca="false">ROUND(SUM(CY106:CY114),5)</f>
        <v>0</v>
      </c>
      <c r="CZ115" s="109" t="n">
        <f aca="false">ROUND(SUM(CZ106:CZ114),5)</f>
        <v>0</v>
      </c>
      <c r="DA115" s="109" t="n">
        <f aca="false">ROUND(SUM(DA106:DA114),5)</f>
        <v>0</v>
      </c>
      <c r="DB115" s="109" t="n">
        <f aca="false">ROUND(SUM(DB106:DB114),5)</f>
        <v>189.01</v>
      </c>
      <c r="DC115" s="109" t="n">
        <f aca="false">ROUND(SUM(DC106:DC114),5)</f>
        <v>0</v>
      </c>
      <c r="DD115" s="109" t="n">
        <f aca="false">ROUND(SUM(DD106:DD114),5)</f>
        <v>0</v>
      </c>
      <c r="DE115" s="109" t="n">
        <f aca="false">ROUND(SUM(DE106:DE114),5)</f>
        <v>4276.69</v>
      </c>
      <c r="DF115" s="109" t="n">
        <f aca="false">ROUND(SUM(DF106:DF114),5)</f>
        <v>0</v>
      </c>
      <c r="DG115" s="109" t="n">
        <f aca="false">ROUND(SUM(DG106:DG114),5)</f>
        <v>4704.14</v>
      </c>
      <c r="DH115" s="109" t="n">
        <f aca="false">ROUND(SUM(DH106:DH114),5)</f>
        <v>0</v>
      </c>
      <c r="DI115" s="109" t="n">
        <f aca="false">ROUND(SUM(DI106:DI114),5)</f>
        <v>0</v>
      </c>
      <c r="DJ115" s="109" t="n">
        <f aca="false">ROUND(SUM(DJ106:DJ114),5)</f>
        <v>0</v>
      </c>
      <c r="DK115" s="109" t="n">
        <f aca="false">ROUND(SUM(DK106:DK114),5)</f>
        <v>0</v>
      </c>
      <c r="DL115" s="109" t="n">
        <f aca="false">ROUND(SUM(DL106:DL114),5)</f>
        <v>0</v>
      </c>
      <c r="DM115" s="109" t="n">
        <f aca="false">ROUND(SUM(DM106:DM114),5)</f>
        <v>15492.37</v>
      </c>
      <c r="DN115" s="109" t="n">
        <f aca="false">ROUND(SUM(DN106:DN114),5)</f>
        <v>0</v>
      </c>
      <c r="DO115" s="109" t="n">
        <f aca="false">ROUND(SUM(DO106:DO114),5)</f>
        <v>5450.91</v>
      </c>
      <c r="DP115" s="109" t="n">
        <f aca="false">ROUND(SUM(DP106:DP114),5)</f>
        <v>0</v>
      </c>
      <c r="DQ115" s="109" t="n">
        <f aca="false">ROUND(SUM(DQ106:DQ114),5)</f>
        <v>0</v>
      </c>
      <c r="DR115" s="109" t="n">
        <f aca="false">ROUND(SUM(DR106:DR114),5)</f>
        <v>0</v>
      </c>
      <c r="DS115" s="109" t="n">
        <f aca="false">ROUND(SUM(DS106:DS114),5)</f>
        <v>14265.74</v>
      </c>
      <c r="DT115" s="109" t="n">
        <f aca="false">ROUND(SUM(DT106:DT114),5)</f>
        <v>0</v>
      </c>
      <c r="DU115" s="109" t="n">
        <f aca="false">ROUND(SUM(DU106:DU114),5)</f>
        <v>0</v>
      </c>
      <c r="DV115" s="109" t="n">
        <f aca="false">ROUND(SUM(DV106:DV114),5)</f>
        <v>0</v>
      </c>
      <c r="DW115" s="109" t="n">
        <f aca="false">ROUND(SUM(DW106:DW114),5)</f>
        <v>0</v>
      </c>
      <c r="DX115" s="109" t="n">
        <f aca="false">ROUND(SUM(DX106:DX114),5)</f>
        <v>21245.73</v>
      </c>
      <c r="DY115" s="109" t="n">
        <f aca="false">ROUND(SUM(DY106:DY114),5)</f>
        <v>0</v>
      </c>
      <c r="DZ115" s="109" t="n">
        <f aca="false">ROUND(SUM(DZ106:DZ114),5)</f>
        <v>0</v>
      </c>
      <c r="EA115" s="109" t="n">
        <f aca="false">ROUND(SUM(EA106:EA114),5)</f>
        <v>0</v>
      </c>
      <c r="EB115" s="109" t="n">
        <f aca="false">ROUND(SUM(EB106:EB114),5)</f>
        <v>0</v>
      </c>
      <c r="EC115" s="109" t="n">
        <f aca="false">ROUND(SUM(EC106:EC114),5)</f>
        <v>0</v>
      </c>
      <c r="ED115" s="109" t="n">
        <f aca="false">ROUND(SUM(ED106:ED114),5)</f>
        <v>0</v>
      </c>
      <c r="EE115" s="109" t="n">
        <f aca="false">ROUND(SUM(EE106:EE114),5)</f>
        <v>0</v>
      </c>
      <c r="EF115" s="109" t="n">
        <f aca="false">ROUND(SUM(EF106:EF114),5)</f>
        <v>0</v>
      </c>
      <c r="EG115" s="109" t="n">
        <f aca="false">ROUND(SUM(EG106:EG114),5)</f>
        <v>0</v>
      </c>
      <c r="EH115" s="109" t="n">
        <f aca="false">ROUND(SUM(EH106:EH114),5)</f>
        <v>0</v>
      </c>
      <c r="EI115" s="109" t="n">
        <f aca="false">ROUND(SUM(EI106:EI114),5)</f>
        <v>0</v>
      </c>
      <c r="EJ115" s="109" t="n">
        <f aca="false">ROUND(SUM(EJ106:EJ114),5)</f>
        <v>0</v>
      </c>
      <c r="EK115" s="109" t="n">
        <f aca="false">ROUND(SUM(EK106:EK114),5)</f>
        <v>27.64</v>
      </c>
      <c r="EL115" s="109" t="n">
        <f aca="false">ROUND(SUM(EL106:EL114),5)</f>
        <v>0</v>
      </c>
      <c r="EM115" s="109" t="n">
        <f aca="false">ROUND(SUM(EM106:EM114),5)</f>
        <v>0</v>
      </c>
      <c r="EN115" s="109" t="n">
        <f aca="false">ROUND(SUM(EN106:EN114),5)</f>
        <v>22483.06</v>
      </c>
      <c r="EO115" s="109" t="n">
        <f aca="false">ROUND(SUM(EO106:EO114),5)</f>
        <v>43524.98</v>
      </c>
      <c r="EP115" s="109" t="n">
        <f aca="false">ROUND(SUM(EP106:EP114),5)</f>
        <v>0</v>
      </c>
      <c r="EQ115" s="109" t="n">
        <f aca="false">ROUND(SUM(EQ106:EQ114),5)</f>
        <v>37037.52</v>
      </c>
      <c r="ER115" s="109" t="n">
        <f aca="false">ROUND(SUM(ER106:ER114),5)</f>
        <v>0</v>
      </c>
      <c r="ES115" s="109" t="n">
        <f aca="false">ROUND(SUM(ES106:ES114),5)</f>
        <v>20284.7</v>
      </c>
      <c r="ET115" s="109" t="n">
        <f aca="false">ROUND(SUM(ET106:ET114),5)</f>
        <v>11733.59</v>
      </c>
      <c r="EU115" s="109" t="n">
        <f aca="false">ROUND(SUM(EU106:EU114),5)</f>
        <v>0</v>
      </c>
      <c r="EV115" s="109" t="n">
        <f aca="false">ROUND(SUM(EV106:EV114),5)</f>
        <v>0</v>
      </c>
      <c r="EW115" s="109" t="n">
        <f aca="false">ROUND(SUM(EW106:EW114),5)</f>
        <v>0</v>
      </c>
      <c r="EX115" s="109" t="n">
        <f aca="false">ROUND(SUM(EX106:EX114),5)</f>
        <v>0</v>
      </c>
      <c r="EY115" s="109" t="n">
        <f aca="false">ROUND(SUM(EY106:EY114),5)</f>
        <v>0</v>
      </c>
      <c r="EZ115" s="109" t="n">
        <f aca="false">ROUND(SUM(G115:EY115),5)</f>
        <v>631554.38</v>
      </c>
      <c r="FA115" s="110"/>
      <c r="FB115" s="111"/>
      <c r="FC115" s="110"/>
      <c r="FD115" s="111"/>
      <c r="FE115" s="110"/>
      <c r="FF115" s="111"/>
      <c r="FG115" s="110"/>
      <c r="FH115" s="111"/>
      <c r="FI115" s="110"/>
      <c r="FJ115" s="111"/>
      <c r="FK115" s="110"/>
      <c r="FL115" s="111"/>
      <c r="FM115" s="110"/>
      <c r="FN115" s="111"/>
      <c r="FO115" s="110"/>
      <c r="FP115" s="111"/>
      <c r="FQ115" s="110"/>
      <c r="FR115" s="111"/>
      <c r="FS115" s="110"/>
      <c r="FT115" s="111"/>
      <c r="FU115" s="110"/>
      <c r="FV115" s="111"/>
      <c r="FW115" s="110"/>
      <c r="FX115" s="111"/>
      <c r="FY115" s="110"/>
      <c r="FZ115" s="111"/>
      <c r="GA115" s="110"/>
      <c r="GB115" s="111"/>
      <c r="GC115" s="110"/>
      <c r="GD115" s="111"/>
      <c r="GE115" s="110"/>
      <c r="GF115" s="111"/>
      <c r="GG115" s="110"/>
      <c r="GH115" s="111"/>
      <c r="GI115" s="110"/>
      <c r="GJ115" s="111"/>
      <c r="GK115" s="110"/>
      <c r="GL115" s="111"/>
      <c r="GM115" s="110"/>
      <c r="GN115" s="111"/>
      <c r="GO115" s="110"/>
      <c r="GP115" s="111"/>
      <c r="GQ115" s="110"/>
      <c r="GR115" s="111"/>
      <c r="GS115" s="110"/>
      <c r="GT115" s="111"/>
      <c r="GU115" s="110"/>
      <c r="GV115" s="111"/>
      <c r="GW115" s="110"/>
      <c r="GX115" s="111"/>
      <c r="GY115" s="110"/>
      <c r="GZ115" s="111"/>
      <c r="HA115" s="110"/>
      <c r="HB115" s="111"/>
      <c r="HC115" s="110"/>
      <c r="HD115" s="111"/>
      <c r="HE115" s="110"/>
      <c r="HF115" s="111"/>
      <c r="HG115" s="110"/>
      <c r="HH115" s="111"/>
      <c r="HI115" s="110"/>
      <c r="HJ115" s="111"/>
      <c r="HK115" s="110"/>
      <c r="HL115" s="111"/>
      <c r="HM115" s="110"/>
      <c r="HN115" s="111"/>
      <c r="HO115" s="110"/>
      <c r="HP115" s="111"/>
      <c r="HQ115" s="110"/>
      <c r="HR115" s="111"/>
      <c r="HS115" s="110"/>
      <c r="HT115" s="111"/>
      <c r="HU115" s="110"/>
      <c r="HV115" s="111"/>
      <c r="HW115" s="110"/>
      <c r="HX115" s="111"/>
      <c r="HY115" s="110"/>
      <c r="HZ115" s="111"/>
      <c r="IA115" s="110"/>
      <c r="IB115" s="111"/>
      <c r="IC115" s="110"/>
      <c r="ID115" s="111"/>
      <c r="IE115" s="110"/>
      <c r="IF115" s="111"/>
      <c r="IG115" s="110"/>
      <c r="IH115" s="111"/>
      <c r="II115" s="110"/>
      <c r="IJ115" s="111"/>
      <c r="IK115" s="110"/>
      <c r="IL115" s="111"/>
      <c r="IM115" s="110"/>
      <c r="IN115" s="111"/>
      <c r="IO115" s="110"/>
      <c r="IP115" s="111"/>
      <c r="IQ115" s="110"/>
      <c r="IR115" s="111"/>
      <c r="IS115" s="110"/>
      <c r="IT115" s="111"/>
      <c r="IU115" s="110"/>
      <c r="IV115" s="111"/>
      <c r="IW115" s="110"/>
      <c r="IX115" s="111"/>
      <c r="IY115" s="110"/>
      <c r="IZ115" s="111"/>
      <c r="JA115" s="110"/>
      <c r="JB115" s="111"/>
      <c r="JC115" s="110"/>
      <c r="JD115" s="111"/>
      <c r="JE115" s="110"/>
      <c r="JF115" s="111"/>
      <c r="JG115" s="110"/>
      <c r="JH115" s="111"/>
      <c r="JI115" s="110"/>
      <c r="JJ115" s="111"/>
      <c r="JK115" s="110"/>
      <c r="JL115" s="111"/>
      <c r="JM115" s="110"/>
      <c r="JN115" s="111"/>
      <c r="JO115" s="110"/>
      <c r="JP115" s="111"/>
      <c r="JQ115" s="110"/>
      <c r="JR115" s="111"/>
      <c r="JS115" s="110"/>
      <c r="JT115" s="111"/>
      <c r="JU115" s="110"/>
      <c r="JV115" s="111"/>
      <c r="JW115" s="110"/>
      <c r="JX115" s="111"/>
      <c r="JY115" s="112"/>
      <c r="JZ115" s="112"/>
    </row>
    <row r="116" customFormat="false" ht="30" hidden="false" customHeight="true" outlineLevel="0" collapsed="false">
      <c r="A116" s="76"/>
      <c r="B116" s="76"/>
      <c r="C116" s="76"/>
      <c r="D116" s="76"/>
      <c r="E116" s="76" t="s">
        <v>491</v>
      </c>
      <c r="F116" s="76"/>
      <c r="G116" s="109" t="n">
        <v>0</v>
      </c>
      <c r="H116" s="109" t="n">
        <v>0</v>
      </c>
      <c r="I116" s="109" t="n">
        <v>0</v>
      </c>
      <c r="J116" s="109" t="n">
        <v>0</v>
      </c>
      <c r="K116" s="109" t="n">
        <v>0</v>
      </c>
      <c r="L116" s="109" t="n">
        <v>0</v>
      </c>
      <c r="M116" s="109" t="n">
        <v>0</v>
      </c>
      <c r="N116" s="109" t="n">
        <v>0</v>
      </c>
      <c r="O116" s="109" t="n">
        <v>0</v>
      </c>
      <c r="P116" s="109" t="n">
        <v>0</v>
      </c>
      <c r="Q116" s="109" t="n">
        <v>0</v>
      </c>
      <c r="R116" s="109" t="n">
        <v>0</v>
      </c>
      <c r="S116" s="109" t="n">
        <v>0</v>
      </c>
      <c r="T116" s="109" t="n">
        <v>0</v>
      </c>
      <c r="U116" s="109" t="n">
        <v>0</v>
      </c>
      <c r="V116" s="109" t="n">
        <v>0</v>
      </c>
      <c r="W116" s="109" t="n">
        <v>0</v>
      </c>
      <c r="X116" s="109" t="n">
        <v>0</v>
      </c>
      <c r="Y116" s="109" t="n">
        <v>0</v>
      </c>
      <c r="Z116" s="109" t="n">
        <v>0</v>
      </c>
      <c r="AA116" s="109" t="n">
        <v>0</v>
      </c>
      <c r="AB116" s="109" t="n">
        <v>0</v>
      </c>
      <c r="AC116" s="109" t="n">
        <v>0</v>
      </c>
      <c r="AD116" s="109" t="n">
        <v>0</v>
      </c>
      <c r="AE116" s="109" t="n">
        <v>0</v>
      </c>
      <c r="AF116" s="109" t="n">
        <v>0</v>
      </c>
      <c r="AG116" s="109" t="n">
        <v>0</v>
      </c>
      <c r="AH116" s="109" t="n">
        <v>0</v>
      </c>
      <c r="AI116" s="109" t="n">
        <v>0</v>
      </c>
      <c r="AJ116" s="109" t="n">
        <v>0</v>
      </c>
      <c r="AK116" s="109" t="n">
        <v>0</v>
      </c>
      <c r="AL116" s="109" t="n">
        <v>0</v>
      </c>
      <c r="AM116" s="109" t="n">
        <v>0</v>
      </c>
      <c r="AN116" s="109" t="n">
        <v>0</v>
      </c>
      <c r="AO116" s="109" t="n">
        <v>0</v>
      </c>
      <c r="AP116" s="109" t="n">
        <v>0</v>
      </c>
      <c r="AQ116" s="109" t="n">
        <v>0</v>
      </c>
      <c r="AR116" s="109" t="n">
        <v>0</v>
      </c>
      <c r="AS116" s="109" t="n">
        <v>0</v>
      </c>
      <c r="AT116" s="109" t="n">
        <v>0</v>
      </c>
      <c r="AU116" s="109" t="n">
        <v>0</v>
      </c>
      <c r="AV116" s="109" t="n">
        <v>0</v>
      </c>
      <c r="AW116" s="109" t="n">
        <v>0</v>
      </c>
      <c r="AX116" s="109" t="n">
        <v>0</v>
      </c>
      <c r="AY116" s="109" t="n">
        <v>0</v>
      </c>
      <c r="AZ116" s="109" t="n">
        <v>0</v>
      </c>
      <c r="BA116" s="109" t="n">
        <v>0</v>
      </c>
      <c r="BB116" s="109" t="n">
        <v>0</v>
      </c>
      <c r="BC116" s="109" t="n">
        <v>0</v>
      </c>
      <c r="BD116" s="109" t="n">
        <v>0</v>
      </c>
      <c r="BE116" s="109" t="n">
        <v>0</v>
      </c>
      <c r="BF116" s="109" t="n">
        <v>0</v>
      </c>
      <c r="BG116" s="109" t="n">
        <v>0</v>
      </c>
      <c r="BH116" s="109" t="n">
        <v>0</v>
      </c>
      <c r="BI116" s="109" t="n">
        <v>0</v>
      </c>
      <c r="BJ116" s="109" t="n">
        <v>0</v>
      </c>
      <c r="BK116" s="109" t="n">
        <v>0</v>
      </c>
      <c r="BL116" s="109" t="n">
        <v>0</v>
      </c>
      <c r="BM116" s="109" t="n">
        <v>0</v>
      </c>
      <c r="BN116" s="109" t="n">
        <v>0</v>
      </c>
      <c r="BO116" s="109" t="n">
        <v>0</v>
      </c>
      <c r="BP116" s="109" t="n">
        <v>0</v>
      </c>
      <c r="BQ116" s="109" t="n">
        <v>0</v>
      </c>
      <c r="BR116" s="109" t="n">
        <v>0</v>
      </c>
      <c r="BS116" s="109" t="n">
        <v>0</v>
      </c>
      <c r="BT116" s="109" t="n">
        <v>0</v>
      </c>
      <c r="BU116" s="109" t="n">
        <v>0</v>
      </c>
      <c r="BV116" s="109" t="n">
        <v>0</v>
      </c>
      <c r="BW116" s="109" t="n">
        <v>0</v>
      </c>
      <c r="BX116" s="109" t="n">
        <v>0</v>
      </c>
      <c r="BY116" s="109" t="n">
        <v>0</v>
      </c>
      <c r="BZ116" s="109" t="n">
        <v>0</v>
      </c>
      <c r="CA116" s="109" t="n">
        <v>0</v>
      </c>
      <c r="CB116" s="109" t="n">
        <v>0</v>
      </c>
      <c r="CC116" s="109" t="n">
        <v>0</v>
      </c>
      <c r="CD116" s="109" t="n">
        <v>0</v>
      </c>
      <c r="CE116" s="109" t="n">
        <v>0</v>
      </c>
      <c r="CF116" s="109" t="n">
        <v>0</v>
      </c>
      <c r="CG116" s="109" t="n">
        <v>0</v>
      </c>
      <c r="CH116" s="109" t="n">
        <v>0</v>
      </c>
      <c r="CI116" s="109" t="n">
        <v>0</v>
      </c>
      <c r="CJ116" s="109" t="n">
        <v>0</v>
      </c>
      <c r="CK116" s="109" t="n">
        <v>0</v>
      </c>
      <c r="CL116" s="109" t="n">
        <v>0</v>
      </c>
      <c r="CM116" s="109" t="n">
        <v>0</v>
      </c>
      <c r="CN116" s="109" t="n">
        <v>0</v>
      </c>
      <c r="CO116" s="109" t="n">
        <v>0</v>
      </c>
      <c r="CP116" s="109" t="n">
        <v>0</v>
      </c>
      <c r="CQ116" s="109" t="n">
        <v>0</v>
      </c>
      <c r="CR116" s="109" t="n">
        <v>0</v>
      </c>
      <c r="CS116" s="109" t="n">
        <v>0</v>
      </c>
      <c r="CT116" s="109" t="n">
        <v>0</v>
      </c>
      <c r="CU116" s="109" t="n">
        <v>0</v>
      </c>
      <c r="CV116" s="109" t="n">
        <v>0</v>
      </c>
      <c r="CW116" s="109" t="n">
        <v>0</v>
      </c>
      <c r="CX116" s="109" t="n">
        <v>0</v>
      </c>
      <c r="CY116" s="109" t="n">
        <v>0</v>
      </c>
      <c r="CZ116" s="109" t="n">
        <v>0</v>
      </c>
      <c r="DA116" s="109" t="n">
        <v>0</v>
      </c>
      <c r="DB116" s="109" t="n">
        <v>0</v>
      </c>
      <c r="DC116" s="109" t="n">
        <v>0</v>
      </c>
      <c r="DD116" s="109" t="n">
        <v>0</v>
      </c>
      <c r="DE116" s="109" t="n">
        <v>0</v>
      </c>
      <c r="DF116" s="109" t="n">
        <v>0</v>
      </c>
      <c r="DG116" s="109" t="n">
        <v>0</v>
      </c>
      <c r="DH116" s="109" t="n">
        <v>0</v>
      </c>
      <c r="DI116" s="109" t="n">
        <v>0</v>
      </c>
      <c r="DJ116" s="109" t="n">
        <v>0</v>
      </c>
      <c r="DK116" s="109" t="n">
        <v>0</v>
      </c>
      <c r="DL116" s="109" t="n">
        <v>0</v>
      </c>
      <c r="DM116" s="109" t="n">
        <v>0</v>
      </c>
      <c r="DN116" s="109" t="n">
        <v>0</v>
      </c>
      <c r="DO116" s="109" t="n">
        <v>0</v>
      </c>
      <c r="DP116" s="109" t="n">
        <v>0</v>
      </c>
      <c r="DQ116" s="109" t="n">
        <v>0</v>
      </c>
      <c r="DR116" s="109" t="n">
        <v>0</v>
      </c>
      <c r="DS116" s="109" t="n">
        <v>0</v>
      </c>
      <c r="DT116" s="109" t="n">
        <v>0</v>
      </c>
      <c r="DU116" s="109" t="n">
        <v>0</v>
      </c>
      <c r="DV116" s="109" t="n">
        <v>0</v>
      </c>
      <c r="DW116" s="109" t="n">
        <v>0</v>
      </c>
      <c r="DX116" s="109" t="n">
        <v>0</v>
      </c>
      <c r="DY116" s="109" t="n">
        <v>0</v>
      </c>
      <c r="DZ116" s="109" t="n">
        <v>0</v>
      </c>
      <c r="EA116" s="109" t="n">
        <v>0</v>
      </c>
      <c r="EB116" s="109" t="n">
        <v>0</v>
      </c>
      <c r="EC116" s="109" t="n">
        <v>0</v>
      </c>
      <c r="ED116" s="109" t="n">
        <v>0</v>
      </c>
      <c r="EE116" s="109" t="n">
        <v>0</v>
      </c>
      <c r="EF116" s="109" t="n">
        <v>0</v>
      </c>
      <c r="EG116" s="109" t="n">
        <v>0</v>
      </c>
      <c r="EH116" s="109" t="n">
        <v>0</v>
      </c>
      <c r="EI116" s="109" t="n">
        <v>0</v>
      </c>
      <c r="EJ116" s="109" t="n">
        <v>0</v>
      </c>
      <c r="EK116" s="109" t="n">
        <v>0</v>
      </c>
      <c r="EL116" s="109" t="n">
        <v>0</v>
      </c>
      <c r="EM116" s="109" t="n">
        <v>0</v>
      </c>
      <c r="EN116" s="109" t="n">
        <v>0</v>
      </c>
      <c r="EO116" s="109" t="n">
        <v>0</v>
      </c>
      <c r="EP116" s="109" t="n">
        <v>0</v>
      </c>
      <c r="EQ116" s="109" t="n">
        <v>0</v>
      </c>
      <c r="ER116" s="109" t="n">
        <v>0</v>
      </c>
      <c r="ES116" s="109" t="n">
        <v>0</v>
      </c>
      <c r="ET116" s="109" t="n">
        <v>0</v>
      </c>
      <c r="EU116" s="109" t="n">
        <v>0</v>
      </c>
      <c r="EV116" s="109" t="n">
        <v>0</v>
      </c>
      <c r="EW116" s="109" t="n">
        <v>0</v>
      </c>
      <c r="EX116" s="109" t="n">
        <v>0</v>
      </c>
      <c r="EY116" s="109" t="n">
        <v>0</v>
      </c>
      <c r="EZ116" s="109" t="n">
        <f aca="false">ROUND(SUM(G116:EY116),5)</f>
        <v>0</v>
      </c>
      <c r="FA116" s="110"/>
      <c r="FB116" s="111"/>
      <c r="FC116" s="110"/>
      <c r="FD116" s="111"/>
      <c r="FE116" s="110"/>
      <c r="FF116" s="111"/>
      <c r="FG116" s="110"/>
      <c r="FH116" s="111"/>
      <c r="FI116" s="110"/>
      <c r="FJ116" s="111"/>
      <c r="FK116" s="110"/>
      <c r="FL116" s="111"/>
      <c r="FM116" s="110"/>
      <c r="FN116" s="111"/>
      <c r="FO116" s="110"/>
      <c r="FP116" s="111"/>
      <c r="FQ116" s="110"/>
      <c r="FR116" s="111"/>
      <c r="FS116" s="110"/>
      <c r="FT116" s="111"/>
      <c r="FU116" s="110"/>
      <c r="FV116" s="111"/>
      <c r="FW116" s="110"/>
      <c r="FX116" s="111"/>
      <c r="FY116" s="110"/>
      <c r="FZ116" s="111"/>
      <c r="GA116" s="110"/>
      <c r="GB116" s="111"/>
      <c r="GC116" s="110"/>
      <c r="GD116" s="111"/>
      <c r="GE116" s="110"/>
      <c r="GF116" s="111"/>
      <c r="GG116" s="110"/>
      <c r="GH116" s="111"/>
      <c r="GI116" s="110"/>
      <c r="GJ116" s="111"/>
      <c r="GK116" s="110"/>
      <c r="GL116" s="111"/>
      <c r="GM116" s="110"/>
      <c r="GN116" s="111"/>
      <c r="GO116" s="110"/>
      <c r="GP116" s="111"/>
      <c r="GQ116" s="110"/>
      <c r="GR116" s="111"/>
      <c r="GS116" s="110"/>
      <c r="GT116" s="111"/>
      <c r="GU116" s="110"/>
      <c r="GV116" s="111"/>
      <c r="GW116" s="110"/>
      <c r="GX116" s="111"/>
      <c r="GY116" s="110"/>
      <c r="GZ116" s="111"/>
      <c r="HA116" s="110"/>
      <c r="HB116" s="111"/>
      <c r="HC116" s="110"/>
      <c r="HD116" s="111"/>
      <c r="HE116" s="110"/>
      <c r="HF116" s="111"/>
      <c r="HG116" s="110"/>
      <c r="HH116" s="111"/>
      <c r="HI116" s="110"/>
      <c r="HJ116" s="111"/>
      <c r="HK116" s="110"/>
      <c r="HL116" s="111"/>
      <c r="HM116" s="110"/>
      <c r="HN116" s="111"/>
      <c r="HO116" s="110"/>
      <c r="HP116" s="111"/>
      <c r="HQ116" s="110"/>
      <c r="HR116" s="111"/>
      <c r="HS116" s="110"/>
      <c r="HT116" s="111"/>
      <c r="HU116" s="110"/>
      <c r="HV116" s="111"/>
      <c r="HW116" s="110"/>
      <c r="HX116" s="111"/>
      <c r="HY116" s="110"/>
      <c r="HZ116" s="111"/>
      <c r="IA116" s="110"/>
      <c r="IB116" s="111"/>
      <c r="IC116" s="110"/>
      <c r="ID116" s="111"/>
      <c r="IE116" s="110"/>
      <c r="IF116" s="111"/>
      <c r="IG116" s="110"/>
      <c r="IH116" s="111"/>
      <c r="II116" s="110"/>
      <c r="IJ116" s="111"/>
      <c r="IK116" s="110"/>
      <c r="IL116" s="111"/>
      <c r="IM116" s="110"/>
      <c r="IN116" s="111"/>
      <c r="IO116" s="110"/>
      <c r="IP116" s="111"/>
      <c r="IQ116" s="110"/>
      <c r="IR116" s="111"/>
      <c r="IS116" s="110"/>
      <c r="IT116" s="111"/>
      <c r="IU116" s="110"/>
      <c r="IV116" s="111"/>
      <c r="IW116" s="110"/>
      <c r="IX116" s="111"/>
      <c r="IY116" s="110"/>
      <c r="IZ116" s="111"/>
      <c r="JA116" s="110"/>
      <c r="JB116" s="111"/>
      <c r="JC116" s="110"/>
      <c r="JD116" s="111"/>
      <c r="JE116" s="110"/>
      <c r="JF116" s="111"/>
      <c r="JG116" s="110"/>
      <c r="JH116" s="111"/>
      <c r="JI116" s="110"/>
      <c r="JJ116" s="111"/>
      <c r="JK116" s="110"/>
      <c r="JL116" s="111"/>
      <c r="JM116" s="110"/>
      <c r="JN116" s="111"/>
      <c r="JO116" s="110"/>
      <c r="JP116" s="111"/>
      <c r="JQ116" s="110"/>
      <c r="JR116" s="111"/>
      <c r="JS116" s="110"/>
      <c r="JT116" s="111"/>
      <c r="JU116" s="110"/>
      <c r="JV116" s="111"/>
      <c r="JW116" s="110"/>
      <c r="JX116" s="111"/>
      <c r="JY116" s="112"/>
      <c r="JZ116" s="112"/>
    </row>
    <row r="117" customFormat="false" ht="13.8" hidden="false" customHeight="false" outlineLevel="0" collapsed="false">
      <c r="A117" s="76"/>
      <c r="B117" s="76"/>
      <c r="C117" s="76"/>
      <c r="D117" s="76"/>
      <c r="E117" s="76" t="s">
        <v>492</v>
      </c>
      <c r="F117" s="76"/>
      <c r="G117" s="109" t="n">
        <v>0</v>
      </c>
      <c r="H117" s="109" t="n">
        <v>0</v>
      </c>
      <c r="I117" s="109" t="n">
        <v>0</v>
      </c>
      <c r="J117" s="109" t="n">
        <v>0</v>
      </c>
      <c r="K117" s="109" t="n">
        <v>0</v>
      </c>
      <c r="L117" s="109" t="n">
        <v>0</v>
      </c>
      <c r="M117" s="109" t="n">
        <v>0</v>
      </c>
      <c r="N117" s="109" t="n">
        <v>0</v>
      </c>
      <c r="O117" s="109" t="n">
        <v>0</v>
      </c>
      <c r="P117" s="109" t="n">
        <v>0</v>
      </c>
      <c r="Q117" s="109" t="n">
        <v>0</v>
      </c>
      <c r="R117" s="109" t="n">
        <v>0</v>
      </c>
      <c r="S117" s="109" t="n">
        <v>0</v>
      </c>
      <c r="T117" s="109" t="n">
        <v>0</v>
      </c>
      <c r="U117" s="109" t="n">
        <v>0</v>
      </c>
      <c r="V117" s="109" t="n">
        <v>0</v>
      </c>
      <c r="W117" s="109" t="n">
        <v>0</v>
      </c>
      <c r="X117" s="109" t="n">
        <v>0</v>
      </c>
      <c r="Y117" s="109" t="n">
        <v>0</v>
      </c>
      <c r="Z117" s="109" t="n">
        <v>0</v>
      </c>
      <c r="AA117" s="109" t="n">
        <v>0</v>
      </c>
      <c r="AB117" s="109" t="n">
        <v>0</v>
      </c>
      <c r="AC117" s="109" t="n">
        <v>0</v>
      </c>
      <c r="AD117" s="109" t="n">
        <v>0</v>
      </c>
      <c r="AE117" s="109" t="n">
        <v>0</v>
      </c>
      <c r="AF117" s="109" t="n">
        <v>0</v>
      </c>
      <c r="AG117" s="109" t="n">
        <v>0</v>
      </c>
      <c r="AH117" s="109" t="n">
        <v>0</v>
      </c>
      <c r="AI117" s="109" t="n">
        <v>0</v>
      </c>
      <c r="AJ117" s="109" t="n">
        <v>0</v>
      </c>
      <c r="AK117" s="109" t="n">
        <v>0</v>
      </c>
      <c r="AL117" s="109" t="n">
        <v>0</v>
      </c>
      <c r="AM117" s="109" t="n">
        <v>0</v>
      </c>
      <c r="AN117" s="109" t="n">
        <v>0</v>
      </c>
      <c r="AO117" s="109" t="n">
        <v>0</v>
      </c>
      <c r="AP117" s="109" t="n">
        <v>0</v>
      </c>
      <c r="AQ117" s="109" t="n">
        <v>0</v>
      </c>
      <c r="AR117" s="109" t="n">
        <v>0</v>
      </c>
      <c r="AS117" s="109" t="n">
        <v>0</v>
      </c>
      <c r="AT117" s="109" t="n">
        <v>0</v>
      </c>
      <c r="AU117" s="109" t="n">
        <v>0</v>
      </c>
      <c r="AV117" s="109" t="n">
        <v>0</v>
      </c>
      <c r="AW117" s="109" t="n">
        <v>0</v>
      </c>
      <c r="AX117" s="109" t="n">
        <v>0</v>
      </c>
      <c r="AY117" s="109" t="n">
        <v>0</v>
      </c>
      <c r="AZ117" s="109" t="n">
        <v>0</v>
      </c>
      <c r="BA117" s="109" t="n">
        <v>0</v>
      </c>
      <c r="BB117" s="109" t="n">
        <v>0</v>
      </c>
      <c r="BC117" s="109" t="n">
        <v>0</v>
      </c>
      <c r="BD117" s="109" t="n">
        <v>0</v>
      </c>
      <c r="BE117" s="109" t="n">
        <v>0</v>
      </c>
      <c r="BF117" s="109" t="n">
        <v>0</v>
      </c>
      <c r="BG117" s="109" t="n">
        <v>0</v>
      </c>
      <c r="BH117" s="109" t="n">
        <v>0</v>
      </c>
      <c r="BI117" s="109" t="n">
        <v>0</v>
      </c>
      <c r="BJ117" s="109" t="n">
        <v>0</v>
      </c>
      <c r="BK117" s="109" t="n">
        <v>0</v>
      </c>
      <c r="BL117" s="109" t="n">
        <v>0</v>
      </c>
      <c r="BM117" s="109" t="n">
        <v>0</v>
      </c>
      <c r="BN117" s="109" t="n">
        <v>0</v>
      </c>
      <c r="BO117" s="109" t="n">
        <v>0</v>
      </c>
      <c r="BP117" s="109" t="n">
        <v>0</v>
      </c>
      <c r="BQ117" s="109" t="n">
        <v>0</v>
      </c>
      <c r="BR117" s="109" t="n">
        <v>0</v>
      </c>
      <c r="BS117" s="109" t="n">
        <v>0</v>
      </c>
      <c r="BT117" s="109" t="n">
        <v>0</v>
      </c>
      <c r="BU117" s="109" t="n">
        <v>0</v>
      </c>
      <c r="BV117" s="109" t="n">
        <v>0</v>
      </c>
      <c r="BW117" s="109" t="n">
        <v>0</v>
      </c>
      <c r="BX117" s="109" t="n">
        <v>0</v>
      </c>
      <c r="BY117" s="109" t="n">
        <v>0</v>
      </c>
      <c r="BZ117" s="109" t="n">
        <v>0</v>
      </c>
      <c r="CA117" s="109" t="n">
        <v>0</v>
      </c>
      <c r="CB117" s="109" t="n">
        <v>0</v>
      </c>
      <c r="CC117" s="109" t="n">
        <v>0</v>
      </c>
      <c r="CD117" s="109" t="n">
        <v>0</v>
      </c>
      <c r="CE117" s="109" t="n">
        <v>0</v>
      </c>
      <c r="CF117" s="109" t="n">
        <v>0</v>
      </c>
      <c r="CG117" s="109" t="n">
        <v>0</v>
      </c>
      <c r="CH117" s="109" t="n">
        <v>0</v>
      </c>
      <c r="CI117" s="109" t="n">
        <v>0</v>
      </c>
      <c r="CJ117" s="109" t="n">
        <v>0</v>
      </c>
      <c r="CK117" s="109" t="n">
        <v>0</v>
      </c>
      <c r="CL117" s="109" t="n">
        <v>0</v>
      </c>
      <c r="CM117" s="109" t="n">
        <v>0</v>
      </c>
      <c r="CN117" s="109" t="n">
        <v>0</v>
      </c>
      <c r="CO117" s="109" t="n">
        <v>0</v>
      </c>
      <c r="CP117" s="109" t="n">
        <v>0</v>
      </c>
      <c r="CQ117" s="109" t="n">
        <v>0</v>
      </c>
      <c r="CR117" s="109" t="n">
        <v>0</v>
      </c>
      <c r="CS117" s="109" t="n">
        <v>0</v>
      </c>
      <c r="CT117" s="109" t="n">
        <v>0</v>
      </c>
      <c r="CU117" s="109" t="n">
        <v>0</v>
      </c>
      <c r="CV117" s="109" t="n">
        <v>0</v>
      </c>
      <c r="CW117" s="109" t="n">
        <v>0</v>
      </c>
      <c r="CX117" s="109" t="n">
        <v>0</v>
      </c>
      <c r="CY117" s="109" t="n">
        <v>0</v>
      </c>
      <c r="CZ117" s="109" t="n">
        <v>0</v>
      </c>
      <c r="DA117" s="109" t="n">
        <v>0</v>
      </c>
      <c r="DB117" s="109" t="n">
        <v>0</v>
      </c>
      <c r="DC117" s="109" t="n">
        <v>0</v>
      </c>
      <c r="DD117" s="109" t="n">
        <v>0</v>
      </c>
      <c r="DE117" s="109" t="n">
        <v>0</v>
      </c>
      <c r="DF117" s="109" t="n">
        <v>0</v>
      </c>
      <c r="DG117" s="109" t="n">
        <v>0</v>
      </c>
      <c r="DH117" s="109" t="n">
        <v>0</v>
      </c>
      <c r="DI117" s="109" t="n">
        <v>0</v>
      </c>
      <c r="DJ117" s="109" t="n">
        <v>0</v>
      </c>
      <c r="DK117" s="109" t="n">
        <v>0</v>
      </c>
      <c r="DL117" s="109" t="n">
        <v>0</v>
      </c>
      <c r="DM117" s="109" t="n">
        <v>0</v>
      </c>
      <c r="DN117" s="109" t="n">
        <v>0</v>
      </c>
      <c r="DO117" s="109" t="n">
        <v>0</v>
      </c>
      <c r="DP117" s="109" t="n">
        <v>0</v>
      </c>
      <c r="DQ117" s="109" t="n">
        <v>0</v>
      </c>
      <c r="DR117" s="109" t="n">
        <v>0</v>
      </c>
      <c r="DS117" s="109" t="n">
        <v>0</v>
      </c>
      <c r="DT117" s="109" t="n">
        <v>0</v>
      </c>
      <c r="DU117" s="109" t="n">
        <v>0</v>
      </c>
      <c r="DV117" s="109" t="n">
        <v>0</v>
      </c>
      <c r="DW117" s="109" t="n">
        <v>0</v>
      </c>
      <c r="DX117" s="109" t="n">
        <v>0</v>
      </c>
      <c r="DY117" s="109" t="n">
        <v>0</v>
      </c>
      <c r="DZ117" s="109" t="n">
        <v>0</v>
      </c>
      <c r="EA117" s="109" t="n">
        <v>0</v>
      </c>
      <c r="EB117" s="109" t="n">
        <v>0</v>
      </c>
      <c r="EC117" s="109" t="n">
        <v>0</v>
      </c>
      <c r="ED117" s="109" t="n">
        <v>0</v>
      </c>
      <c r="EE117" s="109" t="n">
        <v>0</v>
      </c>
      <c r="EF117" s="109" t="n">
        <v>0</v>
      </c>
      <c r="EG117" s="109" t="n">
        <v>0</v>
      </c>
      <c r="EH117" s="109" t="n">
        <v>0</v>
      </c>
      <c r="EI117" s="109" t="n">
        <v>0</v>
      </c>
      <c r="EJ117" s="109" t="n">
        <v>0</v>
      </c>
      <c r="EK117" s="109" t="n">
        <v>0</v>
      </c>
      <c r="EL117" s="109" t="n">
        <v>0</v>
      </c>
      <c r="EM117" s="109" t="n">
        <v>0</v>
      </c>
      <c r="EN117" s="109" t="n">
        <v>0</v>
      </c>
      <c r="EO117" s="109" t="n">
        <v>0</v>
      </c>
      <c r="EP117" s="109" t="n">
        <v>0</v>
      </c>
      <c r="EQ117" s="109" t="n">
        <v>0</v>
      </c>
      <c r="ER117" s="109" t="n">
        <v>0</v>
      </c>
      <c r="ES117" s="109" t="n">
        <v>0</v>
      </c>
      <c r="ET117" s="109" t="n">
        <v>0</v>
      </c>
      <c r="EU117" s="109" t="n">
        <v>0</v>
      </c>
      <c r="EV117" s="109" t="n">
        <v>0</v>
      </c>
      <c r="EW117" s="109" t="n">
        <v>0</v>
      </c>
      <c r="EX117" s="109" t="n">
        <v>0</v>
      </c>
      <c r="EY117" s="109" t="n">
        <v>0</v>
      </c>
      <c r="EZ117" s="109" t="n">
        <f aca="false">ROUND(SUM(G117:EY117),5)</f>
        <v>0</v>
      </c>
      <c r="FA117" s="110"/>
      <c r="FB117" s="111"/>
      <c r="FC117" s="110"/>
      <c r="FD117" s="111"/>
      <c r="FE117" s="110"/>
      <c r="FF117" s="111"/>
      <c r="FG117" s="110"/>
      <c r="FH117" s="111"/>
      <c r="FI117" s="110"/>
      <c r="FJ117" s="111"/>
      <c r="FK117" s="110"/>
      <c r="FL117" s="111"/>
      <c r="FM117" s="110"/>
      <c r="FN117" s="111"/>
      <c r="FO117" s="110"/>
      <c r="FP117" s="111"/>
      <c r="FQ117" s="110"/>
      <c r="FR117" s="111"/>
      <c r="FS117" s="110"/>
      <c r="FT117" s="111"/>
      <c r="FU117" s="110"/>
      <c r="FV117" s="111"/>
      <c r="FW117" s="110"/>
      <c r="FX117" s="111"/>
      <c r="FY117" s="110"/>
      <c r="FZ117" s="111"/>
      <c r="GA117" s="110"/>
      <c r="GB117" s="111"/>
      <c r="GC117" s="110"/>
      <c r="GD117" s="111"/>
      <c r="GE117" s="110"/>
      <c r="GF117" s="111"/>
      <c r="GG117" s="110"/>
      <c r="GH117" s="111"/>
      <c r="GI117" s="110"/>
      <c r="GJ117" s="111"/>
      <c r="GK117" s="110"/>
      <c r="GL117" s="111"/>
      <c r="GM117" s="110"/>
      <c r="GN117" s="111"/>
      <c r="GO117" s="110"/>
      <c r="GP117" s="111"/>
      <c r="GQ117" s="110"/>
      <c r="GR117" s="111"/>
      <c r="GS117" s="110"/>
      <c r="GT117" s="111"/>
      <c r="GU117" s="110"/>
      <c r="GV117" s="111"/>
      <c r="GW117" s="110"/>
      <c r="GX117" s="111"/>
      <c r="GY117" s="110"/>
      <c r="GZ117" s="111"/>
      <c r="HA117" s="110"/>
      <c r="HB117" s="111"/>
      <c r="HC117" s="110"/>
      <c r="HD117" s="111"/>
      <c r="HE117" s="110"/>
      <c r="HF117" s="111"/>
      <c r="HG117" s="110"/>
      <c r="HH117" s="111"/>
      <c r="HI117" s="110"/>
      <c r="HJ117" s="111"/>
      <c r="HK117" s="110"/>
      <c r="HL117" s="111"/>
      <c r="HM117" s="110"/>
      <c r="HN117" s="111"/>
      <c r="HO117" s="110"/>
      <c r="HP117" s="111"/>
      <c r="HQ117" s="110"/>
      <c r="HR117" s="111"/>
      <c r="HS117" s="110"/>
      <c r="HT117" s="111"/>
      <c r="HU117" s="110"/>
      <c r="HV117" s="111"/>
      <c r="HW117" s="110"/>
      <c r="HX117" s="111"/>
      <c r="HY117" s="110"/>
      <c r="HZ117" s="111"/>
      <c r="IA117" s="110"/>
      <c r="IB117" s="111"/>
      <c r="IC117" s="110"/>
      <c r="ID117" s="111"/>
      <c r="IE117" s="110"/>
      <c r="IF117" s="111"/>
      <c r="IG117" s="110"/>
      <c r="IH117" s="111"/>
      <c r="II117" s="110"/>
      <c r="IJ117" s="111"/>
      <c r="IK117" s="110"/>
      <c r="IL117" s="111"/>
      <c r="IM117" s="110"/>
      <c r="IN117" s="111"/>
      <c r="IO117" s="110"/>
      <c r="IP117" s="111"/>
      <c r="IQ117" s="110"/>
      <c r="IR117" s="111"/>
      <c r="IS117" s="110"/>
      <c r="IT117" s="111"/>
      <c r="IU117" s="110"/>
      <c r="IV117" s="111"/>
      <c r="IW117" s="110"/>
      <c r="IX117" s="111"/>
      <c r="IY117" s="110"/>
      <c r="IZ117" s="111"/>
      <c r="JA117" s="110"/>
      <c r="JB117" s="111"/>
      <c r="JC117" s="110"/>
      <c r="JD117" s="111"/>
      <c r="JE117" s="110"/>
      <c r="JF117" s="111"/>
      <c r="JG117" s="110"/>
      <c r="JH117" s="111"/>
      <c r="JI117" s="110"/>
      <c r="JJ117" s="111"/>
      <c r="JK117" s="110"/>
      <c r="JL117" s="111"/>
      <c r="JM117" s="110"/>
      <c r="JN117" s="111"/>
      <c r="JO117" s="110"/>
      <c r="JP117" s="111"/>
      <c r="JQ117" s="110"/>
      <c r="JR117" s="111"/>
      <c r="JS117" s="110"/>
      <c r="JT117" s="111"/>
      <c r="JU117" s="110"/>
      <c r="JV117" s="111"/>
      <c r="JW117" s="110"/>
      <c r="JX117" s="111"/>
      <c r="JY117" s="112"/>
      <c r="JZ117" s="112"/>
    </row>
    <row r="118" customFormat="false" ht="13.8" hidden="false" customHeight="false" outlineLevel="0" collapsed="false">
      <c r="A118" s="76"/>
      <c r="B118" s="76"/>
      <c r="C118" s="76"/>
      <c r="D118" s="76"/>
      <c r="E118" s="76" t="s">
        <v>493</v>
      </c>
      <c r="F118" s="76"/>
      <c r="G118" s="114" t="n">
        <v>0</v>
      </c>
      <c r="H118" s="114" t="n">
        <v>0</v>
      </c>
      <c r="I118" s="114" t="n">
        <v>0</v>
      </c>
      <c r="J118" s="114" t="n">
        <v>0</v>
      </c>
      <c r="K118" s="114" t="n">
        <v>0</v>
      </c>
      <c r="L118" s="114" t="n">
        <v>0</v>
      </c>
      <c r="M118" s="114" t="n">
        <v>0</v>
      </c>
      <c r="N118" s="114" t="n">
        <v>0</v>
      </c>
      <c r="O118" s="114" t="n">
        <v>0</v>
      </c>
      <c r="P118" s="114" t="n">
        <v>0</v>
      </c>
      <c r="Q118" s="114" t="n">
        <v>0</v>
      </c>
      <c r="R118" s="114" t="n">
        <v>0</v>
      </c>
      <c r="S118" s="114" t="n">
        <v>0</v>
      </c>
      <c r="T118" s="114" t="n">
        <v>0</v>
      </c>
      <c r="U118" s="114" t="n">
        <v>0</v>
      </c>
      <c r="V118" s="114" t="n">
        <v>0</v>
      </c>
      <c r="W118" s="114" t="n">
        <v>0</v>
      </c>
      <c r="X118" s="114" t="n">
        <v>0</v>
      </c>
      <c r="Y118" s="114" t="n">
        <v>0</v>
      </c>
      <c r="Z118" s="114" t="n">
        <v>0</v>
      </c>
      <c r="AA118" s="114" t="n">
        <v>0</v>
      </c>
      <c r="AB118" s="114" t="n">
        <v>0</v>
      </c>
      <c r="AC118" s="114" t="n">
        <v>0</v>
      </c>
      <c r="AD118" s="114" t="n">
        <v>0</v>
      </c>
      <c r="AE118" s="114" t="n">
        <v>0</v>
      </c>
      <c r="AF118" s="114" t="n">
        <v>0</v>
      </c>
      <c r="AG118" s="114" t="n">
        <v>0</v>
      </c>
      <c r="AH118" s="114" t="n">
        <v>0</v>
      </c>
      <c r="AI118" s="114" t="n">
        <v>0</v>
      </c>
      <c r="AJ118" s="114" t="n">
        <v>0</v>
      </c>
      <c r="AK118" s="114" t="n">
        <v>0</v>
      </c>
      <c r="AL118" s="114" t="n">
        <v>0</v>
      </c>
      <c r="AM118" s="114" t="n">
        <v>0</v>
      </c>
      <c r="AN118" s="114" t="n">
        <v>0</v>
      </c>
      <c r="AO118" s="114" t="n">
        <v>0</v>
      </c>
      <c r="AP118" s="114" t="n">
        <v>0</v>
      </c>
      <c r="AQ118" s="114" t="n">
        <v>0</v>
      </c>
      <c r="AR118" s="114" t="n">
        <v>0</v>
      </c>
      <c r="AS118" s="114" t="n">
        <v>0</v>
      </c>
      <c r="AT118" s="114" t="n">
        <v>0</v>
      </c>
      <c r="AU118" s="114" t="n">
        <v>0</v>
      </c>
      <c r="AV118" s="114" t="n">
        <v>0</v>
      </c>
      <c r="AW118" s="114" t="n">
        <v>0</v>
      </c>
      <c r="AX118" s="114" t="n">
        <v>0</v>
      </c>
      <c r="AY118" s="114" t="n">
        <v>0</v>
      </c>
      <c r="AZ118" s="114" t="n">
        <v>0</v>
      </c>
      <c r="BA118" s="114" t="n">
        <v>0</v>
      </c>
      <c r="BB118" s="114" t="n">
        <v>0</v>
      </c>
      <c r="BC118" s="114" t="n">
        <v>0</v>
      </c>
      <c r="BD118" s="114" t="n">
        <v>0</v>
      </c>
      <c r="BE118" s="114" t="n">
        <v>0</v>
      </c>
      <c r="BF118" s="114" t="n">
        <v>0</v>
      </c>
      <c r="BG118" s="114" t="n">
        <v>0</v>
      </c>
      <c r="BH118" s="114" t="n">
        <v>0</v>
      </c>
      <c r="BI118" s="114" t="n">
        <v>0</v>
      </c>
      <c r="BJ118" s="114" t="n">
        <v>0</v>
      </c>
      <c r="BK118" s="114" t="n">
        <v>0</v>
      </c>
      <c r="BL118" s="114" t="n">
        <v>0</v>
      </c>
      <c r="BM118" s="114" t="n">
        <v>0</v>
      </c>
      <c r="BN118" s="114" t="n">
        <v>0</v>
      </c>
      <c r="BO118" s="114" t="n">
        <v>0</v>
      </c>
      <c r="BP118" s="114" t="n">
        <v>0</v>
      </c>
      <c r="BQ118" s="114" t="n">
        <v>0</v>
      </c>
      <c r="BR118" s="114" t="n">
        <v>0</v>
      </c>
      <c r="BS118" s="114" t="n">
        <v>0</v>
      </c>
      <c r="BT118" s="114" t="n">
        <v>0</v>
      </c>
      <c r="BU118" s="114" t="n">
        <v>0</v>
      </c>
      <c r="BV118" s="114" t="n">
        <v>0</v>
      </c>
      <c r="BW118" s="114" t="n">
        <v>0</v>
      </c>
      <c r="BX118" s="114" t="n">
        <v>0</v>
      </c>
      <c r="BY118" s="114" t="n">
        <v>0</v>
      </c>
      <c r="BZ118" s="114" t="n">
        <v>0</v>
      </c>
      <c r="CA118" s="114" t="n">
        <v>0</v>
      </c>
      <c r="CB118" s="114" t="n">
        <v>0</v>
      </c>
      <c r="CC118" s="114" t="n">
        <v>0</v>
      </c>
      <c r="CD118" s="114" t="n">
        <v>0</v>
      </c>
      <c r="CE118" s="114" t="n">
        <v>0</v>
      </c>
      <c r="CF118" s="114" t="n">
        <v>0</v>
      </c>
      <c r="CG118" s="114" t="n">
        <v>0</v>
      </c>
      <c r="CH118" s="114" t="n">
        <v>0</v>
      </c>
      <c r="CI118" s="114" t="n">
        <v>0</v>
      </c>
      <c r="CJ118" s="114" t="n">
        <v>0</v>
      </c>
      <c r="CK118" s="114" t="n">
        <v>0</v>
      </c>
      <c r="CL118" s="114" t="n">
        <v>0</v>
      </c>
      <c r="CM118" s="114" t="n">
        <v>0</v>
      </c>
      <c r="CN118" s="114" t="n">
        <v>0</v>
      </c>
      <c r="CO118" s="114" t="n">
        <v>0</v>
      </c>
      <c r="CP118" s="114" t="n">
        <v>0</v>
      </c>
      <c r="CQ118" s="114" t="n">
        <v>0</v>
      </c>
      <c r="CR118" s="114" t="n">
        <v>0</v>
      </c>
      <c r="CS118" s="114" t="n">
        <v>0</v>
      </c>
      <c r="CT118" s="114" t="n">
        <v>0</v>
      </c>
      <c r="CU118" s="114" t="n">
        <v>0</v>
      </c>
      <c r="CV118" s="114" t="n">
        <v>0</v>
      </c>
      <c r="CW118" s="114" t="n">
        <v>0</v>
      </c>
      <c r="CX118" s="114" t="n">
        <v>0</v>
      </c>
      <c r="CY118" s="114" t="n">
        <v>0</v>
      </c>
      <c r="CZ118" s="114" t="n">
        <v>0</v>
      </c>
      <c r="DA118" s="114" t="n">
        <v>0</v>
      </c>
      <c r="DB118" s="114" t="n">
        <v>0</v>
      </c>
      <c r="DC118" s="114" t="n">
        <v>0</v>
      </c>
      <c r="DD118" s="114" t="n">
        <v>0</v>
      </c>
      <c r="DE118" s="114" t="n">
        <v>0</v>
      </c>
      <c r="DF118" s="114" t="n">
        <v>0</v>
      </c>
      <c r="DG118" s="114" t="n">
        <v>0</v>
      </c>
      <c r="DH118" s="114" t="n">
        <v>0</v>
      </c>
      <c r="DI118" s="114" t="n">
        <v>0</v>
      </c>
      <c r="DJ118" s="114" t="n">
        <v>0</v>
      </c>
      <c r="DK118" s="114" t="n">
        <v>0</v>
      </c>
      <c r="DL118" s="114" t="n">
        <v>0</v>
      </c>
      <c r="DM118" s="114" t="n">
        <v>0</v>
      </c>
      <c r="DN118" s="114" t="n">
        <v>0</v>
      </c>
      <c r="DO118" s="114" t="n">
        <v>0</v>
      </c>
      <c r="DP118" s="114" t="n">
        <v>0</v>
      </c>
      <c r="DQ118" s="114" t="n">
        <v>0</v>
      </c>
      <c r="DR118" s="114" t="n">
        <v>0</v>
      </c>
      <c r="DS118" s="114" t="n">
        <v>0</v>
      </c>
      <c r="DT118" s="114" t="n">
        <v>0</v>
      </c>
      <c r="DU118" s="114" t="n">
        <v>0</v>
      </c>
      <c r="DV118" s="114" t="n">
        <v>0</v>
      </c>
      <c r="DW118" s="114" t="n">
        <v>0</v>
      </c>
      <c r="DX118" s="114" t="n">
        <v>0</v>
      </c>
      <c r="DY118" s="114" t="n">
        <v>0</v>
      </c>
      <c r="DZ118" s="114" t="n">
        <v>0</v>
      </c>
      <c r="EA118" s="114" t="n">
        <v>0</v>
      </c>
      <c r="EB118" s="114" t="n">
        <v>0</v>
      </c>
      <c r="EC118" s="114" t="n">
        <v>0</v>
      </c>
      <c r="ED118" s="114" t="n">
        <v>0</v>
      </c>
      <c r="EE118" s="114" t="n">
        <v>0</v>
      </c>
      <c r="EF118" s="114" t="n">
        <v>0</v>
      </c>
      <c r="EG118" s="114" t="n">
        <v>0</v>
      </c>
      <c r="EH118" s="114" t="n">
        <v>0</v>
      </c>
      <c r="EI118" s="114" t="n">
        <v>0</v>
      </c>
      <c r="EJ118" s="114" t="n">
        <v>0</v>
      </c>
      <c r="EK118" s="114" t="n">
        <v>0</v>
      </c>
      <c r="EL118" s="114" t="n">
        <v>0</v>
      </c>
      <c r="EM118" s="114" t="n">
        <v>0</v>
      </c>
      <c r="EN118" s="114" t="n">
        <v>0</v>
      </c>
      <c r="EO118" s="114" t="n">
        <v>0</v>
      </c>
      <c r="EP118" s="114" t="n">
        <v>0</v>
      </c>
      <c r="EQ118" s="114" t="n">
        <v>0</v>
      </c>
      <c r="ER118" s="114" t="n">
        <v>0</v>
      </c>
      <c r="ES118" s="114" t="n">
        <v>0</v>
      </c>
      <c r="ET118" s="114" t="n">
        <v>0</v>
      </c>
      <c r="EU118" s="114" t="n">
        <v>0</v>
      </c>
      <c r="EV118" s="114" t="n">
        <v>0</v>
      </c>
      <c r="EW118" s="114" t="n">
        <v>0</v>
      </c>
      <c r="EX118" s="114" t="n">
        <v>0</v>
      </c>
      <c r="EY118" s="114" t="n">
        <v>0</v>
      </c>
      <c r="EZ118" s="114" t="n">
        <f aca="false">ROUND(SUM(G118:EY118),5)</f>
        <v>0</v>
      </c>
      <c r="FA118" s="110"/>
      <c r="FB118" s="111"/>
      <c r="FC118" s="110"/>
      <c r="FD118" s="111"/>
      <c r="FE118" s="110"/>
      <c r="FF118" s="111"/>
      <c r="FG118" s="110"/>
      <c r="FH118" s="111"/>
      <c r="FI118" s="110"/>
      <c r="FJ118" s="111"/>
      <c r="FK118" s="110"/>
      <c r="FL118" s="111"/>
      <c r="FM118" s="110"/>
      <c r="FN118" s="111"/>
      <c r="FO118" s="110"/>
      <c r="FP118" s="111"/>
      <c r="FQ118" s="110"/>
      <c r="FR118" s="111"/>
      <c r="FS118" s="110"/>
      <c r="FT118" s="111"/>
      <c r="FU118" s="110"/>
      <c r="FV118" s="111"/>
      <c r="FW118" s="110"/>
      <c r="FX118" s="111"/>
      <c r="FY118" s="110"/>
      <c r="FZ118" s="111"/>
      <c r="GA118" s="110"/>
      <c r="GB118" s="111"/>
      <c r="GC118" s="110"/>
      <c r="GD118" s="111"/>
      <c r="GE118" s="110"/>
      <c r="GF118" s="111"/>
      <c r="GG118" s="110"/>
      <c r="GH118" s="111"/>
      <c r="GI118" s="110"/>
      <c r="GJ118" s="111"/>
      <c r="GK118" s="110"/>
      <c r="GL118" s="111"/>
      <c r="GM118" s="110"/>
      <c r="GN118" s="111"/>
      <c r="GO118" s="110"/>
      <c r="GP118" s="111"/>
      <c r="GQ118" s="110"/>
      <c r="GR118" s="111"/>
      <c r="GS118" s="110"/>
      <c r="GT118" s="111"/>
      <c r="GU118" s="110"/>
      <c r="GV118" s="111"/>
      <c r="GW118" s="110"/>
      <c r="GX118" s="111"/>
      <c r="GY118" s="110"/>
      <c r="GZ118" s="111"/>
      <c r="HA118" s="110"/>
      <c r="HB118" s="111"/>
      <c r="HC118" s="110"/>
      <c r="HD118" s="111"/>
      <c r="HE118" s="110"/>
      <c r="HF118" s="111"/>
      <c r="HG118" s="110"/>
      <c r="HH118" s="111"/>
      <c r="HI118" s="110"/>
      <c r="HJ118" s="111"/>
      <c r="HK118" s="110"/>
      <c r="HL118" s="111"/>
      <c r="HM118" s="110"/>
      <c r="HN118" s="111"/>
      <c r="HO118" s="110"/>
      <c r="HP118" s="111"/>
      <c r="HQ118" s="110"/>
      <c r="HR118" s="111"/>
      <c r="HS118" s="110"/>
      <c r="HT118" s="111"/>
      <c r="HU118" s="110"/>
      <c r="HV118" s="111"/>
      <c r="HW118" s="110"/>
      <c r="HX118" s="111"/>
      <c r="HY118" s="110"/>
      <c r="HZ118" s="111"/>
      <c r="IA118" s="110"/>
      <c r="IB118" s="111"/>
      <c r="IC118" s="110"/>
      <c r="ID118" s="111"/>
      <c r="IE118" s="110"/>
      <c r="IF118" s="111"/>
      <c r="IG118" s="110"/>
      <c r="IH118" s="111"/>
      <c r="II118" s="110"/>
      <c r="IJ118" s="111"/>
      <c r="IK118" s="110"/>
      <c r="IL118" s="111"/>
      <c r="IM118" s="110"/>
      <c r="IN118" s="111"/>
      <c r="IO118" s="110"/>
      <c r="IP118" s="111"/>
      <c r="IQ118" s="110"/>
      <c r="IR118" s="111"/>
      <c r="IS118" s="110"/>
      <c r="IT118" s="111"/>
      <c r="IU118" s="110"/>
      <c r="IV118" s="111"/>
      <c r="IW118" s="110"/>
      <c r="IX118" s="111"/>
      <c r="IY118" s="110"/>
      <c r="IZ118" s="111"/>
      <c r="JA118" s="110"/>
      <c r="JB118" s="111"/>
      <c r="JC118" s="110"/>
      <c r="JD118" s="111"/>
      <c r="JE118" s="110"/>
      <c r="JF118" s="111"/>
      <c r="JG118" s="110"/>
      <c r="JH118" s="111"/>
      <c r="JI118" s="110"/>
      <c r="JJ118" s="111"/>
      <c r="JK118" s="110"/>
      <c r="JL118" s="111"/>
      <c r="JM118" s="110"/>
      <c r="JN118" s="111"/>
      <c r="JO118" s="110"/>
      <c r="JP118" s="111"/>
      <c r="JQ118" s="110"/>
      <c r="JR118" s="111"/>
      <c r="JS118" s="110"/>
      <c r="JT118" s="111"/>
      <c r="JU118" s="110"/>
      <c r="JV118" s="111"/>
      <c r="JW118" s="110"/>
      <c r="JX118" s="111"/>
      <c r="JY118" s="112"/>
      <c r="JZ118" s="112"/>
    </row>
    <row r="119" customFormat="false" ht="13.8" hidden="false" customHeight="false" outlineLevel="0" collapsed="false">
      <c r="A119" s="76"/>
      <c r="B119" s="76"/>
      <c r="C119" s="76"/>
      <c r="D119" s="76" t="s">
        <v>494</v>
      </c>
      <c r="E119" s="76"/>
      <c r="F119" s="76"/>
      <c r="G119" s="115" t="n">
        <f aca="false">ROUND(SUM(G102:G105)+SUM(G115:G118),5)</f>
        <v>0</v>
      </c>
      <c r="H119" s="115" t="n">
        <f aca="false">ROUND(SUM(H102:H105)+SUM(H115:H118),5)</f>
        <v>8447.86</v>
      </c>
      <c r="I119" s="115" t="n">
        <f aca="false">ROUND(SUM(I102:I105)+SUM(I115:I118),5)</f>
        <v>70670.37</v>
      </c>
      <c r="J119" s="115" t="n">
        <f aca="false">ROUND(SUM(J102:J105)+SUM(J115:J118),5)</f>
        <v>0</v>
      </c>
      <c r="K119" s="115" t="n">
        <f aca="false">ROUND(SUM(K102:K105)+SUM(K115:K118),5)</f>
        <v>39706.11</v>
      </c>
      <c r="L119" s="115" t="n">
        <f aca="false">ROUND(SUM(L102:L105)+SUM(L115:L118),5)</f>
        <v>10825.99</v>
      </c>
      <c r="M119" s="115" t="n">
        <f aca="false">ROUND(SUM(M102:M105)+SUM(M115:M118),5)</f>
        <v>0</v>
      </c>
      <c r="N119" s="115" t="n">
        <f aca="false">ROUND(SUM(N102:N105)+SUM(N115:N118),5)</f>
        <v>0</v>
      </c>
      <c r="O119" s="115" t="n">
        <f aca="false">ROUND(SUM(O102:O105)+SUM(O115:O118),5)</f>
        <v>15434.07</v>
      </c>
      <c r="P119" s="115" t="n">
        <f aca="false">ROUND(SUM(P102:P105)+SUM(P115:P118),5)</f>
        <v>2468.46</v>
      </c>
      <c r="Q119" s="115" t="n">
        <f aca="false">ROUND(SUM(Q102:Q105)+SUM(Q115:Q118),5)</f>
        <v>687.15</v>
      </c>
      <c r="R119" s="115" t="n">
        <f aca="false">ROUND(SUM(R102:R105)+SUM(R115:R118),5)</f>
        <v>1336.82</v>
      </c>
      <c r="S119" s="115" t="n">
        <f aca="false">ROUND(SUM(S102:S105)+SUM(S115:S118),5)</f>
        <v>0</v>
      </c>
      <c r="T119" s="115" t="n">
        <f aca="false">ROUND(SUM(T102:T105)+SUM(T115:T118),5)</f>
        <v>0</v>
      </c>
      <c r="U119" s="115" t="n">
        <f aca="false">ROUND(SUM(U102:U105)+SUM(U115:U118),5)</f>
        <v>0</v>
      </c>
      <c r="V119" s="115" t="n">
        <f aca="false">ROUND(SUM(V102:V105)+SUM(V115:V118),5)</f>
        <v>0</v>
      </c>
      <c r="W119" s="115" t="n">
        <f aca="false">ROUND(SUM(W102:W105)+SUM(W115:W118),5)</f>
        <v>21360.48</v>
      </c>
      <c r="X119" s="115" t="n">
        <f aca="false">ROUND(SUM(X102:X105)+SUM(X115:X118),5)</f>
        <v>0</v>
      </c>
      <c r="Y119" s="115" t="n">
        <f aca="false">ROUND(SUM(Y102:Y105)+SUM(Y115:Y118),5)</f>
        <v>0</v>
      </c>
      <c r="Z119" s="115" t="n">
        <f aca="false">ROUND(SUM(Z102:Z105)+SUM(Z115:Z118),5)</f>
        <v>52.32</v>
      </c>
      <c r="AA119" s="115" t="n">
        <f aca="false">ROUND(SUM(AA102:AA105)+SUM(AA115:AA118),5)</f>
        <v>0</v>
      </c>
      <c r="AB119" s="115" t="n">
        <f aca="false">ROUND(SUM(AB102:AB105)+SUM(AB115:AB118),5)</f>
        <v>0</v>
      </c>
      <c r="AC119" s="115" t="n">
        <f aca="false">ROUND(SUM(AC102:AC105)+SUM(AC115:AC118),5)</f>
        <v>0</v>
      </c>
      <c r="AD119" s="115" t="n">
        <f aca="false">ROUND(SUM(AD102:AD105)+SUM(AD115:AD118),5)</f>
        <v>10000</v>
      </c>
      <c r="AE119" s="115" t="n">
        <f aca="false">ROUND(SUM(AE102:AE105)+SUM(AE115:AE118),5)</f>
        <v>11296.06</v>
      </c>
      <c r="AF119" s="115" t="n">
        <f aca="false">ROUND(SUM(AF102:AF105)+SUM(AF115:AF118),5)</f>
        <v>0</v>
      </c>
      <c r="AG119" s="115" t="n">
        <f aca="false">ROUND(SUM(AG102:AG105)+SUM(AG115:AG118),5)</f>
        <v>0</v>
      </c>
      <c r="AH119" s="115" t="n">
        <f aca="false">ROUND(SUM(AH102:AH105)+SUM(AH115:AH118),5)</f>
        <v>28514.52</v>
      </c>
      <c r="AI119" s="115" t="n">
        <f aca="false">ROUND(SUM(AI102:AI105)+SUM(AI115:AI118),5)</f>
        <v>688.35</v>
      </c>
      <c r="AJ119" s="115" t="n">
        <f aca="false">ROUND(SUM(AJ102:AJ105)+SUM(AJ115:AJ118),5)</f>
        <v>0</v>
      </c>
      <c r="AK119" s="115" t="n">
        <f aca="false">ROUND(SUM(AK102:AK105)+SUM(AK115:AK118),5)</f>
        <v>0</v>
      </c>
      <c r="AL119" s="115" t="n">
        <f aca="false">ROUND(SUM(AL102:AL105)+SUM(AL115:AL118),5)</f>
        <v>0</v>
      </c>
      <c r="AM119" s="115" t="n">
        <f aca="false">ROUND(SUM(AM102:AM105)+SUM(AM115:AM118),5)</f>
        <v>0</v>
      </c>
      <c r="AN119" s="115" t="n">
        <f aca="false">ROUND(SUM(AN102:AN105)+SUM(AN115:AN118),5)</f>
        <v>0</v>
      </c>
      <c r="AO119" s="115" t="n">
        <f aca="false">ROUND(SUM(AO102:AO105)+SUM(AO115:AO118),5)</f>
        <v>0</v>
      </c>
      <c r="AP119" s="115" t="n">
        <f aca="false">ROUND(SUM(AP102:AP105)+SUM(AP115:AP118),5)</f>
        <v>0</v>
      </c>
      <c r="AQ119" s="115" t="n">
        <f aca="false">ROUND(SUM(AQ102:AQ105)+SUM(AQ115:AQ118),5)</f>
        <v>0</v>
      </c>
      <c r="AR119" s="115" t="n">
        <f aca="false">ROUND(SUM(AR102:AR105)+SUM(AR115:AR118),5)</f>
        <v>0</v>
      </c>
      <c r="AS119" s="115" t="n">
        <f aca="false">ROUND(SUM(AS102:AS105)+SUM(AS115:AS118),5)</f>
        <v>0</v>
      </c>
      <c r="AT119" s="115" t="n">
        <f aca="false">ROUND(SUM(AT102:AT105)+SUM(AT115:AT118),5)</f>
        <v>0</v>
      </c>
      <c r="AU119" s="115" t="n">
        <f aca="false">ROUND(SUM(AU102:AU105)+SUM(AU115:AU118),5)</f>
        <v>11505.98</v>
      </c>
      <c r="AV119" s="115" t="n">
        <f aca="false">ROUND(SUM(AV102:AV105)+SUM(AV115:AV118),5)</f>
        <v>0</v>
      </c>
      <c r="AW119" s="115" t="n">
        <f aca="false">ROUND(SUM(AW102:AW105)+SUM(AW115:AW118),5)</f>
        <v>0</v>
      </c>
      <c r="AX119" s="115" t="n">
        <f aca="false">ROUND(SUM(AX102:AX105)+SUM(AX115:AX118),5)</f>
        <v>0</v>
      </c>
      <c r="AY119" s="115" t="n">
        <f aca="false">ROUND(SUM(AY102:AY105)+SUM(AY115:AY118),5)</f>
        <v>0</v>
      </c>
      <c r="AZ119" s="115" t="n">
        <f aca="false">ROUND(SUM(AZ102:AZ105)+SUM(AZ115:AZ118),5)</f>
        <v>0</v>
      </c>
      <c r="BA119" s="115" t="n">
        <f aca="false">ROUND(SUM(BA102:BA105)+SUM(BA115:BA118),5)</f>
        <v>14344.62</v>
      </c>
      <c r="BB119" s="115" t="n">
        <f aca="false">ROUND(SUM(BB102:BB105)+SUM(BB115:BB118),5)</f>
        <v>0</v>
      </c>
      <c r="BC119" s="115" t="n">
        <f aca="false">ROUND(SUM(BC102:BC105)+SUM(BC115:BC118),5)</f>
        <v>0</v>
      </c>
      <c r="BD119" s="115" t="n">
        <f aca="false">ROUND(SUM(BD102:BD105)+SUM(BD115:BD118),5)</f>
        <v>0</v>
      </c>
      <c r="BE119" s="115" t="n">
        <f aca="false">ROUND(SUM(BE102:BE105)+SUM(BE115:BE118),5)</f>
        <v>0</v>
      </c>
      <c r="BF119" s="115" t="n">
        <f aca="false">ROUND(SUM(BF102:BF105)+SUM(BF115:BF118),5)</f>
        <v>0</v>
      </c>
      <c r="BG119" s="115" t="n">
        <f aca="false">ROUND(SUM(BG102:BG105)+SUM(BG115:BG118),5)</f>
        <v>0</v>
      </c>
      <c r="BH119" s="115" t="n">
        <f aca="false">ROUND(SUM(BH102:BH105)+SUM(BH115:BH118),5)</f>
        <v>16381.06</v>
      </c>
      <c r="BI119" s="115" t="n">
        <f aca="false">ROUND(SUM(BI102:BI105)+SUM(BI115:BI118),5)</f>
        <v>0</v>
      </c>
      <c r="BJ119" s="115" t="n">
        <f aca="false">ROUND(SUM(BJ102:BJ105)+SUM(BJ115:BJ118),5)</f>
        <v>0</v>
      </c>
      <c r="BK119" s="115" t="n">
        <f aca="false">ROUND(SUM(BK102:BK105)+SUM(BK115:BK118),5)</f>
        <v>0</v>
      </c>
      <c r="BL119" s="115" t="n">
        <f aca="false">ROUND(SUM(BL102:BL105)+SUM(BL115:BL118),5)</f>
        <v>9801.45</v>
      </c>
      <c r="BM119" s="115" t="n">
        <f aca="false">ROUND(SUM(BM102:BM105)+SUM(BM115:BM118),5)</f>
        <v>0</v>
      </c>
      <c r="BN119" s="115" t="n">
        <f aca="false">ROUND(SUM(BN102:BN105)+SUM(BN115:BN118),5)</f>
        <v>16983.52</v>
      </c>
      <c r="BO119" s="115" t="n">
        <f aca="false">ROUND(SUM(BO102:BO105)+SUM(BO115:BO118),5)</f>
        <v>0</v>
      </c>
      <c r="BP119" s="115" t="n">
        <f aca="false">ROUND(SUM(BP102:BP105)+SUM(BP115:BP118),5)</f>
        <v>0</v>
      </c>
      <c r="BQ119" s="115" t="n">
        <f aca="false">ROUND(SUM(BQ102:BQ105)+SUM(BQ115:BQ118),5)</f>
        <v>0</v>
      </c>
      <c r="BR119" s="115" t="n">
        <f aca="false">ROUND(SUM(BR102:BR105)+SUM(BR115:BR118),5)</f>
        <v>0</v>
      </c>
      <c r="BS119" s="115" t="n">
        <f aca="false">ROUND(SUM(BS102:BS105)+SUM(BS115:BS118),5)</f>
        <v>0</v>
      </c>
      <c r="BT119" s="115" t="n">
        <f aca="false">ROUND(SUM(BT102:BT105)+SUM(BT115:BT118),5)</f>
        <v>0</v>
      </c>
      <c r="BU119" s="115" t="n">
        <f aca="false">ROUND(SUM(BU102:BU105)+SUM(BU115:BU118),5)</f>
        <v>0</v>
      </c>
      <c r="BV119" s="115" t="n">
        <f aca="false">ROUND(SUM(BV102:BV105)+SUM(BV115:BV118),5)</f>
        <v>22429.38</v>
      </c>
      <c r="BW119" s="115" t="n">
        <f aca="false">ROUND(SUM(BW102:BW105)+SUM(BW115:BW118),5)</f>
        <v>0</v>
      </c>
      <c r="BX119" s="115" t="n">
        <f aca="false">ROUND(SUM(BX102:BX105)+SUM(BX115:BX118),5)</f>
        <v>0</v>
      </c>
      <c r="BY119" s="115" t="n">
        <f aca="false">ROUND(SUM(BY102:BY105)+SUM(BY115:BY118),5)</f>
        <v>18557.35</v>
      </c>
      <c r="BZ119" s="115" t="n">
        <f aca="false">ROUND(SUM(BZ102:BZ105)+SUM(BZ115:BZ118),5)</f>
        <v>0</v>
      </c>
      <c r="CA119" s="115" t="n">
        <f aca="false">ROUND(SUM(CA102:CA105)+SUM(CA115:CA118),5)</f>
        <v>0</v>
      </c>
      <c r="CB119" s="115" t="n">
        <f aca="false">ROUND(SUM(CB102:CB105)+SUM(CB115:CB118),5)</f>
        <v>0</v>
      </c>
      <c r="CC119" s="115" t="n">
        <f aca="false">ROUND(SUM(CC102:CC105)+SUM(CC115:CC118),5)</f>
        <v>17453.66</v>
      </c>
      <c r="CD119" s="115" t="n">
        <f aca="false">ROUND(SUM(CD102:CD105)+SUM(CD115:CD118),5)</f>
        <v>0</v>
      </c>
      <c r="CE119" s="115" t="n">
        <f aca="false">ROUND(SUM(CE102:CE105)+SUM(CE115:CE118),5)</f>
        <v>0</v>
      </c>
      <c r="CF119" s="115" t="n">
        <f aca="false">ROUND(SUM(CF102:CF105)+SUM(CF115:CF118),5)</f>
        <v>0</v>
      </c>
      <c r="CG119" s="115" t="n">
        <f aca="false">ROUND(SUM(CG102:CG105)+SUM(CG115:CG118),5)</f>
        <v>7026.29</v>
      </c>
      <c r="CH119" s="115" t="n">
        <f aca="false">ROUND(SUM(CH102:CH105)+SUM(CH115:CH118),5)</f>
        <v>0</v>
      </c>
      <c r="CI119" s="115" t="n">
        <f aca="false">ROUND(SUM(CI102:CI105)+SUM(CI115:CI118),5)</f>
        <v>0</v>
      </c>
      <c r="CJ119" s="115" t="n">
        <f aca="false">ROUND(SUM(CJ102:CJ105)+SUM(CJ115:CJ118),5)</f>
        <v>0</v>
      </c>
      <c r="CK119" s="115" t="n">
        <f aca="false">ROUND(SUM(CK102:CK105)+SUM(CK115:CK118),5)</f>
        <v>0</v>
      </c>
      <c r="CL119" s="115" t="n">
        <f aca="false">ROUND(SUM(CL102:CL105)+SUM(CL115:CL118),5)</f>
        <v>7543.5</v>
      </c>
      <c r="CM119" s="115" t="n">
        <f aca="false">ROUND(SUM(CM102:CM105)+SUM(CM115:CM118),5)</f>
        <v>0</v>
      </c>
      <c r="CN119" s="115" t="n">
        <f aca="false">ROUND(SUM(CN102:CN105)+SUM(CN115:CN118),5)</f>
        <v>0</v>
      </c>
      <c r="CO119" s="115" t="n">
        <f aca="false">ROUND(SUM(CO102:CO105)+SUM(CO115:CO118),5)</f>
        <v>0</v>
      </c>
      <c r="CP119" s="115" t="n">
        <f aca="false">ROUND(SUM(CP102:CP105)+SUM(CP115:CP118),5)</f>
        <v>20530.1</v>
      </c>
      <c r="CQ119" s="115" t="n">
        <f aca="false">ROUND(SUM(CQ102:CQ105)+SUM(CQ115:CQ118),5)</f>
        <v>0</v>
      </c>
      <c r="CR119" s="115" t="n">
        <f aca="false">ROUND(SUM(CR102:CR105)+SUM(CR115:CR118),5)</f>
        <v>1713</v>
      </c>
      <c r="CS119" s="115" t="n">
        <f aca="false">ROUND(SUM(CS102:CS105)+SUM(CS115:CS118),5)</f>
        <v>0</v>
      </c>
      <c r="CT119" s="115" t="n">
        <f aca="false">ROUND(SUM(CT102:CT105)+SUM(CT115:CT118),5)</f>
        <v>14550.18</v>
      </c>
      <c r="CU119" s="115" t="n">
        <f aca="false">ROUND(SUM(CU102:CU105)+SUM(CU115:CU118),5)</f>
        <v>16308.03</v>
      </c>
      <c r="CV119" s="115" t="n">
        <f aca="false">ROUND(SUM(CV102:CV105)+SUM(CV115:CV118),5)</f>
        <v>15877.63</v>
      </c>
      <c r="CW119" s="115" t="n">
        <f aca="false">ROUND(SUM(CW102:CW105)+SUM(CW115:CW118),5)</f>
        <v>15549.99</v>
      </c>
      <c r="CX119" s="115" t="n">
        <f aca="false">ROUND(SUM(CX102:CX105)+SUM(CX115:CX118),5)</f>
        <v>0</v>
      </c>
      <c r="CY119" s="115" t="n">
        <f aca="false">ROUND(SUM(CY102:CY105)+SUM(CY115:CY118),5)</f>
        <v>0</v>
      </c>
      <c r="CZ119" s="115" t="n">
        <f aca="false">ROUND(SUM(CZ102:CZ105)+SUM(CZ115:CZ118),5)</f>
        <v>0</v>
      </c>
      <c r="DA119" s="115" t="n">
        <f aca="false">ROUND(SUM(DA102:DA105)+SUM(DA115:DA118),5)</f>
        <v>0</v>
      </c>
      <c r="DB119" s="115" t="n">
        <f aca="false">ROUND(SUM(DB102:DB105)+SUM(DB115:DB118),5)</f>
        <v>189.01</v>
      </c>
      <c r="DC119" s="115" t="n">
        <f aca="false">ROUND(SUM(DC102:DC105)+SUM(DC115:DC118),5)</f>
        <v>0</v>
      </c>
      <c r="DD119" s="115" t="n">
        <f aca="false">ROUND(SUM(DD102:DD105)+SUM(DD115:DD118),5)</f>
        <v>0</v>
      </c>
      <c r="DE119" s="115" t="n">
        <f aca="false">ROUND(SUM(DE102:DE105)+SUM(DE115:DE118),5)</f>
        <v>4276.69</v>
      </c>
      <c r="DF119" s="115" t="n">
        <f aca="false">ROUND(SUM(DF102:DF105)+SUM(DF115:DF118),5)</f>
        <v>0</v>
      </c>
      <c r="DG119" s="115" t="n">
        <f aca="false">ROUND(SUM(DG102:DG105)+SUM(DG115:DG118),5)</f>
        <v>4704.14</v>
      </c>
      <c r="DH119" s="115" t="n">
        <f aca="false">ROUND(SUM(DH102:DH105)+SUM(DH115:DH118),5)</f>
        <v>0</v>
      </c>
      <c r="DI119" s="115" t="n">
        <f aca="false">ROUND(SUM(DI102:DI105)+SUM(DI115:DI118),5)</f>
        <v>0</v>
      </c>
      <c r="DJ119" s="115" t="n">
        <f aca="false">ROUND(SUM(DJ102:DJ105)+SUM(DJ115:DJ118),5)</f>
        <v>0</v>
      </c>
      <c r="DK119" s="115" t="n">
        <f aca="false">ROUND(SUM(DK102:DK105)+SUM(DK115:DK118),5)</f>
        <v>0</v>
      </c>
      <c r="DL119" s="115" t="n">
        <f aca="false">ROUND(SUM(DL102:DL105)+SUM(DL115:DL118),5)</f>
        <v>37671.39</v>
      </c>
      <c r="DM119" s="115" t="n">
        <f aca="false">ROUND(SUM(DM102:DM105)+SUM(DM115:DM118),5)</f>
        <v>15492.37</v>
      </c>
      <c r="DN119" s="115" t="n">
        <f aca="false">ROUND(SUM(DN102:DN105)+SUM(DN115:DN118),5)</f>
        <v>0</v>
      </c>
      <c r="DO119" s="115" t="n">
        <f aca="false">ROUND(SUM(DO102:DO105)+SUM(DO115:DO118),5)</f>
        <v>5450.91</v>
      </c>
      <c r="DP119" s="115" t="n">
        <f aca="false">ROUND(SUM(DP102:DP105)+SUM(DP115:DP118),5)</f>
        <v>0</v>
      </c>
      <c r="DQ119" s="115" t="n">
        <f aca="false">ROUND(SUM(DQ102:DQ105)+SUM(DQ115:DQ118),5)</f>
        <v>0</v>
      </c>
      <c r="DR119" s="115" t="n">
        <f aca="false">ROUND(SUM(DR102:DR105)+SUM(DR115:DR118),5)</f>
        <v>0</v>
      </c>
      <c r="DS119" s="115" t="n">
        <f aca="false">ROUND(SUM(DS102:DS105)+SUM(DS115:DS118),5)</f>
        <v>14265.74</v>
      </c>
      <c r="DT119" s="115" t="n">
        <f aca="false">ROUND(SUM(DT102:DT105)+SUM(DT115:DT118),5)</f>
        <v>0</v>
      </c>
      <c r="DU119" s="115" t="n">
        <f aca="false">ROUND(SUM(DU102:DU105)+SUM(DU115:DU118),5)</f>
        <v>0</v>
      </c>
      <c r="DV119" s="115" t="n">
        <f aca="false">ROUND(SUM(DV102:DV105)+SUM(DV115:DV118),5)</f>
        <v>0</v>
      </c>
      <c r="DW119" s="115" t="n">
        <f aca="false">ROUND(SUM(DW102:DW105)+SUM(DW115:DW118),5)</f>
        <v>3634</v>
      </c>
      <c r="DX119" s="115" t="n">
        <f aca="false">ROUND(SUM(DX102:DX105)+SUM(DX115:DX118),5)</f>
        <v>21245.73</v>
      </c>
      <c r="DY119" s="115" t="n">
        <f aca="false">ROUND(SUM(DY102:DY105)+SUM(DY115:DY118),5)</f>
        <v>0</v>
      </c>
      <c r="DZ119" s="115" t="n">
        <f aca="false">ROUND(SUM(DZ102:DZ105)+SUM(DZ115:DZ118),5)</f>
        <v>0</v>
      </c>
      <c r="EA119" s="115" t="n">
        <f aca="false">ROUND(SUM(EA102:EA105)+SUM(EA115:EA118),5)</f>
        <v>0</v>
      </c>
      <c r="EB119" s="115" t="n">
        <f aca="false">ROUND(SUM(EB102:EB105)+SUM(EB115:EB118),5)</f>
        <v>0</v>
      </c>
      <c r="EC119" s="115" t="n">
        <f aca="false">ROUND(SUM(EC102:EC105)+SUM(EC115:EC118),5)</f>
        <v>0</v>
      </c>
      <c r="ED119" s="115" t="n">
        <f aca="false">ROUND(SUM(ED102:ED105)+SUM(ED115:ED118),5)</f>
        <v>0</v>
      </c>
      <c r="EE119" s="115" t="n">
        <f aca="false">ROUND(SUM(EE102:EE105)+SUM(EE115:EE118),5)</f>
        <v>0</v>
      </c>
      <c r="EF119" s="115" t="n">
        <f aca="false">ROUND(SUM(EF102:EF105)+SUM(EF115:EF118),5)</f>
        <v>0</v>
      </c>
      <c r="EG119" s="115" t="n">
        <f aca="false">ROUND(SUM(EG102:EG105)+SUM(EG115:EG118),5)</f>
        <v>0</v>
      </c>
      <c r="EH119" s="115" t="n">
        <f aca="false">ROUND(SUM(EH102:EH105)+SUM(EH115:EH118),5)</f>
        <v>0</v>
      </c>
      <c r="EI119" s="115" t="n">
        <f aca="false">ROUND(SUM(EI102:EI105)+SUM(EI115:EI118),5)</f>
        <v>0</v>
      </c>
      <c r="EJ119" s="115" t="n">
        <f aca="false">ROUND(SUM(EJ102:EJ105)+SUM(EJ115:EJ118),5)</f>
        <v>0</v>
      </c>
      <c r="EK119" s="115" t="n">
        <f aca="false">ROUND(SUM(EK102:EK105)+SUM(EK115:EK118),5)</f>
        <v>27.64</v>
      </c>
      <c r="EL119" s="115" t="n">
        <f aca="false">ROUND(SUM(EL102:EL105)+SUM(EL115:EL118),5)</f>
        <v>0</v>
      </c>
      <c r="EM119" s="115" t="n">
        <f aca="false">ROUND(SUM(EM102:EM105)+SUM(EM115:EM118),5)</f>
        <v>0</v>
      </c>
      <c r="EN119" s="115" t="n">
        <f aca="false">ROUND(SUM(EN102:EN105)+SUM(EN115:EN118),5)</f>
        <v>22483.06</v>
      </c>
      <c r="EO119" s="115" t="n">
        <f aca="false">ROUND(SUM(EO102:EO105)+SUM(EO115:EO118),5)</f>
        <v>43524.98</v>
      </c>
      <c r="EP119" s="115" t="n">
        <f aca="false">ROUND(SUM(EP102:EP105)+SUM(EP115:EP118),5)</f>
        <v>0</v>
      </c>
      <c r="EQ119" s="115" t="n">
        <f aca="false">ROUND(SUM(EQ102:EQ105)+SUM(EQ115:EQ118),5)</f>
        <v>37037.52</v>
      </c>
      <c r="ER119" s="115" t="n">
        <f aca="false">ROUND(SUM(ER102:ER105)+SUM(ER115:ER118),5)</f>
        <v>0</v>
      </c>
      <c r="ES119" s="115" t="n">
        <f aca="false">ROUND(SUM(ES102:ES105)+SUM(ES115:ES118),5)</f>
        <v>20284.7</v>
      </c>
      <c r="ET119" s="115" t="n">
        <f aca="false">ROUND(SUM(ET102:ET105)+SUM(ET115:ET118),5)</f>
        <v>11733.59</v>
      </c>
      <c r="EU119" s="115" t="n">
        <f aca="false">ROUND(SUM(EU102:EU105)+SUM(EU115:EU118),5)</f>
        <v>0</v>
      </c>
      <c r="EV119" s="115" t="n">
        <f aca="false">ROUND(SUM(EV102:EV105)+SUM(EV115:EV118),5)</f>
        <v>0</v>
      </c>
      <c r="EW119" s="115" t="n">
        <f aca="false">ROUND(SUM(EW102:EW105)+SUM(EW115:EW118),5)</f>
        <v>0</v>
      </c>
      <c r="EX119" s="115" t="n">
        <f aca="false">ROUND(SUM(EX102:EX105)+SUM(EX115:EX118),5)</f>
        <v>0</v>
      </c>
      <c r="EY119" s="115" t="n">
        <f aca="false">ROUND(SUM(EY102:EY105)+SUM(EY115:EY118),5)</f>
        <v>0</v>
      </c>
      <c r="EZ119" s="115" t="n">
        <f aca="false">ROUND(SUM(G119:EY119),5)</f>
        <v>690065.77</v>
      </c>
      <c r="FA119" s="110"/>
      <c r="FB119" s="111"/>
      <c r="FC119" s="110"/>
      <c r="FD119" s="111"/>
      <c r="FE119" s="110"/>
      <c r="FF119" s="111"/>
      <c r="FG119" s="110"/>
      <c r="FH119" s="111"/>
      <c r="FI119" s="110"/>
      <c r="FJ119" s="111"/>
      <c r="FK119" s="110"/>
      <c r="FL119" s="111"/>
      <c r="FM119" s="110"/>
      <c r="FN119" s="111"/>
      <c r="FO119" s="110"/>
      <c r="FP119" s="111"/>
      <c r="FQ119" s="110"/>
      <c r="FR119" s="111"/>
      <c r="FS119" s="110"/>
      <c r="FT119" s="111"/>
      <c r="FU119" s="110"/>
      <c r="FV119" s="111"/>
      <c r="FW119" s="110"/>
      <c r="FX119" s="111"/>
      <c r="FY119" s="110"/>
      <c r="FZ119" s="111"/>
      <c r="GA119" s="110"/>
      <c r="GB119" s="111"/>
      <c r="GC119" s="110"/>
      <c r="GD119" s="111"/>
      <c r="GE119" s="110"/>
      <c r="GF119" s="111"/>
      <c r="GG119" s="110"/>
      <c r="GH119" s="111"/>
      <c r="GI119" s="110"/>
      <c r="GJ119" s="111"/>
      <c r="GK119" s="110"/>
      <c r="GL119" s="111"/>
      <c r="GM119" s="110"/>
      <c r="GN119" s="111"/>
      <c r="GO119" s="110"/>
      <c r="GP119" s="111"/>
      <c r="GQ119" s="110"/>
      <c r="GR119" s="111"/>
      <c r="GS119" s="110"/>
      <c r="GT119" s="111"/>
      <c r="GU119" s="110"/>
      <c r="GV119" s="111"/>
      <c r="GW119" s="110"/>
      <c r="GX119" s="111"/>
      <c r="GY119" s="110"/>
      <c r="GZ119" s="111"/>
      <c r="HA119" s="110"/>
      <c r="HB119" s="111"/>
      <c r="HC119" s="110"/>
      <c r="HD119" s="111"/>
      <c r="HE119" s="110"/>
      <c r="HF119" s="111"/>
      <c r="HG119" s="110"/>
      <c r="HH119" s="111"/>
      <c r="HI119" s="110"/>
      <c r="HJ119" s="111"/>
      <c r="HK119" s="110"/>
      <c r="HL119" s="111"/>
      <c r="HM119" s="110"/>
      <c r="HN119" s="111"/>
      <c r="HO119" s="110"/>
      <c r="HP119" s="111"/>
      <c r="HQ119" s="110"/>
      <c r="HR119" s="111"/>
      <c r="HS119" s="110"/>
      <c r="HT119" s="111"/>
      <c r="HU119" s="110"/>
      <c r="HV119" s="111"/>
      <c r="HW119" s="110"/>
      <c r="HX119" s="111"/>
      <c r="HY119" s="110"/>
      <c r="HZ119" s="111"/>
      <c r="IA119" s="110"/>
      <c r="IB119" s="111"/>
      <c r="IC119" s="110"/>
      <c r="ID119" s="111"/>
      <c r="IE119" s="110"/>
      <c r="IF119" s="111"/>
      <c r="IG119" s="110"/>
      <c r="IH119" s="111"/>
      <c r="II119" s="110"/>
      <c r="IJ119" s="111"/>
      <c r="IK119" s="110"/>
      <c r="IL119" s="111"/>
      <c r="IM119" s="110"/>
      <c r="IN119" s="111"/>
      <c r="IO119" s="110"/>
      <c r="IP119" s="111"/>
      <c r="IQ119" s="110"/>
      <c r="IR119" s="111"/>
      <c r="IS119" s="110"/>
      <c r="IT119" s="111"/>
      <c r="IU119" s="110"/>
      <c r="IV119" s="111"/>
      <c r="IW119" s="110"/>
      <c r="IX119" s="111"/>
      <c r="IY119" s="110"/>
      <c r="IZ119" s="111"/>
      <c r="JA119" s="110"/>
      <c r="JB119" s="111"/>
      <c r="JC119" s="110"/>
      <c r="JD119" s="111"/>
      <c r="JE119" s="110"/>
      <c r="JF119" s="111"/>
      <c r="JG119" s="110"/>
      <c r="JH119" s="111"/>
      <c r="JI119" s="110"/>
      <c r="JJ119" s="111"/>
      <c r="JK119" s="110"/>
      <c r="JL119" s="111"/>
      <c r="JM119" s="110"/>
      <c r="JN119" s="111"/>
      <c r="JO119" s="110"/>
      <c r="JP119" s="111"/>
      <c r="JQ119" s="110"/>
      <c r="JR119" s="111"/>
      <c r="JS119" s="110"/>
      <c r="JT119" s="111"/>
      <c r="JU119" s="110"/>
      <c r="JV119" s="111"/>
      <c r="JW119" s="110"/>
      <c r="JX119" s="111"/>
      <c r="JY119" s="112"/>
      <c r="JZ119" s="112"/>
    </row>
    <row r="120" customFormat="false" ht="30" hidden="false" customHeight="true" outlineLevel="0" collapsed="false">
      <c r="A120" s="76"/>
      <c r="B120" s="76"/>
      <c r="C120" s="76" t="s">
        <v>495</v>
      </c>
      <c r="D120" s="76"/>
      <c r="E120" s="76"/>
      <c r="F120" s="76"/>
      <c r="G120" s="109" t="n">
        <f aca="false">ROUND(G97+SUM(G100:G101)+G119,5)</f>
        <v>0</v>
      </c>
      <c r="H120" s="109" t="n">
        <f aca="false">ROUND(H97+SUM(H100:H101)+H119,5)</f>
        <v>8447.86</v>
      </c>
      <c r="I120" s="109" t="n">
        <f aca="false">ROUND(I97+SUM(I100:I101)+I119,5)</f>
        <v>69513.06</v>
      </c>
      <c r="J120" s="109" t="n">
        <f aca="false">ROUND(J97+SUM(J100:J101)+J119,5)</f>
        <v>0</v>
      </c>
      <c r="K120" s="109" t="n">
        <f aca="false">ROUND(K97+SUM(K100:K101)+K119,5)</f>
        <v>45066.42</v>
      </c>
      <c r="L120" s="109" t="n">
        <f aca="false">ROUND(L97+SUM(L100:L101)+L119,5)</f>
        <v>10825.99</v>
      </c>
      <c r="M120" s="109" t="n">
        <f aca="false">ROUND(M97+SUM(M100:M101)+M119,5)</f>
        <v>1100</v>
      </c>
      <c r="N120" s="109" t="n">
        <f aca="false">ROUND(N97+SUM(N100:N101)+N119,5)</f>
        <v>0</v>
      </c>
      <c r="O120" s="109" t="n">
        <f aca="false">ROUND(O97+SUM(O100:O101)+O119,5)</f>
        <v>12239.07</v>
      </c>
      <c r="P120" s="109" t="n">
        <f aca="false">ROUND(P97+SUM(P100:P101)+P119,5)</f>
        <v>5663.46</v>
      </c>
      <c r="Q120" s="109" t="n">
        <f aca="false">ROUND(Q97+SUM(Q100:Q101)+Q119,5)</f>
        <v>687.15</v>
      </c>
      <c r="R120" s="109" t="n">
        <f aca="false">ROUND(R97+SUM(R100:R101)+R119,5)</f>
        <v>1336.82</v>
      </c>
      <c r="S120" s="109" t="n">
        <f aca="false">ROUND(S97+SUM(S100:S101)+S119,5)</f>
        <v>0</v>
      </c>
      <c r="T120" s="109" t="n">
        <f aca="false">ROUND(T97+SUM(T100:T101)+T119,5)</f>
        <v>0</v>
      </c>
      <c r="U120" s="109" t="n">
        <f aca="false">ROUND(U97+SUM(U100:U101)+U119,5)</f>
        <v>0</v>
      </c>
      <c r="V120" s="109" t="n">
        <f aca="false">ROUND(V97+SUM(V100:V101)+V119,5)</f>
        <v>0</v>
      </c>
      <c r="W120" s="109" t="n">
        <f aca="false">ROUND(W97+SUM(W100:W101)+W119,5)</f>
        <v>21410.48</v>
      </c>
      <c r="X120" s="109" t="n">
        <f aca="false">ROUND(X97+SUM(X100:X101)+X119,5)</f>
        <v>0</v>
      </c>
      <c r="Y120" s="109" t="n">
        <f aca="false">ROUND(Y97+SUM(Y100:Y101)+Y119,5)</f>
        <v>0</v>
      </c>
      <c r="Z120" s="109" t="n">
        <f aca="false">ROUND(Z97+SUM(Z100:Z101)+Z119,5)</f>
        <v>239.53</v>
      </c>
      <c r="AA120" s="109" t="n">
        <f aca="false">ROUND(AA97+SUM(AA100:AA101)+AA119,5)</f>
        <v>0</v>
      </c>
      <c r="AB120" s="109" t="n">
        <f aca="false">ROUND(AB97+SUM(AB100:AB101)+AB119,5)</f>
        <v>0</v>
      </c>
      <c r="AC120" s="109" t="n">
        <f aca="false">ROUND(AC97+SUM(AC100:AC101)+AC119,5)</f>
        <v>0</v>
      </c>
      <c r="AD120" s="109" t="n">
        <f aca="false">ROUND(AD97+SUM(AD100:AD101)+AD119,5)</f>
        <v>10000</v>
      </c>
      <c r="AE120" s="109" t="n">
        <f aca="false">ROUND(AE97+SUM(AE100:AE101)+AE119,5)</f>
        <v>11770.06</v>
      </c>
      <c r="AF120" s="109" t="n">
        <f aca="false">ROUND(AF97+SUM(AF100:AF101)+AF119,5)</f>
        <v>0</v>
      </c>
      <c r="AG120" s="109" t="n">
        <f aca="false">ROUND(AG97+SUM(AG100:AG101)+AG119,5)</f>
        <v>0</v>
      </c>
      <c r="AH120" s="109" t="n">
        <f aca="false">ROUND(AH97+SUM(AH100:AH101)+AH119,5)</f>
        <v>28514.52</v>
      </c>
      <c r="AI120" s="109" t="n">
        <f aca="false">ROUND(AI97+SUM(AI100:AI101)+AI119,5)</f>
        <v>688.35</v>
      </c>
      <c r="AJ120" s="109" t="n">
        <f aca="false">ROUND(AJ97+SUM(AJ100:AJ101)+AJ119,5)</f>
        <v>0</v>
      </c>
      <c r="AK120" s="109" t="n">
        <f aca="false">ROUND(AK97+SUM(AK100:AK101)+AK119,5)</f>
        <v>0</v>
      </c>
      <c r="AL120" s="109" t="n">
        <f aca="false">ROUND(AL97+SUM(AL100:AL101)+AL119,5)</f>
        <v>0</v>
      </c>
      <c r="AM120" s="109" t="n">
        <f aca="false">ROUND(AM97+SUM(AM100:AM101)+AM119,5)</f>
        <v>0</v>
      </c>
      <c r="AN120" s="109" t="n">
        <f aca="false">ROUND(AN97+SUM(AN100:AN101)+AN119,5)</f>
        <v>0</v>
      </c>
      <c r="AO120" s="109" t="n">
        <f aca="false">ROUND(AO97+SUM(AO100:AO101)+AO119,5)</f>
        <v>0</v>
      </c>
      <c r="AP120" s="109" t="n">
        <f aca="false">ROUND(AP97+SUM(AP100:AP101)+AP119,5)</f>
        <v>0</v>
      </c>
      <c r="AQ120" s="109" t="n">
        <f aca="false">ROUND(AQ97+SUM(AQ100:AQ101)+AQ119,5)</f>
        <v>0</v>
      </c>
      <c r="AR120" s="109" t="n">
        <f aca="false">ROUND(AR97+SUM(AR100:AR101)+AR119,5)</f>
        <v>0</v>
      </c>
      <c r="AS120" s="109" t="n">
        <f aca="false">ROUND(AS97+SUM(AS100:AS101)+AS119,5)</f>
        <v>0</v>
      </c>
      <c r="AT120" s="109" t="n">
        <f aca="false">ROUND(AT97+SUM(AT100:AT101)+AT119,5)</f>
        <v>0</v>
      </c>
      <c r="AU120" s="109" t="n">
        <f aca="false">ROUND(AU97+SUM(AU100:AU101)+AU119,5)</f>
        <v>11505.98</v>
      </c>
      <c r="AV120" s="109" t="n">
        <f aca="false">ROUND(AV97+SUM(AV100:AV101)+AV119,5)</f>
        <v>0</v>
      </c>
      <c r="AW120" s="109" t="n">
        <f aca="false">ROUND(AW97+SUM(AW100:AW101)+AW119,5)</f>
        <v>0</v>
      </c>
      <c r="AX120" s="109" t="n">
        <f aca="false">ROUND(AX97+SUM(AX100:AX101)+AX119,5)</f>
        <v>0</v>
      </c>
      <c r="AY120" s="109" t="n">
        <f aca="false">ROUND(AY97+SUM(AY100:AY101)+AY119,5)</f>
        <v>0</v>
      </c>
      <c r="AZ120" s="109" t="n">
        <f aca="false">ROUND(AZ97+SUM(AZ100:AZ101)+AZ119,5)</f>
        <v>0</v>
      </c>
      <c r="BA120" s="109" t="n">
        <f aca="false">ROUND(BA97+SUM(BA100:BA101)+BA119,5)</f>
        <v>14344.62</v>
      </c>
      <c r="BB120" s="109" t="n">
        <f aca="false">ROUND(BB97+SUM(BB100:BB101)+BB119,5)</f>
        <v>0</v>
      </c>
      <c r="BC120" s="109" t="n">
        <f aca="false">ROUND(BC97+SUM(BC100:BC101)+BC119,5)</f>
        <v>0</v>
      </c>
      <c r="BD120" s="109" t="n">
        <f aca="false">ROUND(BD97+SUM(BD100:BD101)+BD119,5)</f>
        <v>0</v>
      </c>
      <c r="BE120" s="109" t="n">
        <f aca="false">ROUND(BE97+SUM(BE100:BE101)+BE119,5)</f>
        <v>0</v>
      </c>
      <c r="BF120" s="109" t="n">
        <f aca="false">ROUND(BF97+SUM(BF100:BF101)+BF119,5)</f>
        <v>0</v>
      </c>
      <c r="BG120" s="109" t="n">
        <f aca="false">ROUND(BG97+SUM(BG100:BG101)+BG119,5)</f>
        <v>0</v>
      </c>
      <c r="BH120" s="109" t="n">
        <f aca="false">ROUND(BH97+SUM(BH100:BH101)+BH119,5)</f>
        <v>16328.96</v>
      </c>
      <c r="BI120" s="109" t="n">
        <f aca="false">ROUND(BI97+SUM(BI100:BI101)+BI119,5)</f>
        <v>0</v>
      </c>
      <c r="BJ120" s="109" t="n">
        <f aca="false">ROUND(BJ97+SUM(BJ100:BJ101)+BJ119,5)</f>
        <v>0</v>
      </c>
      <c r="BK120" s="109" t="n">
        <f aca="false">ROUND(BK97+SUM(BK100:BK101)+BK119,5)</f>
        <v>0</v>
      </c>
      <c r="BL120" s="109" t="n">
        <f aca="false">ROUND(BL97+SUM(BL100:BL101)+BL119,5)</f>
        <v>11094.07</v>
      </c>
      <c r="BM120" s="109" t="n">
        <f aca="false">ROUND(BM97+SUM(BM100:BM101)+BM119,5)</f>
        <v>0</v>
      </c>
      <c r="BN120" s="109" t="n">
        <f aca="false">ROUND(BN97+SUM(BN100:BN101)+BN119,5)</f>
        <v>16927.27</v>
      </c>
      <c r="BO120" s="109" t="n">
        <f aca="false">ROUND(BO97+SUM(BO100:BO101)+BO119,5)</f>
        <v>0</v>
      </c>
      <c r="BP120" s="109" t="n">
        <f aca="false">ROUND(BP97+SUM(BP100:BP101)+BP119,5)</f>
        <v>0</v>
      </c>
      <c r="BQ120" s="109" t="n">
        <f aca="false">ROUND(BQ97+SUM(BQ100:BQ101)+BQ119,5)</f>
        <v>0</v>
      </c>
      <c r="BR120" s="109" t="n">
        <f aca="false">ROUND(BR97+SUM(BR100:BR101)+BR119,5)</f>
        <v>0</v>
      </c>
      <c r="BS120" s="109" t="n">
        <f aca="false">ROUND(BS97+SUM(BS100:BS101)+BS119,5)</f>
        <v>0</v>
      </c>
      <c r="BT120" s="109" t="n">
        <f aca="false">ROUND(BT97+SUM(BT100:BT101)+BT119,5)</f>
        <v>0</v>
      </c>
      <c r="BU120" s="109" t="n">
        <f aca="false">ROUND(BU97+SUM(BU100:BU101)+BU119,5)</f>
        <v>0</v>
      </c>
      <c r="BV120" s="109" t="n">
        <f aca="false">ROUND(BV97+SUM(BV100:BV101)+BV119,5)</f>
        <v>23046.79</v>
      </c>
      <c r="BW120" s="109" t="n">
        <f aca="false">ROUND(BW97+SUM(BW100:BW101)+BW119,5)</f>
        <v>0</v>
      </c>
      <c r="BX120" s="109" t="n">
        <f aca="false">ROUND(BX97+SUM(BX100:BX101)+BX119,5)</f>
        <v>0</v>
      </c>
      <c r="BY120" s="109" t="n">
        <f aca="false">ROUND(BY97+SUM(BY100:BY101)+BY119,5)</f>
        <v>18498.35</v>
      </c>
      <c r="BZ120" s="109" t="n">
        <f aca="false">ROUND(BZ97+SUM(BZ100:BZ101)+BZ119,5)</f>
        <v>0</v>
      </c>
      <c r="CA120" s="109" t="n">
        <f aca="false">ROUND(CA97+SUM(CA100:CA101)+CA119,5)</f>
        <v>2082</v>
      </c>
      <c r="CB120" s="109" t="n">
        <f aca="false">ROUND(CB97+SUM(CB100:CB101)+CB119,5)</f>
        <v>0</v>
      </c>
      <c r="CC120" s="109" t="n">
        <f aca="false">ROUND(CC97+SUM(CC100:CC101)+CC119,5)</f>
        <v>18453.66</v>
      </c>
      <c r="CD120" s="109" t="n">
        <f aca="false">ROUND(CD97+SUM(CD100:CD101)+CD119,5)</f>
        <v>0</v>
      </c>
      <c r="CE120" s="109" t="n">
        <f aca="false">ROUND(CE97+SUM(CE100:CE101)+CE119,5)</f>
        <v>0</v>
      </c>
      <c r="CF120" s="109" t="n">
        <f aca="false">ROUND(CF97+SUM(CF100:CF101)+CF119,5)</f>
        <v>0</v>
      </c>
      <c r="CG120" s="109" t="n">
        <f aca="false">ROUND(CG97+SUM(CG100:CG101)+CG119,5)</f>
        <v>7026.29</v>
      </c>
      <c r="CH120" s="109" t="n">
        <f aca="false">ROUND(CH97+SUM(CH100:CH101)+CH119,5)</f>
        <v>0</v>
      </c>
      <c r="CI120" s="109" t="n">
        <f aca="false">ROUND(CI97+SUM(CI100:CI101)+CI119,5)</f>
        <v>0</v>
      </c>
      <c r="CJ120" s="109" t="n">
        <f aca="false">ROUND(CJ97+SUM(CJ100:CJ101)+CJ119,5)</f>
        <v>0</v>
      </c>
      <c r="CK120" s="109" t="n">
        <f aca="false">ROUND(CK97+SUM(CK100:CK101)+CK119,5)</f>
        <v>0</v>
      </c>
      <c r="CL120" s="109" t="n">
        <f aca="false">ROUND(CL97+SUM(CL100:CL101)+CL119,5)</f>
        <v>7163.13</v>
      </c>
      <c r="CM120" s="109" t="n">
        <f aca="false">ROUND(CM97+SUM(CM100:CM101)+CM119,5)</f>
        <v>0</v>
      </c>
      <c r="CN120" s="109" t="n">
        <f aca="false">ROUND(CN97+SUM(CN100:CN101)+CN119,5)</f>
        <v>0</v>
      </c>
      <c r="CO120" s="109" t="n">
        <f aca="false">ROUND(CO97+SUM(CO100:CO101)+CO119,5)</f>
        <v>0</v>
      </c>
      <c r="CP120" s="109" t="n">
        <f aca="false">ROUND(CP97+SUM(CP100:CP101)+CP119,5)</f>
        <v>20898.25</v>
      </c>
      <c r="CQ120" s="109" t="n">
        <f aca="false">ROUND(CQ97+SUM(CQ100:CQ101)+CQ119,5)</f>
        <v>0</v>
      </c>
      <c r="CR120" s="109" t="n">
        <f aca="false">ROUND(CR97+SUM(CR100:CR101)+CR119,5)</f>
        <v>1713</v>
      </c>
      <c r="CS120" s="109" t="n">
        <f aca="false">ROUND(CS97+SUM(CS100:CS101)+CS119,5)</f>
        <v>0</v>
      </c>
      <c r="CT120" s="109" t="n">
        <f aca="false">ROUND(CT97+SUM(CT100:CT101)+CT119,5)</f>
        <v>16675.55</v>
      </c>
      <c r="CU120" s="109" t="n">
        <f aca="false">ROUND(CU97+SUM(CU100:CU101)+CU119,5)</f>
        <v>16715.88</v>
      </c>
      <c r="CV120" s="109" t="n">
        <f aca="false">ROUND(CV97+SUM(CV100:CV101)+CV119,5)</f>
        <v>15662.41</v>
      </c>
      <c r="CW120" s="109" t="n">
        <f aca="false">ROUND(CW97+SUM(CW100:CW101)+CW119,5)</f>
        <v>16555.61</v>
      </c>
      <c r="CX120" s="109" t="n">
        <f aca="false">ROUND(CX97+SUM(CX100:CX101)+CX119,5)</f>
        <v>0</v>
      </c>
      <c r="CY120" s="109" t="n">
        <f aca="false">ROUND(CY97+SUM(CY100:CY101)+CY119,5)</f>
        <v>0</v>
      </c>
      <c r="CZ120" s="109" t="n">
        <f aca="false">ROUND(CZ97+SUM(CZ100:CZ101)+CZ119,5)</f>
        <v>0</v>
      </c>
      <c r="DA120" s="109" t="n">
        <f aca="false">ROUND(DA97+SUM(DA100:DA101)+DA119,5)</f>
        <v>0</v>
      </c>
      <c r="DB120" s="109" t="n">
        <f aca="false">ROUND(DB97+SUM(DB100:DB101)+DB119,5)</f>
        <v>229.29</v>
      </c>
      <c r="DC120" s="109" t="n">
        <f aca="false">ROUND(DC97+SUM(DC100:DC101)+DC119,5)</f>
        <v>0</v>
      </c>
      <c r="DD120" s="109" t="n">
        <f aca="false">ROUND(DD97+SUM(DD100:DD101)+DD119,5)</f>
        <v>0</v>
      </c>
      <c r="DE120" s="109" t="n">
        <f aca="false">ROUND(DE97+SUM(DE100:DE101)+DE119,5)</f>
        <v>-282.51</v>
      </c>
      <c r="DF120" s="109" t="n">
        <f aca="false">ROUND(DF97+SUM(DF100:DF101)+DF119,5)</f>
        <v>0</v>
      </c>
      <c r="DG120" s="109" t="n">
        <f aca="false">ROUND(DG97+SUM(DG100:DG101)+DG119,5)</f>
        <v>4743.36</v>
      </c>
      <c r="DH120" s="109" t="n">
        <f aca="false">ROUND(DH97+SUM(DH100:DH101)+DH119,5)</f>
        <v>0</v>
      </c>
      <c r="DI120" s="109" t="n">
        <f aca="false">ROUND(DI97+SUM(DI100:DI101)+DI119,5)</f>
        <v>0</v>
      </c>
      <c r="DJ120" s="109" t="n">
        <f aca="false">ROUND(DJ97+SUM(DJ100:DJ101)+DJ119,5)</f>
        <v>0</v>
      </c>
      <c r="DK120" s="109" t="n">
        <f aca="false">ROUND(DK97+SUM(DK100:DK101)+DK119,5)</f>
        <v>0</v>
      </c>
      <c r="DL120" s="109" t="n">
        <f aca="false">ROUND(DL97+SUM(DL100:DL101)+DL119,5)</f>
        <v>37671.39</v>
      </c>
      <c r="DM120" s="109" t="n">
        <f aca="false">ROUND(DM97+SUM(DM100:DM101)+DM119,5)</f>
        <v>15492.37</v>
      </c>
      <c r="DN120" s="109" t="n">
        <f aca="false">ROUND(DN97+SUM(DN100:DN101)+DN119,5)</f>
        <v>0</v>
      </c>
      <c r="DO120" s="109" t="n">
        <f aca="false">ROUND(DO97+SUM(DO100:DO101)+DO119,5)</f>
        <v>5450.91</v>
      </c>
      <c r="DP120" s="109" t="n">
        <f aca="false">ROUND(DP97+SUM(DP100:DP101)+DP119,5)</f>
        <v>0</v>
      </c>
      <c r="DQ120" s="109" t="n">
        <f aca="false">ROUND(DQ97+SUM(DQ100:DQ101)+DQ119,5)</f>
        <v>0</v>
      </c>
      <c r="DR120" s="109" t="n">
        <f aca="false">ROUND(DR97+SUM(DR100:DR101)+DR119,5)</f>
        <v>0</v>
      </c>
      <c r="DS120" s="109" t="n">
        <f aca="false">ROUND(DS97+SUM(DS100:DS101)+DS119,5)</f>
        <v>14265.74</v>
      </c>
      <c r="DT120" s="109" t="n">
        <f aca="false">ROUND(DT97+SUM(DT100:DT101)+DT119,5)</f>
        <v>0</v>
      </c>
      <c r="DU120" s="109" t="n">
        <f aca="false">ROUND(DU97+SUM(DU100:DU101)+DU119,5)</f>
        <v>0</v>
      </c>
      <c r="DV120" s="109" t="n">
        <f aca="false">ROUND(DV97+SUM(DV100:DV101)+DV119,5)</f>
        <v>0</v>
      </c>
      <c r="DW120" s="109" t="n">
        <f aca="false">ROUND(DW97+SUM(DW100:DW101)+DW119,5)</f>
        <v>3634</v>
      </c>
      <c r="DX120" s="109" t="n">
        <f aca="false">ROUND(DX97+SUM(DX100:DX101)+DX119,5)</f>
        <v>21245.73</v>
      </c>
      <c r="DY120" s="109" t="n">
        <f aca="false">ROUND(DY97+SUM(DY100:DY101)+DY119,5)</f>
        <v>0</v>
      </c>
      <c r="DZ120" s="109" t="n">
        <f aca="false">ROUND(DZ97+SUM(DZ100:DZ101)+DZ119,5)</f>
        <v>0</v>
      </c>
      <c r="EA120" s="109" t="n">
        <f aca="false">ROUND(EA97+SUM(EA100:EA101)+EA119,5)</f>
        <v>0</v>
      </c>
      <c r="EB120" s="109" t="n">
        <f aca="false">ROUND(EB97+SUM(EB100:EB101)+EB119,5)</f>
        <v>0</v>
      </c>
      <c r="EC120" s="109" t="n">
        <f aca="false">ROUND(EC97+SUM(EC100:EC101)+EC119,5)</f>
        <v>0</v>
      </c>
      <c r="ED120" s="109" t="n">
        <f aca="false">ROUND(ED97+SUM(ED100:ED101)+ED119,5)</f>
        <v>0</v>
      </c>
      <c r="EE120" s="109" t="n">
        <f aca="false">ROUND(EE97+SUM(EE100:EE101)+EE119,5)</f>
        <v>0</v>
      </c>
      <c r="EF120" s="109" t="n">
        <f aca="false">ROUND(EF97+SUM(EF100:EF101)+EF119,5)</f>
        <v>0</v>
      </c>
      <c r="EG120" s="109" t="n">
        <f aca="false">ROUND(EG97+SUM(EG100:EG101)+EG119,5)</f>
        <v>0</v>
      </c>
      <c r="EH120" s="109" t="n">
        <f aca="false">ROUND(EH97+SUM(EH100:EH101)+EH119,5)</f>
        <v>0</v>
      </c>
      <c r="EI120" s="109" t="n">
        <f aca="false">ROUND(EI97+SUM(EI100:EI101)+EI119,5)</f>
        <v>0</v>
      </c>
      <c r="EJ120" s="109" t="n">
        <f aca="false">ROUND(EJ97+SUM(EJ100:EJ101)+EJ119,5)</f>
        <v>0</v>
      </c>
      <c r="EK120" s="109" t="n">
        <f aca="false">ROUND(EK97+SUM(EK100:EK101)+EK119,5)</f>
        <v>-1652.59</v>
      </c>
      <c r="EL120" s="109" t="n">
        <f aca="false">ROUND(EL97+SUM(EL100:EL101)+EL119,5)</f>
        <v>0</v>
      </c>
      <c r="EM120" s="109" t="n">
        <f aca="false">ROUND(EM97+SUM(EM100:EM101)+EM119,5)</f>
        <v>0</v>
      </c>
      <c r="EN120" s="109" t="n">
        <f aca="false">ROUND(EN97+SUM(EN100:EN101)+EN119,5)</f>
        <v>22248.2</v>
      </c>
      <c r="EO120" s="109" t="n">
        <f aca="false">ROUND(EO97+SUM(EO100:EO101)+EO119,5)</f>
        <v>46430.95</v>
      </c>
      <c r="EP120" s="109" t="n">
        <f aca="false">ROUND(EP97+SUM(EP100:EP101)+EP119,5)</f>
        <v>0</v>
      </c>
      <c r="EQ120" s="109" t="n">
        <f aca="false">ROUND(EQ97+SUM(EQ100:EQ101)+EQ119,5)</f>
        <v>36789.47</v>
      </c>
      <c r="ER120" s="109" t="n">
        <f aca="false">ROUND(ER97+SUM(ER100:ER101)+ER119,5)</f>
        <v>0</v>
      </c>
      <c r="ES120" s="109" t="n">
        <f aca="false">ROUND(ES97+SUM(ES100:ES101)+ES119,5)</f>
        <v>20284.7</v>
      </c>
      <c r="ET120" s="109" t="n">
        <f aca="false">ROUND(ET97+SUM(ET100:ET101)+ET119,5)</f>
        <v>11733.59</v>
      </c>
      <c r="EU120" s="109" t="n">
        <f aca="false">ROUND(EU97+SUM(EU100:EU101)+EU119,5)</f>
        <v>0</v>
      </c>
      <c r="EV120" s="109" t="n">
        <f aca="false">ROUND(EV97+SUM(EV100:EV101)+EV119,5)</f>
        <v>0</v>
      </c>
      <c r="EW120" s="109" t="n">
        <f aca="false">ROUND(EW97+SUM(EW100:EW101)+EW119,5)</f>
        <v>0</v>
      </c>
      <c r="EX120" s="109" t="n">
        <f aca="false">ROUND(EX97+SUM(EX100:EX101)+EX119,5)</f>
        <v>0</v>
      </c>
      <c r="EY120" s="109" t="n">
        <f aca="false">ROUND(EY97+SUM(EY100:EY101)+EY119,5)</f>
        <v>0</v>
      </c>
      <c r="EZ120" s="109" t="n">
        <f aca="false">ROUND(SUM(G120:EY120),5)</f>
        <v>700479.19</v>
      </c>
      <c r="FA120" s="110"/>
      <c r="FB120" s="111"/>
      <c r="FC120" s="110"/>
      <c r="FD120" s="111"/>
      <c r="FE120" s="110"/>
      <c r="FF120" s="111"/>
      <c r="FG120" s="110"/>
      <c r="FH120" s="111"/>
      <c r="FI120" s="110"/>
      <c r="FJ120" s="111"/>
      <c r="FK120" s="110"/>
      <c r="FL120" s="111"/>
      <c r="FM120" s="110"/>
      <c r="FN120" s="111"/>
      <c r="FO120" s="110"/>
      <c r="FP120" s="111"/>
      <c r="FQ120" s="110"/>
      <c r="FR120" s="111"/>
      <c r="FS120" s="110"/>
      <c r="FT120" s="111"/>
      <c r="FU120" s="110"/>
      <c r="FV120" s="111"/>
      <c r="FW120" s="110"/>
      <c r="FX120" s="111"/>
      <c r="FY120" s="110"/>
      <c r="FZ120" s="111"/>
      <c r="GA120" s="110"/>
      <c r="GB120" s="111"/>
      <c r="GC120" s="110"/>
      <c r="GD120" s="111"/>
      <c r="GE120" s="110"/>
      <c r="GF120" s="111"/>
      <c r="GG120" s="110"/>
      <c r="GH120" s="111"/>
      <c r="GI120" s="110"/>
      <c r="GJ120" s="111"/>
      <c r="GK120" s="110"/>
      <c r="GL120" s="111"/>
      <c r="GM120" s="110"/>
      <c r="GN120" s="111"/>
      <c r="GO120" s="110"/>
      <c r="GP120" s="111"/>
      <c r="GQ120" s="110"/>
      <c r="GR120" s="111"/>
      <c r="GS120" s="110"/>
      <c r="GT120" s="111"/>
      <c r="GU120" s="110"/>
      <c r="GV120" s="111"/>
      <c r="GW120" s="110"/>
      <c r="GX120" s="111"/>
      <c r="GY120" s="110"/>
      <c r="GZ120" s="111"/>
      <c r="HA120" s="110"/>
      <c r="HB120" s="111"/>
      <c r="HC120" s="110"/>
      <c r="HD120" s="111"/>
      <c r="HE120" s="110"/>
      <c r="HF120" s="111"/>
      <c r="HG120" s="110"/>
      <c r="HH120" s="111"/>
      <c r="HI120" s="110"/>
      <c r="HJ120" s="111"/>
      <c r="HK120" s="110"/>
      <c r="HL120" s="111"/>
      <c r="HM120" s="110"/>
      <c r="HN120" s="111"/>
      <c r="HO120" s="110"/>
      <c r="HP120" s="111"/>
      <c r="HQ120" s="110"/>
      <c r="HR120" s="111"/>
      <c r="HS120" s="110"/>
      <c r="HT120" s="111"/>
      <c r="HU120" s="110"/>
      <c r="HV120" s="111"/>
      <c r="HW120" s="110"/>
      <c r="HX120" s="111"/>
      <c r="HY120" s="110"/>
      <c r="HZ120" s="111"/>
      <c r="IA120" s="110"/>
      <c r="IB120" s="111"/>
      <c r="IC120" s="110"/>
      <c r="ID120" s="111"/>
      <c r="IE120" s="110"/>
      <c r="IF120" s="111"/>
      <c r="IG120" s="110"/>
      <c r="IH120" s="111"/>
      <c r="II120" s="110"/>
      <c r="IJ120" s="111"/>
      <c r="IK120" s="110"/>
      <c r="IL120" s="111"/>
      <c r="IM120" s="110"/>
      <c r="IN120" s="111"/>
      <c r="IO120" s="110"/>
      <c r="IP120" s="111"/>
      <c r="IQ120" s="110"/>
      <c r="IR120" s="111"/>
      <c r="IS120" s="110"/>
      <c r="IT120" s="111"/>
      <c r="IU120" s="110"/>
      <c r="IV120" s="111"/>
      <c r="IW120" s="110"/>
      <c r="IX120" s="111"/>
      <c r="IY120" s="110"/>
      <c r="IZ120" s="111"/>
      <c r="JA120" s="110"/>
      <c r="JB120" s="111"/>
      <c r="JC120" s="110"/>
      <c r="JD120" s="111"/>
      <c r="JE120" s="110"/>
      <c r="JF120" s="111"/>
      <c r="JG120" s="110"/>
      <c r="JH120" s="111"/>
      <c r="JI120" s="110"/>
      <c r="JJ120" s="111"/>
      <c r="JK120" s="110"/>
      <c r="JL120" s="111"/>
      <c r="JM120" s="110"/>
      <c r="JN120" s="111"/>
      <c r="JO120" s="110"/>
      <c r="JP120" s="111"/>
      <c r="JQ120" s="110"/>
      <c r="JR120" s="111"/>
      <c r="JS120" s="110"/>
      <c r="JT120" s="111"/>
      <c r="JU120" s="110"/>
      <c r="JV120" s="111"/>
      <c r="JW120" s="110"/>
      <c r="JX120" s="111"/>
      <c r="JY120" s="112"/>
      <c r="JZ120" s="112"/>
    </row>
    <row r="121" customFormat="false" ht="30" hidden="false" customHeight="true" outlineLevel="0" collapsed="false">
      <c r="A121" s="76"/>
      <c r="B121" s="76"/>
      <c r="C121" s="76" t="s">
        <v>496</v>
      </c>
      <c r="D121" s="76"/>
      <c r="E121" s="76"/>
      <c r="F121" s="76"/>
      <c r="G121" s="109"/>
      <c r="H121" s="109"/>
      <c r="I121" s="109"/>
      <c r="J121" s="109"/>
      <c r="K121" s="109"/>
      <c r="L121" s="109"/>
      <c r="M121" s="109"/>
      <c r="N121" s="109"/>
      <c r="O121" s="109"/>
      <c r="P121" s="109"/>
      <c r="Q121" s="109"/>
      <c r="R121" s="109"/>
      <c r="S121" s="109"/>
      <c r="T121" s="109"/>
      <c r="U121" s="109"/>
      <c r="V121" s="109"/>
      <c r="W121" s="109"/>
      <c r="X121" s="109"/>
      <c r="Y121" s="109"/>
      <c r="Z121" s="109"/>
      <c r="AA121" s="109"/>
      <c r="AB121" s="109"/>
      <c r="AC121" s="109"/>
      <c r="AD121" s="109"/>
      <c r="AE121" s="109"/>
      <c r="AF121" s="109"/>
      <c r="AG121" s="109"/>
      <c r="AH121" s="109"/>
      <c r="AI121" s="109"/>
      <c r="AJ121" s="109"/>
      <c r="AK121" s="109"/>
      <c r="AL121" s="109"/>
      <c r="AM121" s="109"/>
      <c r="AN121" s="109"/>
      <c r="AO121" s="109"/>
      <c r="AP121" s="109"/>
      <c r="AQ121" s="109"/>
      <c r="AR121" s="109"/>
      <c r="AS121" s="109"/>
      <c r="AT121" s="109"/>
      <c r="AU121" s="109"/>
      <c r="AV121" s="109"/>
      <c r="AW121" s="109"/>
      <c r="AX121" s="109"/>
      <c r="AY121" s="109"/>
      <c r="AZ121" s="109"/>
      <c r="BA121" s="109"/>
      <c r="BB121" s="109"/>
      <c r="BC121" s="109"/>
      <c r="BD121" s="109"/>
      <c r="BE121" s="109"/>
      <c r="BF121" s="109"/>
      <c r="BG121" s="109"/>
      <c r="BH121" s="109"/>
      <c r="BI121" s="109"/>
      <c r="BJ121" s="109"/>
      <c r="BK121" s="109"/>
      <c r="BL121" s="109"/>
      <c r="BM121" s="109"/>
      <c r="BN121" s="109"/>
      <c r="BO121" s="109"/>
      <c r="BP121" s="109"/>
      <c r="BQ121" s="109"/>
      <c r="BR121" s="109"/>
      <c r="BS121" s="109"/>
      <c r="BT121" s="109"/>
      <c r="BU121" s="109"/>
      <c r="BV121" s="109"/>
      <c r="BW121" s="109"/>
      <c r="BX121" s="109"/>
      <c r="BY121" s="109"/>
      <c r="BZ121" s="109"/>
      <c r="CA121" s="109"/>
      <c r="CB121" s="109"/>
      <c r="CC121" s="109"/>
      <c r="CD121" s="109"/>
      <c r="CE121" s="109"/>
      <c r="CF121" s="109"/>
      <c r="CG121" s="109"/>
      <c r="CH121" s="109"/>
      <c r="CI121" s="109"/>
      <c r="CJ121" s="109"/>
      <c r="CK121" s="109"/>
      <c r="CL121" s="109"/>
      <c r="CM121" s="109"/>
      <c r="CN121" s="109"/>
      <c r="CO121" s="109"/>
      <c r="CP121" s="109"/>
      <c r="CQ121" s="109"/>
      <c r="CR121" s="109"/>
      <c r="CS121" s="109"/>
      <c r="CT121" s="109"/>
      <c r="CU121" s="109"/>
      <c r="CV121" s="109"/>
      <c r="CW121" s="109"/>
      <c r="CX121" s="109"/>
      <c r="CY121" s="109"/>
      <c r="CZ121" s="109"/>
      <c r="DA121" s="109"/>
      <c r="DB121" s="109"/>
      <c r="DC121" s="109"/>
      <c r="DD121" s="109"/>
      <c r="DE121" s="109"/>
      <c r="DF121" s="109"/>
      <c r="DG121" s="109"/>
      <c r="DH121" s="109"/>
      <c r="DI121" s="109"/>
      <c r="DJ121" s="109"/>
      <c r="DK121" s="109"/>
      <c r="DL121" s="109"/>
      <c r="DM121" s="109"/>
      <c r="DN121" s="109"/>
      <c r="DO121" s="109"/>
      <c r="DP121" s="109"/>
      <c r="DQ121" s="109"/>
      <c r="DR121" s="109"/>
      <c r="DS121" s="109"/>
      <c r="DT121" s="109"/>
      <c r="DU121" s="109"/>
      <c r="DV121" s="109"/>
      <c r="DW121" s="109"/>
      <c r="DX121" s="109"/>
      <c r="DY121" s="109"/>
      <c r="DZ121" s="109"/>
      <c r="EA121" s="109"/>
      <c r="EB121" s="109"/>
      <c r="EC121" s="109"/>
      <c r="ED121" s="109"/>
      <c r="EE121" s="109"/>
      <c r="EF121" s="109"/>
      <c r="EG121" s="109"/>
      <c r="EH121" s="109"/>
      <c r="EI121" s="109"/>
      <c r="EJ121" s="109"/>
      <c r="EK121" s="109"/>
      <c r="EL121" s="109"/>
      <c r="EM121" s="109"/>
      <c r="EN121" s="109"/>
      <c r="EO121" s="109"/>
      <c r="EP121" s="109"/>
      <c r="EQ121" s="109"/>
      <c r="ER121" s="109"/>
      <c r="ES121" s="109"/>
      <c r="ET121" s="109"/>
      <c r="EU121" s="109"/>
      <c r="EV121" s="109"/>
      <c r="EW121" s="109"/>
      <c r="EX121" s="109"/>
      <c r="EY121" s="109"/>
      <c r="EZ121" s="109"/>
      <c r="FA121" s="110"/>
      <c r="FB121" s="111"/>
      <c r="FC121" s="110"/>
      <c r="FD121" s="111"/>
      <c r="FE121" s="110"/>
      <c r="FF121" s="111"/>
      <c r="FG121" s="110"/>
      <c r="FH121" s="111"/>
      <c r="FI121" s="110"/>
      <c r="FJ121" s="111"/>
      <c r="FK121" s="110"/>
      <c r="FL121" s="111"/>
      <c r="FM121" s="110"/>
      <c r="FN121" s="111"/>
      <c r="FO121" s="110"/>
      <c r="FP121" s="111"/>
      <c r="FQ121" s="110"/>
      <c r="FR121" s="111"/>
      <c r="FS121" s="110"/>
      <c r="FT121" s="111"/>
      <c r="FU121" s="110"/>
      <c r="FV121" s="111"/>
      <c r="FW121" s="110"/>
      <c r="FX121" s="111"/>
      <c r="FY121" s="110"/>
      <c r="FZ121" s="111"/>
      <c r="GA121" s="110"/>
      <c r="GB121" s="111"/>
      <c r="GC121" s="110"/>
      <c r="GD121" s="111"/>
      <c r="GE121" s="110"/>
      <c r="GF121" s="111"/>
      <c r="GG121" s="110"/>
      <c r="GH121" s="111"/>
      <c r="GI121" s="110"/>
      <c r="GJ121" s="111"/>
      <c r="GK121" s="110"/>
      <c r="GL121" s="111"/>
      <c r="GM121" s="110"/>
      <c r="GN121" s="111"/>
      <c r="GO121" s="110"/>
      <c r="GP121" s="111"/>
      <c r="GQ121" s="110"/>
      <c r="GR121" s="111"/>
      <c r="GS121" s="110"/>
      <c r="GT121" s="111"/>
      <c r="GU121" s="110"/>
      <c r="GV121" s="111"/>
      <c r="GW121" s="110"/>
      <c r="GX121" s="111"/>
      <c r="GY121" s="110"/>
      <c r="GZ121" s="111"/>
      <c r="HA121" s="110"/>
      <c r="HB121" s="111"/>
      <c r="HC121" s="110"/>
      <c r="HD121" s="111"/>
      <c r="HE121" s="110"/>
      <c r="HF121" s="111"/>
      <c r="HG121" s="110"/>
      <c r="HH121" s="111"/>
      <c r="HI121" s="110"/>
      <c r="HJ121" s="111"/>
      <c r="HK121" s="110"/>
      <c r="HL121" s="111"/>
      <c r="HM121" s="110"/>
      <c r="HN121" s="111"/>
      <c r="HO121" s="110"/>
      <c r="HP121" s="111"/>
      <c r="HQ121" s="110"/>
      <c r="HR121" s="111"/>
      <c r="HS121" s="110"/>
      <c r="HT121" s="111"/>
      <c r="HU121" s="110"/>
      <c r="HV121" s="111"/>
      <c r="HW121" s="110"/>
      <c r="HX121" s="111"/>
      <c r="HY121" s="110"/>
      <c r="HZ121" s="111"/>
      <c r="IA121" s="110"/>
      <c r="IB121" s="111"/>
      <c r="IC121" s="110"/>
      <c r="ID121" s="111"/>
      <c r="IE121" s="110"/>
      <c r="IF121" s="111"/>
      <c r="IG121" s="110"/>
      <c r="IH121" s="111"/>
      <c r="II121" s="110"/>
      <c r="IJ121" s="111"/>
      <c r="IK121" s="110"/>
      <c r="IL121" s="111"/>
      <c r="IM121" s="110"/>
      <c r="IN121" s="111"/>
      <c r="IO121" s="110"/>
      <c r="IP121" s="111"/>
      <c r="IQ121" s="110"/>
      <c r="IR121" s="111"/>
      <c r="IS121" s="110"/>
      <c r="IT121" s="111"/>
      <c r="IU121" s="110"/>
      <c r="IV121" s="111"/>
      <c r="IW121" s="110"/>
      <c r="IX121" s="111"/>
      <c r="IY121" s="110"/>
      <c r="IZ121" s="111"/>
      <c r="JA121" s="110"/>
      <c r="JB121" s="111"/>
      <c r="JC121" s="110"/>
      <c r="JD121" s="111"/>
      <c r="JE121" s="110"/>
      <c r="JF121" s="111"/>
      <c r="JG121" s="110"/>
      <c r="JH121" s="111"/>
      <c r="JI121" s="110"/>
      <c r="JJ121" s="111"/>
      <c r="JK121" s="110"/>
      <c r="JL121" s="111"/>
      <c r="JM121" s="110"/>
      <c r="JN121" s="111"/>
      <c r="JO121" s="110"/>
      <c r="JP121" s="111"/>
      <c r="JQ121" s="110"/>
      <c r="JR121" s="111"/>
      <c r="JS121" s="110"/>
      <c r="JT121" s="111"/>
      <c r="JU121" s="110"/>
      <c r="JV121" s="111"/>
      <c r="JW121" s="110"/>
      <c r="JX121" s="111"/>
      <c r="JY121" s="112"/>
      <c r="JZ121" s="112"/>
    </row>
    <row r="122" customFormat="false" ht="13.8" hidden="false" customHeight="false" outlineLevel="0" collapsed="false">
      <c r="A122" s="76"/>
      <c r="B122" s="76"/>
      <c r="C122" s="76"/>
      <c r="D122" s="76" t="s">
        <v>497</v>
      </c>
      <c r="E122" s="76"/>
      <c r="F122" s="76"/>
      <c r="G122" s="109"/>
      <c r="H122" s="109"/>
      <c r="I122" s="109"/>
      <c r="J122" s="109"/>
      <c r="K122" s="109"/>
      <c r="L122" s="109"/>
      <c r="M122" s="109"/>
      <c r="N122" s="109"/>
      <c r="O122" s="109"/>
      <c r="P122" s="109"/>
      <c r="Q122" s="109"/>
      <c r="R122" s="109"/>
      <c r="S122" s="109"/>
      <c r="T122" s="109"/>
      <c r="U122" s="109"/>
      <c r="V122" s="109"/>
      <c r="W122" s="109"/>
      <c r="X122" s="109"/>
      <c r="Y122" s="109"/>
      <c r="Z122" s="109"/>
      <c r="AA122" s="109"/>
      <c r="AB122" s="109"/>
      <c r="AC122" s="109"/>
      <c r="AD122" s="109"/>
      <c r="AE122" s="109"/>
      <c r="AF122" s="109"/>
      <c r="AG122" s="109"/>
      <c r="AH122" s="109"/>
      <c r="AI122" s="109"/>
      <c r="AJ122" s="109"/>
      <c r="AK122" s="109"/>
      <c r="AL122" s="109"/>
      <c r="AM122" s="109"/>
      <c r="AN122" s="109"/>
      <c r="AO122" s="109"/>
      <c r="AP122" s="109"/>
      <c r="AQ122" s="109"/>
      <c r="AR122" s="109"/>
      <c r="AS122" s="109"/>
      <c r="AT122" s="109"/>
      <c r="AU122" s="109"/>
      <c r="AV122" s="109"/>
      <c r="AW122" s="109"/>
      <c r="AX122" s="109"/>
      <c r="AY122" s="109"/>
      <c r="AZ122" s="109"/>
      <c r="BA122" s="109"/>
      <c r="BB122" s="109"/>
      <c r="BC122" s="109"/>
      <c r="BD122" s="109"/>
      <c r="BE122" s="109"/>
      <c r="BF122" s="109"/>
      <c r="BG122" s="109"/>
      <c r="BH122" s="109"/>
      <c r="BI122" s="109"/>
      <c r="BJ122" s="109"/>
      <c r="BK122" s="109"/>
      <c r="BL122" s="109"/>
      <c r="BM122" s="109"/>
      <c r="BN122" s="109"/>
      <c r="BO122" s="109"/>
      <c r="BP122" s="109"/>
      <c r="BQ122" s="109"/>
      <c r="BR122" s="109"/>
      <c r="BS122" s="109"/>
      <c r="BT122" s="109"/>
      <c r="BU122" s="109"/>
      <c r="BV122" s="109"/>
      <c r="BW122" s="109"/>
      <c r="BX122" s="109"/>
      <c r="BY122" s="109"/>
      <c r="BZ122" s="109"/>
      <c r="CA122" s="109"/>
      <c r="CB122" s="109"/>
      <c r="CC122" s="109"/>
      <c r="CD122" s="109"/>
      <c r="CE122" s="109"/>
      <c r="CF122" s="109"/>
      <c r="CG122" s="109"/>
      <c r="CH122" s="109"/>
      <c r="CI122" s="109"/>
      <c r="CJ122" s="109"/>
      <c r="CK122" s="109"/>
      <c r="CL122" s="109"/>
      <c r="CM122" s="109"/>
      <c r="CN122" s="109"/>
      <c r="CO122" s="109"/>
      <c r="CP122" s="109"/>
      <c r="CQ122" s="109"/>
      <c r="CR122" s="109"/>
      <c r="CS122" s="109"/>
      <c r="CT122" s="109"/>
      <c r="CU122" s="109"/>
      <c r="CV122" s="109"/>
      <c r="CW122" s="109"/>
      <c r="CX122" s="109"/>
      <c r="CY122" s="109"/>
      <c r="CZ122" s="109"/>
      <c r="DA122" s="109"/>
      <c r="DB122" s="109"/>
      <c r="DC122" s="109"/>
      <c r="DD122" s="109"/>
      <c r="DE122" s="109"/>
      <c r="DF122" s="109"/>
      <c r="DG122" s="109"/>
      <c r="DH122" s="109"/>
      <c r="DI122" s="109"/>
      <c r="DJ122" s="109"/>
      <c r="DK122" s="109"/>
      <c r="DL122" s="109"/>
      <c r="DM122" s="109"/>
      <c r="DN122" s="109"/>
      <c r="DO122" s="109"/>
      <c r="DP122" s="109"/>
      <c r="DQ122" s="109"/>
      <c r="DR122" s="109"/>
      <c r="DS122" s="109"/>
      <c r="DT122" s="109"/>
      <c r="DU122" s="109"/>
      <c r="DV122" s="109"/>
      <c r="DW122" s="109"/>
      <c r="DX122" s="109"/>
      <c r="DY122" s="109"/>
      <c r="DZ122" s="109"/>
      <c r="EA122" s="109"/>
      <c r="EB122" s="109"/>
      <c r="EC122" s="109"/>
      <c r="ED122" s="109"/>
      <c r="EE122" s="109"/>
      <c r="EF122" s="109"/>
      <c r="EG122" s="109"/>
      <c r="EH122" s="109"/>
      <c r="EI122" s="109"/>
      <c r="EJ122" s="109"/>
      <c r="EK122" s="109"/>
      <c r="EL122" s="109"/>
      <c r="EM122" s="109"/>
      <c r="EN122" s="109"/>
      <c r="EO122" s="109"/>
      <c r="EP122" s="109"/>
      <c r="EQ122" s="109"/>
      <c r="ER122" s="109"/>
      <c r="ES122" s="109"/>
      <c r="ET122" s="109"/>
      <c r="EU122" s="109"/>
      <c r="EV122" s="109"/>
      <c r="EW122" s="109"/>
      <c r="EX122" s="109"/>
      <c r="EY122" s="109"/>
      <c r="EZ122" s="109"/>
      <c r="FA122" s="110"/>
      <c r="FB122" s="111"/>
      <c r="FC122" s="110"/>
      <c r="FD122" s="111"/>
      <c r="FE122" s="110"/>
      <c r="FF122" s="111"/>
      <c r="FG122" s="110"/>
      <c r="FH122" s="111"/>
      <c r="FI122" s="110"/>
      <c r="FJ122" s="111"/>
      <c r="FK122" s="110"/>
      <c r="FL122" s="111"/>
      <c r="FM122" s="110"/>
      <c r="FN122" s="111"/>
      <c r="FO122" s="110"/>
      <c r="FP122" s="111"/>
      <c r="FQ122" s="110"/>
      <c r="FR122" s="111"/>
      <c r="FS122" s="110"/>
      <c r="FT122" s="111"/>
      <c r="FU122" s="110"/>
      <c r="FV122" s="111"/>
      <c r="FW122" s="110"/>
      <c r="FX122" s="111"/>
      <c r="FY122" s="110"/>
      <c r="FZ122" s="111"/>
      <c r="GA122" s="110"/>
      <c r="GB122" s="111"/>
      <c r="GC122" s="110"/>
      <c r="GD122" s="111"/>
      <c r="GE122" s="110"/>
      <c r="GF122" s="111"/>
      <c r="GG122" s="110"/>
      <c r="GH122" s="111"/>
      <c r="GI122" s="110"/>
      <c r="GJ122" s="111"/>
      <c r="GK122" s="110"/>
      <c r="GL122" s="111"/>
      <c r="GM122" s="110"/>
      <c r="GN122" s="111"/>
      <c r="GO122" s="110"/>
      <c r="GP122" s="111"/>
      <c r="GQ122" s="110"/>
      <c r="GR122" s="111"/>
      <c r="GS122" s="110"/>
      <c r="GT122" s="111"/>
      <c r="GU122" s="110"/>
      <c r="GV122" s="111"/>
      <c r="GW122" s="110"/>
      <c r="GX122" s="111"/>
      <c r="GY122" s="110"/>
      <c r="GZ122" s="111"/>
      <c r="HA122" s="110"/>
      <c r="HB122" s="111"/>
      <c r="HC122" s="110"/>
      <c r="HD122" s="111"/>
      <c r="HE122" s="110"/>
      <c r="HF122" s="111"/>
      <c r="HG122" s="110"/>
      <c r="HH122" s="111"/>
      <c r="HI122" s="110"/>
      <c r="HJ122" s="111"/>
      <c r="HK122" s="110"/>
      <c r="HL122" s="111"/>
      <c r="HM122" s="110"/>
      <c r="HN122" s="111"/>
      <c r="HO122" s="110"/>
      <c r="HP122" s="111"/>
      <c r="HQ122" s="110"/>
      <c r="HR122" s="111"/>
      <c r="HS122" s="110"/>
      <c r="HT122" s="111"/>
      <c r="HU122" s="110"/>
      <c r="HV122" s="111"/>
      <c r="HW122" s="110"/>
      <c r="HX122" s="111"/>
      <c r="HY122" s="110"/>
      <c r="HZ122" s="111"/>
      <c r="IA122" s="110"/>
      <c r="IB122" s="111"/>
      <c r="IC122" s="110"/>
      <c r="ID122" s="111"/>
      <c r="IE122" s="110"/>
      <c r="IF122" s="111"/>
      <c r="IG122" s="110"/>
      <c r="IH122" s="111"/>
      <c r="II122" s="110"/>
      <c r="IJ122" s="111"/>
      <c r="IK122" s="110"/>
      <c r="IL122" s="111"/>
      <c r="IM122" s="110"/>
      <c r="IN122" s="111"/>
      <c r="IO122" s="110"/>
      <c r="IP122" s="111"/>
      <c r="IQ122" s="110"/>
      <c r="IR122" s="111"/>
      <c r="IS122" s="110"/>
      <c r="IT122" s="111"/>
      <c r="IU122" s="110"/>
      <c r="IV122" s="111"/>
      <c r="IW122" s="110"/>
      <c r="IX122" s="111"/>
      <c r="IY122" s="110"/>
      <c r="IZ122" s="111"/>
      <c r="JA122" s="110"/>
      <c r="JB122" s="111"/>
      <c r="JC122" s="110"/>
      <c r="JD122" s="111"/>
      <c r="JE122" s="110"/>
      <c r="JF122" s="111"/>
      <c r="JG122" s="110"/>
      <c r="JH122" s="111"/>
      <c r="JI122" s="110"/>
      <c r="JJ122" s="111"/>
      <c r="JK122" s="110"/>
      <c r="JL122" s="111"/>
      <c r="JM122" s="110"/>
      <c r="JN122" s="111"/>
      <c r="JO122" s="110"/>
      <c r="JP122" s="111"/>
      <c r="JQ122" s="110"/>
      <c r="JR122" s="111"/>
      <c r="JS122" s="110"/>
      <c r="JT122" s="111"/>
      <c r="JU122" s="110"/>
      <c r="JV122" s="111"/>
      <c r="JW122" s="110"/>
      <c r="JX122" s="111"/>
      <c r="JY122" s="112"/>
      <c r="JZ122" s="112"/>
    </row>
    <row r="123" customFormat="false" ht="13.8" hidden="false" customHeight="false" outlineLevel="0" collapsed="false">
      <c r="A123" s="76"/>
      <c r="B123" s="76"/>
      <c r="C123" s="76"/>
      <c r="D123" s="76"/>
      <c r="E123" s="76" t="s">
        <v>498</v>
      </c>
      <c r="F123" s="76"/>
      <c r="G123" s="109" t="n">
        <v>0</v>
      </c>
      <c r="H123" s="109" t="n">
        <v>0</v>
      </c>
      <c r="I123" s="109" t="n">
        <v>0</v>
      </c>
      <c r="J123" s="109" t="n">
        <v>0</v>
      </c>
      <c r="K123" s="109" t="n">
        <v>0</v>
      </c>
      <c r="L123" s="109" t="n">
        <v>0</v>
      </c>
      <c r="M123" s="109" t="n">
        <v>0</v>
      </c>
      <c r="N123" s="109" t="n">
        <v>0</v>
      </c>
      <c r="O123" s="109" t="n">
        <v>0</v>
      </c>
      <c r="P123" s="109" t="n">
        <v>0</v>
      </c>
      <c r="Q123" s="109" t="n">
        <v>0</v>
      </c>
      <c r="R123" s="109" t="n">
        <v>0</v>
      </c>
      <c r="S123" s="109" t="n">
        <v>0</v>
      </c>
      <c r="T123" s="109" t="n">
        <v>0</v>
      </c>
      <c r="U123" s="109" t="n">
        <v>0</v>
      </c>
      <c r="V123" s="109" t="n">
        <v>0</v>
      </c>
      <c r="W123" s="109" t="n">
        <v>0</v>
      </c>
      <c r="X123" s="109" t="n">
        <v>0</v>
      </c>
      <c r="Y123" s="109" t="n">
        <v>0</v>
      </c>
      <c r="Z123" s="109" t="n">
        <v>0</v>
      </c>
      <c r="AA123" s="109" t="n">
        <v>0</v>
      </c>
      <c r="AB123" s="109" t="n">
        <v>0</v>
      </c>
      <c r="AC123" s="109" t="n">
        <v>0</v>
      </c>
      <c r="AD123" s="109" t="n">
        <v>0</v>
      </c>
      <c r="AE123" s="109" t="n">
        <v>0</v>
      </c>
      <c r="AF123" s="109" t="n">
        <v>0</v>
      </c>
      <c r="AG123" s="109" t="n">
        <v>0</v>
      </c>
      <c r="AH123" s="109" t="n">
        <v>0</v>
      </c>
      <c r="AI123" s="109" t="n">
        <v>0</v>
      </c>
      <c r="AJ123" s="109" t="n">
        <v>0</v>
      </c>
      <c r="AK123" s="109" t="n">
        <v>0</v>
      </c>
      <c r="AL123" s="109" t="n">
        <v>0</v>
      </c>
      <c r="AM123" s="109" t="n">
        <v>0</v>
      </c>
      <c r="AN123" s="109" t="n">
        <v>0</v>
      </c>
      <c r="AO123" s="109" t="n">
        <v>0</v>
      </c>
      <c r="AP123" s="109" t="n">
        <v>0</v>
      </c>
      <c r="AQ123" s="109" t="n">
        <v>0</v>
      </c>
      <c r="AR123" s="109" t="n">
        <v>0</v>
      </c>
      <c r="AS123" s="109" t="n">
        <v>0</v>
      </c>
      <c r="AT123" s="109" t="n">
        <v>0</v>
      </c>
      <c r="AU123" s="109" t="n">
        <v>0</v>
      </c>
      <c r="AV123" s="109" t="n">
        <v>0</v>
      </c>
      <c r="AW123" s="109" t="n">
        <v>0</v>
      </c>
      <c r="AX123" s="109" t="n">
        <v>0</v>
      </c>
      <c r="AY123" s="109" t="n">
        <v>0</v>
      </c>
      <c r="AZ123" s="109" t="n">
        <v>0</v>
      </c>
      <c r="BA123" s="109" t="n">
        <v>0</v>
      </c>
      <c r="BB123" s="109" t="n">
        <v>0</v>
      </c>
      <c r="BC123" s="109" t="n">
        <v>0</v>
      </c>
      <c r="BD123" s="109" t="n">
        <v>0</v>
      </c>
      <c r="BE123" s="109" t="n">
        <v>0</v>
      </c>
      <c r="BF123" s="109" t="n">
        <v>0</v>
      </c>
      <c r="BG123" s="109" t="n">
        <v>0</v>
      </c>
      <c r="BH123" s="109" t="n">
        <v>0</v>
      </c>
      <c r="BI123" s="109" t="n">
        <v>0</v>
      </c>
      <c r="BJ123" s="109" t="n">
        <v>0</v>
      </c>
      <c r="BK123" s="109" t="n">
        <v>0</v>
      </c>
      <c r="BL123" s="109" t="n">
        <v>0</v>
      </c>
      <c r="BM123" s="109" t="n">
        <v>0</v>
      </c>
      <c r="BN123" s="109" t="n">
        <v>0</v>
      </c>
      <c r="BO123" s="109" t="n">
        <v>0</v>
      </c>
      <c r="BP123" s="109" t="n">
        <v>0</v>
      </c>
      <c r="BQ123" s="109" t="n">
        <v>0</v>
      </c>
      <c r="BR123" s="109" t="n">
        <v>0</v>
      </c>
      <c r="BS123" s="109" t="n">
        <v>0</v>
      </c>
      <c r="BT123" s="109" t="n">
        <v>0</v>
      </c>
      <c r="BU123" s="109" t="n">
        <v>0</v>
      </c>
      <c r="BV123" s="109" t="n">
        <v>0</v>
      </c>
      <c r="BW123" s="109" t="n">
        <v>0</v>
      </c>
      <c r="BX123" s="109" t="n">
        <v>0</v>
      </c>
      <c r="BY123" s="109" t="n">
        <v>0</v>
      </c>
      <c r="BZ123" s="109" t="n">
        <v>0</v>
      </c>
      <c r="CA123" s="109" t="n">
        <v>0</v>
      </c>
      <c r="CB123" s="109" t="n">
        <v>0</v>
      </c>
      <c r="CC123" s="109" t="n">
        <v>0</v>
      </c>
      <c r="CD123" s="109" t="n">
        <v>0</v>
      </c>
      <c r="CE123" s="109" t="n">
        <v>0</v>
      </c>
      <c r="CF123" s="109" t="n">
        <v>0</v>
      </c>
      <c r="CG123" s="109" t="n">
        <v>0</v>
      </c>
      <c r="CH123" s="109" t="n">
        <v>0</v>
      </c>
      <c r="CI123" s="109" t="n">
        <v>0</v>
      </c>
      <c r="CJ123" s="109" t="n">
        <v>0</v>
      </c>
      <c r="CK123" s="109" t="n">
        <v>0</v>
      </c>
      <c r="CL123" s="109" t="n">
        <v>0</v>
      </c>
      <c r="CM123" s="109" t="n">
        <v>0</v>
      </c>
      <c r="CN123" s="109" t="n">
        <v>0</v>
      </c>
      <c r="CO123" s="109" t="n">
        <v>0</v>
      </c>
      <c r="CP123" s="109" t="n">
        <v>0</v>
      </c>
      <c r="CQ123" s="109" t="n">
        <v>0</v>
      </c>
      <c r="CR123" s="109" t="n">
        <v>0</v>
      </c>
      <c r="CS123" s="109" t="n">
        <v>0</v>
      </c>
      <c r="CT123" s="109" t="n">
        <v>0</v>
      </c>
      <c r="CU123" s="109" t="n">
        <v>0</v>
      </c>
      <c r="CV123" s="109" t="n">
        <v>0</v>
      </c>
      <c r="CW123" s="109" t="n">
        <v>0</v>
      </c>
      <c r="CX123" s="109" t="n">
        <v>0</v>
      </c>
      <c r="CY123" s="109" t="n">
        <v>0</v>
      </c>
      <c r="CZ123" s="109" t="n">
        <v>0</v>
      </c>
      <c r="DA123" s="109" t="n">
        <v>0</v>
      </c>
      <c r="DB123" s="109" t="n">
        <v>0</v>
      </c>
      <c r="DC123" s="109" t="n">
        <v>0</v>
      </c>
      <c r="DD123" s="109" t="n">
        <v>0</v>
      </c>
      <c r="DE123" s="109" t="n">
        <v>0</v>
      </c>
      <c r="DF123" s="109" t="n">
        <v>0</v>
      </c>
      <c r="DG123" s="109" t="n">
        <v>0</v>
      </c>
      <c r="DH123" s="109" t="n">
        <v>0</v>
      </c>
      <c r="DI123" s="109" t="n">
        <v>0</v>
      </c>
      <c r="DJ123" s="109" t="n">
        <v>0</v>
      </c>
      <c r="DK123" s="109" t="n">
        <v>0</v>
      </c>
      <c r="DL123" s="109" t="n">
        <v>0</v>
      </c>
      <c r="DM123" s="109" t="n">
        <v>0</v>
      </c>
      <c r="DN123" s="109" t="n">
        <v>0</v>
      </c>
      <c r="DO123" s="109" t="n">
        <v>0</v>
      </c>
      <c r="DP123" s="109" t="n">
        <v>0</v>
      </c>
      <c r="DQ123" s="109" t="n">
        <v>0</v>
      </c>
      <c r="DR123" s="109" t="n">
        <v>0</v>
      </c>
      <c r="DS123" s="109" t="n">
        <v>0</v>
      </c>
      <c r="DT123" s="109" t="n">
        <v>0</v>
      </c>
      <c r="DU123" s="109" t="n">
        <v>0</v>
      </c>
      <c r="DV123" s="109" t="n">
        <v>0</v>
      </c>
      <c r="DW123" s="109" t="n">
        <v>0</v>
      </c>
      <c r="DX123" s="109" t="n">
        <v>0</v>
      </c>
      <c r="DY123" s="109" t="n">
        <v>0</v>
      </c>
      <c r="DZ123" s="109" t="n">
        <v>0</v>
      </c>
      <c r="EA123" s="109" t="n">
        <v>0</v>
      </c>
      <c r="EB123" s="109" t="n">
        <v>0</v>
      </c>
      <c r="EC123" s="109" t="n">
        <v>0</v>
      </c>
      <c r="ED123" s="109" t="n">
        <v>0</v>
      </c>
      <c r="EE123" s="109" t="n">
        <v>0</v>
      </c>
      <c r="EF123" s="109" t="n">
        <v>0</v>
      </c>
      <c r="EG123" s="109" t="n">
        <v>0</v>
      </c>
      <c r="EH123" s="109" t="n">
        <v>0</v>
      </c>
      <c r="EI123" s="109" t="n">
        <v>0</v>
      </c>
      <c r="EJ123" s="109" t="n">
        <v>0</v>
      </c>
      <c r="EK123" s="109" t="n">
        <v>0</v>
      </c>
      <c r="EL123" s="109" t="n">
        <v>0</v>
      </c>
      <c r="EM123" s="109" t="n">
        <v>0</v>
      </c>
      <c r="EN123" s="109" t="n">
        <v>0</v>
      </c>
      <c r="EO123" s="109" t="n">
        <v>0</v>
      </c>
      <c r="EP123" s="109" t="n">
        <v>0</v>
      </c>
      <c r="EQ123" s="109" t="n">
        <v>0</v>
      </c>
      <c r="ER123" s="109" t="n">
        <v>0</v>
      </c>
      <c r="ES123" s="109" t="n">
        <v>0</v>
      </c>
      <c r="ET123" s="109" t="n">
        <v>0</v>
      </c>
      <c r="EU123" s="109" t="n">
        <v>0</v>
      </c>
      <c r="EV123" s="109" t="n">
        <v>0</v>
      </c>
      <c r="EW123" s="109" t="n">
        <v>0</v>
      </c>
      <c r="EX123" s="109" t="n">
        <v>0</v>
      </c>
      <c r="EY123" s="109" t="n">
        <v>0</v>
      </c>
      <c r="EZ123" s="109" t="n">
        <f aca="false">ROUND(SUM(G123:EY123),5)</f>
        <v>0</v>
      </c>
      <c r="FA123" s="110"/>
      <c r="FB123" s="111"/>
      <c r="FC123" s="110"/>
      <c r="FD123" s="111"/>
      <c r="FE123" s="110"/>
      <c r="FF123" s="111"/>
      <c r="FG123" s="110"/>
      <c r="FH123" s="111"/>
      <c r="FI123" s="110"/>
      <c r="FJ123" s="111"/>
      <c r="FK123" s="110"/>
      <c r="FL123" s="111"/>
      <c r="FM123" s="110"/>
      <c r="FN123" s="111"/>
      <c r="FO123" s="110"/>
      <c r="FP123" s="111"/>
      <c r="FQ123" s="110"/>
      <c r="FR123" s="111"/>
      <c r="FS123" s="110"/>
      <c r="FT123" s="111"/>
      <c r="FU123" s="110"/>
      <c r="FV123" s="111"/>
      <c r="FW123" s="110"/>
      <c r="FX123" s="111"/>
      <c r="FY123" s="110"/>
      <c r="FZ123" s="111"/>
      <c r="GA123" s="110"/>
      <c r="GB123" s="111"/>
      <c r="GC123" s="110"/>
      <c r="GD123" s="111"/>
      <c r="GE123" s="110"/>
      <c r="GF123" s="111"/>
      <c r="GG123" s="110"/>
      <c r="GH123" s="111"/>
      <c r="GI123" s="110"/>
      <c r="GJ123" s="111"/>
      <c r="GK123" s="110"/>
      <c r="GL123" s="111"/>
      <c r="GM123" s="110"/>
      <c r="GN123" s="111"/>
      <c r="GO123" s="110"/>
      <c r="GP123" s="111"/>
      <c r="GQ123" s="110"/>
      <c r="GR123" s="111"/>
      <c r="GS123" s="110"/>
      <c r="GT123" s="111"/>
      <c r="GU123" s="110"/>
      <c r="GV123" s="111"/>
      <c r="GW123" s="110"/>
      <c r="GX123" s="111"/>
      <c r="GY123" s="110"/>
      <c r="GZ123" s="111"/>
      <c r="HA123" s="110"/>
      <c r="HB123" s="111"/>
      <c r="HC123" s="110"/>
      <c r="HD123" s="111"/>
      <c r="HE123" s="110"/>
      <c r="HF123" s="111"/>
      <c r="HG123" s="110"/>
      <c r="HH123" s="111"/>
      <c r="HI123" s="110"/>
      <c r="HJ123" s="111"/>
      <c r="HK123" s="110"/>
      <c r="HL123" s="111"/>
      <c r="HM123" s="110"/>
      <c r="HN123" s="111"/>
      <c r="HO123" s="110"/>
      <c r="HP123" s="111"/>
      <c r="HQ123" s="110"/>
      <c r="HR123" s="111"/>
      <c r="HS123" s="110"/>
      <c r="HT123" s="111"/>
      <c r="HU123" s="110"/>
      <c r="HV123" s="111"/>
      <c r="HW123" s="110"/>
      <c r="HX123" s="111"/>
      <c r="HY123" s="110"/>
      <c r="HZ123" s="111"/>
      <c r="IA123" s="110"/>
      <c r="IB123" s="111"/>
      <c r="IC123" s="110"/>
      <c r="ID123" s="111"/>
      <c r="IE123" s="110"/>
      <c r="IF123" s="111"/>
      <c r="IG123" s="110"/>
      <c r="IH123" s="111"/>
      <c r="II123" s="110"/>
      <c r="IJ123" s="111"/>
      <c r="IK123" s="110"/>
      <c r="IL123" s="111"/>
      <c r="IM123" s="110"/>
      <c r="IN123" s="111"/>
      <c r="IO123" s="110"/>
      <c r="IP123" s="111"/>
      <c r="IQ123" s="110"/>
      <c r="IR123" s="111"/>
      <c r="IS123" s="110"/>
      <c r="IT123" s="111"/>
      <c r="IU123" s="110"/>
      <c r="IV123" s="111"/>
      <c r="IW123" s="110"/>
      <c r="IX123" s="111"/>
      <c r="IY123" s="110"/>
      <c r="IZ123" s="111"/>
      <c r="JA123" s="110"/>
      <c r="JB123" s="111"/>
      <c r="JC123" s="110"/>
      <c r="JD123" s="111"/>
      <c r="JE123" s="110"/>
      <c r="JF123" s="111"/>
      <c r="JG123" s="110"/>
      <c r="JH123" s="111"/>
      <c r="JI123" s="110"/>
      <c r="JJ123" s="111"/>
      <c r="JK123" s="110"/>
      <c r="JL123" s="111"/>
      <c r="JM123" s="110"/>
      <c r="JN123" s="111"/>
      <c r="JO123" s="110"/>
      <c r="JP123" s="111"/>
      <c r="JQ123" s="110"/>
      <c r="JR123" s="111"/>
      <c r="JS123" s="110"/>
      <c r="JT123" s="111"/>
      <c r="JU123" s="110"/>
      <c r="JV123" s="111"/>
      <c r="JW123" s="110"/>
      <c r="JX123" s="111"/>
      <c r="JY123" s="112"/>
      <c r="JZ123" s="112"/>
    </row>
    <row r="124" customFormat="false" ht="13.8" hidden="false" customHeight="false" outlineLevel="0" collapsed="false">
      <c r="A124" s="76"/>
      <c r="B124" s="76"/>
      <c r="C124" s="76"/>
      <c r="D124" s="76"/>
      <c r="E124" s="76" t="s">
        <v>499</v>
      </c>
      <c r="F124" s="76"/>
      <c r="G124" s="109" t="n">
        <v>0</v>
      </c>
      <c r="H124" s="109" t="n">
        <v>0</v>
      </c>
      <c r="I124" s="109" t="n">
        <v>0</v>
      </c>
      <c r="J124" s="109" t="n">
        <v>0</v>
      </c>
      <c r="K124" s="109" t="n">
        <v>0</v>
      </c>
      <c r="L124" s="109" t="n">
        <v>0</v>
      </c>
      <c r="M124" s="109" t="n">
        <v>0</v>
      </c>
      <c r="N124" s="109" t="n">
        <v>0</v>
      </c>
      <c r="O124" s="109" t="n">
        <v>0</v>
      </c>
      <c r="P124" s="109" t="n">
        <v>0</v>
      </c>
      <c r="Q124" s="109" t="n">
        <v>0</v>
      </c>
      <c r="R124" s="109" t="n">
        <v>0</v>
      </c>
      <c r="S124" s="109" t="n">
        <v>0</v>
      </c>
      <c r="T124" s="109" t="n">
        <v>0</v>
      </c>
      <c r="U124" s="109" t="n">
        <v>0</v>
      </c>
      <c r="V124" s="109" t="n">
        <v>0</v>
      </c>
      <c r="W124" s="109" t="n">
        <v>0</v>
      </c>
      <c r="X124" s="109" t="n">
        <v>0</v>
      </c>
      <c r="Y124" s="109" t="n">
        <v>0</v>
      </c>
      <c r="Z124" s="109" t="n">
        <v>0</v>
      </c>
      <c r="AA124" s="109" t="n">
        <v>0</v>
      </c>
      <c r="AB124" s="109" t="n">
        <v>0</v>
      </c>
      <c r="AC124" s="109" t="n">
        <v>0</v>
      </c>
      <c r="AD124" s="109" t="n">
        <v>0</v>
      </c>
      <c r="AE124" s="109" t="n">
        <v>0</v>
      </c>
      <c r="AF124" s="109" t="n">
        <v>0</v>
      </c>
      <c r="AG124" s="109" t="n">
        <v>0</v>
      </c>
      <c r="AH124" s="109" t="n">
        <v>0</v>
      </c>
      <c r="AI124" s="109" t="n">
        <v>0</v>
      </c>
      <c r="AJ124" s="109" t="n">
        <v>0</v>
      </c>
      <c r="AK124" s="109" t="n">
        <v>0</v>
      </c>
      <c r="AL124" s="109" t="n">
        <v>0</v>
      </c>
      <c r="AM124" s="109" t="n">
        <v>0</v>
      </c>
      <c r="AN124" s="109" t="n">
        <v>0</v>
      </c>
      <c r="AO124" s="109" t="n">
        <v>0</v>
      </c>
      <c r="AP124" s="109" t="n">
        <v>0</v>
      </c>
      <c r="AQ124" s="109" t="n">
        <v>0</v>
      </c>
      <c r="AR124" s="109" t="n">
        <v>0</v>
      </c>
      <c r="AS124" s="109" t="n">
        <v>0</v>
      </c>
      <c r="AT124" s="109" t="n">
        <v>0</v>
      </c>
      <c r="AU124" s="109" t="n">
        <v>0</v>
      </c>
      <c r="AV124" s="109" t="n">
        <v>0</v>
      </c>
      <c r="AW124" s="109" t="n">
        <v>0</v>
      </c>
      <c r="AX124" s="109" t="n">
        <v>0</v>
      </c>
      <c r="AY124" s="109" t="n">
        <v>0</v>
      </c>
      <c r="AZ124" s="109" t="n">
        <v>0</v>
      </c>
      <c r="BA124" s="109" t="n">
        <v>0</v>
      </c>
      <c r="BB124" s="109" t="n">
        <v>0</v>
      </c>
      <c r="BC124" s="109" t="n">
        <v>0</v>
      </c>
      <c r="BD124" s="109" t="n">
        <v>0</v>
      </c>
      <c r="BE124" s="109" t="n">
        <v>0</v>
      </c>
      <c r="BF124" s="109" t="n">
        <v>0</v>
      </c>
      <c r="BG124" s="109" t="n">
        <v>0</v>
      </c>
      <c r="BH124" s="109" t="n">
        <v>0</v>
      </c>
      <c r="BI124" s="109" t="n">
        <v>0</v>
      </c>
      <c r="BJ124" s="109" t="n">
        <v>0</v>
      </c>
      <c r="BK124" s="109" t="n">
        <v>0</v>
      </c>
      <c r="BL124" s="109" t="n">
        <v>0</v>
      </c>
      <c r="BM124" s="109" t="n">
        <v>0</v>
      </c>
      <c r="BN124" s="109" t="n">
        <v>0</v>
      </c>
      <c r="BO124" s="109" t="n">
        <v>0</v>
      </c>
      <c r="BP124" s="109" t="n">
        <v>0</v>
      </c>
      <c r="BQ124" s="109" t="n">
        <v>0</v>
      </c>
      <c r="BR124" s="109" t="n">
        <v>0</v>
      </c>
      <c r="BS124" s="109" t="n">
        <v>0</v>
      </c>
      <c r="BT124" s="109" t="n">
        <v>0</v>
      </c>
      <c r="BU124" s="109" t="n">
        <v>0</v>
      </c>
      <c r="BV124" s="109" t="n">
        <v>0</v>
      </c>
      <c r="BW124" s="109" t="n">
        <v>0</v>
      </c>
      <c r="BX124" s="109" t="n">
        <v>0</v>
      </c>
      <c r="BY124" s="109" t="n">
        <v>0</v>
      </c>
      <c r="BZ124" s="109" t="n">
        <v>0</v>
      </c>
      <c r="CA124" s="109" t="n">
        <v>0</v>
      </c>
      <c r="CB124" s="109" t="n">
        <v>0</v>
      </c>
      <c r="CC124" s="109" t="n">
        <v>0</v>
      </c>
      <c r="CD124" s="109" t="n">
        <v>0</v>
      </c>
      <c r="CE124" s="109" t="n">
        <v>0</v>
      </c>
      <c r="CF124" s="109" t="n">
        <v>0</v>
      </c>
      <c r="CG124" s="109" t="n">
        <v>0</v>
      </c>
      <c r="CH124" s="109" t="n">
        <v>0</v>
      </c>
      <c r="CI124" s="109" t="n">
        <v>0</v>
      </c>
      <c r="CJ124" s="109" t="n">
        <v>0</v>
      </c>
      <c r="CK124" s="109" t="n">
        <v>0</v>
      </c>
      <c r="CL124" s="109" t="n">
        <v>0</v>
      </c>
      <c r="CM124" s="109" t="n">
        <v>0</v>
      </c>
      <c r="CN124" s="109" t="n">
        <v>0</v>
      </c>
      <c r="CO124" s="109" t="n">
        <v>0</v>
      </c>
      <c r="CP124" s="109" t="n">
        <v>0</v>
      </c>
      <c r="CQ124" s="109" t="n">
        <v>0</v>
      </c>
      <c r="CR124" s="109" t="n">
        <v>0</v>
      </c>
      <c r="CS124" s="109" t="n">
        <v>0</v>
      </c>
      <c r="CT124" s="109" t="n">
        <v>0</v>
      </c>
      <c r="CU124" s="109" t="n">
        <v>0</v>
      </c>
      <c r="CV124" s="109" t="n">
        <v>0</v>
      </c>
      <c r="CW124" s="109" t="n">
        <v>0</v>
      </c>
      <c r="CX124" s="109" t="n">
        <v>0</v>
      </c>
      <c r="CY124" s="109" t="n">
        <v>0</v>
      </c>
      <c r="CZ124" s="109" t="n">
        <v>0</v>
      </c>
      <c r="DA124" s="109" t="n">
        <v>0</v>
      </c>
      <c r="DB124" s="109" t="n">
        <v>0</v>
      </c>
      <c r="DC124" s="109" t="n">
        <v>0</v>
      </c>
      <c r="DD124" s="109" t="n">
        <v>0</v>
      </c>
      <c r="DE124" s="109" t="n">
        <v>0</v>
      </c>
      <c r="DF124" s="109" t="n">
        <v>0</v>
      </c>
      <c r="DG124" s="109" t="n">
        <v>0</v>
      </c>
      <c r="DH124" s="109" t="n">
        <v>0</v>
      </c>
      <c r="DI124" s="109" t="n">
        <v>0</v>
      </c>
      <c r="DJ124" s="109" t="n">
        <v>0</v>
      </c>
      <c r="DK124" s="109" t="n">
        <v>0</v>
      </c>
      <c r="DL124" s="109" t="n">
        <v>0</v>
      </c>
      <c r="DM124" s="109" t="n">
        <v>0</v>
      </c>
      <c r="DN124" s="109" t="n">
        <v>0</v>
      </c>
      <c r="DO124" s="109" t="n">
        <v>0</v>
      </c>
      <c r="DP124" s="109" t="n">
        <v>0</v>
      </c>
      <c r="DQ124" s="109" t="n">
        <v>0</v>
      </c>
      <c r="DR124" s="109" t="n">
        <v>0</v>
      </c>
      <c r="DS124" s="109" t="n">
        <v>0</v>
      </c>
      <c r="DT124" s="109" t="n">
        <v>0</v>
      </c>
      <c r="DU124" s="109" t="n">
        <v>0</v>
      </c>
      <c r="DV124" s="109" t="n">
        <v>0</v>
      </c>
      <c r="DW124" s="109" t="n">
        <v>0</v>
      </c>
      <c r="DX124" s="109" t="n">
        <v>0</v>
      </c>
      <c r="DY124" s="109" t="n">
        <v>0</v>
      </c>
      <c r="DZ124" s="109" t="n">
        <v>0</v>
      </c>
      <c r="EA124" s="109" t="n">
        <v>0</v>
      </c>
      <c r="EB124" s="109" t="n">
        <v>0</v>
      </c>
      <c r="EC124" s="109" t="n">
        <v>0</v>
      </c>
      <c r="ED124" s="109" t="n">
        <v>0</v>
      </c>
      <c r="EE124" s="109" t="n">
        <v>0</v>
      </c>
      <c r="EF124" s="109" t="n">
        <v>0</v>
      </c>
      <c r="EG124" s="109" t="n">
        <v>0</v>
      </c>
      <c r="EH124" s="109" t="n">
        <v>0</v>
      </c>
      <c r="EI124" s="109" t="n">
        <v>0</v>
      </c>
      <c r="EJ124" s="109" t="n">
        <v>0</v>
      </c>
      <c r="EK124" s="109" t="n">
        <v>0</v>
      </c>
      <c r="EL124" s="109" t="n">
        <v>0</v>
      </c>
      <c r="EM124" s="109" t="n">
        <v>0</v>
      </c>
      <c r="EN124" s="109" t="n">
        <v>0</v>
      </c>
      <c r="EO124" s="109" t="n">
        <v>0</v>
      </c>
      <c r="EP124" s="109" t="n">
        <v>0</v>
      </c>
      <c r="EQ124" s="109" t="n">
        <v>0</v>
      </c>
      <c r="ER124" s="109" t="n">
        <v>0</v>
      </c>
      <c r="ES124" s="109" t="n">
        <v>0</v>
      </c>
      <c r="ET124" s="109" t="n">
        <v>0</v>
      </c>
      <c r="EU124" s="109" t="n">
        <v>0</v>
      </c>
      <c r="EV124" s="109" t="n">
        <v>0</v>
      </c>
      <c r="EW124" s="109" t="n">
        <v>0</v>
      </c>
      <c r="EX124" s="109" t="n">
        <v>0</v>
      </c>
      <c r="EY124" s="109" t="n">
        <v>0</v>
      </c>
      <c r="EZ124" s="109" t="n">
        <f aca="false">ROUND(SUM(G124:EY124),5)</f>
        <v>0</v>
      </c>
      <c r="FA124" s="110"/>
      <c r="FB124" s="111"/>
      <c r="FC124" s="110"/>
      <c r="FD124" s="111"/>
      <c r="FE124" s="110"/>
      <c r="FF124" s="111"/>
      <c r="FG124" s="110"/>
      <c r="FH124" s="111"/>
      <c r="FI124" s="110"/>
      <c r="FJ124" s="111"/>
      <c r="FK124" s="110"/>
      <c r="FL124" s="111"/>
      <c r="FM124" s="110"/>
      <c r="FN124" s="111"/>
      <c r="FO124" s="110"/>
      <c r="FP124" s="111"/>
      <c r="FQ124" s="110"/>
      <c r="FR124" s="111"/>
      <c r="FS124" s="110"/>
      <c r="FT124" s="111"/>
      <c r="FU124" s="110"/>
      <c r="FV124" s="111"/>
      <c r="FW124" s="110"/>
      <c r="FX124" s="111"/>
      <c r="FY124" s="110"/>
      <c r="FZ124" s="111"/>
      <c r="GA124" s="110"/>
      <c r="GB124" s="111"/>
      <c r="GC124" s="110"/>
      <c r="GD124" s="111"/>
      <c r="GE124" s="110"/>
      <c r="GF124" s="111"/>
      <c r="GG124" s="110"/>
      <c r="GH124" s="111"/>
      <c r="GI124" s="110"/>
      <c r="GJ124" s="111"/>
      <c r="GK124" s="110"/>
      <c r="GL124" s="111"/>
      <c r="GM124" s="110"/>
      <c r="GN124" s="111"/>
      <c r="GO124" s="110"/>
      <c r="GP124" s="111"/>
      <c r="GQ124" s="110"/>
      <c r="GR124" s="111"/>
      <c r="GS124" s="110"/>
      <c r="GT124" s="111"/>
      <c r="GU124" s="110"/>
      <c r="GV124" s="111"/>
      <c r="GW124" s="110"/>
      <c r="GX124" s="111"/>
      <c r="GY124" s="110"/>
      <c r="GZ124" s="111"/>
      <c r="HA124" s="110"/>
      <c r="HB124" s="111"/>
      <c r="HC124" s="110"/>
      <c r="HD124" s="111"/>
      <c r="HE124" s="110"/>
      <c r="HF124" s="111"/>
      <c r="HG124" s="110"/>
      <c r="HH124" s="111"/>
      <c r="HI124" s="110"/>
      <c r="HJ124" s="111"/>
      <c r="HK124" s="110"/>
      <c r="HL124" s="111"/>
      <c r="HM124" s="110"/>
      <c r="HN124" s="111"/>
      <c r="HO124" s="110"/>
      <c r="HP124" s="111"/>
      <c r="HQ124" s="110"/>
      <c r="HR124" s="111"/>
      <c r="HS124" s="110"/>
      <c r="HT124" s="111"/>
      <c r="HU124" s="110"/>
      <c r="HV124" s="111"/>
      <c r="HW124" s="110"/>
      <c r="HX124" s="111"/>
      <c r="HY124" s="110"/>
      <c r="HZ124" s="111"/>
      <c r="IA124" s="110"/>
      <c r="IB124" s="111"/>
      <c r="IC124" s="110"/>
      <c r="ID124" s="111"/>
      <c r="IE124" s="110"/>
      <c r="IF124" s="111"/>
      <c r="IG124" s="110"/>
      <c r="IH124" s="111"/>
      <c r="II124" s="110"/>
      <c r="IJ124" s="111"/>
      <c r="IK124" s="110"/>
      <c r="IL124" s="111"/>
      <c r="IM124" s="110"/>
      <c r="IN124" s="111"/>
      <c r="IO124" s="110"/>
      <c r="IP124" s="111"/>
      <c r="IQ124" s="110"/>
      <c r="IR124" s="111"/>
      <c r="IS124" s="110"/>
      <c r="IT124" s="111"/>
      <c r="IU124" s="110"/>
      <c r="IV124" s="111"/>
      <c r="IW124" s="110"/>
      <c r="IX124" s="111"/>
      <c r="IY124" s="110"/>
      <c r="IZ124" s="111"/>
      <c r="JA124" s="110"/>
      <c r="JB124" s="111"/>
      <c r="JC124" s="110"/>
      <c r="JD124" s="111"/>
      <c r="JE124" s="110"/>
      <c r="JF124" s="111"/>
      <c r="JG124" s="110"/>
      <c r="JH124" s="111"/>
      <c r="JI124" s="110"/>
      <c r="JJ124" s="111"/>
      <c r="JK124" s="110"/>
      <c r="JL124" s="111"/>
      <c r="JM124" s="110"/>
      <c r="JN124" s="111"/>
      <c r="JO124" s="110"/>
      <c r="JP124" s="111"/>
      <c r="JQ124" s="110"/>
      <c r="JR124" s="111"/>
      <c r="JS124" s="110"/>
      <c r="JT124" s="111"/>
      <c r="JU124" s="110"/>
      <c r="JV124" s="111"/>
      <c r="JW124" s="110"/>
      <c r="JX124" s="111"/>
      <c r="JY124" s="112"/>
      <c r="JZ124" s="112"/>
    </row>
    <row r="125" customFormat="false" ht="13.8" hidden="false" customHeight="false" outlineLevel="0" collapsed="false">
      <c r="A125" s="76"/>
      <c r="B125" s="76"/>
      <c r="C125" s="76"/>
      <c r="D125" s="76"/>
      <c r="E125" s="76" t="s">
        <v>500</v>
      </c>
      <c r="F125" s="76"/>
      <c r="G125" s="109" t="n">
        <v>0</v>
      </c>
      <c r="H125" s="109" t="n">
        <v>0</v>
      </c>
      <c r="I125" s="109" t="n">
        <v>0</v>
      </c>
      <c r="J125" s="109" t="n">
        <v>0</v>
      </c>
      <c r="K125" s="109" t="n">
        <v>0</v>
      </c>
      <c r="L125" s="109" t="n">
        <v>0</v>
      </c>
      <c r="M125" s="109" t="n">
        <v>0</v>
      </c>
      <c r="N125" s="109" t="n">
        <v>0</v>
      </c>
      <c r="O125" s="109" t="n">
        <v>0</v>
      </c>
      <c r="P125" s="109" t="n">
        <v>0</v>
      </c>
      <c r="Q125" s="109" t="n">
        <v>0</v>
      </c>
      <c r="R125" s="109" t="n">
        <v>0</v>
      </c>
      <c r="S125" s="109" t="n">
        <v>0</v>
      </c>
      <c r="T125" s="109" t="n">
        <v>0</v>
      </c>
      <c r="U125" s="109" t="n">
        <v>0</v>
      </c>
      <c r="V125" s="109" t="n">
        <v>0</v>
      </c>
      <c r="W125" s="109" t="n">
        <v>0</v>
      </c>
      <c r="X125" s="109" t="n">
        <v>0</v>
      </c>
      <c r="Y125" s="109" t="n">
        <v>0</v>
      </c>
      <c r="Z125" s="109" t="n">
        <v>0</v>
      </c>
      <c r="AA125" s="109" t="n">
        <v>0</v>
      </c>
      <c r="AB125" s="109" t="n">
        <v>0</v>
      </c>
      <c r="AC125" s="109" t="n">
        <v>0</v>
      </c>
      <c r="AD125" s="109" t="n">
        <v>0</v>
      </c>
      <c r="AE125" s="109" t="n">
        <v>0</v>
      </c>
      <c r="AF125" s="109" t="n">
        <v>0</v>
      </c>
      <c r="AG125" s="109" t="n">
        <v>0</v>
      </c>
      <c r="AH125" s="109" t="n">
        <v>0</v>
      </c>
      <c r="AI125" s="109" t="n">
        <v>0</v>
      </c>
      <c r="AJ125" s="109" t="n">
        <v>0</v>
      </c>
      <c r="AK125" s="109" t="n">
        <v>0</v>
      </c>
      <c r="AL125" s="109" t="n">
        <v>0</v>
      </c>
      <c r="AM125" s="109" t="n">
        <v>0</v>
      </c>
      <c r="AN125" s="109" t="n">
        <v>0</v>
      </c>
      <c r="AO125" s="109" t="n">
        <v>0</v>
      </c>
      <c r="AP125" s="109" t="n">
        <v>0</v>
      </c>
      <c r="AQ125" s="109" t="n">
        <v>0</v>
      </c>
      <c r="AR125" s="109" t="n">
        <v>0</v>
      </c>
      <c r="AS125" s="109" t="n">
        <v>0</v>
      </c>
      <c r="AT125" s="109" t="n">
        <v>0</v>
      </c>
      <c r="AU125" s="109" t="n">
        <v>0</v>
      </c>
      <c r="AV125" s="109" t="n">
        <v>0</v>
      </c>
      <c r="AW125" s="109" t="n">
        <v>0</v>
      </c>
      <c r="AX125" s="109" t="n">
        <v>0</v>
      </c>
      <c r="AY125" s="109" t="n">
        <v>0</v>
      </c>
      <c r="AZ125" s="109" t="n">
        <v>0</v>
      </c>
      <c r="BA125" s="109" t="n">
        <v>0</v>
      </c>
      <c r="BB125" s="109" t="n">
        <v>0</v>
      </c>
      <c r="BC125" s="109" t="n">
        <v>0</v>
      </c>
      <c r="BD125" s="109" t="n">
        <v>0</v>
      </c>
      <c r="BE125" s="109" t="n">
        <v>0</v>
      </c>
      <c r="BF125" s="109" t="n">
        <v>0</v>
      </c>
      <c r="BG125" s="109" t="n">
        <v>0</v>
      </c>
      <c r="BH125" s="109" t="n">
        <v>0</v>
      </c>
      <c r="BI125" s="109" t="n">
        <v>0</v>
      </c>
      <c r="BJ125" s="109" t="n">
        <v>0</v>
      </c>
      <c r="BK125" s="109" t="n">
        <v>0</v>
      </c>
      <c r="BL125" s="109" t="n">
        <v>0</v>
      </c>
      <c r="BM125" s="109" t="n">
        <v>0</v>
      </c>
      <c r="BN125" s="109" t="n">
        <v>0</v>
      </c>
      <c r="BO125" s="109" t="n">
        <v>0</v>
      </c>
      <c r="BP125" s="109" t="n">
        <v>0</v>
      </c>
      <c r="BQ125" s="109" t="n">
        <v>0</v>
      </c>
      <c r="BR125" s="109" t="n">
        <v>0</v>
      </c>
      <c r="BS125" s="109" t="n">
        <v>0</v>
      </c>
      <c r="BT125" s="109" t="n">
        <v>0</v>
      </c>
      <c r="BU125" s="109" t="n">
        <v>0</v>
      </c>
      <c r="BV125" s="109" t="n">
        <v>0</v>
      </c>
      <c r="BW125" s="109" t="n">
        <v>0</v>
      </c>
      <c r="BX125" s="109" t="n">
        <v>0</v>
      </c>
      <c r="BY125" s="109" t="n">
        <v>0</v>
      </c>
      <c r="BZ125" s="109" t="n">
        <v>0</v>
      </c>
      <c r="CA125" s="109" t="n">
        <v>0</v>
      </c>
      <c r="CB125" s="109" t="n">
        <v>0</v>
      </c>
      <c r="CC125" s="109" t="n">
        <v>0</v>
      </c>
      <c r="CD125" s="109" t="n">
        <v>0</v>
      </c>
      <c r="CE125" s="109" t="n">
        <v>0</v>
      </c>
      <c r="CF125" s="109" t="n">
        <v>0</v>
      </c>
      <c r="CG125" s="109" t="n">
        <v>0</v>
      </c>
      <c r="CH125" s="109" t="n">
        <v>0</v>
      </c>
      <c r="CI125" s="109" t="n">
        <v>0</v>
      </c>
      <c r="CJ125" s="109" t="n">
        <v>0</v>
      </c>
      <c r="CK125" s="109" t="n">
        <v>0</v>
      </c>
      <c r="CL125" s="109" t="n">
        <v>0</v>
      </c>
      <c r="CM125" s="109" t="n">
        <v>0</v>
      </c>
      <c r="CN125" s="109" t="n">
        <v>0</v>
      </c>
      <c r="CO125" s="109" t="n">
        <v>0</v>
      </c>
      <c r="CP125" s="109" t="n">
        <v>0</v>
      </c>
      <c r="CQ125" s="109" t="n">
        <v>0</v>
      </c>
      <c r="CR125" s="109" t="n">
        <v>0</v>
      </c>
      <c r="CS125" s="109" t="n">
        <v>0</v>
      </c>
      <c r="CT125" s="109" t="n">
        <v>0</v>
      </c>
      <c r="CU125" s="109" t="n">
        <v>0</v>
      </c>
      <c r="CV125" s="109" t="n">
        <v>0</v>
      </c>
      <c r="CW125" s="109" t="n">
        <v>0</v>
      </c>
      <c r="CX125" s="109" t="n">
        <v>0</v>
      </c>
      <c r="CY125" s="109" t="n">
        <v>0</v>
      </c>
      <c r="CZ125" s="109" t="n">
        <v>0</v>
      </c>
      <c r="DA125" s="109" t="n">
        <v>0</v>
      </c>
      <c r="DB125" s="109" t="n">
        <v>0</v>
      </c>
      <c r="DC125" s="109" t="n">
        <v>0</v>
      </c>
      <c r="DD125" s="109" t="n">
        <v>0</v>
      </c>
      <c r="DE125" s="109" t="n">
        <v>0</v>
      </c>
      <c r="DF125" s="109" t="n">
        <v>0</v>
      </c>
      <c r="DG125" s="109" t="n">
        <v>0</v>
      </c>
      <c r="DH125" s="109" t="n">
        <v>0</v>
      </c>
      <c r="DI125" s="109" t="n">
        <v>0</v>
      </c>
      <c r="DJ125" s="109" t="n">
        <v>0</v>
      </c>
      <c r="DK125" s="109" t="n">
        <v>0</v>
      </c>
      <c r="DL125" s="109" t="n">
        <v>0</v>
      </c>
      <c r="DM125" s="109" t="n">
        <v>0</v>
      </c>
      <c r="DN125" s="109" t="n">
        <v>0</v>
      </c>
      <c r="DO125" s="109" t="n">
        <v>0</v>
      </c>
      <c r="DP125" s="109" t="n">
        <v>0</v>
      </c>
      <c r="DQ125" s="109" t="n">
        <v>0</v>
      </c>
      <c r="DR125" s="109" t="n">
        <v>0</v>
      </c>
      <c r="DS125" s="109" t="n">
        <v>0</v>
      </c>
      <c r="DT125" s="109" t="n">
        <v>0</v>
      </c>
      <c r="DU125" s="109" t="n">
        <v>0</v>
      </c>
      <c r="DV125" s="109" t="n">
        <v>0</v>
      </c>
      <c r="DW125" s="109" t="n">
        <v>0</v>
      </c>
      <c r="DX125" s="109" t="n">
        <v>0</v>
      </c>
      <c r="DY125" s="109" t="n">
        <v>0</v>
      </c>
      <c r="DZ125" s="109" t="n">
        <v>0</v>
      </c>
      <c r="EA125" s="109" t="n">
        <v>0</v>
      </c>
      <c r="EB125" s="109" t="n">
        <v>0</v>
      </c>
      <c r="EC125" s="109" t="n">
        <v>0</v>
      </c>
      <c r="ED125" s="109" t="n">
        <v>0</v>
      </c>
      <c r="EE125" s="109" t="n">
        <v>0</v>
      </c>
      <c r="EF125" s="109" t="n">
        <v>0</v>
      </c>
      <c r="EG125" s="109" t="n">
        <v>0</v>
      </c>
      <c r="EH125" s="109" t="n">
        <v>0</v>
      </c>
      <c r="EI125" s="109" t="n">
        <v>0</v>
      </c>
      <c r="EJ125" s="109" t="n">
        <v>0</v>
      </c>
      <c r="EK125" s="109" t="n">
        <v>0</v>
      </c>
      <c r="EL125" s="109" t="n">
        <v>0</v>
      </c>
      <c r="EM125" s="109" t="n">
        <v>0</v>
      </c>
      <c r="EN125" s="109" t="n">
        <v>0</v>
      </c>
      <c r="EO125" s="109" t="n">
        <v>0</v>
      </c>
      <c r="EP125" s="109" t="n">
        <v>0</v>
      </c>
      <c r="EQ125" s="109" t="n">
        <v>0</v>
      </c>
      <c r="ER125" s="109" t="n">
        <v>0</v>
      </c>
      <c r="ES125" s="109" t="n">
        <v>0</v>
      </c>
      <c r="ET125" s="109" t="n">
        <v>0</v>
      </c>
      <c r="EU125" s="109" t="n">
        <v>0</v>
      </c>
      <c r="EV125" s="109" t="n">
        <v>0</v>
      </c>
      <c r="EW125" s="109" t="n">
        <v>0</v>
      </c>
      <c r="EX125" s="109" t="n">
        <v>0</v>
      </c>
      <c r="EY125" s="109" t="n">
        <v>0</v>
      </c>
      <c r="EZ125" s="109" t="n">
        <f aca="false">ROUND(SUM(G125:EY125),5)</f>
        <v>0</v>
      </c>
      <c r="FA125" s="110"/>
      <c r="FB125" s="111"/>
      <c r="FC125" s="110"/>
      <c r="FD125" s="111"/>
      <c r="FE125" s="110"/>
      <c r="FF125" s="111"/>
      <c r="FG125" s="110"/>
      <c r="FH125" s="111"/>
      <c r="FI125" s="110"/>
      <c r="FJ125" s="111"/>
      <c r="FK125" s="110"/>
      <c r="FL125" s="111"/>
      <c r="FM125" s="110"/>
      <c r="FN125" s="111"/>
      <c r="FO125" s="110"/>
      <c r="FP125" s="111"/>
      <c r="FQ125" s="110"/>
      <c r="FR125" s="111"/>
      <c r="FS125" s="110"/>
      <c r="FT125" s="111"/>
      <c r="FU125" s="110"/>
      <c r="FV125" s="111"/>
      <c r="FW125" s="110"/>
      <c r="FX125" s="111"/>
      <c r="FY125" s="110"/>
      <c r="FZ125" s="111"/>
      <c r="GA125" s="110"/>
      <c r="GB125" s="111"/>
      <c r="GC125" s="110"/>
      <c r="GD125" s="111"/>
      <c r="GE125" s="110"/>
      <c r="GF125" s="111"/>
      <c r="GG125" s="110"/>
      <c r="GH125" s="111"/>
      <c r="GI125" s="110"/>
      <c r="GJ125" s="111"/>
      <c r="GK125" s="110"/>
      <c r="GL125" s="111"/>
      <c r="GM125" s="110"/>
      <c r="GN125" s="111"/>
      <c r="GO125" s="110"/>
      <c r="GP125" s="111"/>
      <c r="GQ125" s="110"/>
      <c r="GR125" s="111"/>
      <c r="GS125" s="110"/>
      <c r="GT125" s="111"/>
      <c r="GU125" s="110"/>
      <c r="GV125" s="111"/>
      <c r="GW125" s="110"/>
      <c r="GX125" s="111"/>
      <c r="GY125" s="110"/>
      <c r="GZ125" s="111"/>
      <c r="HA125" s="110"/>
      <c r="HB125" s="111"/>
      <c r="HC125" s="110"/>
      <c r="HD125" s="111"/>
      <c r="HE125" s="110"/>
      <c r="HF125" s="111"/>
      <c r="HG125" s="110"/>
      <c r="HH125" s="111"/>
      <c r="HI125" s="110"/>
      <c r="HJ125" s="111"/>
      <c r="HK125" s="110"/>
      <c r="HL125" s="111"/>
      <c r="HM125" s="110"/>
      <c r="HN125" s="111"/>
      <c r="HO125" s="110"/>
      <c r="HP125" s="111"/>
      <c r="HQ125" s="110"/>
      <c r="HR125" s="111"/>
      <c r="HS125" s="110"/>
      <c r="HT125" s="111"/>
      <c r="HU125" s="110"/>
      <c r="HV125" s="111"/>
      <c r="HW125" s="110"/>
      <c r="HX125" s="111"/>
      <c r="HY125" s="110"/>
      <c r="HZ125" s="111"/>
      <c r="IA125" s="110"/>
      <c r="IB125" s="111"/>
      <c r="IC125" s="110"/>
      <c r="ID125" s="111"/>
      <c r="IE125" s="110"/>
      <c r="IF125" s="111"/>
      <c r="IG125" s="110"/>
      <c r="IH125" s="111"/>
      <c r="II125" s="110"/>
      <c r="IJ125" s="111"/>
      <c r="IK125" s="110"/>
      <c r="IL125" s="111"/>
      <c r="IM125" s="110"/>
      <c r="IN125" s="111"/>
      <c r="IO125" s="110"/>
      <c r="IP125" s="111"/>
      <c r="IQ125" s="110"/>
      <c r="IR125" s="111"/>
      <c r="IS125" s="110"/>
      <c r="IT125" s="111"/>
      <c r="IU125" s="110"/>
      <c r="IV125" s="111"/>
      <c r="IW125" s="110"/>
      <c r="IX125" s="111"/>
      <c r="IY125" s="110"/>
      <c r="IZ125" s="111"/>
      <c r="JA125" s="110"/>
      <c r="JB125" s="111"/>
      <c r="JC125" s="110"/>
      <c r="JD125" s="111"/>
      <c r="JE125" s="110"/>
      <c r="JF125" s="111"/>
      <c r="JG125" s="110"/>
      <c r="JH125" s="111"/>
      <c r="JI125" s="110"/>
      <c r="JJ125" s="111"/>
      <c r="JK125" s="110"/>
      <c r="JL125" s="111"/>
      <c r="JM125" s="110"/>
      <c r="JN125" s="111"/>
      <c r="JO125" s="110"/>
      <c r="JP125" s="111"/>
      <c r="JQ125" s="110"/>
      <c r="JR125" s="111"/>
      <c r="JS125" s="110"/>
      <c r="JT125" s="111"/>
      <c r="JU125" s="110"/>
      <c r="JV125" s="111"/>
      <c r="JW125" s="110"/>
      <c r="JX125" s="111"/>
      <c r="JY125" s="112"/>
      <c r="JZ125" s="112"/>
    </row>
    <row r="126" customFormat="false" ht="13.8" hidden="false" customHeight="false" outlineLevel="0" collapsed="false">
      <c r="A126" s="76"/>
      <c r="B126" s="76"/>
      <c r="C126" s="76"/>
      <c r="D126" s="76"/>
      <c r="E126" s="76" t="s">
        <v>501</v>
      </c>
      <c r="F126" s="76"/>
      <c r="G126" s="109" t="n">
        <v>0</v>
      </c>
      <c r="H126" s="109" t="n">
        <v>0</v>
      </c>
      <c r="I126" s="109" t="n">
        <v>0</v>
      </c>
      <c r="J126" s="109" t="n">
        <v>0</v>
      </c>
      <c r="K126" s="109" t="n">
        <v>0</v>
      </c>
      <c r="L126" s="109" t="n">
        <v>0</v>
      </c>
      <c r="M126" s="109" t="n">
        <v>0</v>
      </c>
      <c r="N126" s="109" t="n">
        <v>0</v>
      </c>
      <c r="O126" s="109" t="n">
        <v>0</v>
      </c>
      <c r="P126" s="109" t="n">
        <v>0</v>
      </c>
      <c r="Q126" s="109" t="n">
        <v>0</v>
      </c>
      <c r="R126" s="109" t="n">
        <v>0</v>
      </c>
      <c r="S126" s="109" t="n">
        <v>0</v>
      </c>
      <c r="T126" s="109" t="n">
        <v>0</v>
      </c>
      <c r="U126" s="109" t="n">
        <v>0</v>
      </c>
      <c r="V126" s="109" t="n">
        <v>0</v>
      </c>
      <c r="W126" s="109" t="n">
        <v>0</v>
      </c>
      <c r="X126" s="109" t="n">
        <v>0</v>
      </c>
      <c r="Y126" s="109" t="n">
        <v>0</v>
      </c>
      <c r="Z126" s="109" t="n">
        <v>0</v>
      </c>
      <c r="AA126" s="109" t="n">
        <v>0</v>
      </c>
      <c r="AB126" s="109" t="n">
        <v>0</v>
      </c>
      <c r="AC126" s="109" t="n">
        <v>0</v>
      </c>
      <c r="AD126" s="109" t="n">
        <v>0</v>
      </c>
      <c r="AE126" s="109" t="n">
        <v>0</v>
      </c>
      <c r="AF126" s="109" t="n">
        <v>0</v>
      </c>
      <c r="AG126" s="109" t="n">
        <v>0</v>
      </c>
      <c r="AH126" s="109" t="n">
        <v>0</v>
      </c>
      <c r="AI126" s="109" t="n">
        <v>0</v>
      </c>
      <c r="AJ126" s="109" t="n">
        <v>0</v>
      </c>
      <c r="AK126" s="109" t="n">
        <v>0</v>
      </c>
      <c r="AL126" s="109" t="n">
        <v>0</v>
      </c>
      <c r="AM126" s="109" t="n">
        <v>0</v>
      </c>
      <c r="AN126" s="109" t="n">
        <v>0</v>
      </c>
      <c r="AO126" s="109" t="n">
        <v>0</v>
      </c>
      <c r="AP126" s="109" t="n">
        <v>0</v>
      </c>
      <c r="AQ126" s="109" t="n">
        <v>0</v>
      </c>
      <c r="AR126" s="109" t="n">
        <v>0</v>
      </c>
      <c r="AS126" s="109" t="n">
        <v>0</v>
      </c>
      <c r="AT126" s="109" t="n">
        <v>0</v>
      </c>
      <c r="AU126" s="109" t="n">
        <v>0</v>
      </c>
      <c r="AV126" s="109" t="n">
        <v>0</v>
      </c>
      <c r="AW126" s="109" t="n">
        <v>0</v>
      </c>
      <c r="AX126" s="109" t="n">
        <v>0</v>
      </c>
      <c r="AY126" s="109" t="n">
        <v>0</v>
      </c>
      <c r="AZ126" s="109" t="n">
        <v>0</v>
      </c>
      <c r="BA126" s="109" t="n">
        <v>0</v>
      </c>
      <c r="BB126" s="109" t="n">
        <v>0</v>
      </c>
      <c r="BC126" s="109" t="n">
        <v>0</v>
      </c>
      <c r="BD126" s="109" t="n">
        <v>0</v>
      </c>
      <c r="BE126" s="109" t="n">
        <v>0</v>
      </c>
      <c r="BF126" s="109" t="n">
        <v>0</v>
      </c>
      <c r="BG126" s="109" t="n">
        <v>0</v>
      </c>
      <c r="BH126" s="109" t="n">
        <v>0</v>
      </c>
      <c r="BI126" s="109" t="n">
        <v>0</v>
      </c>
      <c r="BJ126" s="109" t="n">
        <v>0</v>
      </c>
      <c r="BK126" s="109" t="n">
        <v>0</v>
      </c>
      <c r="BL126" s="109" t="n">
        <v>0</v>
      </c>
      <c r="BM126" s="109" t="n">
        <v>0</v>
      </c>
      <c r="BN126" s="109" t="n">
        <v>0</v>
      </c>
      <c r="BO126" s="109" t="n">
        <v>0</v>
      </c>
      <c r="BP126" s="109" t="n">
        <v>0</v>
      </c>
      <c r="BQ126" s="109" t="n">
        <v>0</v>
      </c>
      <c r="BR126" s="109" t="n">
        <v>0</v>
      </c>
      <c r="BS126" s="109" t="n">
        <v>0</v>
      </c>
      <c r="BT126" s="109" t="n">
        <v>0</v>
      </c>
      <c r="BU126" s="109" t="n">
        <v>0</v>
      </c>
      <c r="BV126" s="109" t="n">
        <v>0</v>
      </c>
      <c r="BW126" s="109" t="n">
        <v>0</v>
      </c>
      <c r="BX126" s="109" t="n">
        <v>0</v>
      </c>
      <c r="BY126" s="109" t="n">
        <v>0</v>
      </c>
      <c r="BZ126" s="109" t="n">
        <v>0</v>
      </c>
      <c r="CA126" s="109" t="n">
        <v>0</v>
      </c>
      <c r="CB126" s="109" t="n">
        <v>0</v>
      </c>
      <c r="CC126" s="109" t="n">
        <v>0</v>
      </c>
      <c r="CD126" s="109" t="n">
        <v>0</v>
      </c>
      <c r="CE126" s="109" t="n">
        <v>0</v>
      </c>
      <c r="CF126" s="109" t="n">
        <v>0</v>
      </c>
      <c r="CG126" s="109" t="n">
        <v>0</v>
      </c>
      <c r="CH126" s="109" t="n">
        <v>0</v>
      </c>
      <c r="CI126" s="109" t="n">
        <v>0</v>
      </c>
      <c r="CJ126" s="109" t="n">
        <v>0</v>
      </c>
      <c r="CK126" s="109" t="n">
        <v>0</v>
      </c>
      <c r="CL126" s="109" t="n">
        <v>0</v>
      </c>
      <c r="CM126" s="109" t="n">
        <v>0</v>
      </c>
      <c r="CN126" s="109" t="n">
        <v>0</v>
      </c>
      <c r="CO126" s="109" t="n">
        <v>0</v>
      </c>
      <c r="CP126" s="109" t="n">
        <v>0</v>
      </c>
      <c r="CQ126" s="109" t="n">
        <v>0</v>
      </c>
      <c r="CR126" s="109" t="n">
        <v>0</v>
      </c>
      <c r="CS126" s="109" t="n">
        <v>0</v>
      </c>
      <c r="CT126" s="109" t="n">
        <v>0</v>
      </c>
      <c r="CU126" s="109" t="n">
        <v>0</v>
      </c>
      <c r="CV126" s="109" t="n">
        <v>0</v>
      </c>
      <c r="CW126" s="109" t="n">
        <v>0</v>
      </c>
      <c r="CX126" s="109" t="n">
        <v>0</v>
      </c>
      <c r="CY126" s="109" t="n">
        <v>0</v>
      </c>
      <c r="CZ126" s="109" t="n">
        <v>0</v>
      </c>
      <c r="DA126" s="109" t="n">
        <v>0</v>
      </c>
      <c r="DB126" s="109" t="n">
        <v>0</v>
      </c>
      <c r="DC126" s="109" t="n">
        <v>0</v>
      </c>
      <c r="DD126" s="109" t="n">
        <v>0</v>
      </c>
      <c r="DE126" s="109" t="n">
        <v>0</v>
      </c>
      <c r="DF126" s="109" t="n">
        <v>0</v>
      </c>
      <c r="DG126" s="109" t="n">
        <v>0</v>
      </c>
      <c r="DH126" s="109" t="n">
        <v>0</v>
      </c>
      <c r="DI126" s="109" t="n">
        <v>0</v>
      </c>
      <c r="DJ126" s="109" t="n">
        <v>0</v>
      </c>
      <c r="DK126" s="109" t="n">
        <v>0</v>
      </c>
      <c r="DL126" s="109" t="n">
        <v>0</v>
      </c>
      <c r="DM126" s="109" t="n">
        <v>0</v>
      </c>
      <c r="DN126" s="109" t="n">
        <v>0</v>
      </c>
      <c r="DO126" s="109" t="n">
        <v>0</v>
      </c>
      <c r="DP126" s="109" t="n">
        <v>0</v>
      </c>
      <c r="DQ126" s="109" t="n">
        <v>0</v>
      </c>
      <c r="DR126" s="109" t="n">
        <v>0</v>
      </c>
      <c r="DS126" s="109" t="n">
        <v>0</v>
      </c>
      <c r="DT126" s="109" t="n">
        <v>0</v>
      </c>
      <c r="DU126" s="109" t="n">
        <v>0</v>
      </c>
      <c r="DV126" s="109" t="n">
        <v>0</v>
      </c>
      <c r="DW126" s="109" t="n">
        <v>0</v>
      </c>
      <c r="DX126" s="109" t="n">
        <v>0</v>
      </c>
      <c r="DY126" s="109" t="n">
        <v>0</v>
      </c>
      <c r="DZ126" s="109" t="n">
        <v>0</v>
      </c>
      <c r="EA126" s="109" t="n">
        <v>0</v>
      </c>
      <c r="EB126" s="109" t="n">
        <v>0</v>
      </c>
      <c r="EC126" s="109" t="n">
        <v>0</v>
      </c>
      <c r="ED126" s="109" t="n">
        <v>0</v>
      </c>
      <c r="EE126" s="109" t="n">
        <v>0</v>
      </c>
      <c r="EF126" s="109" t="n">
        <v>0</v>
      </c>
      <c r="EG126" s="109" t="n">
        <v>0</v>
      </c>
      <c r="EH126" s="109" t="n">
        <v>0</v>
      </c>
      <c r="EI126" s="109" t="n">
        <v>0</v>
      </c>
      <c r="EJ126" s="109" t="n">
        <v>0</v>
      </c>
      <c r="EK126" s="109" t="n">
        <v>0</v>
      </c>
      <c r="EL126" s="109" t="n">
        <v>0</v>
      </c>
      <c r="EM126" s="109" t="n">
        <v>0</v>
      </c>
      <c r="EN126" s="109" t="n">
        <v>0</v>
      </c>
      <c r="EO126" s="109" t="n">
        <v>0</v>
      </c>
      <c r="EP126" s="109" t="n">
        <v>0</v>
      </c>
      <c r="EQ126" s="109" t="n">
        <v>0</v>
      </c>
      <c r="ER126" s="109" t="n">
        <v>0</v>
      </c>
      <c r="ES126" s="109" t="n">
        <v>0</v>
      </c>
      <c r="ET126" s="109" t="n">
        <v>0</v>
      </c>
      <c r="EU126" s="109" t="n">
        <v>0</v>
      </c>
      <c r="EV126" s="109" t="n">
        <v>0</v>
      </c>
      <c r="EW126" s="109" t="n">
        <v>0</v>
      </c>
      <c r="EX126" s="109" t="n">
        <v>0</v>
      </c>
      <c r="EY126" s="109" t="n">
        <v>0</v>
      </c>
      <c r="EZ126" s="109" t="n">
        <f aca="false">ROUND(SUM(G126:EY126),5)</f>
        <v>0</v>
      </c>
      <c r="FA126" s="110"/>
      <c r="FB126" s="111"/>
      <c r="FC126" s="110"/>
      <c r="FD126" s="111"/>
      <c r="FE126" s="110"/>
      <c r="FF126" s="111"/>
      <c r="FG126" s="110"/>
      <c r="FH126" s="111"/>
      <c r="FI126" s="110"/>
      <c r="FJ126" s="111"/>
      <c r="FK126" s="110"/>
      <c r="FL126" s="111"/>
      <c r="FM126" s="110"/>
      <c r="FN126" s="111"/>
      <c r="FO126" s="110"/>
      <c r="FP126" s="111"/>
      <c r="FQ126" s="110"/>
      <c r="FR126" s="111"/>
      <c r="FS126" s="110"/>
      <c r="FT126" s="111"/>
      <c r="FU126" s="110"/>
      <c r="FV126" s="111"/>
      <c r="FW126" s="110"/>
      <c r="FX126" s="111"/>
      <c r="FY126" s="110"/>
      <c r="FZ126" s="111"/>
      <c r="GA126" s="110"/>
      <c r="GB126" s="111"/>
      <c r="GC126" s="110"/>
      <c r="GD126" s="111"/>
      <c r="GE126" s="110"/>
      <c r="GF126" s="111"/>
      <c r="GG126" s="110"/>
      <c r="GH126" s="111"/>
      <c r="GI126" s="110"/>
      <c r="GJ126" s="111"/>
      <c r="GK126" s="110"/>
      <c r="GL126" s="111"/>
      <c r="GM126" s="110"/>
      <c r="GN126" s="111"/>
      <c r="GO126" s="110"/>
      <c r="GP126" s="111"/>
      <c r="GQ126" s="110"/>
      <c r="GR126" s="111"/>
      <c r="GS126" s="110"/>
      <c r="GT126" s="111"/>
      <c r="GU126" s="110"/>
      <c r="GV126" s="111"/>
      <c r="GW126" s="110"/>
      <c r="GX126" s="111"/>
      <c r="GY126" s="110"/>
      <c r="GZ126" s="111"/>
      <c r="HA126" s="110"/>
      <c r="HB126" s="111"/>
      <c r="HC126" s="110"/>
      <c r="HD126" s="111"/>
      <c r="HE126" s="110"/>
      <c r="HF126" s="111"/>
      <c r="HG126" s="110"/>
      <c r="HH126" s="111"/>
      <c r="HI126" s="110"/>
      <c r="HJ126" s="111"/>
      <c r="HK126" s="110"/>
      <c r="HL126" s="111"/>
      <c r="HM126" s="110"/>
      <c r="HN126" s="111"/>
      <c r="HO126" s="110"/>
      <c r="HP126" s="111"/>
      <c r="HQ126" s="110"/>
      <c r="HR126" s="111"/>
      <c r="HS126" s="110"/>
      <c r="HT126" s="111"/>
      <c r="HU126" s="110"/>
      <c r="HV126" s="111"/>
      <c r="HW126" s="110"/>
      <c r="HX126" s="111"/>
      <c r="HY126" s="110"/>
      <c r="HZ126" s="111"/>
      <c r="IA126" s="110"/>
      <c r="IB126" s="111"/>
      <c r="IC126" s="110"/>
      <c r="ID126" s="111"/>
      <c r="IE126" s="110"/>
      <c r="IF126" s="111"/>
      <c r="IG126" s="110"/>
      <c r="IH126" s="111"/>
      <c r="II126" s="110"/>
      <c r="IJ126" s="111"/>
      <c r="IK126" s="110"/>
      <c r="IL126" s="111"/>
      <c r="IM126" s="110"/>
      <c r="IN126" s="111"/>
      <c r="IO126" s="110"/>
      <c r="IP126" s="111"/>
      <c r="IQ126" s="110"/>
      <c r="IR126" s="111"/>
      <c r="IS126" s="110"/>
      <c r="IT126" s="111"/>
      <c r="IU126" s="110"/>
      <c r="IV126" s="111"/>
      <c r="IW126" s="110"/>
      <c r="IX126" s="111"/>
      <c r="IY126" s="110"/>
      <c r="IZ126" s="111"/>
      <c r="JA126" s="110"/>
      <c r="JB126" s="111"/>
      <c r="JC126" s="110"/>
      <c r="JD126" s="111"/>
      <c r="JE126" s="110"/>
      <c r="JF126" s="111"/>
      <c r="JG126" s="110"/>
      <c r="JH126" s="111"/>
      <c r="JI126" s="110"/>
      <c r="JJ126" s="111"/>
      <c r="JK126" s="110"/>
      <c r="JL126" s="111"/>
      <c r="JM126" s="110"/>
      <c r="JN126" s="111"/>
      <c r="JO126" s="110"/>
      <c r="JP126" s="111"/>
      <c r="JQ126" s="110"/>
      <c r="JR126" s="111"/>
      <c r="JS126" s="110"/>
      <c r="JT126" s="111"/>
      <c r="JU126" s="110"/>
      <c r="JV126" s="111"/>
      <c r="JW126" s="110"/>
      <c r="JX126" s="111"/>
      <c r="JY126" s="112"/>
      <c r="JZ126" s="112"/>
    </row>
    <row r="127" customFormat="false" ht="13.8" hidden="false" customHeight="false" outlineLevel="0" collapsed="false">
      <c r="A127" s="76"/>
      <c r="B127" s="76"/>
      <c r="C127" s="76"/>
      <c r="D127" s="76"/>
      <c r="E127" s="76" t="s">
        <v>502</v>
      </c>
      <c r="F127" s="76"/>
      <c r="G127" s="109" t="n">
        <v>0</v>
      </c>
      <c r="H127" s="109" t="n">
        <v>0</v>
      </c>
      <c r="I127" s="109" t="n">
        <v>0</v>
      </c>
      <c r="J127" s="109" t="n">
        <v>0</v>
      </c>
      <c r="K127" s="109" t="n">
        <v>0</v>
      </c>
      <c r="L127" s="109" t="n">
        <v>0</v>
      </c>
      <c r="M127" s="109" t="n">
        <v>0</v>
      </c>
      <c r="N127" s="109" t="n">
        <v>0</v>
      </c>
      <c r="O127" s="109" t="n">
        <v>0</v>
      </c>
      <c r="P127" s="109" t="n">
        <v>0</v>
      </c>
      <c r="Q127" s="109" t="n">
        <v>0</v>
      </c>
      <c r="R127" s="109" t="n">
        <v>0</v>
      </c>
      <c r="S127" s="109" t="n">
        <v>0</v>
      </c>
      <c r="T127" s="109" t="n">
        <v>0</v>
      </c>
      <c r="U127" s="109" t="n">
        <v>0</v>
      </c>
      <c r="V127" s="109" t="n">
        <v>0</v>
      </c>
      <c r="W127" s="109" t="n">
        <v>0</v>
      </c>
      <c r="X127" s="109" t="n">
        <v>0</v>
      </c>
      <c r="Y127" s="109" t="n">
        <v>0</v>
      </c>
      <c r="Z127" s="109" t="n">
        <v>0</v>
      </c>
      <c r="AA127" s="109" t="n">
        <v>0</v>
      </c>
      <c r="AB127" s="109" t="n">
        <v>0</v>
      </c>
      <c r="AC127" s="109" t="n">
        <v>0</v>
      </c>
      <c r="AD127" s="109" t="n">
        <v>0</v>
      </c>
      <c r="AE127" s="109" t="n">
        <v>0</v>
      </c>
      <c r="AF127" s="109" t="n">
        <v>0</v>
      </c>
      <c r="AG127" s="109" t="n">
        <v>0</v>
      </c>
      <c r="AH127" s="109" t="n">
        <v>0</v>
      </c>
      <c r="AI127" s="109" t="n">
        <v>0</v>
      </c>
      <c r="AJ127" s="109" t="n">
        <v>0</v>
      </c>
      <c r="AK127" s="109" t="n">
        <v>0</v>
      </c>
      <c r="AL127" s="109" t="n">
        <v>0</v>
      </c>
      <c r="AM127" s="109" t="n">
        <v>0</v>
      </c>
      <c r="AN127" s="109" t="n">
        <v>0</v>
      </c>
      <c r="AO127" s="109" t="n">
        <v>0</v>
      </c>
      <c r="AP127" s="109" t="n">
        <v>0</v>
      </c>
      <c r="AQ127" s="109" t="n">
        <v>0</v>
      </c>
      <c r="AR127" s="109" t="n">
        <v>0</v>
      </c>
      <c r="AS127" s="109" t="n">
        <v>0</v>
      </c>
      <c r="AT127" s="109" t="n">
        <v>0</v>
      </c>
      <c r="AU127" s="109" t="n">
        <v>0</v>
      </c>
      <c r="AV127" s="109" t="n">
        <v>0</v>
      </c>
      <c r="AW127" s="109" t="n">
        <v>0</v>
      </c>
      <c r="AX127" s="109" t="n">
        <v>0</v>
      </c>
      <c r="AY127" s="109" t="n">
        <v>0</v>
      </c>
      <c r="AZ127" s="109" t="n">
        <v>0</v>
      </c>
      <c r="BA127" s="109" t="n">
        <v>0</v>
      </c>
      <c r="BB127" s="109" t="n">
        <v>0</v>
      </c>
      <c r="BC127" s="109" t="n">
        <v>0</v>
      </c>
      <c r="BD127" s="109" t="n">
        <v>0</v>
      </c>
      <c r="BE127" s="109" t="n">
        <v>0</v>
      </c>
      <c r="BF127" s="109" t="n">
        <v>0</v>
      </c>
      <c r="BG127" s="109" t="n">
        <v>0</v>
      </c>
      <c r="BH127" s="109" t="n">
        <v>0</v>
      </c>
      <c r="BI127" s="109" t="n">
        <v>0</v>
      </c>
      <c r="BJ127" s="109" t="n">
        <v>0</v>
      </c>
      <c r="BK127" s="109" t="n">
        <v>0</v>
      </c>
      <c r="BL127" s="109" t="n">
        <v>0</v>
      </c>
      <c r="BM127" s="109" t="n">
        <v>0</v>
      </c>
      <c r="BN127" s="109" t="n">
        <v>0</v>
      </c>
      <c r="BO127" s="109" t="n">
        <v>0</v>
      </c>
      <c r="BP127" s="109" t="n">
        <v>0</v>
      </c>
      <c r="BQ127" s="109" t="n">
        <v>0</v>
      </c>
      <c r="BR127" s="109" t="n">
        <v>0</v>
      </c>
      <c r="BS127" s="109" t="n">
        <v>0</v>
      </c>
      <c r="BT127" s="109" t="n">
        <v>0</v>
      </c>
      <c r="BU127" s="109" t="n">
        <v>0</v>
      </c>
      <c r="BV127" s="109" t="n">
        <v>0</v>
      </c>
      <c r="BW127" s="109" t="n">
        <v>0</v>
      </c>
      <c r="BX127" s="109" t="n">
        <v>0</v>
      </c>
      <c r="BY127" s="109" t="n">
        <v>0</v>
      </c>
      <c r="BZ127" s="109" t="n">
        <v>0</v>
      </c>
      <c r="CA127" s="109" t="n">
        <v>0</v>
      </c>
      <c r="CB127" s="109" t="n">
        <v>0</v>
      </c>
      <c r="CC127" s="109" t="n">
        <v>0</v>
      </c>
      <c r="CD127" s="109" t="n">
        <v>0</v>
      </c>
      <c r="CE127" s="109" t="n">
        <v>0</v>
      </c>
      <c r="CF127" s="109" t="n">
        <v>0</v>
      </c>
      <c r="CG127" s="109" t="n">
        <v>0</v>
      </c>
      <c r="CH127" s="109" t="n">
        <v>0</v>
      </c>
      <c r="CI127" s="109" t="n">
        <v>0</v>
      </c>
      <c r="CJ127" s="109" t="n">
        <v>0</v>
      </c>
      <c r="CK127" s="109" t="n">
        <v>0</v>
      </c>
      <c r="CL127" s="109" t="n">
        <v>0</v>
      </c>
      <c r="CM127" s="109" t="n">
        <v>0</v>
      </c>
      <c r="CN127" s="109" t="n">
        <v>0</v>
      </c>
      <c r="CO127" s="109" t="n">
        <v>0</v>
      </c>
      <c r="CP127" s="109" t="n">
        <v>0</v>
      </c>
      <c r="CQ127" s="109" t="n">
        <v>0</v>
      </c>
      <c r="CR127" s="109" t="n">
        <v>0</v>
      </c>
      <c r="CS127" s="109" t="n">
        <v>0</v>
      </c>
      <c r="CT127" s="109" t="n">
        <v>0</v>
      </c>
      <c r="CU127" s="109" t="n">
        <v>0</v>
      </c>
      <c r="CV127" s="109" t="n">
        <v>0</v>
      </c>
      <c r="CW127" s="109" t="n">
        <v>0</v>
      </c>
      <c r="CX127" s="109" t="n">
        <v>0</v>
      </c>
      <c r="CY127" s="109" t="n">
        <v>0</v>
      </c>
      <c r="CZ127" s="109" t="n">
        <v>0</v>
      </c>
      <c r="DA127" s="109" t="n">
        <v>0</v>
      </c>
      <c r="DB127" s="109" t="n">
        <v>0</v>
      </c>
      <c r="DC127" s="109" t="n">
        <v>0</v>
      </c>
      <c r="DD127" s="109" t="n">
        <v>0</v>
      </c>
      <c r="DE127" s="109" t="n">
        <v>0</v>
      </c>
      <c r="DF127" s="109" t="n">
        <v>0</v>
      </c>
      <c r="DG127" s="109" t="n">
        <v>0</v>
      </c>
      <c r="DH127" s="109" t="n">
        <v>0</v>
      </c>
      <c r="DI127" s="109" t="n">
        <v>0</v>
      </c>
      <c r="DJ127" s="109" t="n">
        <v>0</v>
      </c>
      <c r="DK127" s="109" t="n">
        <v>0</v>
      </c>
      <c r="DL127" s="109" t="n">
        <v>0</v>
      </c>
      <c r="DM127" s="109" t="n">
        <v>0</v>
      </c>
      <c r="DN127" s="109" t="n">
        <v>0</v>
      </c>
      <c r="DO127" s="109" t="n">
        <v>0</v>
      </c>
      <c r="DP127" s="109" t="n">
        <v>0</v>
      </c>
      <c r="DQ127" s="109" t="n">
        <v>0</v>
      </c>
      <c r="DR127" s="109" t="n">
        <v>0</v>
      </c>
      <c r="DS127" s="109" t="n">
        <v>0</v>
      </c>
      <c r="DT127" s="109" t="n">
        <v>0</v>
      </c>
      <c r="DU127" s="109" t="n">
        <v>0</v>
      </c>
      <c r="DV127" s="109" t="n">
        <v>0</v>
      </c>
      <c r="DW127" s="109" t="n">
        <v>0</v>
      </c>
      <c r="DX127" s="109" t="n">
        <v>0</v>
      </c>
      <c r="DY127" s="109" t="n">
        <v>0</v>
      </c>
      <c r="DZ127" s="109" t="n">
        <v>0</v>
      </c>
      <c r="EA127" s="109" t="n">
        <v>0</v>
      </c>
      <c r="EB127" s="109" t="n">
        <v>0</v>
      </c>
      <c r="EC127" s="109" t="n">
        <v>0</v>
      </c>
      <c r="ED127" s="109" t="n">
        <v>0</v>
      </c>
      <c r="EE127" s="109" t="n">
        <v>0</v>
      </c>
      <c r="EF127" s="109" t="n">
        <v>0</v>
      </c>
      <c r="EG127" s="109" t="n">
        <v>0</v>
      </c>
      <c r="EH127" s="109" t="n">
        <v>0</v>
      </c>
      <c r="EI127" s="109" t="n">
        <v>0</v>
      </c>
      <c r="EJ127" s="109" t="n">
        <v>0</v>
      </c>
      <c r="EK127" s="109" t="n">
        <v>0</v>
      </c>
      <c r="EL127" s="109" t="n">
        <v>0</v>
      </c>
      <c r="EM127" s="109" t="n">
        <v>0</v>
      </c>
      <c r="EN127" s="109" t="n">
        <v>0</v>
      </c>
      <c r="EO127" s="109" t="n">
        <v>0</v>
      </c>
      <c r="EP127" s="109" t="n">
        <v>0</v>
      </c>
      <c r="EQ127" s="109" t="n">
        <v>0</v>
      </c>
      <c r="ER127" s="109" t="n">
        <v>0</v>
      </c>
      <c r="ES127" s="109" t="n">
        <v>0</v>
      </c>
      <c r="ET127" s="109" t="n">
        <v>0</v>
      </c>
      <c r="EU127" s="109" t="n">
        <v>0</v>
      </c>
      <c r="EV127" s="109" t="n">
        <v>0</v>
      </c>
      <c r="EW127" s="109" t="n">
        <v>0</v>
      </c>
      <c r="EX127" s="109" t="n">
        <v>0</v>
      </c>
      <c r="EY127" s="109" t="n">
        <v>0</v>
      </c>
      <c r="EZ127" s="109" t="n">
        <f aca="false">ROUND(SUM(G127:EY127),5)</f>
        <v>0</v>
      </c>
      <c r="FA127" s="110"/>
      <c r="FB127" s="111"/>
      <c r="FC127" s="110"/>
      <c r="FD127" s="111"/>
      <c r="FE127" s="110"/>
      <c r="FF127" s="111"/>
      <c r="FG127" s="110"/>
      <c r="FH127" s="111"/>
      <c r="FI127" s="110"/>
      <c r="FJ127" s="111"/>
      <c r="FK127" s="110"/>
      <c r="FL127" s="111"/>
      <c r="FM127" s="110"/>
      <c r="FN127" s="111"/>
      <c r="FO127" s="110"/>
      <c r="FP127" s="111"/>
      <c r="FQ127" s="110"/>
      <c r="FR127" s="111"/>
      <c r="FS127" s="110"/>
      <c r="FT127" s="111"/>
      <c r="FU127" s="110"/>
      <c r="FV127" s="111"/>
      <c r="FW127" s="110"/>
      <c r="FX127" s="111"/>
      <c r="FY127" s="110"/>
      <c r="FZ127" s="111"/>
      <c r="GA127" s="110"/>
      <c r="GB127" s="111"/>
      <c r="GC127" s="110"/>
      <c r="GD127" s="111"/>
      <c r="GE127" s="110"/>
      <c r="GF127" s="111"/>
      <c r="GG127" s="110"/>
      <c r="GH127" s="111"/>
      <c r="GI127" s="110"/>
      <c r="GJ127" s="111"/>
      <c r="GK127" s="110"/>
      <c r="GL127" s="111"/>
      <c r="GM127" s="110"/>
      <c r="GN127" s="111"/>
      <c r="GO127" s="110"/>
      <c r="GP127" s="111"/>
      <c r="GQ127" s="110"/>
      <c r="GR127" s="111"/>
      <c r="GS127" s="110"/>
      <c r="GT127" s="111"/>
      <c r="GU127" s="110"/>
      <c r="GV127" s="111"/>
      <c r="GW127" s="110"/>
      <c r="GX127" s="111"/>
      <c r="GY127" s="110"/>
      <c r="GZ127" s="111"/>
      <c r="HA127" s="110"/>
      <c r="HB127" s="111"/>
      <c r="HC127" s="110"/>
      <c r="HD127" s="111"/>
      <c r="HE127" s="110"/>
      <c r="HF127" s="111"/>
      <c r="HG127" s="110"/>
      <c r="HH127" s="111"/>
      <c r="HI127" s="110"/>
      <c r="HJ127" s="111"/>
      <c r="HK127" s="110"/>
      <c r="HL127" s="111"/>
      <c r="HM127" s="110"/>
      <c r="HN127" s="111"/>
      <c r="HO127" s="110"/>
      <c r="HP127" s="111"/>
      <c r="HQ127" s="110"/>
      <c r="HR127" s="111"/>
      <c r="HS127" s="110"/>
      <c r="HT127" s="111"/>
      <c r="HU127" s="110"/>
      <c r="HV127" s="111"/>
      <c r="HW127" s="110"/>
      <c r="HX127" s="111"/>
      <c r="HY127" s="110"/>
      <c r="HZ127" s="111"/>
      <c r="IA127" s="110"/>
      <c r="IB127" s="111"/>
      <c r="IC127" s="110"/>
      <c r="ID127" s="111"/>
      <c r="IE127" s="110"/>
      <c r="IF127" s="111"/>
      <c r="IG127" s="110"/>
      <c r="IH127" s="111"/>
      <c r="II127" s="110"/>
      <c r="IJ127" s="111"/>
      <c r="IK127" s="110"/>
      <c r="IL127" s="111"/>
      <c r="IM127" s="110"/>
      <c r="IN127" s="111"/>
      <c r="IO127" s="110"/>
      <c r="IP127" s="111"/>
      <c r="IQ127" s="110"/>
      <c r="IR127" s="111"/>
      <c r="IS127" s="110"/>
      <c r="IT127" s="111"/>
      <c r="IU127" s="110"/>
      <c r="IV127" s="111"/>
      <c r="IW127" s="110"/>
      <c r="IX127" s="111"/>
      <c r="IY127" s="110"/>
      <c r="IZ127" s="111"/>
      <c r="JA127" s="110"/>
      <c r="JB127" s="111"/>
      <c r="JC127" s="110"/>
      <c r="JD127" s="111"/>
      <c r="JE127" s="110"/>
      <c r="JF127" s="111"/>
      <c r="JG127" s="110"/>
      <c r="JH127" s="111"/>
      <c r="JI127" s="110"/>
      <c r="JJ127" s="111"/>
      <c r="JK127" s="110"/>
      <c r="JL127" s="111"/>
      <c r="JM127" s="110"/>
      <c r="JN127" s="111"/>
      <c r="JO127" s="110"/>
      <c r="JP127" s="111"/>
      <c r="JQ127" s="110"/>
      <c r="JR127" s="111"/>
      <c r="JS127" s="110"/>
      <c r="JT127" s="111"/>
      <c r="JU127" s="110"/>
      <c r="JV127" s="111"/>
      <c r="JW127" s="110"/>
      <c r="JX127" s="111"/>
      <c r="JY127" s="112"/>
      <c r="JZ127" s="112"/>
    </row>
    <row r="128" customFormat="false" ht="13.8" hidden="false" customHeight="false" outlineLevel="0" collapsed="false">
      <c r="A128" s="76"/>
      <c r="B128" s="76"/>
      <c r="C128" s="76"/>
      <c r="D128" s="76"/>
      <c r="E128" s="76" t="s">
        <v>503</v>
      </c>
      <c r="F128" s="76"/>
      <c r="G128" s="109" t="n">
        <v>0</v>
      </c>
      <c r="H128" s="109" t="n">
        <v>0</v>
      </c>
      <c r="I128" s="109" t="n">
        <v>1876459.46</v>
      </c>
      <c r="J128" s="109" t="n">
        <v>0</v>
      </c>
      <c r="K128" s="109" t="n">
        <v>0</v>
      </c>
      <c r="L128" s="109" t="n">
        <v>0</v>
      </c>
      <c r="M128" s="109" t="n">
        <v>0</v>
      </c>
      <c r="N128" s="109" t="n">
        <v>0</v>
      </c>
      <c r="O128" s="109" t="n">
        <v>0</v>
      </c>
      <c r="P128" s="109" t="n">
        <v>0</v>
      </c>
      <c r="Q128" s="109" t="n">
        <v>0</v>
      </c>
      <c r="R128" s="109" t="n">
        <v>0</v>
      </c>
      <c r="S128" s="109" t="n">
        <v>0</v>
      </c>
      <c r="T128" s="109" t="n">
        <v>0</v>
      </c>
      <c r="U128" s="109" t="n">
        <v>0</v>
      </c>
      <c r="V128" s="109" t="n">
        <v>0</v>
      </c>
      <c r="W128" s="109" t="n">
        <v>0</v>
      </c>
      <c r="X128" s="109" t="n">
        <v>0</v>
      </c>
      <c r="Y128" s="109" t="n">
        <v>0</v>
      </c>
      <c r="Z128" s="109" t="n">
        <v>0</v>
      </c>
      <c r="AA128" s="109" t="n">
        <v>0</v>
      </c>
      <c r="AB128" s="109" t="n">
        <v>0</v>
      </c>
      <c r="AC128" s="109" t="n">
        <v>0</v>
      </c>
      <c r="AD128" s="109" t="n">
        <v>0</v>
      </c>
      <c r="AE128" s="109" t="n">
        <v>0</v>
      </c>
      <c r="AF128" s="109" t="n">
        <v>0</v>
      </c>
      <c r="AG128" s="109" t="n">
        <v>0</v>
      </c>
      <c r="AH128" s="109" t="n">
        <v>0</v>
      </c>
      <c r="AI128" s="109" t="n">
        <v>0</v>
      </c>
      <c r="AJ128" s="109" t="n">
        <v>0</v>
      </c>
      <c r="AK128" s="109" t="n">
        <v>0</v>
      </c>
      <c r="AL128" s="109" t="n">
        <v>0</v>
      </c>
      <c r="AM128" s="109" t="n">
        <v>0</v>
      </c>
      <c r="AN128" s="109" t="n">
        <v>0</v>
      </c>
      <c r="AO128" s="109" t="n">
        <v>0</v>
      </c>
      <c r="AP128" s="109" t="n">
        <v>0</v>
      </c>
      <c r="AQ128" s="109" t="n">
        <v>0</v>
      </c>
      <c r="AR128" s="109" t="n">
        <v>0</v>
      </c>
      <c r="AS128" s="109" t="n">
        <v>0</v>
      </c>
      <c r="AT128" s="109" t="n">
        <v>0</v>
      </c>
      <c r="AU128" s="109" t="n">
        <v>0</v>
      </c>
      <c r="AV128" s="109" t="n">
        <v>0</v>
      </c>
      <c r="AW128" s="109" t="n">
        <v>0</v>
      </c>
      <c r="AX128" s="109" t="n">
        <v>0</v>
      </c>
      <c r="AY128" s="109" t="n">
        <v>0</v>
      </c>
      <c r="AZ128" s="109" t="n">
        <v>0</v>
      </c>
      <c r="BA128" s="109" t="n">
        <v>0</v>
      </c>
      <c r="BB128" s="109" t="n">
        <v>0</v>
      </c>
      <c r="BC128" s="109" t="n">
        <v>0</v>
      </c>
      <c r="BD128" s="109" t="n">
        <v>0</v>
      </c>
      <c r="BE128" s="109" t="n">
        <v>0</v>
      </c>
      <c r="BF128" s="109" t="n">
        <v>0</v>
      </c>
      <c r="BG128" s="109" t="n">
        <v>0</v>
      </c>
      <c r="BH128" s="109" t="n">
        <v>0</v>
      </c>
      <c r="BI128" s="109" t="n">
        <v>0</v>
      </c>
      <c r="BJ128" s="109" t="n">
        <v>0</v>
      </c>
      <c r="BK128" s="109" t="n">
        <v>0</v>
      </c>
      <c r="BL128" s="109" t="n">
        <v>0</v>
      </c>
      <c r="BM128" s="109" t="n">
        <v>0</v>
      </c>
      <c r="BN128" s="109" t="n">
        <v>0</v>
      </c>
      <c r="BO128" s="109" t="n">
        <v>0</v>
      </c>
      <c r="BP128" s="109" t="n">
        <v>0</v>
      </c>
      <c r="BQ128" s="109" t="n">
        <v>0</v>
      </c>
      <c r="BR128" s="109" t="n">
        <v>0</v>
      </c>
      <c r="BS128" s="109" t="n">
        <v>0</v>
      </c>
      <c r="BT128" s="109" t="n">
        <v>0</v>
      </c>
      <c r="BU128" s="109" t="n">
        <v>0</v>
      </c>
      <c r="BV128" s="109" t="n">
        <v>0</v>
      </c>
      <c r="BW128" s="109" t="n">
        <v>0</v>
      </c>
      <c r="BX128" s="109" t="n">
        <v>0</v>
      </c>
      <c r="BY128" s="109" t="n">
        <v>0</v>
      </c>
      <c r="BZ128" s="109" t="n">
        <v>0</v>
      </c>
      <c r="CA128" s="109" t="n">
        <v>0</v>
      </c>
      <c r="CB128" s="109" t="n">
        <v>0</v>
      </c>
      <c r="CC128" s="109" t="n">
        <v>0</v>
      </c>
      <c r="CD128" s="109" t="n">
        <v>0</v>
      </c>
      <c r="CE128" s="109" t="n">
        <v>0</v>
      </c>
      <c r="CF128" s="109" t="n">
        <v>0</v>
      </c>
      <c r="CG128" s="109" t="n">
        <v>0</v>
      </c>
      <c r="CH128" s="109" t="n">
        <v>0</v>
      </c>
      <c r="CI128" s="109" t="n">
        <v>0</v>
      </c>
      <c r="CJ128" s="109" t="n">
        <v>0</v>
      </c>
      <c r="CK128" s="109" t="n">
        <v>0</v>
      </c>
      <c r="CL128" s="109" t="n">
        <v>0</v>
      </c>
      <c r="CM128" s="109" t="n">
        <v>0</v>
      </c>
      <c r="CN128" s="109" t="n">
        <v>0</v>
      </c>
      <c r="CO128" s="109" t="n">
        <v>0</v>
      </c>
      <c r="CP128" s="109" t="n">
        <v>750288.68</v>
      </c>
      <c r="CQ128" s="109" t="n">
        <v>0</v>
      </c>
      <c r="CR128" s="109" t="n">
        <v>0</v>
      </c>
      <c r="CS128" s="109" t="n">
        <v>0</v>
      </c>
      <c r="CT128" s="109" t="n">
        <v>0</v>
      </c>
      <c r="CU128" s="109" t="n">
        <v>0</v>
      </c>
      <c r="CV128" s="109" t="n">
        <v>0</v>
      </c>
      <c r="CW128" s="109" t="n">
        <v>0</v>
      </c>
      <c r="CX128" s="109" t="n">
        <v>0</v>
      </c>
      <c r="CY128" s="109" t="n">
        <v>0</v>
      </c>
      <c r="CZ128" s="109" t="n">
        <v>0</v>
      </c>
      <c r="DA128" s="109" t="n">
        <v>0</v>
      </c>
      <c r="DB128" s="109" t="n">
        <v>0</v>
      </c>
      <c r="DC128" s="109" t="n">
        <v>0</v>
      </c>
      <c r="DD128" s="109" t="n">
        <v>0</v>
      </c>
      <c r="DE128" s="109" t="n">
        <v>0</v>
      </c>
      <c r="DF128" s="109" t="n">
        <v>0</v>
      </c>
      <c r="DG128" s="109" t="n">
        <v>0</v>
      </c>
      <c r="DH128" s="109" t="n">
        <v>0</v>
      </c>
      <c r="DI128" s="109" t="n">
        <v>0</v>
      </c>
      <c r="DJ128" s="109" t="n">
        <v>0</v>
      </c>
      <c r="DK128" s="109" t="n">
        <v>0</v>
      </c>
      <c r="DL128" s="109" t="n">
        <v>0</v>
      </c>
      <c r="DM128" s="109" t="n">
        <v>0</v>
      </c>
      <c r="DN128" s="109" t="n">
        <v>0</v>
      </c>
      <c r="DO128" s="109" t="n">
        <v>0</v>
      </c>
      <c r="DP128" s="109" t="n">
        <v>0</v>
      </c>
      <c r="DQ128" s="109" t="n">
        <v>0</v>
      </c>
      <c r="DR128" s="109" t="n">
        <v>0</v>
      </c>
      <c r="DS128" s="109" t="n">
        <v>156053.44</v>
      </c>
      <c r="DT128" s="109" t="n">
        <v>0</v>
      </c>
      <c r="DU128" s="109" t="n">
        <v>0</v>
      </c>
      <c r="DV128" s="109" t="n">
        <v>0</v>
      </c>
      <c r="DW128" s="109" t="n">
        <v>0</v>
      </c>
      <c r="DX128" s="109" t="n">
        <v>0</v>
      </c>
      <c r="DY128" s="109" t="n">
        <v>0</v>
      </c>
      <c r="DZ128" s="109" t="n">
        <v>0</v>
      </c>
      <c r="EA128" s="109" t="n">
        <v>0</v>
      </c>
      <c r="EB128" s="109" t="n">
        <v>0</v>
      </c>
      <c r="EC128" s="109" t="n">
        <v>0</v>
      </c>
      <c r="ED128" s="109" t="n">
        <v>0</v>
      </c>
      <c r="EE128" s="109" t="n">
        <v>0</v>
      </c>
      <c r="EF128" s="109" t="n">
        <v>0</v>
      </c>
      <c r="EG128" s="109" t="n">
        <v>0</v>
      </c>
      <c r="EH128" s="109" t="n">
        <v>0</v>
      </c>
      <c r="EI128" s="109" t="n">
        <v>0</v>
      </c>
      <c r="EJ128" s="109" t="n">
        <v>0</v>
      </c>
      <c r="EK128" s="109" t="n">
        <v>0</v>
      </c>
      <c r="EL128" s="109" t="n">
        <v>0</v>
      </c>
      <c r="EM128" s="109" t="n">
        <v>0</v>
      </c>
      <c r="EN128" s="109" t="n">
        <v>0</v>
      </c>
      <c r="EO128" s="109" t="n">
        <v>0</v>
      </c>
      <c r="EP128" s="109" t="n">
        <v>0</v>
      </c>
      <c r="EQ128" s="109" t="n">
        <v>0</v>
      </c>
      <c r="ER128" s="109" t="n">
        <v>0</v>
      </c>
      <c r="ES128" s="109" t="n">
        <v>0</v>
      </c>
      <c r="ET128" s="109" t="n">
        <v>0</v>
      </c>
      <c r="EU128" s="109" t="n">
        <v>0</v>
      </c>
      <c r="EV128" s="109" t="n">
        <v>0</v>
      </c>
      <c r="EW128" s="109" t="n">
        <v>0</v>
      </c>
      <c r="EX128" s="109" t="n">
        <v>0</v>
      </c>
      <c r="EY128" s="109" t="n">
        <v>0</v>
      </c>
      <c r="EZ128" s="109" t="n">
        <f aca="false">ROUND(SUM(G128:EY128),5)</f>
        <v>2782801.58</v>
      </c>
      <c r="FA128" s="110"/>
      <c r="FB128" s="111"/>
      <c r="FC128" s="110"/>
      <c r="FD128" s="111"/>
      <c r="FE128" s="110"/>
      <c r="FF128" s="111"/>
      <c r="FG128" s="110"/>
      <c r="FH128" s="111"/>
      <c r="FI128" s="110"/>
      <c r="FJ128" s="111"/>
      <c r="FK128" s="110"/>
      <c r="FL128" s="111"/>
      <c r="FM128" s="110"/>
      <c r="FN128" s="111"/>
      <c r="FO128" s="110"/>
      <c r="FP128" s="111"/>
      <c r="FQ128" s="110"/>
      <c r="FR128" s="111"/>
      <c r="FS128" s="110"/>
      <c r="FT128" s="111"/>
      <c r="FU128" s="110"/>
      <c r="FV128" s="111"/>
      <c r="FW128" s="110"/>
      <c r="FX128" s="111"/>
      <c r="FY128" s="110"/>
      <c r="FZ128" s="111"/>
      <c r="GA128" s="110"/>
      <c r="GB128" s="111"/>
      <c r="GC128" s="110"/>
      <c r="GD128" s="111"/>
      <c r="GE128" s="110"/>
      <c r="GF128" s="111"/>
      <c r="GG128" s="110"/>
      <c r="GH128" s="111"/>
      <c r="GI128" s="110"/>
      <c r="GJ128" s="111"/>
      <c r="GK128" s="110"/>
      <c r="GL128" s="111"/>
      <c r="GM128" s="110"/>
      <c r="GN128" s="111"/>
      <c r="GO128" s="110"/>
      <c r="GP128" s="111"/>
      <c r="GQ128" s="110"/>
      <c r="GR128" s="111"/>
      <c r="GS128" s="110"/>
      <c r="GT128" s="111"/>
      <c r="GU128" s="110"/>
      <c r="GV128" s="111"/>
      <c r="GW128" s="110"/>
      <c r="GX128" s="111"/>
      <c r="GY128" s="110"/>
      <c r="GZ128" s="111"/>
      <c r="HA128" s="110"/>
      <c r="HB128" s="111"/>
      <c r="HC128" s="110"/>
      <c r="HD128" s="111"/>
      <c r="HE128" s="110"/>
      <c r="HF128" s="111"/>
      <c r="HG128" s="110"/>
      <c r="HH128" s="111"/>
      <c r="HI128" s="110"/>
      <c r="HJ128" s="111"/>
      <c r="HK128" s="110"/>
      <c r="HL128" s="111"/>
      <c r="HM128" s="110"/>
      <c r="HN128" s="111"/>
      <c r="HO128" s="110"/>
      <c r="HP128" s="111"/>
      <c r="HQ128" s="110"/>
      <c r="HR128" s="111"/>
      <c r="HS128" s="110"/>
      <c r="HT128" s="111"/>
      <c r="HU128" s="110"/>
      <c r="HV128" s="111"/>
      <c r="HW128" s="110"/>
      <c r="HX128" s="111"/>
      <c r="HY128" s="110"/>
      <c r="HZ128" s="111"/>
      <c r="IA128" s="110"/>
      <c r="IB128" s="111"/>
      <c r="IC128" s="110"/>
      <c r="ID128" s="111"/>
      <c r="IE128" s="110"/>
      <c r="IF128" s="111"/>
      <c r="IG128" s="110"/>
      <c r="IH128" s="111"/>
      <c r="II128" s="110"/>
      <c r="IJ128" s="111"/>
      <c r="IK128" s="110"/>
      <c r="IL128" s="111"/>
      <c r="IM128" s="110"/>
      <c r="IN128" s="111"/>
      <c r="IO128" s="110"/>
      <c r="IP128" s="111"/>
      <c r="IQ128" s="110"/>
      <c r="IR128" s="111"/>
      <c r="IS128" s="110"/>
      <c r="IT128" s="111"/>
      <c r="IU128" s="110"/>
      <c r="IV128" s="111"/>
      <c r="IW128" s="110"/>
      <c r="IX128" s="111"/>
      <c r="IY128" s="110"/>
      <c r="IZ128" s="111"/>
      <c r="JA128" s="110"/>
      <c r="JB128" s="111"/>
      <c r="JC128" s="110"/>
      <c r="JD128" s="111"/>
      <c r="JE128" s="110"/>
      <c r="JF128" s="111"/>
      <c r="JG128" s="110"/>
      <c r="JH128" s="111"/>
      <c r="JI128" s="110"/>
      <c r="JJ128" s="111"/>
      <c r="JK128" s="110"/>
      <c r="JL128" s="111"/>
      <c r="JM128" s="110"/>
      <c r="JN128" s="111"/>
      <c r="JO128" s="110"/>
      <c r="JP128" s="111"/>
      <c r="JQ128" s="110"/>
      <c r="JR128" s="111"/>
      <c r="JS128" s="110"/>
      <c r="JT128" s="111"/>
      <c r="JU128" s="110"/>
      <c r="JV128" s="111"/>
      <c r="JW128" s="110"/>
      <c r="JX128" s="111"/>
      <c r="JY128" s="112"/>
      <c r="JZ128" s="112"/>
    </row>
    <row r="129" customFormat="false" ht="13.8" hidden="false" customHeight="false" outlineLevel="0" collapsed="false">
      <c r="A129" s="76"/>
      <c r="B129" s="76"/>
      <c r="C129" s="76"/>
      <c r="D129" s="76"/>
      <c r="E129" s="76" t="s">
        <v>504</v>
      </c>
      <c r="F129" s="76"/>
      <c r="G129" s="109" t="n">
        <v>0</v>
      </c>
      <c r="H129" s="109" t="n">
        <v>0</v>
      </c>
      <c r="I129" s="109" t="n">
        <v>0</v>
      </c>
      <c r="J129" s="109" t="n">
        <v>0</v>
      </c>
      <c r="K129" s="109" t="n">
        <v>0</v>
      </c>
      <c r="L129" s="109" t="n">
        <v>0</v>
      </c>
      <c r="M129" s="109" t="n">
        <v>0</v>
      </c>
      <c r="N129" s="109" t="n">
        <v>0</v>
      </c>
      <c r="O129" s="109" t="n">
        <v>0</v>
      </c>
      <c r="P129" s="109" t="n">
        <v>0</v>
      </c>
      <c r="Q129" s="109" t="n">
        <v>0</v>
      </c>
      <c r="R129" s="109" t="n">
        <v>0</v>
      </c>
      <c r="S129" s="109" t="n">
        <v>0</v>
      </c>
      <c r="T129" s="109" t="n">
        <v>0</v>
      </c>
      <c r="U129" s="109" t="n">
        <v>0</v>
      </c>
      <c r="V129" s="109" t="n">
        <v>0</v>
      </c>
      <c r="W129" s="109" t="n">
        <v>0</v>
      </c>
      <c r="X129" s="109" t="n">
        <v>0</v>
      </c>
      <c r="Y129" s="109" t="n">
        <v>0</v>
      </c>
      <c r="Z129" s="109" t="n">
        <v>0</v>
      </c>
      <c r="AA129" s="109" t="n">
        <v>0</v>
      </c>
      <c r="AB129" s="109" t="n">
        <v>0</v>
      </c>
      <c r="AC129" s="109" t="n">
        <v>0</v>
      </c>
      <c r="AD129" s="109" t="n">
        <v>0</v>
      </c>
      <c r="AE129" s="109" t="n">
        <v>0</v>
      </c>
      <c r="AF129" s="109" t="n">
        <v>0</v>
      </c>
      <c r="AG129" s="109" t="n">
        <v>0</v>
      </c>
      <c r="AH129" s="109" t="n">
        <v>0</v>
      </c>
      <c r="AI129" s="109" t="n">
        <v>0</v>
      </c>
      <c r="AJ129" s="109" t="n">
        <v>0</v>
      </c>
      <c r="AK129" s="109" t="n">
        <v>0</v>
      </c>
      <c r="AL129" s="109" t="n">
        <v>0</v>
      </c>
      <c r="AM129" s="109" t="n">
        <v>0</v>
      </c>
      <c r="AN129" s="109" t="n">
        <v>0</v>
      </c>
      <c r="AO129" s="109" t="n">
        <v>0</v>
      </c>
      <c r="AP129" s="109" t="n">
        <v>0</v>
      </c>
      <c r="AQ129" s="109" t="n">
        <v>0</v>
      </c>
      <c r="AR129" s="109" t="n">
        <v>0</v>
      </c>
      <c r="AS129" s="109" t="n">
        <v>0</v>
      </c>
      <c r="AT129" s="109" t="n">
        <v>0</v>
      </c>
      <c r="AU129" s="109" t="n">
        <v>0</v>
      </c>
      <c r="AV129" s="109" t="n">
        <v>0</v>
      </c>
      <c r="AW129" s="109" t="n">
        <v>0</v>
      </c>
      <c r="AX129" s="109" t="n">
        <v>0</v>
      </c>
      <c r="AY129" s="109" t="n">
        <v>0</v>
      </c>
      <c r="AZ129" s="109" t="n">
        <v>0</v>
      </c>
      <c r="BA129" s="109" t="n">
        <v>0</v>
      </c>
      <c r="BB129" s="109" t="n">
        <v>0</v>
      </c>
      <c r="BC129" s="109" t="n">
        <v>0</v>
      </c>
      <c r="BD129" s="109" t="n">
        <v>0</v>
      </c>
      <c r="BE129" s="109" t="n">
        <v>0</v>
      </c>
      <c r="BF129" s="109" t="n">
        <v>0</v>
      </c>
      <c r="BG129" s="109" t="n">
        <v>0</v>
      </c>
      <c r="BH129" s="109" t="n">
        <v>0</v>
      </c>
      <c r="BI129" s="109" t="n">
        <v>0</v>
      </c>
      <c r="BJ129" s="109" t="n">
        <v>0</v>
      </c>
      <c r="BK129" s="109" t="n">
        <v>0</v>
      </c>
      <c r="BL129" s="109" t="n">
        <v>0</v>
      </c>
      <c r="BM129" s="109" t="n">
        <v>0</v>
      </c>
      <c r="BN129" s="109" t="n">
        <v>0</v>
      </c>
      <c r="BO129" s="109" t="n">
        <v>0</v>
      </c>
      <c r="BP129" s="109" t="n">
        <v>0</v>
      </c>
      <c r="BQ129" s="109" t="n">
        <v>0</v>
      </c>
      <c r="BR129" s="109" t="n">
        <v>0</v>
      </c>
      <c r="BS129" s="109" t="n">
        <v>0</v>
      </c>
      <c r="BT129" s="109" t="n">
        <v>0</v>
      </c>
      <c r="BU129" s="109" t="n">
        <v>0</v>
      </c>
      <c r="BV129" s="109" t="n">
        <v>0</v>
      </c>
      <c r="BW129" s="109" t="n">
        <v>0</v>
      </c>
      <c r="BX129" s="109" t="n">
        <v>0</v>
      </c>
      <c r="BY129" s="109" t="n">
        <v>0</v>
      </c>
      <c r="BZ129" s="109" t="n">
        <v>0</v>
      </c>
      <c r="CA129" s="109" t="n">
        <v>0</v>
      </c>
      <c r="CB129" s="109" t="n">
        <v>0</v>
      </c>
      <c r="CC129" s="109" t="n">
        <v>0</v>
      </c>
      <c r="CD129" s="109" t="n">
        <v>0</v>
      </c>
      <c r="CE129" s="109" t="n">
        <v>0</v>
      </c>
      <c r="CF129" s="109" t="n">
        <v>0</v>
      </c>
      <c r="CG129" s="109" t="n">
        <v>0</v>
      </c>
      <c r="CH129" s="109" t="n">
        <v>0</v>
      </c>
      <c r="CI129" s="109" t="n">
        <v>0</v>
      </c>
      <c r="CJ129" s="109" t="n">
        <v>0</v>
      </c>
      <c r="CK129" s="109" t="n">
        <v>0</v>
      </c>
      <c r="CL129" s="109" t="n">
        <v>0</v>
      </c>
      <c r="CM129" s="109" t="n">
        <v>0</v>
      </c>
      <c r="CN129" s="109" t="n">
        <v>0</v>
      </c>
      <c r="CO129" s="109" t="n">
        <v>0</v>
      </c>
      <c r="CP129" s="109" t="n">
        <v>0</v>
      </c>
      <c r="CQ129" s="109" t="n">
        <v>0</v>
      </c>
      <c r="CR129" s="109" t="n">
        <v>0</v>
      </c>
      <c r="CS129" s="109" t="n">
        <v>0</v>
      </c>
      <c r="CT129" s="109" t="n">
        <v>0</v>
      </c>
      <c r="CU129" s="109" t="n">
        <v>0</v>
      </c>
      <c r="CV129" s="109" t="n">
        <v>0</v>
      </c>
      <c r="CW129" s="109" t="n">
        <v>0</v>
      </c>
      <c r="CX129" s="109" t="n">
        <v>0</v>
      </c>
      <c r="CY129" s="109" t="n">
        <v>0</v>
      </c>
      <c r="CZ129" s="109" t="n">
        <v>0</v>
      </c>
      <c r="DA129" s="109" t="n">
        <v>0</v>
      </c>
      <c r="DB129" s="109" t="n">
        <v>0</v>
      </c>
      <c r="DC129" s="109" t="n">
        <v>0</v>
      </c>
      <c r="DD129" s="109" t="n">
        <v>0</v>
      </c>
      <c r="DE129" s="109" t="n">
        <v>0</v>
      </c>
      <c r="DF129" s="109" t="n">
        <v>0</v>
      </c>
      <c r="DG129" s="109" t="n">
        <v>0</v>
      </c>
      <c r="DH129" s="109" t="n">
        <v>0</v>
      </c>
      <c r="DI129" s="109" t="n">
        <v>0</v>
      </c>
      <c r="DJ129" s="109" t="n">
        <v>0</v>
      </c>
      <c r="DK129" s="109" t="n">
        <v>0</v>
      </c>
      <c r="DL129" s="109" t="n">
        <v>0</v>
      </c>
      <c r="DM129" s="109" t="n">
        <v>0</v>
      </c>
      <c r="DN129" s="109" t="n">
        <v>0</v>
      </c>
      <c r="DO129" s="109" t="n">
        <v>0</v>
      </c>
      <c r="DP129" s="109" t="n">
        <v>0</v>
      </c>
      <c r="DQ129" s="109" t="n">
        <v>0</v>
      </c>
      <c r="DR129" s="109" t="n">
        <v>0</v>
      </c>
      <c r="DS129" s="109" t="n">
        <v>0</v>
      </c>
      <c r="DT129" s="109" t="n">
        <v>0</v>
      </c>
      <c r="DU129" s="109" t="n">
        <v>0</v>
      </c>
      <c r="DV129" s="109" t="n">
        <v>0</v>
      </c>
      <c r="DW129" s="109" t="n">
        <v>0</v>
      </c>
      <c r="DX129" s="109" t="n">
        <v>0</v>
      </c>
      <c r="DY129" s="109" t="n">
        <v>0</v>
      </c>
      <c r="DZ129" s="109" t="n">
        <v>0</v>
      </c>
      <c r="EA129" s="109" t="n">
        <v>0</v>
      </c>
      <c r="EB129" s="109" t="n">
        <v>0</v>
      </c>
      <c r="EC129" s="109" t="n">
        <v>0</v>
      </c>
      <c r="ED129" s="109" t="n">
        <v>0</v>
      </c>
      <c r="EE129" s="109" t="n">
        <v>0</v>
      </c>
      <c r="EF129" s="109" t="n">
        <v>0</v>
      </c>
      <c r="EG129" s="109" t="n">
        <v>0</v>
      </c>
      <c r="EH129" s="109" t="n">
        <v>0</v>
      </c>
      <c r="EI129" s="109" t="n">
        <v>0</v>
      </c>
      <c r="EJ129" s="109" t="n">
        <v>0</v>
      </c>
      <c r="EK129" s="109" t="n">
        <v>0</v>
      </c>
      <c r="EL129" s="109" t="n">
        <v>0</v>
      </c>
      <c r="EM129" s="109" t="n">
        <v>0</v>
      </c>
      <c r="EN129" s="109" t="n">
        <v>0</v>
      </c>
      <c r="EO129" s="109" t="n">
        <v>0</v>
      </c>
      <c r="EP129" s="109" t="n">
        <v>0</v>
      </c>
      <c r="EQ129" s="109" t="n">
        <v>0</v>
      </c>
      <c r="ER129" s="109" t="n">
        <v>0</v>
      </c>
      <c r="ES129" s="109" t="n">
        <v>0</v>
      </c>
      <c r="ET129" s="109" t="n">
        <v>0</v>
      </c>
      <c r="EU129" s="109" t="n">
        <v>0</v>
      </c>
      <c r="EV129" s="109" t="n">
        <v>0</v>
      </c>
      <c r="EW129" s="109" t="n">
        <v>0</v>
      </c>
      <c r="EX129" s="109" t="n">
        <v>0</v>
      </c>
      <c r="EY129" s="109" t="n">
        <v>0</v>
      </c>
      <c r="EZ129" s="109" t="n">
        <f aca="false">ROUND(SUM(G129:EY129),5)</f>
        <v>0</v>
      </c>
      <c r="FA129" s="110"/>
      <c r="FB129" s="111"/>
      <c r="FC129" s="110"/>
      <c r="FD129" s="111"/>
      <c r="FE129" s="110"/>
      <c r="FF129" s="111"/>
      <c r="FG129" s="110"/>
      <c r="FH129" s="111"/>
      <c r="FI129" s="110"/>
      <c r="FJ129" s="111"/>
      <c r="FK129" s="110"/>
      <c r="FL129" s="111"/>
      <c r="FM129" s="110"/>
      <c r="FN129" s="111"/>
      <c r="FO129" s="110"/>
      <c r="FP129" s="111"/>
      <c r="FQ129" s="110"/>
      <c r="FR129" s="111"/>
      <c r="FS129" s="110"/>
      <c r="FT129" s="111"/>
      <c r="FU129" s="110"/>
      <c r="FV129" s="111"/>
      <c r="FW129" s="110"/>
      <c r="FX129" s="111"/>
      <c r="FY129" s="110"/>
      <c r="FZ129" s="111"/>
      <c r="GA129" s="110"/>
      <c r="GB129" s="111"/>
      <c r="GC129" s="110"/>
      <c r="GD129" s="111"/>
      <c r="GE129" s="110"/>
      <c r="GF129" s="111"/>
      <c r="GG129" s="110"/>
      <c r="GH129" s="111"/>
      <c r="GI129" s="110"/>
      <c r="GJ129" s="111"/>
      <c r="GK129" s="110"/>
      <c r="GL129" s="111"/>
      <c r="GM129" s="110"/>
      <c r="GN129" s="111"/>
      <c r="GO129" s="110"/>
      <c r="GP129" s="111"/>
      <c r="GQ129" s="110"/>
      <c r="GR129" s="111"/>
      <c r="GS129" s="110"/>
      <c r="GT129" s="111"/>
      <c r="GU129" s="110"/>
      <c r="GV129" s="111"/>
      <c r="GW129" s="110"/>
      <c r="GX129" s="111"/>
      <c r="GY129" s="110"/>
      <c r="GZ129" s="111"/>
      <c r="HA129" s="110"/>
      <c r="HB129" s="111"/>
      <c r="HC129" s="110"/>
      <c r="HD129" s="111"/>
      <c r="HE129" s="110"/>
      <c r="HF129" s="111"/>
      <c r="HG129" s="110"/>
      <c r="HH129" s="111"/>
      <c r="HI129" s="110"/>
      <c r="HJ129" s="111"/>
      <c r="HK129" s="110"/>
      <c r="HL129" s="111"/>
      <c r="HM129" s="110"/>
      <c r="HN129" s="111"/>
      <c r="HO129" s="110"/>
      <c r="HP129" s="111"/>
      <c r="HQ129" s="110"/>
      <c r="HR129" s="111"/>
      <c r="HS129" s="110"/>
      <c r="HT129" s="111"/>
      <c r="HU129" s="110"/>
      <c r="HV129" s="111"/>
      <c r="HW129" s="110"/>
      <c r="HX129" s="111"/>
      <c r="HY129" s="110"/>
      <c r="HZ129" s="111"/>
      <c r="IA129" s="110"/>
      <c r="IB129" s="111"/>
      <c r="IC129" s="110"/>
      <c r="ID129" s="111"/>
      <c r="IE129" s="110"/>
      <c r="IF129" s="111"/>
      <c r="IG129" s="110"/>
      <c r="IH129" s="111"/>
      <c r="II129" s="110"/>
      <c r="IJ129" s="111"/>
      <c r="IK129" s="110"/>
      <c r="IL129" s="111"/>
      <c r="IM129" s="110"/>
      <c r="IN129" s="111"/>
      <c r="IO129" s="110"/>
      <c r="IP129" s="111"/>
      <c r="IQ129" s="110"/>
      <c r="IR129" s="111"/>
      <c r="IS129" s="110"/>
      <c r="IT129" s="111"/>
      <c r="IU129" s="110"/>
      <c r="IV129" s="111"/>
      <c r="IW129" s="110"/>
      <c r="IX129" s="111"/>
      <c r="IY129" s="110"/>
      <c r="IZ129" s="111"/>
      <c r="JA129" s="110"/>
      <c r="JB129" s="111"/>
      <c r="JC129" s="110"/>
      <c r="JD129" s="111"/>
      <c r="JE129" s="110"/>
      <c r="JF129" s="111"/>
      <c r="JG129" s="110"/>
      <c r="JH129" s="111"/>
      <c r="JI129" s="110"/>
      <c r="JJ129" s="111"/>
      <c r="JK129" s="110"/>
      <c r="JL129" s="111"/>
      <c r="JM129" s="110"/>
      <c r="JN129" s="111"/>
      <c r="JO129" s="110"/>
      <c r="JP129" s="111"/>
      <c r="JQ129" s="110"/>
      <c r="JR129" s="111"/>
      <c r="JS129" s="110"/>
      <c r="JT129" s="111"/>
      <c r="JU129" s="110"/>
      <c r="JV129" s="111"/>
      <c r="JW129" s="110"/>
      <c r="JX129" s="111"/>
      <c r="JY129" s="112"/>
      <c r="JZ129" s="112"/>
    </row>
    <row r="130" customFormat="false" ht="13.8" hidden="false" customHeight="false" outlineLevel="0" collapsed="false">
      <c r="A130" s="76"/>
      <c r="B130" s="76"/>
      <c r="C130" s="76"/>
      <c r="D130" s="76"/>
      <c r="E130" s="76" t="s">
        <v>505</v>
      </c>
      <c r="F130" s="76"/>
      <c r="G130" s="109" t="n">
        <v>0</v>
      </c>
      <c r="H130" s="109" t="n">
        <v>0</v>
      </c>
      <c r="I130" s="109" t="n">
        <v>0</v>
      </c>
      <c r="J130" s="109" t="n">
        <v>0</v>
      </c>
      <c r="K130" s="109" t="n">
        <v>0</v>
      </c>
      <c r="L130" s="109" t="n">
        <v>0</v>
      </c>
      <c r="M130" s="109" t="n">
        <v>0</v>
      </c>
      <c r="N130" s="109" t="n">
        <v>0</v>
      </c>
      <c r="O130" s="109" t="n">
        <v>0</v>
      </c>
      <c r="P130" s="109" t="n">
        <v>0</v>
      </c>
      <c r="Q130" s="109" t="n">
        <v>0</v>
      </c>
      <c r="R130" s="109" t="n">
        <v>0</v>
      </c>
      <c r="S130" s="109" t="n">
        <v>0</v>
      </c>
      <c r="T130" s="109" t="n">
        <v>0</v>
      </c>
      <c r="U130" s="109" t="n">
        <v>0</v>
      </c>
      <c r="V130" s="109" t="n">
        <v>0</v>
      </c>
      <c r="W130" s="109" t="n">
        <v>0</v>
      </c>
      <c r="X130" s="109" t="n">
        <v>0</v>
      </c>
      <c r="Y130" s="109" t="n">
        <v>0</v>
      </c>
      <c r="Z130" s="109" t="n">
        <v>0</v>
      </c>
      <c r="AA130" s="109" t="n">
        <v>0</v>
      </c>
      <c r="AB130" s="109" t="n">
        <v>0</v>
      </c>
      <c r="AC130" s="109" t="n">
        <v>0</v>
      </c>
      <c r="AD130" s="109" t="n">
        <v>0</v>
      </c>
      <c r="AE130" s="109" t="n">
        <v>0</v>
      </c>
      <c r="AF130" s="109" t="n">
        <v>0</v>
      </c>
      <c r="AG130" s="109" t="n">
        <v>0</v>
      </c>
      <c r="AH130" s="109" t="n">
        <v>0</v>
      </c>
      <c r="AI130" s="109" t="n">
        <v>0</v>
      </c>
      <c r="AJ130" s="109" t="n">
        <v>0</v>
      </c>
      <c r="AK130" s="109" t="n">
        <v>0</v>
      </c>
      <c r="AL130" s="109" t="n">
        <v>0</v>
      </c>
      <c r="AM130" s="109" t="n">
        <v>0</v>
      </c>
      <c r="AN130" s="109" t="n">
        <v>0</v>
      </c>
      <c r="AO130" s="109" t="n">
        <v>0</v>
      </c>
      <c r="AP130" s="109" t="n">
        <v>0</v>
      </c>
      <c r="AQ130" s="109" t="n">
        <v>0</v>
      </c>
      <c r="AR130" s="109" t="n">
        <v>0</v>
      </c>
      <c r="AS130" s="109" t="n">
        <v>0</v>
      </c>
      <c r="AT130" s="109" t="n">
        <v>0</v>
      </c>
      <c r="AU130" s="109" t="n">
        <v>0</v>
      </c>
      <c r="AV130" s="109" t="n">
        <v>0</v>
      </c>
      <c r="AW130" s="109" t="n">
        <v>0</v>
      </c>
      <c r="AX130" s="109" t="n">
        <v>0</v>
      </c>
      <c r="AY130" s="109" t="n">
        <v>0</v>
      </c>
      <c r="AZ130" s="109" t="n">
        <v>0</v>
      </c>
      <c r="BA130" s="109" t="n">
        <v>0</v>
      </c>
      <c r="BB130" s="109" t="n">
        <v>0</v>
      </c>
      <c r="BC130" s="109" t="n">
        <v>0</v>
      </c>
      <c r="BD130" s="109" t="n">
        <v>0</v>
      </c>
      <c r="BE130" s="109" t="n">
        <v>0</v>
      </c>
      <c r="BF130" s="109" t="n">
        <v>0</v>
      </c>
      <c r="BG130" s="109" t="n">
        <v>0</v>
      </c>
      <c r="BH130" s="109" t="n">
        <v>0</v>
      </c>
      <c r="BI130" s="109" t="n">
        <v>0</v>
      </c>
      <c r="BJ130" s="109" t="n">
        <v>0</v>
      </c>
      <c r="BK130" s="109" t="n">
        <v>0</v>
      </c>
      <c r="BL130" s="109" t="n">
        <v>0</v>
      </c>
      <c r="BM130" s="109" t="n">
        <v>0</v>
      </c>
      <c r="BN130" s="109" t="n">
        <v>0</v>
      </c>
      <c r="BO130" s="109" t="n">
        <v>0</v>
      </c>
      <c r="BP130" s="109" t="n">
        <v>0</v>
      </c>
      <c r="BQ130" s="109" t="n">
        <v>0</v>
      </c>
      <c r="BR130" s="109" t="n">
        <v>0</v>
      </c>
      <c r="BS130" s="109" t="n">
        <v>0</v>
      </c>
      <c r="BT130" s="109" t="n">
        <v>0</v>
      </c>
      <c r="BU130" s="109" t="n">
        <v>0</v>
      </c>
      <c r="BV130" s="109" t="n">
        <v>0</v>
      </c>
      <c r="BW130" s="109" t="n">
        <v>0</v>
      </c>
      <c r="BX130" s="109" t="n">
        <v>0</v>
      </c>
      <c r="BY130" s="109" t="n">
        <v>0</v>
      </c>
      <c r="BZ130" s="109" t="n">
        <v>0</v>
      </c>
      <c r="CA130" s="109" t="n">
        <v>0</v>
      </c>
      <c r="CB130" s="109" t="n">
        <v>0</v>
      </c>
      <c r="CC130" s="109" t="n">
        <v>0</v>
      </c>
      <c r="CD130" s="109" t="n">
        <v>0</v>
      </c>
      <c r="CE130" s="109" t="n">
        <v>0</v>
      </c>
      <c r="CF130" s="109" t="n">
        <v>0</v>
      </c>
      <c r="CG130" s="109" t="n">
        <v>0</v>
      </c>
      <c r="CH130" s="109" t="n">
        <v>0</v>
      </c>
      <c r="CI130" s="109" t="n">
        <v>0</v>
      </c>
      <c r="CJ130" s="109" t="n">
        <v>0</v>
      </c>
      <c r="CK130" s="109" t="n">
        <v>0</v>
      </c>
      <c r="CL130" s="109" t="n">
        <v>0</v>
      </c>
      <c r="CM130" s="109" t="n">
        <v>0</v>
      </c>
      <c r="CN130" s="109" t="n">
        <v>0</v>
      </c>
      <c r="CO130" s="109" t="n">
        <v>0</v>
      </c>
      <c r="CP130" s="109" t="n">
        <v>0</v>
      </c>
      <c r="CQ130" s="109" t="n">
        <v>0</v>
      </c>
      <c r="CR130" s="109" t="n">
        <v>0</v>
      </c>
      <c r="CS130" s="109" t="n">
        <v>0</v>
      </c>
      <c r="CT130" s="109" t="n">
        <v>0</v>
      </c>
      <c r="CU130" s="109" t="n">
        <v>0</v>
      </c>
      <c r="CV130" s="109" t="n">
        <v>0</v>
      </c>
      <c r="CW130" s="109" t="n">
        <v>0</v>
      </c>
      <c r="CX130" s="109" t="n">
        <v>0</v>
      </c>
      <c r="CY130" s="109" t="n">
        <v>0</v>
      </c>
      <c r="CZ130" s="109" t="n">
        <v>0</v>
      </c>
      <c r="DA130" s="109" t="n">
        <v>0</v>
      </c>
      <c r="DB130" s="109" t="n">
        <v>0</v>
      </c>
      <c r="DC130" s="109" t="n">
        <v>0</v>
      </c>
      <c r="DD130" s="109" t="n">
        <v>0</v>
      </c>
      <c r="DE130" s="109" t="n">
        <v>0</v>
      </c>
      <c r="DF130" s="109" t="n">
        <v>0</v>
      </c>
      <c r="DG130" s="109" t="n">
        <v>0</v>
      </c>
      <c r="DH130" s="109" t="n">
        <v>0</v>
      </c>
      <c r="DI130" s="109" t="n">
        <v>0</v>
      </c>
      <c r="DJ130" s="109" t="n">
        <v>0</v>
      </c>
      <c r="DK130" s="109" t="n">
        <v>0</v>
      </c>
      <c r="DL130" s="109" t="n">
        <v>0</v>
      </c>
      <c r="DM130" s="109" t="n">
        <v>0</v>
      </c>
      <c r="DN130" s="109" t="n">
        <v>0</v>
      </c>
      <c r="DO130" s="109" t="n">
        <v>0</v>
      </c>
      <c r="DP130" s="109" t="n">
        <v>0</v>
      </c>
      <c r="DQ130" s="109" t="n">
        <v>0</v>
      </c>
      <c r="DR130" s="109" t="n">
        <v>0</v>
      </c>
      <c r="DS130" s="109" t="n">
        <v>0</v>
      </c>
      <c r="DT130" s="109" t="n">
        <v>0</v>
      </c>
      <c r="DU130" s="109" t="n">
        <v>0</v>
      </c>
      <c r="DV130" s="109" t="n">
        <v>0</v>
      </c>
      <c r="DW130" s="109" t="n">
        <v>0</v>
      </c>
      <c r="DX130" s="109" t="n">
        <v>0</v>
      </c>
      <c r="DY130" s="109" t="n">
        <v>0</v>
      </c>
      <c r="DZ130" s="109" t="n">
        <v>0</v>
      </c>
      <c r="EA130" s="109" t="n">
        <v>0</v>
      </c>
      <c r="EB130" s="109" t="n">
        <v>0</v>
      </c>
      <c r="EC130" s="109" t="n">
        <v>0</v>
      </c>
      <c r="ED130" s="109" t="n">
        <v>0</v>
      </c>
      <c r="EE130" s="109" t="n">
        <v>0</v>
      </c>
      <c r="EF130" s="109" t="n">
        <v>0</v>
      </c>
      <c r="EG130" s="109" t="n">
        <v>0</v>
      </c>
      <c r="EH130" s="109" t="n">
        <v>0</v>
      </c>
      <c r="EI130" s="109" t="n">
        <v>0</v>
      </c>
      <c r="EJ130" s="109" t="n">
        <v>0</v>
      </c>
      <c r="EK130" s="109" t="n">
        <v>0</v>
      </c>
      <c r="EL130" s="109" t="n">
        <v>0</v>
      </c>
      <c r="EM130" s="109" t="n">
        <v>0</v>
      </c>
      <c r="EN130" s="109" t="n">
        <v>0</v>
      </c>
      <c r="EO130" s="109" t="n">
        <v>0</v>
      </c>
      <c r="EP130" s="109" t="n">
        <v>0</v>
      </c>
      <c r="EQ130" s="109" t="n">
        <v>0</v>
      </c>
      <c r="ER130" s="109" t="n">
        <v>0</v>
      </c>
      <c r="ES130" s="109" t="n">
        <v>0</v>
      </c>
      <c r="ET130" s="109" t="n">
        <v>0</v>
      </c>
      <c r="EU130" s="109" t="n">
        <v>0</v>
      </c>
      <c r="EV130" s="109" t="n">
        <v>0</v>
      </c>
      <c r="EW130" s="109" t="n">
        <v>0</v>
      </c>
      <c r="EX130" s="109" t="n">
        <v>0</v>
      </c>
      <c r="EY130" s="109" t="n">
        <v>0</v>
      </c>
      <c r="EZ130" s="109" t="n">
        <f aca="false">ROUND(SUM(G130:EY130),5)</f>
        <v>0</v>
      </c>
      <c r="FA130" s="110"/>
      <c r="FB130" s="111"/>
      <c r="FC130" s="110"/>
      <c r="FD130" s="111"/>
      <c r="FE130" s="110"/>
      <c r="FF130" s="111"/>
      <c r="FG130" s="110"/>
      <c r="FH130" s="111"/>
      <c r="FI130" s="110"/>
      <c r="FJ130" s="111"/>
      <c r="FK130" s="110"/>
      <c r="FL130" s="111"/>
      <c r="FM130" s="110"/>
      <c r="FN130" s="111"/>
      <c r="FO130" s="110"/>
      <c r="FP130" s="111"/>
      <c r="FQ130" s="110"/>
      <c r="FR130" s="111"/>
      <c r="FS130" s="110"/>
      <c r="FT130" s="111"/>
      <c r="FU130" s="110"/>
      <c r="FV130" s="111"/>
      <c r="FW130" s="110"/>
      <c r="FX130" s="111"/>
      <c r="FY130" s="110"/>
      <c r="FZ130" s="111"/>
      <c r="GA130" s="110"/>
      <c r="GB130" s="111"/>
      <c r="GC130" s="110"/>
      <c r="GD130" s="111"/>
      <c r="GE130" s="110"/>
      <c r="GF130" s="111"/>
      <c r="GG130" s="110"/>
      <c r="GH130" s="111"/>
      <c r="GI130" s="110"/>
      <c r="GJ130" s="111"/>
      <c r="GK130" s="110"/>
      <c r="GL130" s="111"/>
      <c r="GM130" s="110"/>
      <c r="GN130" s="111"/>
      <c r="GO130" s="110"/>
      <c r="GP130" s="111"/>
      <c r="GQ130" s="110"/>
      <c r="GR130" s="111"/>
      <c r="GS130" s="110"/>
      <c r="GT130" s="111"/>
      <c r="GU130" s="110"/>
      <c r="GV130" s="111"/>
      <c r="GW130" s="110"/>
      <c r="GX130" s="111"/>
      <c r="GY130" s="110"/>
      <c r="GZ130" s="111"/>
      <c r="HA130" s="110"/>
      <c r="HB130" s="111"/>
      <c r="HC130" s="110"/>
      <c r="HD130" s="111"/>
      <c r="HE130" s="110"/>
      <c r="HF130" s="111"/>
      <c r="HG130" s="110"/>
      <c r="HH130" s="111"/>
      <c r="HI130" s="110"/>
      <c r="HJ130" s="111"/>
      <c r="HK130" s="110"/>
      <c r="HL130" s="111"/>
      <c r="HM130" s="110"/>
      <c r="HN130" s="111"/>
      <c r="HO130" s="110"/>
      <c r="HP130" s="111"/>
      <c r="HQ130" s="110"/>
      <c r="HR130" s="111"/>
      <c r="HS130" s="110"/>
      <c r="HT130" s="111"/>
      <c r="HU130" s="110"/>
      <c r="HV130" s="111"/>
      <c r="HW130" s="110"/>
      <c r="HX130" s="111"/>
      <c r="HY130" s="110"/>
      <c r="HZ130" s="111"/>
      <c r="IA130" s="110"/>
      <c r="IB130" s="111"/>
      <c r="IC130" s="110"/>
      <c r="ID130" s="111"/>
      <c r="IE130" s="110"/>
      <c r="IF130" s="111"/>
      <c r="IG130" s="110"/>
      <c r="IH130" s="111"/>
      <c r="II130" s="110"/>
      <c r="IJ130" s="111"/>
      <c r="IK130" s="110"/>
      <c r="IL130" s="111"/>
      <c r="IM130" s="110"/>
      <c r="IN130" s="111"/>
      <c r="IO130" s="110"/>
      <c r="IP130" s="111"/>
      <c r="IQ130" s="110"/>
      <c r="IR130" s="111"/>
      <c r="IS130" s="110"/>
      <c r="IT130" s="111"/>
      <c r="IU130" s="110"/>
      <c r="IV130" s="111"/>
      <c r="IW130" s="110"/>
      <c r="IX130" s="111"/>
      <c r="IY130" s="110"/>
      <c r="IZ130" s="111"/>
      <c r="JA130" s="110"/>
      <c r="JB130" s="111"/>
      <c r="JC130" s="110"/>
      <c r="JD130" s="111"/>
      <c r="JE130" s="110"/>
      <c r="JF130" s="111"/>
      <c r="JG130" s="110"/>
      <c r="JH130" s="111"/>
      <c r="JI130" s="110"/>
      <c r="JJ130" s="111"/>
      <c r="JK130" s="110"/>
      <c r="JL130" s="111"/>
      <c r="JM130" s="110"/>
      <c r="JN130" s="111"/>
      <c r="JO130" s="110"/>
      <c r="JP130" s="111"/>
      <c r="JQ130" s="110"/>
      <c r="JR130" s="111"/>
      <c r="JS130" s="110"/>
      <c r="JT130" s="111"/>
      <c r="JU130" s="110"/>
      <c r="JV130" s="111"/>
      <c r="JW130" s="110"/>
      <c r="JX130" s="111"/>
      <c r="JY130" s="112"/>
      <c r="JZ130" s="112"/>
    </row>
    <row r="131" customFormat="false" ht="13.8" hidden="false" customHeight="false" outlineLevel="0" collapsed="false">
      <c r="A131" s="76"/>
      <c r="B131" s="76"/>
      <c r="C131" s="76"/>
      <c r="D131" s="76"/>
      <c r="E131" s="76" t="s">
        <v>506</v>
      </c>
      <c r="F131" s="76"/>
      <c r="G131" s="109" t="n">
        <v>0</v>
      </c>
      <c r="H131" s="109" t="n">
        <v>0</v>
      </c>
      <c r="I131" s="109" t="n">
        <v>0</v>
      </c>
      <c r="J131" s="109" t="n">
        <v>0</v>
      </c>
      <c r="K131" s="109" t="n">
        <v>0</v>
      </c>
      <c r="L131" s="109" t="n">
        <v>0</v>
      </c>
      <c r="M131" s="109" t="n">
        <v>0</v>
      </c>
      <c r="N131" s="109" t="n">
        <v>0</v>
      </c>
      <c r="O131" s="109" t="n">
        <v>0</v>
      </c>
      <c r="P131" s="109" t="n">
        <v>0</v>
      </c>
      <c r="Q131" s="109" t="n">
        <v>0</v>
      </c>
      <c r="R131" s="109" t="n">
        <v>0</v>
      </c>
      <c r="S131" s="109" t="n">
        <v>0</v>
      </c>
      <c r="T131" s="109" t="n">
        <v>0</v>
      </c>
      <c r="U131" s="109" t="n">
        <v>0</v>
      </c>
      <c r="V131" s="109" t="n">
        <v>0</v>
      </c>
      <c r="W131" s="109" t="n">
        <v>0</v>
      </c>
      <c r="X131" s="109" t="n">
        <v>0</v>
      </c>
      <c r="Y131" s="109" t="n">
        <v>0</v>
      </c>
      <c r="Z131" s="109" t="n">
        <v>0</v>
      </c>
      <c r="AA131" s="109" t="n">
        <v>0</v>
      </c>
      <c r="AB131" s="109" t="n">
        <v>0</v>
      </c>
      <c r="AC131" s="109" t="n">
        <v>0</v>
      </c>
      <c r="AD131" s="109" t="n">
        <v>0</v>
      </c>
      <c r="AE131" s="109" t="n">
        <v>0</v>
      </c>
      <c r="AF131" s="109" t="n">
        <v>0</v>
      </c>
      <c r="AG131" s="109" t="n">
        <v>0</v>
      </c>
      <c r="AH131" s="109" t="n">
        <v>0</v>
      </c>
      <c r="AI131" s="109" t="n">
        <v>0</v>
      </c>
      <c r="AJ131" s="109" t="n">
        <v>0</v>
      </c>
      <c r="AK131" s="109" t="n">
        <v>0</v>
      </c>
      <c r="AL131" s="109" t="n">
        <v>0</v>
      </c>
      <c r="AM131" s="109" t="n">
        <v>0</v>
      </c>
      <c r="AN131" s="109" t="n">
        <v>0</v>
      </c>
      <c r="AO131" s="109" t="n">
        <v>0</v>
      </c>
      <c r="AP131" s="109" t="n">
        <v>0</v>
      </c>
      <c r="AQ131" s="109" t="n">
        <v>0</v>
      </c>
      <c r="AR131" s="109" t="n">
        <v>0</v>
      </c>
      <c r="AS131" s="109" t="n">
        <v>0</v>
      </c>
      <c r="AT131" s="109" t="n">
        <v>0</v>
      </c>
      <c r="AU131" s="109" t="n">
        <v>0</v>
      </c>
      <c r="AV131" s="109" t="n">
        <v>0</v>
      </c>
      <c r="AW131" s="109" t="n">
        <v>0</v>
      </c>
      <c r="AX131" s="109" t="n">
        <v>0</v>
      </c>
      <c r="AY131" s="109" t="n">
        <v>0</v>
      </c>
      <c r="AZ131" s="109" t="n">
        <v>0</v>
      </c>
      <c r="BA131" s="109" t="n">
        <v>0</v>
      </c>
      <c r="BB131" s="109" t="n">
        <v>0</v>
      </c>
      <c r="BC131" s="109" t="n">
        <v>0</v>
      </c>
      <c r="BD131" s="109" t="n">
        <v>0</v>
      </c>
      <c r="BE131" s="109" t="n">
        <v>0</v>
      </c>
      <c r="BF131" s="109" t="n">
        <v>0</v>
      </c>
      <c r="BG131" s="109" t="n">
        <v>0</v>
      </c>
      <c r="BH131" s="109" t="n">
        <v>0</v>
      </c>
      <c r="BI131" s="109" t="n">
        <v>0</v>
      </c>
      <c r="BJ131" s="109" t="n">
        <v>0</v>
      </c>
      <c r="BK131" s="109" t="n">
        <v>0</v>
      </c>
      <c r="BL131" s="109" t="n">
        <v>0</v>
      </c>
      <c r="BM131" s="109" t="n">
        <v>0</v>
      </c>
      <c r="BN131" s="109" t="n">
        <v>0</v>
      </c>
      <c r="BO131" s="109" t="n">
        <v>0</v>
      </c>
      <c r="BP131" s="109" t="n">
        <v>0</v>
      </c>
      <c r="BQ131" s="109" t="n">
        <v>0</v>
      </c>
      <c r="BR131" s="109" t="n">
        <v>0</v>
      </c>
      <c r="BS131" s="109" t="n">
        <v>0</v>
      </c>
      <c r="BT131" s="109" t="n">
        <v>0</v>
      </c>
      <c r="BU131" s="109" t="n">
        <v>0</v>
      </c>
      <c r="BV131" s="109" t="n">
        <v>0</v>
      </c>
      <c r="BW131" s="109" t="n">
        <v>0</v>
      </c>
      <c r="BX131" s="109" t="n">
        <v>0</v>
      </c>
      <c r="BY131" s="109" t="n">
        <v>0</v>
      </c>
      <c r="BZ131" s="109" t="n">
        <v>0</v>
      </c>
      <c r="CA131" s="109" t="n">
        <v>0</v>
      </c>
      <c r="CB131" s="109" t="n">
        <v>0</v>
      </c>
      <c r="CC131" s="109" t="n">
        <v>0</v>
      </c>
      <c r="CD131" s="109" t="n">
        <v>0</v>
      </c>
      <c r="CE131" s="109" t="n">
        <v>0</v>
      </c>
      <c r="CF131" s="109" t="n">
        <v>0</v>
      </c>
      <c r="CG131" s="109" t="n">
        <v>0</v>
      </c>
      <c r="CH131" s="109" t="n">
        <v>0</v>
      </c>
      <c r="CI131" s="109" t="n">
        <v>0</v>
      </c>
      <c r="CJ131" s="109" t="n">
        <v>0</v>
      </c>
      <c r="CK131" s="109" t="n">
        <v>0</v>
      </c>
      <c r="CL131" s="109" t="n">
        <v>0</v>
      </c>
      <c r="CM131" s="109" t="n">
        <v>0</v>
      </c>
      <c r="CN131" s="109" t="n">
        <v>0</v>
      </c>
      <c r="CO131" s="109" t="n">
        <v>0</v>
      </c>
      <c r="CP131" s="109" t="n">
        <v>0</v>
      </c>
      <c r="CQ131" s="109" t="n">
        <v>0</v>
      </c>
      <c r="CR131" s="109" t="n">
        <v>0</v>
      </c>
      <c r="CS131" s="109" t="n">
        <v>0</v>
      </c>
      <c r="CT131" s="109" t="n">
        <v>0</v>
      </c>
      <c r="CU131" s="109" t="n">
        <v>0</v>
      </c>
      <c r="CV131" s="109" t="n">
        <v>0</v>
      </c>
      <c r="CW131" s="109" t="n">
        <v>0</v>
      </c>
      <c r="CX131" s="109" t="n">
        <v>0</v>
      </c>
      <c r="CY131" s="109" t="n">
        <v>0</v>
      </c>
      <c r="CZ131" s="109" t="n">
        <v>0</v>
      </c>
      <c r="DA131" s="109" t="n">
        <v>0</v>
      </c>
      <c r="DB131" s="109" t="n">
        <v>0</v>
      </c>
      <c r="DC131" s="109" t="n">
        <v>0</v>
      </c>
      <c r="DD131" s="109" t="n">
        <v>0</v>
      </c>
      <c r="DE131" s="109" t="n">
        <v>0</v>
      </c>
      <c r="DF131" s="109" t="n">
        <v>0</v>
      </c>
      <c r="DG131" s="109" t="n">
        <v>0</v>
      </c>
      <c r="DH131" s="109" t="n">
        <v>0</v>
      </c>
      <c r="DI131" s="109" t="n">
        <v>0</v>
      </c>
      <c r="DJ131" s="109" t="n">
        <v>0</v>
      </c>
      <c r="DK131" s="109" t="n">
        <v>0</v>
      </c>
      <c r="DL131" s="109" t="n">
        <v>0</v>
      </c>
      <c r="DM131" s="109" t="n">
        <v>0</v>
      </c>
      <c r="DN131" s="109" t="n">
        <v>0</v>
      </c>
      <c r="DO131" s="109" t="n">
        <v>0</v>
      </c>
      <c r="DP131" s="109" t="n">
        <v>0</v>
      </c>
      <c r="DQ131" s="109" t="n">
        <v>0</v>
      </c>
      <c r="DR131" s="109" t="n">
        <v>0</v>
      </c>
      <c r="DS131" s="109" t="n">
        <v>0</v>
      </c>
      <c r="DT131" s="109" t="n">
        <v>0</v>
      </c>
      <c r="DU131" s="109" t="n">
        <v>0</v>
      </c>
      <c r="DV131" s="109" t="n">
        <v>0</v>
      </c>
      <c r="DW131" s="109" t="n">
        <v>0</v>
      </c>
      <c r="DX131" s="109" t="n">
        <v>0</v>
      </c>
      <c r="DY131" s="109" t="n">
        <v>0</v>
      </c>
      <c r="DZ131" s="109" t="n">
        <v>0</v>
      </c>
      <c r="EA131" s="109" t="n">
        <v>0</v>
      </c>
      <c r="EB131" s="109" t="n">
        <v>0</v>
      </c>
      <c r="EC131" s="109" t="n">
        <v>0</v>
      </c>
      <c r="ED131" s="109" t="n">
        <v>0</v>
      </c>
      <c r="EE131" s="109" t="n">
        <v>0</v>
      </c>
      <c r="EF131" s="109" t="n">
        <v>0</v>
      </c>
      <c r="EG131" s="109" t="n">
        <v>0</v>
      </c>
      <c r="EH131" s="109" t="n">
        <v>0</v>
      </c>
      <c r="EI131" s="109" t="n">
        <v>0</v>
      </c>
      <c r="EJ131" s="109" t="n">
        <v>0</v>
      </c>
      <c r="EK131" s="109" t="n">
        <v>0</v>
      </c>
      <c r="EL131" s="109" t="n">
        <v>0</v>
      </c>
      <c r="EM131" s="109" t="n">
        <v>0</v>
      </c>
      <c r="EN131" s="109" t="n">
        <v>0</v>
      </c>
      <c r="EO131" s="109" t="n">
        <v>0</v>
      </c>
      <c r="EP131" s="109" t="n">
        <v>0</v>
      </c>
      <c r="EQ131" s="109" t="n">
        <v>0</v>
      </c>
      <c r="ER131" s="109" t="n">
        <v>0</v>
      </c>
      <c r="ES131" s="109" t="n">
        <v>0</v>
      </c>
      <c r="ET131" s="109" t="n">
        <v>0</v>
      </c>
      <c r="EU131" s="109" t="n">
        <v>0</v>
      </c>
      <c r="EV131" s="109" t="n">
        <v>0</v>
      </c>
      <c r="EW131" s="109" t="n">
        <v>0</v>
      </c>
      <c r="EX131" s="109" t="n">
        <v>0</v>
      </c>
      <c r="EY131" s="109" t="n">
        <v>0</v>
      </c>
      <c r="EZ131" s="109" t="n">
        <f aca="false">ROUND(SUM(G131:EY131),5)</f>
        <v>0</v>
      </c>
      <c r="FA131" s="110"/>
      <c r="FB131" s="111"/>
      <c r="FC131" s="110"/>
      <c r="FD131" s="111"/>
      <c r="FE131" s="110"/>
      <c r="FF131" s="111"/>
      <c r="FG131" s="110"/>
      <c r="FH131" s="111"/>
      <c r="FI131" s="110"/>
      <c r="FJ131" s="111"/>
      <c r="FK131" s="110"/>
      <c r="FL131" s="111"/>
      <c r="FM131" s="110"/>
      <c r="FN131" s="111"/>
      <c r="FO131" s="110"/>
      <c r="FP131" s="111"/>
      <c r="FQ131" s="110"/>
      <c r="FR131" s="111"/>
      <c r="FS131" s="110"/>
      <c r="FT131" s="111"/>
      <c r="FU131" s="110"/>
      <c r="FV131" s="111"/>
      <c r="FW131" s="110"/>
      <c r="FX131" s="111"/>
      <c r="FY131" s="110"/>
      <c r="FZ131" s="111"/>
      <c r="GA131" s="110"/>
      <c r="GB131" s="111"/>
      <c r="GC131" s="110"/>
      <c r="GD131" s="111"/>
      <c r="GE131" s="110"/>
      <c r="GF131" s="111"/>
      <c r="GG131" s="110"/>
      <c r="GH131" s="111"/>
      <c r="GI131" s="110"/>
      <c r="GJ131" s="111"/>
      <c r="GK131" s="110"/>
      <c r="GL131" s="111"/>
      <c r="GM131" s="110"/>
      <c r="GN131" s="111"/>
      <c r="GO131" s="110"/>
      <c r="GP131" s="111"/>
      <c r="GQ131" s="110"/>
      <c r="GR131" s="111"/>
      <c r="GS131" s="110"/>
      <c r="GT131" s="111"/>
      <c r="GU131" s="110"/>
      <c r="GV131" s="111"/>
      <c r="GW131" s="110"/>
      <c r="GX131" s="111"/>
      <c r="GY131" s="110"/>
      <c r="GZ131" s="111"/>
      <c r="HA131" s="110"/>
      <c r="HB131" s="111"/>
      <c r="HC131" s="110"/>
      <c r="HD131" s="111"/>
      <c r="HE131" s="110"/>
      <c r="HF131" s="111"/>
      <c r="HG131" s="110"/>
      <c r="HH131" s="111"/>
      <c r="HI131" s="110"/>
      <c r="HJ131" s="111"/>
      <c r="HK131" s="110"/>
      <c r="HL131" s="111"/>
      <c r="HM131" s="110"/>
      <c r="HN131" s="111"/>
      <c r="HO131" s="110"/>
      <c r="HP131" s="111"/>
      <c r="HQ131" s="110"/>
      <c r="HR131" s="111"/>
      <c r="HS131" s="110"/>
      <c r="HT131" s="111"/>
      <c r="HU131" s="110"/>
      <c r="HV131" s="111"/>
      <c r="HW131" s="110"/>
      <c r="HX131" s="111"/>
      <c r="HY131" s="110"/>
      <c r="HZ131" s="111"/>
      <c r="IA131" s="110"/>
      <c r="IB131" s="111"/>
      <c r="IC131" s="110"/>
      <c r="ID131" s="111"/>
      <c r="IE131" s="110"/>
      <c r="IF131" s="111"/>
      <c r="IG131" s="110"/>
      <c r="IH131" s="111"/>
      <c r="II131" s="110"/>
      <c r="IJ131" s="111"/>
      <c r="IK131" s="110"/>
      <c r="IL131" s="111"/>
      <c r="IM131" s="110"/>
      <c r="IN131" s="111"/>
      <c r="IO131" s="110"/>
      <c r="IP131" s="111"/>
      <c r="IQ131" s="110"/>
      <c r="IR131" s="111"/>
      <c r="IS131" s="110"/>
      <c r="IT131" s="111"/>
      <c r="IU131" s="110"/>
      <c r="IV131" s="111"/>
      <c r="IW131" s="110"/>
      <c r="IX131" s="111"/>
      <c r="IY131" s="110"/>
      <c r="IZ131" s="111"/>
      <c r="JA131" s="110"/>
      <c r="JB131" s="111"/>
      <c r="JC131" s="110"/>
      <c r="JD131" s="111"/>
      <c r="JE131" s="110"/>
      <c r="JF131" s="111"/>
      <c r="JG131" s="110"/>
      <c r="JH131" s="111"/>
      <c r="JI131" s="110"/>
      <c r="JJ131" s="111"/>
      <c r="JK131" s="110"/>
      <c r="JL131" s="111"/>
      <c r="JM131" s="110"/>
      <c r="JN131" s="111"/>
      <c r="JO131" s="110"/>
      <c r="JP131" s="111"/>
      <c r="JQ131" s="110"/>
      <c r="JR131" s="111"/>
      <c r="JS131" s="110"/>
      <c r="JT131" s="111"/>
      <c r="JU131" s="110"/>
      <c r="JV131" s="111"/>
      <c r="JW131" s="110"/>
      <c r="JX131" s="111"/>
      <c r="JY131" s="112"/>
      <c r="JZ131" s="112"/>
    </row>
    <row r="132" customFormat="false" ht="13.8" hidden="false" customHeight="false" outlineLevel="0" collapsed="false">
      <c r="A132" s="76"/>
      <c r="B132" s="76"/>
      <c r="C132" s="76"/>
      <c r="D132" s="76"/>
      <c r="E132" s="76" t="s">
        <v>507</v>
      </c>
      <c r="F132" s="76"/>
      <c r="G132" s="109" t="n">
        <v>0</v>
      </c>
      <c r="H132" s="109" t="n">
        <v>0</v>
      </c>
      <c r="I132" s="109" t="n">
        <v>0</v>
      </c>
      <c r="J132" s="109" t="n">
        <v>0</v>
      </c>
      <c r="K132" s="109" t="n">
        <v>0</v>
      </c>
      <c r="L132" s="109" t="n">
        <v>0</v>
      </c>
      <c r="M132" s="109" t="n">
        <v>0</v>
      </c>
      <c r="N132" s="109" t="n">
        <v>0</v>
      </c>
      <c r="O132" s="109" t="n">
        <v>0</v>
      </c>
      <c r="P132" s="109" t="n">
        <v>0</v>
      </c>
      <c r="Q132" s="109" t="n">
        <v>0</v>
      </c>
      <c r="R132" s="109" t="n">
        <v>0</v>
      </c>
      <c r="S132" s="109" t="n">
        <v>0</v>
      </c>
      <c r="T132" s="109" t="n">
        <v>0</v>
      </c>
      <c r="U132" s="109" t="n">
        <v>0</v>
      </c>
      <c r="V132" s="109" t="n">
        <v>0</v>
      </c>
      <c r="W132" s="109" t="n">
        <v>0</v>
      </c>
      <c r="X132" s="109" t="n">
        <v>0</v>
      </c>
      <c r="Y132" s="109" t="n">
        <v>0</v>
      </c>
      <c r="Z132" s="109" t="n">
        <v>0</v>
      </c>
      <c r="AA132" s="109" t="n">
        <v>0</v>
      </c>
      <c r="AB132" s="109" t="n">
        <v>0</v>
      </c>
      <c r="AC132" s="109" t="n">
        <v>0</v>
      </c>
      <c r="AD132" s="109" t="n">
        <v>0</v>
      </c>
      <c r="AE132" s="109" t="n">
        <v>0</v>
      </c>
      <c r="AF132" s="109" t="n">
        <v>0</v>
      </c>
      <c r="AG132" s="109" t="n">
        <v>0</v>
      </c>
      <c r="AH132" s="109" t="n">
        <v>0</v>
      </c>
      <c r="AI132" s="109" t="n">
        <v>0</v>
      </c>
      <c r="AJ132" s="109" t="n">
        <v>0</v>
      </c>
      <c r="AK132" s="109" t="n">
        <v>0</v>
      </c>
      <c r="AL132" s="109" t="n">
        <v>0</v>
      </c>
      <c r="AM132" s="109" t="n">
        <v>0</v>
      </c>
      <c r="AN132" s="109" t="n">
        <v>0</v>
      </c>
      <c r="AO132" s="109" t="n">
        <v>0</v>
      </c>
      <c r="AP132" s="109" t="n">
        <v>0</v>
      </c>
      <c r="AQ132" s="109" t="n">
        <v>0</v>
      </c>
      <c r="AR132" s="109" t="n">
        <v>0</v>
      </c>
      <c r="AS132" s="109" t="n">
        <v>0</v>
      </c>
      <c r="AT132" s="109" t="n">
        <v>0</v>
      </c>
      <c r="AU132" s="109" t="n">
        <v>0</v>
      </c>
      <c r="AV132" s="109" t="n">
        <v>0</v>
      </c>
      <c r="AW132" s="109" t="n">
        <v>0</v>
      </c>
      <c r="AX132" s="109" t="n">
        <v>0</v>
      </c>
      <c r="AY132" s="109" t="n">
        <v>0</v>
      </c>
      <c r="AZ132" s="109" t="n">
        <v>0</v>
      </c>
      <c r="BA132" s="109" t="n">
        <v>0</v>
      </c>
      <c r="BB132" s="109" t="n">
        <v>0</v>
      </c>
      <c r="BC132" s="109" t="n">
        <v>0</v>
      </c>
      <c r="BD132" s="109" t="n">
        <v>0</v>
      </c>
      <c r="BE132" s="109" t="n">
        <v>0</v>
      </c>
      <c r="BF132" s="109" t="n">
        <v>0</v>
      </c>
      <c r="BG132" s="109" t="n">
        <v>0</v>
      </c>
      <c r="BH132" s="109" t="n">
        <v>0</v>
      </c>
      <c r="BI132" s="109" t="n">
        <v>0</v>
      </c>
      <c r="BJ132" s="109" t="n">
        <v>0</v>
      </c>
      <c r="BK132" s="109" t="n">
        <v>0</v>
      </c>
      <c r="BL132" s="109" t="n">
        <v>0</v>
      </c>
      <c r="BM132" s="109" t="n">
        <v>0</v>
      </c>
      <c r="BN132" s="109" t="n">
        <v>0</v>
      </c>
      <c r="BO132" s="109" t="n">
        <v>0</v>
      </c>
      <c r="BP132" s="109" t="n">
        <v>0</v>
      </c>
      <c r="BQ132" s="109" t="n">
        <v>0</v>
      </c>
      <c r="BR132" s="109" t="n">
        <v>0</v>
      </c>
      <c r="BS132" s="109" t="n">
        <v>0</v>
      </c>
      <c r="BT132" s="109" t="n">
        <v>0</v>
      </c>
      <c r="BU132" s="109" t="n">
        <v>0</v>
      </c>
      <c r="BV132" s="109" t="n">
        <v>0</v>
      </c>
      <c r="BW132" s="109" t="n">
        <v>0</v>
      </c>
      <c r="BX132" s="109" t="n">
        <v>0</v>
      </c>
      <c r="BY132" s="109" t="n">
        <v>0</v>
      </c>
      <c r="BZ132" s="109" t="n">
        <v>0</v>
      </c>
      <c r="CA132" s="109" t="n">
        <v>0</v>
      </c>
      <c r="CB132" s="109" t="n">
        <v>0</v>
      </c>
      <c r="CC132" s="109" t="n">
        <v>0</v>
      </c>
      <c r="CD132" s="109" t="n">
        <v>0</v>
      </c>
      <c r="CE132" s="109" t="n">
        <v>0</v>
      </c>
      <c r="CF132" s="109" t="n">
        <v>0</v>
      </c>
      <c r="CG132" s="109" t="n">
        <v>0</v>
      </c>
      <c r="CH132" s="109" t="n">
        <v>0</v>
      </c>
      <c r="CI132" s="109" t="n">
        <v>0</v>
      </c>
      <c r="CJ132" s="109" t="n">
        <v>0</v>
      </c>
      <c r="CK132" s="109" t="n">
        <v>0</v>
      </c>
      <c r="CL132" s="109" t="n">
        <v>0</v>
      </c>
      <c r="CM132" s="109" t="n">
        <v>0</v>
      </c>
      <c r="CN132" s="109" t="n">
        <v>0</v>
      </c>
      <c r="CO132" s="109" t="n">
        <v>0</v>
      </c>
      <c r="CP132" s="109" t="n">
        <v>0</v>
      </c>
      <c r="CQ132" s="109" t="n">
        <v>0</v>
      </c>
      <c r="CR132" s="109" t="n">
        <v>0</v>
      </c>
      <c r="CS132" s="109" t="n">
        <v>0</v>
      </c>
      <c r="CT132" s="109" t="n">
        <v>0</v>
      </c>
      <c r="CU132" s="109" t="n">
        <v>0</v>
      </c>
      <c r="CV132" s="109" t="n">
        <v>0</v>
      </c>
      <c r="CW132" s="109" t="n">
        <v>0</v>
      </c>
      <c r="CX132" s="109" t="n">
        <v>0</v>
      </c>
      <c r="CY132" s="109" t="n">
        <v>0</v>
      </c>
      <c r="CZ132" s="109" t="n">
        <v>0</v>
      </c>
      <c r="DA132" s="109" t="n">
        <v>0</v>
      </c>
      <c r="DB132" s="109" t="n">
        <v>0</v>
      </c>
      <c r="DC132" s="109" t="n">
        <v>0</v>
      </c>
      <c r="DD132" s="109" t="n">
        <v>0</v>
      </c>
      <c r="DE132" s="109" t="n">
        <v>0</v>
      </c>
      <c r="DF132" s="109" t="n">
        <v>0</v>
      </c>
      <c r="DG132" s="109" t="n">
        <v>0</v>
      </c>
      <c r="DH132" s="109" t="n">
        <v>0</v>
      </c>
      <c r="DI132" s="109" t="n">
        <v>0</v>
      </c>
      <c r="DJ132" s="109" t="n">
        <v>0</v>
      </c>
      <c r="DK132" s="109" t="n">
        <v>0</v>
      </c>
      <c r="DL132" s="109" t="n">
        <v>0</v>
      </c>
      <c r="DM132" s="109" t="n">
        <v>0</v>
      </c>
      <c r="DN132" s="109" t="n">
        <v>0</v>
      </c>
      <c r="DO132" s="109" t="n">
        <v>0</v>
      </c>
      <c r="DP132" s="109" t="n">
        <v>0</v>
      </c>
      <c r="DQ132" s="109" t="n">
        <v>0</v>
      </c>
      <c r="DR132" s="109" t="n">
        <v>0</v>
      </c>
      <c r="DS132" s="109" t="n">
        <v>0</v>
      </c>
      <c r="DT132" s="109" t="n">
        <v>0</v>
      </c>
      <c r="DU132" s="109" t="n">
        <v>0</v>
      </c>
      <c r="DV132" s="109" t="n">
        <v>0</v>
      </c>
      <c r="DW132" s="109" t="n">
        <v>0</v>
      </c>
      <c r="DX132" s="109" t="n">
        <v>0</v>
      </c>
      <c r="DY132" s="109" t="n">
        <v>0</v>
      </c>
      <c r="DZ132" s="109" t="n">
        <v>0</v>
      </c>
      <c r="EA132" s="109" t="n">
        <v>0</v>
      </c>
      <c r="EB132" s="109" t="n">
        <v>288042.55</v>
      </c>
      <c r="EC132" s="109" t="n">
        <v>0</v>
      </c>
      <c r="ED132" s="109" t="n">
        <v>0</v>
      </c>
      <c r="EE132" s="109" t="n">
        <v>0</v>
      </c>
      <c r="EF132" s="109" t="n">
        <v>0</v>
      </c>
      <c r="EG132" s="109" t="n">
        <v>0</v>
      </c>
      <c r="EH132" s="109" t="n">
        <v>0</v>
      </c>
      <c r="EI132" s="109" t="n">
        <v>0</v>
      </c>
      <c r="EJ132" s="109" t="n">
        <v>0</v>
      </c>
      <c r="EK132" s="109" t="n">
        <v>0</v>
      </c>
      <c r="EL132" s="109" t="n">
        <v>0</v>
      </c>
      <c r="EM132" s="109" t="n">
        <v>0</v>
      </c>
      <c r="EN132" s="109" t="n">
        <v>0</v>
      </c>
      <c r="EO132" s="109" t="n">
        <v>0</v>
      </c>
      <c r="EP132" s="109" t="n">
        <v>0</v>
      </c>
      <c r="EQ132" s="109" t="n">
        <v>0</v>
      </c>
      <c r="ER132" s="109" t="n">
        <v>0</v>
      </c>
      <c r="ES132" s="109" t="n">
        <v>0</v>
      </c>
      <c r="ET132" s="109" t="n">
        <v>0</v>
      </c>
      <c r="EU132" s="109" t="n">
        <v>0</v>
      </c>
      <c r="EV132" s="109" t="n">
        <v>0</v>
      </c>
      <c r="EW132" s="109" t="n">
        <v>0</v>
      </c>
      <c r="EX132" s="109" t="n">
        <v>0</v>
      </c>
      <c r="EY132" s="109" t="n">
        <v>0</v>
      </c>
      <c r="EZ132" s="109" t="n">
        <f aca="false">ROUND(SUM(G132:EY132),5)</f>
        <v>288042.55</v>
      </c>
      <c r="FA132" s="110"/>
      <c r="FB132" s="111"/>
      <c r="FC132" s="110"/>
      <c r="FD132" s="111"/>
      <c r="FE132" s="110"/>
      <c r="FF132" s="111"/>
      <c r="FG132" s="110"/>
      <c r="FH132" s="111"/>
      <c r="FI132" s="110"/>
      <c r="FJ132" s="111"/>
      <c r="FK132" s="110"/>
      <c r="FL132" s="111"/>
      <c r="FM132" s="110"/>
      <c r="FN132" s="111"/>
      <c r="FO132" s="110"/>
      <c r="FP132" s="111"/>
      <c r="FQ132" s="110"/>
      <c r="FR132" s="111"/>
      <c r="FS132" s="110"/>
      <c r="FT132" s="111"/>
      <c r="FU132" s="110"/>
      <c r="FV132" s="111"/>
      <c r="FW132" s="110"/>
      <c r="FX132" s="111"/>
      <c r="FY132" s="110"/>
      <c r="FZ132" s="111"/>
      <c r="GA132" s="110"/>
      <c r="GB132" s="111"/>
      <c r="GC132" s="110"/>
      <c r="GD132" s="111"/>
      <c r="GE132" s="110"/>
      <c r="GF132" s="111"/>
      <c r="GG132" s="110"/>
      <c r="GH132" s="111"/>
      <c r="GI132" s="110"/>
      <c r="GJ132" s="111"/>
      <c r="GK132" s="110"/>
      <c r="GL132" s="111"/>
      <c r="GM132" s="110"/>
      <c r="GN132" s="111"/>
      <c r="GO132" s="110"/>
      <c r="GP132" s="111"/>
      <c r="GQ132" s="110"/>
      <c r="GR132" s="111"/>
      <c r="GS132" s="110"/>
      <c r="GT132" s="111"/>
      <c r="GU132" s="110"/>
      <c r="GV132" s="111"/>
      <c r="GW132" s="110"/>
      <c r="GX132" s="111"/>
      <c r="GY132" s="110"/>
      <c r="GZ132" s="111"/>
      <c r="HA132" s="110"/>
      <c r="HB132" s="111"/>
      <c r="HC132" s="110"/>
      <c r="HD132" s="111"/>
      <c r="HE132" s="110"/>
      <c r="HF132" s="111"/>
      <c r="HG132" s="110"/>
      <c r="HH132" s="111"/>
      <c r="HI132" s="110"/>
      <c r="HJ132" s="111"/>
      <c r="HK132" s="110"/>
      <c r="HL132" s="111"/>
      <c r="HM132" s="110"/>
      <c r="HN132" s="111"/>
      <c r="HO132" s="110"/>
      <c r="HP132" s="111"/>
      <c r="HQ132" s="110"/>
      <c r="HR132" s="111"/>
      <c r="HS132" s="110"/>
      <c r="HT132" s="111"/>
      <c r="HU132" s="110"/>
      <c r="HV132" s="111"/>
      <c r="HW132" s="110"/>
      <c r="HX132" s="111"/>
      <c r="HY132" s="110"/>
      <c r="HZ132" s="111"/>
      <c r="IA132" s="110"/>
      <c r="IB132" s="111"/>
      <c r="IC132" s="110"/>
      <c r="ID132" s="111"/>
      <c r="IE132" s="110"/>
      <c r="IF132" s="111"/>
      <c r="IG132" s="110"/>
      <c r="IH132" s="111"/>
      <c r="II132" s="110"/>
      <c r="IJ132" s="111"/>
      <c r="IK132" s="110"/>
      <c r="IL132" s="111"/>
      <c r="IM132" s="110"/>
      <c r="IN132" s="111"/>
      <c r="IO132" s="110"/>
      <c r="IP132" s="111"/>
      <c r="IQ132" s="110"/>
      <c r="IR132" s="111"/>
      <c r="IS132" s="110"/>
      <c r="IT132" s="111"/>
      <c r="IU132" s="110"/>
      <c r="IV132" s="111"/>
      <c r="IW132" s="110"/>
      <c r="IX132" s="111"/>
      <c r="IY132" s="110"/>
      <c r="IZ132" s="111"/>
      <c r="JA132" s="110"/>
      <c r="JB132" s="111"/>
      <c r="JC132" s="110"/>
      <c r="JD132" s="111"/>
      <c r="JE132" s="110"/>
      <c r="JF132" s="111"/>
      <c r="JG132" s="110"/>
      <c r="JH132" s="111"/>
      <c r="JI132" s="110"/>
      <c r="JJ132" s="111"/>
      <c r="JK132" s="110"/>
      <c r="JL132" s="111"/>
      <c r="JM132" s="110"/>
      <c r="JN132" s="111"/>
      <c r="JO132" s="110"/>
      <c r="JP132" s="111"/>
      <c r="JQ132" s="110"/>
      <c r="JR132" s="111"/>
      <c r="JS132" s="110"/>
      <c r="JT132" s="111"/>
      <c r="JU132" s="110"/>
      <c r="JV132" s="111"/>
      <c r="JW132" s="110"/>
      <c r="JX132" s="111"/>
      <c r="JY132" s="112"/>
      <c r="JZ132" s="112"/>
    </row>
    <row r="133" customFormat="false" ht="13.8" hidden="false" customHeight="false" outlineLevel="0" collapsed="false">
      <c r="A133" s="76"/>
      <c r="B133" s="76"/>
      <c r="C133" s="76"/>
      <c r="D133" s="76"/>
      <c r="E133" s="76" t="s">
        <v>508</v>
      </c>
      <c r="F133" s="76"/>
      <c r="G133" s="109" t="n">
        <v>0</v>
      </c>
      <c r="H133" s="109" t="n">
        <v>0</v>
      </c>
      <c r="I133" s="109" t="n">
        <v>0</v>
      </c>
      <c r="J133" s="109" t="n">
        <v>0</v>
      </c>
      <c r="K133" s="109" t="n">
        <v>0</v>
      </c>
      <c r="L133" s="109" t="n">
        <v>0</v>
      </c>
      <c r="M133" s="109" t="n">
        <v>0</v>
      </c>
      <c r="N133" s="109" t="n">
        <v>0</v>
      </c>
      <c r="O133" s="109" t="n">
        <v>0</v>
      </c>
      <c r="P133" s="109" t="n">
        <v>0</v>
      </c>
      <c r="Q133" s="109" t="n">
        <v>0</v>
      </c>
      <c r="R133" s="109" t="n">
        <v>0</v>
      </c>
      <c r="S133" s="109" t="n">
        <v>0</v>
      </c>
      <c r="T133" s="109" t="n">
        <v>0</v>
      </c>
      <c r="U133" s="109" t="n">
        <v>0</v>
      </c>
      <c r="V133" s="109" t="n">
        <v>0</v>
      </c>
      <c r="W133" s="109" t="n">
        <v>0</v>
      </c>
      <c r="X133" s="109" t="n">
        <v>0</v>
      </c>
      <c r="Y133" s="109" t="n">
        <v>0</v>
      </c>
      <c r="Z133" s="109" t="n">
        <v>0</v>
      </c>
      <c r="AA133" s="109" t="n">
        <v>0</v>
      </c>
      <c r="AB133" s="109" t="n">
        <v>0</v>
      </c>
      <c r="AC133" s="109" t="n">
        <v>0</v>
      </c>
      <c r="AD133" s="109" t="n">
        <v>0</v>
      </c>
      <c r="AE133" s="109" t="n">
        <v>0</v>
      </c>
      <c r="AF133" s="109" t="n">
        <v>0</v>
      </c>
      <c r="AG133" s="109" t="n">
        <v>0</v>
      </c>
      <c r="AH133" s="109" t="n">
        <v>0</v>
      </c>
      <c r="AI133" s="109" t="n">
        <v>0</v>
      </c>
      <c r="AJ133" s="109" t="n">
        <v>0</v>
      </c>
      <c r="AK133" s="109" t="n">
        <v>0</v>
      </c>
      <c r="AL133" s="109" t="n">
        <v>0</v>
      </c>
      <c r="AM133" s="109" t="n">
        <v>0</v>
      </c>
      <c r="AN133" s="109" t="n">
        <v>0</v>
      </c>
      <c r="AO133" s="109" t="n">
        <v>0</v>
      </c>
      <c r="AP133" s="109" t="n">
        <v>0</v>
      </c>
      <c r="AQ133" s="109" t="n">
        <v>0</v>
      </c>
      <c r="AR133" s="109" t="n">
        <v>0</v>
      </c>
      <c r="AS133" s="109" t="n">
        <v>0</v>
      </c>
      <c r="AT133" s="109" t="n">
        <v>0</v>
      </c>
      <c r="AU133" s="109" t="n">
        <v>0</v>
      </c>
      <c r="AV133" s="109" t="n">
        <v>0</v>
      </c>
      <c r="AW133" s="109" t="n">
        <v>0</v>
      </c>
      <c r="AX133" s="109" t="n">
        <v>0</v>
      </c>
      <c r="AY133" s="109" t="n">
        <v>0</v>
      </c>
      <c r="AZ133" s="109" t="n">
        <v>0</v>
      </c>
      <c r="BA133" s="109" t="n">
        <v>0</v>
      </c>
      <c r="BB133" s="109" t="n">
        <v>0</v>
      </c>
      <c r="BC133" s="109" t="n">
        <v>0</v>
      </c>
      <c r="BD133" s="109" t="n">
        <v>0</v>
      </c>
      <c r="BE133" s="109" t="n">
        <v>0</v>
      </c>
      <c r="BF133" s="109" t="n">
        <v>0</v>
      </c>
      <c r="BG133" s="109" t="n">
        <v>0</v>
      </c>
      <c r="BH133" s="109" t="n">
        <v>0</v>
      </c>
      <c r="BI133" s="109" t="n">
        <v>0</v>
      </c>
      <c r="BJ133" s="109" t="n">
        <v>0</v>
      </c>
      <c r="BK133" s="109" t="n">
        <v>0</v>
      </c>
      <c r="BL133" s="109" t="n">
        <v>0</v>
      </c>
      <c r="BM133" s="109" t="n">
        <v>0</v>
      </c>
      <c r="BN133" s="109" t="n">
        <v>0</v>
      </c>
      <c r="BO133" s="109" t="n">
        <v>0</v>
      </c>
      <c r="BP133" s="109" t="n">
        <v>0</v>
      </c>
      <c r="BQ133" s="109" t="n">
        <v>0</v>
      </c>
      <c r="BR133" s="109" t="n">
        <v>0</v>
      </c>
      <c r="BS133" s="109" t="n">
        <v>0</v>
      </c>
      <c r="BT133" s="109" t="n">
        <v>0</v>
      </c>
      <c r="BU133" s="109" t="n">
        <v>0</v>
      </c>
      <c r="BV133" s="109" t="n">
        <v>0</v>
      </c>
      <c r="BW133" s="109" t="n">
        <v>0</v>
      </c>
      <c r="BX133" s="109" t="n">
        <v>0</v>
      </c>
      <c r="BY133" s="109" t="n">
        <v>0</v>
      </c>
      <c r="BZ133" s="109" t="n">
        <v>0</v>
      </c>
      <c r="CA133" s="109" t="n">
        <v>0</v>
      </c>
      <c r="CB133" s="109" t="n">
        <v>0</v>
      </c>
      <c r="CC133" s="109" t="n">
        <v>0</v>
      </c>
      <c r="CD133" s="109" t="n">
        <v>0</v>
      </c>
      <c r="CE133" s="109" t="n">
        <v>0</v>
      </c>
      <c r="CF133" s="109" t="n">
        <v>0</v>
      </c>
      <c r="CG133" s="109" t="n">
        <v>0</v>
      </c>
      <c r="CH133" s="109" t="n">
        <v>0</v>
      </c>
      <c r="CI133" s="109" t="n">
        <v>0</v>
      </c>
      <c r="CJ133" s="109" t="n">
        <v>0</v>
      </c>
      <c r="CK133" s="109" t="n">
        <v>0</v>
      </c>
      <c r="CL133" s="109" t="n">
        <v>0</v>
      </c>
      <c r="CM133" s="109" t="n">
        <v>0</v>
      </c>
      <c r="CN133" s="109" t="n">
        <v>0</v>
      </c>
      <c r="CO133" s="109" t="n">
        <v>0</v>
      </c>
      <c r="CP133" s="109" t="n">
        <v>0</v>
      </c>
      <c r="CQ133" s="109" t="n">
        <v>0</v>
      </c>
      <c r="CR133" s="109" t="n">
        <v>0</v>
      </c>
      <c r="CS133" s="109" t="n">
        <v>0</v>
      </c>
      <c r="CT133" s="109" t="n">
        <v>0</v>
      </c>
      <c r="CU133" s="109" t="n">
        <v>0</v>
      </c>
      <c r="CV133" s="109" t="n">
        <v>0</v>
      </c>
      <c r="CW133" s="109" t="n">
        <v>0</v>
      </c>
      <c r="CX133" s="109" t="n">
        <v>0</v>
      </c>
      <c r="CY133" s="109" t="n">
        <v>0</v>
      </c>
      <c r="CZ133" s="109" t="n">
        <v>0</v>
      </c>
      <c r="DA133" s="109" t="n">
        <v>0</v>
      </c>
      <c r="DB133" s="109" t="n">
        <v>0</v>
      </c>
      <c r="DC133" s="109" t="n">
        <v>0</v>
      </c>
      <c r="DD133" s="109" t="n">
        <v>0</v>
      </c>
      <c r="DE133" s="109" t="n">
        <v>0</v>
      </c>
      <c r="DF133" s="109" t="n">
        <v>0</v>
      </c>
      <c r="DG133" s="109" t="n">
        <v>0</v>
      </c>
      <c r="DH133" s="109" t="n">
        <v>0</v>
      </c>
      <c r="DI133" s="109" t="n">
        <v>0</v>
      </c>
      <c r="DJ133" s="109" t="n">
        <v>0</v>
      </c>
      <c r="DK133" s="109" t="n">
        <v>0</v>
      </c>
      <c r="DL133" s="109" t="n">
        <v>0</v>
      </c>
      <c r="DM133" s="109" t="n">
        <v>0</v>
      </c>
      <c r="DN133" s="109" t="n">
        <v>0</v>
      </c>
      <c r="DO133" s="109" t="n">
        <v>0</v>
      </c>
      <c r="DP133" s="109" t="n">
        <v>0</v>
      </c>
      <c r="DQ133" s="109" t="n">
        <v>0</v>
      </c>
      <c r="DR133" s="109" t="n">
        <v>0</v>
      </c>
      <c r="DS133" s="109" t="n">
        <v>0</v>
      </c>
      <c r="DT133" s="109" t="n">
        <v>0</v>
      </c>
      <c r="DU133" s="109" t="n">
        <v>0</v>
      </c>
      <c r="DV133" s="109" t="n">
        <v>0</v>
      </c>
      <c r="DW133" s="109" t="n">
        <v>0</v>
      </c>
      <c r="DX133" s="109" t="n">
        <v>0</v>
      </c>
      <c r="DY133" s="109" t="n">
        <v>0</v>
      </c>
      <c r="DZ133" s="109" t="n">
        <v>0</v>
      </c>
      <c r="EA133" s="109" t="n">
        <v>0</v>
      </c>
      <c r="EB133" s="109" t="n">
        <v>0</v>
      </c>
      <c r="EC133" s="109" t="n">
        <v>0</v>
      </c>
      <c r="ED133" s="109" t="n">
        <v>0</v>
      </c>
      <c r="EE133" s="109" t="n">
        <v>0</v>
      </c>
      <c r="EF133" s="109" t="n">
        <v>0</v>
      </c>
      <c r="EG133" s="109" t="n">
        <v>0</v>
      </c>
      <c r="EH133" s="109" t="n">
        <v>0</v>
      </c>
      <c r="EI133" s="109" t="n">
        <v>0</v>
      </c>
      <c r="EJ133" s="109" t="n">
        <v>0</v>
      </c>
      <c r="EK133" s="109" t="n">
        <v>0</v>
      </c>
      <c r="EL133" s="109" t="n">
        <v>0</v>
      </c>
      <c r="EM133" s="109" t="n">
        <v>0</v>
      </c>
      <c r="EN133" s="109" t="n">
        <v>0</v>
      </c>
      <c r="EO133" s="109" t="n">
        <v>0</v>
      </c>
      <c r="EP133" s="109" t="n">
        <v>0</v>
      </c>
      <c r="EQ133" s="109" t="n">
        <v>0</v>
      </c>
      <c r="ER133" s="109" t="n">
        <v>0</v>
      </c>
      <c r="ES133" s="109" t="n">
        <v>0</v>
      </c>
      <c r="ET133" s="109" t="n">
        <v>0</v>
      </c>
      <c r="EU133" s="109" t="n">
        <v>0</v>
      </c>
      <c r="EV133" s="109" t="n">
        <v>0</v>
      </c>
      <c r="EW133" s="109" t="n">
        <v>0</v>
      </c>
      <c r="EX133" s="109" t="n">
        <v>0</v>
      </c>
      <c r="EY133" s="109" t="n">
        <v>0</v>
      </c>
      <c r="EZ133" s="109" t="n">
        <f aca="false">ROUND(SUM(G133:EY133),5)</f>
        <v>0</v>
      </c>
      <c r="FA133" s="110"/>
      <c r="FB133" s="111"/>
      <c r="FC133" s="110"/>
      <c r="FD133" s="111"/>
      <c r="FE133" s="110"/>
      <c r="FF133" s="111"/>
      <c r="FG133" s="110"/>
      <c r="FH133" s="111"/>
      <c r="FI133" s="110"/>
      <c r="FJ133" s="111"/>
      <c r="FK133" s="110"/>
      <c r="FL133" s="111"/>
      <c r="FM133" s="110"/>
      <c r="FN133" s="111"/>
      <c r="FO133" s="110"/>
      <c r="FP133" s="111"/>
      <c r="FQ133" s="110"/>
      <c r="FR133" s="111"/>
      <c r="FS133" s="110"/>
      <c r="FT133" s="111"/>
      <c r="FU133" s="110"/>
      <c r="FV133" s="111"/>
      <c r="FW133" s="110"/>
      <c r="FX133" s="111"/>
      <c r="FY133" s="110"/>
      <c r="FZ133" s="111"/>
      <c r="GA133" s="110"/>
      <c r="GB133" s="111"/>
      <c r="GC133" s="110"/>
      <c r="GD133" s="111"/>
      <c r="GE133" s="110"/>
      <c r="GF133" s="111"/>
      <c r="GG133" s="110"/>
      <c r="GH133" s="111"/>
      <c r="GI133" s="110"/>
      <c r="GJ133" s="111"/>
      <c r="GK133" s="110"/>
      <c r="GL133" s="111"/>
      <c r="GM133" s="110"/>
      <c r="GN133" s="111"/>
      <c r="GO133" s="110"/>
      <c r="GP133" s="111"/>
      <c r="GQ133" s="110"/>
      <c r="GR133" s="111"/>
      <c r="GS133" s="110"/>
      <c r="GT133" s="111"/>
      <c r="GU133" s="110"/>
      <c r="GV133" s="111"/>
      <c r="GW133" s="110"/>
      <c r="GX133" s="111"/>
      <c r="GY133" s="110"/>
      <c r="GZ133" s="111"/>
      <c r="HA133" s="110"/>
      <c r="HB133" s="111"/>
      <c r="HC133" s="110"/>
      <c r="HD133" s="111"/>
      <c r="HE133" s="110"/>
      <c r="HF133" s="111"/>
      <c r="HG133" s="110"/>
      <c r="HH133" s="111"/>
      <c r="HI133" s="110"/>
      <c r="HJ133" s="111"/>
      <c r="HK133" s="110"/>
      <c r="HL133" s="111"/>
      <c r="HM133" s="110"/>
      <c r="HN133" s="111"/>
      <c r="HO133" s="110"/>
      <c r="HP133" s="111"/>
      <c r="HQ133" s="110"/>
      <c r="HR133" s="111"/>
      <c r="HS133" s="110"/>
      <c r="HT133" s="111"/>
      <c r="HU133" s="110"/>
      <c r="HV133" s="111"/>
      <c r="HW133" s="110"/>
      <c r="HX133" s="111"/>
      <c r="HY133" s="110"/>
      <c r="HZ133" s="111"/>
      <c r="IA133" s="110"/>
      <c r="IB133" s="111"/>
      <c r="IC133" s="110"/>
      <c r="ID133" s="111"/>
      <c r="IE133" s="110"/>
      <c r="IF133" s="111"/>
      <c r="IG133" s="110"/>
      <c r="IH133" s="111"/>
      <c r="II133" s="110"/>
      <c r="IJ133" s="111"/>
      <c r="IK133" s="110"/>
      <c r="IL133" s="111"/>
      <c r="IM133" s="110"/>
      <c r="IN133" s="111"/>
      <c r="IO133" s="110"/>
      <c r="IP133" s="111"/>
      <c r="IQ133" s="110"/>
      <c r="IR133" s="111"/>
      <c r="IS133" s="110"/>
      <c r="IT133" s="111"/>
      <c r="IU133" s="110"/>
      <c r="IV133" s="111"/>
      <c r="IW133" s="110"/>
      <c r="IX133" s="111"/>
      <c r="IY133" s="110"/>
      <c r="IZ133" s="111"/>
      <c r="JA133" s="110"/>
      <c r="JB133" s="111"/>
      <c r="JC133" s="110"/>
      <c r="JD133" s="111"/>
      <c r="JE133" s="110"/>
      <c r="JF133" s="111"/>
      <c r="JG133" s="110"/>
      <c r="JH133" s="111"/>
      <c r="JI133" s="110"/>
      <c r="JJ133" s="111"/>
      <c r="JK133" s="110"/>
      <c r="JL133" s="111"/>
      <c r="JM133" s="110"/>
      <c r="JN133" s="111"/>
      <c r="JO133" s="110"/>
      <c r="JP133" s="111"/>
      <c r="JQ133" s="110"/>
      <c r="JR133" s="111"/>
      <c r="JS133" s="110"/>
      <c r="JT133" s="111"/>
      <c r="JU133" s="110"/>
      <c r="JV133" s="111"/>
      <c r="JW133" s="110"/>
      <c r="JX133" s="111"/>
      <c r="JY133" s="112"/>
      <c r="JZ133" s="112"/>
    </row>
    <row r="134" customFormat="false" ht="13.8" hidden="false" customHeight="false" outlineLevel="0" collapsed="false">
      <c r="A134" s="76"/>
      <c r="B134" s="76"/>
      <c r="C134" s="76"/>
      <c r="D134" s="76"/>
      <c r="E134" s="76" t="s">
        <v>509</v>
      </c>
      <c r="F134" s="76"/>
      <c r="G134" s="109" t="n">
        <v>0</v>
      </c>
      <c r="H134" s="109" t="n">
        <v>0</v>
      </c>
      <c r="I134" s="109" t="n">
        <v>0</v>
      </c>
      <c r="J134" s="109" t="n">
        <v>0</v>
      </c>
      <c r="K134" s="109" t="n">
        <v>0</v>
      </c>
      <c r="L134" s="109" t="n">
        <v>0</v>
      </c>
      <c r="M134" s="109" t="n">
        <v>0</v>
      </c>
      <c r="N134" s="109" t="n">
        <v>0</v>
      </c>
      <c r="O134" s="109" t="n">
        <v>0</v>
      </c>
      <c r="P134" s="109" t="n">
        <v>0</v>
      </c>
      <c r="Q134" s="109" t="n">
        <v>0</v>
      </c>
      <c r="R134" s="109" t="n">
        <v>0</v>
      </c>
      <c r="S134" s="109" t="n">
        <v>0</v>
      </c>
      <c r="T134" s="109" t="n">
        <v>0</v>
      </c>
      <c r="U134" s="109" t="n">
        <v>0</v>
      </c>
      <c r="V134" s="109" t="n">
        <v>0</v>
      </c>
      <c r="W134" s="109" t="n">
        <v>0</v>
      </c>
      <c r="X134" s="109" t="n">
        <v>0</v>
      </c>
      <c r="Y134" s="109" t="n">
        <v>0</v>
      </c>
      <c r="Z134" s="109" t="n">
        <v>0</v>
      </c>
      <c r="AA134" s="109" t="n">
        <v>0</v>
      </c>
      <c r="AB134" s="109" t="n">
        <v>0</v>
      </c>
      <c r="AC134" s="109" t="n">
        <v>0</v>
      </c>
      <c r="AD134" s="109" t="n">
        <v>0</v>
      </c>
      <c r="AE134" s="109" t="n">
        <v>0</v>
      </c>
      <c r="AF134" s="109" t="n">
        <v>0</v>
      </c>
      <c r="AG134" s="109" t="n">
        <v>0</v>
      </c>
      <c r="AH134" s="109" t="n">
        <v>0</v>
      </c>
      <c r="AI134" s="109" t="n">
        <v>0</v>
      </c>
      <c r="AJ134" s="109" t="n">
        <v>0</v>
      </c>
      <c r="AK134" s="109" t="n">
        <v>0</v>
      </c>
      <c r="AL134" s="109" t="n">
        <v>0</v>
      </c>
      <c r="AM134" s="109" t="n">
        <v>0</v>
      </c>
      <c r="AN134" s="109" t="n">
        <v>0</v>
      </c>
      <c r="AO134" s="109" t="n">
        <v>0</v>
      </c>
      <c r="AP134" s="109" t="n">
        <v>0</v>
      </c>
      <c r="AQ134" s="109" t="n">
        <v>0</v>
      </c>
      <c r="AR134" s="109" t="n">
        <v>0</v>
      </c>
      <c r="AS134" s="109" t="n">
        <v>0</v>
      </c>
      <c r="AT134" s="109" t="n">
        <v>0</v>
      </c>
      <c r="AU134" s="109" t="n">
        <v>0</v>
      </c>
      <c r="AV134" s="109" t="n">
        <v>0</v>
      </c>
      <c r="AW134" s="109" t="n">
        <v>0</v>
      </c>
      <c r="AX134" s="109" t="n">
        <v>0</v>
      </c>
      <c r="AY134" s="109" t="n">
        <v>0</v>
      </c>
      <c r="AZ134" s="109" t="n">
        <v>0</v>
      </c>
      <c r="BA134" s="109" t="n">
        <v>0</v>
      </c>
      <c r="BB134" s="109" t="n">
        <v>0</v>
      </c>
      <c r="BC134" s="109" t="n">
        <v>0</v>
      </c>
      <c r="BD134" s="109" t="n">
        <v>0</v>
      </c>
      <c r="BE134" s="109" t="n">
        <v>0</v>
      </c>
      <c r="BF134" s="109" t="n">
        <v>0</v>
      </c>
      <c r="BG134" s="109" t="n">
        <v>0</v>
      </c>
      <c r="BH134" s="109" t="n">
        <v>0</v>
      </c>
      <c r="BI134" s="109" t="n">
        <v>0</v>
      </c>
      <c r="BJ134" s="109" t="n">
        <v>0</v>
      </c>
      <c r="BK134" s="109" t="n">
        <v>0</v>
      </c>
      <c r="BL134" s="109" t="n">
        <v>0</v>
      </c>
      <c r="BM134" s="109" t="n">
        <v>0</v>
      </c>
      <c r="BN134" s="109" t="n">
        <v>0</v>
      </c>
      <c r="BO134" s="109" t="n">
        <v>0</v>
      </c>
      <c r="BP134" s="109" t="n">
        <v>0</v>
      </c>
      <c r="BQ134" s="109" t="n">
        <v>0</v>
      </c>
      <c r="BR134" s="109" t="n">
        <v>0</v>
      </c>
      <c r="BS134" s="109" t="n">
        <v>0</v>
      </c>
      <c r="BT134" s="109" t="n">
        <v>0</v>
      </c>
      <c r="BU134" s="109" t="n">
        <v>0</v>
      </c>
      <c r="BV134" s="109" t="n">
        <v>0</v>
      </c>
      <c r="BW134" s="109" t="n">
        <v>0</v>
      </c>
      <c r="BX134" s="109" t="n">
        <v>0</v>
      </c>
      <c r="BY134" s="109" t="n">
        <v>0</v>
      </c>
      <c r="BZ134" s="109" t="n">
        <v>0</v>
      </c>
      <c r="CA134" s="109" t="n">
        <v>0</v>
      </c>
      <c r="CB134" s="109" t="n">
        <v>0</v>
      </c>
      <c r="CC134" s="109" t="n">
        <v>0</v>
      </c>
      <c r="CD134" s="109" t="n">
        <v>0</v>
      </c>
      <c r="CE134" s="109" t="n">
        <v>0</v>
      </c>
      <c r="CF134" s="109" t="n">
        <v>0</v>
      </c>
      <c r="CG134" s="109" t="n">
        <v>0</v>
      </c>
      <c r="CH134" s="109" t="n">
        <v>0</v>
      </c>
      <c r="CI134" s="109" t="n">
        <v>0</v>
      </c>
      <c r="CJ134" s="109" t="n">
        <v>0</v>
      </c>
      <c r="CK134" s="109" t="n">
        <v>0</v>
      </c>
      <c r="CL134" s="109" t="n">
        <v>0</v>
      </c>
      <c r="CM134" s="109" t="n">
        <v>0</v>
      </c>
      <c r="CN134" s="109" t="n">
        <v>0</v>
      </c>
      <c r="CO134" s="109" t="n">
        <v>0</v>
      </c>
      <c r="CP134" s="109" t="n">
        <v>0</v>
      </c>
      <c r="CQ134" s="109" t="n">
        <v>0</v>
      </c>
      <c r="CR134" s="109" t="n">
        <v>0</v>
      </c>
      <c r="CS134" s="109" t="n">
        <v>0</v>
      </c>
      <c r="CT134" s="109" t="n">
        <v>4455368.64</v>
      </c>
      <c r="CU134" s="109" t="n">
        <v>0</v>
      </c>
      <c r="CV134" s="109" t="n">
        <v>0</v>
      </c>
      <c r="CW134" s="109" t="n">
        <v>0</v>
      </c>
      <c r="CX134" s="109" t="n">
        <v>0</v>
      </c>
      <c r="CY134" s="109" t="n">
        <v>0</v>
      </c>
      <c r="CZ134" s="109" t="n">
        <v>0</v>
      </c>
      <c r="DA134" s="109" t="n">
        <v>0</v>
      </c>
      <c r="DB134" s="109" t="n">
        <v>0</v>
      </c>
      <c r="DC134" s="109" t="n">
        <v>0</v>
      </c>
      <c r="DD134" s="109" t="n">
        <v>0</v>
      </c>
      <c r="DE134" s="109" t="n">
        <v>0</v>
      </c>
      <c r="DF134" s="109" t="n">
        <v>0</v>
      </c>
      <c r="DG134" s="109" t="n">
        <v>0</v>
      </c>
      <c r="DH134" s="109" t="n">
        <v>0</v>
      </c>
      <c r="DI134" s="109" t="n">
        <v>0</v>
      </c>
      <c r="DJ134" s="109" t="n">
        <v>0</v>
      </c>
      <c r="DK134" s="109" t="n">
        <v>0</v>
      </c>
      <c r="DL134" s="109" t="n">
        <v>0</v>
      </c>
      <c r="DM134" s="109" t="n">
        <v>0</v>
      </c>
      <c r="DN134" s="109" t="n">
        <v>0</v>
      </c>
      <c r="DO134" s="109" t="n">
        <v>0</v>
      </c>
      <c r="DP134" s="109" t="n">
        <v>0</v>
      </c>
      <c r="DQ134" s="109" t="n">
        <v>0</v>
      </c>
      <c r="DR134" s="109" t="n">
        <v>0</v>
      </c>
      <c r="DS134" s="109" t="n">
        <v>0</v>
      </c>
      <c r="DT134" s="109" t="n">
        <v>0</v>
      </c>
      <c r="DU134" s="109" t="n">
        <v>0</v>
      </c>
      <c r="DV134" s="109" t="n">
        <v>0</v>
      </c>
      <c r="DW134" s="109" t="n">
        <v>0</v>
      </c>
      <c r="DX134" s="109" t="n">
        <v>0</v>
      </c>
      <c r="DY134" s="109" t="n">
        <v>0</v>
      </c>
      <c r="DZ134" s="109" t="n">
        <v>0</v>
      </c>
      <c r="EA134" s="109" t="n">
        <v>0</v>
      </c>
      <c r="EB134" s="109" t="n">
        <v>0</v>
      </c>
      <c r="EC134" s="109" t="n">
        <v>0</v>
      </c>
      <c r="ED134" s="109" t="n">
        <v>0</v>
      </c>
      <c r="EE134" s="109" t="n">
        <v>0</v>
      </c>
      <c r="EF134" s="109" t="n">
        <v>0</v>
      </c>
      <c r="EG134" s="109" t="n">
        <v>0</v>
      </c>
      <c r="EH134" s="109" t="n">
        <v>0</v>
      </c>
      <c r="EI134" s="109" t="n">
        <v>0</v>
      </c>
      <c r="EJ134" s="109" t="n">
        <v>0</v>
      </c>
      <c r="EK134" s="109" t="n">
        <v>0</v>
      </c>
      <c r="EL134" s="109" t="n">
        <v>0</v>
      </c>
      <c r="EM134" s="109" t="n">
        <v>0</v>
      </c>
      <c r="EN134" s="109" t="n">
        <v>0</v>
      </c>
      <c r="EO134" s="109" t="n">
        <v>0</v>
      </c>
      <c r="EP134" s="109" t="n">
        <v>0</v>
      </c>
      <c r="EQ134" s="109" t="n">
        <v>0</v>
      </c>
      <c r="ER134" s="109" t="n">
        <v>0</v>
      </c>
      <c r="ES134" s="109" t="n">
        <v>0</v>
      </c>
      <c r="ET134" s="109" t="n">
        <v>0</v>
      </c>
      <c r="EU134" s="109" t="n">
        <v>0</v>
      </c>
      <c r="EV134" s="109" t="n">
        <v>0</v>
      </c>
      <c r="EW134" s="109" t="n">
        <v>0</v>
      </c>
      <c r="EX134" s="109" t="n">
        <v>0</v>
      </c>
      <c r="EY134" s="109" t="n">
        <v>0</v>
      </c>
      <c r="EZ134" s="109" t="n">
        <f aca="false">ROUND(SUM(G134:EY134),5)</f>
        <v>4455368.64</v>
      </c>
      <c r="FA134" s="110"/>
      <c r="FB134" s="111"/>
      <c r="FC134" s="110"/>
      <c r="FD134" s="111"/>
      <c r="FE134" s="110"/>
      <c r="FF134" s="111"/>
      <c r="FG134" s="110"/>
      <c r="FH134" s="111"/>
      <c r="FI134" s="110"/>
      <c r="FJ134" s="111"/>
      <c r="FK134" s="110"/>
      <c r="FL134" s="111"/>
      <c r="FM134" s="110"/>
      <c r="FN134" s="111"/>
      <c r="FO134" s="110"/>
      <c r="FP134" s="111"/>
      <c r="FQ134" s="110"/>
      <c r="FR134" s="111"/>
      <c r="FS134" s="110"/>
      <c r="FT134" s="111"/>
      <c r="FU134" s="110"/>
      <c r="FV134" s="111"/>
      <c r="FW134" s="110"/>
      <c r="FX134" s="111"/>
      <c r="FY134" s="110"/>
      <c r="FZ134" s="111"/>
      <c r="GA134" s="110"/>
      <c r="GB134" s="111"/>
      <c r="GC134" s="110"/>
      <c r="GD134" s="111"/>
      <c r="GE134" s="110"/>
      <c r="GF134" s="111"/>
      <c r="GG134" s="110"/>
      <c r="GH134" s="111"/>
      <c r="GI134" s="110"/>
      <c r="GJ134" s="111"/>
      <c r="GK134" s="110"/>
      <c r="GL134" s="111"/>
      <c r="GM134" s="110"/>
      <c r="GN134" s="111"/>
      <c r="GO134" s="110"/>
      <c r="GP134" s="111"/>
      <c r="GQ134" s="110"/>
      <c r="GR134" s="111"/>
      <c r="GS134" s="110"/>
      <c r="GT134" s="111"/>
      <c r="GU134" s="110"/>
      <c r="GV134" s="111"/>
      <c r="GW134" s="110"/>
      <c r="GX134" s="111"/>
      <c r="GY134" s="110"/>
      <c r="GZ134" s="111"/>
      <c r="HA134" s="110"/>
      <c r="HB134" s="111"/>
      <c r="HC134" s="110"/>
      <c r="HD134" s="111"/>
      <c r="HE134" s="110"/>
      <c r="HF134" s="111"/>
      <c r="HG134" s="110"/>
      <c r="HH134" s="111"/>
      <c r="HI134" s="110"/>
      <c r="HJ134" s="111"/>
      <c r="HK134" s="110"/>
      <c r="HL134" s="111"/>
      <c r="HM134" s="110"/>
      <c r="HN134" s="111"/>
      <c r="HO134" s="110"/>
      <c r="HP134" s="111"/>
      <c r="HQ134" s="110"/>
      <c r="HR134" s="111"/>
      <c r="HS134" s="110"/>
      <c r="HT134" s="111"/>
      <c r="HU134" s="110"/>
      <c r="HV134" s="111"/>
      <c r="HW134" s="110"/>
      <c r="HX134" s="111"/>
      <c r="HY134" s="110"/>
      <c r="HZ134" s="111"/>
      <c r="IA134" s="110"/>
      <c r="IB134" s="111"/>
      <c r="IC134" s="110"/>
      <c r="ID134" s="111"/>
      <c r="IE134" s="110"/>
      <c r="IF134" s="111"/>
      <c r="IG134" s="110"/>
      <c r="IH134" s="111"/>
      <c r="II134" s="110"/>
      <c r="IJ134" s="111"/>
      <c r="IK134" s="110"/>
      <c r="IL134" s="111"/>
      <c r="IM134" s="110"/>
      <c r="IN134" s="111"/>
      <c r="IO134" s="110"/>
      <c r="IP134" s="111"/>
      <c r="IQ134" s="110"/>
      <c r="IR134" s="111"/>
      <c r="IS134" s="110"/>
      <c r="IT134" s="111"/>
      <c r="IU134" s="110"/>
      <c r="IV134" s="111"/>
      <c r="IW134" s="110"/>
      <c r="IX134" s="111"/>
      <c r="IY134" s="110"/>
      <c r="IZ134" s="111"/>
      <c r="JA134" s="110"/>
      <c r="JB134" s="111"/>
      <c r="JC134" s="110"/>
      <c r="JD134" s="111"/>
      <c r="JE134" s="110"/>
      <c r="JF134" s="111"/>
      <c r="JG134" s="110"/>
      <c r="JH134" s="111"/>
      <c r="JI134" s="110"/>
      <c r="JJ134" s="111"/>
      <c r="JK134" s="110"/>
      <c r="JL134" s="111"/>
      <c r="JM134" s="110"/>
      <c r="JN134" s="111"/>
      <c r="JO134" s="110"/>
      <c r="JP134" s="111"/>
      <c r="JQ134" s="110"/>
      <c r="JR134" s="111"/>
      <c r="JS134" s="110"/>
      <c r="JT134" s="111"/>
      <c r="JU134" s="110"/>
      <c r="JV134" s="111"/>
      <c r="JW134" s="110"/>
      <c r="JX134" s="111"/>
      <c r="JY134" s="112"/>
      <c r="JZ134" s="112"/>
    </row>
    <row r="135" customFormat="false" ht="13.8" hidden="false" customHeight="false" outlineLevel="0" collapsed="false">
      <c r="A135" s="76"/>
      <c r="B135" s="76"/>
      <c r="C135" s="76"/>
      <c r="D135" s="76"/>
      <c r="E135" s="76" t="s">
        <v>510</v>
      </c>
      <c r="F135" s="76"/>
      <c r="G135" s="113" t="n">
        <v>0</v>
      </c>
      <c r="H135" s="113" t="n">
        <v>0</v>
      </c>
      <c r="I135" s="113" t="n">
        <v>0</v>
      </c>
      <c r="J135" s="113" t="n">
        <v>0</v>
      </c>
      <c r="K135" s="113" t="n">
        <v>0</v>
      </c>
      <c r="L135" s="113" t="n">
        <v>0</v>
      </c>
      <c r="M135" s="113" t="n">
        <v>0</v>
      </c>
      <c r="N135" s="113" t="n">
        <v>0</v>
      </c>
      <c r="O135" s="113" t="n">
        <v>0</v>
      </c>
      <c r="P135" s="113" t="n">
        <v>0</v>
      </c>
      <c r="Q135" s="113" t="n">
        <v>0</v>
      </c>
      <c r="R135" s="113" t="n">
        <v>0</v>
      </c>
      <c r="S135" s="113" t="n">
        <v>0</v>
      </c>
      <c r="T135" s="113" t="n">
        <v>0</v>
      </c>
      <c r="U135" s="113" t="n">
        <v>0</v>
      </c>
      <c r="V135" s="113" t="n">
        <v>0</v>
      </c>
      <c r="W135" s="113" t="n">
        <v>0</v>
      </c>
      <c r="X135" s="113" t="n">
        <v>0</v>
      </c>
      <c r="Y135" s="113" t="n">
        <v>0</v>
      </c>
      <c r="Z135" s="113" t="n">
        <v>0</v>
      </c>
      <c r="AA135" s="113" t="n">
        <v>0</v>
      </c>
      <c r="AB135" s="113" t="n">
        <v>0</v>
      </c>
      <c r="AC135" s="113" t="n">
        <v>0</v>
      </c>
      <c r="AD135" s="113" t="n">
        <v>0</v>
      </c>
      <c r="AE135" s="113" t="n">
        <v>0</v>
      </c>
      <c r="AF135" s="113" t="n">
        <v>0</v>
      </c>
      <c r="AG135" s="113" t="n">
        <v>0</v>
      </c>
      <c r="AH135" s="113" t="n">
        <v>0</v>
      </c>
      <c r="AI135" s="113" t="n">
        <v>0</v>
      </c>
      <c r="AJ135" s="113" t="n">
        <v>0</v>
      </c>
      <c r="AK135" s="113" t="n">
        <v>0</v>
      </c>
      <c r="AL135" s="113" t="n">
        <v>0</v>
      </c>
      <c r="AM135" s="113" t="n">
        <v>0</v>
      </c>
      <c r="AN135" s="113" t="n">
        <v>0</v>
      </c>
      <c r="AO135" s="113" t="n">
        <v>0</v>
      </c>
      <c r="AP135" s="113" t="n">
        <v>0</v>
      </c>
      <c r="AQ135" s="113" t="n">
        <v>0</v>
      </c>
      <c r="AR135" s="113" t="n">
        <v>0</v>
      </c>
      <c r="AS135" s="113" t="n">
        <v>0</v>
      </c>
      <c r="AT135" s="113" t="n">
        <v>0</v>
      </c>
      <c r="AU135" s="113" t="n">
        <v>0</v>
      </c>
      <c r="AV135" s="113" t="n">
        <v>0</v>
      </c>
      <c r="AW135" s="113" t="n">
        <v>0</v>
      </c>
      <c r="AX135" s="113" t="n">
        <v>0</v>
      </c>
      <c r="AY135" s="113" t="n">
        <v>0</v>
      </c>
      <c r="AZ135" s="113" t="n">
        <v>0</v>
      </c>
      <c r="BA135" s="113" t="n">
        <v>0</v>
      </c>
      <c r="BB135" s="113" t="n">
        <v>0</v>
      </c>
      <c r="BC135" s="113" t="n">
        <v>0</v>
      </c>
      <c r="BD135" s="113" t="n">
        <v>0</v>
      </c>
      <c r="BE135" s="113" t="n">
        <v>0</v>
      </c>
      <c r="BF135" s="113" t="n">
        <v>0</v>
      </c>
      <c r="BG135" s="113" t="n">
        <v>0</v>
      </c>
      <c r="BH135" s="113" t="n">
        <v>0</v>
      </c>
      <c r="BI135" s="113" t="n">
        <v>0</v>
      </c>
      <c r="BJ135" s="113" t="n">
        <v>0</v>
      </c>
      <c r="BK135" s="113" t="n">
        <v>0</v>
      </c>
      <c r="BL135" s="113" t="n">
        <v>0</v>
      </c>
      <c r="BM135" s="113" t="n">
        <v>0</v>
      </c>
      <c r="BN135" s="113" t="n">
        <v>0</v>
      </c>
      <c r="BO135" s="113" t="n">
        <v>0</v>
      </c>
      <c r="BP135" s="113" t="n">
        <v>0</v>
      </c>
      <c r="BQ135" s="113" t="n">
        <v>0</v>
      </c>
      <c r="BR135" s="113" t="n">
        <v>0</v>
      </c>
      <c r="BS135" s="113" t="n">
        <v>0</v>
      </c>
      <c r="BT135" s="113" t="n">
        <v>0</v>
      </c>
      <c r="BU135" s="113" t="n">
        <v>0</v>
      </c>
      <c r="BV135" s="113" t="n">
        <v>0</v>
      </c>
      <c r="BW135" s="113" t="n">
        <v>0</v>
      </c>
      <c r="BX135" s="113" t="n">
        <v>0</v>
      </c>
      <c r="BY135" s="113" t="n">
        <v>0</v>
      </c>
      <c r="BZ135" s="113" t="n">
        <v>0</v>
      </c>
      <c r="CA135" s="113" t="n">
        <v>0</v>
      </c>
      <c r="CB135" s="113" t="n">
        <v>0</v>
      </c>
      <c r="CC135" s="113" t="n">
        <v>0</v>
      </c>
      <c r="CD135" s="113" t="n">
        <v>0</v>
      </c>
      <c r="CE135" s="113" t="n">
        <v>0</v>
      </c>
      <c r="CF135" s="113" t="n">
        <v>0</v>
      </c>
      <c r="CG135" s="113" t="n">
        <v>0</v>
      </c>
      <c r="CH135" s="113" t="n">
        <v>0</v>
      </c>
      <c r="CI135" s="113" t="n">
        <v>0</v>
      </c>
      <c r="CJ135" s="113" t="n">
        <v>0</v>
      </c>
      <c r="CK135" s="113" t="n">
        <v>0</v>
      </c>
      <c r="CL135" s="113" t="n">
        <v>0</v>
      </c>
      <c r="CM135" s="113" t="n">
        <v>0</v>
      </c>
      <c r="CN135" s="113" t="n">
        <v>0</v>
      </c>
      <c r="CO135" s="113" t="n">
        <v>0</v>
      </c>
      <c r="CP135" s="113" t="n">
        <v>0</v>
      </c>
      <c r="CQ135" s="113" t="n">
        <v>0</v>
      </c>
      <c r="CR135" s="113" t="n">
        <v>0</v>
      </c>
      <c r="CS135" s="113" t="n">
        <v>0</v>
      </c>
      <c r="CT135" s="113" t="n">
        <v>0</v>
      </c>
      <c r="CU135" s="113" t="n">
        <v>0</v>
      </c>
      <c r="CV135" s="113" t="n">
        <v>0</v>
      </c>
      <c r="CW135" s="113" t="n">
        <v>0</v>
      </c>
      <c r="CX135" s="113" t="n">
        <v>0</v>
      </c>
      <c r="CY135" s="113" t="n">
        <v>0</v>
      </c>
      <c r="CZ135" s="113" t="n">
        <v>0</v>
      </c>
      <c r="DA135" s="113" t="n">
        <v>0</v>
      </c>
      <c r="DB135" s="113" t="n">
        <v>0</v>
      </c>
      <c r="DC135" s="113" t="n">
        <v>0</v>
      </c>
      <c r="DD135" s="113" t="n">
        <v>0</v>
      </c>
      <c r="DE135" s="113" t="n">
        <v>0</v>
      </c>
      <c r="DF135" s="113" t="n">
        <v>0</v>
      </c>
      <c r="DG135" s="113" t="n">
        <v>0</v>
      </c>
      <c r="DH135" s="113" t="n">
        <v>0</v>
      </c>
      <c r="DI135" s="113" t="n">
        <v>0</v>
      </c>
      <c r="DJ135" s="113" t="n">
        <v>0</v>
      </c>
      <c r="DK135" s="113" t="n">
        <v>0</v>
      </c>
      <c r="DL135" s="113" t="n">
        <v>0</v>
      </c>
      <c r="DM135" s="113" t="n">
        <v>0</v>
      </c>
      <c r="DN135" s="113" t="n">
        <v>0</v>
      </c>
      <c r="DO135" s="113" t="n">
        <v>0</v>
      </c>
      <c r="DP135" s="113" t="n">
        <v>0</v>
      </c>
      <c r="DQ135" s="113" t="n">
        <v>0</v>
      </c>
      <c r="DR135" s="113" t="n">
        <v>0</v>
      </c>
      <c r="DS135" s="113" t="n">
        <v>0</v>
      </c>
      <c r="DT135" s="113" t="n">
        <v>0</v>
      </c>
      <c r="DU135" s="113" t="n">
        <v>0</v>
      </c>
      <c r="DV135" s="113" t="n">
        <v>0</v>
      </c>
      <c r="DW135" s="113" t="n">
        <v>0</v>
      </c>
      <c r="DX135" s="113" t="n">
        <v>0</v>
      </c>
      <c r="DY135" s="113" t="n">
        <v>0</v>
      </c>
      <c r="DZ135" s="113" t="n">
        <v>0</v>
      </c>
      <c r="EA135" s="113" t="n">
        <v>0</v>
      </c>
      <c r="EB135" s="113" t="n">
        <v>0</v>
      </c>
      <c r="EC135" s="113" t="n">
        <v>0</v>
      </c>
      <c r="ED135" s="113" t="n">
        <v>0</v>
      </c>
      <c r="EE135" s="113" t="n">
        <v>0</v>
      </c>
      <c r="EF135" s="113" t="n">
        <v>0</v>
      </c>
      <c r="EG135" s="113" t="n">
        <v>0</v>
      </c>
      <c r="EH135" s="113" t="n">
        <v>0</v>
      </c>
      <c r="EI135" s="113" t="n">
        <v>0</v>
      </c>
      <c r="EJ135" s="113" t="n">
        <v>0</v>
      </c>
      <c r="EK135" s="113" t="n">
        <v>0</v>
      </c>
      <c r="EL135" s="113" t="n">
        <v>0</v>
      </c>
      <c r="EM135" s="113" t="n">
        <v>0</v>
      </c>
      <c r="EN135" s="113" t="n">
        <v>0</v>
      </c>
      <c r="EO135" s="113" t="n">
        <v>0</v>
      </c>
      <c r="EP135" s="113" t="n">
        <v>0</v>
      </c>
      <c r="EQ135" s="113" t="n">
        <v>0</v>
      </c>
      <c r="ER135" s="113" t="n">
        <v>0</v>
      </c>
      <c r="ES135" s="113" t="n">
        <v>0</v>
      </c>
      <c r="ET135" s="113" t="n">
        <v>0</v>
      </c>
      <c r="EU135" s="113" t="n">
        <v>0</v>
      </c>
      <c r="EV135" s="113" t="n">
        <v>0</v>
      </c>
      <c r="EW135" s="113" t="n">
        <v>0</v>
      </c>
      <c r="EX135" s="113" t="n">
        <v>0</v>
      </c>
      <c r="EY135" s="113" t="n">
        <v>0</v>
      </c>
      <c r="EZ135" s="113" t="n">
        <f aca="false">ROUND(SUM(G135:EY135),5)</f>
        <v>0</v>
      </c>
      <c r="FA135" s="110"/>
      <c r="FB135" s="111"/>
      <c r="FC135" s="110"/>
      <c r="FD135" s="111"/>
      <c r="FE135" s="110"/>
      <c r="FF135" s="111"/>
      <c r="FG135" s="110"/>
      <c r="FH135" s="111"/>
      <c r="FI135" s="110"/>
      <c r="FJ135" s="111"/>
      <c r="FK135" s="110"/>
      <c r="FL135" s="111"/>
      <c r="FM135" s="110"/>
      <c r="FN135" s="111"/>
      <c r="FO135" s="110"/>
      <c r="FP135" s="111"/>
      <c r="FQ135" s="110"/>
      <c r="FR135" s="111"/>
      <c r="FS135" s="110"/>
      <c r="FT135" s="111"/>
      <c r="FU135" s="110"/>
      <c r="FV135" s="111"/>
      <c r="FW135" s="110"/>
      <c r="FX135" s="111"/>
      <c r="FY135" s="110"/>
      <c r="FZ135" s="111"/>
      <c r="GA135" s="110"/>
      <c r="GB135" s="111"/>
      <c r="GC135" s="110"/>
      <c r="GD135" s="111"/>
      <c r="GE135" s="110"/>
      <c r="GF135" s="111"/>
      <c r="GG135" s="110"/>
      <c r="GH135" s="111"/>
      <c r="GI135" s="110"/>
      <c r="GJ135" s="111"/>
      <c r="GK135" s="110"/>
      <c r="GL135" s="111"/>
      <c r="GM135" s="110"/>
      <c r="GN135" s="111"/>
      <c r="GO135" s="110"/>
      <c r="GP135" s="111"/>
      <c r="GQ135" s="110"/>
      <c r="GR135" s="111"/>
      <c r="GS135" s="110"/>
      <c r="GT135" s="111"/>
      <c r="GU135" s="110"/>
      <c r="GV135" s="111"/>
      <c r="GW135" s="110"/>
      <c r="GX135" s="111"/>
      <c r="GY135" s="110"/>
      <c r="GZ135" s="111"/>
      <c r="HA135" s="110"/>
      <c r="HB135" s="111"/>
      <c r="HC135" s="110"/>
      <c r="HD135" s="111"/>
      <c r="HE135" s="110"/>
      <c r="HF135" s="111"/>
      <c r="HG135" s="110"/>
      <c r="HH135" s="111"/>
      <c r="HI135" s="110"/>
      <c r="HJ135" s="111"/>
      <c r="HK135" s="110"/>
      <c r="HL135" s="111"/>
      <c r="HM135" s="110"/>
      <c r="HN135" s="111"/>
      <c r="HO135" s="110"/>
      <c r="HP135" s="111"/>
      <c r="HQ135" s="110"/>
      <c r="HR135" s="111"/>
      <c r="HS135" s="110"/>
      <c r="HT135" s="111"/>
      <c r="HU135" s="110"/>
      <c r="HV135" s="111"/>
      <c r="HW135" s="110"/>
      <c r="HX135" s="111"/>
      <c r="HY135" s="110"/>
      <c r="HZ135" s="111"/>
      <c r="IA135" s="110"/>
      <c r="IB135" s="111"/>
      <c r="IC135" s="110"/>
      <c r="ID135" s="111"/>
      <c r="IE135" s="110"/>
      <c r="IF135" s="111"/>
      <c r="IG135" s="110"/>
      <c r="IH135" s="111"/>
      <c r="II135" s="110"/>
      <c r="IJ135" s="111"/>
      <c r="IK135" s="110"/>
      <c r="IL135" s="111"/>
      <c r="IM135" s="110"/>
      <c r="IN135" s="111"/>
      <c r="IO135" s="110"/>
      <c r="IP135" s="111"/>
      <c r="IQ135" s="110"/>
      <c r="IR135" s="111"/>
      <c r="IS135" s="110"/>
      <c r="IT135" s="111"/>
      <c r="IU135" s="110"/>
      <c r="IV135" s="111"/>
      <c r="IW135" s="110"/>
      <c r="IX135" s="111"/>
      <c r="IY135" s="110"/>
      <c r="IZ135" s="111"/>
      <c r="JA135" s="110"/>
      <c r="JB135" s="111"/>
      <c r="JC135" s="110"/>
      <c r="JD135" s="111"/>
      <c r="JE135" s="110"/>
      <c r="JF135" s="111"/>
      <c r="JG135" s="110"/>
      <c r="JH135" s="111"/>
      <c r="JI135" s="110"/>
      <c r="JJ135" s="111"/>
      <c r="JK135" s="110"/>
      <c r="JL135" s="111"/>
      <c r="JM135" s="110"/>
      <c r="JN135" s="111"/>
      <c r="JO135" s="110"/>
      <c r="JP135" s="111"/>
      <c r="JQ135" s="110"/>
      <c r="JR135" s="111"/>
      <c r="JS135" s="110"/>
      <c r="JT135" s="111"/>
      <c r="JU135" s="110"/>
      <c r="JV135" s="111"/>
      <c r="JW135" s="110"/>
      <c r="JX135" s="111"/>
      <c r="JY135" s="112"/>
      <c r="JZ135" s="112"/>
    </row>
    <row r="136" customFormat="false" ht="13.8" hidden="false" customHeight="false" outlineLevel="0" collapsed="false">
      <c r="A136" s="76"/>
      <c r="B136" s="76"/>
      <c r="C136" s="76"/>
      <c r="D136" s="76" t="s">
        <v>511</v>
      </c>
      <c r="E136" s="76"/>
      <c r="F136" s="76"/>
      <c r="G136" s="109" t="n">
        <f aca="false">ROUND(SUM(G122:G135),5)</f>
        <v>0</v>
      </c>
      <c r="H136" s="109" t="n">
        <f aca="false">ROUND(SUM(H122:H135),5)</f>
        <v>0</v>
      </c>
      <c r="I136" s="109" t="n">
        <f aca="false">ROUND(SUM(I122:I135),5)</f>
        <v>1876459.46</v>
      </c>
      <c r="J136" s="109" t="n">
        <f aca="false">ROUND(SUM(J122:J135),5)</f>
        <v>0</v>
      </c>
      <c r="K136" s="109" t="n">
        <f aca="false">ROUND(SUM(K122:K135),5)</f>
        <v>0</v>
      </c>
      <c r="L136" s="109" t="n">
        <f aca="false">ROUND(SUM(L122:L135),5)</f>
        <v>0</v>
      </c>
      <c r="M136" s="109" t="n">
        <f aca="false">ROUND(SUM(M122:M135),5)</f>
        <v>0</v>
      </c>
      <c r="N136" s="109" t="n">
        <f aca="false">ROUND(SUM(N122:N135),5)</f>
        <v>0</v>
      </c>
      <c r="O136" s="109" t="n">
        <f aca="false">ROUND(SUM(O122:O135),5)</f>
        <v>0</v>
      </c>
      <c r="P136" s="109" t="n">
        <f aca="false">ROUND(SUM(P122:P135),5)</f>
        <v>0</v>
      </c>
      <c r="Q136" s="109" t="n">
        <f aca="false">ROUND(SUM(Q122:Q135),5)</f>
        <v>0</v>
      </c>
      <c r="R136" s="109" t="n">
        <f aca="false">ROUND(SUM(R122:R135),5)</f>
        <v>0</v>
      </c>
      <c r="S136" s="109" t="n">
        <f aca="false">ROUND(SUM(S122:S135),5)</f>
        <v>0</v>
      </c>
      <c r="T136" s="109" t="n">
        <f aca="false">ROUND(SUM(T122:T135),5)</f>
        <v>0</v>
      </c>
      <c r="U136" s="109" t="n">
        <f aca="false">ROUND(SUM(U122:U135),5)</f>
        <v>0</v>
      </c>
      <c r="V136" s="109" t="n">
        <f aca="false">ROUND(SUM(V122:V135),5)</f>
        <v>0</v>
      </c>
      <c r="W136" s="109" t="n">
        <f aca="false">ROUND(SUM(W122:W135),5)</f>
        <v>0</v>
      </c>
      <c r="X136" s="109" t="n">
        <f aca="false">ROUND(SUM(X122:X135),5)</f>
        <v>0</v>
      </c>
      <c r="Y136" s="109" t="n">
        <f aca="false">ROUND(SUM(Y122:Y135),5)</f>
        <v>0</v>
      </c>
      <c r="Z136" s="109" t="n">
        <f aca="false">ROUND(SUM(Z122:Z135),5)</f>
        <v>0</v>
      </c>
      <c r="AA136" s="109" t="n">
        <f aca="false">ROUND(SUM(AA122:AA135),5)</f>
        <v>0</v>
      </c>
      <c r="AB136" s="109" t="n">
        <f aca="false">ROUND(SUM(AB122:AB135),5)</f>
        <v>0</v>
      </c>
      <c r="AC136" s="109" t="n">
        <f aca="false">ROUND(SUM(AC122:AC135),5)</f>
        <v>0</v>
      </c>
      <c r="AD136" s="109" t="n">
        <f aca="false">ROUND(SUM(AD122:AD135),5)</f>
        <v>0</v>
      </c>
      <c r="AE136" s="109" t="n">
        <f aca="false">ROUND(SUM(AE122:AE135),5)</f>
        <v>0</v>
      </c>
      <c r="AF136" s="109" t="n">
        <f aca="false">ROUND(SUM(AF122:AF135),5)</f>
        <v>0</v>
      </c>
      <c r="AG136" s="109" t="n">
        <f aca="false">ROUND(SUM(AG122:AG135),5)</f>
        <v>0</v>
      </c>
      <c r="AH136" s="109" t="n">
        <f aca="false">ROUND(SUM(AH122:AH135),5)</f>
        <v>0</v>
      </c>
      <c r="AI136" s="109" t="n">
        <f aca="false">ROUND(SUM(AI122:AI135),5)</f>
        <v>0</v>
      </c>
      <c r="AJ136" s="109" t="n">
        <f aca="false">ROUND(SUM(AJ122:AJ135),5)</f>
        <v>0</v>
      </c>
      <c r="AK136" s="109" t="n">
        <f aca="false">ROUND(SUM(AK122:AK135),5)</f>
        <v>0</v>
      </c>
      <c r="AL136" s="109" t="n">
        <f aca="false">ROUND(SUM(AL122:AL135),5)</f>
        <v>0</v>
      </c>
      <c r="AM136" s="109" t="n">
        <f aca="false">ROUND(SUM(AM122:AM135),5)</f>
        <v>0</v>
      </c>
      <c r="AN136" s="109" t="n">
        <f aca="false">ROUND(SUM(AN122:AN135),5)</f>
        <v>0</v>
      </c>
      <c r="AO136" s="109" t="n">
        <f aca="false">ROUND(SUM(AO122:AO135),5)</f>
        <v>0</v>
      </c>
      <c r="AP136" s="109" t="n">
        <f aca="false">ROUND(SUM(AP122:AP135),5)</f>
        <v>0</v>
      </c>
      <c r="AQ136" s="109" t="n">
        <f aca="false">ROUND(SUM(AQ122:AQ135),5)</f>
        <v>0</v>
      </c>
      <c r="AR136" s="109" t="n">
        <f aca="false">ROUND(SUM(AR122:AR135),5)</f>
        <v>0</v>
      </c>
      <c r="AS136" s="109" t="n">
        <f aca="false">ROUND(SUM(AS122:AS135),5)</f>
        <v>0</v>
      </c>
      <c r="AT136" s="109" t="n">
        <f aca="false">ROUND(SUM(AT122:AT135),5)</f>
        <v>0</v>
      </c>
      <c r="AU136" s="109" t="n">
        <f aca="false">ROUND(SUM(AU122:AU135),5)</f>
        <v>0</v>
      </c>
      <c r="AV136" s="109" t="n">
        <f aca="false">ROUND(SUM(AV122:AV135),5)</f>
        <v>0</v>
      </c>
      <c r="AW136" s="109" t="n">
        <f aca="false">ROUND(SUM(AW122:AW135),5)</f>
        <v>0</v>
      </c>
      <c r="AX136" s="109" t="n">
        <f aca="false">ROUND(SUM(AX122:AX135),5)</f>
        <v>0</v>
      </c>
      <c r="AY136" s="109" t="n">
        <f aca="false">ROUND(SUM(AY122:AY135),5)</f>
        <v>0</v>
      </c>
      <c r="AZ136" s="109" t="n">
        <f aca="false">ROUND(SUM(AZ122:AZ135),5)</f>
        <v>0</v>
      </c>
      <c r="BA136" s="109" t="n">
        <f aca="false">ROUND(SUM(BA122:BA135),5)</f>
        <v>0</v>
      </c>
      <c r="BB136" s="109" t="n">
        <f aca="false">ROUND(SUM(BB122:BB135),5)</f>
        <v>0</v>
      </c>
      <c r="BC136" s="109" t="n">
        <f aca="false">ROUND(SUM(BC122:BC135),5)</f>
        <v>0</v>
      </c>
      <c r="BD136" s="109" t="n">
        <f aca="false">ROUND(SUM(BD122:BD135),5)</f>
        <v>0</v>
      </c>
      <c r="BE136" s="109" t="n">
        <f aca="false">ROUND(SUM(BE122:BE135),5)</f>
        <v>0</v>
      </c>
      <c r="BF136" s="109" t="n">
        <f aca="false">ROUND(SUM(BF122:BF135),5)</f>
        <v>0</v>
      </c>
      <c r="BG136" s="109" t="n">
        <f aca="false">ROUND(SUM(BG122:BG135),5)</f>
        <v>0</v>
      </c>
      <c r="BH136" s="109" t="n">
        <f aca="false">ROUND(SUM(BH122:BH135),5)</f>
        <v>0</v>
      </c>
      <c r="BI136" s="109" t="n">
        <f aca="false">ROUND(SUM(BI122:BI135),5)</f>
        <v>0</v>
      </c>
      <c r="BJ136" s="109" t="n">
        <f aca="false">ROUND(SUM(BJ122:BJ135),5)</f>
        <v>0</v>
      </c>
      <c r="BK136" s="109" t="n">
        <f aca="false">ROUND(SUM(BK122:BK135),5)</f>
        <v>0</v>
      </c>
      <c r="BL136" s="109" t="n">
        <f aca="false">ROUND(SUM(BL122:BL135),5)</f>
        <v>0</v>
      </c>
      <c r="BM136" s="109" t="n">
        <f aca="false">ROUND(SUM(BM122:BM135),5)</f>
        <v>0</v>
      </c>
      <c r="BN136" s="109" t="n">
        <f aca="false">ROUND(SUM(BN122:BN135),5)</f>
        <v>0</v>
      </c>
      <c r="BO136" s="109" t="n">
        <f aca="false">ROUND(SUM(BO122:BO135),5)</f>
        <v>0</v>
      </c>
      <c r="BP136" s="109" t="n">
        <f aca="false">ROUND(SUM(BP122:BP135),5)</f>
        <v>0</v>
      </c>
      <c r="BQ136" s="109" t="n">
        <f aca="false">ROUND(SUM(BQ122:BQ135),5)</f>
        <v>0</v>
      </c>
      <c r="BR136" s="109" t="n">
        <f aca="false">ROUND(SUM(BR122:BR135),5)</f>
        <v>0</v>
      </c>
      <c r="BS136" s="109" t="n">
        <f aca="false">ROUND(SUM(BS122:BS135),5)</f>
        <v>0</v>
      </c>
      <c r="BT136" s="109" t="n">
        <f aca="false">ROUND(SUM(BT122:BT135),5)</f>
        <v>0</v>
      </c>
      <c r="BU136" s="109" t="n">
        <f aca="false">ROUND(SUM(BU122:BU135),5)</f>
        <v>0</v>
      </c>
      <c r="BV136" s="109" t="n">
        <f aca="false">ROUND(SUM(BV122:BV135),5)</f>
        <v>0</v>
      </c>
      <c r="BW136" s="109" t="n">
        <f aca="false">ROUND(SUM(BW122:BW135),5)</f>
        <v>0</v>
      </c>
      <c r="BX136" s="109" t="n">
        <f aca="false">ROUND(SUM(BX122:BX135),5)</f>
        <v>0</v>
      </c>
      <c r="BY136" s="109" t="n">
        <f aca="false">ROUND(SUM(BY122:BY135),5)</f>
        <v>0</v>
      </c>
      <c r="BZ136" s="109" t="n">
        <f aca="false">ROUND(SUM(BZ122:BZ135),5)</f>
        <v>0</v>
      </c>
      <c r="CA136" s="109" t="n">
        <f aca="false">ROUND(SUM(CA122:CA135),5)</f>
        <v>0</v>
      </c>
      <c r="CB136" s="109" t="n">
        <f aca="false">ROUND(SUM(CB122:CB135),5)</f>
        <v>0</v>
      </c>
      <c r="CC136" s="109" t="n">
        <f aca="false">ROUND(SUM(CC122:CC135),5)</f>
        <v>0</v>
      </c>
      <c r="CD136" s="109" t="n">
        <f aca="false">ROUND(SUM(CD122:CD135),5)</f>
        <v>0</v>
      </c>
      <c r="CE136" s="109" t="n">
        <f aca="false">ROUND(SUM(CE122:CE135),5)</f>
        <v>0</v>
      </c>
      <c r="CF136" s="109" t="n">
        <f aca="false">ROUND(SUM(CF122:CF135),5)</f>
        <v>0</v>
      </c>
      <c r="CG136" s="109" t="n">
        <f aca="false">ROUND(SUM(CG122:CG135),5)</f>
        <v>0</v>
      </c>
      <c r="CH136" s="109" t="n">
        <f aca="false">ROUND(SUM(CH122:CH135),5)</f>
        <v>0</v>
      </c>
      <c r="CI136" s="109" t="n">
        <f aca="false">ROUND(SUM(CI122:CI135),5)</f>
        <v>0</v>
      </c>
      <c r="CJ136" s="109" t="n">
        <f aca="false">ROUND(SUM(CJ122:CJ135),5)</f>
        <v>0</v>
      </c>
      <c r="CK136" s="109" t="n">
        <f aca="false">ROUND(SUM(CK122:CK135),5)</f>
        <v>0</v>
      </c>
      <c r="CL136" s="109" t="n">
        <f aca="false">ROUND(SUM(CL122:CL135),5)</f>
        <v>0</v>
      </c>
      <c r="CM136" s="109" t="n">
        <f aca="false">ROUND(SUM(CM122:CM135),5)</f>
        <v>0</v>
      </c>
      <c r="CN136" s="109" t="n">
        <f aca="false">ROUND(SUM(CN122:CN135),5)</f>
        <v>0</v>
      </c>
      <c r="CO136" s="109" t="n">
        <f aca="false">ROUND(SUM(CO122:CO135),5)</f>
        <v>0</v>
      </c>
      <c r="CP136" s="109" t="n">
        <f aca="false">ROUND(SUM(CP122:CP135),5)</f>
        <v>750288.68</v>
      </c>
      <c r="CQ136" s="109" t="n">
        <f aca="false">ROUND(SUM(CQ122:CQ135),5)</f>
        <v>0</v>
      </c>
      <c r="CR136" s="109" t="n">
        <f aca="false">ROUND(SUM(CR122:CR135),5)</f>
        <v>0</v>
      </c>
      <c r="CS136" s="109" t="n">
        <f aca="false">ROUND(SUM(CS122:CS135),5)</f>
        <v>0</v>
      </c>
      <c r="CT136" s="109" t="n">
        <f aca="false">ROUND(SUM(CT122:CT135),5)</f>
        <v>4455368.64</v>
      </c>
      <c r="CU136" s="109" t="n">
        <f aca="false">ROUND(SUM(CU122:CU135),5)</f>
        <v>0</v>
      </c>
      <c r="CV136" s="109" t="n">
        <f aca="false">ROUND(SUM(CV122:CV135),5)</f>
        <v>0</v>
      </c>
      <c r="CW136" s="109" t="n">
        <f aca="false">ROUND(SUM(CW122:CW135),5)</f>
        <v>0</v>
      </c>
      <c r="CX136" s="109" t="n">
        <f aca="false">ROUND(SUM(CX122:CX135),5)</f>
        <v>0</v>
      </c>
      <c r="CY136" s="109" t="n">
        <f aca="false">ROUND(SUM(CY122:CY135),5)</f>
        <v>0</v>
      </c>
      <c r="CZ136" s="109" t="n">
        <f aca="false">ROUND(SUM(CZ122:CZ135),5)</f>
        <v>0</v>
      </c>
      <c r="DA136" s="109" t="n">
        <f aca="false">ROUND(SUM(DA122:DA135),5)</f>
        <v>0</v>
      </c>
      <c r="DB136" s="109" t="n">
        <f aca="false">ROUND(SUM(DB122:DB135),5)</f>
        <v>0</v>
      </c>
      <c r="DC136" s="109" t="n">
        <f aca="false">ROUND(SUM(DC122:DC135),5)</f>
        <v>0</v>
      </c>
      <c r="DD136" s="109" t="n">
        <f aca="false">ROUND(SUM(DD122:DD135),5)</f>
        <v>0</v>
      </c>
      <c r="DE136" s="109" t="n">
        <f aca="false">ROUND(SUM(DE122:DE135),5)</f>
        <v>0</v>
      </c>
      <c r="DF136" s="109" t="n">
        <f aca="false">ROUND(SUM(DF122:DF135),5)</f>
        <v>0</v>
      </c>
      <c r="DG136" s="109" t="n">
        <f aca="false">ROUND(SUM(DG122:DG135),5)</f>
        <v>0</v>
      </c>
      <c r="DH136" s="109" t="n">
        <f aca="false">ROUND(SUM(DH122:DH135),5)</f>
        <v>0</v>
      </c>
      <c r="DI136" s="109" t="n">
        <f aca="false">ROUND(SUM(DI122:DI135),5)</f>
        <v>0</v>
      </c>
      <c r="DJ136" s="109" t="n">
        <f aca="false">ROUND(SUM(DJ122:DJ135),5)</f>
        <v>0</v>
      </c>
      <c r="DK136" s="109" t="n">
        <f aca="false">ROUND(SUM(DK122:DK135),5)</f>
        <v>0</v>
      </c>
      <c r="DL136" s="109" t="n">
        <f aca="false">ROUND(SUM(DL122:DL135),5)</f>
        <v>0</v>
      </c>
      <c r="DM136" s="109" t="n">
        <f aca="false">ROUND(SUM(DM122:DM135),5)</f>
        <v>0</v>
      </c>
      <c r="DN136" s="109" t="n">
        <f aca="false">ROUND(SUM(DN122:DN135),5)</f>
        <v>0</v>
      </c>
      <c r="DO136" s="109" t="n">
        <f aca="false">ROUND(SUM(DO122:DO135),5)</f>
        <v>0</v>
      </c>
      <c r="DP136" s="109" t="n">
        <f aca="false">ROUND(SUM(DP122:DP135),5)</f>
        <v>0</v>
      </c>
      <c r="DQ136" s="109" t="n">
        <f aca="false">ROUND(SUM(DQ122:DQ135),5)</f>
        <v>0</v>
      </c>
      <c r="DR136" s="109" t="n">
        <f aca="false">ROUND(SUM(DR122:DR135),5)</f>
        <v>0</v>
      </c>
      <c r="DS136" s="109" t="n">
        <f aca="false">ROUND(SUM(DS122:DS135),5)</f>
        <v>156053.44</v>
      </c>
      <c r="DT136" s="109" t="n">
        <f aca="false">ROUND(SUM(DT122:DT135),5)</f>
        <v>0</v>
      </c>
      <c r="DU136" s="109" t="n">
        <f aca="false">ROUND(SUM(DU122:DU135),5)</f>
        <v>0</v>
      </c>
      <c r="DV136" s="109" t="n">
        <f aca="false">ROUND(SUM(DV122:DV135),5)</f>
        <v>0</v>
      </c>
      <c r="DW136" s="109" t="n">
        <f aca="false">ROUND(SUM(DW122:DW135),5)</f>
        <v>0</v>
      </c>
      <c r="DX136" s="109" t="n">
        <f aca="false">ROUND(SUM(DX122:DX135),5)</f>
        <v>0</v>
      </c>
      <c r="DY136" s="109" t="n">
        <f aca="false">ROUND(SUM(DY122:DY135),5)</f>
        <v>0</v>
      </c>
      <c r="DZ136" s="109" t="n">
        <f aca="false">ROUND(SUM(DZ122:DZ135),5)</f>
        <v>0</v>
      </c>
      <c r="EA136" s="109" t="n">
        <f aca="false">ROUND(SUM(EA122:EA135),5)</f>
        <v>0</v>
      </c>
      <c r="EB136" s="109" t="n">
        <f aca="false">ROUND(SUM(EB122:EB135),5)</f>
        <v>288042.55</v>
      </c>
      <c r="EC136" s="109" t="n">
        <f aca="false">ROUND(SUM(EC122:EC135),5)</f>
        <v>0</v>
      </c>
      <c r="ED136" s="109" t="n">
        <f aca="false">ROUND(SUM(ED122:ED135),5)</f>
        <v>0</v>
      </c>
      <c r="EE136" s="109" t="n">
        <f aca="false">ROUND(SUM(EE122:EE135),5)</f>
        <v>0</v>
      </c>
      <c r="EF136" s="109" t="n">
        <f aca="false">ROUND(SUM(EF122:EF135),5)</f>
        <v>0</v>
      </c>
      <c r="EG136" s="109" t="n">
        <f aca="false">ROUND(SUM(EG122:EG135),5)</f>
        <v>0</v>
      </c>
      <c r="EH136" s="109" t="n">
        <f aca="false">ROUND(SUM(EH122:EH135),5)</f>
        <v>0</v>
      </c>
      <c r="EI136" s="109" t="n">
        <f aca="false">ROUND(SUM(EI122:EI135),5)</f>
        <v>0</v>
      </c>
      <c r="EJ136" s="109" t="n">
        <f aca="false">ROUND(SUM(EJ122:EJ135),5)</f>
        <v>0</v>
      </c>
      <c r="EK136" s="109" t="n">
        <f aca="false">ROUND(SUM(EK122:EK135),5)</f>
        <v>0</v>
      </c>
      <c r="EL136" s="109" t="n">
        <f aca="false">ROUND(SUM(EL122:EL135),5)</f>
        <v>0</v>
      </c>
      <c r="EM136" s="109" t="n">
        <f aca="false">ROUND(SUM(EM122:EM135),5)</f>
        <v>0</v>
      </c>
      <c r="EN136" s="109" t="n">
        <f aca="false">ROUND(SUM(EN122:EN135),5)</f>
        <v>0</v>
      </c>
      <c r="EO136" s="109" t="n">
        <f aca="false">ROUND(SUM(EO122:EO135),5)</f>
        <v>0</v>
      </c>
      <c r="EP136" s="109" t="n">
        <f aca="false">ROUND(SUM(EP122:EP135),5)</f>
        <v>0</v>
      </c>
      <c r="EQ136" s="109" t="n">
        <f aca="false">ROUND(SUM(EQ122:EQ135),5)</f>
        <v>0</v>
      </c>
      <c r="ER136" s="109" t="n">
        <f aca="false">ROUND(SUM(ER122:ER135),5)</f>
        <v>0</v>
      </c>
      <c r="ES136" s="109" t="n">
        <f aca="false">ROUND(SUM(ES122:ES135),5)</f>
        <v>0</v>
      </c>
      <c r="ET136" s="109" t="n">
        <f aca="false">ROUND(SUM(ET122:ET135),5)</f>
        <v>0</v>
      </c>
      <c r="EU136" s="109" t="n">
        <f aca="false">ROUND(SUM(EU122:EU135),5)</f>
        <v>0</v>
      </c>
      <c r="EV136" s="109" t="n">
        <f aca="false">ROUND(SUM(EV122:EV135),5)</f>
        <v>0</v>
      </c>
      <c r="EW136" s="109" t="n">
        <f aca="false">ROUND(SUM(EW122:EW135),5)</f>
        <v>0</v>
      </c>
      <c r="EX136" s="109" t="n">
        <f aca="false">ROUND(SUM(EX122:EX135),5)</f>
        <v>0</v>
      </c>
      <c r="EY136" s="109" t="n">
        <f aca="false">ROUND(SUM(EY122:EY135),5)</f>
        <v>0</v>
      </c>
      <c r="EZ136" s="109" t="n">
        <f aca="false">ROUND(SUM(G136:EY136),5)</f>
        <v>7526212.77</v>
      </c>
      <c r="FA136" s="110"/>
      <c r="FB136" s="111"/>
      <c r="FC136" s="110"/>
      <c r="FD136" s="111"/>
      <c r="FE136" s="110"/>
      <c r="FF136" s="111"/>
      <c r="FG136" s="110"/>
      <c r="FH136" s="111"/>
      <c r="FI136" s="110"/>
      <c r="FJ136" s="111"/>
      <c r="FK136" s="110"/>
      <c r="FL136" s="111"/>
      <c r="FM136" s="110"/>
      <c r="FN136" s="111"/>
      <c r="FO136" s="110"/>
      <c r="FP136" s="111"/>
      <c r="FQ136" s="110"/>
      <c r="FR136" s="111"/>
      <c r="FS136" s="110"/>
      <c r="FT136" s="111"/>
      <c r="FU136" s="110"/>
      <c r="FV136" s="111"/>
      <c r="FW136" s="110"/>
      <c r="FX136" s="111"/>
      <c r="FY136" s="110"/>
      <c r="FZ136" s="111"/>
      <c r="GA136" s="110"/>
      <c r="GB136" s="111"/>
      <c r="GC136" s="110"/>
      <c r="GD136" s="111"/>
      <c r="GE136" s="110"/>
      <c r="GF136" s="111"/>
      <c r="GG136" s="110"/>
      <c r="GH136" s="111"/>
      <c r="GI136" s="110"/>
      <c r="GJ136" s="111"/>
      <c r="GK136" s="110"/>
      <c r="GL136" s="111"/>
      <c r="GM136" s="110"/>
      <c r="GN136" s="111"/>
      <c r="GO136" s="110"/>
      <c r="GP136" s="111"/>
      <c r="GQ136" s="110"/>
      <c r="GR136" s="111"/>
      <c r="GS136" s="110"/>
      <c r="GT136" s="111"/>
      <c r="GU136" s="110"/>
      <c r="GV136" s="111"/>
      <c r="GW136" s="110"/>
      <c r="GX136" s="111"/>
      <c r="GY136" s="110"/>
      <c r="GZ136" s="111"/>
      <c r="HA136" s="110"/>
      <c r="HB136" s="111"/>
      <c r="HC136" s="110"/>
      <c r="HD136" s="111"/>
      <c r="HE136" s="110"/>
      <c r="HF136" s="111"/>
      <c r="HG136" s="110"/>
      <c r="HH136" s="111"/>
      <c r="HI136" s="110"/>
      <c r="HJ136" s="111"/>
      <c r="HK136" s="110"/>
      <c r="HL136" s="111"/>
      <c r="HM136" s="110"/>
      <c r="HN136" s="111"/>
      <c r="HO136" s="110"/>
      <c r="HP136" s="111"/>
      <c r="HQ136" s="110"/>
      <c r="HR136" s="111"/>
      <c r="HS136" s="110"/>
      <c r="HT136" s="111"/>
      <c r="HU136" s="110"/>
      <c r="HV136" s="111"/>
      <c r="HW136" s="110"/>
      <c r="HX136" s="111"/>
      <c r="HY136" s="110"/>
      <c r="HZ136" s="111"/>
      <c r="IA136" s="110"/>
      <c r="IB136" s="111"/>
      <c r="IC136" s="110"/>
      <c r="ID136" s="111"/>
      <c r="IE136" s="110"/>
      <c r="IF136" s="111"/>
      <c r="IG136" s="110"/>
      <c r="IH136" s="111"/>
      <c r="II136" s="110"/>
      <c r="IJ136" s="111"/>
      <c r="IK136" s="110"/>
      <c r="IL136" s="111"/>
      <c r="IM136" s="110"/>
      <c r="IN136" s="111"/>
      <c r="IO136" s="110"/>
      <c r="IP136" s="111"/>
      <c r="IQ136" s="110"/>
      <c r="IR136" s="111"/>
      <c r="IS136" s="110"/>
      <c r="IT136" s="111"/>
      <c r="IU136" s="110"/>
      <c r="IV136" s="111"/>
      <c r="IW136" s="110"/>
      <c r="IX136" s="111"/>
      <c r="IY136" s="110"/>
      <c r="IZ136" s="111"/>
      <c r="JA136" s="110"/>
      <c r="JB136" s="111"/>
      <c r="JC136" s="110"/>
      <c r="JD136" s="111"/>
      <c r="JE136" s="110"/>
      <c r="JF136" s="111"/>
      <c r="JG136" s="110"/>
      <c r="JH136" s="111"/>
      <c r="JI136" s="110"/>
      <c r="JJ136" s="111"/>
      <c r="JK136" s="110"/>
      <c r="JL136" s="111"/>
      <c r="JM136" s="110"/>
      <c r="JN136" s="111"/>
      <c r="JO136" s="110"/>
      <c r="JP136" s="111"/>
      <c r="JQ136" s="110"/>
      <c r="JR136" s="111"/>
      <c r="JS136" s="110"/>
      <c r="JT136" s="111"/>
      <c r="JU136" s="110"/>
      <c r="JV136" s="111"/>
      <c r="JW136" s="110"/>
      <c r="JX136" s="111"/>
      <c r="JY136" s="112"/>
      <c r="JZ136" s="112"/>
    </row>
    <row r="137" customFormat="false" ht="30" hidden="false" customHeight="true" outlineLevel="0" collapsed="false">
      <c r="A137" s="76"/>
      <c r="B137" s="76"/>
      <c r="C137" s="76"/>
      <c r="D137" s="76" t="s">
        <v>512</v>
      </c>
      <c r="E137" s="76"/>
      <c r="F137" s="76"/>
      <c r="G137" s="114" t="n">
        <v>0</v>
      </c>
      <c r="H137" s="114" t="n">
        <v>2166.74</v>
      </c>
      <c r="I137" s="114" t="n">
        <v>0</v>
      </c>
      <c r="J137" s="114" t="n">
        <v>0</v>
      </c>
      <c r="K137" s="114" t="n">
        <v>0</v>
      </c>
      <c r="L137" s="114" t="n">
        <v>6170.44</v>
      </c>
      <c r="M137" s="114" t="n">
        <v>11238.78</v>
      </c>
      <c r="N137" s="114" t="n">
        <v>0</v>
      </c>
      <c r="O137" s="114" t="n">
        <v>766688.13</v>
      </c>
      <c r="P137" s="114" t="n">
        <v>0</v>
      </c>
      <c r="Q137" s="114" t="n">
        <v>35517.03</v>
      </c>
      <c r="R137" s="114" t="n">
        <v>0</v>
      </c>
      <c r="S137" s="114" t="n">
        <v>0</v>
      </c>
      <c r="T137" s="114" t="n">
        <v>0</v>
      </c>
      <c r="U137" s="114" t="n">
        <v>0</v>
      </c>
      <c r="V137" s="114" t="n">
        <v>12023.4</v>
      </c>
      <c r="W137" s="114" t="n">
        <v>0</v>
      </c>
      <c r="X137" s="114" t="n">
        <v>0</v>
      </c>
      <c r="Y137" s="114" t="n">
        <v>0</v>
      </c>
      <c r="Z137" s="114" t="n">
        <v>0</v>
      </c>
      <c r="AA137" s="114" t="n">
        <v>0</v>
      </c>
      <c r="AB137" s="114" t="n">
        <v>0</v>
      </c>
      <c r="AC137" s="114" t="n">
        <v>0</v>
      </c>
      <c r="AD137" s="114" t="n">
        <v>0</v>
      </c>
      <c r="AE137" s="114" t="n">
        <v>0</v>
      </c>
      <c r="AF137" s="114" t="n">
        <v>0</v>
      </c>
      <c r="AG137" s="114" t="n">
        <v>0</v>
      </c>
      <c r="AH137" s="114" t="n">
        <v>0</v>
      </c>
      <c r="AI137" s="114" t="n">
        <v>0</v>
      </c>
      <c r="AJ137" s="114" t="n">
        <v>0</v>
      </c>
      <c r="AK137" s="114" t="n">
        <v>0</v>
      </c>
      <c r="AL137" s="114" t="n">
        <v>0</v>
      </c>
      <c r="AM137" s="114" t="n">
        <v>0</v>
      </c>
      <c r="AN137" s="114" t="n">
        <v>302951.38</v>
      </c>
      <c r="AO137" s="114" t="n">
        <v>0</v>
      </c>
      <c r="AP137" s="114" t="n">
        <v>0</v>
      </c>
      <c r="AQ137" s="114" t="n">
        <v>0</v>
      </c>
      <c r="AR137" s="114" t="n">
        <v>0</v>
      </c>
      <c r="AS137" s="114" t="n">
        <v>0</v>
      </c>
      <c r="AT137" s="114" t="n">
        <v>0</v>
      </c>
      <c r="AU137" s="114" t="n">
        <v>158684.14</v>
      </c>
      <c r="AV137" s="114" t="n">
        <v>57456.63</v>
      </c>
      <c r="AW137" s="114" t="n">
        <v>0</v>
      </c>
      <c r="AX137" s="114" t="n">
        <v>0</v>
      </c>
      <c r="AY137" s="114" t="n">
        <v>0</v>
      </c>
      <c r="AZ137" s="114" t="n">
        <v>0</v>
      </c>
      <c r="BA137" s="114" t="n">
        <v>0</v>
      </c>
      <c r="BB137" s="114" t="n">
        <v>0</v>
      </c>
      <c r="BC137" s="114" t="n">
        <v>0</v>
      </c>
      <c r="BD137" s="114" t="n">
        <v>0</v>
      </c>
      <c r="BE137" s="114" t="n">
        <v>0</v>
      </c>
      <c r="BF137" s="114" t="n">
        <v>0</v>
      </c>
      <c r="BG137" s="114" t="n">
        <v>0</v>
      </c>
      <c r="BH137" s="114" t="n">
        <v>1133847.16</v>
      </c>
      <c r="BI137" s="114" t="n">
        <v>0</v>
      </c>
      <c r="BJ137" s="114" t="n">
        <v>0</v>
      </c>
      <c r="BK137" s="114" t="n">
        <v>0</v>
      </c>
      <c r="BL137" s="114" t="n">
        <v>559396.2</v>
      </c>
      <c r="BM137" s="114" t="n">
        <v>0</v>
      </c>
      <c r="BN137" s="114" t="n">
        <v>155375</v>
      </c>
      <c r="BO137" s="114" t="n">
        <v>0</v>
      </c>
      <c r="BP137" s="114" t="n">
        <v>0</v>
      </c>
      <c r="BQ137" s="114" t="n">
        <v>0</v>
      </c>
      <c r="BR137" s="114" t="n">
        <v>0</v>
      </c>
      <c r="BS137" s="114" t="n">
        <v>0</v>
      </c>
      <c r="BT137" s="114" t="n">
        <v>0</v>
      </c>
      <c r="BU137" s="114" t="n">
        <v>0</v>
      </c>
      <c r="BV137" s="114" t="n">
        <v>0</v>
      </c>
      <c r="BW137" s="114" t="n">
        <v>11500</v>
      </c>
      <c r="BX137" s="114" t="n">
        <v>0</v>
      </c>
      <c r="BY137" s="114" t="n">
        <v>7666.62</v>
      </c>
      <c r="BZ137" s="114" t="n">
        <v>0</v>
      </c>
      <c r="CA137" s="114" t="n">
        <v>32844.44</v>
      </c>
      <c r="CB137" s="114" t="n">
        <v>0</v>
      </c>
      <c r="CC137" s="114" t="n">
        <v>0</v>
      </c>
      <c r="CD137" s="114" t="n">
        <v>0</v>
      </c>
      <c r="CE137" s="114" t="n">
        <v>0</v>
      </c>
      <c r="CF137" s="114" t="n">
        <v>0</v>
      </c>
      <c r="CG137" s="114" t="n">
        <v>0</v>
      </c>
      <c r="CH137" s="114" t="n">
        <v>0</v>
      </c>
      <c r="CI137" s="114" t="n">
        <v>0</v>
      </c>
      <c r="CJ137" s="114" t="n">
        <v>0</v>
      </c>
      <c r="CK137" s="114" t="n">
        <v>0</v>
      </c>
      <c r="CL137" s="114" t="n">
        <v>141250</v>
      </c>
      <c r="CM137" s="114" t="n">
        <v>0</v>
      </c>
      <c r="CN137" s="114" t="n">
        <v>0</v>
      </c>
      <c r="CO137" s="114" t="n">
        <v>0</v>
      </c>
      <c r="CP137" s="114" t="n">
        <v>0</v>
      </c>
      <c r="CQ137" s="114" t="n">
        <v>0</v>
      </c>
      <c r="CR137" s="114" t="n">
        <v>4333.34</v>
      </c>
      <c r="CS137" s="114" t="n">
        <v>0</v>
      </c>
      <c r="CT137" s="114" t="n">
        <v>0</v>
      </c>
      <c r="CU137" s="114" t="n">
        <v>0</v>
      </c>
      <c r="CV137" s="114" t="n">
        <v>0</v>
      </c>
      <c r="CW137" s="114" t="n">
        <v>92201.86</v>
      </c>
      <c r="CX137" s="114" t="n">
        <v>0</v>
      </c>
      <c r="CY137" s="114" t="n">
        <v>0</v>
      </c>
      <c r="CZ137" s="114" t="n">
        <v>0</v>
      </c>
      <c r="DA137" s="114" t="n">
        <v>0</v>
      </c>
      <c r="DB137" s="114" t="n">
        <v>34666.66</v>
      </c>
      <c r="DC137" s="114" t="n">
        <v>0</v>
      </c>
      <c r="DD137" s="114" t="n">
        <v>0</v>
      </c>
      <c r="DE137" s="114" t="n">
        <v>0</v>
      </c>
      <c r="DF137" s="114" t="n">
        <v>0</v>
      </c>
      <c r="DG137" s="114" t="n">
        <v>34896.08</v>
      </c>
      <c r="DH137" s="114" t="n">
        <v>0</v>
      </c>
      <c r="DI137" s="114" t="n">
        <v>0</v>
      </c>
      <c r="DJ137" s="114" t="n">
        <v>0</v>
      </c>
      <c r="DK137" s="114" t="n">
        <v>0</v>
      </c>
      <c r="DL137" s="114" t="n">
        <v>0</v>
      </c>
      <c r="DM137" s="114" t="n">
        <v>7835.65</v>
      </c>
      <c r="DN137" s="114" t="n">
        <v>0</v>
      </c>
      <c r="DO137" s="114" t="n">
        <v>82083.12</v>
      </c>
      <c r="DP137" s="114" t="n">
        <v>0</v>
      </c>
      <c r="DQ137" s="114" t="n">
        <v>0</v>
      </c>
      <c r="DR137" s="114" t="n">
        <v>0</v>
      </c>
      <c r="DS137" s="114" t="n">
        <v>0</v>
      </c>
      <c r="DT137" s="114" t="n">
        <v>0</v>
      </c>
      <c r="DU137" s="114" t="n">
        <v>0</v>
      </c>
      <c r="DV137" s="114" t="n">
        <v>0</v>
      </c>
      <c r="DW137" s="114" t="n">
        <v>0</v>
      </c>
      <c r="DX137" s="114" t="n">
        <v>22384.09</v>
      </c>
      <c r="DY137" s="114" t="n">
        <v>0</v>
      </c>
      <c r="DZ137" s="114" t="n">
        <v>0</v>
      </c>
      <c r="EA137" s="114" t="n">
        <v>0</v>
      </c>
      <c r="EB137" s="114" t="n">
        <v>0</v>
      </c>
      <c r="EC137" s="114" t="n">
        <v>0</v>
      </c>
      <c r="ED137" s="114" t="n">
        <v>0</v>
      </c>
      <c r="EE137" s="114" t="n">
        <v>0</v>
      </c>
      <c r="EF137" s="114" t="n">
        <v>0</v>
      </c>
      <c r="EG137" s="114" t="n">
        <v>0</v>
      </c>
      <c r="EH137" s="114" t="n">
        <v>0</v>
      </c>
      <c r="EI137" s="114" t="n">
        <v>0</v>
      </c>
      <c r="EJ137" s="114" t="n">
        <v>0</v>
      </c>
      <c r="EK137" s="114" t="n">
        <v>10833.26</v>
      </c>
      <c r="EL137" s="114" t="n">
        <v>0</v>
      </c>
      <c r="EM137" s="114" t="n">
        <v>0</v>
      </c>
      <c r="EN137" s="114" t="n">
        <v>98521.41</v>
      </c>
      <c r="EO137" s="114" t="n">
        <v>0</v>
      </c>
      <c r="EP137" s="114" t="n">
        <v>0</v>
      </c>
      <c r="EQ137" s="114" t="n">
        <v>0</v>
      </c>
      <c r="ER137" s="114" t="n">
        <v>0</v>
      </c>
      <c r="ES137" s="114" t="n">
        <v>59072.35</v>
      </c>
      <c r="ET137" s="114" t="n">
        <v>0</v>
      </c>
      <c r="EU137" s="114" t="n">
        <v>0</v>
      </c>
      <c r="EV137" s="114" t="n">
        <v>0</v>
      </c>
      <c r="EW137" s="114" t="n">
        <v>0</v>
      </c>
      <c r="EX137" s="114" t="n">
        <v>0</v>
      </c>
      <c r="EY137" s="114" t="n">
        <v>0</v>
      </c>
      <c r="EZ137" s="114" t="n">
        <f aca="false">ROUND(SUM(G137:EY137),5)</f>
        <v>3841603.91</v>
      </c>
      <c r="FA137" s="110"/>
      <c r="FB137" s="111"/>
      <c r="FC137" s="110"/>
      <c r="FD137" s="111"/>
      <c r="FE137" s="110"/>
      <c r="FF137" s="111"/>
      <c r="FG137" s="110"/>
      <c r="FH137" s="111"/>
      <c r="FI137" s="110"/>
      <c r="FJ137" s="111"/>
      <c r="FK137" s="110"/>
      <c r="FL137" s="111"/>
      <c r="FM137" s="110"/>
      <c r="FN137" s="111"/>
      <c r="FO137" s="110"/>
      <c r="FP137" s="111"/>
      <c r="FQ137" s="110"/>
      <c r="FR137" s="111"/>
      <c r="FS137" s="110"/>
      <c r="FT137" s="111"/>
      <c r="FU137" s="110"/>
      <c r="FV137" s="111"/>
      <c r="FW137" s="110"/>
      <c r="FX137" s="111"/>
      <c r="FY137" s="110"/>
      <c r="FZ137" s="111"/>
      <c r="GA137" s="110"/>
      <c r="GB137" s="111"/>
      <c r="GC137" s="110"/>
      <c r="GD137" s="111"/>
      <c r="GE137" s="110"/>
      <c r="GF137" s="111"/>
      <c r="GG137" s="110"/>
      <c r="GH137" s="111"/>
      <c r="GI137" s="110"/>
      <c r="GJ137" s="111"/>
      <c r="GK137" s="110"/>
      <c r="GL137" s="111"/>
      <c r="GM137" s="110"/>
      <c r="GN137" s="111"/>
      <c r="GO137" s="110"/>
      <c r="GP137" s="111"/>
      <c r="GQ137" s="110"/>
      <c r="GR137" s="111"/>
      <c r="GS137" s="110"/>
      <c r="GT137" s="111"/>
      <c r="GU137" s="110"/>
      <c r="GV137" s="111"/>
      <c r="GW137" s="110"/>
      <c r="GX137" s="111"/>
      <c r="GY137" s="110"/>
      <c r="GZ137" s="111"/>
      <c r="HA137" s="110"/>
      <c r="HB137" s="111"/>
      <c r="HC137" s="110"/>
      <c r="HD137" s="111"/>
      <c r="HE137" s="110"/>
      <c r="HF137" s="111"/>
      <c r="HG137" s="110"/>
      <c r="HH137" s="111"/>
      <c r="HI137" s="110"/>
      <c r="HJ137" s="111"/>
      <c r="HK137" s="110"/>
      <c r="HL137" s="111"/>
      <c r="HM137" s="110"/>
      <c r="HN137" s="111"/>
      <c r="HO137" s="110"/>
      <c r="HP137" s="111"/>
      <c r="HQ137" s="110"/>
      <c r="HR137" s="111"/>
      <c r="HS137" s="110"/>
      <c r="HT137" s="111"/>
      <c r="HU137" s="110"/>
      <c r="HV137" s="111"/>
      <c r="HW137" s="110"/>
      <c r="HX137" s="111"/>
      <c r="HY137" s="110"/>
      <c r="HZ137" s="111"/>
      <c r="IA137" s="110"/>
      <c r="IB137" s="111"/>
      <c r="IC137" s="110"/>
      <c r="ID137" s="111"/>
      <c r="IE137" s="110"/>
      <c r="IF137" s="111"/>
      <c r="IG137" s="110"/>
      <c r="IH137" s="111"/>
      <c r="II137" s="110"/>
      <c r="IJ137" s="111"/>
      <c r="IK137" s="110"/>
      <c r="IL137" s="111"/>
      <c r="IM137" s="110"/>
      <c r="IN137" s="111"/>
      <c r="IO137" s="110"/>
      <c r="IP137" s="111"/>
      <c r="IQ137" s="110"/>
      <c r="IR137" s="111"/>
      <c r="IS137" s="110"/>
      <c r="IT137" s="111"/>
      <c r="IU137" s="110"/>
      <c r="IV137" s="111"/>
      <c r="IW137" s="110"/>
      <c r="IX137" s="111"/>
      <c r="IY137" s="110"/>
      <c r="IZ137" s="111"/>
      <c r="JA137" s="110"/>
      <c r="JB137" s="111"/>
      <c r="JC137" s="110"/>
      <c r="JD137" s="111"/>
      <c r="JE137" s="110"/>
      <c r="JF137" s="111"/>
      <c r="JG137" s="110"/>
      <c r="JH137" s="111"/>
      <c r="JI137" s="110"/>
      <c r="JJ137" s="111"/>
      <c r="JK137" s="110"/>
      <c r="JL137" s="111"/>
      <c r="JM137" s="110"/>
      <c r="JN137" s="111"/>
      <c r="JO137" s="110"/>
      <c r="JP137" s="111"/>
      <c r="JQ137" s="110"/>
      <c r="JR137" s="111"/>
      <c r="JS137" s="110"/>
      <c r="JT137" s="111"/>
      <c r="JU137" s="110"/>
      <c r="JV137" s="111"/>
      <c r="JW137" s="110"/>
      <c r="JX137" s="111"/>
      <c r="JY137" s="112"/>
      <c r="JZ137" s="112"/>
    </row>
    <row r="138" customFormat="false" ht="30" hidden="false" customHeight="true" outlineLevel="0" collapsed="false">
      <c r="A138" s="76"/>
      <c r="B138" s="76"/>
      <c r="C138" s="76" t="s">
        <v>513</v>
      </c>
      <c r="D138" s="76"/>
      <c r="E138" s="76"/>
      <c r="F138" s="76"/>
      <c r="G138" s="115" t="n">
        <f aca="false">ROUND(G121+SUM(G136:G137),5)</f>
        <v>0</v>
      </c>
      <c r="H138" s="115" t="n">
        <f aca="false">ROUND(H121+SUM(H136:H137),5)</f>
        <v>2166.74</v>
      </c>
      <c r="I138" s="115" t="n">
        <f aca="false">ROUND(I121+SUM(I136:I137),5)</f>
        <v>1876459.46</v>
      </c>
      <c r="J138" s="115" t="n">
        <f aca="false">ROUND(J121+SUM(J136:J137),5)</f>
        <v>0</v>
      </c>
      <c r="K138" s="115" t="n">
        <f aca="false">ROUND(K121+SUM(K136:K137),5)</f>
        <v>0</v>
      </c>
      <c r="L138" s="115" t="n">
        <f aca="false">ROUND(L121+SUM(L136:L137),5)</f>
        <v>6170.44</v>
      </c>
      <c r="M138" s="115" t="n">
        <f aca="false">ROUND(M121+SUM(M136:M137),5)</f>
        <v>11238.78</v>
      </c>
      <c r="N138" s="115" t="n">
        <f aca="false">ROUND(N121+SUM(N136:N137),5)</f>
        <v>0</v>
      </c>
      <c r="O138" s="115" t="n">
        <f aca="false">ROUND(O121+SUM(O136:O137),5)</f>
        <v>766688.13</v>
      </c>
      <c r="P138" s="115" t="n">
        <f aca="false">ROUND(P121+SUM(P136:P137),5)</f>
        <v>0</v>
      </c>
      <c r="Q138" s="115" t="n">
        <f aca="false">ROUND(Q121+SUM(Q136:Q137),5)</f>
        <v>35517.03</v>
      </c>
      <c r="R138" s="115" t="n">
        <f aca="false">ROUND(R121+SUM(R136:R137),5)</f>
        <v>0</v>
      </c>
      <c r="S138" s="115" t="n">
        <f aca="false">ROUND(S121+SUM(S136:S137),5)</f>
        <v>0</v>
      </c>
      <c r="T138" s="115" t="n">
        <f aca="false">ROUND(T121+SUM(T136:T137),5)</f>
        <v>0</v>
      </c>
      <c r="U138" s="115" t="n">
        <f aca="false">ROUND(U121+SUM(U136:U137),5)</f>
        <v>0</v>
      </c>
      <c r="V138" s="115" t="n">
        <f aca="false">ROUND(V121+SUM(V136:V137),5)</f>
        <v>12023.4</v>
      </c>
      <c r="W138" s="115" t="n">
        <f aca="false">ROUND(W121+SUM(W136:W137),5)</f>
        <v>0</v>
      </c>
      <c r="X138" s="115" t="n">
        <f aca="false">ROUND(X121+SUM(X136:X137),5)</f>
        <v>0</v>
      </c>
      <c r="Y138" s="115" t="n">
        <f aca="false">ROUND(Y121+SUM(Y136:Y137),5)</f>
        <v>0</v>
      </c>
      <c r="Z138" s="115" t="n">
        <f aca="false">ROUND(Z121+SUM(Z136:Z137),5)</f>
        <v>0</v>
      </c>
      <c r="AA138" s="115" t="n">
        <f aca="false">ROUND(AA121+SUM(AA136:AA137),5)</f>
        <v>0</v>
      </c>
      <c r="AB138" s="115" t="n">
        <f aca="false">ROUND(AB121+SUM(AB136:AB137),5)</f>
        <v>0</v>
      </c>
      <c r="AC138" s="115" t="n">
        <f aca="false">ROUND(AC121+SUM(AC136:AC137),5)</f>
        <v>0</v>
      </c>
      <c r="AD138" s="115" t="n">
        <f aca="false">ROUND(AD121+SUM(AD136:AD137),5)</f>
        <v>0</v>
      </c>
      <c r="AE138" s="115" t="n">
        <f aca="false">ROUND(AE121+SUM(AE136:AE137),5)</f>
        <v>0</v>
      </c>
      <c r="AF138" s="115" t="n">
        <f aca="false">ROUND(AF121+SUM(AF136:AF137),5)</f>
        <v>0</v>
      </c>
      <c r="AG138" s="115" t="n">
        <f aca="false">ROUND(AG121+SUM(AG136:AG137),5)</f>
        <v>0</v>
      </c>
      <c r="AH138" s="115" t="n">
        <f aca="false">ROUND(AH121+SUM(AH136:AH137),5)</f>
        <v>0</v>
      </c>
      <c r="AI138" s="115" t="n">
        <f aca="false">ROUND(AI121+SUM(AI136:AI137),5)</f>
        <v>0</v>
      </c>
      <c r="AJ138" s="115" t="n">
        <f aca="false">ROUND(AJ121+SUM(AJ136:AJ137),5)</f>
        <v>0</v>
      </c>
      <c r="AK138" s="115" t="n">
        <f aca="false">ROUND(AK121+SUM(AK136:AK137),5)</f>
        <v>0</v>
      </c>
      <c r="AL138" s="115" t="n">
        <f aca="false">ROUND(AL121+SUM(AL136:AL137),5)</f>
        <v>0</v>
      </c>
      <c r="AM138" s="115" t="n">
        <f aca="false">ROUND(AM121+SUM(AM136:AM137),5)</f>
        <v>0</v>
      </c>
      <c r="AN138" s="115" t="n">
        <f aca="false">ROUND(AN121+SUM(AN136:AN137),5)</f>
        <v>302951.38</v>
      </c>
      <c r="AO138" s="115" t="n">
        <f aca="false">ROUND(AO121+SUM(AO136:AO137),5)</f>
        <v>0</v>
      </c>
      <c r="AP138" s="115" t="n">
        <f aca="false">ROUND(AP121+SUM(AP136:AP137),5)</f>
        <v>0</v>
      </c>
      <c r="AQ138" s="115" t="n">
        <f aca="false">ROUND(AQ121+SUM(AQ136:AQ137),5)</f>
        <v>0</v>
      </c>
      <c r="AR138" s="115" t="n">
        <f aca="false">ROUND(AR121+SUM(AR136:AR137),5)</f>
        <v>0</v>
      </c>
      <c r="AS138" s="115" t="n">
        <f aca="false">ROUND(AS121+SUM(AS136:AS137),5)</f>
        <v>0</v>
      </c>
      <c r="AT138" s="115" t="n">
        <f aca="false">ROUND(AT121+SUM(AT136:AT137),5)</f>
        <v>0</v>
      </c>
      <c r="AU138" s="115" t="n">
        <f aca="false">ROUND(AU121+SUM(AU136:AU137),5)</f>
        <v>158684.14</v>
      </c>
      <c r="AV138" s="115" t="n">
        <f aca="false">ROUND(AV121+SUM(AV136:AV137),5)</f>
        <v>57456.63</v>
      </c>
      <c r="AW138" s="115" t="n">
        <f aca="false">ROUND(AW121+SUM(AW136:AW137),5)</f>
        <v>0</v>
      </c>
      <c r="AX138" s="115" t="n">
        <f aca="false">ROUND(AX121+SUM(AX136:AX137),5)</f>
        <v>0</v>
      </c>
      <c r="AY138" s="115" t="n">
        <f aca="false">ROUND(AY121+SUM(AY136:AY137),5)</f>
        <v>0</v>
      </c>
      <c r="AZ138" s="115" t="n">
        <f aca="false">ROUND(AZ121+SUM(AZ136:AZ137),5)</f>
        <v>0</v>
      </c>
      <c r="BA138" s="115" t="n">
        <f aca="false">ROUND(BA121+SUM(BA136:BA137),5)</f>
        <v>0</v>
      </c>
      <c r="BB138" s="115" t="n">
        <f aca="false">ROUND(BB121+SUM(BB136:BB137),5)</f>
        <v>0</v>
      </c>
      <c r="BC138" s="115" t="n">
        <f aca="false">ROUND(BC121+SUM(BC136:BC137),5)</f>
        <v>0</v>
      </c>
      <c r="BD138" s="115" t="n">
        <f aca="false">ROUND(BD121+SUM(BD136:BD137),5)</f>
        <v>0</v>
      </c>
      <c r="BE138" s="115" t="n">
        <f aca="false">ROUND(BE121+SUM(BE136:BE137),5)</f>
        <v>0</v>
      </c>
      <c r="BF138" s="115" t="n">
        <f aca="false">ROUND(BF121+SUM(BF136:BF137),5)</f>
        <v>0</v>
      </c>
      <c r="BG138" s="115" t="n">
        <f aca="false">ROUND(BG121+SUM(BG136:BG137),5)</f>
        <v>0</v>
      </c>
      <c r="BH138" s="115" t="n">
        <f aca="false">ROUND(BH121+SUM(BH136:BH137),5)</f>
        <v>1133847.16</v>
      </c>
      <c r="BI138" s="115" t="n">
        <f aca="false">ROUND(BI121+SUM(BI136:BI137),5)</f>
        <v>0</v>
      </c>
      <c r="BJ138" s="115" t="n">
        <f aca="false">ROUND(BJ121+SUM(BJ136:BJ137),5)</f>
        <v>0</v>
      </c>
      <c r="BK138" s="115" t="n">
        <f aca="false">ROUND(BK121+SUM(BK136:BK137),5)</f>
        <v>0</v>
      </c>
      <c r="BL138" s="115" t="n">
        <f aca="false">ROUND(BL121+SUM(BL136:BL137),5)</f>
        <v>559396.2</v>
      </c>
      <c r="BM138" s="115" t="n">
        <f aca="false">ROUND(BM121+SUM(BM136:BM137),5)</f>
        <v>0</v>
      </c>
      <c r="BN138" s="115" t="n">
        <f aca="false">ROUND(BN121+SUM(BN136:BN137),5)</f>
        <v>155375</v>
      </c>
      <c r="BO138" s="115" t="n">
        <f aca="false">ROUND(BO121+SUM(BO136:BO137),5)</f>
        <v>0</v>
      </c>
      <c r="BP138" s="115" t="n">
        <f aca="false">ROUND(BP121+SUM(BP136:BP137),5)</f>
        <v>0</v>
      </c>
      <c r="BQ138" s="115" t="n">
        <f aca="false">ROUND(BQ121+SUM(BQ136:BQ137),5)</f>
        <v>0</v>
      </c>
      <c r="BR138" s="115" t="n">
        <f aca="false">ROUND(BR121+SUM(BR136:BR137),5)</f>
        <v>0</v>
      </c>
      <c r="BS138" s="115" t="n">
        <f aca="false">ROUND(BS121+SUM(BS136:BS137),5)</f>
        <v>0</v>
      </c>
      <c r="BT138" s="115" t="n">
        <f aca="false">ROUND(BT121+SUM(BT136:BT137),5)</f>
        <v>0</v>
      </c>
      <c r="BU138" s="115" t="n">
        <f aca="false">ROUND(BU121+SUM(BU136:BU137),5)</f>
        <v>0</v>
      </c>
      <c r="BV138" s="115" t="n">
        <f aca="false">ROUND(BV121+SUM(BV136:BV137),5)</f>
        <v>0</v>
      </c>
      <c r="BW138" s="115" t="n">
        <f aca="false">ROUND(BW121+SUM(BW136:BW137),5)</f>
        <v>11500</v>
      </c>
      <c r="BX138" s="115" t="n">
        <f aca="false">ROUND(BX121+SUM(BX136:BX137),5)</f>
        <v>0</v>
      </c>
      <c r="BY138" s="115" t="n">
        <f aca="false">ROUND(BY121+SUM(BY136:BY137),5)</f>
        <v>7666.62</v>
      </c>
      <c r="BZ138" s="115" t="n">
        <f aca="false">ROUND(BZ121+SUM(BZ136:BZ137),5)</f>
        <v>0</v>
      </c>
      <c r="CA138" s="115" t="n">
        <f aca="false">ROUND(CA121+SUM(CA136:CA137),5)</f>
        <v>32844.44</v>
      </c>
      <c r="CB138" s="115" t="n">
        <f aca="false">ROUND(CB121+SUM(CB136:CB137),5)</f>
        <v>0</v>
      </c>
      <c r="CC138" s="115" t="n">
        <f aca="false">ROUND(CC121+SUM(CC136:CC137),5)</f>
        <v>0</v>
      </c>
      <c r="CD138" s="115" t="n">
        <f aca="false">ROUND(CD121+SUM(CD136:CD137),5)</f>
        <v>0</v>
      </c>
      <c r="CE138" s="115" t="n">
        <f aca="false">ROUND(CE121+SUM(CE136:CE137),5)</f>
        <v>0</v>
      </c>
      <c r="CF138" s="115" t="n">
        <f aca="false">ROUND(CF121+SUM(CF136:CF137),5)</f>
        <v>0</v>
      </c>
      <c r="CG138" s="115" t="n">
        <f aca="false">ROUND(CG121+SUM(CG136:CG137),5)</f>
        <v>0</v>
      </c>
      <c r="CH138" s="115" t="n">
        <f aca="false">ROUND(CH121+SUM(CH136:CH137),5)</f>
        <v>0</v>
      </c>
      <c r="CI138" s="115" t="n">
        <f aca="false">ROUND(CI121+SUM(CI136:CI137),5)</f>
        <v>0</v>
      </c>
      <c r="CJ138" s="115" t="n">
        <f aca="false">ROUND(CJ121+SUM(CJ136:CJ137),5)</f>
        <v>0</v>
      </c>
      <c r="CK138" s="115" t="n">
        <f aca="false">ROUND(CK121+SUM(CK136:CK137),5)</f>
        <v>0</v>
      </c>
      <c r="CL138" s="115" t="n">
        <f aca="false">ROUND(CL121+SUM(CL136:CL137),5)</f>
        <v>141250</v>
      </c>
      <c r="CM138" s="115" t="n">
        <f aca="false">ROUND(CM121+SUM(CM136:CM137),5)</f>
        <v>0</v>
      </c>
      <c r="CN138" s="115" t="n">
        <f aca="false">ROUND(CN121+SUM(CN136:CN137),5)</f>
        <v>0</v>
      </c>
      <c r="CO138" s="115" t="n">
        <f aca="false">ROUND(CO121+SUM(CO136:CO137),5)</f>
        <v>0</v>
      </c>
      <c r="CP138" s="115" t="n">
        <f aca="false">ROUND(CP121+SUM(CP136:CP137),5)</f>
        <v>750288.68</v>
      </c>
      <c r="CQ138" s="115" t="n">
        <f aca="false">ROUND(CQ121+SUM(CQ136:CQ137),5)</f>
        <v>0</v>
      </c>
      <c r="CR138" s="115" t="n">
        <f aca="false">ROUND(CR121+SUM(CR136:CR137),5)</f>
        <v>4333.34</v>
      </c>
      <c r="CS138" s="115" t="n">
        <f aca="false">ROUND(CS121+SUM(CS136:CS137),5)</f>
        <v>0</v>
      </c>
      <c r="CT138" s="115" t="n">
        <f aca="false">ROUND(CT121+SUM(CT136:CT137),5)</f>
        <v>4455368.64</v>
      </c>
      <c r="CU138" s="115" t="n">
        <f aca="false">ROUND(CU121+SUM(CU136:CU137),5)</f>
        <v>0</v>
      </c>
      <c r="CV138" s="115" t="n">
        <f aca="false">ROUND(CV121+SUM(CV136:CV137),5)</f>
        <v>0</v>
      </c>
      <c r="CW138" s="115" t="n">
        <f aca="false">ROUND(CW121+SUM(CW136:CW137),5)</f>
        <v>92201.86</v>
      </c>
      <c r="CX138" s="115" t="n">
        <f aca="false">ROUND(CX121+SUM(CX136:CX137),5)</f>
        <v>0</v>
      </c>
      <c r="CY138" s="115" t="n">
        <f aca="false">ROUND(CY121+SUM(CY136:CY137),5)</f>
        <v>0</v>
      </c>
      <c r="CZ138" s="115" t="n">
        <f aca="false">ROUND(CZ121+SUM(CZ136:CZ137),5)</f>
        <v>0</v>
      </c>
      <c r="DA138" s="115" t="n">
        <f aca="false">ROUND(DA121+SUM(DA136:DA137),5)</f>
        <v>0</v>
      </c>
      <c r="DB138" s="115" t="n">
        <f aca="false">ROUND(DB121+SUM(DB136:DB137),5)</f>
        <v>34666.66</v>
      </c>
      <c r="DC138" s="115" t="n">
        <f aca="false">ROUND(DC121+SUM(DC136:DC137),5)</f>
        <v>0</v>
      </c>
      <c r="DD138" s="115" t="n">
        <f aca="false">ROUND(DD121+SUM(DD136:DD137),5)</f>
        <v>0</v>
      </c>
      <c r="DE138" s="115" t="n">
        <f aca="false">ROUND(DE121+SUM(DE136:DE137),5)</f>
        <v>0</v>
      </c>
      <c r="DF138" s="115" t="n">
        <f aca="false">ROUND(DF121+SUM(DF136:DF137),5)</f>
        <v>0</v>
      </c>
      <c r="DG138" s="115" t="n">
        <f aca="false">ROUND(DG121+SUM(DG136:DG137),5)</f>
        <v>34896.08</v>
      </c>
      <c r="DH138" s="115" t="n">
        <f aca="false">ROUND(DH121+SUM(DH136:DH137),5)</f>
        <v>0</v>
      </c>
      <c r="DI138" s="115" t="n">
        <f aca="false">ROUND(DI121+SUM(DI136:DI137),5)</f>
        <v>0</v>
      </c>
      <c r="DJ138" s="115" t="n">
        <f aca="false">ROUND(DJ121+SUM(DJ136:DJ137),5)</f>
        <v>0</v>
      </c>
      <c r="DK138" s="115" t="n">
        <f aca="false">ROUND(DK121+SUM(DK136:DK137),5)</f>
        <v>0</v>
      </c>
      <c r="DL138" s="115" t="n">
        <f aca="false">ROUND(DL121+SUM(DL136:DL137),5)</f>
        <v>0</v>
      </c>
      <c r="DM138" s="115" t="n">
        <f aca="false">ROUND(DM121+SUM(DM136:DM137),5)</f>
        <v>7835.65</v>
      </c>
      <c r="DN138" s="115" t="n">
        <f aca="false">ROUND(DN121+SUM(DN136:DN137),5)</f>
        <v>0</v>
      </c>
      <c r="DO138" s="115" t="n">
        <f aca="false">ROUND(DO121+SUM(DO136:DO137),5)</f>
        <v>82083.12</v>
      </c>
      <c r="DP138" s="115" t="n">
        <f aca="false">ROUND(DP121+SUM(DP136:DP137),5)</f>
        <v>0</v>
      </c>
      <c r="DQ138" s="115" t="n">
        <f aca="false">ROUND(DQ121+SUM(DQ136:DQ137),5)</f>
        <v>0</v>
      </c>
      <c r="DR138" s="115" t="n">
        <f aca="false">ROUND(DR121+SUM(DR136:DR137),5)</f>
        <v>0</v>
      </c>
      <c r="DS138" s="115" t="n">
        <f aca="false">ROUND(DS121+SUM(DS136:DS137),5)</f>
        <v>156053.44</v>
      </c>
      <c r="DT138" s="115" t="n">
        <f aca="false">ROUND(DT121+SUM(DT136:DT137),5)</f>
        <v>0</v>
      </c>
      <c r="DU138" s="115" t="n">
        <f aca="false">ROUND(DU121+SUM(DU136:DU137),5)</f>
        <v>0</v>
      </c>
      <c r="DV138" s="115" t="n">
        <f aca="false">ROUND(DV121+SUM(DV136:DV137),5)</f>
        <v>0</v>
      </c>
      <c r="DW138" s="115" t="n">
        <f aca="false">ROUND(DW121+SUM(DW136:DW137),5)</f>
        <v>0</v>
      </c>
      <c r="DX138" s="115" t="n">
        <f aca="false">ROUND(DX121+SUM(DX136:DX137),5)</f>
        <v>22384.09</v>
      </c>
      <c r="DY138" s="115" t="n">
        <f aca="false">ROUND(DY121+SUM(DY136:DY137),5)</f>
        <v>0</v>
      </c>
      <c r="DZ138" s="115" t="n">
        <f aca="false">ROUND(DZ121+SUM(DZ136:DZ137),5)</f>
        <v>0</v>
      </c>
      <c r="EA138" s="115" t="n">
        <f aca="false">ROUND(EA121+SUM(EA136:EA137),5)</f>
        <v>0</v>
      </c>
      <c r="EB138" s="115" t="n">
        <f aca="false">ROUND(EB121+SUM(EB136:EB137),5)</f>
        <v>288042.55</v>
      </c>
      <c r="EC138" s="115" t="n">
        <f aca="false">ROUND(EC121+SUM(EC136:EC137),5)</f>
        <v>0</v>
      </c>
      <c r="ED138" s="115" t="n">
        <f aca="false">ROUND(ED121+SUM(ED136:ED137),5)</f>
        <v>0</v>
      </c>
      <c r="EE138" s="115" t="n">
        <f aca="false">ROUND(EE121+SUM(EE136:EE137),5)</f>
        <v>0</v>
      </c>
      <c r="EF138" s="115" t="n">
        <f aca="false">ROUND(EF121+SUM(EF136:EF137),5)</f>
        <v>0</v>
      </c>
      <c r="EG138" s="115" t="n">
        <f aca="false">ROUND(EG121+SUM(EG136:EG137),5)</f>
        <v>0</v>
      </c>
      <c r="EH138" s="115" t="n">
        <f aca="false">ROUND(EH121+SUM(EH136:EH137),5)</f>
        <v>0</v>
      </c>
      <c r="EI138" s="115" t="n">
        <f aca="false">ROUND(EI121+SUM(EI136:EI137),5)</f>
        <v>0</v>
      </c>
      <c r="EJ138" s="115" t="n">
        <f aca="false">ROUND(EJ121+SUM(EJ136:EJ137),5)</f>
        <v>0</v>
      </c>
      <c r="EK138" s="115" t="n">
        <f aca="false">ROUND(EK121+SUM(EK136:EK137),5)</f>
        <v>10833.26</v>
      </c>
      <c r="EL138" s="115" t="n">
        <f aca="false">ROUND(EL121+SUM(EL136:EL137),5)</f>
        <v>0</v>
      </c>
      <c r="EM138" s="115" t="n">
        <f aca="false">ROUND(EM121+SUM(EM136:EM137),5)</f>
        <v>0</v>
      </c>
      <c r="EN138" s="115" t="n">
        <f aca="false">ROUND(EN121+SUM(EN136:EN137),5)</f>
        <v>98521.41</v>
      </c>
      <c r="EO138" s="115" t="n">
        <f aca="false">ROUND(EO121+SUM(EO136:EO137),5)</f>
        <v>0</v>
      </c>
      <c r="EP138" s="115" t="n">
        <f aca="false">ROUND(EP121+SUM(EP136:EP137),5)</f>
        <v>0</v>
      </c>
      <c r="EQ138" s="115" t="n">
        <f aca="false">ROUND(EQ121+SUM(EQ136:EQ137),5)</f>
        <v>0</v>
      </c>
      <c r="ER138" s="115" t="n">
        <f aca="false">ROUND(ER121+SUM(ER136:ER137),5)</f>
        <v>0</v>
      </c>
      <c r="ES138" s="115" t="n">
        <f aca="false">ROUND(ES121+SUM(ES136:ES137),5)</f>
        <v>59072.35</v>
      </c>
      <c r="ET138" s="115" t="n">
        <f aca="false">ROUND(ET121+SUM(ET136:ET137),5)</f>
        <v>0</v>
      </c>
      <c r="EU138" s="115" t="n">
        <f aca="false">ROUND(EU121+SUM(EU136:EU137),5)</f>
        <v>0</v>
      </c>
      <c r="EV138" s="115" t="n">
        <f aca="false">ROUND(EV121+SUM(EV136:EV137),5)</f>
        <v>0</v>
      </c>
      <c r="EW138" s="115" t="n">
        <f aca="false">ROUND(EW121+SUM(EW136:EW137),5)</f>
        <v>0</v>
      </c>
      <c r="EX138" s="115" t="n">
        <f aca="false">ROUND(EX121+SUM(EX136:EX137),5)</f>
        <v>0</v>
      </c>
      <c r="EY138" s="115" t="n">
        <f aca="false">ROUND(EY121+SUM(EY136:EY137),5)</f>
        <v>0</v>
      </c>
      <c r="EZ138" s="115" t="n">
        <f aca="false">ROUND(SUM(G138:EY138),5)</f>
        <v>11367816.68</v>
      </c>
      <c r="FA138" s="110"/>
      <c r="FB138" s="111"/>
      <c r="FC138" s="110"/>
      <c r="FD138" s="111"/>
      <c r="FE138" s="110"/>
      <c r="FF138" s="111"/>
      <c r="FG138" s="110"/>
      <c r="FH138" s="111"/>
      <c r="FI138" s="110"/>
      <c r="FJ138" s="111"/>
      <c r="FK138" s="110"/>
      <c r="FL138" s="111"/>
      <c r="FM138" s="110"/>
      <c r="FN138" s="111"/>
      <c r="FO138" s="110"/>
      <c r="FP138" s="111"/>
      <c r="FQ138" s="110"/>
      <c r="FR138" s="111"/>
      <c r="FS138" s="110"/>
      <c r="FT138" s="111"/>
      <c r="FU138" s="110"/>
      <c r="FV138" s="111"/>
      <c r="FW138" s="110"/>
      <c r="FX138" s="111"/>
      <c r="FY138" s="110"/>
      <c r="FZ138" s="111"/>
      <c r="GA138" s="110"/>
      <c r="GB138" s="111"/>
      <c r="GC138" s="110"/>
      <c r="GD138" s="111"/>
      <c r="GE138" s="110"/>
      <c r="GF138" s="111"/>
      <c r="GG138" s="110"/>
      <c r="GH138" s="111"/>
      <c r="GI138" s="110"/>
      <c r="GJ138" s="111"/>
      <c r="GK138" s="110"/>
      <c r="GL138" s="111"/>
      <c r="GM138" s="110"/>
      <c r="GN138" s="111"/>
      <c r="GO138" s="110"/>
      <c r="GP138" s="111"/>
      <c r="GQ138" s="110"/>
      <c r="GR138" s="111"/>
      <c r="GS138" s="110"/>
      <c r="GT138" s="111"/>
      <c r="GU138" s="110"/>
      <c r="GV138" s="111"/>
      <c r="GW138" s="110"/>
      <c r="GX138" s="111"/>
      <c r="GY138" s="110"/>
      <c r="GZ138" s="111"/>
      <c r="HA138" s="110"/>
      <c r="HB138" s="111"/>
      <c r="HC138" s="110"/>
      <c r="HD138" s="111"/>
      <c r="HE138" s="110"/>
      <c r="HF138" s="111"/>
      <c r="HG138" s="110"/>
      <c r="HH138" s="111"/>
      <c r="HI138" s="110"/>
      <c r="HJ138" s="111"/>
      <c r="HK138" s="110"/>
      <c r="HL138" s="111"/>
      <c r="HM138" s="110"/>
      <c r="HN138" s="111"/>
      <c r="HO138" s="110"/>
      <c r="HP138" s="111"/>
      <c r="HQ138" s="110"/>
      <c r="HR138" s="111"/>
      <c r="HS138" s="110"/>
      <c r="HT138" s="111"/>
      <c r="HU138" s="110"/>
      <c r="HV138" s="111"/>
      <c r="HW138" s="110"/>
      <c r="HX138" s="111"/>
      <c r="HY138" s="110"/>
      <c r="HZ138" s="111"/>
      <c r="IA138" s="110"/>
      <c r="IB138" s="111"/>
      <c r="IC138" s="110"/>
      <c r="ID138" s="111"/>
      <c r="IE138" s="110"/>
      <c r="IF138" s="111"/>
      <c r="IG138" s="110"/>
      <c r="IH138" s="111"/>
      <c r="II138" s="110"/>
      <c r="IJ138" s="111"/>
      <c r="IK138" s="110"/>
      <c r="IL138" s="111"/>
      <c r="IM138" s="110"/>
      <c r="IN138" s="111"/>
      <c r="IO138" s="110"/>
      <c r="IP138" s="111"/>
      <c r="IQ138" s="110"/>
      <c r="IR138" s="111"/>
      <c r="IS138" s="110"/>
      <c r="IT138" s="111"/>
      <c r="IU138" s="110"/>
      <c r="IV138" s="111"/>
      <c r="IW138" s="110"/>
      <c r="IX138" s="111"/>
      <c r="IY138" s="110"/>
      <c r="IZ138" s="111"/>
      <c r="JA138" s="110"/>
      <c r="JB138" s="111"/>
      <c r="JC138" s="110"/>
      <c r="JD138" s="111"/>
      <c r="JE138" s="110"/>
      <c r="JF138" s="111"/>
      <c r="JG138" s="110"/>
      <c r="JH138" s="111"/>
      <c r="JI138" s="110"/>
      <c r="JJ138" s="111"/>
      <c r="JK138" s="110"/>
      <c r="JL138" s="111"/>
      <c r="JM138" s="110"/>
      <c r="JN138" s="111"/>
      <c r="JO138" s="110"/>
      <c r="JP138" s="111"/>
      <c r="JQ138" s="110"/>
      <c r="JR138" s="111"/>
      <c r="JS138" s="110"/>
      <c r="JT138" s="111"/>
      <c r="JU138" s="110"/>
      <c r="JV138" s="111"/>
      <c r="JW138" s="110"/>
      <c r="JX138" s="111"/>
      <c r="JY138" s="112"/>
      <c r="JZ138" s="112"/>
    </row>
    <row r="139" customFormat="false" ht="30" hidden="false" customHeight="true" outlineLevel="0" collapsed="false">
      <c r="A139" s="76"/>
      <c r="B139" s="76" t="s">
        <v>514</v>
      </c>
      <c r="C139" s="76"/>
      <c r="D139" s="76"/>
      <c r="E139" s="76"/>
      <c r="F139" s="76"/>
      <c r="G139" s="109" t="n">
        <f aca="false">ROUND(G96+G120+G138,5)</f>
        <v>0</v>
      </c>
      <c r="H139" s="109" t="n">
        <f aca="false">ROUND(H96+H120+H138,5)</f>
        <v>10614.6</v>
      </c>
      <c r="I139" s="109" t="n">
        <f aca="false">ROUND(I96+I120+I138,5)</f>
        <v>1945972.52</v>
      </c>
      <c r="J139" s="109" t="n">
        <f aca="false">ROUND(J96+J120+J138,5)</f>
        <v>0</v>
      </c>
      <c r="K139" s="109" t="n">
        <f aca="false">ROUND(K96+K120+K138,5)</f>
        <v>45066.42</v>
      </c>
      <c r="L139" s="109" t="n">
        <f aca="false">ROUND(L96+L120+L138,5)</f>
        <v>16996.43</v>
      </c>
      <c r="M139" s="109" t="n">
        <f aca="false">ROUND(M96+M120+M138,5)</f>
        <v>12338.78</v>
      </c>
      <c r="N139" s="109" t="n">
        <f aca="false">ROUND(N96+N120+N138,5)</f>
        <v>0</v>
      </c>
      <c r="O139" s="109" t="n">
        <f aca="false">ROUND(O96+O120+O138,5)</f>
        <v>778927.2</v>
      </c>
      <c r="P139" s="109" t="n">
        <f aca="false">ROUND(P96+P120+P138,5)</f>
        <v>5663.46</v>
      </c>
      <c r="Q139" s="109" t="n">
        <f aca="false">ROUND(Q96+Q120+Q138,5)</f>
        <v>36204.18</v>
      </c>
      <c r="R139" s="109" t="n">
        <f aca="false">ROUND(R96+R120+R138,5)</f>
        <v>1336.82</v>
      </c>
      <c r="S139" s="109" t="n">
        <f aca="false">ROUND(S96+S120+S138,5)</f>
        <v>0</v>
      </c>
      <c r="T139" s="109" t="n">
        <f aca="false">ROUND(T96+T120+T138,5)</f>
        <v>0</v>
      </c>
      <c r="U139" s="109" t="n">
        <f aca="false">ROUND(U96+U120+U138,5)</f>
        <v>0</v>
      </c>
      <c r="V139" s="109" t="n">
        <f aca="false">ROUND(V96+V120+V138,5)</f>
        <v>12023.4</v>
      </c>
      <c r="W139" s="109" t="n">
        <f aca="false">ROUND(W96+W120+W138,5)</f>
        <v>21410.48</v>
      </c>
      <c r="X139" s="109" t="n">
        <f aca="false">ROUND(X96+X120+X138,5)</f>
        <v>0</v>
      </c>
      <c r="Y139" s="109" t="n">
        <f aca="false">ROUND(Y96+Y120+Y138,5)</f>
        <v>0</v>
      </c>
      <c r="Z139" s="109" t="n">
        <f aca="false">ROUND(Z96+Z120+Z138,5)</f>
        <v>239.53</v>
      </c>
      <c r="AA139" s="109" t="n">
        <f aca="false">ROUND(AA96+AA120+AA138,5)</f>
        <v>0</v>
      </c>
      <c r="AB139" s="109" t="n">
        <f aca="false">ROUND(AB96+AB120+AB138,5)</f>
        <v>0</v>
      </c>
      <c r="AC139" s="109" t="n">
        <f aca="false">ROUND(AC96+AC120+AC138,5)</f>
        <v>0</v>
      </c>
      <c r="AD139" s="109" t="n">
        <f aca="false">ROUND(AD96+AD120+AD138,5)</f>
        <v>10000</v>
      </c>
      <c r="AE139" s="109" t="n">
        <f aca="false">ROUND(AE96+AE120+AE138,5)</f>
        <v>11770.06</v>
      </c>
      <c r="AF139" s="109" t="n">
        <f aca="false">ROUND(AF96+AF120+AF138,5)</f>
        <v>0</v>
      </c>
      <c r="AG139" s="109" t="n">
        <f aca="false">ROUND(AG96+AG120+AG138,5)</f>
        <v>0</v>
      </c>
      <c r="AH139" s="109" t="n">
        <f aca="false">ROUND(AH96+AH120+AH138,5)</f>
        <v>28514.52</v>
      </c>
      <c r="AI139" s="109" t="n">
        <f aca="false">ROUND(AI96+AI120+AI138,5)</f>
        <v>688.35</v>
      </c>
      <c r="AJ139" s="109" t="n">
        <f aca="false">ROUND(AJ96+AJ120+AJ138,5)</f>
        <v>0</v>
      </c>
      <c r="AK139" s="109" t="n">
        <f aca="false">ROUND(AK96+AK120+AK138,5)</f>
        <v>0</v>
      </c>
      <c r="AL139" s="109" t="n">
        <f aca="false">ROUND(AL96+AL120+AL138,5)</f>
        <v>0</v>
      </c>
      <c r="AM139" s="109" t="n">
        <f aca="false">ROUND(AM96+AM120+AM138,5)</f>
        <v>0</v>
      </c>
      <c r="AN139" s="109" t="n">
        <f aca="false">ROUND(AN96+AN120+AN138,5)</f>
        <v>302951.38</v>
      </c>
      <c r="AO139" s="109" t="n">
        <f aca="false">ROUND(AO96+AO120+AO138,5)</f>
        <v>0</v>
      </c>
      <c r="AP139" s="109" t="n">
        <f aca="false">ROUND(AP96+AP120+AP138,5)</f>
        <v>0</v>
      </c>
      <c r="AQ139" s="109" t="n">
        <f aca="false">ROUND(AQ96+AQ120+AQ138,5)</f>
        <v>0</v>
      </c>
      <c r="AR139" s="109" t="n">
        <f aca="false">ROUND(AR96+AR120+AR138,5)</f>
        <v>0</v>
      </c>
      <c r="AS139" s="109" t="n">
        <f aca="false">ROUND(AS96+AS120+AS138,5)</f>
        <v>0</v>
      </c>
      <c r="AT139" s="109" t="n">
        <f aca="false">ROUND(AT96+AT120+AT138,5)</f>
        <v>0</v>
      </c>
      <c r="AU139" s="109" t="n">
        <f aca="false">ROUND(AU96+AU120+AU138,5)</f>
        <v>170190.12</v>
      </c>
      <c r="AV139" s="109" t="n">
        <f aca="false">ROUND(AV96+AV120+AV138,5)</f>
        <v>57456.63</v>
      </c>
      <c r="AW139" s="109" t="n">
        <f aca="false">ROUND(AW96+AW120+AW138,5)</f>
        <v>0</v>
      </c>
      <c r="AX139" s="109" t="n">
        <f aca="false">ROUND(AX96+AX120+AX138,5)</f>
        <v>0</v>
      </c>
      <c r="AY139" s="109" t="n">
        <f aca="false">ROUND(AY96+AY120+AY138,5)</f>
        <v>0</v>
      </c>
      <c r="AZ139" s="109" t="n">
        <f aca="false">ROUND(AZ96+AZ120+AZ138,5)</f>
        <v>0</v>
      </c>
      <c r="BA139" s="109" t="n">
        <f aca="false">ROUND(BA96+BA120+BA138,5)</f>
        <v>14344.62</v>
      </c>
      <c r="BB139" s="109" t="n">
        <f aca="false">ROUND(BB96+BB120+BB138,5)</f>
        <v>0</v>
      </c>
      <c r="BC139" s="109" t="n">
        <f aca="false">ROUND(BC96+BC120+BC138,5)</f>
        <v>0</v>
      </c>
      <c r="BD139" s="109" t="n">
        <f aca="false">ROUND(BD96+BD120+BD138,5)</f>
        <v>0</v>
      </c>
      <c r="BE139" s="109" t="n">
        <f aca="false">ROUND(BE96+BE120+BE138,5)</f>
        <v>0</v>
      </c>
      <c r="BF139" s="109" t="n">
        <f aca="false">ROUND(BF96+BF120+BF138,5)</f>
        <v>0</v>
      </c>
      <c r="BG139" s="109" t="n">
        <f aca="false">ROUND(BG96+BG120+BG138,5)</f>
        <v>0</v>
      </c>
      <c r="BH139" s="109" t="n">
        <f aca="false">ROUND(BH96+BH120+BH138,5)</f>
        <v>1150176.12</v>
      </c>
      <c r="BI139" s="109" t="n">
        <f aca="false">ROUND(BI96+BI120+BI138,5)</f>
        <v>0</v>
      </c>
      <c r="BJ139" s="109" t="n">
        <f aca="false">ROUND(BJ96+BJ120+BJ138,5)</f>
        <v>0</v>
      </c>
      <c r="BK139" s="109" t="n">
        <f aca="false">ROUND(BK96+BK120+BK138,5)</f>
        <v>0</v>
      </c>
      <c r="BL139" s="109" t="n">
        <f aca="false">ROUND(BL96+BL120+BL138,5)</f>
        <v>570490.27</v>
      </c>
      <c r="BM139" s="109" t="n">
        <f aca="false">ROUND(BM96+BM120+BM138,5)</f>
        <v>0</v>
      </c>
      <c r="BN139" s="109" t="n">
        <f aca="false">ROUND(BN96+BN120+BN138,5)</f>
        <v>172302.27</v>
      </c>
      <c r="BO139" s="109" t="n">
        <f aca="false">ROUND(BO96+BO120+BO138,5)</f>
        <v>0</v>
      </c>
      <c r="BP139" s="109" t="n">
        <f aca="false">ROUND(BP96+BP120+BP138,5)</f>
        <v>0</v>
      </c>
      <c r="BQ139" s="109" t="n">
        <f aca="false">ROUND(BQ96+BQ120+BQ138,5)</f>
        <v>0</v>
      </c>
      <c r="BR139" s="109" t="n">
        <f aca="false">ROUND(BR96+BR120+BR138,5)</f>
        <v>0</v>
      </c>
      <c r="BS139" s="109" t="n">
        <f aca="false">ROUND(BS96+BS120+BS138,5)</f>
        <v>0</v>
      </c>
      <c r="BT139" s="109" t="n">
        <f aca="false">ROUND(BT96+BT120+BT138,5)</f>
        <v>0</v>
      </c>
      <c r="BU139" s="109" t="n">
        <f aca="false">ROUND(BU96+BU120+BU138,5)</f>
        <v>0</v>
      </c>
      <c r="BV139" s="109" t="n">
        <f aca="false">ROUND(BV96+BV120+BV138,5)</f>
        <v>23046.79</v>
      </c>
      <c r="BW139" s="109" t="n">
        <f aca="false">ROUND(BW96+BW120+BW138,5)</f>
        <v>11500</v>
      </c>
      <c r="BX139" s="109" t="n">
        <f aca="false">ROUND(BX96+BX120+BX138,5)</f>
        <v>0</v>
      </c>
      <c r="BY139" s="109" t="n">
        <f aca="false">ROUND(BY96+BY120+BY138,5)</f>
        <v>26164.97</v>
      </c>
      <c r="BZ139" s="109" t="n">
        <f aca="false">ROUND(BZ96+BZ120+BZ138,5)</f>
        <v>0</v>
      </c>
      <c r="CA139" s="109" t="n">
        <f aca="false">ROUND(CA96+CA120+CA138,5)</f>
        <v>34926.44</v>
      </c>
      <c r="CB139" s="109" t="n">
        <f aca="false">ROUND(CB96+CB120+CB138,5)</f>
        <v>0</v>
      </c>
      <c r="CC139" s="109" t="n">
        <f aca="false">ROUND(CC96+CC120+CC138,5)</f>
        <v>18453.66</v>
      </c>
      <c r="CD139" s="109" t="n">
        <f aca="false">ROUND(CD96+CD120+CD138,5)</f>
        <v>0</v>
      </c>
      <c r="CE139" s="109" t="n">
        <f aca="false">ROUND(CE96+CE120+CE138,5)</f>
        <v>0</v>
      </c>
      <c r="CF139" s="109" t="n">
        <f aca="false">ROUND(CF96+CF120+CF138,5)</f>
        <v>0</v>
      </c>
      <c r="CG139" s="109" t="n">
        <f aca="false">ROUND(CG96+CG120+CG138,5)</f>
        <v>7026.29</v>
      </c>
      <c r="CH139" s="109" t="n">
        <f aca="false">ROUND(CH96+CH120+CH138,5)</f>
        <v>0</v>
      </c>
      <c r="CI139" s="109" t="n">
        <f aca="false">ROUND(CI96+CI120+CI138,5)</f>
        <v>0</v>
      </c>
      <c r="CJ139" s="109" t="n">
        <f aca="false">ROUND(CJ96+CJ120+CJ138,5)</f>
        <v>0</v>
      </c>
      <c r="CK139" s="109" t="n">
        <f aca="false">ROUND(CK96+CK120+CK138,5)</f>
        <v>0</v>
      </c>
      <c r="CL139" s="109" t="n">
        <f aca="false">ROUND(CL96+CL120+CL138,5)</f>
        <v>148413.13</v>
      </c>
      <c r="CM139" s="109" t="n">
        <f aca="false">ROUND(CM96+CM120+CM138,5)</f>
        <v>0</v>
      </c>
      <c r="CN139" s="109" t="n">
        <f aca="false">ROUND(CN96+CN120+CN138,5)</f>
        <v>0</v>
      </c>
      <c r="CO139" s="109" t="n">
        <f aca="false">ROUND(CO96+CO120+CO138,5)</f>
        <v>0</v>
      </c>
      <c r="CP139" s="109" t="n">
        <f aca="false">ROUND(CP96+CP120+CP138,5)</f>
        <v>771186.93</v>
      </c>
      <c r="CQ139" s="109" t="n">
        <f aca="false">ROUND(CQ96+CQ120+CQ138,5)</f>
        <v>0</v>
      </c>
      <c r="CR139" s="109" t="n">
        <f aca="false">ROUND(CR96+CR120+CR138,5)</f>
        <v>6046.34</v>
      </c>
      <c r="CS139" s="109" t="n">
        <f aca="false">ROUND(CS96+CS120+CS138,5)</f>
        <v>0</v>
      </c>
      <c r="CT139" s="109" t="n">
        <f aca="false">ROUND(CT96+CT120+CT138,5)</f>
        <v>4472044.19</v>
      </c>
      <c r="CU139" s="109" t="n">
        <f aca="false">ROUND(CU96+CU120+CU138,5)</f>
        <v>16715.88</v>
      </c>
      <c r="CV139" s="109" t="n">
        <f aca="false">ROUND(CV96+CV120+CV138,5)</f>
        <v>15662.41</v>
      </c>
      <c r="CW139" s="109" t="n">
        <f aca="false">ROUND(CW96+CW120+CW138,5)</f>
        <v>108757.47</v>
      </c>
      <c r="CX139" s="109" t="n">
        <f aca="false">ROUND(CX96+CX120+CX138,5)</f>
        <v>0</v>
      </c>
      <c r="CY139" s="109" t="n">
        <f aca="false">ROUND(CY96+CY120+CY138,5)</f>
        <v>0</v>
      </c>
      <c r="CZ139" s="109" t="n">
        <f aca="false">ROUND(CZ96+CZ120+CZ138,5)</f>
        <v>0</v>
      </c>
      <c r="DA139" s="109" t="n">
        <f aca="false">ROUND(DA96+DA120+DA138,5)</f>
        <v>0</v>
      </c>
      <c r="DB139" s="109" t="n">
        <f aca="false">ROUND(DB96+DB120+DB138,5)</f>
        <v>34895.95</v>
      </c>
      <c r="DC139" s="109" t="n">
        <f aca="false">ROUND(DC96+DC120+DC138,5)</f>
        <v>0</v>
      </c>
      <c r="DD139" s="109" t="n">
        <f aca="false">ROUND(DD96+DD120+DD138,5)</f>
        <v>0</v>
      </c>
      <c r="DE139" s="109" t="n">
        <f aca="false">ROUND(DE96+DE120+DE138,5)</f>
        <v>-282.51</v>
      </c>
      <c r="DF139" s="109" t="n">
        <f aca="false">ROUND(DF96+DF120+DF138,5)</f>
        <v>0</v>
      </c>
      <c r="DG139" s="109" t="n">
        <f aca="false">ROUND(DG96+DG120+DG138,5)</f>
        <v>39639.44</v>
      </c>
      <c r="DH139" s="109" t="n">
        <f aca="false">ROUND(DH96+DH120+DH138,5)</f>
        <v>0</v>
      </c>
      <c r="DI139" s="109" t="n">
        <f aca="false">ROUND(DI96+DI120+DI138,5)</f>
        <v>0</v>
      </c>
      <c r="DJ139" s="109" t="n">
        <f aca="false">ROUND(DJ96+DJ120+DJ138,5)</f>
        <v>0</v>
      </c>
      <c r="DK139" s="109" t="n">
        <f aca="false">ROUND(DK96+DK120+DK138,5)</f>
        <v>0</v>
      </c>
      <c r="DL139" s="109" t="n">
        <f aca="false">ROUND(DL96+DL120+DL138,5)</f>
        <v>37671.39</v>
      </c>
      <c r="DM139" s="109" t="n">
        <f aca="false">ROUND(DM96+DM120+DM138,5)</f>
        <v>23328.02</v>
      </c>
      <c r="DN139" s="109" t="n">
        <f aca="false">ROUND(DN96+DN120+DN138,5)</f>
        <v>0</v>
      </c>
      <c r="DO139" s="109" t="n">
        <f aca="false">ROUND(DO96+DO120+DO138,5)</f>
        <v>87534.03</v>
      </c>
      <c r="DP139" s="109" t="n">
        <f aca="false">ROUND(DP96+DP120+DP138,5)</f>
        <v>0</v>
      </c>
      <c r="DQ139" s="109" t="n">
        <f aca="false">ROUND(DQ96+DQ120+DQ138,5)</f>
        <v>0</v>
      </c>
      <c r="DR139" s="109" t="n">
        <f aca="false">ROUND(DR96+DR120+DR138,5)</f>
        <v>0</v>
      </c>
      <c r="DS139" s="109" t="n">
        <f aca="false">ROUND(DS96+DS120+DS138,5)</f>
        <v>170319.18</v>
      </c>
      <c r="DT139" s="109" t="n">
        <f aca="false">ROUND(DT96+DT120+DT138,5)</f>
        <v>0</v>
      </c>
      <c r="DU139" s="109" t="n">
        <f aca="false">ROUND(DU96+DU120+DU138,5)</f>
        <v>0</v>
      </c>
      <c r="DV139" s="109" t="n">
        <f aca="false">ROUND(DV96+DV120+DV138,5)</f>
        <v>0</v>
      </c>
      <c r="DW139" s="109" t="n">
        <f aca="false">ROUND(DW96+DW120+DW138,5)</f>
        <v>3634</v>
      </c>
      <c r="DX139" s="109" t="n">
        <f aca="false">ROUND(DX96+DX120+DX138,5)</f>
        <v>43629.82</v>
      </c>
      <c r="DY139" s="109" t="n">
        <f aca="false">ROUND(DY96+DY120+DY138,5)</f>
        <v>0</v>
      </c>
      <c r="DZ139" s="109" t="n">
        <f aca="false">ROUND(DZ96+DZ120+DZ138,5)</f>
        <v>0</v>
      </c>
      <c r="EA139" s="109" t="n">
        <f aca="false">ROUND(EA96+EA120+EA138,5)</f>
        <v>0</v>
      </c>
      <c r="EB139" s="109" t="n">
        <f aca="false">ROUND(EB96+EB120+EB138,5)</f>
        <v>288042.55</v>
      </c>
      <c r="EC139" s="109" t="n">
        <f aca="false">ROUND(EC96+EC120+EC138,5)</f>
        <v>0</v>
      </c>
      <c r="ED139" s="109" t="n">
        <f aca="false">ROUND(ED96+ED120+ED138,5)</f>
        <v>0</v>
      </c>
      <c r="EE139" s="109" t="n">
        <f aca="false">ROUND(EE96+EE120+EE138,5)</f>
        <v>0</v>
      </c>
      <c r="EF139" s="109" t="n">
        <f aca="false">ROUND(EF96+EF120+EF138,5)</f>
        <v>0</v>
      </c>
      <c r="EG139" s="109" t="n">
        <f aca="false">ROUND(EG96+EG120+EG138,5)</f>
        <v>0</v>
      </c>
      <c r="EH139" s="109" t="n">
        <f aca="false">ROUND(EH96+EH120+EH138,5)</f>
        <v>0</v>
      </c>
      <c r="EI139" s="109" t="n">
        <f aca="false">ROUND(EI96+EI120+EI138,5)</f>
        <v>0</v>
      </c>
      <c r="EJ139" s="109" t="n">
        <f aca="false">ROUND(EJ96+EJ120+EJ138,5)</f>
        <v>0</v>
      </c>
      <c r="EK139" s="109" t="n">
        <f aca="false">ROUND(EK96+EK120+EK138,5)</f>
        <v>9180.67</v>
      </c>
      <c r="EL139" s="109" t="n">
        <f aca="false">ROUND(EL96+EL120+EL138,5)</f>
        <v>0</v>
      </c>
      <c r="EM139" s="109" t="n">
        <f aca="false">ROUND(EM96+EM120+EM138,5)</f>
        <v>0</v>
      </c>
      <c r="EN139" s="109" t="n">
        <f aca="false">ROUND(EN96+EN120+EN138,5)</f>
        <v>120769.61</v>
      </c>
      <c r="EO139" s="109" t="n">
        <f aca="false">ROUND(EO96+EO120+EO138,5)</f>
        <v>46430.95</v>
      </c>
      <c r="EP139" s="109" t="n">
        <f aca="false">ROUND(EP96+EP120+EP138,5)</f>
        <v>0</v>
      </c>
      <c r="EQ139" s="109" t="n">
        <f aca="false">ROUND(EQ96+EQ120+EQ138,5)</f>
        <v>36789.47</v>
      </c>
      <c r="ER139" s="109" t="n">
        <f aca="false">ROUND(ER96+ER120+ER138,5)</f>
        <v>0</v>
      </c>
      <c r="ES139" s="109" t="n">
        <f aca="false">ROUND(ES96+ES120+ES138,5)</f>
        <v>79357.05</v>
      </c>
      <c r="ET139" s="109" t="n">
        <f aca="false">ROUND(ET96+ET120+ET138,5)</f>
        <v>11733.59</v>
      </c>
      <c r="EU139" s="109" t="n">
        <f aca="false">ROUND(EU96+EU120+EU138,5)</f>
        <v>0</v>
      </c>
      <c r="EV139" s="109" t="n">
        <f aca="false">ROUND(EV96+EV120+EV138,5)</f>
        <v>0</v>
      </c>
      <c r="EW139" s="109" t="n">
        <f aca="false">ROUND(EW96+EW120+EW138,5)</f>
        <v>0</v>
      </c>
      <c r="EX139" s="109" t="n">
        <f aca="false">ROUND(EX96+EX120+EX138,5)</f>
        <v>0</v>
      </c>
      <c r="EY139" s="109" t="n">
        <f aca="false">ROUND(EY96+EY120+EY138,5)</f>
        <v>0</v>
      </c>
      <c r="EZ139" s="109" t="n">
        <f aca="false">ROUND(SUM(G139:EY139),5)</f>
        <v>12068295.87</v>
      </c>
      <c r="FA139" s="110"/>
      <c r="FB139" s="111"/>
      <c r="FC139" s="110"/>
      <c r="FD139" s="111"/>
      <c r="FE139" s="110"/>
      <c r="FF139" s="111"/>
      <c r="FG139" s="110"/>
      <c r="FH139" s="111"/>
      <c r="FI139" s="110"/>
      <c r="FJ139" s="111"/>
      <c r="FK139" s="110"/>
      <c r="FL139" s="111"/>
      <c r="FM139" s="110"/>
      <c r="FN139" s="111"/>
      <c r="FO139" s="110"/>
      <c r="FP139" s="111"/>
      <c r="FQ139" s="110"/>
      <c r="FR139" s="111"/>
      <c r="FS139" s="110"/>
      <c r="FT139" s="111"/>
      <c r="FU139" s="110"/>
      <c r="FV139" s="111"/>
      <c r="FW139" s="110"/>
      <c r="FX139" s="111"/>
      <c r="FY139" s="110"/>
      <c r="FZ139" s="111"/>
      <c r="GA139" s="110"/>
      <c r="GB139" s="111"/>
      <c r="GC139" s="110"/>
      <c r="GD139" s="111"/>
      <c r="GE139" s="110"/>
      <c r="GF139" s="111"/>
      <c r="GG139" s="110"/>
      <c r="GH139" s="111"/>
      <c r="GI139" s="110"/>
      <c r="GJ139" s="111"/>
      <c r="GK139" s="110"/>
      <c r="GL139" s="111"/>
      <c r="GM139" s="110"/>
      <c r="GN139" s="111"/>
      <c r="GO139" s="110"/>
      <c r="GP139" s="111"/>
      <c r="GQ139" s="110"/>
      <c r="GR139" s="111"/>
      <c r="GS139" s="110"/>
      <c r="GT139" s="111"/>
      <c r="GU139" s="110"/>
      <c r="GV139" s="111"/>
      <c r="GW139" s="110"/>
      <c r="GX139" s="111"/>
      <c r="GY139" s="110"/>
      <c r="GZ139" s="111"/>
      <c r="HA139" s="110"/>
      <c r="HB139" s="111"/>
      <c r="HC139" s="110"/>
      <c r="HD139" s="111"/>
      <c r="HE139" s="110"/>
      <c r="HF139" s="111"/>
      <c r="HG139" s="110"/>
      <c r="HH139" s="111"/>
      <c r="HI139" s="110"/>
      <c r="HJ139" s="111"/>
      <c r="HK139" s="110"/>
      <c r="HL139" s="111"/>
      <c r="HM139" s="110"/>
      <c r="HN139" s="111"/>
      <c r="HO139" s="110"/>
      <c r="HP139" s="111"/>
      <c r="HQ139" s="110"/>
      <c r="HR139" s="111"/>
      <c r="HS139" s="110"/>
      <c r="HT139" s="111"/>
      <c r="HU139" s="110"/>
      <c r="HV139" s="111"/>
      <c r="HW139" s="110"/>
      <c r="HX139" s="111"/>
      <c r="HY139" s="110"/>
      <c r="HZ139" s="111"/>
      <c r="IA139" s="110"/>
      <c r="IB139" s="111"/>
      <c r="IC139" s="110"/>
      <c r="ID139" s="111"/>
      <c r="IE139" s="110"/>
      <c r="IF139" s="111"/>
      <c r="IG139" s="110"/>
      <c r="IH139" s="111"/>
      <c r="II139" s="110"/>
      <c r="IJ139" s="111"/>
      <c r="IK139" s="110"/>
      <c r="IL139" s="111"/>
      <c r="IM139" s="110"/>
      <c r="IN139" s="111"/>
      <c r="IO139" s="110"/>
      <c r="IP139" s="111"/>
      <c r="IQ139" s="110"/>
      <c r="IR139" s="111"/>
      <c r="IS139" s="110"/>
      <c r="IT139" s="111"/>
      <c r="IU139" s="110"/>
      <c r="IV139" s="111"/>
      <c r="IW139" s="110"/>
      <c r="IX139" s="111"/>
      <c r="IY139" s="110"/>
      <c r="IZ139" s="111"/>
      <c r="JA139" s="110"/>
      <c r="JB139" s="111"/>
      <c r="JC139" s="110"/>
      <c r="JD139" s="111"/>
      <c r="JE139" s="110"/>
      <c r="JF139" s="111"/>
      <c r="JG139" s="110"/>
      <c r="JH139" s="111"/>
      <c r="JI139" s="110"/>
      <c r="JJ139" s="111"/>
      <c r="JK139" s="110"/>
      <c r="JL139" s="111"/>
      <c r="JM139" s="110"/>
      <c r="JN139" s="111"/>
      <c r="JO139" s="110"/>
      <c r="JP139" s="111"/>
      <c r="JQ139" s="110"/>
      <c r="JR139" s="111"/>
      <c r="JS139" s="110"/>
      <c r="JT139" s="111"/>
      <c r="JU139" s="110"/>
      <c r="JV139" s="111"/>
      <c r="JW139" s="110"/>
      <c r="JX139" s="111"/>
      <c r="JY139" s="112"/>
      <c r="JZ139" s="112"/>
    </row>
    <row r="140" customFormat="false" ht="13.8" hidden="false" customHeight="false" outlineLevel="0" collapsed="false">
      <c r="A140" s="76"/>
      <c r="B140" s="76" t="s">
        <v>515</v>
      </c>
      <c r="C140" s="76"/>
      <c r="D140" s="76"/>
      <c r="E140" s="76"/>
      <c r="F140" s="76"/>
      <c r="G140" s="109"/>
      <c r="H140" s="109"/>
      <c r="I140" s="109"/>
      <c r="J140" s="109"/>
      <c r="K140" s="109"/>
      <c r="L140" s="109"/>
      <c r="M140" s="109"/>
      <c r="N140" s="109"/>
      <c r="O140" s="109"/>
      <c r="P140" s="109"/>
      <c r="Q140" s="109"/>
      <c r="R140" s="109"/>
      <c r="S140" s="109"/>
      <c r="T140" s="109"/>
      <c r="U140" s="109"/>
      <c r="V140" s="109"/>
      <c r="W140" s="109"/>
      <c r="X140" s="109"/>
      <c r="Y140" s="109"/>
      <c r="Z140" s="109"/>
      <c r="AA140" s="109"/>
      <c r="AB140" s="109"/>
      <c r="AC140" s="109"/>
      <c r="AD140" s="109"/>
      <c r="AE140" s="109"/>
      <c r="AF140" s="109"/>
      <c r="AG140" s="109"/>
      <c r="AH140" s="109"/>
      <c r="AI140" s="109"/>
      <c r="AJ140" s="109"/>
      <c r="AK140" s="109"/>
      <c r="AL140" s="109"/>
      <c r="AM140" s="109"/>
      <c r="AN140" s="109"/>
      <c r="AO140" s="109"/>
      <c r="AP140" s="109"/>
      <c r="AQ140" s="109"/>
      <c r="AR140" s="109"/>
      <c r="AS140" s="109"/>
      <c r="AT140" s="109"/>
      <c r="AU140" s="109"/>
      <c r="AV140" s="109"/>
      <c r="AW140" s="109"/>
      <c r="AX140" s="109"/>
      <c r="AY140" s="109"/>
      <c r="AZ140" s="109"/>
      <c r="BA140" s="109"/>
      <c r="BB140" s="109"/>
      <c r="BC140" s="109"/>
      <c r="BD140" s="109"/>
      <c r="BE140" s="109"/>
      <c r="BF140" s="109"/>
      <c r="BG140" s="109"/>
      <c r="BH140" s="109"/>
      <c r="BI140" s="109"/>
      <c r="BJ140" s="109"/>
      <c r="BK140" s="109"/>
      <c r="BL140" s="109"/>
      <c r="BM140" s="109"/>
      <c r="BN140" s="109"/>
      <c r="BO140" s="109"/>
      <c r="BP140" s="109"/>
      <c r="BQ140" s="109"/>
      <c r="BR140" s="109"/>
      <c r="BS140" s="109"/>
      <c r="BT140" s="109"/>
      <c r="BU140" s="109"/>
      <c r="BV140" s="109"/>
      <c r="BW140" s="109"/>
      <c r="BX140" s="109"/>
      <c r="BY140" s="109"/>
      <c r="BZ140" s="109"/>
      <c r="CA140" s="109"/>
      <c r="CB140" s="109"/>
      <c r="CC140" s="109"/>
      <c r="CD140" s="109"/>
      <c r="CE140" s="109"/>
      <c r="CF140" s="109"/>
      <c r="CG140" s="109"/>
      <c r="CH140" s="109"/>
      <c r="CI140" s="109"/>
      <c r="CJ140" s="109"/>
      <c r="CK140" s="109"/>
      <c r="CL140" s="109"/>
      <c r="CM140" s="109"/>
      <c r="CN140" s="109"/>
      <c r="CO140" s="109"/>
      <c r="CP140" s="109"/>
      <c r="CQ140" s="109"/>
      <c r="CR140" s="109"/>
      <c r="CS140" s="109"/>
      <c r="CT140" s="109"/>
      <c r="CU140" s="109"/>
      <c r="CV140" s="109"/>
      <c r="CW140" s="109"/>
      <c r="CX140" s="109"/>
      <c r="CY140" s="109"/>
      <c r="CZ140" s="109"/>
      <c r="DA140" s="109"/>
      <c r="DB140" s="109"/>
      <c r="DC140" s="109"/>
      <c r="DD140" s="109"/>
      <c r="DE140" s="109"/>
      <c r="DF140" s="109"/>
      <c r="DG140" s="109"/>
      <c r="DH140" s="109"/>
      <c r="DI140" s="109"/>
      <c r="DJ140" s="109"/>
      <c r="DK140" s="109"/>
      <c r="DL140" s="109"/>
      <c r="DM140" s="109"/>
      <c r="DN140" s="109"/>
      <c r="DO140" s="109"/>
      <c r="DP140" s="109"/>
      <c r="DQ140" s="109"/>
      <c r="DR140" s="109"/>
      <c r="DS140" s="109"/>
      <c r="DT140" s="109"/>
      <c r="DU140" s="109"/>
      <c r="DV140" s="109"/>
      <c r="DW140" s="109"/>
      <c r="DX140" s="109"/>
      <c r="DY140" s="109"/>
      <c r="DZ140" s="109"/>
      <c r="EA140" s="109"/>
      <c r="EB140" s="109"/>
      <c r="EC140" s="109"/>
      <c r="ED140" s="109"/>
      <c r="EE140" s="109"/>
      <c r="EF140" s="109"/>
      <c r="EG140" s="109"/>
      <c r="EH140" s="109"/>
      <c r="EI140" s="109"/>
      <c r="EJ140" s="109"/>
      <c r="EK140" s="109"/>
      <c r="EL140" s="109"/>
      <c r="EM140" s="109"/>
      <c r="EN140" s="109"/>
      <c r="EO140" s="109"/>
      <c r="EP140" s="109"/>
      <c r="EQ140" s="109"/>
      <c r="ER140" s="109"/>
      <c r="ES140" s="109"/>
      <c r="ET140" s="109"/>
      <c r="EU140" s="109"/>
      <c r="EV140" s="109"/>
      <c r="EW140" s="109"/>
      <c r="EX140" s="109"/>
      <c r="EY140" s="109"/>
      <c r="EZ140" s="109"/>
      <c r="FA140" s="110"/>
      <c r="FB140" s="111"/>
      <c r="FC140" s="110"/>
      <c r="FD140" s="111"/>
      <c r="FE140" s="110"/>
      <c r="FF140" s="111"/>
      <c r="FG140" s="110"/>
      <c r="FH140" s="111"/>
      <c r="FI140" s="110"/>
      <c r="FJ140" s="111"/>
      <c r="FK140" s="110"/>
      <c r="FL140" s="111"/>
      <c r="FM140" s="110"/>
      <c r="FN140" s="111"/>
      <c r="FO140" s="110"/>
      <c r="FP140" s="111"/>
      <c r="FQ140" s="110"/>
      <c r="FR140" s="111"/>
      <c r="FS140" s="110"/>
      <c r="FT140" s="111"/>
      <c r="FU140" s="110"/>
      <c r="FV140" s="111"/>
      <c r="FW140" s="110"/>
      <c r="FX140" s="111"/>
      <c r="FY140" s="110"/>
      <c r="FZ140" s="111"/>
      <c r="GA140" s="110"/>
      <c r="GB140" s="111"/>
      <c r="GC140" s="110"/>
      <c r="GD140" s="111"/>
      <c r="GE140" s="110"/>
      <c r="GF140" s="111"/>
      <c r="GG140" s="110"/>
      <c r="GH140" s="111"/>
      <c r="GI140" s="110"/>
      <c r="GJ140" s="111"/>
      <c r="GK140" s="110"/>
      <c r="GL140" s="111"/>
      <c r="GM140" s="110"/>
      <c r="GN140" s="111"/>
      <c r="GO140" s="110"/>
      <c r="GP140" s="111"/>
      <c r="GQ140" s="110"/>
      <c r="GR140" s="111"/>
      <c r="GS140" s="110"/>
      <c r="GT140" s="111"/>
      <c r="GU140" s="110"/>
      <c r="GV140" s="111"/>
      <c r="GW140" s="110"/>
      <c r="GX140" s="111"/>
      <c r="GY140" s="110"/>
      <c r="GZ140" s="111"/>
      <c r="HA140" s="110"/>
      <c r="HB140" s="111"/>
      <c r="HC140" s="110"/>
      <c r="HD140" s="111"/>
      <c r="HE140" s="110"/>
      <c r="HF140" s="111"/>
      <c r="HG140" s="110"/>
      <c r="HH140" s="111"/>
      <c r="HI140" s="110"/>
      <c r="HJ140" s="111"/>
      <c r="HK140" s="110"/>
      <c r="HL140" s="111"/>
      <c r="HM140" s="110"/>
      <c r="HN140" s="111"/>
      <c r="HO140" s="110"/>
      <c r="HP140" s="111"/>
      <c r="HQ140" s="110"/>
      <c r="HR140" s="111"/>
      <c r="HS140" s="110"/>
      <c r="HT140" s="111"/>
      <c r="HU140" s="110"/>
      <c r="HV140" s="111"/>
      <c r="HW140" s="110"/>
      <c r="HX140" s="111"/>
      <c r="HY140" s="110"/>
      <c r="HZ140" s="111"/>
      <c r="IA140" s="110"/>
      <c r="IB140" s="111"/>
      <c r="IC140" s="110"/>
      <c r="ID140" s="111"/>
      <c r="IE140" s="110"/>
      <c r="IF140" s="111"/>
      <c r="IG140" s="110"/>
      <c r="IH140" s="111"/>
      <c r="II140" s="110"/>
      <c r="IJ140" s="111"/>
      <c r="IK140" s="110"/>
      <c r="IL140" s="111"/>
      <c r="IM140" s="110"/>
      <c r="IN140" s="111"/>
      <c r="IO140" s="110"/>
      <c r="IP140" s="111"/>
      <c r="IQ140" s="110"/>
      <c r="IR140" s="111"/>
      <c r="IS140" s="110"/>
      <c r="IT140" s="111"/>
      <c r="IU140" s="110"/>
      <c r="IV140" s="111"/>
      <c r="IW140" s="110"/>
      <c r="IX140" s="111"/>
      <c r="IY140" s="110"/>
      <c r="IZ140" s="111"/>
      <c r="JA140" s="110"/>
      <c r="JB140" s="111"/>
      <c r="JC140" s="110"/>
      <c r="JD140" s="111"/>
      <c r="JE140" s="110"/>
      <c r="JF140" s="111"/>
      <c r="JG140" s="110"/>
      <c r="JH140" s="111"/>
      <c r="JI140" s="110"/>
      <c r="JJ140" s="111"/>
      <c r="JK140" s="110"/>
      <c r="JL140" s="111"/>
      <c r="JM140" s="110"/>
      <c r="JN140" s="111"/>
      <c r="JO140" s="110"/>
      <c r="JP140" s="111"/>
      <c r="JQ140" s="110"/>
      <c r="JR140" s="111"/>
      <c r="JS140" s="110"/>
      <c r="JT140" s="111"/>
      <c r="JU140" s="110"/>
      <c r="JV140" s="111"/>
      <c r="JW140" s="110"/>
      <c r="JX140" s="111"/>
      <c r="JY140" s="112"/>
      <c r="JZ140" s="112"/>
    </row>
    <row r="141" customFormat="false" ht="13.8" hidden="false" customHeight="false" outlineLevel="0" collapsed="false">
      <c r="A141" s="76"/>
      <c r="B141" s="76"/>
      <c r="C141" s="76" t="s">
        <v>516</v>
      </c>
      <c r="D141" s="76"/>
      <c r="E141" s="76"/>
      <c r="F141" s="76"/>
      <c r="G141" s="109" t="n">
        <v>0</v>
      </c>
      <c r="H141" s="109" t="n">
        <v>0</v>
      </c>
      <c r="I141" s="109" t="n">
        <v>0</v>
      </c>
      <c r="J141" s="109" t="n">
        <v>0</v>
      </c>
      <c r="K141" s="109" t="n">
        <v>0</v>
      </c>
      <c r="L141" s="109" t="n">
        <v>0</v>
      </c>
      <c r="M141" s="109" t="n">
        <v>0</v>
      </c>
      <c r="N141" s="109" t="n">
        <v>0</v>
      </c>
      <c r="O141" s="109" t="n">
        <v>0</v>
      </c>
      <c r="P141" s="109" t="n">
        <v>0</v>
      </c>
      <c r="Q141" s="109" t="n">
        <v>0</v>
      </c>
      <c r="R141" s="109" t="n">
        <v>0</v>
      </c>
      <c r="S141" s="109" t="n">
        <v>0</v>
      </c>
      <c r="T141" s="109" t="n">
        <v>0</v>
      </c>
      <c r="U141" s="109" t="n">
        <v>0</v>
      </c>
      <c r="V141" s="109" t="n">
        <v>0</v>
      </c>
      <c r="W141" s="109" t="n">
        <v>0</v>
      </c>
      <c r="X141" s="109" t="n">
        <v>0</v>
      </c>
      <c r="Y141" s="109" t="n">
        <v>0</v>
      </c>
      <c r="Z141" s="109" t="n">
        <v>0</v>
      </c>
      <c r="AA141" s="109" t="n">
        <v>0</v>
      </c>
      <c r="AB141" s="109" t="n">
        <v>0</v>
      </c>
      <c r="AC141" s="109" t="n">
        <v>0</v>
      </c>
      <c r="AD141" s="109" t="n">
        <v>0</v>
      </c>
      <c r="AE141" s="109" t="n">
        <v>0</v>
      </c>
      <c r="AF141" s="109" t="n">
        <v>0</v>
      </c>
      <c r="AG141" s="109" t="n">
        <v>0</v>
      </c>
      <c r="AH141" s="109" t="n">
        <v>0</v>
      </c>
      <c r="AI141" s="109" t="n">
        <v>0</v>
      </c>
      <c r="AJ141" s="109" t="n">
        <v>0</v>
      </c>
      <c r="AK141" s="109" t="n">
        <v>0</v>
      </c>
      <c r="AL141" s="109" t="n">
        <v>0</v>
      </c>
      <c r="AM141" s="109" t="n">
        <v>0</v>
      </c>
      <c r="AN141" s="109" t="n">
        <v>0</v>
      </c>
      <c r="AO141" s="109" t="n">
        <v>0</v>
      </c>
      <c r="AP141" s="109" t="n">
        <v>0</v>
      </c>
      <c r="AQ141" s="109" t="n">
        <v>0</v>
      </c>
      <c r="AR141" s="109" t="n">
        <v>0</v>
      </c>
      <c r="AS141" s="109" t="n">
        <v>0</v>
      </c>
      <c r="AT141" s="109" t="n">
        <v>0</v>
      </c>
      <c r="AU141" s="109" t="n">
        <v>0</v>
      </c>
      <c r="AV141" s="109" t="n">
        <v>0</v>
      </c>
      <c r="AW141" s="109" t="n">
        <v>0</v>
      </c>
      <c r="AX141" s="109" t="n">
        <v>0</v>
      </c>
      <c r="AY141" s="109" t="n">
        <v>0</v>
      </c>
      <c r="AZ141" s="109" t="n">
        <v>0</v>
      </c>
      <c r="BA141" s="109" t="n">
        <v>0</v>
      </c>
      <c r="BB141" s="109" t="n">
        <v>0</v>
      </c>
      <c r="BC141" s="109" t="n">
        <v>0</v>
      </c>
      <c r="BD141" s="109" t="n">
        <v>0</v>
      </c>
      <c r="BE141" s="109" t="n">
        <v>0</v>
      </c>
      <c r="BF141" s="109" t="n">
        <v>0</v>
      </c>
      <c r="BG141" s="109" t="n">
        <v>0</v>
      </c>
      <c r="BH141" s="109" t="n">
        <v>0</v>
      </c>
      <c r="BI141" s="109" t="n">
        <v>0</v>
      </c>
      <c r="BJ141" s="109" t="n">
        <v>0</v>
      </c>
      <c r="BK141" s="109" t="n">
        <v>0</v>
      </c>
      <c r="BL141" s="109" t="n">
        <v>0</v>
      </c>
      <c r="BM141" s="109" t="n">
        <v>0</v>
      </c>
      <c r="BN141" s="109" t="n">
        <v>0</v>
      </c>
      <c r="BO141" s="109" t="n">
        <v>0</v>
      </c>
      <c r="BP141" s="109" t="n">
        <v>0</v>
      </c>
      <c r="BQ141" s="109" t="n">
        <v>0</v>
      </c>
      <c r="BR141" s="109" t="n">
        <v>0</v>
      </c>
      <c r="BS141" s="109" t="n">
        <v>0</v>
      </c>
      <c r="BT141" s="109" t="n">
        <v>0</v>
      </c>
      <c r="BU141" s="109" t="n">
        <v>0</v>
      </c>
      <c r="BV141" s="109" t="n">
        <v>0</v>
      </c>
      <c r="BW141" s="109" t="n">
        <v>0</v>
      </c>
      <c r="BX141" s="109" t="n">
        <v>0</v>
      </c>
      <c r="BY141" s="109" t="n">
        <v>0</v>
      </c>
      <c r="BZ141" s="109" t="n">
        <v>0</v>
      </c>
      <c r="CA141" s="109" t="n">
        <v>0</v>
      </c>
      <c r="CB141" s="109" t="n">
        <v>0</v>
      </c>
      <c r="CC141" s="109" t="n">
        <v>0</v>
      </c>
      <c r="CD141" s="109" t="n">
        <v>0</v>
      </c>
      <c r="CE141" s="109" t="n">
        <v>0</v>
      </c>
      <c r="CF141" s="109" t="n">
        <v>0</v>
      </c>
      <c r="CG141" s="109" t="n">
        <v>0</v>
      </c>
      <c r="CH141" s="109" t="n">
        <v>0</v>
      </c>
      <c r="CI141" s="109" t="n">
        <v>0</v>
      </c>
      <c r="CJ141" s="109" t="n">
        <v>0</v>
      </c>
      <c r="CK141" s="109" t="n">
        <v>0</v>
      </c>
      <c r="CL141" s="109" t="n">
        <v>0</v>
      </c>
      <c r="CM141" s="109" t="n">
        <v>0</v>
      </c>
      <c r="CN141" s="109" t="n">
        <v>0</v>
      </c>
      <c r="CO141" s="109" t="n">
        <v>0</v>
      </c>
      <c r="CP141" s="109" t="n">
        <v>0</v>
      </c>
      <c r="CQ141" s="109" t="n">
        <v>0</v>
      </c>
      <c r="CR141" s="109" t="n">
        <v>0</v>
      </c>
      <c r="CS141" s="109" t="n">
        <v>0</v>
      </c>
      <c r="CT141" s="109" t="n">
        <v>0</v>
      </c>
      <c r="CU141" s="109" t="n">
        <v>0</v>
      </c>
      <c r="CV141" s="109" t="n">
        <v>0</v>
      </c>
      <c r="CW141" s="109" t="n">
        <v>0</v>
      </c>
      <c r="CX141" s="109" t="n">
        <v>0</v>
      </c>
      <c r="CY141" s="109" t="n">
        <v>0</v>
      </c>
      <c r="CZ141" s="109" t="n">
        <v>0</v>
      </c>
      <c r="DA141" s="109" t="n">
        <v>0</v>
      </c>
      <c r="DB141" s="109" t="n">
        <v>0</v>
      </c>
      <c r="DC141" s="109" t="n">
        <v>0</v>
      </c>
      <c r="DD141" s="109" t="n">
        <v>0</v>
      </c>
      <c r="DE141" s="109" t="n">
        <v>0</v>
      </c>
      <c r="DF141" s="109" t="n">
        <v>0</v>
      </c>
      <c r="DG141" s="109" t="n">
        <v>0</v>
      </c>
      <c r="DH141" s="109" t="n">
        <v>0</v>
      </c>
      <c r="DI141" s="109" t="n">
        <v>0</v>
      </c>
      <c r="DJ141" s="109" t="n">
        <v>0</v>
      </c>
      <c r="DK141" s="109" t="n">
        <v>0</v>
      </c>
      <c r="DL141" s="109" t="n">
        <v>0</v>
      </c>
      <c r="DM141" s="109" t="n">
        <v>0</v>
      </c>
      <c r="DN141" s="109" t="n">
        <v>0</v>
      </c>
      <c r="DO141" s="109" t="n">
        <v>0</v>
      </c>
      <c r="DP141" s="109" t="n">
        <v>0</v>
      </c>
      <c r="DQ141" s="109" t="n">
        <v>0</v>
      </c>
      <c r="DR141" s="109" t="n">
        <v>0</v>
      </c>
      <c r="DS141" s="109" t="n">
        <v>0</v>
      </c>
      <c r="DT141" s="109" t="n">
        <v>0</v>
      </c>
      <c r="DU141" s="109" t="n">
        <v>0</v>
      </c>
      <c r="DV141" s="109" t="n">
        <v>0</v>
      </c>
      <c r="DW141" s="109" t="n">
        <v>0</v>
      </c>
      <c r="DX141" s="109" t="n">
        <v>0</v>
      </c>
      <c r="DY141" s="109" t="n">
        <v>0</v>
      </c>
      <c r="DZ141" s="109" t="n">
        <v>0</v>
      </c>
      <c r="EA141" s="109" t="n">
        <v>0</v>
      </c>
      <c r="EB141" s="109" t="n">
        <v>0</v>
      </c>
      <c r="EC141" s="109" t="n">
        <v>0</v>
      </c>
      <c r="ED141" s="109" t="n">
        <v>0</v>
      </c>
      <c r="EE141" s="109" t="n">
        <v>0</v>
      </c>
      <c r="EF141" s="109" t="n">
        <v>0</v>
      </c>
      <c r="EG141" s="109" t="n">
        <v>0</v>
      </c>
      <c r="EH141" s="109" t="n">
        <v>0</v>
      </c>
      <c r="EI141" s="109" t="n">
        <v>0</v>
      </c>
      <c r="EJ141" s="109" t="n">
        <v>0</v>
      </c>
      <c r="EK141" s="109" t="n">
        <v>0</v>
      </c>
      <c r="EL141" s="109" t="n">
        <v>0</v>
      </c>
      <c r="EM141" s="109" t="n">
        <v>0</v>
      </c>
      <c r="EN141" s="109" t="n">
        <v>0</v>
      </c>
      <c r="EO141" s="109" t="n">
        <v>0</v>
      </c>
      <c r="EP141" s="109" t="n">
        <v>0</v>
      </c>
      <c r="EQ141" s="109" t="n">
        <v>0</v>
      </c>
      <c r="ER141" s="109" t="n">
        <v>0</v>
      </c>
      <c r="ES141" s="109" t="n">
        <v>0</v>
      </c>
      <c r="ET141" s="109" t="n">
        <v>0</v>
      </c>
      <c r="EU141" s="109" t="n">
        <v>0</v>
      </c>
      <c r="EV141" s="109" t="n">
        <v>0</v>
      </c>
      <c r="EW141" s="109" t="n">
        <v>0</v>
      </c>
      <c r="EX141" s="109" t="n">
        <v>0</v>
      </c>
      <c r="EY141" s="109" t="n">
        <v>0</v>
      </c>
      <c r="EZ141" s="109" t="n">
        <f aca="false">ROUND(SUM(G141:EY141),5)</f>
        <v>0</v>
      </c>
      <c r="FA141" s="110"/>
      <c r="FB141" s="111"/>
      <c r="FC141" s="110"/>
      <c r="FD141" s="111"/>
      <c r="FE141" s="110"/>
      <c r="FF141" s="111"/>
      <c r="FG141" s="110"/>
      <c r="FH141" s="111"/>
      <c r="FI141" s="110"/>
      <c r="FJ141" s="111"/>
      <c r="FK141" s="110"/>
      <c r="FL141" s="111"/>
      <c r="FM141" s="110"/>
      <c r="FN141" s="111"/>
      <c r="FO141" s="110"/>
      <c r="FP141" s="111"/>
      <c r="FQ141" s="110"/>
      <c r="FR141" s="111"/>
      <c r="FS141" s="110"/>
      <c r="FT141" s="111"/>
      <c r="FU141" s="110"/>
      <c r="FV141" s="111"/>
      <c r="FW141" s="110"/>
      <c r="FX141" s="111"/>
      <c r="FY141" s="110"/>
      <c r="FZ141" s="111"/>
      <c r="GA141" s="110"/>
      <c r="GB141" s="111"/>
      <c r="GC141" s="110"/>
      <c r="GD141" s="111"/>
      <c r="GE141" s="110"/>
      <c r="GF141" s="111"/>
      <c r="GG141" s="110"/>
      <c r="GH141" s="111"/>
      <c r="GI141" s="110"/>
      <c r="GJ141" s="111"/>
      <c r="GK141" s="110"/>
      <c r="GL141" s="111"/>
      <c r="GM141" s="110"/>
      <c r="GN141" s="111"/>
      <c r="GO141" s="110"/>
      <c r="GP141" s="111"/>
      <c r="GQ141" s="110"/>
      <c r="GR141" s="111"/>
      <c r="GS141" s="110"/>
      <c r="GT141" s="111"/>
      <c r="GU141" s="110"/>
      <c r="GV141" s="111"/>
      <c r="GW141" s="110"/>
      <c r="GX141" s="111"/>
      <c r="GY141" s="110"/>
      <c r="GZ141" s="111"/>
      <c r="HA141" s="110"/>
      <c r="HB141" s="111"/>
      <c r="HC141" s="110"/>
      <c r="HD141" s="111"/>
      <c r="HE141" s="110"/>
      <c r="HF141" s="111"/>
      <c r="HG141" s="110"/>
      <c r="HH141" s="111"/>
      <c r="HI141" s="110"/>
      <c r="HJ141" s="111"/>
      <c r="HK141" s="110"/>
      <c r="HL141" s="111"/>
      <c r="HM141" s="110"/>
      <c r="HN141" s="111"/>
      <c r="HO141" s="110"/>
      <c r="HP141" s="111"/>
      <c r="HQ141" s="110"/>
      <c r="HR141" s="111"/>
      <c r="HS141" s="110"/>
      <c r="HT141" s="111"/>
      <c r="HU141" s="110"/>
      <c r="HV141" s="111"/>
      <c r="HW141" s="110"/>
      <c r="HX141" s="111"/>
      <c r="HY141" s="110"/>
      <c r="HZ141" s="111"/>
      <c r="IA141" s="110"/>
      <c r="IB141" s="111"/>
      <c r="IC141" s="110"/>
      <c r="ID141" s="111"/>
      <c r="IE141" s="110"/>
      <c r="IF141" s="111"/>
      <c r="IG141" s="110"/>
      <c r="IH141" s="111"/>
      <c r="II141" s="110"/>
      <c r="IJ141" s="111"/>
      <c r="IK141" s="110"/>
      <c r="IL141" s="111"/>
      <c r="IM141" s="110"/>
      <c r="IN141" s="111"/>
      <c r="IO141" s="110"/>
      <c r="IP141" s="111"/>
      <c r="IQ141" s="110"/>
      <c r="IR141" s="111"/>
      <c r="IS141" s="110"/>
      <c r="IT141" s="111"/>
      <c r="IU141" s="110"/>
      <c r="IV141" s="111"/>
      <c r="IW141" s="110"/>
      <c r="IX141" s="111"/>
      <c r="IY141" s="110"/>
      <c r="IZ141" s="111"/>
      <c r="JA141" s="110"/>
      <c r="JB141" s="111"/>
      <c r="JC141" s="110"/>
      <c r="JD141" s="111"/>
      <c r="JE141" s="110"/>
      <c r="JF141" s="111"/>
      <c r="JG141" s="110"/>
      <c r="JH141" s="111"/>
      <c r="JI141" s="110"/>
      <c r="JJ141" s="111"/>
      <c r="JK141" s="110"/>
      <c r="JL141" s="111"/>
      <c r="JM141" s="110"/>
      <c r="JN141" s="111"/>
      <c r="JO141" s="110"/>
      <c r="JP141" s="111"/>
      <c r="JQ141" s="110"/>
      <c r="JR141" s="111"/>
      <c r="JS141" s="110"/>
      <c r="JT141" s="111"/>
      <c r="JU141" s="110"/>
      <c r="JV141" s="111"/>
      <c r="JW141" s="110"/>
      <c r="JX141" s="111"/>
      <c r="JY141" s="112"/>
      <c r="JZ141" s="112"/>
    </row>
    <row r="142" customFormat="false" ht="13.8" hidden="false" customHeight="false" outlineLevel="0" collapsed="false">
      <c r="A142" s="76"/>
      <c r="B142" s="76"/>
      <c r="C142" s="76" t="s">
        <v>517</v>
      </c>
      <c r="D142" s="76"/>
      <c r="E142" s="76"/>
      <c r="F142" s="76"/>
      <c r="G142" s="109"/>
      <c r="H142" s="109"/>
      <c r="I142" s="109"/>
      <c r="J142" s="109"/>
      <c r="K142" s="109"/>
      <c r="L142" s="109"/>
      <c r="M142" s="109"/>
      <c r="N142" s="109"/>
      <c r="O142" s="109"/>
      <c r="P142" s="109"/>
      <c r="Q142" s="109"/>
      <c r="R142" s="109"/>
      <c r="S142" s="109"/>
      <c r="T142" s="109"/>
      <c r="U142" s="109"/>
      <c r="V142" s="109"/>
      <c r="W142" s="109"/>
      <c r="X142" s="109"/>
      <c r="Y142" s="109"/>
      <c r="Z142" s="109"/>
      <c r="AA142" s="109"/>
      <c r="AB142" s="109"/>
      <c r="AC142" s="109"/>
      <c r="AD142" s="109"/>
      <c r="AE142" s="109"/>
      <c r="AF142" s="109"/>
      <c r="AG142" s="109"/>
      <c r="AH142" s="109"/>
      <c r="AI142" s="109"/>
      <c r="AJ142" s="109"/>
      <c r="AK142" s="109"/>
      <c r="AL142" s="109"/>
      <c r="AM142" s="109"/>
      <c r="AN142" s="109"/>
      <c r="AO142" s="109"/>
      <c r="AP142" s="109"/>
      <c r="AQ142" s="109"/>
      <c r="AR142" s="109"/>
      <c r="AS142" s="109"/>
      <c r="AT142" s="109"/>
      <c r="AU142" s="109"/>
      <c r="AV142" s="109"/>
      <c r="AW142" s="109"/>
      <c r="AX142" s="109"/>
      <c r="AY142" s="109"/>
      <c r="AZ142" s="109"/>
      <c r="BA142" s="109"/>
      <c r="BB142" s="109"/>
      <c r="BC142" s="109"/>
      <c r="BD142" s="109"/>
      <c r="BE142" s="109"/>
      <c r="BF142" s="109"/>
      <c r="BG142" s="109"/>
      <c r="BH142" s="109"/>
      <c r="BI142" s="109"/>
      <c r="BJ142" s="109"/>
      <c r="BK142" s="109"/>
      <c r="BL142" s="109"/>
      <c r="BM142" s="109"/>
      <c r="BN142" s="109"/>
      <c r="BO142" s="109"/>
      <c r="BP142" s="109"/>
      <c r="BQ142" s="109"/>
      <c r="BR142" s="109"/>
      <c r="BS142" s="109"/>
      <c r="BT142" s="109"/>
      <c r="BU142" s="109"/>
      <c r="BV142" s="109"/>
      <c r="BW142" s="109"/>
      <c r="BX142" s="109"/>
      <c r="BY142" s="109"/>
      <c r="BZ142" s="109"/>
      <c r="CA142" s="109"/>
      <c r="CB142" s="109"/>
      <c r="CC142" s="109"/>
      <c r="CD142" s="109"/>
      <c r="CE142" s="109"/>
      <c r="CF142" s="109"/>
      <c r="CG142" s="109"/>
      <c r="CH142" s="109"/>
      <c r="CI142" s="109"/>
      <c r="CJ142" s="109"/>
      <c r="CK142" s="109"/>
      <c r="CL142" s="109"/>
      <c r="CM142" s="109"/>
      <c r="CN142" s="109"/>
      <c r="CO142" s="109"/>
      <c r="CP142" s="109"/>
      <c r="CQ142" s="109"/>
      <c r="CR142" s="109"/>
      <c r="CS142" s="109"/>
      <c r="CT142" s="109"/>
      <c r="CU142" s="109"/>
      <c r="CV142" s="109"/>
      <c r="CW142" s="109"/>
      <c r="CX142" s="109"/>
      <c r="CY142" s="109"/>
      <c r="CZ142" s="109"/>
      <c r="DA142" s="109"/>
      <c r="DB142" s="109"/>
      <c r="DC142" s="109"/>
      <c r="DD142" s="109"/>
      <c r="DE142" s="109"/>
      <c r="DF142" s="109"/>
      <c r="DG142" s="109"/>
      <c r="DH142" s="109"/>
      <c r="DI142" s="109"/>
      <c r="DJ142" s="109"/>
      <c r="DK142" s="109"/>
      <c r="DL142" s="109"/>
      <c r="DM142" s="109"/>
      <c r="DN142" s="109"/>
      <c r="DO142" s="109"/>
      <c r="DP142" s="109"/>
      <c r="DQ142" s="109"/>
      <c r="DR142" s="109"/>
      <c r="DS142" s="109"/>
      <c r="DT142" s="109"/>
      <c r="DU142" s="109"/>
      <c r="DV142" s="109"/>
      <c r="DW142" s="109"/>
      <c r="DX142" s="109"/>
      <c r="DY142" s="109"/>
      <c r="DZ142" s="109"/>
      <c r="EA142" s="109"/>
      <c r="EB142" s="109"/>
      <c r="EC142" s="109"/>
      <c r="ED142" s="109"/>
      <c r="EE142" s="109"/>
      <c r="EF142" s="109"/>
      <c r="EG142" s="109"/>
      <c r="EH142" s="109"/>
      <c r="EI142" s="109"/>
      <c r="EJ142" s="109"/>
      <c r="EK142" s="109"/>
      <c r="EL142" s="109"/>
      <c r="EM142" s="109"/>
      <c r="EN142" s="109"/>
      <c r="EO142" s="109"/>
      <c r="EP142" s="109"/>
      <c r="EQ142" s="109"/>
      <c r="ER142" s="109"/>
      <c r="ES142" s="109"/>
      <c r="ET142" s="109"/>
      <c r="EU142" s="109"/>
      <c r="EV142" s="109"/>
      <c r="EW142" s="109"/>
      <c r="EX142" s="109"/>
      <c r="EY142" s="109"/>
      <c r="EZ142" s="109"/>
      <c r="FA142" s="110"/>
      <c r="FB142" s="111"/>
      <c r="FC142" s="110"/>
      <c r="FD142" s="111"/>
      <c r="FE142" s="110"/>
      <c r="FF142" s="111"/>
      <c r="FG142" s="110"/>
      <c r="FH142" s="111"/>
      <c r="FI142" s="110"/>
      <c r="FJ142" s="111"/>
      <c r="FK142" s="110"/>
      <c r="FL142" s="111"/>
      <c r="FM142" s="110"/>
      <c r="FN142" s="111"/>
      <c r="FO142" s="110"/>
      <c r="FP142" s="111"/>
      <c r="FQ142" s="110"/>
      <c r="FR142" s="111"/>
      <c r="FS142" s="110"/>
      <c r="FT142" s="111"/>
      <c r="FU142" s="110"/>
      <c r="FV142" s="111"/>
      <c r="FW142" s="110"/>
      <c r="FX142" s="111"/>
      <c r="FY142" s="110"/>
      <c r="FZ142" s="111"/>
      <c r="GA142" s="110"/>
      <c r="GB142" s="111"/>
      <c r="GC142" s="110"/>
      <c r="GD142" s="111"/>
      <c r="GE142" s="110"/>
      <c r="GF142" s="111"/>
      <c r="GG142" s="110"/>
      <c r="GH142" s="111"/>
      <c r="GI142" s="110"/>
      <c r="GJ142" s="111"/>
      <c r="GK142" s="110"/>
      <c r="GL142" s="111"/>
      <c r="GM142" s="110"/>
      <c r="GN142" s="111"/>
      <c r="GO142" s="110"/>
      <c r="GP142" s="111"/>
      <c r="GQ142" s="110"/>
      <c r="GR142" s="111"/>
      <c r="GS142" s="110"/>
      <c r="GT142" s="111"/>
      <c r="GU142" s="110"/>
      <c r="GV142" s="111"/>
      <c r="GW142" s="110"/>
      <c r="GX142" s="111"/>
      <c r="GY142" s="110"/>
      <c r="GZ142" s="111"/>
      <c r="HA142" s="110"/>
      <c r="HB142" s="111"/>
      <c r="HC142" s="110"/>
      <c r="HD142" s="111"/>
      <c r="HE142" s="110"/>
      <c r="HF142" s="111"/>
      <c r="HG142" s="110"/>
      <c r="HH142" s="111"/>
      <c r="HI142" s="110"/>
      <c r="HJ142" s="111"/>
      <c r="HK142" s="110"/>
      <c r="HL142" s="111"/>
      <c r="HM142" s="110"/>
      <c r="HN142" s="111"/>
      <c r="HO142" s="110"/>
      <c r="HP142" s="111"/>
      <c r="HQ142" s="110"/>
      <c r="HR142" s="111"/>
      <c r="HS142" s="110"/>
      <c r="HT142" s="111"/>
      <c r="HU142" s="110"/>
      <c r="HV142" s="111"/>
      <c r="HW142" s="110"/>
      <c r="HX142" s="111"/>
      <c r="HY142" s="110"/>
      <c r="HZ142" s="111"/>
      <c r="IA142" s="110"/>
      <c r="IB142" s="111"/>
      <c r="IC142" s="110"/>
      <c r="ID142" s="111"/>
      <c r="IE142" s="110"/>
      <c r="IF142" s="111"/>
      <c r="IG142" s="110"/>
      <c r="IH142" s="111"/>
      <c r="II142" s="110"/>
      <c r="IJ142" s="111"/>
      <c r="IK142" s="110"/>
      <c r="IL142" s="111"/>
      <c r="IM142" s="110"/>
      <c r="IN142" s="111"/>
      <c r="IO142" s="110"/>
      <c r="IP142" s="111"/>
      <c r="IQ142" s="110"/>
      <c r="IR142" s="111"/>
      <c r="IS142" s="110"/>
      <c r="IT142" s="111"/>
      <c r="IU142" s="110"/>
      <c r="IV142" s="111"/>
      <c r="IW142" s="110"/>
      <c r="IX142" s="111"/>
      <c r="IY142" s="110"/>
      <c r="IZ142" s="111"/>
      <c r="JA142" s="110"/>
      <c r="JB142" s="111"/>
      <c r="JC142" s="110"/>
      <c r="JD142" s="111"/>
      <c r="JE142" s="110"/>
      <c r="JF142" s="111"/>
      <c r="JG142" s="110"/>
      <c r="JH142" s="111"/>
      <c r="JI142" s="110"/>
      <c r="JJ142" s="111"/>
      <c r="JK142" s="110"/>
      <c r="JL142" s="111"/>
      <c r="JM142" s="110"/>
      <c r="JN142" s="111"/>
      <c r="JO142" s="110"/>
      <c r="JP142" s="111"/>
      <c r="JQ142" s="110"/>
      <c r="JR142" s="111"/>
      <c r="JS142" s="110"/>
      <c r="JT142" s="111"/>
      <c r="JU142" s="110"/>
      <c r="JV142" s="111"/>
      <c r="JW142" s="110"/>
      <c r="JX142" s="111"/>
      <c r="JY142" s="112"/>
      <c r="JZ142" s="112"/>
    </row>
    <row r="143" customFormat="false" ht="13.8" hidden="false" customHeight="false" outlineLevel="0" collapsed="false">
      <c r="A143" s="76"/>
      <c r="B143" s="76"/>
      <c r="C143" s="76"/>
      <c r="D143" s="76" t="s">
        <v>518</v>
      </c>
      <c r="E143" s="76"/>
      <c r="F143" s="76"/>
      <c r="G143" s="109" t="n">
        <v>0</v>
      </c>
      <c r="H143" s="109" t="n">
        <v>-2362.18</v>
      </c>
      <c r="I143" s="109" t="n">
        <v>929183.23</v>
      </c>
      <c r="J143" s="109" t="n">
        <v>0</v>
      </c>
      <c r="K143" s="109" t="n">
        <v>150816.59</v>
      </c>
      <c r="L143" s="109" t="n">
        <v>-207340.37</v>
      </c>
      <c r="M143" s="109" t="n">
        <v>0</v>
      </c>
      <c r="N143" s="109" t="n">
        <v>0</v>
      </c>
      <c r="O143" s="109" t="n">
        <v>2477.82</v>
      </c>
      <c r="P143" s="109" t="n">
        <v>0</v>
      </c>
      <c r="Q143" s="109" t="n">
        <v>4757.32</v>
      </c>
      <c r="R143" s="109" t="n">
        <v>-197</v>
      </c>
      <c r="S143" s="109" t="n">
        <v>3737.17</v>
      </c>
      <c r="T143" s="109" t="n">
        <v>0</v>
      </c>
      <c r="U143" s="109" t="n">
        <v>0</v>
      </c>
      <c r="V143" s="109" t="n">
        <v>0</v>
      </c>
      <c r="W143" s="109" t="n">
        <v>214071.26</v>
      </c>
      <c r="X143" s="109" t="n">
        <v>0</v>
      </c>
      <c r="Y143" s="109" t="n">
        <v>0</v>
      </c>
      <c r="Z143" s="109" t="n">
        <v>113953.57</v>
      </c>
      <c r="AA143" s="109" t="n">
        <v>0</v>
      </c>
      <c r="AB143" s="109" t="n">
        <v>0</v>
      </c>
      <c r="AC143" s="109" t="n">
        <v>8280.26</v>
      </c>
      <c r="AD143" s="109" t="n">
        <v>18052.54</v>
      </c>
      <c r="AE143" s="109" t="n">
        <v>153357.21</v>
      </c>
      <c r="AF143" s="109" t="n">
        <v>35930.85</v>
      </c>
      <c r="AG143" s="109" t="n">
        <v>12603.55</v>
      </c>
      <c r="AH143" s="109" t="n">
        <v>254055.36</v>
      </c>
      <c r="AI143" s="109" t="n">
        <v>2976.95</v>
      </c>
      <c r="AJ143" s="109" t="n">
        <v>6955</v>
      </c>
      <c r="AK143" s="109" t="n">
        <v>175578.46</v>
      </c>
      <c r="AL143" s="109" t="n">
        <v>138313.52</v>
      </c>
      <c r="AM143" s="109" t="n">
        <v>11299.84</v>
      </c>
      <c r="AN143" s="109" t="n">
        <v>0</v>
      </c>
      <c r="AO143" s="109" t="n">
        <v>18804.57</v>
      </c>
      <c r="AP143" s="109" t="n">
        <v>5407.27</v>
      </c>
      <c r="AQ143" s="109" t="n">
        <v>0</v>
      </c>
      <c r="AR143" s="109" t="n">
        <v>21566.84</v>
      </c>
      <c r="AS143" s="109" t="n">
        <v>9575.11</v>
      </c>
      <c r="AT143" s="109" t="n">
        <v>9114.27</v>
      </c>
      <c r="AU143" s="109" t="n">
        <v>40516.98</v>
      </c>
      <c r="AV143" s="109" t="n">
        <v>-11013.8</v>
      </c>
      <c r="AW143" s="109" t="n">
        <v>17173.63</v>
      </c>
      <c r="AX143" s="109" t="n">
        <v>2830</v>
      </c>
      <c r="AY143" s="109" t="n">
        <v>-1316.79</v>
      </c>
      <c r="AZ143" s="109" t="n">
        <v>0</v>
      </c>
      <c r="BA143" s="109" t="n">
        <v>60802.94</v>
      </c>
      <c r="BB143" s="109" t="n">
        <v>13735.11</v>
      </c>
      <c r="BC143" s="109" t="n">
        <v>2806.48</v>
      </c>
      <c r="BD143" s="109" t="n">
        <v>167.57</v>
      </c>
      <c r="BE143" s="109" t="n">
        <v>10197.26</v>
      </c>
      <c r="BF143" s="109" t="n">
        <v>0</v>
      </c>
      <c r="BG143" s="109" t="n">
        <v>31212.61</v>
      </c>
      <c r="BH143" s="109" t="n">
        <v>18946.34</v>
      </c>
      <c r="BI143" s="109" t="n">
        <v>0</v>
      </c>
      <c r="BJ143" s="109" t="n">
        <v>11297.52</v>
      </c>
      <c r="BK143" s="109" t="n">
        <v>-22365.57</v>
      </c>
      <c r="BL143" s="109" t="n">
        <v>390410.2</v>
      </c>
      <c r="BM143" s="109" t="n">
        <v>0</v>
      </c>
      <c r="BN143" s="109" t="n">
        <v>108999.76</v>
      </c>
      <c r="BO143" s="109" t="n">
        <v>0</v>
      </c>
      <c r="BP143" s="109" t="n">
        <v>4836.42</v>
      </c>
      <c r="BQ143" s="109" t="n">
        <v>2797.24</v>
      </c>
      <c r="BR143" s="109" t="n">
        <v>0</v>
      </c>
      <c r="BS143" s="109" t="n">
        <v>7973.93</v>
      </c>
      <c r="BT143" s="109" t="n">
        <v>11223.43</v>
      </c>
      <c r="BU143" s="109" t="n">
        <v>0</v>
      </c>
      <c r="BV143" s="109" t="n">
        <v>75415.52</v>
      </c>
      <c r="BW143" s="109" t="n">
        <v>236903.46</v>
      </c>
      <c r="BX143" s="109" t="n">
        <v>0</v>
      </c>
      <c r="BY143" s="109" t="n">
        <v>44177.51</v>
      </c>
      <c r="BZ143" s="109" t="n">
        <v>14853.71</v>
      </c>
      <c r="CA143" s="109" t="n">
        <v>7277.24</v>
      </c>
      <c r="CB143" s="109" t="n">
        <v>4466.16</v>
      </c>
      <c r="CC143" s="109" t="n">
        <v>37890.95</v>
      </c>
      <c r="CD143" s="109" t="n">
        <v>19422.25</v>
      </c>
      <c r="CE143" s="109" t="n">
        <v>0</v>
      </c>
      <c r="CF143" s="109" t="n">
        <v>0</v>
      </c>
      <c r="CG143" s="109" t="n">
        <v>5749.5</v>
      </c>
      <c r="CH143" s="109" t="n">
        <v>0</v>
      </c>
      <c r="CI143" s="109" t="n">
        <v>0</v>
      </c>
      <c r="CJ143" s="109" t="n">
        <v>1284.97</v>
      </c>
      <c r="CK143" s="109" t="n">
        <v>0</v>
      </c>
      <c r="CL143" s="109" t="n">
        <v>163194.59</v>
      </c>
      <c r="CM143" s="109" t="n">
        <v>30160.89</v>
      </c>
      <c r="CN143" s="109" t="n">
        <v>0</v>
      </c>
      <c r="CO143" s="109" t="n">
        <v>8391.99</v>
      </c>
      <c r="CP143" s="109" t="n">
        <v>302976.05</v>
      </c>
      <c r="CQ143" s="109" t="n">
        <v>3931.38</v>
      </c>
      <c r="CR143" s="109" t="n">
        <v>358020.16</v>
      </c>
      <c r="CS143" s="109" t="n">
        <v>1350.71</v>
      </c>
      <c r="CT143" s="109" t="n">
        <v>836.6</v>
      </c>
      <c r="CU143" s="109" t="n">
        <v>65074.64</v>
      </c>
      <c r="CV143" s="109" t="n">
        <v>112732.57</v>
      </c>
      <c r="CW143" s="109" t="n">
        <v>0</v>
      </c>
      <c r="CX143" s="109" t="n">
        <v>0</v>
      </c>
      <c r="CY143" s="109" t="n">
        <v>0</v>
      </c>
      <c r="CZ143" s="109" t="n">
        <v>4442.89</v>
      </c>
      <c r="DA143" s="109" t="n">
        <v>0</v>
      </c>
      <c r="DB143" s="109" t="n">
        <v>0</v>
      </c>
      <c r="DC143" s="109" t="n">
        <v>0</v>
      </c>
      <c r="DD143" s="109" t="n">
        <v>88969.67</v>
      </c>
      <c r="DE143" s="109" t="n">
        <v>-98218</v>
      </c>
      <c r="DF143" s="109" t="n">
        <v>24911.51</v>
      </c>
      <c r="DG143" s="109" t="n">
        <v>111372.56</v>
      </c>
      <c r="DH143" s="109" t="n">
        <v>0</v>
      </c>
      <c r="DI143" s="109" t="n">
        <v>36460.13</v>
      </c>
      <c r="DJ143" s="109" t="n">
        <v>5739.76</v>
      </c>
      <c r="DK143" s="109" t="n">
        <v>28253.11</v>
      </c>
      <c r="DL143" s="109" t="n">
        <v>-4009.59</v>
      </c>
      <c r="DM143" s="109" t="n">
        <v>-16482.83</v>
      </c>
      <c r="DN143" s="109" t="n">
        <v>1047.08</v>
      </c>
      <c r="DO143" s="109" t="n">
        <v>121391.33</v>
      </c>
      <c r="DP143" s="109" t="n">
        <v>2670.55</v>
      </c>
      <c r="DQ143" s="109" t="n">
        <v>21002.92</v>
      </c>
      <c r="DR143" s="109" t="n">
        <v>71832.64</v>
      </c>
      <c r="DS143" s="109" t="n">
        <v>182433.22</v>
      </c>
      <c r="DT143" s="109" t="n">
        <v>5042.24</v>
      </c>
      <c r="DU143" s="109" t="n">
        <v>9058.67</v>
      </c>
      <c r="DV143" s="109" t="n">
        <v>0</v>
      </c>
      <c r="DW143" s="109" t="n">
        <v>5046.09</v>
      </c>
      <c r="DX143" s="109" t="n">
        <v>79560.78</v>
      </c>
      <c r="DY143" s="109" t="n">
        <v>16949.05</v>
      </c>
      <c r="DZ143" s="109" t="n">
        <v>0</v>
      </c>
      <c r="EA143" s="109" t="n">
        <v>4992.47</v>
      </c>
      <c r="EB143" s="109" t="n">
        <v>9492.6</v>
      </c>
      <c r="EC143" s="109" t="n">
        <v>0</v>
      </c>
      <c r="ED143" s="109" t="n">
        <v>1886.29</v>
      </c>
      <c r="EE143" s="109" t="n">
        <v>0</v>
      </c>
      <c r="EF143" s="109" t="n">
        <v>1000</v>
      </c>
      <c r="EG143" s="109" t="n">
        <v>2336.41</v>
      </c>
      <c r="EH143" s="109" t="n">
        <v>11095.41</v>
      </c>
      <c r="EI143" s="109" t="n">
        <v>0</v>
      </c>
      <c r="EJ143" s="109" t="n">
        <v>0</v>
      </c>
      <c r="EK143" s="109" t="n">
        <v>3483.48</v>
      </c>
      <c r="EL143" s="109" t="n">
        <v>0</v>
      </c>
      <c r="EM143" s="109" t="n">
        <v>29119.65</v>
      </c>
      <c r="EN143" s="109" t="n">
        <v>15156.73</v>
      </c>
      <c r="EO143" s="109" t="n">
        <v>-18045.27</v>
      </c>
      <c r="EP143" s="109" t="n">
        <v>0</v>
      </c>
      <c r="EQ143" s="109" t="n">
        <v>124618.42</v>
      </c>
      <c r="ER143" s="109" t="n">
        <v>42590.25</v>
      </c>
      <c r="ES143" s="109" t="n">
        <v>56588.8</v>
      </c>
      <c r="ET143" s="109" t="n">
        <v>0</v>
      </c>
      <c r="EU143" s="109" t="n">
        <v>200</v>
      </c>
      <c r="EV143" s="109" t="n">
        <v>0</v>
      </c>
      <c r="EW143" s="109" t="n">
        <v>0</v>
      </c>
      <c r="EX143" s="109" t="n">
        <v>0</v>
      </c>
      <c r="EY143" s="109" t="n">
        <v>0</v>
      </c>
      <c r="EZ143" s="109" t="n">
        <f aca="false">ROUND(SUM(G143:EY143),5)</f>
        <v>5268300.14</v>
      </c>
      <c r="FA143" s="110"/>
      <c r="FB143" s="111"/>
      <c r="FC143" s="110"/>
      <c r="FD143" s="111"/>
      <c r="FE143" s="110"/>
      <c r="FF143" s="111"/>
      <c r="FG143" s="110"/>
      <c r="FH143" s="111"/>
      <c r="FI143" s="110"/>
      <c r="FJ143" s="111"/>
      <c r="FK143" s="110"/>
      <c r="FL143" s="111"/>
      <c r="FM143" s="110"/>
      <c r="FN143" s="111"/>
      <c r="FO143" s="110"/>
      <c r="FP143" s="111"/>
      <c r="FQ143" s="110"/>
      <c r="FR143" s="111"/>
      <c r="FS143" s="110"/>
      <c r="FT143" s="111"/>
      <c r="FU143" s="110"/>
      <c r="FV143" s="111"/>
      <c r="FW143" s="110"/>
      <c r="FX143" s="111"/>
      <c r="FY143" s="110"/>
      <c r="FZ143" s="111"/>
      <c r="GA143" s="110"/>
      <c r="GB143" s="111"/>
      <c r="GC143" s="110"/>
      <c r="GD143" s="111"/>
      <c r="GE143" s="110"/>
      <c r="GF143" s="111"/>
      <c r="GG143" s="110"/>
      <c r="GH143" s="111"/>
      <c r="GI143" s="110"/>
      <c r="GJ143" s="111"/>
      <c r="GK143" s="110"/>
      <c r="GL143" s="111"/>
      <c r="GM143" s="110"/>
      <c r="GN143" s="111"/>
      <c r="GO143" s="110"/>
      <c r="GP143" s="111"/>
      <c r="GQ143" s="110"/>
      <c r="GR143" s="111"/>
      <c r="GS143" s="110"/>
      <c r="GT143" s="111"/>
      <c r="GU143" s="110"/>
      <c r="GV143" s="111"/>
      <c r="GW143" s="110"/>
      <c r="GX143" s="111"/>
      <c r="GY143" s="110"/>
      <c r="GZ143" s="111"/>
      <c r="HA143" s="110"/>
      <c r="HB143" s="111"/>
      <c r="HC143" s="110"/>
      <c r="HD143" s="111"/>
      <c r="HE143" s="110"/>
      <c r="HF143" s="111"/>
      <c r="HG143" s="110"/>
      <c r="HH143" s="111"/>
      <c r="HI143" s="110"/>
      <c r="HJ143" s="111"/>
      <c r="HK143" s="110"/>
      <c r="HL143" s="111"/>
      <c r="HM143" s="110"/>
      <c r="HN143" s="111"/>
      <c r="HO143" s="110"/>
      <c r="HP143" s="111"/>
      <c r="HQ143" s="110"/>
      <c r="HR143" s="111"/>
      <c r="HS143" s="110"/>
      <c r="HT143" s="111"/>
      <c r="HU143" s="110"/>
      <c r="HV143" s="111"/>
      <c r="HW143" s="110"/>
      <c r="HX143" s="111"/>
      <c r="HY143" s="110"/>
      <c r="HZ143" s="111"/>
      <c r="IA143" s="110"/>
      <c r="IB143" s="111"/>
      <c r="IC143" s="110"/>
      <c r="ID143" s="111"/>
      <c r="IE143" s="110"/>
      <c r="IF143" s="111"/>
      <c r="IG143" s="110"/>
      <c r="IH143" s="111"/>
      <c r="II143" s="110"/>
      <c r="IJ143" s="111"/>
      <c r="IK143" s="110"/>
      <c r="IL143" s="111"/>
      <c r="IM143" s="110"/>
      <c r="IN143" s="111"/>
      <c r="IO143" s="110"/>
      <c r="IP143" s="111"/>
      <c r="IQ143" s="110"/>
      <c r="IR143" s="111"/>
      <c r="IS143" s="110"/>
      <c r="IT143" s="111"/>
      <c r="IU143" s="110"/>
      <c r="IV143" s="111"/>
      <c r="IW143" s="110"/>
      <c r="IX143" s="111"/>
      <c r="IY143" s="110"/>
      <c r="IZ143" s="111"/>
      <c r="JA143" s="110"/>
      <c r="JB143" s="111"/>
      <c r="JC143" s="110"/>
      <c r="JD143" s="111"/>
      <c r="JE143" s="110"/>
      <c r="JF143" s="111"/>
      <c r="JG143" s="110"/>
      <c r="JH143" s="111"/>
      <c r="JI143" s="110"/>
      <c r="JJ143" s="111"/>
      <c r="JK143" s="110"/>
      <c r="JL143" s="111"/>
      <c r="JM143" s="110"/>
      <c r="JN143" s="111"/>
      <c r="JO143" s="110"/>
      <c r="JP143" s="111"/>
      <c r="JQ143" s="110"/>
      <c r="JR143" s="111"/>
      <c r="JS143" s="110"/>
      <c r="JT143" s="111"/>
      <c r="JU143" s="110"/>
      <c r="JV143" s="111"/>
      <c r="JW143" s="110"/>
      <c r="JX143" s="111"/>
      <c r="JY143" s="112"/>
      <c r="JZ143" s="112"/>
    </row>
    <row r="144" customFormat="false" ht="13.8" hidden="false" customHeight="false" outlineLevel="0" collapsed="false">
      <c r="A144" s="76"/>
      <c r="B144" s="76"/>
      <c r="C144" s="76"/>
      <c r="D144" s="76" t="s">
        <v>519</v>
      </c>
      <c r="E144" s="76"/>
      <c r="F144" s="76"/>
      <c r="G144" s="113" t="n">
        <v>0</v>
      </c>
      <c r="H144" s="113" t="n">
        <v>89364.49</v>
      </c>
      <c r="I144" s="113" t="n">
        <v>0</v>
      </c>
      <c r="J144" s="113" t="n">
        <v>0</v>
      </c>
      <c r="K144" s="113" t="n">
        <v>0</v>
      </c>
      <c r="L144" s="113" t="n">
        <v>500000</v>
      </c>
      <c r="M144" s="113" t="n">
        <v>0</v>
      </c>
      <c r="N144" s="113" t="n">
        <v>0</v>
      </c>
      <c r="O144" s="113" t="n">
        <v>1300000</v>
      </c>
      <c r="P144" s="113" t="n">
        <v>0</v>
      </c>
      <c r="Q144" s="113" t="n">
        <v>0</v>
      </c>
      <c r="R144" s="113" t="n">
        <v>0</v>
      </c>
      <c r="S144" s="113" t="n">
        <v>0</v>
      </c>
      <c r="T144" s="113" t="n">
        <v>0</v>
      </c>
      <c r="U144" s="113" t="n">
        <v>0</v>
      </c>
      <c r="V144" s="113" t="n">
        <v>0</v>
      </c>
      <c r="W144" s="113" t="n">
        <v>0</v>
      </c>
      <c r="X144" s="113" t="n">
        <v>0</v>
      </c>
      <c r="Y144" s="113" t="n">
        <v>0</v>
      </c>
      <c r="Z144" s="113" t="n">
        <v>0</v>
      </c>
      <c r="AA144" s="113" t="n">
        <v>0</v>
      </c>
      <c r="AB144" s="113" t="n">
        <v>0</v>
      </c>
      <c r="AC144" s="113" t="n">
        <v>0</v>
      </c>
      <c r="AD144" s="113" t="n">
        <v>0</v>
      </c>
      <c r="AE144" s="113" t="n">
        <v>0</v>
      </c>
      <c r="AF144" s="113" t="n">
        <v>0</v>
      </c>
      <c r="AG144" s="113" t="n">
        <v>0</v>
      </c>
      <c r="AH144" s="113" t="n">
        <v>0</v>
      </c>
      <c r="AI144" s="113" t="n">
        <v>0</v>
      </c>
      <c r="AJ144" s="113" t="n">
        <v>0</v>
      </c>
      <c r="AK144" s="113" t="n">
        <v>0</v>
      </c>
      <c r="AL144" s="113" t="n">
        <v>0</v>
      </c>
      <c r="AM144" s="113" t="n">
        <v>0</v>
      </c>
      <c r="AN144" s="113" t="n">
        <v>0</v>
      </c>
      <c r="AO144" s="113" t="n">
        <v>0</v>
      </c>
      <c r="AP144" s="113" t="n">
        <v>0</v>
      </c>
      <c r="AQ144" s="113" t="n">
        <v>0</v>
      </c>
      <c r="AR144" s="113" t="n">
        <v>0</v>
      </c>
      <c r="AS144" s="113" t="n">
        <v>0</v>
      </c>
      <c r="AT144" s="113" t="n">
        <v>0</v>
      </c>
      <c r="AU144" s="113" t="n">
        <v>0</v>
      </c>
      <c r="AV144" s="113" t="n">
        <v>0</v>
      </c>
      <c r="AW144" s="113" t="n">
        <v>0</v>
      </c>
      <c r="AX144" s="113" t="n">
        <v>0</v>
      </c>
      <c r="AY144" s="113" t="n">
        <v>0</v>
      </c>
      <c r="AZ144" s="113" t="n">
        <v>0</v>
      </c>
      <c r="BA144" s="113" t="n">
        <v>0</v>
      </c>
      <c r="BB144" s="113" t="n">
        <v>0</v>
      </c>
      <c r="BC144" s="113" t="n">
        <v>0</v>
      </c>
      <c r="BD144" s="113" t="n">
        <v>0</v>
      </c>
      <c r="BE144" s="113" t="n">
        <v>0</v>
      </c>
      <c r="BF144" s="113" t="n">
        <v>0</v>
      </c>
      <c r="BG144" s="113" t="n">
        <v>0</v>
      </c>
      <c r="BH144" s="113" t="n">
        <v>0</v>
      </c>
      <c r="BI144" s="113" t="n">
        <v>0</v>
      </c>
      <c r="BJ144" s="113" t="n">
        <v>0</v>
      </c>
      <c r="BK144" s="113" t="n">
        <v>0</v>
      </c>
      <c r="BL144" s="113" t="n">
        <v>0</v>
      </c>
      <c r="BM144" s="113" t="n">
        <v>0</v>
      </c>
      <c r="BN144" s="113" t="n">
        <v>0</v>
      </c>
      <c r="BO144" s="113" t="n">
        <v>0</v>
      </c>
      <c r="BP144" s="113" t="n">
        <v>0</v>
      </c>
      <c r="BQ144" s="113" t="n">
        <v>0</v>
      </c>
      <c r="BR144" s="113" t="n">
        <v>0</v>
      </c>
      <c r="BS144" s="113" t="n">
        <v>0</v>
      </c>
      <c r="BT144" s="113" t="n">
        <v>29619.72</v>
      </c>
      <c r="BU144" s="113" t="n">
        <v>0</v>
      </c>
      <c r="BV144" s="113" t="n">
        <v>0</v>
      </c>
      <c r="BW144" s="113" t="n">
        <v>0</v>
      </c>
      <c r="BX144" s="113" t="n">
        <v>0</v>
      </c>
      <c r="BY144" s="113" t="n">
        <v>0</v>
      </c>
      <c r="BZ144" s="113" t="n">
        <v>0</v>
      </c>
      <c r="CA144" s="113" t="n">
        <v>0</v>
      </c>
      <c r="CB144" s="113" t="n">
        <v>0</v>
      </c>
      <c r="CC144" s="113" t="n">
        <v>0</v>
      </c>
      <c r="CD144" s="113" t="n">
        <v>0</v>
      </c>
      <c r="CE144" s="113" t="n">
        <v>0</v>
      </c>
      <c r="CF144" s="113" t="n">
        <v>0</v>
      </c>
      <c r="CG144" s="113" t="n">
        <v>0</v>
      </c>
      <c r="CH144" s="113" t="n">
        <v>0</v>
      </c>
      <c r="CI144" s="113" t="n">
        <v>0</v>
      </c>
      <c r="CJ144" s="113" t="n">
        <v>0</v>
      </c>
      <c r="CK144" s="113" t="n">
        <v>0</v>
      </c>
      <c r="CL144" s="113" t="n">
        <v>0</v>
      </c>
      <c r="CM144" s="113" t="n">
        <v>0</v>
      </c>
      <c r="CN144" s="113" t="n">
        <v>784000</v>
      </c>
      <c r="CO144" s="113" t="n">
        <v>0</v>
      </c>
      <c r="CP144" s="113" t="n">
        <v>2000000</v>
      </c>
      <c r="CQ144" s="113" t="n">
        <v>0</v>
      </c>
      <c r="CR144" s="113" t="n">
        <v>1105263.47</v>
      </c>
      <c r="CS144" s="113" t="n">
        <v>0</v>
      </c>
      <c r="CT144" s="113" t="n">
        <v>0</v>
      </c>
      <c r="CU144" s="113" t="n">
        <v>0</v>
      </c>
      <c r="CV144" s="113" t="n">
        <v>0</v>
      </c>
      <c r="CW144" s="113" t="n">
        <v>0</v>
      </c>
      <c r="CX144" s="113" t="n">
        <v>0</v>
      </c>
      <c r="CY144" s="113" t="n">
        <v>0</v>
      </c>
      <c r="CZ144" s="113" t="n">
        <v>10305.03</v>
      </c>
      <c r="DA144" s="113" t="n">
        <v>0</v>
      </c>
      <c r="DB144" s="113" t="n">
        <v>0</v>
      </c>
      <c r="DC144" s="113" t="n">
        <v>0</v>
      </c>
      <c r="DD144" s="113" t="n">
        <v>0</v>
      </c>
      <c r="DE144" s="113" t="n">
        <v>0</v>
      </c>
      <c r="DF144" s="113" t="n">
        <v>0</v>
      </c>
      <c r="DG144" s="113" t="n">
        <v>0</v>
      </c>
      <c r="DH144" s="113" t="n">
        <v>0</v>
      </c>
      <c r="DI144" s="113" t="n">
        <v>0</v>
      </c>
      <c r="DJ144" s="113" t="n">
        <v>0</v>
      </c>
      <c r="DK144" s="113" t="n">
        <v>0</v>
      </c>
      <c r="DL144" s="113" t="n">
        <v>0</v>
      </c>
      <c r="DM144" s="113" t="n">
        <v>0</v>
      </c>
      <c r="DN144" s="113" t="n">
        <v>0</v>
      </c>
      <c r="DO144" s="113" t="n">
        <v>0</v>
      </c>
      <c r="DP144" s="113" t="n">
        <v>0</v>
      </c>
      <c r="DQ144" s="113" t="n">
        <v>0</v>
      </c>
      <c r="DR144" s="113" t="n">
        <v>0</v>
      </c>
      <c r="DS144" s="113" t="n">
        <v>0</v>
      </c>
      <c r="DT144" s="113" t="n">
        <v>0</v>
      </c>
      <c r="DU144" s="113" t="n">
        <v>0</v>
      </c>
      <c r="DV144" s="113" t="n">
        <v>0</v>
      </c>
      <c r="DW144" s="113" t="n">
        <v>0</v>
      </c>
      <c r="DX144" s="113" t="n">
        <v>0</v>
      </c>
      <c r="DY144" s="113" t="n">
        <v>0</v>
      </c>
      <c r="DZ144" s="113" t="n">
        <v>0</v>
      </c>
      <c r="EA144" s="113" t="n">
        <v>0</v>
      </c>
      <c r="EB144" s="113" t="n">
        <v>0</v>
      </c>
      <c r="EC144" s="113" t="n">
        <v>0</v>
      </c>
      <c r="ED144" s="113" t="n">
        <v>0</v>
      </c>
      <c r="EE144" s="113" t="n">
        <v>0</v>
      </c>
      <c r="EF144" s="113" t="n">
        <v>0</v>
      </c>
      <c r="EG144" s="113" t="n">
        <v>0</v>
      </c>
      <c r="EH144" s="113" t="n">
        <v>0</v>
      </c>
      <c r="EI144" s="113" t="n">
        <v>0</v>
      </c>
      <c r="EJ144" s="113" t="n">
        <v>0</v>
      </c>
      <c r="EK144" s="113" t="n">
        <v>0</v>
      </c>
      <c r="EL144" s="113" t="n">
        <v>0</v>
      </c>
      <c r="EM144" s="113" t="n">
        <v>0</v>
      </c>
      <c r="EN144" s="113" t="n">
        <v>0</v>
      </c>
      <c r="EO144" s="113" t="n">
        <v>0</v>
      </c>
      <c r="EP144" s="113" t="n">
        <v>0</v>
      </c>
      <c r="EQ144" s="113" t="n">
        <v>0</v>
      </c>
      <c r="ER144" s="113" t="n">
        <v>0</v>
      </c>
      <c r="ES144" s="113" t="n">
        <v>0</v>
      </c>
      <c r="ET144" s="113" t="n">
        <v>0</v>
      </c>
      <c r="EU144" s="113" t="n">
        <v>0</v>
      </c>
      <c r="EV144" s="113" t="n">
        <v>0</v>
      </c>
      <c r="EW144" s="113" t="n">
        <v>0</v>
      </c>
      <c r="EX144" s="113" t="n">
        <v>0</v>
      </c>
      <c r="EY144" s="113" t="n">
        <v>0</v>
      </c>
      <c r="EZ144" s="113" t="n">
        <f aca="false">ROUND(SUM(G144:EY144),5)</f>
        <v>5818552.71</v>
      </c>
      <c r="FA144" s="110"/>
      <c r="FB144" s="111"/>
      <c r="FC144" s="110"/>
      <c r="FD144" s="111"/>
      <c r="FE144" s="110"/>
      <c r="FF144" s="111"/>
      <c r="FG144" s="110"/>
      <c r="FH144" s="111"/>
      <c r="FI144" s="110"/>
      <c r="FJ144" s="111"/>
      <c r="FK144" s="110"/>
      <c r="FL144" s="111"/>
      <c r="FM144" s="110"/>
      <c r="FN144" s="111"/>
      <c r="FO144" s="110"/>
      <c r="FP144" s="111"/>
      <c r="FQ144" s="110"/>
      <c r="FR144" s="111"/>
      <c r="FS144" s="110"/>
      <c r="FT144" s="111"/>
      <c r="FU144" s="110"/>
      <c r="FV144" s="111"/>
      <c r="FW144" s="110"/>
      <c r="FX144" s="111"/>
      <c r="FY144" s="110"/>
      <c r="FZ144" s="111"/>
      <c r="GA144" s="110"/>
      <c r="GB144" s="111"/>
      <c r="GC144" s="110"/>
      <c r="GD144" s="111"/>
      <c r="GE144" s="110"/>
      <c r="GF144" s="111"/>
      <c r="GG144" s="110"/>
      <c r="GH144" s="111"/>
      <c r="GI144" s="110"/>
      <c r="GJ144" s="111"/>
      <c r="GK144" s="110"/>
      <c r="GL144" s="111"/>
      <c r="GM144" s="110"/>
      <c r="GN144" s="111"/>
      <c r="GO144" s="110"/>
      <c r="GP144" s="111"/>
      <c r="GQ144" s="110"/>
      <c r="GR144" s="111"/>
      <c r="GS144" s="110"/>
      <c r="GT144" s="111"/>
      <c r="GU144" s="110"/>
      <c r="GV144" s="111"/>
      <c r="GW144" s="110"/>
      <c r="GX144" s="111"/>
      <c r="GY144" s="110"/>
      <c r="GZ144" s="111"/>
      <c r="HA144" s="110"/>
      <c r="HB144" s="111"/>
      <c r="HC144" s="110"/>
      <c r="HD144" s="111"/>
      <c r="HE144" s="110"/>
      <c r="HF144" s="111"/>
      <c r="HG144" s="110"/>
      <c r="HH144" s="111"/>
      <c r="HI144" s="110"/>
      <c r="HJ144" s="111"/>
      <c r="HK144" s="110"/>
      <c r="HL144" s="111"/>
      <c r="HM144" s="110"/>
      <c r="HN144" s="111"/>
      <c r="HO144" s="110"/>
      <c r="HP144" s="111"/>
      <c r="HQ144" s="110"/>
      <c r="HR144" s="111"/>
      <c r="HS144" s="110"/>
      <c r="HT144" s="111"/>
      <c r="HU144" s="110"/>
      <c r="HV144" s="111"/>
      <c r="HW144" s="110"/>
      <c r="HX144" s="111"/>
      <c r="HY144" s="110"/>
      <c r="HZ144" s="111"/>
      <c r="IA144" s="110"/>
      <c r="IB144" s="111"/>
      <c r="IC144" s="110"/>
      <c r="ID144" s="111"/>
      <c r="IE144" s="110"/>
      <c r="IF144" s="111"/>
      <c r="IG144" s="110"/>
      <c r="IH144" s="111"/>
      <c r="II144" s="110"/>
      <c r="IJ144" s="111"/>
      <c r="IK144" s="110"/>
      <c r="IL144" s="111"/>
      <c r="IM144" s="110"/>
      <c r="IN144" s="111"/>
      <c r="IO144" s="110"/>
      <c r="IP144" s="111"/>
      <c r="IQ144" s="110"/>
      <c r="IR144" s="111"/>
      <c r="IS144" s="110"/>
      <c r="IT144" s="111"/>
      <c r="IU144" s="110"/>
      <c r="IV144" s="111"/>
      <c r="IW144" s="110"/>
      <c r="IX144" s="111"/>
      <c r="IY144" s="110"/>
      <c r="IZ144" s="111"/>
      <c r="JA144" s="110"/>
      <c r="JB144" s="111"/>
      <c r="JC144" s="110"/>
      <c r="JD144" s="111"/>
      <c r="JE144" s="110"/>
      <c r="JF144" s="111"/>
      <c r="JG144" s="110"/>
      <c r="JH144" s="111"/>
      <c r="JI144" s="110"/>
      <c r="JJ144" s="111"/>
      <c r="JK144" s="110"/>
      <c r="JL144" s="111"/>
      <c r="JM144" s="110"/>
      <c r="JN144" s="111"/>
      <c r="JO144" s="110"/>
      <c r="JP144" s="111"/>
      <c r="JQ144" s="110"/>
      <c r="JR144" s="111"/>
      <c r="JS144" s="110"/>
      <c r="JT144" s="111"/>
      <c r="JU144" s="110"/>
      <c r="JV144" s="111"/>
      <c r="JW144" s="110"/>
      <c r="JX144" s="111"/>
      <c r="JY144" s="112"/>
      <c r="JZ144" s="112"/>
    </row>
    <row r="145" customFormat="false" ht="30" hidden="false" customHeight="true" outlineLevel="0" collapsed="false">
      <c r="A145" s="76"/>
      <c r="B145" s="76"/>
      <c r="C145" s="76" t="s">
        <v>520</v>
      </c>
      <c r="D145" s="76"/>
      <c r="E145" s="76"/>
      <c r="F145" s="76"/>
      <c r="G145" s="109" t="n">
        <f aca="false">ROUND(SUM(G142:G144),5)</f>
        <v>0</v>
      </c>
      <c r="H145" s="109" t="n">
        <f aca="false">ROUND(SUM(H142:H144),5)</f>
        <v>87002.31</v>
      </c>
      <c r="I145" s="109" t="n">
        <f aca="false">ROUND(SUM(I142:I144),5)</f>
        <v>929183.23</v>
      </c>
      <c r="J145" s="109" t="n">
        <f aca="false">ROUND(SUM(J142:J144),5)</f>
        <v>0</v>
      </c>
      <c r="K145" s="109" t="n">
        <f aca="false">ROUND(SUM(K142:K144),5)</f>
        <v>150816.59</v>
      </c>
      <c r="L145" s="109" t="n">
        <f aca="false">ROUND(SUM(L142:L144),5)</f>
        <v>292659.63</v>
      </c>
      <c r="M145" s="109" t="n">
        <f aca="false">ROUND(SUM(M142:M144),5)</f>
        <v>0</v>
      </c>
      <c r="N145" s="109" t="n">
        <f aca="false">ROUND(SUM(N142:N144),5)</f>
        <v>0</v>
      </c>
      <c r="O145" s="109" t="n">
        <f aca="false">ROUND(SUM(O142:O144),5)</f>
        <v>1302477.82</v>
      </c>
      <c r="P145" s="109" t="n">
        <f aca="false">ROUND(SUM(P142:P144),5)</f>
        <v>0</v>
      </c>
      <c r="Q145" s="109" t="n">
        <f aca="false">ROUND(SUM(Q142:Q144),5)</f>
        <v>4757.32</v>
      </c>
      <c r="R145" s="109" t="n">
        <f aca="false">ROUND(SUM(R142:R144),5)</f>
        <v>-197</v>
      </c>
      <c r="S145" s="109" t="n">
        <f aca="false">ROUND(SUM(S142:S144),5)</f>
        <v>3737.17</v>
      </c>
      <c r="T145" s="109" t="n">
        <f aca="false">ROUND(SUM(T142:T144),5)</f>
        <v>0</v>
      </c>
      <c r="U145" s="109" t="n">
        <f aca="false">ROUND(SUM(U142:U144),5)</f>
        <v>0</v>
      </c>
      <c r="V145" s="109" t="n">
        <f aca="false">ROUND(SUM(V142:V144),5)</f>
        <v>0</v>
      </c>
      <c r="W145" s="109" t="n">
        <f aca="false">ROUND(SUM(W142:W144),5)</f>
        <v>214071.26</v>
      </c>
      <c r="X145" s="109" t="n">
        <f aca="false">ROUND(SUM(X142:X144),5)</f>
        <v>0</v>
      </c>
      <c r="Y145" s="109" t="n">
        <f aca="false">ROUND(SUM(Y142:Y144),5)</f>
        <v>0</v>
      </c>
      <c r="Z145" s="109" t="n">
        <f aca="false">ROUND(SUM(Z142:Z144),5)</f>
        <v>113953.57</v>
      </c>
      <c r="AA145" s="109" t="n">
        <f aca="false">ROUND(SUM(AA142:AA144),5)</f>
        <v>0</v>
      </c>
      <c r="AB145" s="109" t="n">
        <f aca="false">ROUND(SUM(AB142:AB144),5)</f>
        <v>0</v>
      </c>
      <c r="AC145" s="109" t="n">
        <f aca="false">ROUND(SUM(AC142:AC144),5)</f>
        <v>8280.26</v>
      </c>
      <c r="AD145" s="109" t="n">
        <f aca="false">ROUND(SUM(AD142:AD144),5)</f>
        <v>18052.54</v>
      </c>
      <c r="AE145" s="109" t="n">
        <f aca="false">ROUND(SUM(AE142:AE144),5)</f>
        <v>153357.21</v>
      </c>
      <c r="AF145" s="109" t="n">
        <f aca="false">ROUND(SUM(AF142:AF144),5)</f>
        <v>35930.85</v>
      </c>
      <c r="AG145" s="109" t="n">
        <f aca="false">ROUND(SUM(AG142:AG144),5)</f>
        <v>12603.55</v>
      </c>
      <c r="AH145" s="109" t="n">
        <f aca="false">ROUND(SUM(AH142:AH144),5)</f>
        <v>254055.36</v>
      </c>
      <c r="AI145" s="109" t="n">
        <f aca="false">ROUND(SUM(AI142:AI144),5)</f>
        <v>2976.95</v>
      </c>
      <c r="AJ145" s="109" t="n">
        <f aca="false">ROUND(SUM(AJ142:AJ144),5)</f>
        <v>6955</v>
      </c>
      <c r="AK145" s="109" t="n">
        <f aca="false">ROUND(SUM(AK142:AK144),5)</f>
        <v>175578.46</v>
      </c>
      <c r="AL145" s="109" t="n">
        <f aca="false">ROUND(SUM(AL142:AL144),5)</f>
        <v>138313.52</v>
      </c>
      <c r="AM145" s="109" t="n">
        <f aca="false">ROUND(SUM(AM142:AM144),5)</f>
        <v>11299.84</v>
      </c>
      <c r="AN145" s="109" t="n">
        <f aca="false">ROUND(SUM(AN142:AN144),5)</f>
        <v>0</v>
      </c>
      <c r="AO145" s="109" t="n">
        <f aca="false">ROUND(SUM(AO142:AO144),5)</f>
        <v>18804.57</v>
      </c>
      <c r="AP145" s="109" t="n">
        <f aca="false">ROUND(SUM(AP142:AP144),5)</f>
        <v>5407.27</v>
      </c>
      <c r="AQ145" s="109" t="n">
        <f aca="false">ROUND(SUM(AQ142:AQ144),5)</f>
        <v>0</v>
      </c>
      <c r="AR145" s="109" t="n">
        <f aca="false">ROUND(SUM(AR142:AR144),5)</f>
        <v>21566.84</v>
      </c>
      <c r="AS145" s="109" t="n">
        <f aca="false">ROUND(SUM(AS142:AS144),5)</f>
        <v>9575.11</v>
      </c>
      <c r="AT145" s="109" t="n">
        <f aca="false">ROUND(SUM(AT142:AT144),5)</f>
        <v>9114.27</v>
      </c>
      <c r="AU145" s="109" t="n">
        <f aca="false">ROUND(SUM(AU142:AU144),5)</f>
        <v>40516.98</v>
      </c>
      <c r="AV145" s="109" t="n">
        <f aca="false">ROUND(SUM(AV142:AV144),5)</f>
        <v>-11013.8</v>
      </c>
      <c r="AW145" s="109" t="n">
        <f aca="false">ROUND(SUM(AW142:AW144),5)</f>
        <v>17173.63</v>
      </c>
      <c r="AX145" s="109" t="n">
        <f aca="false">ROUND(SUM(AX142:AX144),5)</f>
        <v>2830</v>
      </c>
      <c r="AY145" s="109" t="n">
        <f aca="false">ROUND(SUM(AY142:AY144),5)</f>
        <v>-1316.79</v>
      </c>
      <c r="AZ145" s="109" t="n">
        <f aca="false">ROUND(SUM(AZ142:AZ144),5)</f>
        <v>0</v>
      </c>
      <c r="BA145" s="109" t="n">
        <f aca="false">ROUND(SUM(BA142:BA144),5)</f>
        <v>60802.94</v>
      </c>
      <c r="BB145" s="109" t="n">
        <f aca="false">ROUND(SUM(BB142:BB144),5)</f>
        <v>13735.11</v>
      </c>
      <c r="BC145" s="109" t="n">
        <f aca="false">ROUND(SUM(BC142:BC144),5)</f>
        <v>2806.48</v>
      </c>
      <c r="BD145" s="109" t="n">
        <f aca="false">ROUND(SUM(BD142:BD144),5)</f>
        <v>167.57</v>
      </c>
      <c r="BE145" s="109" t="n">
        <f aca="false">ROUND(SUM(BE142:BE144),5)</f>
        <v>10197.26</v>
      </c>
      <c r="BF145" s="109" t="n">
        <f aca="false">ROUND(SUM(BF142:BF144),5)</f>
        <v>0</v>
      </c>
      <c r="BG145" s="109" t="n">
        <f aca="false">ROUND(SUM(BG142:BG144),5)</f>
        <v>31212.61</v>
      </c>
      <c r="BH145" s="109" t="n">
        <f aca="false">ROUND(SUM(BH142:BH144),5)</f>
        <v>18946.34</v>
      </c>
      <c r="BI145" s="109" t="n">
        <f aca="false">ROUND(SUM(BI142:BI144),5)</f>
        <v>0</v>
      </c>
      <c r="BJ145" s="109" t="n">
        <f aca="false">ROUND(SUM(BJ142:BJ144),5)</f>
        <v>11297.52</v>
      </c>
      <c r="BK145" s="109" t="n">
        <f aca="false">ROUND(SUM(BK142:BK144),5)</f>
        <v>-22365.57</v>
      </c>
      <c r="BL145" s="109" t="n">
        <f aca="false">ROUND(SUM(BL142:BL144),5)</f>
        <v>390410.2</v>
      </c>
      <c r="BM145" s="109" t="n">
        <f aca="false">ROUND(SUM(BM142:BM144),5)</f>
        <v>0</v>
      </c>
      <c r="BN145" s="109" t="n">
        <f aca="false">ROUND(SUM(BN142:BN144),5)</f>
        <v>108999.76</v>
      </c>
      <c r="BO145" s="109" t="n">
        <f aca="false">ROUND(SUM(BO142:BO144),5)</f>
        <v>0</v>
      </c>
      <c r="BP145" s="109" t="n">
        <f aca="false">ROUND(SUM(BP142:BP144),5)</f>
        <v>4836.42</v>
      </c>
      <c r="BQ145" s="109" t="n">
        <f aca="false">ROUND(SUM(BQ142:BQ144),5)</f>
        <v>2797.24</v>
      </c>
      <c r="BR145" s="109" t="n">
        <f aca="false">ROUND(SUM(BR142:BR144),5)</f>
        <v>0</v>
      </c>
      <c r="BS145" s="109" t="n">
        <f aca="false">ROUND(SUM(BS142:BS144),5)</f>
        <v>7973.93</v>
      </c>
      <c r="BT145" s="109" t="n">
        <f aca="false">ROUND(SUM(BT142:BT144),5)</f>
        <v>40843.15</v>
      </c>
      <c r="BU145" s="109" t="n">
        <f aca="false">ROUND(SUM(BU142:BU144),5)</f>
        <v>0</v>
      </c>
      <c r="BV145" s="109" t="n">
        <f aca="false">ROUND(SUM(BV142:BV144),5)</f>
        <v>75415.52</v>
      </c>
      <c r="BW145" s="109" t="n">
        <f aca="false">ROUND(SUM(BW142:BW144),5)</f>
        <v>236903.46</v>
      </c>
      <c r="BX145" s="109" t="n">
        <f aca="false">ROUND(SUM(BX142:BX144),5)</f>
        <v>0</v>
      </c>
      <c r="BY145" s="109" t="n">
        <f aca="false">ROUND(SUM(BY142:BY144),5)</f>
        <v>44177.51</v>
      </c>
      <c r="BZ145" s="109" t="n">
        <f aca="false">ROUND(SUM(BZ142:BZ144),5)</f>
        <v>14853.71</v>
      </c>
      <c r="CA145" s="109" t="n">
        <f aca="false">ROUND(SUM(CA142:CA144),5)</f>
        <v>7277.24</v>
      </c>
      <c r="CB145" s="109" t="n">
        <f aca="false">ROUND(SUM(CB142:CB144),5)</f>
        <v>4466.16</v>
      </c>
      <c r="CC145" s="109" t="n">
        <f aca="false">ROUND(SUM(CC142:CC144),5)</f>
        <v>37890.95</v>
      </c>
      <c r="CD145" s="109" t="n">
        <f aca="false">ROUND(SUM(CD142:CD144),5)</f>
        <v>19422.25</v>
      </c>
      <c r="CE145" s="109" t="n">
        <f aca="false">ROUND(SUM(CE142:CE144),5)</f>
        <v>0</v>
      </c>
      <c r="CF145" s="109" t="n">
        <f aca="false">ROUND(SUM(CF142:CF144),5)</f>
        <v>0</v>
      </c>
      <c r="CG145" s="109" t="n">
        <f aca="false">ROUND(SUM(CG142:CG144),5)</f>
        <v>5749.5</v>
      </c>
      <c r="CH145" s="109" t="n">
        <f aca="false">ROUND(SUM(CH142:CH144),5)</f>
        <v>0</v>
      </c>
      <c r="CI145" s="109" t="n">
        <f aca="false">ROUND(SUM(CI142:CI144),5)</f>
        <v>0</v>
      </c>
      <c r="CJ145" s="109" t="n">
        <f aca="false">ROUND(SUM(CJ142:CJ144),5)</f>
        <v>1284.97</v>
      </c>
      <c r="CK145" s="109" t="n">
        <f aca="false">ROUND(SUM(CK142:CK144),5)</f>
        <v>0</v>
      </c>
      <c r="CL145" s="109" t="n">
        <f aca="false">ROUND(SUM(CL142:CL144),5)</f>
        <v>163194.59</v>
      </c>
      <c r="CM145" s="109" t="n">
        <f aca="false">ROUND(SUM(CM142:CM144),5)</f>
        <v>30160.89</v>
      </c>
      <c r="CN145" s="109" t="n">
        <f aca="false">ROUND(SUM(CN142:CN144),5)</f>
        <v>784000</v>
      </c>
      <c r="CO145" s="109" t="n">
        <f aca="false">ROUND(SUM(CO142:CO144),5)</f>
        <v>8391.99</v>
      </c>
      <c r="CP145" s="109" t="n">
        <f aca="false">ROUND(SUM(CP142:CP144),5)</f>
        <v>2302976.05</v>
      </c>
      <c r="CQ145" s="109" t="n">
        <f aca="false">ROUND(SUM(CQ142:CQ144),5)</f>
        <v>3931.38</v>
      </c>
      <c r="CR145" s="109" t="n">
        <f aca="false">ROUND(SUM(CR142:CR144),5)</f>
        <v>1463283.63</v>
      </c>
      <c r="CS145" s="109" t="n">
        <f aca="false">ROUND(SUM(CS142:CS144),5)</f>
        <v>1350.71</v>
      </c>
      <c r="CT145" s="109" t="n">
        <f aca="false">ROUND(SUM(CT142:CT144),5)</f>
        <v>836.6</v>
      </c>
      <c r="CU145" s="109" t="n">
        <f aca="false">ROUND(SUM(CU142:CU144),5)</f>
        <v>65074.64</v>
      </c>
      <c r="CV145" s="109" t="n">
        <f aca="false">ROUND(SUM(CV142:CV144),5)</f>
        <v>112732.57</v>
      </c>
      <c r="CW145" s="109" t="n">
        <f aca="false">ROUND(SUM(CW142:CW144),5)</f>
        <v>0</v>
      </c>
      <c r="CX145" s="109" t="n">
        <f aca="false">ROUND(SUM(CX142:CX144),5)</f>
        <v>0</v>
      </c>
      <c r="CY145" s="109" t="n">
        <f aca="false">ROUND(SUM(CY142:CY144),5)</f>
        <v>0</v>
      </c>
      <c r="CZ145" s="109" t="n">
        <f aca="false">ROUND(SUM(CZ142:CZ144),5)</f>
        <v>14747.92</v>
      </c>
      <c r="DA145" s="109" t="n">
        <f aca="false">ROUND(SUM(DA142:DA144),5)</f>
        <v>0</v>
      </c>
      <c r="DB145" s="109" t="n">
        <f aca="false">ROUND(SUM(DB142:DB144),5)</f>
        <v>0</v>
      </c>
      <c r="DC145" s="109" t="n">
        <f aca="false">ROUND(SUM(DC142:DC144),5)</f>
        <v>0</v>
      </c>
      <c r="DD145" s="109" t="n">
        <f aca="false">ROUND(SUM(DD142:DD144),5)</f>
        <v>88969.67</v>
      </c>
      <c r="DE145" s="109" t="n">
        <f aca="false">ROUND(SUM(DE142:DE144),5)</f>
        <v>-98218</v>
      </c>
      <c r="DF145" s="109" t="n">
        <f aca="false">ROUND(SUM(DF142:DF144),5)</f>
        <v>24911.51</v>
      </c>
      <c r="DG145" s="109" t="n">
        <f aca="false">ROUND(SUM(DG142:DG144),5)</f>
        <v>111372.56</v>
      </c>
      <c r="DH145" s="109" t="n">
        <f aca="false">ROUND(SUM(DH142:DH144),5)</f>
        <v>0</v>
      </c>
      <c r="DI145" s="109" t="n">
        <f aca="false">ROUND(SUM(DI142:DI144),5)</f>
        <v>36460.13</v>
      </c>
      <c r="DJ145" s="109" t="n">
        <f aca="false">ROUND(SUM(DJ142:DJ144),5)</f>
        <v>5739.76</v>
      </c>
      <c r="DK145" s="109" t="n">
        <f aca="false">ROUND(SUM(DK142:DK144),5)</f>
        <v>28253.11</v>
      </c>
      <c r="DL145" s="109" t="n">
        <f aca="false">ROUND(SUM(DL142:DL144),5)</f>
        <v>-4009.59</v>
      </c>
      <c r="DM145" s="109" t="n">
        <f aca="false">ROUND(SUM(DM142:DM144),5)</f>
        <v>-16482.83</v>
      </c>
      <c r="DN145" s="109" t="n">
        <f aca="false">ROUND(SUM(DN142:DN144),5)</f>
        <v>1047.08</v>
      </c>
      <c r="DO145" s="109" t="n">
        <f aca="false">ROUND(SUM(DO142:DO144),5)</f>
        <v>121391.33</v>
      </c>
      <c r="DP145" s="109" t="n">
        <f aca="false">ROUND(SUM(DP142:DP144),5)</f>
        <v>2670.55</v>
      </c>
      <c r="DQ145" s="109" t="n">
        <f aca="false">ROUND(SUM(DQ142:DQ144),5)</f>
        <v>21002.92</v>
      </c>
      <c r="DR145" s="109" t="n">
        <f aca="false">ROUND(SUM(DR142:DR144),5)</f>
        <v>71832.64</v>
      </c>
      <c r="DS145" s="109" t="n">
        <f aca="false">ROUND(SUM(DS142:DS144),5)</f>
        <v>182433.22</v>
      </c>
      <c r="DT145" s="109" t="n">
        <f aca="false">ROUND(SUM(DT142:DT144),5)</f>
        <v>5042.24</v>
      </c>
      <c r="DU145" s="109" t="n">
        <f aca="false">ROUND(SUM(DU142:DU144),5)</f>
        <v>9058.67</v>
      </c>
      <c r="DV145" s="109" t="n">
        <f aca="false">ROUND(SUM(DV142:DV144),5)</f>
        <v>0</v>
      </c>
      <c r="DW145" s="109" t="n">
        <f aca="false">ROUND(SUM(DW142:DW144),5)</f>
        <v>5046.09</v>
      </c>
      <c r="DX145" s="109" t="n">
        <f aca="false">ROUND(SUM(DX142:DX144),5)</f>
        <v>79560.78</v>
      </c>
      <c r="DY145" s="109" t="n">
        <f aca="false">ROUND(SUM(DY142:DY144),5)</f>
        <v>16949.05</v>
      </c>
      <c r="DZ145" s="109" t="n">
        <f aca="false">ROUND(SUM(DZ142:DZ144),5)</f>
        <v>0</v>
      </c>
      <c r="EA145" s="109" t="n">
        <f aca="false">ROUND(SUM(EA142:EA144),5)</f>
        <v>4992.47</v>
      </c>
      <c r="EB145" s="109" t="n">
        <f aca="false">ROUND(SUM(EB142:EB144),5)</f>
        <v>9492.6</v>
      </c>
      <c r="EC145" s="109" t="n">
        <f aca="false">ROUND(SUM(EC142:EC144),5)</f>
        <v>0</v>
      </c>
      <c r="ED145" s="109" t="n">
        <f aca="false">ROUND(SUM(ED142:ED144),5)</f>
        <v>1886.29</v>
      </c>
      <c r="EE145" s="109" t="n">
        <f aca="false">ROUND(SUM(EE142:EE144),5)</f>
        <v>0</v>
      </c>
      <c r="EF145" s="109" t="n">
        <f aca="false">ROUND(SUM(EF142:EF144),5)</f>
        <v>1000</v>
      </c>
      <c r="EG145" s="109" t="n">
        <f aca="false">ROUND(SUM(EG142:EG144),5)</f>
        <v>2336.41</v>
      </c>
      <c r="EH145" s="109" t="n">
        <f aca="false">ROUND(SUM(EH142:EH144),5)</f>
        <v>11095.41</v>
      </c>
      <c r="EI145" s="109" t="n">
        <f aca="false">ROUND(SUM(EI142:EI144),5)</f>
        <v>0</v>
      </c>
      <c r="EJ145" s="109" t="n">
        <f aca="false">ROUND(SUM(EJ142:EJ144),5)</f>
        <v>0</v>
      </c>
      <c r="EK145" s="109" t="n">
        <f aca="false">ROUND(SUM(EK142:EK144),5)</f>
        <v>3483.48</v>
      </c>
      <c r="EL145" s="109" t="n">
        <f aca="false">ROUND(SUM(EL142:EL144),5)</f>
        <v>0</v>
      </c>
      <c r="EM145" s="109" t="n">
        <f aca="false">ROUND(SUM(EM142:EM144),5)</f>
        <v>29119.65</v>
      </c>
      <c r="EN145" s="109" t="n">
        <f aca="false">ROUND(SUM(EN142:EN144),5)</f>
        <v>15156.73</v>
      </c>
      <c r="EO145" s="109" t="n">
        <f aca="false">ROUND(SUM(EO142:EO144),5)</f>
        <v>-18045.27</v>
      </c>
      <c r="EP145" s="109" t="n">
        <f aca="false">ROUND(SUM(EP142:EP144),5)</f>
        <v>0</v>
      </c>
      <c r="EQ145" s="109" t="n">
        <f aca="false">ROUND(SUM(EQ142:EQ144),5)</f>
        <v>124618.42</v>
      </c>
      <c r="ER145" s="109" t="n">
        <f aca="false">ROUND(SUM(ER142:ER144),5)</f>
        <v>42590.25</v>
      </c>
      <c r="ES145" s="109" t="n">
        <f aca="false">ROUND(SUM(ES142:ES144),5)</f>
        <v>56588.8</v>
      </c>
      <c r="ET145" s="109" t="n">
        <f aca="false">ROUND(SUM(ET142:ET144),5)</f>
        <v>0</v>
      </c>
      <c r="EU145" s="109" t="n">
        <f aca="false">ROUND(SUM(EU142:EU144),5)</f>
        <v>200</v>
      </c>
      <c r="EV145" s="109" t="n">
        <f aca="false">ROUND(SUM(EV142:EV144),5)</f>
        <v>0</v>
      </c>
      <c r="EW145" s="109" t="n">
        <f aca="false">ROUND(SUM(EW142:EW144),5)</f>
        <v>0</v>
      </c>
      <c r="EX145" s="109" t="n">
        <f aca="false">ROUND(SUM(EX142:EX144),5)</f>
        <v>0</v>
      </c>
      <c r="EY145" s="109" t="n">
        <f aca="false">ROUND(SUM(EY142:EY144),5)</f>
        <v>0</v>
      </c>
      <c r="EZ145" s="109" t="n">
        <f aca="false">ROUND(SUM(G145:EY145),5)</f>
        <v>11086852.85</v>
      </c>
      <c r="FA145" s="110"/>
      <c r="FB145" s="111"/>
      <c r="FC145" s="110"/>
      <c r="FD145" s="111"/>
      <c r="FE145" s="110"/>
      <c r="FF145" s="111"/>
      <c r="FG145" s="110"/>
      <c r="FH145" s="111"/>
      <c r="FI145" s="110"/>
      <c r="FJ145" s="111"/>
      <c r="FK145" s="110"/>
      <c r="FL145" s="111"/>
      <c r="FM145" s="110"/>
      <c r="FN145" s="111"/>
      <c r="FO145" s="110"/>
      <c r="FP145" s="111"/>
      <c r="FQ145" s="110"/>
      <c r="FR145" s="111"/>
      <c r="FS145" s="110"/>
      <c r="FT145" s="111"/>
      <c r="FU145" s="110"/>
      <c r="FV145" s="111"/>
      <c r="FW145" s="110"/>
      <c r="FX145" s="111"/>
      <c r="FY145" s="110"/>
      <c r="FZ145" s="111"/>
      <c r="GA145" s="110"/>
      <c r="GB145" s="111"/>
      <c r="GC145" s="110"/>
      <c r="GD145" s="111"/>
      <c r="GE145" s="110"/>
      <c r="GF145" s="111"/>
      <c r="GG145" s="110"/>
      <c r="GH145" s="111"/>
      <c r="GI145" s="110"/>
      <c r="GJ145" s="111"/>
      <c r="GK145" s="110"/>
      <c r="GL145" s="111"/>
      <c r="GM145" s="110"/>
      <c r="GN145" s="111"/>
      <c r="GO145" s="110"/>
      <c r="GP145" s="111"/>
      <c r="GQ145" s="110"/>
      <c r="GR145" s="111"/>
      <c r="GS145" s="110"/>
      <c r="GT145" s="111"/>
      <c r="GU145" s="110"/>
      <c r="GV145" s="111"/>
      <c r="GW145" s="110"/>
      <c r="GX145" s="111"/>
      <c r="GY145" s="110"/>
      <c r="GZ145" s="111"/>
      <c r="HA145" s="110"/>
      <c r="HB145" s="111"/>
      <c r="HC145" s="110"/>
      <c r="HD145" s="111"/>
      <c r="HE145" s="110"/>
      <c r="HF145" s="111"/>
      <c r="HG145" s="110"/>
      <c r="HH145" s="111"/>
      <c r="HI145" s="110"/>
      <c r="HJ145" s="111"/>
      <c r="HK145" s="110"/>
      <c r="HL145" s="111"/>
      <c r="HM145" s="110"/>
      <c r="HN145" s="111"/>
      <c r="HO145" s="110"/>
      <c r="HP145" s="111"/>
      <c r="HQ145" s="110"/>
      <c r="HR145" s="111"/>
      <c r="HS145" s="110"/>
      <c r="HT145" s="111"/>
      <c r="HU145" s="110"/>
      <c r="HV145" s="111"/>
      <c r="HW145" s="110"/>
      <c r="HX145" s="111"/>
      <c r="HY145" s="110"/>
      <c r="HZ145" s="111"/>
      <c r="IA145" s="110"/>
      <c r="IB145" s="111"/>
      <c r="IC145" s="110"/>
      <c r="ID145" s="111"/>
      <c r="IE145" s="110"/>
      <c r="IF145" s="111"/>
      <c r="IG145" s="110"/>
      <c r="IH145" s="111"/>
      <c r="II145" s="110"/>
      <c r="IJ145" s="111"/>
      <c r="IK145" s="110"/>
      <c r="IL145" s="111"/>
      <c r="IM145" s="110"/>
      <c r="IN145" s="111"/>
      <c r="IO145" s="110"/>
      <c r="IP145" s="111"/>
      <c r="IQ145" s="110"/>
      <c r="IR145" s="111"/>
      <c r="IS145" s="110"/>
      <c r="IT145" s="111"/>
      <c r="IU145" s="110"/>
      <c r="IV145" s="111"/>
      <c r="IW145" s="110"/>
      <c r="IX145" s="111"/>
      <c r="IY145" s="110"/>
      <c r="IZ145" s="111"/>
      <c r="JA145" s="110"/>
      <c r="JB145" s="111"/>
      <c r="JC145" s="110"/>
      <c r="JD145" s="111"/>
      <c r="JE145" s="110"/>
      <c r="JF145" s="111"/>
      <c r="JG145" s="110"/>
      <c r="JH145" s="111"/>
      <c r="JI145" s="110"/>
      <c r="JJ145" s="111"/>
      <c r="JK145" s="110"/>
      <c r="JL145" s="111"/>
      <c r="JM145" s="110"/>
      <c r="JN145" s="111"/>
      <c r="JO145" s="110"/>
      <c r="JP145" s="111"/>
      <c r="JQ145" s="110"/>
      <c r="JR145" s="111"/>
      <c r="JS145" s="110"/>
      <c r="JT145" s="111"/>
      <c r="JU145" s="110"/>
      <c r="JV145" s="111"/>
      <c r="JW145" s="110"/>
      <c r="JX145" s="111"/>
      <c r="JY145" s="112"/>
      <c r="JZ145" s="112"/>
    </row>
    <row r="146" customFormat="false" ht="13.8" hidden="false" customHeight="false" outlineLevel="0" collapsed="false">
      <c r="A146" s="76"/>
      <c r="B146" s="76"/>
      <c r="C146" s="76" t="s">
        <v>521</v>
      </c>
      <c r="D146" s="76"/>
      <c r="E146" s="76"/>
      <c r="F146" s="76"/>
      <c r="G146" s="109" t="n">
        <v>0</v>
      </c>
      <c r="H146" s="109" t="n">
        <v>0</v>
      </c>
      <c r="I146" s="109" t="n">
        <v>0</v>
      </c>
      <c r="J146" s="109" t="n">
        <v>0</v>
      </c>
      <c r="K146" s="109" t="n">
        <v>0</v>
      </c>
      <c r="L146" s="109" t="n">
        <v>0</v>
      </c>
      <c r="M146" s="109" t="n">
        <v>0</v>
      </c>
      <c r="N146" s="109" t="n">
        <v>0</v>
      </c>
      <c r="O146" s="109" t="n">
        <v>0</v>
      </c>
      <c r="P146" s="109" t="n">
        <v>0</v>
      </c>
      <c r="Q146" s="109" t="n">
        <v>0</v>
      </c>
      <c r="R146" s="109" t="n">
        <v>0</v>
      </c>
      <c r="S146" s="109" t="n">
        <v>0</v>
      </c>
      <c r="T146" s="109" t="n">
        <v>0</v>
      </c>
      <c r="U146" s="109" t="n">
        <v>0</v>
      </c>
      <c r="V146" s="109" t="n">
        <v>0</v>
      </c>
      <c r="W146" s="109" t="n">
        <v>0</v>
      </c>
      <c r="X146" s="109" t="n">
        <v>0</v>
      </c>
      <c r="Y146" s="109" t="n">
        <v>0</v>
      </c>
      <c r="Z146" s="109" t="n">
        <v>0</v>
      </c>
      <c r="AA146" s="109" t="n">
        <v>0</v>
      </c>
      <c r="AB146" s="109" t="n">
        <v>0</v>
      </c>
      <c r="AC146" s="109" t="n">
        <v>0</v>
      </c>
      <c r="AD146" s="109" t="n">
        <v>0</v>
      </c>
      <c r="AE146" s="109" t="n">
        <v>0</v>
      </c>
      <c r="AF146" s="109" t="n">
        <v>0</v>
      </c>
      <c r="AG146" s="109" t="n">
        <v>0</v>
      </c>
      <c r="AH146" s="109" t="n">
        <v>0</v>
      </c>
      <c r="AI146" s="109" t="n">
        <v>0</v>
      </c>
      <c r="AJ146" s="109" t="n">
        <v>0</v>
      </c>
      <c r="AK146" s="109" t="n">
        <v>0</v>
      </c>
      <c r="AL146" s="109" t="n">
        <v>0</v>
      </c>
      <c r="AM146" s="109" t="n">
        <v>0</v>
      </c>
      <c r="AN146" s="109" t="n">
        <v>0</v>
      </c>
      <c r="AO146" s="109" t="n">
        <v>0</v>
      </c>
      <c r="AP146" s="109" t="n">
        <v>0</v>
      </c>
      <c r="AQ146" s="109" t="n">
        <v>0</v>
      </c>
      <c r="AR146" s="109" t="n">
        <v>0</v>
      </c>
      <c r="AS146" s="109" t="n">
        <v>0</v>
      </c>
      <c r="AT146" s="109" t="n">
        <v>0</v>
      </c>
      <c r="AU146" s="109" t="n">
        <v>0</v>
      </c>
      <c r="AV146" s="109" t="n">
        <v>0</v>
      </c>
      <c r="AW146" s="109" t="n">
        <v>0</v>
      </c>
      <c r="AX146" s="109" t="n">
        <v>0</v>
      </c>
      <c r="AY146" s="109" t="n">
        <v>0</v>
      </c>
      <c r="AZ146" s="109" t="n">
        <v>0</v>
      </c>
      <c r="BA146" s="109" t="n">
        <v>0</v>
      </c>
      <c r="BB146" s="109" t="n">
        <v>0</v>
      </c>
      <c r="BC146" s="109" t="n">
        <v>0</v>
      </c>
      <c r="BD146" s="109" t="n">
        <v>0</v>
      </c>
      <c r="BE146" s="109" t="n">
        <v>0</v>
      </c>
      <c r="BF146" s="109" t="n">
        <v>0</v>
      </c>
      <c r="BG146" s="109" t="n">
        <v>0</v>
      </c>
      <c r="BH146" s="109" t="n">
        <v>0</v>
      </c>
      <c r="BI146" s="109" t="n">
        <v>0</v>
      </c>
      <c r="BJ146" s="109" t="n">
        <v>0</v>
      </c>
      <c r="BK146" s="109" t="n">
        <v>0</v>
      </c>
      <c r="BL146" s="109" t="n">
        <v>0</v>
      </c>
      <c r="BM146" s="109" t="n">
        <v>0</v>
      </c>
      <c r="BN146" s="109" t="n">
        <v>0</v>
      </c>
      <c r="BO146" s="109" t="n">
        <v>0</v>
      </c>
      <c r="BP146" s="109" t="n">
        <v>0</v>
      </c>
      <c r="BQ146" s="109" t="n">
        <v>0</v>
      </c>
      <c r="BR146" s="109" t="n">
        <v>0</v>
      </c>
      <c r="BS146" s="109" t="n">
        <v>0</v>
      </c>
      <c r="BT146" s="109" t="n">
        <v>0</v>
      </c>
      <c r="BU146" s="109" t="n">
        <v>0</v>
      </c>
      <c r="BV146" s="109" t="n">
        <v>0</v>
      </c>
      <c r="BW146" s="109" t="n">
        <v>0</v>
      </c>
      <c r="BX146" s="109" t="n">
        <v>0</v>
      </c>
      <c r="BY146" s="109" t="n">
        <v>0</v>
      </c>
      <c r="BZ146" s="109" t="n">
        <v>0</v>
      </c>
      <c r="CA146" s="109" t="n">
        <v>0</v>
      </c>
      <c r="CB146" s="109" t="n">
        <v>0</v>
      </c>
      <c r="CC146" s="109" t="n">
        <v>0</v>
      </c>
      <c r="CD146" s="109" t="n">
        <v>0</v>
      </c>
      <c r="CE146" s="109" t="n">
        <v>0</v>
      </c>
      <c r="CF146" s="109" t="n">
        <v>0</v>
      </c>
      <c r="CG146" s="109" t="n">
        <v>0</v>
      </c>
      <c r="CH146" s="109" t="n">
        <v>0</v>
      </c>
      <c r="CI146" s="109" t="n">
        <v>0</v>
      </c>
      <c r="CJ146" s="109" t="n">
        <v>0</v>
      </c>
      <c r="CK146" s="109" t="n">
        <v>0</v>
      </c>
      <c r="CL146" s="109" t="n">
        <v>0</v>
      </c>
      <c r="CM146" s="109" t="n">
        <v>0</v>
      </c>
      <c r="CN146" s="109" t="n">
        <v>0</v>
      </c>
      <c r="CO146" s="109" t="n">
        <v>0</v>
      </c>
      <c r="CP146" s="109" t="n">
        <v>0</v>
      </c>
      <c r="CQ146" s="109" t="n">
        <v>0</v>
      </c>
      <c r="CR146" s="109" t="n">
        <v>0</v>
      </c>
      <c r="CS146" s="109" t="n">
        <v>0</v>
      </c>
      <c r="CT146" s="109" t="n">
        <v>0</v>
      </c>
      <c r="CU146" s="109" t="n">
        <v>0</v>
      </c>
      <c r="CV146" s="109" t="n">
        <v>0</v>
      </c>
      <c r="CW146" s="109" t="n">
        <v>0</v>
      </c>
      <c r="CX146" s="109" t="n">
        <v>0</v>
      </c>
      <c r="CY146" s="109" t="n">
        <v>0</v>
      </c>
      <c r="CZ146" s="109" t="n">
        <v>0</v>
      </c>
      <c r="DA146" s="109" t="n">
        <v>0</v>
      </c>
      <c r="DB146" s="109" t="n">
        <v>0</v>
      </c>
      <c r="DC146" s="109" t="n">
        <v>0</v>
      </c>
      <c r="DD146" s="109" t="n">
        <v>0</v>
      </c>
      <c r="DE146" s="109" t="n">
        <v>0</v>
      </c>
      <c r="DF146" s="109" t="n">
        <v>0</v>
      </c>
      <c r="DG146" s="109" t="n">
        <v>0</v>
      </c>
      <c r="DH146" s="109" t="n">
        <v>0</v>
      </c>
      <c r="DI146" s="109" t="n">
        <v>0</v>
      </c>
      <c r="DJ146" s="109" t="n">
        <v>0</v>
      </c>
      <c r="DK146" s="109" t="n">
        <v>0</v>
      </c>
      <c r="DL146" s="109" t="n">
        <v>0</v>
      </c>
      <c r="DM146" s="109" t="n">
        <v>0</v>
      </c>
      <c r="DN146" s="109" t="n">
        <v>0</v>
      </c>
      <c r="DO146" s="109" t="n">
        <v>0</v>
      </c>
      <c r="DP146" s="109" t="n">
        <v>0</v>
      </c>
      <c r="DQ146" s="109" t="n">
        <v>0</v>
      </c>
      <c r="DR146" s="109" t="n">
        <v>0</v>
      </c>
      <c r="DS146" s="109" t="n">
        <v>0</v>
      </c>
      <c r="DT146" s="109" t="n">
        <v>0</v>
      </c>
      <c r="DU146" s="109" t="n">
        <v>0</v>
      </c>
      <c r="DV146" s="109" t="n">
        <v>0</v>
      </c>
      <c r="DW146" s="109" t="n">
        <v>0</v>
      </c>
      <c r="DX146" s="109" t="n">
        <v>0</v>
      </c>
      <c r="DY146" s="109" t="n">
        <v>0</v>
      </c>
      <c r="DZ146" s="109" t="n">
        <v>0</v>
      </c>
      <c r="EA146" s="109" t="n">
        <v>0</v>
      </c>
      <c r="EB146" s="109" t="n">
        <v>0</v>
      </c>
      <c r="EC146" s="109" t="n">
        <v>0</v>
      </c>
      <c r="ED146" s="109" t="n">
        <v>0</v>
      </c>
      <c r="EE146" s="109" t="n">
        <v>0</v>
      </c>
      <c r="EF146" s="109" t="n">
        <v>0</v>
      </c>
      <c r="EG146" s="109" t="n">
        <v>0</v>
      </c>
      <c r="EH146" s="109" t="n">
        <v>0</v>
      </c>
      <c r="EI146" s="109" t="n">
        <v>0</v>
      </c>
      <c r="EJ146" s="109" t="n">
        <v>0</v>
      </c>
      <c r="EK146" s="109" t="n">
        <v>0</v>
      </c>
      <c r="EL146" s="109" t="n">
        <v>0</v>
      </c>
      <c r="EM146" s="109" t="n">
        <v>0</v>
      </c>
      <c r="EN146" s="109" t="n">
        <v>0</v>
      </c>
      <c r="EO146" s="109" t="n">
        <v>0</v>
      </c>
      <c r="EP146" s="109" t="n">
        <v>0</v>
      </c>
      <c r="EQ146" s="109" t="n">
        <v>0</v>
      </c>
      <c r="ER146" s="109" t="n">
        <v>0</v>
      </c>
      <c r="ES146" s="109" t="n">
        <v>0</v>
      </c>
      <c r="ET146" s="109" t="n">
        <v>0</v>
      </c>
      <c r="EU146" s="109" t="n">
        <v>0</v>
      </c>
      <c r="EV146" s="109" t="n">
        <v>0</v>
      </c>
      <c r="EW146" s="109" t="n">
        <v>0</v>
      </c>
      <c r="EX146" s="109" t="n">
        <v>0</v>
      </c>
      <c r="EY146" s="109" t="n">
        <v>0</v>
      </c>
      <c r="EZ146" s="109" t="n">
        <f aca="false">ROUND(SUM(G146:EY146),5)</f>
        <v>0</v>
      </c>
      <c r="FA146" s="110"/>
      <c r="FB146" s="111"/>
      <c r="FC146" s="110"/>
      <c r="FD146" s="111"/>
      <c r="FE146" s="110"/>
      <c r="FF146" s="111"/>
      <c r="FG146" s="110"/>
      <c r="FH146" s="111"/>
      <c r="FI146" s="110"/>
      <c r="FJ146" s="111"/>
      <c r="FK146" s="110"/>
      <c r="FL146" s="111"/>
      <c r="FM146" s="110"/>
      <c r="FN146" s="111"/>
      <c r="FO146" s="110"/>
      <c r="FP146" s="111"/>
      <c r="FQ146" s="110"/>
      <c r="FR146" s="111"/>
      <c r="FS146" s="110"/>
      <c r="FT146" s="111"/>
      <c r="FU146" s="110"/>
      <c r="FV146" s="111"/>
      <c r="FW146" s="110"/>
      <c r="FX146" s="111"/>
      <c r="FY146" s="110"/>
      <c r="FZ146" s="111"/>
      <c r="GA146" s="110"/>
      <c r="GB146" s="111"/>
      <c r="GC146" s="110"/>
      <c r="GD146" s="111"/>
      <c r="GE146" s="110"/>
      <c r="GF146" s="111"/>
      <c r="GG146" s="110"/>
      <c r="GH146" s="111"/>
      <c r="GI146" s="110"/>
      <c r="GJ146" s="111"/>
      <c r="GK146" s="110"/>
      <c r="GL146" s="111"/>
      <c r="GM146" s="110"/>
      <c r="GN146" s="111"/>
      <c r="GO146" s="110"/>
      <c r="GP146" s="111"/>
      <c r="GQ146" s="110"/>
      <c r="GR146" s="111"/>
      <c r="GS146" s="110"/>
      <c r="GT146" s="111"/>
      <c r="GU146" s="110"/>
      <c r="GV146" s="111"/>
      <c r="GW146" s="110"/>
      <c r="GX146" s="111"/>
      <c r="GY146" s="110"/>
      <c r="GZ146" s="111"/>
      <c r="HA146" s="110"/>
      <c r="HB146" s="111"/>
      <c r="HC146" s="110"/>
      <c r="HD146" s="111"/>
      <c r="HE146" s="110"/>
      <c r="HF146" s="111"/>
      <c r="HG146" s="110"/>
      <c r="HH146" s="111"/>
      <c r="HI146" s="110"/>
      <c r="HJ146" s="111"/>
      <c r="HK146" s="110"/>
      <c r="HL146" s="111"/>
      <c r="HM146" s="110"/>
      <c r="HN146" s="111"/>
      <c r="HO146" s="110"/>
      <c r="HP146" s="111"/>
      <c r="HQ146" s="110"/>
      <c r="HR146" s="111"/>
      <c r="HS146" s="110"/>
      <c r="HT146" s="111"/>
      <c r="HU146" s="110"/>
      <c r="HV146" s="111"/>
      <c r="HW146" s="110"/>
      <c r="HX146" s="111"/>
      <c r="HY146" s="110"/>
      <c r="HZ146" s="111"/>
      <c r="IA146" s="110"/>
      <c r="IB146" s="111"/>
      <c r="IC146" s="110"/>
      <c r="ID146" s="111"/>
      <c r="IE146" s="110"/>
      <c r="IF146" s="111"/>
      <c r="IG146" s="110"/>
      <c r="IH146" s="111"/>
      <c r="II146" s="110"/>
      <c r="IJ146" s="111"/>
      <c r="IK146" s="110"/>
      <c r="IL146" s="111"/>
      <c r="IM146" s="110"/>
      <c r="IN146" s="111"/>
      <c r="IO146" s="110"/>
      <c r="IP146" s="111"/>
      <c r="IQ146" s="110"/>
      <c r="IR146" s="111"/>
      <c r="IS146" s="110"/>
      <c r="IT146" s="111"/>
      <c r="IU146" s="110"/>
      <c r="IV146" s="111"/>
      <c r="IW146" s="110"/>
      <c r="IX146" s="111"/>
      <c r="IY146" s="110"/>
      <c r="IZ146" s="111"/>
      <c r="JA146" s="110"/>
      <c r="JB146" s="111"/>
      <c r="JC146" s="110"/>
      <c r="JD146" s="111"/>
      <c r="JE146" s="110"/>
      <c r="JF146" s="111"/>
      <c r="JG146" s="110"/>
      <c r="JH146" s="111"/>
      <c r="JI146" s="110"/>
      <c r="JJ146" s="111"/>
      <c r="JK146" s="110"/>
      <c r="JL146" s="111"/>
      <c r="JM146" s="110"/>
      <c r="JN146" s="111"/>
      <c r="JO146" s="110"/>
      <c r="JP146" s="111"/>
      <c r="JQ146" s="110"/>
      <c r="JR146" s="111"/>
      <c r="JS146" s="110"/>
      <c r="JT146" s="111"/>
      <c r="JU146" s="110"/>
      <c r="JV146" s="111"/>
      <c r="JW146" s="110"/>
      <c r="JX146" s="111"/>
      <c r="JY146" s="112"/>
      <c r="JZ146" s="112"/>
    </row>
    <row r="147" customFormat="false" ht="13.8" hidden="false" customHeight="false" outlineLevel="0" collapsed="false">
      <c r="A147" s="76"/>
      <c r="B147" s="76"/>
      <c r="C147" s="76" t="s">
        <v>522</v>
      </c>
      <c r="D147" s="76"/>
      <c r="E147" s="76"/>
      <c r="F147" s="76"/>
      <c r="G147" s="109" t="n">
        <v>125863.02</v>
      </c>
      <c r="H147" s="109" t="n">
        <v>-19132.49</v>
      </c>
      <c r="I147" s="109" t="n">
        <v>1815073.26</v>
      </c>
      <c r="J147" s="109" t="n">
        <v>6378.46</v>
      </c>
      <c r="K147" s="109" t="n">
        <v>1752963.09</v>
      </c>
      <c r="L147" s="109" t="n">
        <v>368367.83</v>
      </c>
      <c r="M147" s="109" t="n">
        <v>8833.14</v>
      </c>
      <c r="N147" s="109" t="n">
        <v>39294.6</v>
      </c>
      <c r="O147" s="109" t="n">
        <v>49137.39</v>
      </c>
      <c r="P147" s="109" t="n">
        <v>584605.37</v>
      </c>
      <c r="Q147" s="109" t="n">
        <v>12691.01</v>
      </c>
      <c r="R147" s="109" t="n">
        <v>-122302.92</v>
      </c>
      <c r="S147" s="109" t="n">
        <v>6571.27</v>
      </c>
      <c r="T147" s="109" t="n">
        <v>0</v>
      </c>
      <c r="U147" s="109" t="n">
        <v>8229.52</v>
      </c>
      <c r="V147" s="109" t="n">
        <v>3753.87</v>
      </c>
      <c r="W147" s="109" t="n">
        <v>33169.7</v>
      </c>
      <c r="X147" s="109" t="n">
        <v>0</v>
      </c>
      <c r="Y147" s="109" t="n">
        <v>64060.84</v>
      </c>
      <c r="Z147" s="109" t="n">
        <v>283467.86</v>
      </c>
      <c r="AA147" s="109" t="n">
        <v>12121.68</v>
      </c>
      <c r="AB147" s="109" t="n">
        <v>0</v>
      </c>
      <c r="AC147" s="109" t="n">
        <v>18634.96</v>
      </c>
      <c r="AD147" s="109" t="n">
        <v>134807.32</v>
      </c>
      <c r="AE147" s="109" t="n">
        <v>38545.77</v>
      </c>
      <c r="AF147" s="109" t="n">
        <v>27255.19</v>
      </c>
      <c r="AG147" s="109" t="n">
        <v>5468.21</v>
      </c>
      <c r="AH147" s="109" t="n">
        <v>320585.96</v>
      </c>
      <c r="AI147" s="109" t="n">
        <v>12930.07</v>
      </c>
      <c r="AJ147" s="109" t="n">
        <v>47548.61</v>
      </c>
      <c r="AK147" s="109" t="n">
        <v>67991.7</v>
      </c>
      <c r="AL147" s="109" t="n">
        <v>4875.13</v>
      </c>
      <c r="AM147" s="109" t="n">
        <v>9630.73</v>
      </c>
      <c r="AN147" s="109" t="n">
        <v>0</v>
      </c>
      <c r="AO147" s="109" t="n">
        <v>48574.52</v>
      </c>
      <c r="AP147" s="109" t="n">
        <v>13009.75</v>
      </c>
      <c r="AQ147" s="109" t="n">
        <v>188222.54</v>
      </c>
      <c r="AR147" s="109" t="n">
        <v>14113.16</v>
      </c>
      <c r="AS147" s="109" t="n">
        <v>54201.88</v>
      </c>
      <c r="AT147" s="109" t="n">
        <v>15585.39</v>
      </c>
      <c r="AU147" s="109" t="n">
        <v>-177065.27</v>
      </c>
      <c r="AV147" s="109" t="n">
        <v>47792.6</v>
      </c>
      <c r="AW147" s="109" t="n">
        <v>87605.65</v>
      </c>
      <c r="AX147" s="109" t="n">
        <v>16759.99</v>
      </c>
      <c r="AY147" s="109" t="n">
        <v>15955.53</v>
      </c>
      <c r="AZ147" s="109" t="n">
        <v>56420.47</v>
      </c>
      <c r="BA147" s="109" t="n">
        <v>60162.17</v>
      </c>
      <c r="BB147" s="109" t="n">
        <v>4740.05</v>
      </c>
      <c r="BC147" s="109" t="n">
        <v>1867.38</v>
      </c>
      <c r="BD147" s="109" t="n">
        <v>14786.84</v>
      </c>
      <c r="BE147" s="109" t="n">
        <v>14911.96</v>
      </c>
      <c r="BF147" s="109" t="n">
        <v>0</v>
      </c>
      <c r="BG147" s="109" t="n">
        <v>40395.59</v>
      </c>
      <c r="BH147" s="109" t="n">
        <v>483888.71</v>
      </c>
      <c r="BI147" s="109" t="n">
        <v>32835.22</v>
      </c>
      <c r="BJ147" s="109" t="n">
        <v>20743.82</v>
      </c>
      <c r="BK147" s="109" t="n">
        <v>235388.96</v>
      </c>
      <c r="BL147" s="109" t="n">
        <v>-303775.69</v>
      </c>
      <c r="BM147" s="109" t="n">
        <v>0</v>
      </c>
      <c r="BN147" s="109" t="n">
        <v>184072.43</v>
      </c>
      <c r="BO147" s="109" t="n">
        <v>37298.88</v>
      </c>
      <c r="BP147" s="109" t="n">
        <v>32363.4</v>
      </c>
      <c r="BQ147" s="109" t="n">
        <v>49468.21</v>
      </c>
      <c r="BR147" s="109" t="n">
        <v>4162.58</v>
      </c>
      <c r="BS147" s="109" t="n">
        <v>4961.5</v>
      </c>
      <c r="BT147" s="109" t="n">
        <v>87457.37</v>
      </c>
      <c r="BU147" s="109" t="n">
        <v>0</v>
      </c>
      <c r="BV147" s="109" t="n">
        <v>-248136.91</v>
      </c>
      <c r="BW147" s="109" t="n">
        <v>-8190.2</v>
      </c>
      <c r="BX147" s="109" t="n">
        <v>0</v>
      </c>
      <c r="BY147" s="109" t="n">
        <v>-39610.06</v>
      </c>
      <c r="BZ147" s="109" t="n">
        <v>-1395.67</v>
      </c>
      <c r="CA147" s="109" t="n">
        <v>13574.48</v>
      </c>
      <c r="CB147" s="109" t="n">
        <v>3262.25</v>
      </c>
      <c r="CC147" s="109" t="n">
        <v>68277.86</v>
      </c>
      <c r="CD147" s="109" t="n">
        <v>32476.4</v>
      </c>
      <c r="CE147" s="109" t="n">
        <v>10256.14</v>
      </c>
      <c r="CF147" s="109" t="n">
        <v>0</v>
      </c>
      <c r="CG147" s="109" t="n">
        <v>98329.19</v>
      </c>
      <c r="CH147" s="109" t="n">
        <v>60813.36</v>
      </c>
      <c r="CI147" s="109" t="n">
        <v>0</v>
      </c>
      <c r="CJ147" s="109" t="n">
        <v>3362.58</v>
      </c>
      <c r="CK147" s="109" t="n">
        <v>131821.23</v>
      </c>
      <c r="CL147" s="109" t="n">
        <v>870296.11</v>
      </c>
      <c r="CM147" s="109" t="n">
        <v>49157.12</v>
      </c>
      <c r="CN147" s="109" t="n">
        <v>94737.29</v>
      </c>
      <c r="CO147" s="109" t="n">
        <v>58360.79</v>
      </c>
      <c r="CP147" s="109" t="n">
        <v>1653404.34</v>
      </c>
      <c r="CQ147" s="109" t="n">
        <v>26158.47</v>
      </c>
      <c r="CR147" s="109" t="n">
        <v>7531.78</v>
      </c>
      <c r="CS147" s="109" t="n">
        <v>38677.71</v>
      </c>
      <c r="CT147" s="109" t="n">
        <v>-104684.19</v>
      </c>
      <c r="CU147" s="109" t="n">
        <v>111805.97</v>
      </c>
      <c r="CV147" s="109" t="n">
        <v>353133.75</v>
      </c>
      <c r="CW147" s="109" t="n">
        <v>-55</v>
      </c>
      <c r="CX147" s="109" t="n">
        <v>0</v>
      </c>
      <c r="CY147" s="109" t="n">
        <v>10733.27</v>
      </c>
      <c r="CZ147" s="109" t="n">
        <v>28993.04</v>
      </c>
      <c r="DA147" s="109" t="n">
        <v>7132.29</v>
      </c>
      <c r="DB147" s="109" t="n">
        <v>-49891.31</v>
      </c>
      <c r="DC147" s="109" t="n">
        <v>25277.15</v>
      </c>
      <c r="DD147" s="109" t="n">
        <v>20322.25</v>
      </c>
      <c r="DE147" s="109" t="n">
        <v>426658.89</v>
      </c>
      <c r="DF147" s="109" t="n">
        <v>5292.88</v>
      </c>
      <c r="DG147" s="109" t="n">
        <v>-243312.2</v>
      </c>
      <c r="DH147" s="109" t="n">
        <v>13665.4</v>
      </c>
      <c r="DI147" s="109" t="n">
        <v>39269.16</v>
      </c>
      <c r="DJ147" s="109" t="n">
        <v>48533.29</v>
      </c>
      <c r="DK147" s="109" t="n">
        <v>24482.31</v>
      </c>
      <c r="DL147" s="109" t="n">
        <v>70762.44</v>
      </c>
      <c r="DM147" s="109" t="n">
        <v>114728.67</v>
      </c>
      <c r="DN147" s="109" t="n">
        <v>16784.81</v>
      </c>
      <c r="DO147" s="109" t="n">
        <v>-123380.12</v>
      </c>
      <c r="DP147" s="109" t="n">
        <v>-1098.87</v>
      </c>
      <c r="DQ147" s="109" t="n">
        <v>43814.83</v>
      </c>
      <c r="DR147" s="109" t="n">
        <v>301940.5</v>
      </c>
      <c r="DS147" s="109" t="n">
        <v>71748.41</v>
      </c>
      <c r="DT147" s="109" t="n">
        <v>10434.88</v>
      </c>
      <c r="DU147" s="109" t="n">
        <v>978.42</v>
      </c>
      <c r="DV147" s="109" t="n">
        <v>60834.23</v>
      </c>
      <c r="DW147" s="109" t="n">
        <v>34647.81</v>
      </c>
      <c r="DX147" s="109" t="n">
        <v>-702.72</v>
      </c>
      <c r="DY147" s="109" t="n">
        <v>985.21</v>
      </c>
      <c r="DZ147" s="109" t="n">
        <v>0</v>
      </c>
      <c r="EA147" s="109" t="n">
        <v>16744.66</v>
      </c>
      <c r="EB147" s="109" t="n">
        <v>292314.89</v>
      </c>
      <c r="EC147" s="109" t="n">
        <v>28515.54</v>
      </c>
      <c r="ED147" s="109" t="n">
        <v>2204.2</v>
      </c>
      <c r="EE147" s="109" t="n">
        <v>60718.52</v>
      </c>
      <c r="EF147" s="109" t="n">
        <v>36146.63</v>
      </c>
      <c r="EG147" s="109" t="n">
        <v>6464.13</v>
      </c>
      <c r="EH147" s="109" t="n">
        <v>53575.66</v>
      </c>
      <c r="EI147" s="109" t="n">
        <v>18156.07</v>
      </c>
      <c r="EJ147" s="109" t="n">
        <v>0</v>
      </c>
      <c r="EK147" s="109" t="n">
        <v>141098.81</v>
      </c>
      <c r="EL147" s="109" t="n">
        <v>9236.49</v>
      </c>
      <c r="EM147" s="109" t="n">
        <v>-4014.77</v>
      </c>
      <c r="EN147" s="109" t="n">
        <v>-25481.3</v>
      </c>
      <c r="EO147" s="109" t="n">
        <v>332806.7</v>
      </c>
      <c r="EP147" s="109" t="n">
        <v>56677.72</v>
      </c>
      <c r="EQ147" s="109" t="n">
        <v>665099.06</v>
      </c>
      <c r="ER147" s="109" t="n">
        <v>22631.14</v>
      </c>
      <c r="ES147" s="109" t="n">
        <v>-21650.44</v>
      </c>
      <c r="ET147" s="109" t="n">
        <v>77217.46</v>
      </c>
      <c r="EU147" s="109" t="n">
        <v>10066.15</v>
      </c>
      <c r="EV147" s="109" t="n">
        <v>0</v>
      </c>
      <c r="EW147" s="109" t="n">
        <v>0</v>
      </c>
      <c r="EX147" s="109" t="n">
        <v>0</v>
      </c>
      <c r="EY147" s="109" t="n">
        <v>0</v>
      </c>
      <c r="EZ147" s="109" t="n">
        <f aca="false">ROUND(SUM(G147:EY147),5)</f>
        <v>13129852.77</v>
      </c>
      <c r="FA147" s="110"/>
      <c r="FB147" s="111"/>
      <c r="FC147" s="110"/>
      <c r="FD147" s="111"/>
      <c r="FE147" s="110"/>
      <c r="FF147" s="111"/>
      <c r="FG147" s="110"/>
      <c r="FH147" s="111"/>
      <c r="FI147" s="110"/>
      <c r="FJ147" s="111"/>
      <c r="FK147" s="110"/>
      <c r="FL147" s="111"/>
      <c r="FM147" s="110"/>
      <c r="FN147" s="111"/>
      <c r="FO147" s="110"/>
      <c r="FP147" s="111"/>
      <c r="FQ147" s="110"/>
      <c r="FR147" s="111"/>
      <c r="FS147" s="110"/>
      <c r="FT147" s="111"/>
      <c r="FU147" s="110"/>
      <c r="FV147" s="111"/>
      <c r="FW147" s="110"/>
      <c r="FX147" s="111"/>
      <c r="FY147" s="110"/>
      <c r="FZ147" s="111"/>
      <c r="GA147" s="110"/>
      <c r="GB147" s="111"/>
      <c r="GC147" s="110"/>
      <c r="GD147" s="111"/>
      <c r="GE147" s="110"/>
      <c r="GF147" s="111"/>
      <c r="GG147" s="110"/>
      <c r="GH147" s="111"/>
      <c r="GI147" s="110"/>
      <c r="GJ147" s="111"/>
      <c r="GK147" s="110"/>
      <c r="GL147" s="111"/>
      <c r="GM147" s="110"/>
      <c r="GN147" s="111"/>
      <c r="GO147" s="110"/>
      <c r="GP147" s="111"/>
      <c r="GQ147" s="110"/>
      <c r="GR147" s="111"/>
      <c r="GS147" s="110"/>
      <c r="GT147" s="111"/>
      <c r="GU147" s="110"/>
      <c r="GV147" s="111"/>
      <c r="GW147" s="110"/>
      <c r="GX147" s="111"/>
      <c r="GY147" s="110"/>
      <c r="GZ147" s="111"/>
      <c r="HA147" s="110"/>
      <c r="HB147" s="111"/>
      <c r="HC147" s="110"/>
      <c r="HD147" s="111"/>
      <c r="HE147" s="110"/>
      <c r="HF147" s="111"/>
      <c r="HG147" s="110"/>
      <c r="HH147" s="111"/>
      <c r="HI147" s="110"/>
      <c r="HJ147" s="111"/>
      <c r="HK147" s="110"/>
      <c r="HL147" s="111"/>
      <c r="HM147" s="110"/>
      <c r="HN147" s="111"/>
      <c r="HO147" s="110"/>
      <c r="HP147" s="111"/>
      <c r="HQ147" s="110"/>
      <c r="HR147" s="111"/>
      <c r="HS147" s="110"/>
      <c r="HT147" s="111"/>
      <c r="HU147" s="110"/>
      <c r="HV147" s="111"/>
      <c r="HW147" s="110"/>
      <c r="HX147" s="111"/>
      <c r="HY147" s="110"/>
      <c r="HZ147" s="111"/>
      <c r="IA147" s="110"/>
      <c r="IB147" s="111"/>
      <c r="IC147" s="110"/>
      <c r="ID147" s="111"/>
      <c r="IE147" s="110"/>
      <c r="IF147" s="111"/>
      <c r="IG147" s="110"/>
      <c r="IH147" s="111"/>
      <c r="II147" s="110"/>
      <c r="IJ147" s="111"/>
      <c r="IK147" s="110"/>
      <c r="IL147" s="111"/>
      <c r="IM147" s="110"/>
      <c r="IN147" s="111"/>
      <c r="IO147" s="110"/>
      <c r="IP147" s="111"/>
      <c r="IQ147" s="110"/>
      <c r="IR147" s="111"/>
      <c r="IS147" s="110"/>
      <c r="IT147" s="111"/>
      <c r="IU147" s="110"/>
      <c r="IV147" s="111"/>
      <c r="IW147" s="110"/>
      <c r="IX147" s="111"/>
      <c r="IY147" s="110"/>
      <c r="IZ147" s="111"/>
      <c r="JA147" s="110"/>
      <c r="JB147" s="111"/>
      <c r="JC147" s="110"/>
      <c r="JD147" s="111"/>
      <c r="JE147" s="110"/>
      <c r="JF147" s="111"/>
      <c r="JG147" s="110"/>
      <c r="JH147" s="111"/>
      <c r="JI147" s="110"/>
      <c r="JJ147" s="111"/>
      <c r="JK147" s="110"/>
      <c r="JL147" s="111"/>
      <c r="JM147" s="110"/>
      <c r="JN147" s="111"/>
      <c r="JO147" s="110"/>
      <c r="JP147" s="111"/>
      <c r="JQ147" s="110"/>
      <c r="JR147" s="111"/>
      <c r="JS147" s="110"/>
      <c r="JT147" s="111"/>
      <c r="JU147" s="110"/>
      <c r="JV147" s="111"/>
      <c r="JW147" s="110"/>
      <c r="JX147" s="111"/>
      <c r="JY147" s="112"/>
      <c r="JZ147" s="112"/>
    </row>
    <row r="148" customFormat="false" ht="13.8" hidden="false" customHeight="false" outlineLevel="0" collapsed="false">
      <c r="A148" s="76"/>
      <c r="B148" s="76"/>
      <c r="C148" s="76" t="s">
        <v>229</v>
      </c>
      <c r="D148" s="76"/>
      <c r="E148" s="76"/>
      <c r="F148" s="76"/>
      <c r="G148" s="114" t="n">
        <v>42955.28</v>
      </c>
      <c r="H148" s="114" t="n">
        <v>11915.63</v>
      </c>
      <c r="I148" s="114" t="n">
        <v>891211.55</v>
      </c>
      <c r="J148" s="114" t="n">
        <v>2490.99</v>
      </c>
      <c r="K148" s="114" t="n">
        <v>-36607.16</v>
      </c>
      <c r="L148" s="114" t="n">
        <v>45447.69</v>
      </c>
      <c r="M148" s="114" t="n">
        <v>4259.39</v>
      </c>
      <c r="N148" s="114" t="n">
        <v>5545.53</v>
      </c>
      <c r="O148" s="114" t="n">
        <v>-110370.27</v>
      </c>
      <c r="P148" s="114" t="n">
        <v>-74105.71</v>
      </c>
      <c r="Q148" s="114" t="n">
        <v>-8800.82</v>
      </c>
      <c r="R148" s="114" t="n">
        <v>-33917.99</v>
      </c>
      <c r="S148" s="114" t="n">
        <v>-556.65</v>
      </c>
      <c r="T148" s="114" t="n">
        <v>0</v>
      </c>
      <c r="U148" s="114" t="n">
        <v>3128.19</v>
      </c>
      <c r="V148" s="114" t="n">
        <v>-1994.62</v>
      </c>
      <c r="W148" s="114" t="n">
        <v>-3056.55</v>
      </c>
      <c r="X148" s="114" t="n">
        <v>0</v>
      </c>
      <c r="Y148" s="114" t="n">
        <v>39846.72</v>
      </c>
      <c r="Z148" s="114" t="n">
        <v>-13637.08</v>
      </c>
      <c r="AA148" s="114" t="n">
        <v>25224.85</v>
      </c>
      <c r="AB148" s="114" t="n">
        <v>0</v>
      </c>
      <c r="AC148" s="114" t="n">
        <v>10734.93</v>
      </c>
      <c r="AD148" s="114" t="n">
        <v>9041.28</v>
      </c>
      <c r="AE148" s="114" t="n">
        <v>-87063.98</v>
      </c>
      <c r="AF148" s="114" t="n">
        <v>-1856.26</v>
      </c>
      <c r="AG148" s="114" t="n">
        <v>2768.98</v>
      </c>
      <c r="AH148" s="114" t="n">
        <v>39814.76</v>
      </c>
      <c r="AI148" s="114" t="n">
        <v>4261.4</v>
      </c>
      <c r="AJ148" s="114" t="n">
        <v>-18297.55</v>
      </c>
      <c r="AK148" s="114" t="n">
        <v>4392.58</v>
      </c>
      <c r="AL148" s="114" t="n">
        <v>-4133.67</v>
      </c>
      <c r="AM148" s="114" t="n">
        <v>10046.43</v>
      </c>
      <c r="AN148" s="114" t="n">
        <v>118761.48</v>
      </c>
      <c r="AO148" s="114" t="n">
        <v>24407.71</v>
      </c>
      <c r="AP148" s="114" t="n">
        <v>2527.25</v>
      </c>
      <c r="AQ148" s="114" t="n">
        <v>112094.68</v>
      </c>
      <c r="AR148" s="114" t="n">
        <v>-69.53</v>
      </c>
      <c r="AS148" s="114" t="n">
        <v>11009.81</v>
      </c>
      <c r="AT148" s="114" t="n">
        <v>6276.95</v>
      </c>
      <c r="AU148" s="114" t="n">
        <v>88981.64</v>
      </c>
      <c r="AV148" s="114" t="n">
        <v>3690.86</v>
      </c>
      <c r="AW148" s="114" t="n">
        <v>9684.53</v>
      </c>
      <c r="AX148" s="114" t="n">
        <v>2794.97</v>
      </c>
      <c r="AY148" s="114" t="n">
        <v>8348.63</v>
      </c>
      <c r="AZ148" s="114" t="n">
        <v>1614.49</v>
      </c>
      <c r="BA148" s="114" t="n">
        <v>15755.04</v>
      </c>
      <c r="BB148" s="114" t="n">
        <v>5656.82</v>
      </c>
      <c r="BC148" s="114" t="n">
        <v>-396.08</v>
      </c>
      <c r="BD148" s="114" t="n">
        <v>5245.52</v>
      </c>
      <c r="BE148" s="114" t="n">
        <v>10162.58</v>
      </c>
      <c r="BF148" s="114" t="n">
        <v>0</v>
      </c>
      <c r="BG148" s="114" t="n">
        <v>16714.62</v>
      </c>
      <c r="BH148" s="114" t="n">
        <v>16572.01</v>
      </c>
      <c r="BI148" s="114" t="n">
        <v>1983.37</v>
      </c>
      <c r="BJ148" s="114" t="n">
        <v>10883.96</v>
      </c>
      <c r="BK148" s="114" t="n">
        <v>48722.73</v>
      </c>
      <c r="BL148" s="114" t="n">
        <v>-98707.59</v>
      </c>
      <c r="BM148" s="114" t="n">
        <v>0</v>
      </c>
      <c r="BN148" s="114" t="n">
        <v>21039.53</v>
      </c>
      <c r="BO148" s="114" t="n">
        <v>8078.98</v>
      </c>
      <c r="BP148" s="114" t="n">
        <v>6843.93</v>
      </c>
      <c r="BQ148" s="114" t="n">
        <v>19256.16</v>
      </c>
      <c r="BR148" s="114" t="n">
        <v>2251.94</v>
      </c>
      <c r="BS148" s="114" t="n">
        <v>1791.79</v>
      </c>
      <c r="BT148" s="114" t="n">
        <v>29840.71</v>
      </c>
      <c r="BU148" s="114" t="n">
        <v>0</v>
      </c>
      <c r="BV148" s="114" t="n">
        <v>41082.78</v>
      </c>
      <c r="BW148" s="114" t="n">
        <v>-11693.5</v>
      </c>
      <c r="BX148" s="114" t="n">
        <v>0</v>
      </c>
      <c r="BY148" s="114" t="n">
        <v>-42161.36</v>
      </c>
      <c r="BZ148" s="114" t="n">
        <v>207.95</v>
      </c>
      <c r="CA148" s="114" t="n">
        <v>-6650.82</v>
      </c>
      <c r="CB148" s="114" t="n">
        <v>1620.92</v>
      </c>
      <c r="CC148" s="114" t="n">
        <v>4609.16</v>
      </c>
      <c r="CD148" s="114" t="n">
        <v>9972.49</v>
      </c>
      <c r="CE148" s="114" t="n">
        <v>1978.75</v>
      </c>
      <c r="CF148" s="114" t="n">
        <v>0</v>
      </c>
      <c r="CG148" s="114" t="n">
        <v>38283.96</v>
      </c>
      <c r="CH148" s="114" t="n">
        <v>12352.89</v>
      </c>
      <c r="CI148" s="114" t="n">
        <v>33402.97</v>
      </c>
      <c r="CJ148" s="114" t="n">
        <v>-1738.86</v>
      </c>
      <c r="CK148" s="114" t="n">
        <v>36887.84</v>
      </c>
      <c r="CL148" s="114" t="n">
        <v>140757.18</v>
      </c>
      <c r="CM148" s="114" t="n">
        <v>27924.81</v>
      </c>
      <c r="CN148" s="114" t="n">
        <v>25202.95</v>
      </c>
      <c r="CO148" s="114" t="n">
        <v>10862.06</v>
      </c>
      <c r="CP148" s="114" t="n">
        <v>577726.69</v>
      </c>
      <c r="CQ148" s="114" t="n">
        <v>6083.51</v>
      </c>
      <c r="CR148" s="114" t="n">
        <v>-34132.99</v>
      </c>
      <c r="CS148" s="114" t="n">
        <v>-10622.63</v>
      </c>
      <c r="CT148" s="114" t="n">
        <v>39951.98</v>
      </c>
      <c r="CU148" s="114" t="n">
        <v>65776.56</v>
      </c>
      <c r="CV148" s="114" t="n">
        <v>-18669.6</v>
      </c>
      <c r="CW148" s="114" t="n">
        <v>-12156.12</v>
      </c>
      <c r="CX148" s="114" t="n">
        <v>30115.48</v>
      </c>
      <c r="CY148" s="114" t="n">
        <v>2004.17</v>
      </c>
      <c r="CZ148" s="114" t="n">
        <v>7531.34</v>
      </c>
      <c r="DA148" s="114" t="n">
        <v>4768.25</v>
      </c>
      <c r="DB148" s="114" t="n">
        <v>52150.59</v>
      </c>
      <c r="DC148" s="114" t="n">
        <v>6956</v>
      </c>
      <c r="DD148" s="114" t="n">
        <v>5107.6</v>
      </c>
      <c r="DE148" s="114" t="n">
        <v>157519.03</v>
      </c>
      <c r="DF148" s="114" t="n">
        <v>4692.78</v>
      </c>
      <c r="DG148" s="114" t="n">
        <v>50407.27</v>
      </c>
      <c r="DH148" s="114" t="n">
        <v>3768.78</v>
      </c>
      <c r="DI148" s="114" t="n">
        <v>10438.31</v>
      </c>
      <c r="DJ148" s="114" t="n">
        <v>8198.72</v>
      </c>
      <c r="DK148" s="114" t="n">
        <v>12766.25</v>
      </c>
      <c r="DL148" s="114" t="n">
        <v>30608.19</v>
      </c>
      <c r="DM148" s="114" t="n">
        <v>-14343.3</v>
      </c>
      <c r="DN148" s="114" t="n">
        <v>1913.82</v>
      </c>
      <c r="DO148" s="114" t="n">
        <v>3633.96</v>
      </c>
      <c r="DP148" s="114" t="n">
        <v>3479.33</v>
      </c>
      <c r="DQ148" s="114" t="n">
        <v>14201.34</v>
      </c>
      <c r="DR148" s="114" t="n">
        <v>86379.59</v>
      </c>
      <c r="DS148" s="114" t="n">
        <v>-1537.88</v>
      </c>
      <c r="DT148" s="114" t="n">
        <v>4295.93</v>
      </c>
      <c r="DU148" s="114" t="n">
        <v>4251.45</v>
      </c>
      <c r="DV148" s="114" t="n">
        <v>13450.61</v>
      </c>
      <c r="DW148" s="114" t="n">
        <v>3436.63</v>
      </c>
      <c r="DX148" s="114" t="n">
        <v>-17765.18</v>
      </c>
      <c r="DY148" s="114" t="n">
        <v>4607.34</v>
      </c>
      <c r="DZ148" s="114" t="n">
        <v>221528.82</v>
      </c>
      <c r="EA148" s="114" t="n">
        <v>4275.65</v>
      </c>
      <c r="EB148" s="114" t="n">
        <v>244055.02</v>
      </c>
      <c r="EC148" s="114" t="n">
        <v>-23.63</v>
      </c>
      <c r="ED148" s="114" t="n">
        <v>-556.74</v>
      </c>
      <c r="EE148" s="114" t="n">
        <v>15565.58</v>
      </c>
      <c r="EF148" s="114" t="n">
        <v>7502.49</v>
      </c>
      <c r="EG148" s="114" t="n">
        <v>4758.4</v>
      </c>
      <c r="EH148" s="114" t="n">
        <v>21395.04</v>
      </c>
      <c r="EI148" s="114" t="n">
        <v>10102.15</v>
      </c>
      <c r="EJ148" s="114" t="n">
        <v>-3690</v>
      </c>
      <c r="EK148" s="114" t="n">
        <v>138919.46</v>
      </c>
      <c r="EL148" s="114" t="n">
        <v>4120.57</v>
      </c>
      <c r="EM148" s="114" t="n">
        <v>5652.19</v>
      </c>
      <c r="EN148" s="114" t="n">
        <v>-278849.36</v>
      </c>
      <c r="EO148" s="114" t="n">
        <v>-105145.72</v>
      </c>
      <c r="EP148" s="114" t="n">
        <v>10298.6</v>
      </c>
      <c r="EQ148" s="114" t="n">
        <v>-68269.57</v>
      </c>
      <c r="ER148" s="114" t="n">
        <v>11180.63</v>
      </c>
      <c r="ES148" s="114" t="n">
        <v>-9187.53</v>
      </c>
      <c r="ET148" s="114" t="n">
        <v>9085.55</v>
      </c>
      <c r="EU148" s="114" t="n">
        <v>-360</v>
      </c>
      <c r="EV148" s="114" t="n">
        <v>0</v>
      </c>
      <c r="EW148" s="114" t="n">
        <v>0</v>
      </c>
      <c r="EX148" s="114" t="n">
        <v>0</v>
      </c>
      <c r="EY148" s="114" t="n">
        <v>0</v>
      </c>
      <c r="EZ148" s="114" t="n">
        <f aca="false">ROUND(SUM(G148:EY148),5)</f>
        <v>2942760.93</v>
      </c>
      <c r="FA148" s="110"/>
      <c r="FB148" s="111"/>
      <c r="FC148" s="110"/>
      <c r="FD148" s="111"/>
      <c r="FE148" s="110"/>
      <c r="FF148" s="111"/>
      <c r="FG148" s="110"/>
      <c r="FH148" s="111"/>
      <c r="FI148" s="110"/>
      <c r="FJ148" s="111"/>
      <c r="FK148" s="110"/>
      <c r="FL148" s="111"/>
      <c r="FM148" s="110"/>
      <c r="FN148" s="111"/>
      <c r="FO148" s="110"/>
      <c r="FP148" s="111"/>
      <c r="FQ148" s="110"/>
      <c r="FR148" s="111"/>
      <c r="FS148" s="110"/>
      <c r="FT148" s="111"/>
      <c r="FU148" s="110"/>
      <c r="FV148" s="111"/>
      <c r="FW148" s="110"/>
      <c r="FX148" s="111"/>
      <c r="FY148" s="110"/>
      <c r="FZ148" s="111"/>
      <c r="GA148" s="110"/>
      <c r="GB148" s="111"/>
      <c r="GC148" s="110"/>
      <c r="GD148" s="111"/>
      <c r="GE148" s="110"/>
      <c r="GF148" s="111"/>
      <c r="GG148" s="110"/>
      <c r="GH148" s="111"/>
      <c r="GI148" s="110"/>
      <c r="GJ148" s="111"/>
      <c r="GK148" s="110"/>
      <c r="GL148" s="111"/>
      <c r="GM148" s="110"/>
      <c r="GN148" s="111"/>
      <c r="GO148" s="110"/>
      <c r="GP148" s="111"/>
      <c r="GQ148" s="110"/>
      <c r="GR148" s="111"/>
      <c r="GS148" s="110"/>
      <c r="GT148" s="111"/>
      <c r="GU148" s="110"/>
      <c r="GV148" s="111"/>
      <c r="GW148" s="110"/>
      <c r="GX148" s="111"/>
      <c r="GY148" s="110"/>
      <c r="GZ148" s="111"/>
      <c r="HA148" s="110"/>
      <c r="HB148" s="111"/>
      <c r="HC148" s="110"/>
      <c r="HD148" s="111"/>
      <c r="HE148" s="110"/>
      <c r="HF148" s="111"/>
      <c r="HG148" s="110"/>
      <c r="HH148" s="111"/>
      <c r="HI148" s="110"/>
      <c r="HJ148" s="111"/>
      <c r="HK148" s="110"/>
      <c r="HL148" s="111"/>
      <c r="HM148" s="110"/>
      <c r="HN148" s="111"/>
      <c r="HO148" s="110"/>
      <c r="HP148" s="111"/>
      <c r="HQ148" s="110"/>
      <c r="HR148" s="111"/>
      <c r="HS148" s="110"/>
      <c r="HT148" s="111"/>
      <c r="HU148" s="110"/>
      <c r="HV148" s="111"/>
      <c r="HW148" s="110"/>
      <c r="HX148" s="111"/>
      <c r="HY148" s="110"/>
      <c r="HZ148" s="111"/>
      <c r="IA148" s="110"/>
      <c r="IB148" s="111"/>
      <c r="IC148" s="110"/>
      <c r="ID148" s="111"/>
      <c r="IE148" s="110"/>
      <c r="IF148" s="111"/>
      <c r="IG148" s="110"/>
      <c r="IH148" s="111"/>
      <c r="II148" s="110"/>
      <c r="IJ148" s="111"/>
      <c r="IK148" s="110"/>
      <c r="IL148" s="111"/>
      <c r="IM148" s="110"/>
      <c r="IN148" s="111"/>
      <c r="IO148" s="110"/>
      <c r="IP148" s="111"/>
      <c r="IQ148" s="110"/>
      <c r="IR148" s="111"/>
      <c r="IS148" s="110"/>
      <c r="IT148" s="111"/>
      <c r="IU148" s="110"/>
      <c r="IV148" s="111"/>
      <c r="IW148" s="110"/>
      <c r="IX148" s="111"/>
      <c r="IY148" s="110"/>
      <c r="IZ148" s="111"/>
      <c r="JA148" s="110"/>
      <c r="JB148" s="111"/>
      <c r="JC148" s="110"/>
      <c r="JD148" s="111"/>
      <c r="JE148" s="110"/>
      <c r="JF148" s="111"/>
      <c r="JG148" s="110"/>
      <c r="JH148" s="111"/>
      <c r="JI148" s="110"/>
      <c r="JJ148" s="111"/>
      <c r="JK148" s="110"/>
      <c r="JL148" s="111"/>
      <c r="JM148" s="110"/>
      <c r="JN148" s="111"/>
      <c r="JO148" s="110"/>
      <c r="JP148" s="111"/>
      <c r="JQ148" s="110"/>
      <c r="JR148" s="111"/>
      <c r="JS148" s="110"/>
      <c r="JT148" s="111"/>
      <c r="JU148" s="110"/>
      <c r="JV148" s="111"/>
      <c r="JW148" s="110"/>
      <c r="JX148" s="111"/>
      <c r="JY148" s="112"/>
      <c r="JZ148" s="112"/>
    </row>
    <row r="149" s="121" customFormat="true" ht="30" hidden="false" customHeight="true" outlineLevel="0" collapsed="false">
      <c r="A149" s="76"/>
      <c r="B149" s="76" t="s">
        <v>523</v>
      </c>
      <c r="C149" s="76"/>
      <c r="D149" s="76"/>
      <c r="E149" s="76"/>
      <c r="F149" s="76"/>
      <c r="G149" s="116" t="n">
        <f aca="false">ROUND(SUM(G140:G141)+SUM(G145:G148),5)</f>
        <v>168818.3</v>
      </c>
      <c r="H149" s="116" t="n">
        <f aca="false">ROUND(SUM(H140:H141)+SUM(H145:H148),5)</f>
        <v>79785.45</v>
      </c>
      <c r="I149" s="116" t="n">
        <f aca="false">ROUND(SUM(I140:I141)+SUM(I145:I148),5)</f>
        <v>3635468.04</v>
      </c>
      <c r="J149" s="116" t="n">
        <f aca="false">ROUND(SUM(J140:J141)+SUM(J145:J148),5)</f>
        <v>8869.45</v>
      </c>
      <c r="K149" s="116" t="n">
        <f aca="false">ROUND(SUM(K140:K141)+SUM(K145:K148),5)</f>
        <v>1867172.52</v>
      </c>
      <c r="L149" s="116" t="n">
        <f aca="false">ROUND(SUM(L140:L141)+SUM(L145:L148),5)</f>
        <v>706475.15</v>
      </c>
      <c r="M149" s="116" t="n">
        <f aca="false">ROUND(SUM(M140:M141)+SUM(M145:M148),5)</f>
        <v>13092.53</v>
      </c>
      <c r="N149" s="116" t="n">
        <f aca="false">ROUND(SUM(N140:N141)+SUM(N145:N148),5)</f>
        <v>44840.13</v>
      </c>
      <c r="O149" s="116" t="n">
        <f aca="false">ROUND(SUM(O140:O141)+SUM(O145:O148),5)</f>
        <v>1241244.94</v>
      </c>
      <c r="P149" s="116" t="n">
        <f aca="false">ROUND(SUM(P140:P141)+SUM(P145:P148),5)</f>
        <v>510499.66</v>
      </c>
      <c r="Q149" s="116" t="n">
        <f aca="false">ROUND(SUM(Q140:Q141)+SUM(Q145:Q148),5)</f>
        <v>8647.51</v>
      </c>
      <c r="R149" s="116" t="n">
        <f aca="false">ROUND(SUM(R140:R141)+SUM(R145:R148),5)</f>
        <v>-156417.91</v>
      </c>
      <c r="S149" s="116" t="n">
        <f aca="false">ROUND(SUM(S140:S141)+SUM(S145:S148),5)</f>
        <v>9751.79</v>
      </c>
      <c r="T149" s="116" t="n">
        <f aca="false">ROUND(SUM(T140:T141)+SUM(T145:T148),5)</f>
        <v>0</v>
      </c>
      <c r="U149" s="116" t="n">
        <f aca="false">ROUND(SUM(U140:U141)+SUM(U145:U148),5)</f>
        <v>11357.71</v>
      </c>
      <c r="V149" s="116" t="n">
        <f aca="false">ROUND(SUM(V140:V141)+SUM(V145:V148),5)</f>
        <v>1759.25</v>
      </c>
      <c r="W149" s="116" t="n">
        <f aca="false">ROUND(SUM(W140:W141)+SUM(W145:W148),5)</f>
        <v>244184.41</v>
      </c>
      <c r="X149" s="116" t="n">
        <f aca="false">ROUND(SUM(X140:X141)+SUM(X145:X148),5)</f>
        <v>0</v>
      </c>
      <c r="Y149" s="116" t="n">
        <f aca="false">ROUND(SUM(Y140:Y141)+SUM(Y145:Y148),5)</f>
        <v>103907.56</v>
      </c>
      <c r="Z149" s="116" t="n">
        <f aca="false">ROUND(SUM(Z140:Z141)+SUM(Z145:Z148),5)</f>
        <v>383784.35</v>
      </c>
      <c r="AA149" s="116" t="n">
        <f aca="false">ROUND(SUM(AA140:AA141)+SUM(AA145:AA148),5)</f>
        <v>37346.53</v>
      </c>
      <c r="AB149" s="116" t="n">
        <f aca="false">ROUND(SUM(AB140:AB141)+SUM(AB145:AB148),5)</f>
        <v>0</v>
      </c>
      <c r="AC149" s="116" t="n">
        <f aca="false">ROUND(SUM(AC140:AC141)+SUM(AC145:AC148),5)</f>
        <v>37650.15</v>
      </c>
      <c r="AD149" s="116" t="n">
        <f aca="false">ROUND(SUM(AD140:AD141)+SUM(AD145:AD148),5)</f>
        <v>161901.14</v>
      </c>
      <c r="AE149" s="116" t="n">
        <f aca="false">ROUND(SUM(AE140:AE141)+SUM(AE145:AE148),5)</f>
        <v>104839</v>
      </c>
      <c r="AF149" s="116" t="n">
        <f aca="false">ROUND(SUM(AF140:AF141)+SUM(AF145:AF148),5)</f>
        <v>61329.78</v>
      </c>
      <c r="AG149" s="116" t="n">
        <f aca="false">ROUND(SUM(AG140:AG141)+SUM(AG145:AG148),5)</f>
        <v>20840.74</v>
      </c>
      <c r="AH149" s="116" t="n">
        <f aca="false">ROUND(SUM(AH140:AH141)+SUM(AH145:AH148),5)</f>
        <v>614456.08</v>
      </c>
      <c r="AI149" s="116" t="n">
        <f aca="false">ROUND(SUM(AI140:AI141)+SUM(AI145:AI148),5)</f>
        <v>20168.42</v>
      </c>
      <c r="AJ149" s="116" t="n">
        <f aca="false">ROUND(SUM(AJ140:AJ141)+SUM(AJ145:AJ148),5)</f>
        <v>36206.06</v>
      </c>
      <c r="AK149" s="116" t="n">
        <f aca="false">ROUND(SUM(AK140:AK141)+SUM(AK145:AK148),5)</f>
        <v>247962.74</v>
      </c>
      <c r="AL149" s="116" t="n">
        <f aca="false">ROUND(SUM(AL140:AL141)+SUM(AL145:AL148),5)</f>
        <v>139054.98</v>
      </c>
      <c r="AM149" s="116" t="n">
        <f aca="false">ROUND(SUM(AM140:AM141)+SUM(AM145:AM148),5)</f>
        <v>30977</v>
      </c>
      <c r="AN149" s="116" t="n">
        <f aca="false">ROUND(SUM(AN140:AN141)+SUM(AN145:AN148),5)</f>
        <v>118761.48</v>
      </c>
      <c r="AO149" s="116" t="n">
        <f aca="false">ROUND(SUM(AO140:AO141)+SUM(AO145:AO148),5)</f>
        <v>91786.8</v>
      </c>
      <c r="AP149" s="116" t="n">
        <f aca="false">ROUND(SUM(AP140:AP141)+SUM(AP145:AP148),5)</f>
        <v>20944.27</v>
      </c>
      <c r="AQ149" s="116" t="n">
        <f aca="false">ROUND(SUM(AQ140:AQ141)+SUM(AQ145:AQ148),5)</f>
        <v>300317.22</v>
      </c>
      <c r="AR149" s="116" t="n">
        <f aca="false">ROUND(SUM(AR140:AR141)+SUM(AR145:AR148),5)</f>
        <v>35610.47</v>
      </c>
      <c r="AS149" s="116" t="n">
        <f aca="false">ROUND(SUM(AS140:AS141)+SUM(AS145:AS148),5)</f>
        <v>74786.8</v>
      </c>
      <c r="AT149" s="116" t="n">
        <f aca="false">ROUND(SUM(AT140:AT141)+SUM(AT145:AT148),5)</f>
        <v>30976.61</v>
      </c>
      <c r="AU149" s="116" t="n">
        <f aca="false">ROUND(SUM(AU140:AU141)+SUM(AU145:AU148),5)</f>
        <v>-47566.65</v>
      </c>
      <c r="AV149" s="116" t="n">
        <f aca="false">ROUND(SUM(AV140:AV141)+SUM(AV145:AV148),5)</f>
        <v>40469.66</v>
      </c>
      <c r="AW149" s="116" t="n">
        <f aca="false">ROUND(SUM(AW140:AW141)+SUM(AW145:AW148),5)</f>
        <v>114463.81</v>
      </c>
      <c r="AX149" s="116" t="n">
        <f aca="false">ROUND(SUM(AX140:AX141)+SUM(AX145:AX148),5)</f>
        <v>22384.96</v>
      </c>
      <c r="AY149" s="116" t="n">
        <f aca="false">ROUND(SUM(AY140:AY141)+SUM(AY145:AY148),5)</f>
        <v>22987.37</v>
      </c>
      <c r="AZ149" s="116" t="n">
        <f aca="false">ROUND(SUM(AZ140:AZ141)+SUM(AZ145:AZ148),5)</f>
        <v>58034.96</v>
      </c>
      <c r="BA149" s="116" t="n">
        <f aca="false">ROUND(SUM(BA140:BA141)+SUM(BA145:BA148),5)</f>
        <v>136720.15</v>
      </c>
      <c r="BB149" s="116" t="n">
        <f aca="false">ROUND(SUM(BB140:BB141)+SUM(BB145:BB148),5)</f>
        <v>24131.98</v>
      </c>
      <c r="BC149" s="116" t="n">
        <f aca="false">ROUND(SUM(BC140:BC141)+SUM(BC145:BC148),5)</f>
        <v>4277.78</v>
      </c>
      <c r="BD149" s="116" t="n">
        <f aca="false">ROUND(SUM(BD140:BD141)+SUM(BD145:BD148),5)</f>
        <v>20199.93</v>
      </c>
      <c r="BE149" s="116" t="n">
        <f aca="false">ROUND(SUM(BE140:BE141)+SUM(BE145:BE148),5)</f>
        <v>35271.8</v>
      </c>
      <c r="BF149" s="116" t="n">
        <f aca="false">ROUND(SUM(BF140:BF141)+SUM(BF145:BF148),5)</f>
        <v>0</v>
      </c>
      <c r="BG149" s="116" t="n">
        <f aca="false">ROUND(SUM(BG140:BG141)+SUM(BG145:BG148),5)</f>
        <v>88322.82</v>
      </c>
      <c r="BH149" s="116" t="n">
        <f aca="false">ROUND(SUM(BH140:BH141)+SUM(BH145:BH148),5)</f>
        <v>519407.06</v>
      </c>
      <c r="BI149" s="116" t="n">
        <f aca="false">ROUND(SUM(BI140:BI141)+SUM(BI145:BI148),5)</f>
        <v>34818.59</v>
      </c>
      <c r="BJ149" s="116" t="n">
        <f aca="false">ROUND(SUM(BJ140:BJ141)+SUM(BJ145:BJ148),5)</f>
        <v>42925.3</v>
      </c>
      <c r="BK149" s="116" t="n">
        <f aca="false">ROUND(SUM(BK140:BK141)+SUM(BK145:BK148),5)</f>
        <v>261746.12</v>
      </c>
      <c r="BL149" s="116" t="n">
        <f aca="false">ROUND(SUM(BL140:BL141)+SUM(BL145:BL148),5)</f>
        <v>-12073.08</v>
      </c>
      <c r="BM149" s="116" t="n">
        <f aca="false">ROUND(SUM(BM140:BM141)+SUM(BM145:BM148),5)</f>
        <v>0</v>
      </c>
      <c r="BN149" s="116" t="n">
        <f aca="false">ROUND(SUM(BN140:BN141)+SUM(BN145:BN148),5)</f>
        <v>314111.72</v>
      </c>
      <c r="BO149" s="116" t="n">
        <f aca="false">ROUND(SUM(BO140:BO141)+SUM(BO145:BO148),5)</f>
        <v>45377.86</v>
      </c>
      <c r="BP149" s="116" t="n">
        <f aca="false">ROUND(SUM(BP140:BP141)+SUM(BP145:BP148),5)</f>
        <v>44043.75</v>
      </c>
      <c r="BQ149" s="116" t="n">
        <f aca="false">ROUND(SUM(BQ140:BQ141)+SUM(BQ145:BQ148),5)</f>
        <v>71521.61</v>
      </c>
      <c r="BR149" s="116" t="n">
        <f aca="false">ROUND(SUM(BR140:BR141)+SUM(BR145:BR148),5)</f>
        <v>6414.52</v>
      </c>
      <c r="BS149" s="116" t="n">
        <f aca="false">ROUND(SUM(BS140:BS141)+SUM(BS145:BS148),5)</f>
        <v>14727.22</v>
      </c>
      <c r="BT149" s="116" t="n">
        <f aca="false">ROUND(SUM(BT140:BT141)+SUM(BT145:BT148),5)</f>
        <v>158141.23</v>
      </c>
      <c r="BU149" s="116" t="n">
        <f aca="false">ROUND(SUM(BU140:BU141)+SUM(BU145:BU148),5)</f>
        <v>0</v>
      </c>
      <c r="BV149" s="116" t="n">
        <f aca="false">ROUND(SUM(BV140:BV141)+SUM(BV145:BV148),5)</f>
        <v>-131638.61</v>
      </c>
      <c r="BW149" s="116" t="n">
        <f aca="false">ROUND(SUM(BW140:BW141)+SUM(BW145:BW148),5)</f>
        <v>217019.76</v>
      </c>
      <c r="BX149" s="116" t="n">
        <f aca="false">ROUND(SUM(BX140:BX141)+SUM(BX145:BX148),5)</f>
        <v>0</v>
      </c>
      <c r="BY149" s="116" t="n">
        <f aca="false">ROUND(SUM(BY140:BY141)+SUM(BY145:BY148),5)</f>
        <v>-37593.91</v>
      </c>
      <c r="BZ149" s="116" t="n">
        <f aca="false">ROUND(SUM(BZ140:BZ141)+SUM(BZ145:BZ148),5)</f>
        <v>13665.99</v>
      </c>
      <c r="CA149" s="116" t="n">
        <f aca="false">ROUND(SUM(CA140:CA141)+SUM(CA145:CA148),5)</f>
        <v>14200.9</v>
      </c>
      <c r="CB149" s="116" t="n">
        <f aca="false">ROUND(SUM(CB140:CB141)+SUM(CB145:CB148),5)</f>
        <v>9349.33</v>
      </c>
      <c r="CC149" s="116" t="n">
        <f aca="false">ROUND(SUM(CC140:CC141)+SUM(CC145:CC148),5)</f>
        <v>110777.97</v>
      </c>
      <c r="CD149" s="116" t="n">
        <f aca="false">ROUND(SUM(CD140:CD141)+SUM(CD145:CD148),5)</f>
        <v>61871.14</v>
      </c>
      <c r="CE149" s="116" t="n">
        <f aca="false">ROUND(SUM(CE140:CE141)+SUM(CE145:CE148),5)</f>
        <v>12234.89</v>
      </c>
      <c r="CF149" s="116" t="n">
        <f aca="false">ROUND(SUM(CF140:CF141)+SUM(CF145:CF148),5)</f>
        <v>0</v>
      </c>
      <c r="CG149" s="116" t="n">
        <f aca="false">ROUND(SUM(CG140:CG141)+SUM(CG145:CG148),5)</f>
        <v>142362.65</v>
      </c>
      <c r="CH149" s="116" t="n">
        <f aca="false">ROUND(SUM(CH140:CH141)+SUM(CH145:CH148),5)</f>
        <v>73166.25</v>
      </c>
      <c r="CI149" s="116" t="n">
        <f aca="false">ROUND(SUM(CI140:CI141)+SUM(CI145:CI148),5)</f>
        <v>33402.97</v>
      </c>
      <c r="CJ149" s="116" t="n">
        <f aca="false">ROUND(SUM(CJ140:CJ141)+SUM(CJ145:CJ148),5)</f>
        <v>2908.69</v>
      </c>
      <c r="CK149" s="116" t="n">
        <f aca="false">ROUND(SUM(CK140:CK141)+SUM(CK145:CK148),5)</f>
        <v>168709.07</v>
      </c>
      <c r="CL149" s="116" t="n">
        <f aca="false">ROUND(SUM(CL140:CL141)+SUM(CL145:CL148),5)</f>
        <v>1174247.88</v>
      </c>
      <c r="CM149" s="116" t="n">
        <f aca="false">ROUND(SUM(CM140:CM141)+SUM(CM145:CM148),5)</f>
        <v>107242.82</v>
      </c>
      <c r="CN149" s="116" t="n">
        <f aca="false">ROUND(SUM(CN140:CN141)+SUM(CN145:CN148),5)</f>
        <v>903940.24</v>
      </c>
      <c r="CO149" s="116" t="n">
        <f aca="false">ROUND(SUM(CO140:CO141)+SUM(CO145:CO148),5)</f>
        <v>77614.84</v>
      </c>
      <c r="CP149" s="116" t="n">
        <f aca="false">ROUND(SUM(CP140:CP141)+SUM(CP145:CP148),5)</f>
        <v>4534107.08</v>
      </c>
      <c r="CQ149" s="116" t="n">
        <f aca="false">ROUND(SUM(CQ140:CQ141)+SUM(CQ145:CQ148),5)</f>
        <v>36173.36</v>
      </c>
      <c r="CR149" s="116" t="n">
        <f aca="false">ROUND(SUM(CR140:CR141)+SUM(CR145:CR148),5)</f>
        <v>1436682.42</v>
      </c>
      <c r="CS149" s="116" t="n">
        <f aca="false">ROUND(SUM(CS140:CS141)+SUM(CS145:CS148),5)</f>
        <v>29405.79</v>
      </c>
      <c r="CT149" s="116" t="n">
        <f aca="false">ROUND(SUM(CT140:CT141)+SUM(CT145:CT148),5)</f>
        <v>-63895.61</v>
      </c>
      <c r="CU149" s="116" t="n">
        <f aca="false">ROUND(SUM(CU140:CU141)+SUM(CU145:CU148),5)</f>
        <v>242657.17</v>
      </c>
      <c r="CV149" s="116" t="n">
        <f aca="false">ROUND(SUM(CV140:CV141)+SUM(CV145:CV148),5)</f>
        <v>447196.72</v>
      </c>
      <c r="CW149" s="116" t="n">
        <f aca="false">ROUND(SUM(CW140:CW141)+SUM(CW145:CW148),5)</f>
        <v>-12211.12</v>
      </c>
      <c r="CX149" s="116" t="n">
        <f aca="false">ROUND(SUM(CX140:CX141)+SUM(CX145:CX148),5)</f>
        <v>30115.48</v>
      </c>
      <c r="CY149" s="116" t="n">
        <f aca="false">ROUND(SUM(CY140:CY141)+SUM(CY145:CY148),5)</f>
        <v>12737.44</v>
      </c>
      <c r="CZ149" s="116" t="n">
        <f aca="false">ROUND(SUM(CZ140:CZ141)+SUM(CZ145:CZ148),5)</f>
        <v>51272.3</v>
      </c>
      <c r="DA149" s="116" t="n">
        <f aca="false">ROUND(SUM(DA140:DA141)+SUM(DA145:DA148),5)</f>
        <v>11900.54</v>
      </c>
      <c r="DB149" s="116" t="n">
        <f aca="false">ROUND(SUM(DB140:DB141)+SUM(DB145:DB148),5)</f>
        <v>2259.28</v>
      </c>
      <c r="DC149" s="116" t="n">
        <f aca="false">ROUND(SUM(DC140:DC141)+SUM(DC145:DC148),5)</f>
        <v>32233.15</v>
      </c>
      <c r="DD149" s="116" t="n">
        <f aca="false">ROUND(SUM(DD140:DD141)+SUM(DD145:DD148),5)</f>
        <v>114399.52</v>
      </c>
      <c r="DE149" s="116" t="n">
        <f aca="false">ROUND(SUM(DE140:DE141)+SUM(DE145:DE148),5)</f>
        <v>485959.92</v>
      </c>
      <c r="DF149" s="116" t="n">
        <f aca="false">ROUND(SUM(DF140:DF141)+SUM(DF145:DF148),5)</f>
        <v>34897.17</v>
      </c>
      <c r="DG149" s="116" t="n">
        <f aca="false">ROUND(SUM(DG140:DG141)+SUM(DG145:DG148),5)</f>
        <v>-81532.37</v>
      </c>
      <c r="DH149" s="116" t="n">
        <f aca="false">ROUND(SUM(DH140:DH141)+SUM(DH145:DH148),5)</f>
        <v>17434.18</v>
      </c>
      <c r="DI149" s="116" t="n">
        <f aca="false">ROUND(SUM(DI140:DI141)+SUM(DI145:DI148),5)</f>
        <v>86167.6</v>
      </c>
      <c r="DJ149" s="116" t="n">
        <f aca="false">ROUND(SUM(DJ140:DJ141)+SUM(DJ145:DJ148),5)</f>
        <v>62471.77</v>
      </c>
      <c r="DK149" s="116" t="n">
        <f aca="false">ROUND(SUM(DK140:DK141)+SUM(DK145:DK148),5)</f>
        <v>65501.67</v>
      </c>
      <c r="DL149" s="116" t="n">
        <f aca="false">ROUND(SUM(DL140:DL141)+SUM(DL145:DL148),5)</f>
        <v>97361.04</v>
      </c>
      <c r="DM149" s="116" t="n">
        <f aca="false">ROUND(SUM(DM140:DM141)+SUM(DM145:DM148),5)</f>
        <v>83902.54</v>
      </c>
      <c r="DN149" s="116" t="n">
        <f aca="false">ROUND(SUM(DN140:DN141)+SUM(DN145:DN148),5)</f>
        <v>19745.71</v>
      </c>
      <c r="DO149" s="116" t="n">
        <f aca="false">ROUND(SUM(DO140:DO141)+SUM(DO145:DO148),5)</f>
        <v>1645.17</v>
      </c>
      <c r="DP149" s="116" t="n">
        <f aca="false">ROUND(SUM(DP140:DP141)+SUM(DP145:DP148),5)</f>
        <v>5051.01</v>
      </c>
      <c r="DQ149" s="116" t="n">
        <f aca="false">ROUND(SUM(DQ140:DQ141)+SUM(DQ145:DQ148),5)</f>
        <v>79019.09</v>
      </c>
      <c r="DR149" s="116" t="n">
        <f aca="false">ROUND(SUM(DR140:DR141)+SUM(DR145:DR148),5)</f>
        <v>460152.73</v>
      </c>
      <c r="DS149" s="116" t="n">
        <f aca="false">ROUND(SUM(DS140:DS141)+SUM(DS145:DS148),5)</f>
        <v>252643.75</v>
      </c>
      <c r="DT149" s="116" t="n">
        <f aca="false">ROUND(SUM(DT140:DT141)+SUM(DT145:DT148),5)</f>
        <v>19773.05</v>
      </c>
      <c r="DU149" s="116" t="n">
        <f aca="false">ROUND(SUM(DU140:DU141)+SUM(DU145:DU148),5)</f>
        <v>14288.54</v>
      </c>
      <c r="DV149" s="116" t="n">
        <f aca="false">ROUND(SUM(DV140:DV141)+SUM(DV145:DV148),5)</f>
        <v>74284.84</v>
      </c>
      <c r="DW149" s="116" t="n">
        <f aca="false">ROUND(SUM(DW140:DW141)+SUM(DW145:DW148),5)</f>
        <v>43130.53</v>
      </c>
      <c r="DX149" s="116" t="n">
        <f aca="false">ROUND(SUM(DX140:DX141)+SUM(DX145:DX148),5)</f>
        <v>61092.88</v>
      </c>
      <c r="DY149" s="116" t="n">
        <f aca="false">ROUND(SUM(DY140:DY141)+SUM(DY145:DY148),5)</f>
        <v>22541.6</v>
      </c>
      <c r="DZ149" s="116" t="n">
        <f aca="false">ROUND(SUM(DZ140:DZ141)+SUM(DZ145:DZ148),5)</f>
        <v>221528.82</v>
      </c>
      <c r="EA149" s="116" t="n">
        <f aca="false">ROUND(SUM(EA140:EA141)+SUM(EA145:EA148),5)</f>
        <v>26012.78</v>
      </c>
      <c r="EB149" s="116" t="n">
        <f aca="false">ROUND(SUM(EB140:EB141)+SUM(EB145:EB148),5)</f>
        <v>545862.51</v>
      </c>
      <c r="EC149" s="116" t="n">
        <f aca="false">ROUND(SUM(EC140:EC141)+SUM(EC145:EC148),5)</f>
        <v>28491.91</v>
      </c>
      <c r="ED149" s="116" t="n">
        <f aca="false">ROUND(SUM(ED140:ED141)+SUM(ED145:ED148),5)</f>
        <v>3533.75</v>
      </c>
      <c r="EE149" s="116" t="n">
        <f aca="false">ROUND(SUM(EE140:EE141)+SUM(EE145:EE148),5)</f>
        <v>76284.1</v>
      </c>
      <c r="EF149" s="116" t="n">
        <f aca="false">ROUND(SUM(EF140:EF141)+SUM(EF145:EF148),5)</f>
        <v>44649.12</v>
      </c>
      <c r="EG149" s="116" t="n">
        <f aca="false">ROUND(SUM(EG140:EG141)+SUM(EG145:EG148),5)</f>
        <v>13558.94</v>
      </c>
      <c r="EH149" s="116" t="n">
        <f aca="false">ROUND(SUM(EH140:EH141)+SUM(EH145:EH148),5)</f>
        <v>86066.11</v>
      </c>
      <c r="EI149" s="116" t="n">
        <f aca="false">ROUND(SUM(EI140:EI141)+SUM(EI145:EI148),5)</f>
        <v>28258.22</v>
      </c>
      <c r="EJ149" s="116" t="n">
        <f aca="false">ROUND(SUM(EJ140:EJ141)+SUM(EJ145:EJ148),5)</f>
        <v>-3690</v>
      </c>
      <c r="EK149" s="116" t="n">
        <f aca="false">ROUND(SUM(EK140:EK141)+SUM(EK145:EK148),5)</f>
        <v>283501.75</v>
      </c>
      <c r="EL149" s="116" t="n">
        <f aca="false">ROUND(SUM(EL140:EL141)+SUM(EL145:EL148),5)</f>
        <v>13357.06</v>
      </c>
      <c r="EM149" s="116" t="n">
        <f aca="false">ROUND(SUM(EM140:EM141)+SUM(EM145:EM148),5)</f>
        <v>30757.07</v>
      </c>
      <c r="EN149" s="116" t="n">
        <f aca="false">ROUND(SUM(EN140:EN141)+SUM(EN145:EN148),5)</f>
        <v>-289173.93</v>
      </c>
      <c r="EO149" s="116" t="n">
        <f aca="false">ROUND(SUM(EO140:EO141)+SUM(EO145:EO148),5)</f>
        <v>209615.71</v>
      </c>
      <c r="EP149" s="116" t="n">
        <f aca="false">ROUND(SUM(EP140:EP141)+SUM(EP145:EP148),5)</f>
        <v>66976.32</v>
      </c>
      <c r="EQ149" s="116" t="n">
        <f aca="false">ROUND(SUM(EQ140:EQ141)+SUM(EQ145:EQ148),5)</f>
        <v>721447.91</v>
      </c>
      <c r="ER149" s="116" t="n">
        <f aca="false">ROUND(SUM(ER140:ER141)+SUM(ER145:ER148),5)</f>
        <v>76402.02</v>
      </c>
      <c r="ES149" s="116" t="n">
        <f aca="false">ROUND(SUM(ES140:ES141)+SUM(ES145:ES148),5)</f>
        <v>25750.83</v>
      </c>
      <c r="ET149" s="116" t="n">
        <f aca="false">ROUND(SUM(ET140:ET141)+SUM(ET145:ET148),5)</f>
        <v>86303.01</v>
      </c>
      <c r="EU149" s="116" t="n">
        <f aca="false">ROUND(SUM(EU140:EU141)+SUM(EU145:EU148),5)</f>
        <v>9906.15</v>
      </c>
      <c r="EV149" s="116" t="n">
        <f aca="false">ROUND(SUM(EV140:EV141)+SUM(EV145:EV148),5)</f>
        <v>0</v>
      </c>
      <c r="EW149" s="116" t="n">
        <f aca="false">ROUND(SUM(EW140:EW141)+SUM(EW145:EW148),5)</f>
        <v>0</v>
      </c>
      <c r="EX149" s="116" t="n">
        <f aca="false">ROUND(SUM(EX140:EX141)+SUM(EX145:EX148),5)</f>
        <v>0</v>
      </c>
      <c r="EY149" s="116" t="n">
        <f aca="false">ROUND(SUM(EY140:EY141)+SUM(EY145:EY148),5)</f>
        <v>0</v>
      </c>
      <c r="EZ149" s="116" t="n">
        <f aca="false">ROUND(SUM(G149:EY149),5)</f>
        <v>27159466.55</v>
      </c>
      <c r="FA149" s="110"/>
      <c r="FB149" s="111"/>
      <c r="FC149" s="110"/>
      <c r="FD149" s="111"/>
      <c r="FE149" s="110"/>
      <c r="FF149" s="111"/>
      <c r="FG149" s="110"/>
      <c r="FH149" s="111"/>
      <c r="FI149" s="110"/>
      <c r="FJ149" s="111"/>
      <c r="FK149" s="110"/>
      <c r="FL149" s="111"/>
      <c r="FM149" s="110"/>
      <c r="FN149" s="111"/>
      <c r="FO149" s="110"/>
      <c r="FP149" s="111"/>
      <c r="FQ149" s="110"/>
      <c r="FR149" s="111"/>
      <c r="FS149" s="110"/>
      <c r="FT149" s="111"/>
      <c r="FU149" s="110"/>
      <c r="FV149" s="111"/>
      <c r="FW149" s="110"/>
      <c r="FX149" s="111"/>
      <c r="FY149" s="110"/>
      <c r="FZ149" s="111"/>
      <c r="GA149" s="110"/>
      <c r="GB149" s="111"/>
      <c r="GC149" s="110"/>
      <c r="GD149" s="111"/>
      <c r="GE149" s="110"/>
      <c r="GF149" s="111"/>
      <c r="GG149" s="110"/>
      <c r="GH149" s="111"/>
      <c r="GI149" s="110"/>
      <c r="GJ149" s="111"/>
      <c r="GK149" s="110"/>
      <c r="GL149" s="111"/>
      <c r="GM149" s="110"/>
      <c r="GN149" s="111"/>
      <c r="GO149" s="110"/>
      <c r="GP149" s="111"/>
      <c r="GQ149" s="110"/>
      <c r="GR149" s="111"/>
      <c r="GS149" s="110"/>
      <c r="GT149" s="111"/>
      <c r="GU149" s="110"/>
      <c r="GV149" s="111"/>
      <c r="GW149" s="110"/>
      <c r="GX149" s="111"/>
      <c r="GY149" s="110"/>
      <c r="GZ149" s="111"/>
      <c r="HA149" s="110"/>
      <c r="HB149" s="111"/>
      <c r="HC149" s="110"/>
      <c r="HD149" s="111"/>
      <c r="HE149" s="110"/>
      <c r="HF149" s="111"/>
      <c r="HG149" s="110"/>
      <c r="HH149" s="111"/>
      <c r="HI149" s="110"/>
      <c r="HJ149" s="111"/>
      <c r="HK149" s="110"/>
      <c r="HL149" s="111"/>
      <c r="HM149" s="110"/>
      <c r="HN149" s="111"/>
      <c r="HO149" s="110"/>
      <c r="HP149" s="111"/>
      <c r="HQ149" s="110"/>
      <c r="HR149" s="111"/>
      <c r="HS149" s="110"/>
      <c r="HT149" s="111"/>
      <c r="HU149" s="110"/>
      <c r="HV149" s="111"/>
      <c r="HW149" s="110"/>
      <c r="HX149" s="111"/>
      <c r="HY149" s="110"/>
      <c r="HZ149" s="111"/>
      <c r="IA149" s="110"/>
      <c r="IB149" s="111"/>
      <c r="IC149" s="110"/>
      <c r="ID149" s="111"/>
      <c r="IE149" s="110"/>
      <c r="IF149" s="111"/>
      <c r="IG149" s="110"/>
      <c r="IH149" s="111"/>
      <c r="II149" s="110"/>
      <c r="IJ149" s="111"/>
      <c r="IK149" s="110"/>
      <c r="IL149" s="111"/>
      <c r="IM149" s="110"/>
      <c r="IN149" s="111"/>
      <c r="IO149" s="110"/>
      <c r="IP149" s="111"/>
      <c r="IQ149" s="110"/>
      <c r="IR149" s="111"/>
      <c r="IS149" s="110"/>
      <c r="IT149" s="111"/>
      <c r="IU149" s="110"/>
      <c r="IV149" s="111"/>
      <c r="IW149" s="110"/>
      <c r="IX149" s="111"/>
      <c r="IY149" s="110"/>
      <c r="IZ149" s="111"/>
      <c r="JA149" s="110"/>
      <c r="JB149" s="111"/>
      <c r="JC149" s="110"/>
      <c r="JD149" s="111"/>
      <c r="JE149" s="110"/>
      <c r="JF149" s="111"/>
      <c r="JG149" s="110"/>
      <c r="JH149" s="111"/>
      <c r="JI149" s="110"/>
      <c r="JJ149" s="111"/>
      <c r="JK149" s="110"/>
      <c r="JL149" s="111"/>
      <c r="JM149" s="110"/>
      <c r="JN149" s="111"/>
      <c r="JO149" s="110"/>
      <c r="JP149" s="111"/>
      <c r="JQ149" s="110"/>
      <c r="JR149" s="111"/>
      <c r="JS149" s="110"/>
      <c r="JT149" s="111"/>
      <c r="JU149" s="110"/>
      <c r="JV149" s="111"/>
      <c r="JW149" s="110"/>
      <c r="JX149" s="111"/>
      <c r="JY149" s="120"/>
      <c r="JZ149" s="120"/>
      <c r="AMJ149" s="0"/>
    </row>
    <row r="150" customFormat="false" ht="31.5" hidden="false" customHeight="true" outlineLevel="0" collapsed="false">
      <c r="A150" s="76" t="s">
        <v>524</v>
      </c>
      <c r="B150" s="76"/>
      <c r="C150" s="76"/>
      <c r="D150" s="76"/>
      <c r="E150" s="76"/>
      <c r="F150" s="76"/>
      <c r="G150" s="117" t="n">
        <f aca="false">ROUND(G95+G139+G149,5)</f>
        <v>168818.3</v>
      </c>
      <c r="H150" s="117" t="n">
        <f aca="false">ROUND(H95+H139+H149,5)</f>
        <v>90400.05</v>
      </c>
      <c r="I150" s="117" t="n">
        <f aca="false">ROUND(I95+I139+I149,5)</f>
        <v>5581440.56</v>
      </c>
      <c r="J150" s="117" t="n">
        <f aca="false">ROUND(J95+J139+J149,5)</f>
        <v>8869.45</v>
      </c>
      <c r="K150" s="117" t="n">
        <f aca="false">ROUND(K95+K139+K149,5)</f>
        <v>1912238.94</v>
      </c>
      <c r="L150" s="117" t="n">
        <f aca="false">ROUND(L95+L139+L149,5)</f>
        <v>723471.58</v>
      </c>
      <c r="M150" s="117" t="n">
        <f aca="false">ROUND(M95+M139+M149,5)</f>
        <v>25431.31</v>
      </c>
      <c r="N150" s="117" t="n">
        <f aca="false">ROUND(N95+N139+N149,5)</f>
        <v>44840.13</v>
      </c>
      <c r="O150" s="117" t="n">
        <f aca="false">ROUND(O95+O139+O149,5)</f>
        <v>2020172.14</v>
      </c>
      <c r="P150" s="117" t="n">
        <f aca="false">ROUND(P95+P139+P149,5)</f>
        <v>516163.12</v>
      </c>
      <c r="Q150" s="117" t="n">
        <f aca="false">ROUND(Q95+Q139+Q149,5)</f>
        <v>44851.69</v>
      </c>
      <c r="R150" s="117" t="n">
        <f aca="false">ROUND(R95+R139+R149,5)</f>
        <v>-155081.09</v>
      </c>
      <c r="S150" s="117" t="n">
        <f aca="false">ROUND(S95+S139+S149,5)</f>
        <v>9751.79</v>
      </c>
      <c r="T150" s="117" t="n">
        <f aca="false">ROUND(T95+T139+T149,5)</f>
        <v>0</v>
      </c>
      <c r="U150" s="117" t="n">
        <f aca="false">ROUND(U95+U139+U149,5)</f>
        <v>11357.71</v>
      </c>
      <c r="V150" s="117" t="n">
        <f aca="false">ROUND(V95+V139+V149,5)</f>
        <v>13782.65</v>
      </c>
      <c r="W150" s="117" t="n">
        <f aca="false">ROUND(W95+W139+W149,5)</f>
        <v>265594.89</v>
      </c>
      <c r="X150" s="117" t="n">
        <f aca="false">ROUND(X95+X139+X149,5)</f>
        <v>0</v>
      </c>
      <c r="Y150" s="117" t="n">
        <f aca="false">ROUND(Y95+Y139+Y149,5)</f>
        <v>103907.56</v>
      </c>
      <c r="Z150" s="117" t="n">
        <f aca="false">ROUND(Z95+Z139+Z149,5)</f>
        <v>384023.88</v>
      </c>
      <c r="AA150" s="117" t="n">
        <f aca="false">ROUND(AA95+AA139+AA149,5)</f>
        <v>37346.53</v>
      </c>
      <c r="AB150" s="117" t="n">
        <f aca="false">ROUND(AB95+AB139+AB149,5)</f>
        <v>0</v>
      </c>
      <c r="AC150" s="117" t="n">
        <f aca="false">ROUND(AC95+AC139+AC149,5)</f>
        <v>37650.15</v>
      </c>
      <c r="AD150" s="117" t="n">
        <f aca="false">ROUND(AD95+AD139+AD149,5)</f>
        <v>171901.14</v>
      </c>
      <c r="AE150" s="117" t="n">
        <f aca="false">ROUND(AE95+AE139+AE149,5)</f>
        <v>116609.06</v>
      </c>
      <c r="AF150" s="117" t="n">
        <f aca="false">ROUND(AF95+AF139+AF149,5)</f>
        <v>61329.78</v>
      </c>
      <c r="AG150" s="117" t="n">
        <f aca="false">ROUND(AG95+AG139+AG149,5)</f>
        <v>20840.74</v>
      </c>
      <c r="AH150" s="117" t="n">
        <f aca="false">ROUND(AH95+AH139+AH149,5)</f>
        <v>642970.6</v>
      </c>
      <c r="AI150" s="117" t="n">
        <f aca="false">ROUND(AI95+AI139+AI149,5)</f>
        <v>20856.77</v>
      </c>
      <c r="AJ150" s="117" t="n">
        <f aca="false">ROUND(AJ95+AJ139+AJ149,5)</f>
        <v>36206.06</v>
      </c>
      <c r="AK150" s="117" t="n">
        <f aca="false">ROUND(AK95+AK139+AK149,5)</f>
        <v>247962.74</v>
      </c>
      <c r="AL150" s="117" t="n">
        <f aca="false">ROUND(AL95+AL139+AL149,5)</f>
        <v>139054.98</v>
      </c>
      <c r="AM150" s="117" t="n">
        <f aca="false">ROUND(AM95+AM139+AM149,5)</f>
        <v>30977</v>
      </c>
      <c r="AN150" s="117" t="n">
        <f aca="false">ROUND(AN95+AN139+AN149,5)</f>
        <v>421712.86</v>
      </c>
      <c r="AO150" s="117" t="n">
        <f aca="false">ROUND(AO95+AO139+AO149,5)</f>
        <v>91786.8</v>
      </c>
      <c r="AP150" s="117" t="n">
        <f aca="false">ROUND(AP95+AP139+AP149,5)</f>
        <v>20944.27</v>
      </c>
      <c r="AQ150" s="117" t="n">
        <f aca="false">ROUND(AQ95+AQ139+AQ149,5)</f>
        <v>300317.22</v>
      </c>
      <c r="AR150" s="117" t="n">
        <f aca="false">ROUND(AR95+AR139+AR149,5)</f>
        <v>35610.47</v>
      </c>
      <c r="AS150" s="117" t="n">
        <f aca="false">ROUND(AS95+AS139+AS149,5)</f>
        <v>74786.8</v>
      </c>
      <c r="AT150" s="117" t="n">
        <f aca="false">ROUND(AT95+AT139+AT149,5)</f>
        <v>30976.61</v>
      </c>
      <c r="AU150" s="117" t="n">
        <f aca="false">ROUND(AU95+AU139+AU149,5)</f>
        <v>122623.47</v>
      </c>
      <c r="AV150" s="117" t="n">
        <f aca="false">ROUND(AV95+AV139+AV149,5)</f>
        <v>97926.29</v>
      </c>
      <c r="AW150" s="117" t="n">
        <f aca="false">ROUND(AW95+AW139+AW149,5)</f>
        <v>114463.81</v>
      </c>
      <c r="AX150" s="117" t="n">
        <f aca="false">ROUND(AX95+AX139+AX149,5)</f>
        <v>22384.96</v>
      </c>
      <c r="AY150" s="117" t="n">
        <f aca="false">ROUND(AY95+AY139+AY149,5)</f>
        <v>22987.37</v>
      </c>
      <c r="AZ150" s="117" t="n">
        <f aca="false">ROUND(AZ95+AZ139+AZ149,5)</f>
        <v>58034.96</v>
      </c>
      <c r="BA150" s="117" t="n">
        <f aca="false">ROUND(BA95+BA139+BA149,5)</f>
        <v>151064.77</v>
      </c>
      <c r="BB150" s="117" t="n">
        <f aca="false">ROUND(BB95+BB139+BB149,5)</f>
        <v>24131.98</v>
      </c>
      <c r="BC150" s="117" t="n">
        <f aca="false">ROUND(BC95+BC139+BC149,5)</f>
        <v>4277.78</v>
      </c>
      <c r="BD150" s="117" t="n">
        <f aca="false">ROUND(BD95+BD139+BD149,5)</f>
        <v>20199.93</v>
      </c>
      <c r="BE150" s="117" t="n">
        <f aca="false">ROUND(BE95+BE139+BE149,5)</f>
        <v>35271.8</v>
      </c>
      <c r="BF150" s="117" t="n">
        <f aca="false">ROUND(BF95+BF139+BF149,5)</f>
        <v>0</v>
      </c>
      <c r="BG150" s="117" t="n">
        <f aca="false">ROUND(BG95+BG139+BG149,5)</f>
        <v>88322.82</v>
      </c>
      <c r="BH150" s="117" t="n">
        <f aca="false">ROUND(BH95+BH139+BH149,5)</f>
        <v>1669583.18</v>
      </c>
      <c r="BI150" s="117" t="n">
        <f aca="false">ROUND(BI95+BI139+BI149,5)</f>
        <v>34818.59</v>
      </c>
      <c r="BJ150" s="117" t="n">
        <f aca="false">ROUND(BJ95+BJ139+BJ149,5)</f>
        <v>42925.3</v>
      </c>
      <c r="BK150" s="117" t="n">
        <f aca="false">ROUND(BK95+BK139+BK149,5)</f>
        <v>261746.12</v>
      </c>
      <c r="BL150" s="117" t="n">
        <f aca="false">ROUND(BL95+BL139+BL149,5)</f>
        <v>558417.19</v>
      </c>
      <c r="BM150" s="117" t="n">
        <f aca="false">ROUND(BM95+BM139+BM149,5)</f>
        <v>0</v>
      </c>
      <c r="BN150" s="117" t="n">
        <f aca="false">ROUND(BN95+BN139+BN149,5)</f>
        <v>486413.99</v>
      </c>
      <c r="BO150" s="117" t="n">
        <f aca="false">ROUND(BO95+BO139+BO149,5)</f>
        <v>45377.86</v>
      </c>
      <c r="BP150" s="117" t="n">
        <f aca="false">ROUND(BP95+BP139+BP149,5)</f>
        <v>44043.75</v>
      </c>
      <c r="BQ150" s="117" t="n">
        <f aca="false">ROUND(BQ95+BQ139+BQ149,5)</f>
        <v>71521.61</v>
      </c>
      <c r="BR150" s="117" t="n">
        <f aca="false">ROUND(BR95+BR139+BR149,5)</f>
        <v>6414.52</v>
      </c>
      <c r="BS150" s="117" t="n">
        <f aca="false">ROUND(BS95+BS139+BS149,5)</f>
        <v>14727.22</v>
      </c>
      <c r="BT150" s="117" t="n">
        <f aca="false">ROUND(BT95+BT139+BT149,5)</f>
        <v>158141.23</v>
      </c>
      <c r="BU150" s="117" t="n">
        <f aca="false">ROUND(BU95+BU139+BU149,5)</f>
        <v>0</v>
      </c>
      <c r="BV150" s="117" t="n">
        <f aca="false">ROUND(BV95+BV139+BV149,5)</f>
        <v>-108591.82</v>
      </c>
      <c r="BW150" s="117" t="n">
        <f aca="false">ROUND(BW95+BW139+BW149,5)</f>
        <v>228519.76</v>
      </c>
      <c r="BX150" s="117" t="n">
        <f aca="false">ROUND(BX95+BX139+BX149,5)</f>
        <v>0</v>
      </c>
      <c r="BY150" s="117" t="n">
        <f aca="false">ROUND(BY95+BY139+BY149,5)</f>
        <v>-11428.94</v>
      </c>
      <c r="BZ150" s="117" t="n">
        <f aca="false">ROUND(BZ95+BZ139+BZ149,5)</f>
        <v>13665.99</v>
      </c>
      <c r="CA150" s="117" t="n">
        <f aca="false">ROUND(CA95+CA139+CA149,5)</f>
        <v>49127.34</v>
      </c>
      <c r="CB150" s="117" t="n">
        <f aca="false">ROUND(CB95+CB139+CB149,5)</f>
        <v>9349.33</v>
      </c>
      <c r="CC150" s="117" t="n">
        <f aca="false">ROUND(CC95+CC139+CC149,5)</f>
        <v>129231.63</v>
      </c>
      <c r="CD150" s="117" t="n">
        <f aca="false">ROUND(CD95+CD139+CD149,5)</f>
        <v>61871.14</v>
      </c>
      <c r="CE150" s="117" t="n">
        <f aca="false">ROUND(CE95+CE139+CE149,5)</f>
        <v>12234.89</v>
      </c>
      <c r="CF150" s="117" t="n">
        <f aca="false">ROUND(CF95+CF139+CF149,5)</f>
        <v>0</v>
      </c>
      <c r="CG150" s="117" t="n">
        <f aca="false">ROUND(CG95+CG139+CG149,5)</f>
        <v>149388.94</v>
      </c>
      <c r="CH150" s="117" t="n">
        <f aca="false">ROUND(CH95+CH139+CH149,5)</f>
        <v>73166.25</v>
      </c>
      <c r="CI150" s="117" t="n">
        <f aca="false">ROUND(CI95+CI139+CI149,5)</f>
        <v>33402.97</v>
      </c>
      <c r="CJ150" s="117" t="n">
        <f aca="false">ROUND(CJ95+CJ139+CJ149,5)</f>
        <v>2908.69</v>
      </c>
      <c r="CK150" s="117" t="n">
        <f aca="false">ROUND(CK95+CK139+CK149,5)</f>
        <v>168709.07</v>
      </c>
      <c r="CL150" s="117" t="n">
        <f aca="false">ROUND(CL95+CL139+CL149,5)</f>
        <v>1322661.01</v>
      </c>
      <c r="CM150" s="117" t="n">
        <f aca="false">ROUND(CM95+CM139+CM149,5)</f>
        <v>107242.82</v>
      </c>
      <c r="CN150" s="117" t="n">
        <f aca="false">ROUND(CN95+CN139+CN149,5)</f>
        <v>903940.24</v>
      </c>
      <c r="CO150" s="117" t="n">
        <f aca="false">ROUND(CO95+CO139+CO149,5)</f>
        <v>77614.84</v>
      </c>
      <c r="CP150" s="117" t="n">
        <f aca="false">ROUND(CP95+CP139+CP149,5)</f>
        <v>5305294.01</v>
      </c>
      <c r="CQ150" s="117" t="n">
        <f aca="false">ROUND(CQ95+CQ139+CQ149,5)</f>
        <v>36173.36</v>
      </c>
      <c r="CR150" s="117" t="n">
        <f aca="false">ROUND(CR95+CR139+CR149,5)</f>
        <v>1442728.76</v>
      </c>
      <c r="CS150" s="117" t="n">
        <f aca="false">ROUND(CS95+CS139+CS149,5)</f>
        <v>29405.79</v>
      </c>
      <c r="CT150" s="117" t="n">
        <f aca="false">ROUND(CT95+CT139+CT149,5)</f>
        <v>4408148.58</v>
      </c>
      <c r="CU150" s="117" t="n">
        <f aca="false">ROUND(CU95+CU139+CU149,5)</f>
        <v>259373.05</v>
      </c>
      <c r="CV150" s="117" t="n">
        <f aca="false">ROUND(CV95+CV139+CV149,5)</f>
        <v>462859.13</v>
      </c>
      <c r="CW150" s="117" t="n">
        <f aca="false">ROUND(CW95+CW139+CW149,5)</f>
        <v>96546.35</v>
      </c>
      <c r="CX150" s="117" t="n">
        <f aca="false">ROUND(CX95+CX139+CX149,5)</f>
        <v>30115.48</v>
      </c>
      <c r="CY150" s="117" t="n">
        <f aca="false">ROUND(CY95+CY139+CY149,5)</f>
        <v>12737.44</v>
      </c>
      <c r="CZ150" s="117" t="n">
        <f aca="false">ROUND(CZ95+CZ139+CZ149,5)</f>
        <v>51272.3</v>
      </c>
      <c r="DA150" s="117" t="n">
        <f aca="false">ROUND(DA95+DA139+DA149,5)</f>
        <v>11900.54</v>
      </c>
      <c r="DB150" s="117" t="n">
        <f aca="false">ROUND(DB95+DB139+DB149,5)</f>
        <v>37155.23</v>
      </c>
      <c r="DC150" s="117" t="n">
        <f aca="false">ROUND(DC95+DC139+DC149,5)</f>
        <v>32233.15</v>
      </c>
      <c r="DD150" s="117" t="n">
        <f aca="false">ROUND(DD95+DD139+DD149,5)</f>
        <v>114399.52</v>
      </c>
      <c r="DE150" s="117" t="n">
        <f aca="false">ROUND(DE95+DE139+DE149,5)</f>
        <v>485677.41</v>
      </c>
      <c r="DF150" s="117" t="n">
        <f aca="false">ROUND(DF95+DF139+DF149,5)</f>
        <v>34897.17</v>
      </c>
      <c r="DG150" s="117" t="n">
        <f aca="false">ROUND(DG95+DG139+DG149,5)</f>
        <v>-41892.93</v>
      </c>
      <c r="DH150" s="117" t="n">
        <f aca="false">ROUND(DH95+DH139+DH149,5)</f>
        <v>17434.18</v>
      </c>
      <c r="DI150" s="117" t="n">
        <f aca="false">ROUND(DI95+DI139+DI149,5)</f>
        <v>86167.6</v>
      </c>
      <c r="DJ150" s="117" t="n">
        <f aca="false">ROUND(DJ95+DJ139+DJ149,5)</f>
        <v>62471.77</v>
      </c>
      <c r="DK150" s="117" t="n">
        <f aca="false">ROUND(DK95+DK139+DK149,5)</f>
        <v>65501.67</v>
      </c>
      <c r="DL150" s="117" t="n">
        <f aca="false">ROUND(DL95+DL139+DL149,5)</f>
        <v>135032.43</v>
      </c>
      <c r="DM150" s="117" t="n">
        <f aca="false">ROUND(DM95+DM139+DM149,5)</f>
        <v>107230.56</v>
      </c>
      <c r="DN150" s="117" t="n">
        <f aca="false">ROUND(DN95+DN139+DN149,5)</f>
        <v>19745.71</v>
      </c>
      <c r="DO150" s="117" t="n">
        <f aca="false">ROUND(DO95+DO139+DO149,5)</f>
        <v>89179.2</v>
      </c>
      <c r="DP150" s="117" t="n">
        <f aca="false">ROUND(DP95+DP139+DP149,5)</f>
        <v>5051.01</v>
      </c>
      <c r="DQ150" s="117" t="n">
        <f aca="false">ROUND(DQ95+DQ139+DQ149,5)</f>
        <v>79019.09</v>
      </c>
      <c r="DR150" s="117" t="n">
        <f aca="false">ROUND(DR95+DR139+DR149,5)</f>
        <v>460152.73</v>
      </c>
      <c r="DS150" s="117" t="n">
        <f aca="false">ROUND(DS95+DS139+DS149,5)</f>
        <v>422962.93</v>
      </c>
      <c r="DT150" s="117" t="n">
        <f aca="false">ROUND(DT95+DT139+DT149,5)</f>
        <v>19773.05</v>
      </c>
      <c r="DU150" s="117" t="n">
        <f aca="false">ROUND(DU95+DU139+DU149,5)</f>
        <v>14288.54</v>
      </c>
      <c r="DV150" s="117" t="n">
        <f aca="false">ROUND(DV95+DV139+DV149,5)</f>
        <v>74284.84</v>
      </c>
      <c r="DW150" s="117" t="n">
        <f aca="false">ROUND(DW95+DW139+DW149,5)</f>
        <v>46764.53</v>
      </c>
      <c r="DX150" s="117" t="n">
        <f aca="false">ROUND(DX95+DX139+DX149,5)</f>
        <v>104722.7</v>
      </c>
      <c r="DY150" s="117" t="n">
        <f aca="false">ROUND(DY95+DY139+DY149,5)</f>
        <v>22541.6</v>
      </c>
      <c r="DZ150" s="117" t="n">
        <f aca="false">ROUND(DZ95+DZ139+DZ149,5)</f>
        <v>221528.82</v>
      </c>
      <c r="EA150" s="117" t="n">
        <f aca="false">ROUND(EA95+EA139+EA149,5)</f>
        <v>26012.78</v>
      </c>
      <c r="EB150" s="117" t="n">
        <f aca="false">ROUND(EB95+EB139+EB149,5)</f>
        <v>833905.06</v>
      </c>
      <c r="EC150" s="117" t="n">
        <f aca="false">ROUND(EC95+EC139+EC149,5)</f>
        <v>28491.91</v>
      </c>
      <c r="ED150" s="117" t="n">
        <f aca="false">ROUND(ED95+ED139+ED149,5)</f>
        <v>3533.75</v>
      </c>
      <c r="EE150" s="117" t="n">
        <f aca="false">ROUND(EE95+EE139+EE149,5)</f>
        <v>76284.1</v>
      </c>
      <c r="EF150" s="117" t="n">
        <f aca="false">ROUND(EF95+EF139+EF149,5)</f>
        <v>44649.12</v>
      </c>
      <c r="EG150" s="117" t="n">
        <f aca="false">ROUND(EG95+EG139+EG149,5)</f>
        <v>13558.94</v>
      </c>
      <c r="EH150" s="117" t="n">
        <f aca="false">ROUND(EH95+EH139+EH149,5)</f>
        <v>86066.11</v>
      </c>
      <c r="EI150" s="117" t="n">
        <f aca="false">ROUND(EI95+EI139+EI149,5)</f>
        <v>28258.22</v>
      </c>
      <c r="EJ150" s="117" t="n">
        <f aca="false">ROUND(EJ95+EJ139+EJ149,5)</f>
        <v>-3690</v>
      </c>
      <c r="EK150" s="117" t="n">
        <f aca="false">ROUND(EK95+EK139+EK149,5)</f>
        <v>292682.42</v>
      </c>
      <c r="EL150" s="117" t="n">
        <f aca="false">ROUND(EL95+EL139+EL149,5)</f>
        <v>13357.06</v>
      </c>
      <c r="EM150" s="117" t="n">
        <f aca="false">ROUND(EM95+EM139+EM149,5)</f>
        <v>30757.07</v>
      </c>
      <c r="EN150" s="117" t="n">
        <f aca="false">ROUND(EN95+EN139+EN149,5)</f>
        <v>-168404.32</v>
      </c>
      <c r="EO150" s="117" t="n">
        <f aca="false">ROUND(EO95+EO139+EO149,5)</f>
        <v>256046.66</v>
      </c>
      <c r="EP150" s="117" t="n">
        <f aca="false">ROUND(EP95+EP139+EP149,5)</f>
        <v>66976.32</v>
      </c>
      <c r="EQ150" s="117" t="n">
        <f aca="false">ROUND(EQ95+EQ139+EQ149,5)</f>
        <v>758237.38</v>
      </c>
      <c r="ER150" s="117" t="n">
        <f aca="false">ROUND(ER95+ER139+ER149,5)</f>
        <v>76402.02</v>
      </c>
      <c r="ES150" s="117" t="n">
        <f aca="false">ROUND(ES95+ES139+ES149,5)</f>
        <v>105107.88</v>
      </c>
      <c r="ET150" s="117" t="n">
        <f aca="false">ROUND(ET95+ET139+ET149,5)</f>
        <v>98036.6</v>
      </c>
      <c r="EU150" s="117" t="n">
        <f aca="false">ROUND(EU95+EU139+EU149,5)</f>
        <v>9906.15</v>
      </c>
      <c r="EV150" s="117" t="n">
        <f aca="false">ROUND(EV95+EV139+EV149,5)</f>
        <v>0</v>
      </c>
      <c r="EW150" s="117" t="n">
        <f aca="false">ROUND(EW95+EW139+EW149,5)</f>
        <v>0</v>
      </c>
      <c r="EX150" s="117" t="n">
        <f aca="false">ROUND(EX95+EX139+EX149,5)</f>
        <v>0</v>
      </c>
      <c r="EY150" s="117" t="n">
        <f aca="false">ROUND(EY95+EY139+EY149,5)</f>
        <v>0</v>
      </c>
      <c r="EZ150" s="117" t="n">
        <f aca="false">ROUND(SUM(G150:EY150),5)</f>
        <v>39227762.42</v>
      </c>
      <c r="FA150" s="118"/>
      <c r="FB150" s="119"/>
      <c r="FC150" s="118"/>
      <c r="FD150" s="119"/>
      <c r="FE150" s="118"/>
      <c r="FF150" s="119"/>
      <c r="FG150" s="118"/>
      <c r="FH150" s="119"/>
      <c r="FI150" s="118"/>
      <c r="FJ150" s="119"/>
      <c r="FK150" s="118"/>
      <c r="FL150" s="119"/>
      <c r="FM150" s="118"/>
      <c r="FN150" s="119"/>
      <c r="FO150" s="118"/>
      <c r="FP150" s="119"/>
      <c r="FQ150" s="118"/>
      <c r="FR150" s="119"/>
      <c r="FS150" s="118"/>
      <c r="FT150" s="119"/>
      <c r="FU150" s="118"/>
      <c r="FV150" s="119"/>
      <c r="FW150" s="118"/>
      <c r="FX150" s="119"/>
      <c r="FY150" s="118"/>
      <c r="FZ150" s="119"/>
      <c r="GA150" s="118"/>
      <c r="GB150" s="119"/>
      <c r="GC150" s="118"/>
      <c r="GD150" s="119"/>
      <c r="GE150" s="118"/>
      <c r="GF150" s="119"/>
      <c r="GG150" s="118"/>
      <c r="GH150" s="119"/>
      <c r="GI150" s="118"/>
      <c r="GJ150" s="119"/>
      <c r="GK150" s="118"/>
      <c r="GL150" s="119"/>
      <c r="GM150" s="118"/>
      <c r="GN150" s="119"/>
      <c r="GO150" s="118"/>
      <c r="GP150" s="119"/>
      <c r="GQ150" s="118"/>
      <c r="GR150" s="119"/>
      <c r="GS150" s="118"/>
      <c r="GT150" s="119"/>
      <c r="GU150" s="118"/>
      <c r="GV150" s="119"/>
      <c r="GW150" s="118"/>
      <c r="GX150" s="119"/>
      <c r="GY150" s="118"/>
      <c r="GZ150" s="119"/>
      <c r="HA150" s="118"/>
      <c r="HB150" s="119"/>
      <c r="HC150" s="118"/>
      <c r="HD150" s="119"/>
      <c r="HE150" s="118"/>
      <c r="HF150" s="119"/>
      <c r="HG150" s="118"/>
      <c r="HH150" s="119"/>
      <c r="HI150" s="118"/>
      <c r="HJ150" s="119"/>
      <c r="HK150" s="118"/>
      <c r="HL150" s="119"/>
      <c r="HM150" s="118"/>
      <c r="HN150" s="119"/>
      <c r="HO150" s="118"/>
      <c r="HP150" s="119"/>
      <c r="HQ150" s="118"/>
      <c r="HR150" s="119"/>
      <c r="HS150" s="118"/>
      <c r="HT150" s="119"/>
      <c r="HU150" s="118"/>
      <c r="HV150" s="119"/>
      <c r="HW150" s="118"/>
      <c r="HX150" s="119"/>
      <c r="HY150" s="118"/>
      <c r="HZ150" s="119"/>
      <c r="IA150" s="118"/>
      <c r="IB150" s="119"/>
      <c r="IC150" s="118"/>
      <c r="ID150" s="119"/>
      <c r="IE150" s="118"/>
      <c r="IF150" s="119"/>
      <c r="IG150" s="118"/>
      <c r="IH150" s="119"/>
      <c r="II150" s="118"/>
      <c r="IJ150" s="119"/>
      <c r="IK150" s="118"/>
      <c r="IL150" s="119"/>
      <c r="IM150" s="118"/>
      <c r="IN150" s="119"/>
      <c r="IO150" s="118"/>
      <c r="IP150" s="119"/>
      <c r="IQ150" s="118"/>
      <c r="IR150" s="119"/>
      <c r="IS150" s="118"/>
      <c r="IT150" s="119"/>
      <c r="IU150" s="118"/>
      <c r="IV150" s="119"/>
      <c r="IW150" s="118"/>
      <c r="IX150" s="119"/>
      <c r="IY150" s="118"/>
      <c r="IZ150" s="119"/>
      <c r="JA150" s="118"/>
      <c r="JB150" s="119"/>
      <c r="JC150" s="118"/>
      <c r="JD150" s="119"/>
      <c r="JE150" s="118"/>
      <c r="JF150" s="119"/>
      <c r="JG150" s="118"/>
      <c r="JH150" s="119"/>
      <c r="JI150" s="118"/>
      <c r="JJ150" s="119"/>
      <c r="JK150" s="118"/>
      <c r="JL150" s="119"/>
      <c r="JM150" s="118"/>
      <c r="JN150" s="119"/>
      <c r="JO150" s="118"/>
      <c r="JP150" s="119"/>
      <c r="JQ150" s="118"/>
      <c r="JR150" s="119"/>
      <c r="JS150" s="118"/>
      <c r="JT150" s="119"/>
      <c r="JU150" s="118"/>
      <c r="JV150" s="119"/>
      <c r="JW150" s="118"/>
      <c r="JX150" s="119"/>
      <c r="JY150" s="112"/>
      <c r="JZ150" s="112"/>
    </row>
  </sheetData>
  <printOptions headings="false" gridLines="false" gridLinesSet="true" horizontalCentered="false" verticalCentered="false"/>
  <pageMargins left="0.7" right="0.7" top="0.75" bottom="0.75" header="0.1" footer="0.3"/>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&amp;L&amp;"Arial,Bold"&amp;8 9:47 AM
 01/14/14
 Accrual Basis&amp;C&amp;"Arial,Bold"&amp;12 Alpha Omicron Pi Corporations
&amp;14 Balance Sheet by Class
&amp;10 As of December 31, 2013</oddHeader>
    <oddFooter>&amp;R&amp;"Arial,Bold"&amp;8 Page &amp;P of &amp;N</oddFooter>
  </headerFooter>
  <drawing r:id="rId1"/>
</worksheet>
</file>

<file path=xl/worksheets/sheet4.xml><?xml version="1.0" encoding="utf-8"?>
<worksheet xmlns="http://schemas.openxmlformats.org/spreadsheetml/2006/main" xmlns:r="http://schemas.openxmlformats.org/officeDocument/2006/relationships">
  <sheetPr filterMode="false">
    <tabColor rgb="FF558ED5"/>
    <pageSetUpPr fitToPage="false"/>
  </sheetPr>
  <dimension ref="1:205"/>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6" ySplit="2" topLeftCell="G3" activePane="bottomRight" state="frozen"/>
      <selection pane="topLeft" activeCell="A1" activeCellId="0" sqref="A1"/>
      <selection pane="topRight" activeCell="G1" activeCellId="0" sqref="G1"/>
      <selection pane="bottomLeft" activeCell="A3" activeCellId="0" sqref="A3"/>
      <selection pane="bottomRight" activeCell="A3" activeCellId="0" sqref="A3"/>
    </sheetView>
  </sheetViews>
  <sheetFormatPr defaultRowHeight="13.8"/>
  <cols>
    <col collapsed="false" hidden="false" max="4" min="1" style="96" width="3"/>
    <col collapsed="false" hidden="false" max="5" min="5" style="96" width="28.8137651821862"/>
    <col collapsed="false" hidden="false" max="149" min="6" style="97" width="11.6761133603239"/>
    <col collapsed="false" hidden="false" max="270" min="150" style="97" width="11.6761133603239"/>
    <col collapsed="false" hidden="false" max="284" min="271" style="0" width="11.6761133603239"/>
    <col collapsed="false" hidden="false" max="1025" min="285" style="0" width="8.89068825910931"/>
  </cols>
  <sheetData>
    <row r="1" customFormat="false" ht="15" hidden="false" customHeight="false" outlineLevel="0" collapsed="false">
      <c r="A1" s="98" t="s">
        <v>0</v>
      </c>
      <c r="B1" s="76"/>
      <c r="C1" s="76"/>
      <c r="D1" s="76"/>
      <c r="E1" s="76"/>
      <c r="F1" s="63"/>
      <c r="G1" s="63"/>
      <c r="H1" s="63"/>
      <c r="I1" s="63"/>
      <c r="J1" s="63"/>
      <c r="K1" s="63"/>
      <c r="L1" s="63"/>
      <c r="M1" s="63"/>
      <c r="N1" s="63"/>
      <c r="O1" s="63"/>
      <c r="P1" s="63"/>
      <c r="Q1" s="63"/>
      <c r="R1" s="63"/>
      <c r="S1" s="63"/>
      <c r="T1" s="63"/>
      <c r="U1" s="63"/>
      <c r="V1" s="63"/>
      <c r="W1" s="63"/>
      <c r="X1" s="63"/>
      <c r="Y1" s="63"/>
      <c r="Z1" s="63"/>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c r="BH1" s="63"/>
      <c r="BI1" s="63"/>
      <c r="BJ1" s="63"/>
      <c r="BK1" s="63"/>
      <c r="BL1" s="63"/>
      <c r="BM1" s="63"/>
      <c r="BN1" s="63"/>
      <c r="BO1" s="63"/>
      <c r="BP1" s="63"/>
      <c r="BQ1" s="63"/>
      <c r="BR1" s="63"/>
      <c r="BS1" s="63"/>
      <c r="BT1" s="63"/>
      <c r="BU1" s="63"/>
      <c r="BV1" s="63"/>
      <c r="BW1" s="63"/>
      <c r="BX1" s="63"/>
      <c r="BY1" s="63"/>
      <c r="BZ1" s="63"/>
      <c r="CA1" s="63"/>
      <c r="CB1" s="63"/>
      <c r="CC1" s="63"/>
      <c r="CD1" s="63"/>
      <c r="CE1" s="63"/>
      <c r="CF1" s="63"/>
      <c r="CG1" s="63"/>
      <c r="CH1" s="63"/>
      <c r="CI1" s="63"/>
      <c r="CJ1" s="63"/>
      <c r="CK1" s="63"/>
      <c r="CL1" s="63"/>
      <c r="CM1" s="63"/>
      <c r="CN1" s="63"/>
      <c r="CO1" s="63"/>
      <c r="CP1" s="63"/>
      <c r="CQ1" s="63"/>
      <c r="CR1" s="63"/>
      <c r="CS1" s="63"/>
      <c r="CT1" s="63"/>
      <c r="CU1" s="63"/>
      <c r="CV1" s="63"/>
      <c r="CW1" s="63"/>
      <c r="CX1" s="63"/>
      <c r="CY1" s="63"/>
      <c r="CZ1" s="63"/>
      <c r="DA1" s="63"/>
      <c r="DB1" s="63"/>
      <c r="DC1" s="63"/>
      <c r="DD1" s="63"/>
      <c r="DE1" s="63"/>
      <c r="DF1" s="63"/>
      <c r="DG1" s="63"/>
      <c r="DH1" s="63"/>
      <c r="DI1" s="63"/>
      <c r="DJ1" s="63"/>
      <c r="DK1" s="63"/>
      <c r="DL1" s="63"/>
      <c r="DM1" s="63"/>
      <c r="DN1" s="63"/>
      <c r="DO1" s="63"/>
      <c r="DP1" s="63"/>
      <c r="DQ1" s="63"/>
      <c r="DR1" s="63"/>
      <c r="DS1" s="63"/>
      <c r="DT1" s="63"/>
      <c r="DU1" s="63"/>
      <c r="DV1" s="63"/>
      <c r="DW1" s="63"/>
      <c r="DX1" s="63"/>
      <c r="DY1" s="63"/>
      <c r="DZ1" s="63"/>
      <c r="EA1" s="63"/>
      <c r="EB1" s="63"/>
      <c r="EC1" s="63"/>
      <c r="ED1" s="63"/>
      <c r="EE1" s="63"/>
      <c r="EF1" s="63"/>
      <c r="EG1" s="63"/>
      <c r="EH1" s="63"/>
      <c r="EI1" s="63"/>
      <c r="EJ1" s="63"/>
      <c r="EK1" s="63"/>
      <c r="EL1" s="63"/>
      <c r="EM1" s="63"/>
      <c r="EN1" s="99" t="s">
        <v>525</v>
      </c>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row>
    <row r="2" customFormat="false" ht="17.35" hidden="false" customHeight="false" outlineLevel="0" collapsed="false">
      <c r="A2" s="100" t="s">
        <v>526</v>
      </c>
      <c r="B2" s="76"/>
      <c r="C2" s="76"/>
      <c r="D2" s="76"/>
      <c r="E2" s="76"/>
      <c r="F2" s="63"/>
      <c r="G2" s="63"/>
      <c r="H2" s="63"/>
      <c r="I2" s="63"/>
      <c r="J2" s="63"/>
      <c r="K2" s="63"/>
      <c r="L2" s="63"/>
      <c r="M2" s="63"/>
      <c r="N2" s="63"/>
      <c r="O2" s="63"/>
      <c r="P2" s="63"/>
      <c r="Q2" s="63"/>
      <c r="R2" s="63"/>
      <c r="S2" s="63"/>
      <c r="T2" s="63"/>
      <c r="U2" s="63"/>
      <c r="V2" s="63"/>
      <c r="W2" s="63"/>
      <c r="X2" s="63"/>
      <c r="Y2" s="63"/>
      <c r="Z2" s="63"/>
      <c r="AA2" s="63"/>
      <c r="AB2" s="63"/>
      <c r="AC2" s="63"/>
      <c r="AD2" s="63"/>
      <c r="AE2" s="63"/>
      <c r="AF2" s="63"/>
      <c r="AG2" s="63"/>
      <c r="AH2" s="63"/>
      <c r="AI2" s="63"/>
      <c r="AJ2" s="63"/>
      <c r="AK2" s="63"/>
      <c r="AL2" s="63"/>
      <c r="AM2" s="63"/>
      <c r="AN2" s="63"/>
      <c r="AO2" s="63"/>
      <c r="AP2" s="63"/>
      <c r="AQ2" s="63"/>
      <c r="AR2" s="63"/>
      <c r="AS2" s="63"/>
      <c r="AT2" s="63"/>
      <c r="AU2" s="63"/>
      <c r="AV2" s="63"/>
      <c r="AW2" s="63"/>
      <c r="AX2" s="63"/>
      <c r="AY2" s="63"/>
      <c r="AZ2" s="63"/>
      <c r="BA2" s="63"/>
      <c r="BB2" s="63"/>
      <c r="BC2" s="63"/>
      <c r="BD2" s="63"/>
      <c r="BE2" s="63"/>
      <c r="BF2" s="63"/>
      <c r="BG2" s="63"/>
      <c r="BH2" s="63"/>
      <c r="BI2" s="63"/>
      <c r="BJ2" s="63"/>
      <c r="BK2" s="63"/>
      <c r="BL2" s="63"/>
      <c r="BM2" s="63"/>
      <c r="BN2" s="63"/>
      <c r="BO2" s="63"/>
      <c r="BP2" s="63"/>
      <c r="BQ2" s="63"/>
      <c r="BR2" s="63"/>
      <c r="BS2" s="63"/>
      <c r="BT2" s="63"/>
      <c r="BU2" s="63"/>
      <c r="BV2" s="63"/>
      <c r="BW2" s="63"/>
      <c r="BX2" s="63"/>
      <c r="BY2" s="63"/>
      <c r="BZ2" s="63"/>
      <c r="CA2" s="63"/>
      <c r="CB2" s="63"/>
      <c r="CC2" s="63"/>
      <c r="CD2" s="63"/>
      <c r="CE2" s="63"/>
      <c r="CF2" s="63"/>
      <c r="CG2" s="63"/>
      <c r="CH2" s="63"/>
      <c r="CI2" s="63"/>
      <c r="CJ2" s="63"/>
      <c r="CK2" s="63"/>
      <c r="CL2" s="63"/>
      <c r="CM2" s="63"/>
      <c r="CN2" s="63"/>
      <c r="CO2" s="63"/>
      <c r="CP2" s="63"/>
      <c r="CQ2" s="63"/>
      <c r="CR2" s="63"/>
      <c r="CS2" s="63"/>
      <c r="CT2" s="63"/>
      <c r="CU2" s="63"/>
      <c r="CV2" s="63"/>
      <c r="CW2" s="63"/>
      <c r="CX2" s="63"/>
      <c r="CY2" s="63"/>
      <c r="CZ2" s="63"/>
      <c r="DA2" s="63"/>
      <c r="DB2" s="63"/>
      <c r="DC2" s="63"/>
      <c r="DD2" s="63"/>
      <c r="DE2" s="63"/>
      <c r="DF2" s="63"/>
      <c r="DG2" s="63"/>
      <c r="DH2" s="63"/>
      <c r="DI2" s="63"/>
      <c r="DJ2" s="63"/>
      <c r="DK2" s="63"/>
      <c r="DL2" s="63"/>
      <c r="DM2" s="63"/>
      <c r="DN2" s="63"/>
      <c r="DO2" s="63"/>
      <c r="DP2" s="63"/>
      <c r="DQ2" s="63"/>
      <c r="DR2" s="63"/>
      <c r="DS2" s="63"/>
      <c r="DT2" s="63"/>
      <c r="DU2" s="63"/>
      <c r="DV2" s="63"/>
      <c r="DW2" s="63"/>
      <c r="DX2" s="63"/>
      <c r="DY2" s="63"/>
      <c r="DZ2" s="63"/>
      <c r="EA2" s="63"/>
      <c r="EB2" s="63"/>
      <c r="EC2" s="63"/>
      <c r="ED2" s="63"/>
      <c r="EE2" s="63"/>
      <c r="EF2" s="63"/>
      <c r="EG2" s="63"/>
      <c r="EH2" s="63"/>
      <c r="EI2" s="63"/>
      <c r="EJ2" s="63"/>
      <c r="EK2" s="63"/>
      <c r="EL2" s="63"/>
      <c r="EM2" s="63"/>
      <c r="EN2" s="101" t="n">
        <v>42860</v>
      </c>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row>
    <row r="3" customFormat="false" ht="13.8" hidden="false" customHeight="false" outlineLevel="0" collapsed="false">
      <c r="A3" s="102" t="s">
        <v>527</v>
      </c>
      <c r="B3" s="76"/>
      <c r="C3" s="76"/>
      <c r="D3" s="76"/>
      <c r="E3" s="76"/>
      <c r="F3" s="63"/>
      <c r="G3" s="63"/>
      <c r="H3" s="63"/>
      <c r="I3" s="63"/>
      <c r="J3" s="63"/>
      <c r="K3" s="63"/>
      <c r="L3" s="63"/>
      <c r="M3" s="63"/>
      <c r="N3" s="63"/>
      <c r="O3" s="63"/>
      <c r="P3" s="63"/>
      <c r="Q3" s="63"/>
      <c r="R3" s="63"/>
      <c r="S3" s="63"/>
      <c r="T3" s="63"/>
      <c r="U3" s="63"/>
      <c r="V3" s="63"/>
      <c r="W3" s="63"/>
      <c r="X3" s="63"/>
      <c r="Y3" s="63"/>
      <c r="Z3" s="63"/>
      <c r="AA3" s="63"/>
      <c r="AB3" s="63"/>
      <c r="AC3" s="63"/>
      <c r="AD3" s="63"/>
      <c r="AE3" s="63"/>
      <c r="AF3" s="63"/>
      <c r="AG3" s="63"/>
      <c r="AH3" s="63"/>
      <c r="AI3" s="63"/>
      <c r="AJ3" s="63"/>
      <c r="AK3" s="63"/>
      <c r="AL3" s="63"/>
      <c r="AM3" s="63"/>
      <c r="AN3" s="63"/>
      <c r="AO3" s="63"/>
      <c r="AP3" s="63"/>
      <c r="AQ3" s="63"/>
      <c r="AR3" s="63"/>
      <c r="AS3" s="63"/>
      <c r="AT3" s="63"/>
      <c r="AU3" s="63"/>
      <c r="AV3" s="63"/>
      <c r="AW3" s="63"/>
      <c r="AX3" s="63"/>
      <c r="AY3" s="63"/>
      <c r="AZ3" s="63"/>
      <c r="BA3" s="63"/>
      <c r="BB3" s="63"/>
      <c r="BC3" s="63"/>
      <c r="BD3" s="63"/>
      <c r="BE3" s="63"/>
      <c r="BF3" s="63"/>
      <c r="BG3" s="63"/>
      <c r="BH3" s="63"/>
      <c r="BI3" s="63"/>
      <c r="BJ3" s="63"/>
      <c r="BK3" s="63"/>
      <c r="BL3" s="63"/>
      <c r="BM3" s="63"/>
      <c r="BN3" s="63"/>
      <c r="BO3" s="63"/>
      <c r="BP3" s="63"/>
      <c r="BQ3" s="63"/>
      <c r="BR3" s="63"/>
      <c r="BS3" s="63"/>
      <c r="BT3" s="63"/>
      <c r="BU3" s="63"/>
      <c r="BV3" s="63"/>
      <c r="BW3" s="63"/>
      <c r="BX3" s="63"/>
      <c r="BY3" s="63"/>
      <c r="BZ3" s="63"/>
      <c r="CA3" s="63"/>
      <c r="CB3" s="63"/>
      <c r="CC3" s="63"/>
      <c r="CD3" s="63"/>
      <c r="CE3" s="63"/>
      <c r="CF3" s="63"/>
      <c r="CG3" s="63"/>
      <c r="CH3" s="63"/>
      <c r="CI3" s="63"/>
      <c r="CJ3" s="63"/>
      <c r="CK3" s="63"/>
      <c r="CL3" s="63"/>
      <c r="CM3" s="63"/>
      <c r="CN3" s="63"/>
      <c r="CO3" s="63"/>
      <c r="CP3" s="63"/>
      <c r="CQ3" s="63"/>
      <c r="CR3" s="63"/>
      <c r="CS3" s="63"/>
      <c r="CT3" s="63"/>
      <c r="CU3" s="63"/>
      <c r="CV3" s="63"/>
      <c r="CW3" s="63"/>
      <c r="CX3" s="63"/>
      <c r="CY3" s="63"/>
      <c r="CZ3" s="63"/>
      <c r="DA3" s="63"/>
      <c r="DB3" s="63"/>
      <c r="DC3" s="63"/>
      <c r="DD3" s="63"/>
      <c r="DE3" s="63"/>
      <c r="DF3" s="63"/>
      <c r="DG3" s="63"/>
      <c r="DH3" s="63"/>
      <c r="DI3" s="63"/>
      <c r="DJ3" s="63"/>
      <c r="DK3" s="63"/>
      <c r="DL3" s="63"/>
      <c r="DM3" s="63"/>
      <c r="DN3" s="63"/>
      <c r="DO3" s="63"/>
      <c r="DP3" s="63"/>
      <c r="DQ3" s="63"/>
      <c r="DR3" s="63"/>
      <c r="DS3" s="63"/>
      <c r="DT3" s="63"/>
      <c r="DU3" s="63"/>
      <c r="DV3" s="63"/>
      <c r="DW3" s="63"/>
      <c r="DX3" s="63"/>
      <c r="DY3" s="63"/>
      <c r="DZ3" s="63"/>
      <c r="EA3" s="63"/>
      <c r="EB3" s="63"/>
      <c r="EC3" s="63"/>
      <c r="ED3" s="63"/>
      <c r="EE3" s="63"/>
      <c r="EF3" s="63"/>
      <c r="EG3" s="63"/>
      <c r="EH3" s="63"/>
      <c r="EI3" s="63"/>
      <c r="EJ3" s="63"/>
      <c r="EK3" s="63"/>
      <c r="EL3" s="63"/>
      <c r="EM3" s="63"/>
      <c r="EN3" s="99" t="s">
        <v>237</v>
      </c>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row>
    <row r="4" s="108" customFormat="true" ht="13.8" hidden="false" customHeight="false" outlineLevel="0" collapsed="false">
      <c r="A4" s="103"/>
      <c r="B4" s="103"/>
      <c r="C4" s="103"/>
      <c r="D4" s="103"/>
      <c r="E4" s="103"/>
      <c r="F4" s="104" t="s">
        <v>238</v>
      </c>
      <c r="G4" s="104" t="s">
        <v>239</v>
      </c>
      <c r="H4" s="104" t="s">
        <v>240</v>
      </c>
      <c r="I4" s="104" t="s">
        <v>241</v>
      </c>
      <c r="J4" s="104" t="s">
        <v>242</v>
      </c>
      <c r="K4" s="104" t="s">
        <v>243</v>
      </c>
      <c r="L4" s="104" t="s">
        <v>244</v>
      </c>
      <c r="M4" s="104" t="s">
        <v>245</v>
      </c>
      <c r="N4" s="104" t="s">
        <v>246</v>
      </c>
      <c r="O4" s="104" t="s">
        <v>247</v>
      </c>
      <c r="P4" s="104" t="s">
        <v>248</v>
      </c>
      <c r="Q4" s="104" t="s">
        <v>249</v>
      </c>
      <c r="R4" s="104" t="s">
        <v>250</v>
      </c>
      <c r="S4" s="104" t="s">
        <v>251</v>
      </c>
      <c r="T4" s="104" t="s">
        <v>252</v>
      </c>
      <c r="U4" s="104" t="s">
        <v>253</v>
      </c>
      <c r="V4" s="104" t="s">
        <v>254</v>
      </c>
      <c r="W4" s="104" t="s">
        <v>255</v>
      </c>
      <c r="X4" s="104" t="s">
        <v>256</v>
      </c>
      <c r="Y4" s="104" t="s">
        <v>257</v>
      </c>
      <c r="Z4" s="104" t="s">
        <v>258</v>
      </c>
      <c r="AA4" s="104" t="s">
        <v>259</v>
      </c>
      <c r="AB4" s="104" t="s">
        <v>260</v>
      </c>
      <c r="AC4" s="104" t="s">
        <v>261</v>
      </c>
      <c r="AD4" s="104" t="s">
        <v>262</v>
      </c>
      <c r="AE4" s="104" t="s">
        <v>263</v>
      </c>
      <c r="AF4" s="104" t="s">
        <v>264</v>
      </c>
      <c r="AG4" s="104" t="s">
        <v>265</v>
      </c>
      <c r="AH4" s="104" t="s">
        <v>266</v>
      </c>
      <c r="AI4" s="104" t="s">
        <v>267</v>
      </c>
      <c r="AJ4" s="104" t="s">
        <v>268</v>
      </c>
      <c r="AK4" s="104" t="s">
        <v>269</v>
      </c>
      <c r="AL4" s="104" t="s">
        <v>270</v>
      </c>
      <c r="AM4" s="104" t="s">
        <v>271</v>
      </c>
      <c r="AN4" s="104" t="s">
        <v>272</v>
      </c>
      <c r="AO4" s="104" t="s">
        <v>273</v>
      </c>
      <c r="AP4" s="104" t="s">
        <v>274</v>
      </c>
      <c r="AQ4" s="104" t="s">
        <v>275</v>
      </c>
      <c r="AR4" s="104" t="s">
        <v>276</v>
      </c>
      <c r="AS4" s="104" t="s">
        <v>277</v>
      </c>
      <c r="AT4" s="104" t="s">
        <v>278</v>
      </c>
      <c r="AU4" s="104" t="s">
        <v>279</v>
      </c>
      <c r="AV4" s="104" t="s">
        <v>280</v>
      </c>
      <c r="AW4" s="104" t="s">
        <v>281</v>
      </c>
      <c r="AX4" s="104" t="s">
        <v>282</v>
      </c>
      <c r="AY4" s="104" t="s">
        <v>283</v>
      </c>
      <c r="AZ4" s="104" t="s">
        <v>284</v>
      </c>
      <c r="BA4" s="104" t="s">
        <v>285</v>
      </c>
      <c r="BB4" s="104" t="s">
        <v>286</v>
      </c>
      <c r="BC4" s="104" t="s">
        <v>287</v>
      </c>
      <c r="BD4" s="104" t="s">
        <v>288</v>
      </c>
      <c r="BE4" s="104" t="s">
        <v>289</v>
      </c>
      <c r="BF4" s="104" t="s">
        <v>290</v>
      </c>
      <c r="BG4" s="104" t="s">
        <v>291</v>
      </c>
      <c r="BH4" s="104" t="s">
        <v>292</v>
      </c>
      <c r="BI4" s="104" t="s">
        <v>293</v>
      </c>
      <c r="BJ4" s="104" t="s">
        <v>294</v>
      </c>
      <c r="BK4" s="104" t="s">
        <v>295</v>
      </c>
      <c r="BL4" s="104" t="s">
        <v>296</v>
      </c>
      <c r="BM4" s="104" t="s">
        <v>297</v>
      </c>
      <c r="BN4" s="104" t="s">
        <v>298</v>
      </c>
      <c r="BO4" s="104" t="s">
        <v>299</v>
      </c>
      <c r="BP4" s="104" t="s">
        <v>300</v>
      </c>
      <c r="BQ4" s="104" t="s">
        <v>301</v>
      </c>
      <c r="BR4" s="104" t="s">
        <v>302</v>
      </c>
      <c r="BS4" s="104" t="s">
        <v>303</v>
      </c>
      <c r="BT4" s="104" t="s">
        <v>304</v>
      </c>
      <c r="BU4" s="104" t="s">
        <v>305</v>
      </c>
      <c r="BV4" s="104" t="s">
        <v>306</v>
      </c>
      <c r="BW4" s="104" t="s">
        <v>307</v>
      </c>
      <c r="BX4" s="104" t="s">
        <v>308</v>
      </c>
      <c r="BY4" s="104" t="s">
        <v>309</v>
      </c>
      <c r="BZ4" s="104" t="s">
        <v>310</v>
      </c>
      <c r="CA4" s="104" t="s">
        <v>311</v>
      </c>
      <c r="CB4" s="104" t="s">
        <v>312</v>
      </c>
      <c r="CC4" s="104" t="s">
        <v>313</v>
      </c>
      <c r="CD4" s="104" t="s">
        <v>314</v>
      </c>
      <c r="CE4" s="104" t="s">
        <v>315</v>
      </c>
      <c r="CF4" s="104" t="s">
        <v>316</v>
      </c>
      <c r="CG4" s="104" t="s">
        <v>317</v>
      </c>
      <c r="CH4" s="104" t="s">
        <v>318</v>
      </c>
      <c r="CI4" s="104" t="s">
        <v>319</v>
      </c>
      <c r="CJ4" s="104" t="s">
        <v>320</v>
      </c>
      <c r="CK4" s="104" t="s">
        <v>321</v>
      </c>
      <c r="CL4" s="104" t="s">
        <v>322</v>
      </c>
      <c r="CM4" s="104" t="s">
        <v>323</v>
      </c>
      <c r="CN4" s="104" t="s">
        <v>324</v>
      </c>
      <c r="CO4" s="104" t="s">
        <v>325</v>
      </c>
      <c r="CP4" s="104" t="s">
        <v>326</v>
      </c>
      <c r="CQ4" s="104" t="s">
        <v>327</v>
      </c>
      <c r="CR4" s="104" t="s">
        <v>328</v>
      </c>
      <c r="CS4" s="104" t="s">
        <v>329</v>
      </c>
      <c r="CT4" s="104" t="s">
        <v>330</v>
      </c>
      <c r="CU4" s="104" t="s">
        <v>331</v>
      </c>
      <c r="CV4" s="104" t="s">
        <v>332</v>
      </c>
      <c r="CW4" s="104" t="s">
        <v>333</v>
      </c>
      <c r="CX4" s="104" t="s">
        <v>334</v>
      </c>
      <c r="CY4" s="104" t="s">
        <v>335</v>
      </c>
      <c r="CZ4" s="104" t="s">
        <v>336</v>
      </c>
      <c r="DA4" s="104" t="s">
        <v>337</v>
      </c>
      <c r="DB4" s="104" t="s">
        <v>338</v>
      </c>
      <c r="DC4" s="104" t="s">
        <v>339</v>
      </c>
      <c r="DD4" s="104" t="s">
        <v>340</v>
      </c>
      <c r="DE4" s="104" t="s">
        <v>341</v>
      </c>
      <c r="DF4" s="104" t="s">
        <v>342</v>
      </c>
      <c r="DG4" s="104" t="s">
        <v>343</v>
      </c>
      <c r="DH4" s="104" t="s">
        <v>344</v>
      </c>
      <c r="DI4" s="104" t="s">
        <v>345</v>
      </c>
      <c r="DJ4" s="104" t="s">
        <v>346</v>
      </c>
      <c r="DK4" s="104" t="s">
        <v>347</v>
      </c>
      <c r="DL4" s="104" t="s">
        <v>348</v>
      </c>
      <c r="DM4" s="104" t="s">
        <v>349</v>
      </c>
      <c r="DN4" s="104" t="s">
        <v>350</v>
      </c>
      <c r="DO4" s="104" t="s">
        <v>351</v>
      </c>
      <c r="DP4" s="104" t="s">
        <v>352</v>
      </c>
      <c r="DQ4" s="104" t="s">
        <v>353</v>
      </c>
      <c r="DR4" s="104" t="s">
        <v>354</v>
      </c>
      <c r="DS4" s="104" t="s">
        <v>355</v>
      </c>
      <c r="DT4" s="104" t="s">
        <v>356</v>
      </c>
      <c r="DU4" s="104" t="s">
        <v>357</v>
      </c>
      <c r="DV4" s="104" t="s">
        <v>358</v>
      </c>
      <c r="DW4" s="104" t="s">
        <v>359</v>
      </c>
      <c r="DX4" s="104" t="s">
        <v>360</v>
      </c>
      <c r="DY4" s="104" t="s">
        <v>361</v>
      </c>
      <c r="DZ4" s="104" t="s">
        <v>362</v>
      </c>
      <c r="EA4" s="104" t="s">
        <v>363</v>
      </c>
      <c r="EB4" s="104" t="s">
        <v>364</v>
      </c>
      <c r="EC4" s="104" t="s">
        <v>365</v>
      </c>
      <c r="ED4" s="104" t="s">
        <v>366</v>
      </c>
      <c r="EE4" s="104" t="s">
        <v>367</v>
      </c>
      <c r="EF4" s="104" t="s">
        <v>368</v>
      </c>
      <c r="EG4" s="104" t="s">
        <v>369</v>
      </c>
      <c r="EH4" s="104" t="s">
        <v>370</v>
      </c>
      <c r="EI4" s="104" t="s">
        <v>371</v>
      </c>
      <c r="EJ4" s="104" t="s">
        <v>372</v>
      </c>
      <c r="EK4" s="104" t="s">
        <v>373</v>
      </c>
      <c r="EL4" s="104" t="s">
        <v>374</v>
      </c>
      <c r="EM4" s="104" t="s">
        <v>375</v>
      </c>
      <c r="EN4" s="104" t="s">
        <v>376</v>
      </c>
      <c r="EO4" s="104" t="s">
        <v>377</v>
      </c>
      <c r="EP4" s="104" t="s">
        <v>378</v>
      </c>
      <c r="EQ4" s="104" t="s">
        <v>379</v>
      </c>
      <c r="ER4" s="104" t="s">
        <v>380</v>
      </c>
      <c r="ES4" s="104" t="s">
        <v>381</v>
      </c>
      <c r="ET4" s="104" t="s">
        <v>382</v>
      </c>
      <c r="EU4" s="104" t="s">
        <v>383</v>
      </c>
      <c r="EV4" s="104" t="s">
        <v>384</v>
      </c>
      <c r="EW4" s="104" t="s">
        <v>385</v>
      </c>
      <c r="EX4" s="104" t="s">
        <v>386</v>
      </c>
      <c r="EY4" s="104" t="s">
        <v>387</v>
      </c>
      <c r="EZ4" s="122"/>
      <c r="FA4" s="123"/>
      <c r="FB4" s="122"/>
      <c r="FC4" s="123"/>
      <c r="FD4" s="122"/>
      <c r="FE4" s="123"/>
      <c r="FF4" s="122"/>
      <c r="FG4" s="123"/>
      <c r="FH4" s="122"/>
      <c r="FI4" s="123"/>
      <c r="FJ4" s="122"/>
      <c r="FK4" s="123"/>
      <c r="FL4" s="122"/>
      <c r="FM4" s="123"/>
      <c r="FN4" s="122"/>
      <c r="FO4" s="123"/>
      <c r="FP4" s="122"/>
      <c r="FQ4" s="123"/>
      <c r="FR4" s="122"/>
      <c r="FS4" s="123"/>
      <c r="FT4" s="122"/>
      <c r="FU4" s="123"/>
      <c r="FV4" s="122"/>
      <c r="FW4" s="123"/>
      <c r="FX4" s="122"/>
      <c r="FY4" s="123"/>
      <c r="FZ4" s="122"/>
      <c r="GA4" s="123"/>
      <c r="GB4" s="122"/>
      <c r="GC4" s="123"/>
      <c r="GD4" s="122"/>
      <c r="GE4" s="123"/>
      <c r="GF4" s="122"/>
      <c r="GG4" s="123"/>
      <c r="GH4" s="122"/>
      <c r="GI4" s="123"/>
      <c r="GJ4" s="122"/>
      <c r="GK4" s="123"/>
      <c r="GL4" s="122"/>
      <c r="GM4" s="123"/>
      <c r="GN4" s="122"/>
      <c r="GO4" s="123"/>
      <c r="GP4" s="122"/>
      <c r="GQ4" s="123"/>
      <c r="GR4" s="122"/>
      <c r="GS4" s="123"/>
      <c r="GT4" s="122"/>
      <c r="GU4" s="123"/>
      <c r="GV4" s="122"/>
      <c r="GW4" s="123"/>
      <c r="GX4" s="122"/>
      <c r="GY4" s="123"/>
      <c r="GZ4" s="122"/>
      <c r="HA4" s="123"/>
      <c r="HB4" s="122"/>
      <c r="HC4" s="123"/>
      <c r="HD4" s="122"/>
      <c r="HE4" s="123"/>
      <c r="HF4" s="122"/>
      <c r="HG4" s="123"/>
      <c r="HH4" s="122"/>
      <c r="HI4" s="123"/>
      <c r="HJ4" s="122"/>
      <c r="HK4" s="123"/>
      <c r="HL4" s="122"/>
      <c r="HM4" s="123"/>
      <c r="HN4" s="122"/>
      <c r="HO4" s="123"/>
      <c r="HP4" s="122"/>
      <c r="HQ4" s="123"/>
      <c r="HR4" s="122"/>
      <c r="HS4" s="123"/>
      <c r="HT4" s="122"/>
      <c r="HU4" s="123"/>
      <c r="HV4" s="122"/>
      <c r="HW4" s="123"/>
      <c r="HX4" s="122"/>
      <c r="HY4" s="123"/>
      <c r="HZ4" s="122"/>
      <c r="IA4" s="123"/>
      <c r="IB4" s="122"/>
      <c r="IC4" s="123"/>
      <c r="ID4" s="122"/>
      <c r="IE4" s="123"/>
      <c r="IF4" s="122"/>
      <c r="IG4" s="123"/>
      <c r="IH4" s="122"/>
      <c r="II4" s="123"/>
      <c r="IJ4" s="122"/>
      <c r="IK4" s="123"/>
      <c r="IL4" s="122"/>
      <c r="IM4" s="123"/>
      <c r="IN4" s="122"/>
      <c r="IO4" s="123"/>
      <c r="IP4" s="122"/>
      <c r="IQ4" s="123"/>
      <c r="IR4" s="122"/>
      <c r="IS4" s="123"/>
      <c r="IT4" s="122"/>
      <c r="IU4" s="123"/>
      <c r="IV4" s="122"/>
      <c r="IW4" s="123"/>
      <c r="IX4" s="122"/>
      <c r="IY4" s="123"/>
      <c r="IZ4" s="122"/>
      <c r="JA4" s="123"/>
      <c r="JB4" s="122"/>
      <c r="JC4" s="123"/>
      <c r="JD4" s="122"/>
      <c r="JE4" s="123"/>
      <c r="JF4" s="122"/>
      <c r="JG4" s="123"/>
      <c r="JH4" s="122"/>
      <c r="JI4" s="123"/>
      <c r="JJ4" s="122"/>
      <c r="JK4" s="123"/>
      <c r="JL4" s="122"/>
      <c r="JM4" s="123"/>
      <c r="JN4" s="122"/>
      <c r="JO4" s="123"/>
      <c r="JP4" s="122"/>
      <c r="JQ4" s="123"/>
      <c r="JR4" s="122"/>
      <c r="JS4" s="123"/>
      <c r="JT4" s="122"/>
      <c r="JU4" s="123"/>
      <c r="JV4" s="122"/>
      <c r="JW4" s="123"/>
      <c r="JX4" s="122"/>
      <c r="JY4" s="124"/>
      <c r="JZ4" s="124"/>
      <c r="KA4" s="124"/>
      <c r="KB4" s="124"/>
      <c r="KC4" s="124"/>
      <c r="KD4" s="124"/>
      <c r="KE4" s="124"/>
      <c r="KF4" s="124"/>
      <c r="KG4" s="124"/>
      <c r="KH4" s="124"/>
      <c r="KI4" s="124"/>
      <c r="KJ4" s="124"/>
      <c r="KK4" s="124"/>
      <c r="KL4" s="124"/>
      <c r="AMJ4" s="0"/>
    </row>
    <row r="5" customFormat="false" ht="13.8" hidden="false" customHeight="false" outlineLevel="0" collapsed="false">
      <c r="A5" s="76"/>
      <c r="B5" s="76"/>
      <c r="C5" s="76" t="s">
        <v>12</v>
      </c>
      <c r="D5" s="76"/>
      <c r="E5" s="76"/>
      <c r="F5" s="109"/>
      <c r="G5" s="109"/>
      <c r="H5" s="109"/>
      <c r="I5" s="109"/>
      <c r="J5" s="109"/>
      <c r="K5" s="109"/>
      <c r="L5" s="109"/>
      <c r="M5" s="109"/>
      <c r="N5" s="109"/>
      <c r="O5" s="109"/>
      <c r="P5" s="109"/>
      <c r="Q5" s="109"/>
      <c r="R5" s="109"/>
      <c r="S5" s="109"/>
      <c r="T5" s="109"/>
      <c r="U5" s="109"/>
      <c r="V5" s="109"/>
      <c r="W5" s="109"/>
      <c r="X5" s="109"/>
      <c r="Y5" s="109"/>
      <c r="Z5" s="109"/>
      <c r="AA5" s="109"/>
      <c r="AB5" s="109"/>
      <c r="AC5" s="109"/>
      <c r="AD5" s="109"/>
      <c r="AE5" s="109"/>
      <c r="AF5" s="109"/>
      <c r="AG5" s="109"/>
      <c r="AH5" s="109"/>
      <c r="AI5" s="109"/>
      <c r="AJ5" s="109"/>
      <c r="AK5" s="109"/>
      <c r="AL5" s="109"/>
      <c r="AM5" s="109"/>
      <c r="AN5" s="109"/>
      <c r="AO5" s="109"/>
      <c r="AP5" s="109"/>
      <c r="AQ5" s="109"/>
      <c r="AR5" s="109"/>
      <c r="AS5" s="109"/>
      <c r="AT5" s="109"/>
      <c r="AU5" s="109"/>
      <c r="AV5" s="109"/>
      <c r="AW5" s="109"/>
      <c r="AX5" s="109"/>
      <c r="AY5" s="109"/>
      <c r="AZ5" s="109"/>
      <c r="BA5" s="109"/>
      <c r="BB5" s="109"/>
      <c r="BC5" s="109"/>
      <c r="BD5" s="109"/>
      <c r="BE5" s="109"/>
      <c r="BF5" s="109"/>
      <c r="BG5" s="109"/>
      <c r="BH5" s="109"/>
      <c r="BI5" s="109"/>
      <c r="BJ5" s="109"/>
      <c r="BK5" s="109"/>
      <c r="BL5" s="109"/>
      <c r="BM5" s="109"/>
      <c r="BN5" s="109"/>
      <c r="BO5" s="109"/>
      <c r="BP5" s="109"/>
      <c r="BQ5" s="109"/>
      <c r="BR5" s="109"/>
      <c r="BS5" s="109"/>
      <c r="BT5" s="109"/>
      <c r="BU5" s="109"/>
      <c r="BV5" s="109"/>
      <c r="BW5" s="109"/>
      <c r="BX5" s="109"/>
      <c r="BY5" s="109"/>
      <c r="BZ5" s="109"/>
      <c r="CA5" s="109"/>
      <c r="CB5" s="109"/>
      <c r="CC5" s="109"/>
      <c r="CD5" s="109"/>
      <c r="CE5" s="109"/>
      <c r="CF5" s="109"/>
      <c r="CG5" s="109"/>
      <c r="CH5" s="109"/>
      <c r="CI5" s="109"/>
      <c r="CJ5" s="109"/>
      <c r="CK5" s="109"/>
      <c r="CL5" s="109"/>
      <c r="CM5" s="109"/>
      <c r="CN5" s="109"/>
      <c r="CO5" s="109"/>
      <c r="CP5" s="109"/>
      <c r="CQ5" s="109"/>
      <c r="CR5" s="109"/>
      <c r="CS5" s="109"/>
      <c r="CT5" s="109"/>
      <c r="CU5" s="109"/>
      <c r="CV5" s="109"/>
      <c r="CW5" s="109"/>
      <c r="CX5" s="109"/>
      <c r="CY5" s="109"/>
      <c r="CZ5" s="109"/>
      <c r="DA5" s="109"/>
      <c r="DB5" s="109"/>
      <c r="DC5" s="109"/>
      <c r="DD5" s="109"/>
      <c r="DE5" s="109"/>
      <c r="DF5" s="109"/>
      <c r="DG5" s="109"/>
      <c r="DH5" s="109"/>
      <c r="DI5" s="109"/>
      <c r="DJ5" s="109"/>
      <c r="DK5" s="109"/>
      <c r="DL5" s="109"/>
      <c r="DM5" s="109"/>
      <c r="DN5" s="109"/>
      <c r="DO5" s="109"/>
      <c r="DP5" s="109"/>
      <c r="DQ5" s="109"/>
      <c r="DR5" s="109"/>
      <c r="DS5" s="109"/>
      <c r="DT5" s="109"/>
      <c r="DU5" s="109"/>
      <c r="DV5" s="109"/>
      <c r="DW5" s="109"/>
      <c r="DX5" s="109"/>
      <c r="DY5" s="109"/>
      <c r="DZ5" s="109"/>
      <c r="EA5" s="109"/>
      <c r="EB5" s="109"/>
      <c r="EC5" s="109"/>
      <c r="ED5" s="109"/>
      <c r="EE5" s="109"/>
      <c r="EF5" s="109"/>
      <c r="EG5" s="109"/>
      <c r="EH5" s="109"/>
      <c r="EI5" s="109"/>
      <c r="EJ5" s="109"/>
      <c r="EK5" s="109"/>
      <c r="EL5" s="109"/>
      <c r="EM5" s="109"/>
      <c r="EN5" s="109"/>
      <c r="EO5" s="109"/>
      <c r="EP5" s="109"/>
      <c r="EQ5" s="109"/>
      <c r="ER5" s="109"/>
      <c r="ES5" s="109"/>
      <c r="ET5" s="109"/>
      <c r="EU5" s="109"/>
      <c r="EV5" s="109"/>
      <c r="EW5" s="109"/>
      <c r="EX5" s="109"/>
      <c r="EY5" s="109"/>
      <c r="EZ5" s="114"/>
      <c r="FA5" s="125"/>
      <c r="FB5" s="114"/>
      <c r="FC5" s="125"/>
      <c r="FD5" s="114"/>
      <c r="FE5" s="125"/>
      <c r="FF5" s="114"/>
      <c r="FG5" s="125"/>
      <c r="FH5" s="114"/>
      <c r="FI5" s="125"/>
      <c r="FJ5" s="114"/>
      <c r="FK5" s="125"/>
      <c r="FL5" s="114"/>
      <c r="FM5" s="125"/>
      <c r="FN5" s="114"/>
      <c r="FO5" s="125"/>
      <c r="FP5" s="114"/>
      <c r="FQ5" s="125"/>
      <c r="FR5" s="114"/>
      <c r="FS5" s="125"/>
      <c r="FT5" s="114"/>
      <c r="FU5" s="125"/>
      <c r="FV5" s="114"/>
      <c r="FW5" s="125"/>
      <c r="FX5" s="114"/>
      <c r="FY5" s="125"/>
      <c r="FZ5" s="114"/>
      <c r="GA5" s="125"/>
      <c r="GB5" s="114"/>
      <c r="GC5" s="125"/>
      <c r="GD5" s="114"/>
      <c r="GE5" s="125"/>
      <c r="GF5" s="114"/>
      <c r="GG5" s="125"/>
      <c r="GH5" s="114"/>
      <c r="GI5" s="125"/>
      <c r="GJ5" s="114"/>
      <c r="GK5" s="125"/>
      <c r="GL5" s="114"/>
      <c r="GM5" s="125"/>
      <c r="GN5" s="114"/>
      <c r="GO5" s="125"/>
      <c r="GP5" s="114"/>
      <c r="GQ5" s="125"/>
      <c r="GR5" s="114"/>
      <c r="GS5" s="125"/>
      <c r="GT5" s="114"/>
      <c r="GU5" s="125"/>
      <c r="GV5" s="114"/>
      <c r="GW5" s="125"/>
      <c r="GX5" s="114"/>
      <c r="GY5" s="125"/>
      <c r="GZ5" s="114"/>
      <c r="HA5" s="125"/>
      <c r="HB5" s="114"/>
      <c r="HC5" s="125"/>
      <c r="HD5" s="114"/>
      <c r="HE5" s="125"/>
      <c r="HF5" s="114"/>
      <c r="HG5" s="125"/>
      <c r="HH5" s="114"/>
      <c r="HI5" s="125"/>
      <c r="HJ5" s="114"/>
      <c r="HK5" s="125"/>
      <c r="HL5" s="114"/>
      <c r="HM5" s="125"/>
      <c r="HN5" s="114"/>
      <c r="HO5" s="125"/>
      <c r="HP5" s="114"/>
      <c r="HQ5" s="125"/>
      <c r="HR5" s="114"/>
      <c r="HS5" s="125"/>
      <c r="HT5" s="114"/>
      <c r="HU5" s="125"/>
      <c r="HV5" s="114"/>
      <c r="HW5" s="125"/>
      <c r="HX5" s="114"/>
      <c r="HY5" s="125"/>
      <c r="HZ5" s="114"/>
      <c r="IA5" s="125"/>
      <c r="IB5" s="114"/>
      <c r="IC5" s="125"/>
      <c r="ID5" s="114"/>
      <c r="IE5" s="125"/>
      <c r="IF5" s="114"/>
      <c r="IG5" s="125"/>
      <c r="IH5" s="114"/>
      <c r="II5" s="125"/>
      <c r="IJ5" s="114"/>
      <c r="IK5" s="125"/>
      <c r="IL5" s="114"/>
      <c r="IM5" s="125"/>
      <c r="IN5" s="114"/>
      <c r="IO5" s="125"/>
      <c r="IP5" s="114"/>
      <c r="IQ5" s="125"/>
      <c r="IR5" s="114"/>
      <c r="IS5" s="125"/>
      <c r="IT5" s="114"/>
      <c r="IU5" s="125"/>
      <c r="IV5" s="114"/>
      <c r="IW5" s="125"/>
      <c r="IX5" s="114"/>
      <c r="IY5" s="125"/>
      <c r="IZ5" s="114"/>
      <c r="JA5" s="125"/>
      <c r="JB5" s="114"/>
      <c r="JC5" s="125"/>
      <c r="JD5" s="114"/>
      <c r="JE5" s="125"/>
      <c r="JF5" s="114"/>
      <c r="JG5" s="125"/>
      <c r="JH5" s="114"/>
      <c r="JI5" s="125"/>
      <c r="JJ5" s="114"/>
      <c r="JK5" s="125"/>
      <c r="JL5" s="114"/>
      <c r="JM5" s="125"/>
      <c r="JN5" s="114"/>
      <c r="JO5" s="125"/>
      <c r="JP5" s="114"/>
      <c r="JQ5" s="125"/>
      <c r="JR5" s="114"/>
      <c r="JS5" s="125"/>
      <c r="JT5" s="114"/>
      <c r="JU5" s="125"/>
      <c r="JV5" s="114"/>
      <c r="JW5" s="125"/>
      <c r="JX5" s="114"/>
      <c r="JY5" s="126"/>
      <c r="JZ5" s="126"/>
      <c r="KA5" s="126"/>
      <c r="KB5" s="126"/>
      <c r="KC5" s="126"/>
      <c r="KD5" s="126"/>
      <c r="KE5" s="126"/>
      <c r="KF5" s="126"/>
      <c r="KG5" s="126"/>
      <c r="KH5" s="126"/>
      <c r="KI5" s="126"/>
      <c r="KJ5" s="126"/>
      <c r="KK5" s="126"/>
      <c r="KL5" s="126"/>
    </row>
    <row r="6" customFormat="false" ht="13.8" hidden="false" customHeight="false" outlineLevel="0" collapsed="false">
      <c r="A6" s="76"/>
      <c r="B6" s="76"/>
      <c r="C6" s="76"/>
      <c r="D6" s="76" t="s">
        <v>59</v>
      </c>
      <c r="E6" s="76"/>
      <c r="F6" s="109"/>
      <c r="G6" s="109"/>
      <c r="H6" s="109"/>
      <c r="I6" s="109"/>
      <c r="J6" s="109"/>
      <c r="K6" s="109"/>
      <c r="L6" s="109"/>
      <c r="M6" s="109"/>
      <c r="N6" s="109"/>
      <c r="O6" s="109"/>
      <c r="P6" s="109"/>
      <c r="Q6" s="109"/>
      <c r="R6" s="109"/>
      <c r="S6" s="109"/>
      <c r="T6" s="109"/>
      <c r="U6" s="109"/>
      <c r="V6" s="109"/>
      <c r="W6" s="109"/>
      <c r="X6" s="109"/>
      <c r="Y6" s="109"/>
      <c r="Z6" s="109"/>
      <c r="AA6" s="109"/>
      <c r="AB6" s="109"/>
      <c r="AC6" s="109"/>
      <c r="AD6" s="109"/>
      <c r="AE6" s="109"/>
      <c r="AF6" s="109"/>
      <c r="AG6" s="109"/>
      <c r="AH6" s="109"/>
      <c r="AI6" s="109"/>
      <c r="AJ6" s="109"/>
      <c r="AK6" s="109"/>
      <c r="AL6" s="109"/>
      <c r="AM6" s="109"/>
      <c r="AN6" s="109"/>
      <c r="AO6" s="109"/>
      <c r="AP6" s="109"/>
      <c r="AQ6" s="109"/>
      <c r="AR6" s="109"/>
      <c r="AS6" s="109"/>
      <c r="AT6" s="109"/>
      <c r="AU6" s="109"/>
      <c r="AV6" s="109"/>
      <c r="AW6" s="109"/>
      <c r="AX6" s="109"/>
      <c r="AY6" s="109"/>
      <c r="AZ6" s="109"/>
      <c r="BA6" s="109"/>
      <c r="BB6" s="109"/>
      <c r="BC6" s="109"/>
      <c r="BD6" s="109"/>
      <c r="BE6" s="109"/>
      <c r="BF6" s="109"/>
      <c r="BG6" s="109"/>
      <c r="BH6" s="109"/>
      <c r="BI6" s="109"/>
      <c r="BJ6" s="109"/>
      <c r="BK6" s="109"/>
      <c r="BL6" s="109"/>
      <c r="BM6" s="109"/>
      <c r="BN6" s="109"/>
      <c r="BO6" s="109"/>
      <c r="BP6" s="109"/>
      <c r="BQ6" s="109"/>
      <c r="BR6" s="109"/>
      <c r="BS6" s="109"/>
      <c r="BT6" s="109"/>
      <c r="BU6" s="109"/>
      <c r="BV6" s="109"/>
      <c r="BW6" s="109"/>
      <c r="BX6" s="109"/>
      <c r="BY6" s="109"/>
      <c r="BZ6" s="109"/>
      <c r="CA6" s="109"/>
      <c r="CB6" s="109"/>
      <c r="CC6" s="109"/>
      <c r="CD6" s="109"/>
      <c r="CE6" s="109"/>
      <c r="CF6" s="109"/>
      <c r="CG6" s="109"/>
      <c r="CH6" s="109"/>
      <c r="CI6" s="109"/>
      <c r="CJ6" s="109"/>
      <c r="CK6" s="109"/>
      <c r="CL6" s="109"/>
      <c r="CM6" s="109"/>
      <c r="CN6" s="109"/>
      <c r="CO6" s="109"/>
      <c r="CP6" s="109"/>
      <c r="CQ6" s="109"/>
      <c r="CR6" s="109"/>
      <c r="CS6" s="109"/>
      <c r="CT6" s="109"/>
      <c r="CU6" s="109"/>
      <c r="CV6" s="109"/>
      <c r="CW6" s="109"/>
      <c r="CX6" s="109"/>
      <c r="CY6" s="109"/>
      <c r="CZ6" s="109"/>
      <c r="DA6" s="109"/>
      <c r="DB6" s="109"/>
      <c r="DC6" s="109"/>
      <c r="DD6" s="109"/>
      <c r="DE6" s="109"/>
      <c r="DF6" s="109"/>
      <c r="DG6" s="109"/>
      <c r="DH6" s="109"/>
      <c r="DI6" s="109"/>
      <c r="DJ6" s="109"/>
      <c r="DK6" s="109"/>
      <c r="DL6" s="109"/>
      <c r="DM6" s="109"/>
      <c r="DN6" s="109"/>
      <c r="DO6" s="109"/>
      <c r="DP6" s="109"/>
      <c r="DQ6" s="109"/>
      <c r="DR6" s="109"/>
      <c r="DS6" s="109"/>
      <c r="DT6" s="109"/>
      <c r="DU6" s="109"/>
      <c r="DV6" s="109"/>
      <c r="DW6" s="109"/>
      <c r="DX6" s="109"/>
      <c r="DY6" s="109"/>
      <c r="DZ6" s="109"/>
      <c r="EA6" s="109"/>
      <c r="EB6" s="109"/>
      <c r="EC6" s="109"/>
      <c r="ED6" s="109"/>
      <c r="EE6" s="109"/>
      <c r="EF6" s="109"/>
      <c r="EG6" s="109"/>
      <c r="EH6" s="109"/>
      <c r="EI6" s="109"/>
      <c r="EJ6" s="109"/>
      <c r="EK6" s="109"/>
      <c r="EL6" s="109"/>
      <c r="EM6" s="109"/>
      <c r="EN6" s="109"/>
      <c r="EO6" s="109"/>
      <c r="EP6" s="109"/>
      <c r="EQ6" s="109"/>
      <c r="ER6" s="109"/>
      <c r="ES6" s="109"/>
      <c r="ET6" s="109"/>
      <c r="EU6" s="109"/>
      <c r="EV6" s="109"/>
      <c r="EW6" s="109"/>
      <c r="EX6" s="109"/>
      <c r="EY6" s="109"/>
      <c r="EZ6" s="114"/>
      <c r="FA6" s="125"/>
      <c r="FB6" s="114"/>
      <c r="FC6" s="125"/>
      <c r="FD6" s="114"/>
      <c r="FE6" s="125"/>
      <c r="FF6" s="114"/>
      <c r="FG6" s="125"/>
      <c r="FH6" s="114"/>
      <c r="FI6" s="125"/>
      <c r="FJ6" s="114"/>
      <c r="FK6" s="125"/>
      <c r="FL6" s="114"/>
      <c r="FM6" s="125"/>
      <c r="FN6" s="114"/>
      <c r="FO6" s="125"/>
      <c r="FP6" s="114"/>
      <c r="FQ6" s="125"/>
      <c r="FR6" s="114"/>
      <c r="FS6" s="125"/>
      <c r="FT6" s="114"/>
      <c r="FU6" s="125"/>
      <c r="FV6" s="114"/>
      <c r="FW6" s="125"/>
      <c r="FX6" s="114"/>
      <c r="FY6" s="125"/>
      <c r="FZ6" s="114"/>
      <c r="GA6" s="125"/>
      <c r="GB6" s="114"/>
      <c r="GC6" s="125"/>
      <c r="GD6" s="114"/>
      <c r="GE6" s="125"/>
      <c r="GF6" s="114"/>
      <c r="GG6" s="125"/>
      <c r="GH6" s="114"/>
      <c r="GI6" s="125"/>
      <c r="GJ6" s="114"/>
      <c r="GK6" s="125"/>
      <c r="GL6" s="114"/>
      <c r="GM6" s="125"/>
      <c r="GN6" s="114"/>
      <c r="GO6" s="125"/>
      <c r="GP6" s="114"/>
      <c r="GQ6" s="125"/>
      <c r="GR6" s="114"/>
      <c r="GS6" s="125"/>
      <c r="GT6" s="114"/>
      <c r="GU6" s="125"/>
      <c r="GV6" s="114"/>
      <c r="GW6" s="125"/>
      <c r="GX6" s="114"/>
      <c r="GY6" s="125"/>
      <c r="GZ6" s="114"/>
      <c r="HA6" s="125"/>
      <c r="HB6" s="114"/>
      <c r="HC6" s="125"/>
      <c r="HD6" s="114"/>
      <c r="HE6" s="125"/>
      <c r="HF6" s="114"/>
      <c r="HG6" s="125"/>
      <c r="HH6" s="114"/>
      <c r="HI6" s="125"/>
      <c r="HJ6" s="114"/>
      <c r="HK6" s="125"/>
      <c r="HL6" s="114"/>
      <c r="HM6" s="125"/>
      <c r="HN6" s="114"/>
      <c r="HO6" s="125"/>
      <c r="HP6" s="114"/>
      <c r="HQ6" s="125"/>
      <c r="HR6" s="114"/>
      <c r="HS6" s="125"/>
      <c r="HT6" s="114"/>
      <c r="HU6" s="125"/>
      <c r="HV6" s="114"/>
      <c r="HW6" s="125"/>
      <c r="HX6" s="114"/>
      <c r="HY6" s="125"/>
      <c r="HZ6" s="114"/>
      <c r="IA6" s="125"/>
      <c r="IB6" s="114"/>
      <c r="IC6" s="125"/>
      <c r="ID6" s="114"/>
      <c r="IE6" s="125"/>
      <c r="IF6" s="114"/>
      <c r="IG6" s="125"/>
      <c r="IH6" s="114"/>
      <c r="II6" s="125"/>
      <c r="IJ6" s="114"/>
      <c r="IK6" s="125"/>
      <c r="IL6" s="114"/>
      <c r="IM6" s="125"/>
      <c r="IN6" s="114"/>
      <c r="IO6" s="125"/>
      <c r="IP6" s="114"/>
      <c r="IQ6" s="125"/>
      <c r="IR6" s="114"/>
      <c r="IS6" s="125"/>
      <c r="IT6" s="114"/>
      <c r="IU6" s="125"/>
      <c r="IV6" s="114"/>
      <c r="IW6" s="125"/>
      <c r="IX6" s="114"/>
      <c r="IY6" s="125"/>
      <c r="IZ6" s="114"/>
      <c r="JA6" s="125"/>
      <c r="JB6" s="114"/>
      <c r="JC6" s="125"/>
      <c r="JD6" s="114"/>
      <c r="JE6" s="125"/>
      <c r="JF6" s="114"/>
      <c r="JG6" s="125"/>
      <c r="JH6" s="114"/>
      <c r="JI6" s="125"/>
      <c r="JJ6" s="114"/>
      <c r="JK6" s="125"/>
      <c r="JL6" s="114"/>
      <c r="JM6" s="125"/>
      <c r="JN6" s="114"/>
      <c r="JO6" s="125"/>
      <c r="JP6" s="114"/>
      <c r="JQ6" s="125"/>
      <c r="JR6" s="114"/>
      <c r="JS6" s="125"/>
      <c r="JT6" s="114"/>
      <c r="JU6" s="125"/>
      <c r="JV6" s="114"/>
      <c r="JW6" s="125"/>
      <c r="JX6" s="114"/>
      <c r="JY6" s="126"/>
      <c r="JZ6" s="126"/>
      <c r="KA6" s="126"/>
      <c r="KB6" s="126"/>
      <c r="KC6" s="126"/>
      <c r="KD6" s="126"/>
      <c r="KE6" s="126"/>
      <c r="KF6" s="126"/>
      <c r="KG6" s="126"/>
      <c r="KH6" s="126"/>
      <c r="KI6" s="126"/>
      <c r="KJ6" s="126"/>
      <c r="KK6" s="126"/>
      <c r="KL6" s="126"/>
    </row>
    <row r="7" customFormat="false" ht="13.8" hidden="false" customHeight="false" outlineLevel="0" collapsed="false">
      <c r="A7" s="76"/>
      <c r="B7" s="76"/>
      <c r="C7" s="76"/>
      <c r="D7" s="76"/>
      <c r="E7" s="76" t="s">
        <v>60</v>
      </c>
      <c r="F7" s="109" t="n">
        <v>0</v>
      </c>
      <c r="G7" s="109" t="n">
        <v>3500</v>
      </c>
      <c r="H7" s="109" t="n">
        <v>24500</v>
      </c>
      <c r="I7" s="109" t="n">
        <v>0</v>
      </c>
      <c r="J7" s="109" t="n">
        <v>24000</v>
      </c>
      <c r="K7" s="109" t="n">
        <v>7500</v>
      </c>
      <c r="L7" s="109" t="n">
        <v>0</v>
      </c>
      <c r="M7" s="109" t="n">
        <v>0</v>
      </c>
      <c r="N7" s="109" t="n">
        <v>19971</v>
      </c>
      <c r="O7" s="109" t="n">
        <v>27250</v>
      </c>
      <c r="P7" s="109" t="n">
        <v>0</v>
      </c>
      <c r="Q7" s="109" t="n">
        <v>13500</v>
      </c>
      <c r="R7" s="109" t="n">
        <v>0</v>
      </c>
      <c r="S7" s="109" t="n">
        <v>0</v>
      </c>
      <c r="T7" s="109" t="n">
        <v>0</v>
      </c>
      <c r="U7" s="109" t="n">
        <v>0</v>
      </c>
      <c r="V7" s="109" t="n">
        <v>16900</v>
      </c>
      <c r="W7" s="109" t="n">
        <v>0</v>
      </c>
      <c r="X7" s="109" t="n">
        <v>0</v>
      </c>
      <c r="Y7" s="109" t="n">
        <v>54000</v>
      </c>
      <c r="Z7" s="109" t="n">
        <v>0</v>
      </c>
      <c r="AA7" s="109" t="n">
        <v>0</v>
      </c>
      <c r="AB7" s="109" t="n">
        <v>0</v>
      </c>
      <c r="AC7" s="109" t="n">
        <v>0</v>
      </c>
      <c r="AD7" s="109" t="n">
        <v>16000</v>
      </c>
      <c r="AE7" s="109" t="n">
        <v>0</v>
      </c>
      <c r="AF7" s="109" t="n">
        <v>0</v>
      </c>
      <c r="AG7" s="109" t="n">
        <v>2500</v>
      </c>
      <c r="AH7" s="109" t="n">
        <v>0</v>
      </c>
      <c r="AI7" s="109" t="n">
        <v>0</v>
      </c>
      <c r="AJ7" s="109" t="n">
        <v>0</v>
      </c>
      <c r="AK7" s="109" t="n">
        <v>0</v>
      </c>
      <c r="AL7" s="109" t="n">
        <v>0</v>
      </c>
      <c r="AM7" s="109" t="n">
        <v>0</v>
      </c>
      <c r="AN7" s="109" t="n">
        <v>0</v>
      </c>
      <c r="AO7" s="109" t="n">
        <v>0</v>
      </c>
      <c r="AP7" s="109" t="n">
        <v>0</v>
      </c>
      <c r="AQ7" s="109" t="n">
        <v>0</v>
      </c>
      <c r="AR7" s="109" t="n">
        <v>0</v>
      </c>
      <c r="AS7" s="109" t="n">
        <v>0</v>
      </c>
      <c r="AT7" s="109" t="n">
        <v>20750</v>
      </c>
      <c r="AU7" s="109" t="n">
        <v>0</v>
      </c>
      <c r="AV7" s="109" t="n">
        <v>0</v>
      </c>
      <c r="AW7" s="109" t="n">
        <v>0</v>
      </c>
      <c r="AX7" s="109" t="n">
        <v>0</v>
      </c>
      <c r="AY7" s="109" t="n">
        <v>0</v>
      </c>
      <c r="AZ7" s="109" t="n">
        <v>5000</v>
      </c>
      <c r="BA7" s="109" t="n">
        <v>0</v>
      </c>
      <c r="BB7" s="109" t="n">
        <v>0</v>
      </c>
      <c r="BC7" s="109" t="n">
        <v>0</v>
      </c>
      <c r="BD7" s="109" t="n">
        <v>0</v>
      </c>
      <c r="BE7" s="109" t="n">
        <v>0</v>
      </c>
      <c r="BF7" s="109" t="n">
        <v>0</v>
      </c>
      <c r="BG7" s="109" t="n">
        <v>25500</v>
      </c>
      <c r="BH7" s="109" t="n">
        <v>0</v>
      </c>
      <c r="BI7" s="109" t="n">
        <v>0</v>
      </c>
      <c r="BJ7" s="109" t="n">
        <v>0</v>
      </c>
      <c r="BK7" s="109" t="n">
        <v>27500</v>
      </c>
      <c r="BL7" s="109" t="n">
        <v>0</v>
      </c>
      <c r="BM7" s="109" t="n">
        <v>26250</v>
      </c>
      <c r="BN7" s="109" t="n">
        <v>0</v>
      </c>
      <c r="BO7" s="109" t="n">
        <v>0</v>
      </c>
      <c r="BP7" s="109" t="n">
        <v>0</v>
      </c>
      <c r="BQ7" s="109" t="n">
        <v>0</v>
      </c>
      <c r="BR7" s="109" t="n">
        <v>0</v>
      </c>
      <c r="BS7" s="109" t="n">
        <v>0</v>
      </c>
      <c r="BT7" s="109" t="n">
        <v>0</v>
      </c>
      <c r="BU7" s="109" t="n">
        <v>18500</v>
      </c>
      <c r="BV7" s="109" t="n">
        <v>0</v>
      </c>
      <c r="BW7" s="109" t="n">
        <v>0</v>
      </c>
      <c r="BX7" s="109" t="n">
        <v>14500</v>
      </c>
      <c r="BY7" s="109" t="n">
        <v>0</v>
      </c>
      <c r="BZ7" s="109" t="n">
        <v>0</v>
      </c>
      <c r="CA7" s="109" t="n">
        <v>0</v>
      </c>
      <c r="CB7" s="109" t="n">
        <v>3000</v>
      </c>
      <c r="CC7" s="109" t="n">
        <v>0</v>
      </c>
      <c r="CD7" s="109" t="n">
        <v>0</v>
      </c>
      <c r="CE7" s="109" t="n">
        <v>0</v>
      </c>
      <c r="CF7" s="109" t="n">
        <v>12000</v>
      </c>
      <c r="CG7" s="109" t="n">
        <v>0</v>
      </c>
      <c r="CH7" s="109" t="n">
        <v>0</v>
      </c>
      <c r="CI7" s="109" t="n">
        <v>0</v>
      </c>
      <c r="CJ7" s="109" t="n">
        <v>0</v>
      </c>
      <c r="CK7" s="109" t="n">
        <v>31250</v>
      </c>
      <c r="CL7" s="109" t="n">
        <v>0</v>
      </c>
      <c r="CM7" s="109" t="n">
        <v>0</v>
      </c>
      <c r="CN7" s="109" t="n">
        <v>0</v>
      </c>
      <c r="CO7" s="109" t="n">
        <v>27500</v>
      </c>
      <c r="CP7" s="109" t="n">
        <v>0</v>
      </c>
      <c r="CQ7" s="109" t="n">
        <v>3000</v>
      </c>
      <c r="CR7" s="109" t="n">
        <v>0</v>
      </c>
      <c r="CS7" s="109" t="n">
        <v>31000</v>
      </c>
      <c r="CT7" s="109" t="n">
        <v>26000</v>
      </c>
      <c r="CU7" s="109" t="n">
        <v>24000</v>
      </c>
      <c r="CV7" s="109" t="n">
        <v>17000</v>
      </c>
      <c r="CW7" s="109" t="n">
        <v>0</v>
      </c>
      <c r="CX7" s="109" t="n">
        <v>0</v>
      </c>
      <c r="CY7" s="109" t="n">
        <v>0</v>
      </c>
      <c r="CZ7" s="109" t="n">
        <v>0</v>
      </c>
      <c r="DA7" s="109" t="n">
        <v>1500</v>
      </c>
      <c r="DB7" s="109" t="n">
        <v>0</v>
      </c>
      <c r="DC7" s="109" t="n">
        <v>0</v>
      </c>
      <c r="DD7" s="109" t="n">
        <v>30000</v>
      </c>
      <c r="DE7" s="109" t="n">
        <v>0</v>
      </c>
      <c r="DF7" s="109" t="n">
        <v>23500</v>
      </c>
      <c r="DG7" s="109" t="n">
        <v>0</v>
      </c>
      <c r="DH7" s="109" t="n">
        <v>0</v>
      </c>
      <c r="DI7" s="109" t="n">
        <v>0</v>
      </c>
      <c r="DJ7" s="109" t="n">
        <v>0</v>
      </c>
      <c r="DK7" s="109" t="n">
        <v>0</v>
      </c>
      <c r="DL7" s="109" t="n">
        <v>17500</v>
      </c>
      <c r="DM7" s="109" t="n">
        <v>0</v>
      </c>
      <c r="DN7" s="109" t="n">
        <v>9500</v>
      </c>
      <c r="DO7" s="109" t="n">
        <v>0</v>
      </c>
      <c r="DP7" s="109" t="n">
        <v>0</v>
      </c>
      <c r="DQ7" s="109" t="n">
        <v>0</v>
      </c>
      <c r="DR7" s="109" t="n">
        <v>2500</v>
      </c>
      <c r="DS7" s="109" t="n">
        <v>0</v>
      </c>
      <c r="DT7" s="109" t="n">
        <v>0</v>
      </c>
      <c r="DU7" s="109" t="n">
        <v>0</v>
      </c>
      <c r="DV7" s="109" t="n">
        <v>0</v>
      </c>
      <c r="DW7" s="109" t="n">
        <v>7700</v>
      </c>
      <c r="DX7" s="109" t="n">
        <v>0</v>
      </c>
      <c r="DY7" s="109" t="n">
        <v>0</v>
      </c>
      <c r="DZ7" s="109" t="n">
        <v>0</v>
      </c>
      <c r="EA7" s="109" t="n">
        <v>0</v>
      </c>
      <c r="EB7" s="109" t="n">
        <v>0</v>
      </c>
      <c r="EC7" s="109" t="n">
        <v>0</v>
      </c>
      <c r="ED7" s="109" t="n">
        <v>0</v>
      </c>
      <c r="EE7" s="109" t="n">
        <v>0</v>
      </c>
      <c r="EF7" s="109" t="n">
        <v>0</v>
      </c>
      <c r="EG7" s="109" t="n">
        <v>0</v>
      </c>
      <c r="EH7" s="109" t="n">
        <v>0</v>
      </c>
      <c r="EI7" s="109" t="n">
        <v>0</v>
      </c>
      <c r="EJ7" s="109" t="n">
        <v>28666.79</v>
      </c>
      <c r="EK7" s="109" t="n">
        <v>0</v>
      </c>
      <c r="EL7" s="109" t="n">
        <v>0</v>
      </c>
      <c r="EM7" s="109" t="n">
        <v>27500</v>
      </c>
      <c r="EN7" s="109" t="n">
        <v>45000</v>
      </c>
      <c r="EO7" s="109" t="n">
        <v>0</v>
      </c>
      <c r="EP7" s="109" t="n">
        <v>26000</v>
      </c>
      <c r="EQ7" s="109" t="n">
        <v>0</v>
      </c>
      <c r="ER7" s="109" t="n">
        <v>13400</v>
      </c>
      <c r="ES7" s="109" t="n">
        <v>5250</v>
      </c>
      <c r="ET7" s="109" t="n">
        <v>0</v>
      </c>
      <c r="EU7" s="109" t="n">
        <v>0</v>
      </c>
      <c r="EV7" s="109" t="n">
        <v>0</v>
      </c>
      <c r="EW7" s="109" t="n">
        <v>0</v>
      </c>
      <c r="EX7" s="109" t="n">
        <v>0</v>
      </c>
      <c r="EY7" s="109" t="n">
        <f aca="false">ROUND(SUM(F7:EX7),5)</f>
        <v>760387.79</v>
      </c>
      <c r="EZ7" s="114"/>
      <c r="FA7" s="125"/>
      <c r="FB7" s="114"/>
      <c r="FC7" s="125"/>
      <c r="FD7" s="114"/>
      <c r="FE7" s="125"/>
      <c r="FF7" s="114"/>
      <c r="FG7" s="125"/>
      <c r="FH7" s="114"/>
      <c r="FI7" s="125"/>
      <c r="FJ7" s="114"/>
      <c r="FK7" s="125"/>
      <c r="FL7" s="114"/>
      <c r="FM7" s="125"/>
      <c r="FN7" s="114"/>
      <c r="FO7" s="125"/>
      <c r="FP7" s="114"/>
      <c r="FQ7" s="125"/>
      <c r="FR7" s="114"/>
      <c r="FS7" s="125"/>
      <c r="FT7" s="114"/>
      <c r="FU7" s="125"/>
      <c r="FV7" s="114"/>
      <c r="FW7" s="125"/>
      <c r="FX7" s="114"/>
      <c r="FY7" s="125"/>
      <c r="FZ7" s="114"/>
      <c r="GA7" s="125"/>
      <c r="GB7" s="114"/>
      <c r="GC7" s="125"/>
      <c r="GD7" s="114"/>
      <c r="GE7" s="125"/>
      <c r="GF7" s="114"/>
      <c r="GG7" s="125"/>
      <c r="GH7" s="114"/>
      <c r="GI7" s="125"/>
      <c r="GJ7" s="114"/>
      <c r="GK7" s="125"/>
      <c r="GL7" s="114"/>
      <c r="GM7" s="125"/>
      <c r="GN7" s="114"/>
      <c r="GO7" s="125"/>
      <c r="GP7" s="114"/>
      <c r="GQ7" s="125"/>
      <c r="GR7" s="114"/>
      <c r="GS7" s="125"/>
      <c r="GT7" s="114"/>
      <c r="GU7" s="125"/>
      <c r="GV7" s="114"/>
      <c r="GW7" s="125"/>
      <c r="GX7" s="114"/>
      <c r="GY7" s="125"/>
      <c r="GZ7" s="114"/>
      <c r="HA7" s="125"/>
      <c r="HB7" s="114"/>
      <c r="HC7" s="125"/>
      <c r="HD7" s="114"/>
      <c r="HE7" s="125"/>
      <c r="HF7" s="114"/>
      <c r="HG7" s="125"/>
      <c r="HH7" s="114"/>
      <c r="HI7" s="125"/>
      <c r="HJ7" s="114"/>
      <c r="HK7" s="125"/>
      <c r="HL7" s="114"/>
      <c r="HM7" s="125"/>
      <c r="HN7" s="114"/>
      <c r="HO7" s="125"/>
      <c r="HP7" s="114"/>
      <c r="HQ7" s="125"/>
      <c r="HR7" s="114"/>
      <c r="HS7" s="125"/>
      <c r="HT7" s="114"/>
      <c r="HU7" s="125"/>
      <c r="HV7" s="114"/>
      <c r="HW7" s="125"/>
      <c r="HX7" s="114"/>
      <c r="HY7" s="125"/>
      <c r="HZ7" s="114"/>
      <c r="IA7" s="125"/>
      <c r="IB7" s="114"/>
      <c r="IC7" s="125"/>
      <c r="ID7" s="114"/>
      <c r="IE7" s="125"/>
      <c r="IF7" s="114"/>
      <c r="IG7" s="125"/>
      <c r="IH7" s="114"/>
      <c r="II7" s="125"/>
      <c r="IJ7" s="114"/>
      <c r="IK7" s="125"/>
      <c r="IL7" s="114"/>
      <c r="IM7" s="125"/>
      <c r="IN7" s="114"/>
      <c r="IO7" s="125"/>
      <c r="IP7" s="114"/>
      <c r="IQ7" s="125"/>
      <c r="IR7" s="114"/>
      <c r="IS7" s="125"/>
      <c r="IT7" s="114"/>
      <c r="IU7" s="125"/>
      <c r="IV7" s="114"/>
      <c r="IW7" s="125"/>
      <c r="IX7" s="114"/>
      <c r="IY7" s="125"/>
      <c r="IZ7" s="114"/>
      <c r="JA7" s="125"/>
      <c r="JB7" s="114"/>
      <c r="JC7" s="125"/>
      <c r="JD7" s="114"/>
      <c r="JE7" s="125"/>
      <c r="JF7" s="114"/>
      <c r="JG7" s="125"/>
      <c r="JH7" s="114"/>
      <c r="JI7" s="125"/>
      <c r="JJ7" s="114"/>
      <c r="JK7" s="125"/>
      <c r="JL7" s="114"/>
      <c r="JM7" s="125"/>
      <c r="JN7" s="114"/>
      <c r="JO7" s="125"/>
      <c r="JP7" s="114"/>
      <c r="JQ7" s="125"/>
      <c r="JR7" s="114"/>
      <c r="JS7" s="125"/>
      <c r="JT7" s="114"/>
      <c r="JU7" s="125"/>
      <c r="JV7" s="114"/>
      <c r="JW7" s="125"/>
      <c r="JX7" s="114"/>
      <c r="JY7" s="126"/>
      <c r="JZ7" s="126"/>
      <c r="KA7" s="126"/>
      <c r="KB7" s="126"/>
      <c r="KC7" s="126"/>
      <c r="KD7" s="126"/>
      <c r="KE7" s="126"/>
      <c r="KF7" s="126"/>
      <c r="KG7" s="126"/>
      <c r="KH7" s="126"/>
      <c r="KI7" s="126"/>
      <c r="KJ7" s="126"/>
      <c r="KK7" s="126"/>
      <c r="KL7" s="126"/>
    </row>
    <row r="8" customFormat="false" ht="13.8" hidden="false" customHeight="false" outlineLevel="0" collapsed="false">
      <c r="A8" s="76"/>
      <c r="B8" s="76"/>
      <c r="C8" s="76"/>
      <c r="D8" s="76"/>
      <c r="E8" s="76" t="s">
        <v>61</v>
      </c>
      <c r="F8" s="113" t="n">
        <v>0</v>
      </c>
      <c r="G8" s="113" t="n">
        <v>0</v>
      </c>
      <c r="H8" s="113" t="n">
        <v>0</v>
      </c>
      <c r="I8" s="113" t="n">
        <v>0</v>
      </c>
      <c r="J8" s="113" t="n">
        <v>0</v>
      </c>
      <c r="K8" s="113" t="n">
        <v>0</v>
      </c>
      <c r="L8" s="113" t="n">
        <v>0</v>
      </c>
      <c r="M8" s="113" t="n">
        <v>0</v>
      </c>
      <c r="N8" s="113" t="n">
        <v>0</v>
      </c>
      <c r="O8" s="113" t="n">
        <v>0</v>
      </c>
      <c r="P8" s="113" t="n">
        <v>0</v>
      </c>
      <c r="Q8" s="113" t="n">
        <v>0</v>
      </c>
      <c r="R8" s="113" t="n">
        <v>0</v>
      </c>
      <c r="S8" s="113" t="n">
        <v>0</v>
      </c>
      <c r="T8" s="113" t="n">
        <v>0</v>
      </c>
      <c r="U8" s="113" t="n">
        <v>0</v>
      </c>
      <c r="V8" s="113" t="n">
        <v>0</v>
      </c>
      <c r="W8" s="113" t="n">
        <v>0</v>
      </c>
      <c r="X8" s="113" t="n">
        <v>0</v>
      </c>
      <c r="Y8" s="113" t="n">
        <v>0</v>
      </c>
      <c r="Z8" s="113" t="n">
        <v>0</v>
      </c>
      <c r="AA8" s="113" t="n">
        <v>0</v>
      </c>
      <c r="AB8" s="113" t="n">
        <v>0</v>
      </c>
      <c r="AC8" s="113" t="n">
        <v>0</v>
      </c>
      <c r="AD8" s="113" t="n">
        <v>0</v>
      </c>
      <c r="AE8" s="113" t="n">
        <v>0</v>
      </c>
      <c r="AF8" s="113" t="n">
        <v>0</v>
      </c>
      <c r="AG8" s="113" t="n">
        <v>0</v>
      </c>
      <c r="AH8" s="113" t="n">
        <v>0</v>
      </c>
      <c r="AI8" s="113" t="n">
        <v>0</v>
      </c>
      <c r="AJ8" s="113" t="n">
        <v>0</v>
      </c>
      <c r="AK8" s="113" t="n">
        <v>0</v>
      </c>
      <c r="AL8" s="113" t="n">
        <v>0</v>
      </c>
      <c r="AM8" s="113" t="n">
        <v>0</v>
      </c>
      <c r="AN8" s="113" t="n">
        <v>0</v>
      </c>
      <c r="AO8" s="113" t="n">
        <v>0</v>
      </c>
      <c r="AP8" s="113" t="n">
        <v>0</v>
      </c>
      <c r="AQ8" s="113" t="n">
        <v>0</v>
      </c>
      <c r="AR8" s="113" t="n">
        <v>0</v>
      </c>
      <c r="AS8" s="113" t="n">
        <v>0</v>
      </c>
      <c r="AT8" s="113" t="n">
        <v>0</v>
      </c>
      <c r="AU8" s="113" t="n">
        <v>0</v>
      </c>
      <c r="AV8" s="113" t="n">
        <v>0</v>
      </c>
      <c r="AW8" s="113" t="n">
        <v>0</v>
      </c>
      <c r="AX8" s="113" t="n">
        <v>0</v>
      </c>
      <c r="AY8" s="113" t="n">
        <v>0</v>
      </c>
      <c r="AZ8" s="113" t="n">
        <v>0</v>
      </c>
      <c r="BA8" s="113" t="n">
        <v>0</v>
      </c>
      <c r="BB8" s="113" t="n">
        <v>0</v>
      </c>
      <c r="BC8" s="113" t="n">
        <v>0</v>
      </c>
      <c r="BD8" s="113" t="n">
        <v>0</v>
      </c>
      <c r="BE8" s="113" t="n">
        <v>0</v>
      </c>
      <c r="BF8" s="113" t="n">
        <v>0</v>
      </c>
      <c r="BG8" s="113" t="n">
        <v>0</v>
      </c>
      <c r="BH8" s="113" t="n">
        <v>0</v>
      </c>
      <c r="BI8" s="113" t="n">
        <v>0</v>
      </c>
      <c r="BJ8" s="113" t="n">
        <v>0</v>
      </c>
      <c r="BK8" s="113" t="n">
        <v>0</v>
      </c>
      <c r="BL8" s="113" t="n">
        <v>0</v>
      </c>
      <c r="BM8" s="113" t="n">
        <v>0</v>
      </c>
      <c r="BN8" s="113" t="n">
        <v>0</v>
      </c>
      <c r="BO8" s="113" t="n">
        <v>0</v>
      </c>
      <c r="BP8" s="113" t="n">
        <v>0</v>
      </c>
      <c r="BQ8" s="113" t="n">
        <v>0</v>
      </c>
      <c r="BR8" s="113" t="n">
        <v>0</v>
      </c>
      <c r="BS8" s="113" t="n">
        <v>0</v>
      </c>
      <c r="BT8" s="113" t="n">
        <v>0</v>
      </c>
      <c r="BU8" s="113" t="n">
        <v>0</v>
      </c>
      <c r="BV8" s="113" t="n">
        <v>0</v>
      </c>
      <c r="BW8" s="113" t="n">
        <v>0</v>
      </c>
      <c r="BX8" s="113" t="n">
        <v>0</v>
      </c>
      <c r="BY8" s="113" t="n">
        <v>0</v>
      </c>
      <c r="BZ8" s="113" t="n">
        <v>0</v>
      </c>
      <c r="CA8" s="113" t="n">
        <v>0</v>
      </c>
      <c r="CB8" s="113" t="n">
        <v>0</v>
      </c>
      <c r="CC8" s="113" t="n">
        <v>0</v>
      </c>
      <c r="CD8" s="113" t="n">
        <v>0</v>
      </c>
      <c r="CE8" s="113" t="n">
        <v>0</v>
      </c>
      <c r="CF8" s="113" t="n">
        <v>0</v>
      </c>
      <c r="CG8" s="113" t="n">
        <v>0</v>
      </c>
      <c r="CH8" s="113" t="n">
        <v>0</v>
      </c>
      <c r="CI8" s="113" t="n">
        <v>0</v>
      </c>
      <c r="CJ8" s="113" t="n">
        <v>0</v>
      </c>
      <c r="CK8" s="113" t="n">
        <v>0</v>
      </c>
      <c r="CL8" s="113" t="n">
        <v>0</v>
      </c>
      <c r="CM8" s="113" t="n">
        <v>0</v>
      </c>
      <c r="CN8" s="113" t="n">
        <v>0</v>
      </c>
      <c r="CO8" s="113" t="n">
        <v>0</v>
      </c>
      <c r="CP8" s="113" t="n">
        <v>0</v>
      </c>
      <c r="CQ8" s="113" t="n">
        <v>0</v>
      </c>
      <c r="CR8" s="113" t="n">
        <v>0</v>
      </c>
      <c r="CS8" s="113" t="n">
        <v>0</v>
      </c>
      <c r="CT8" s="113" t="n">
        <v>0</v>
      </c>
      <c r="CU8" s="113" t="n">
        <v>0</v>
      </c>
      <c r="CV8" s="113" t="n">
        <v>0</v>
      </c>
      <c r="CW8" s="113" t="n">
        <v>0</v>
      </c>
      <c r="CX8" s="113" t="n">
        <v>0</v>
      </c>
      <c r="CY8" s="113" t="n">
        <v>0</v>
      </c>
      <c r="CZ8" s="113" t="n">
        <v>0</v>
      </c>
      <c r="DA8" s="113" t="n">
        <v>0</v>
      </c>
      <c r="DB8" s="113" t="n">
        <v>0</v>
      </c>
      <c r="DC8" s="113" t="n">
        <v>0</v>
      </c>
      <c r="DD8" s="113" t="n">
        <v>0</v>
      </c>
      <c r="DE8" s="113" t="n">
        <v>0</v>
      </c>
      <c r="DF8" s="113" t="n">
        <v>0</v>
      </c>
      <c r="DG8" s="113" t="n">
        <v>0</v>
      </c>
      <c r="DH8" s="113" t="n">
        <v>0</v>
      </c>
      <c r="DI8" s="113" t="n">
        <v>0</v>
      </c>
      <c r="DJ8" s="113" t="n">
        <v>0</v>
      </c>
      <c r="DK8" s="113" t="n">
        <v>0</v>
      </c>
      <c r="DL8" s="113" t="n">
        <v>0</v>
      </c>
      <c r="DM8" s="113" t="n">
        <v>0</v>
      </c>
      <c r="DN8" s="113" t="n">
        <v>0</v>
      </c>
      <c r="DO8" s="113" t="n">
        <v>0</v>
      </c>
      <c r="DP8" s="113" t="n">
        <v>0</v>
      </c>
      <c r="DQ8" s="113" t="n">
        <v>0</v>
      </c>
      <c r="DR8" s="113" t="n">
        <v>0</v>
      </c>
      <c r="DS8" s="113" t="n">
        <v>0</v>
      </c>
      <c r="DT8" s="113" t="n">
        <v>0</v>
      </c>
      <c r="DU8" s="113" t="n">
        <v>0</v>
      </c>
      <c r="DV8" s="113" t="n">
        <v>0</v>
      </c>
      <c r="DW8" s="113" t="n">
        <v>0</v>
      </c>
      <c r="DX8" s="113" t="n">
        <v>0</v>
      </c>
      <c r="DY8" s="113" t="n">
        <v>0</v>
      </c>
      <c r="DZ8" s="113" t="n">
        <v>0</v>
      </c>
      <c r="EA8" s="113" t="n">
        <v>0</v>
      </c>
      <c r="EB8" s="113" t="n">
        <v>0</v>
      </c>
      <c r="EC8" s="113" t="n">
        <v>0</v>
      </c>
      <c r="ED8" s="113" t="n">
        <v>0</v>
      </c>
      <c r="EE8" s="113" t="n">
        <v>0</v>
      </c>
      <c r="EF8" s="113" t="n">
        <v>0</v>
      </c>
      <c r="EG8" s="113" t="n">
        <v>0</v>
      </c>
      <c r="EH8" s="113" t="n">
        <v>0</v>
      </c>
      <c r="EI8" s="113" t="n">
        <v>0</v>
      </c>
      <c r="EJ8" s="113" t="n">
        <v>0</v>
      </c>
      <c r="EK8" s="113" t="n">
        <v>0</v>
      </c>
      <c r="EL8" s="113" t="n">
        <v>0</v>
      </c>
      <c r="EM8" s="113" t="n">
        <v>0</v>
      </c>
      <c r="EN8" s="113" t="n">
        <v>0</v>
      </c>
      <c r="EO8" s="113" t="n">
        <v>0</v>
      </c>
      <c r="EP8" s="113" t="n">
        <v>0</v>
      </c>
      <c r="EQ8" s="113" t="n">
        <v>0</v>
      </c>
      <c r="ER8" s="113" t="n">
        <v>0</v>
      </c>
      <c r="ES8" s="113" t="n">
        <v>0</v>
      </c>
      <c r="ET8" s="113" t="n">
        <v>0</v>
      </c>
      <c r="EU8" s="113" t="n">
        <v>0</v>
      </c>
      <c r="EV8" s="113" t="n">
        <v>0</v>
      </c>
      <c r="EW8" s="113" t="n">
        <v>0</v>
      </c>
      <c r="EX8" s="113" t="n">
        <v>0</v>
      </c>
      <c r="EY8" s="113" t="n">
        <f aca="false">ROUND(SUM(F8:EX8),5)</f>
        <v>0</v>
      </c>
      <c r="EZ8" s="114"/>
      <c r="FA8" s="125"/>
      <c r="FB8" s="114"/>
      <c r="FC8" s="125"/>
      <c r="FD8" s="114"/>
      <c r="FE8" s="125"/>
      <c r="FF8" s="114"/>
      <c r="FG8" s="125"/>
      <c r="FH8" s="114"/>
      <c r="FI8" s="125"/>
      <c r="FJ8" s="114"/>
      <c r="FK8" s="125"/>
      <c r="FL8" s="114"/>
      <c r="FM8" s="125"/>
      <c r="FN8" s="114"/>
      <c r="FO8" s="125"/>
      <c r="FP8" s="114"/>
      <c r="FQ8" s="125"/>
      <c r="FR8" s="114"/>
      <c r="FS8" s="125"/>
      <c r="FT8" s="114"/>
      <c r="FU8" s="125"/>
      <c r="FV8" s="114"/>
      <c r="FW8" s="125"/>
      <c r="FX8" s="114"/>
      <c r="FY8" s="125"/>
      <c r="FZ8" s="114"/>
      <c r="GA8" s="125"/>
      <c r="GB8" s="114"/>
      <c r="GC8" s="125"/>
      <c r="GD8" s="114"/>
      <c r="GE8" s="125"/>
      <c r="GF8" s="114"/>
      <c r="GG8" s="125"/>
      <c r="GH8" s="114"/>
      <c r="GI8" s="125"/>
      <c r="GJ8" s="114"/>
      <c r="GK8" s="125"/>
      <c r="GL8" s="114"/>
      <c r="GM8" s="125"/>
      <c r="GN8" s="114"/>
      <c r="GO8" s="125"/>
      <c r="GP8" s="114"/>
      <c r="GQ8" s="125"/>
      <c r="GR8" s="114"/>
      <c r="GS8" s="125"/>
      <c r="GT8" s="114"/>
      <c r="GU8" s="125"/>
      <c r="GV8" s="114"/>
      <c r="GW8" s="125"/>
      <c r="GX8" s="114"/>
      <c r="GY8" s="125"/>
      <c r="GZ8" s="114"/>
      <c r="HA8" s="125"/>
      <c r="HB8" s="114"/>
      <c r="HC8" s="125"/>
      <c r="HD8" s="114"/>
      <c r="HE8" s="125"/>
      <c r="HF8" s="114"/>
      <c r="HG8" s="125"/>
      <c r="HH8" s="114"/>
      <c r="HI8" s="125"/>
      <c r="HJ8" s="114"/>
      <c r="HK8" s="125"/>
      <c r="HL8" s="114"/>
      <c r="HM8" s="125"/>
      <c r="HN8" s="114"/>
      <c r="HO8" s="125"/>
      <c r="HP8" s="114"/>
      <c r="HQ8" s="125"/>
      <c r="HR8" s="114"/>
      <c r="HS8" s="125"/>
      <c r="HT8" s="114"/>
      <c r="HU8" s="125"/>
      <c r="HV8" s="114"/>
      <c r="HW8" s="125"/>
      <c r="HX8" s="114"/>
      <c r="HY8" s="125"/>
      <c r="HZ8" s="114"/>
      <c r="IA8" s="125"/>
      <c r="IB8" s="114"/>
      <c r="IC8" s="125"/>
      <c r="ID8" s="114"/>
      <c r="IE8" s="125"/>
      <c r="IF8" s="114"/>
      <c r="IG8" s="125"/>
      <c r="IH8" s="114"/>
      <c r="II8" s="125"/>
      <c r="IJ8" s="114"/>
      <c r="IK8" s="125"/>
      <c r="IL8" s="114"/>
      <c r="IM8" s="125"/>
      <c r="IN8" s="114"/>
      <c r="IO8" s="125"/>
      <c r="IP8" s="114"/>
      <c r="IQ8" s="125"/>
      <c r="IR8" s="114"/>
      <c r="IS8" s="125"/>
      <c r="IT8" s="114"/>
      <c r="IU8" s="125"/>
      <c r="IV8" s="114"/>
      <c r="IW8" s="125"/>
      <c r="IX8" s="114"/>
      <c r="IY8" s="125"/>
      <c r="IZ8" s="114"/>
      <c r="JA8" s="125"/>
      <c r="JB8" s="114"/>
      <c r="JC8" s="125"/>
      <c r="JD8" s="114"/>
      <c r="JE8" s="125"/>
      <c r="JF8" s="114"/>
      <c r="JG8" s="125"/>
      <c r="JH8" s="114"/>
      <c r="JI8" s="125"/>
      <c r="JJ8" s="114"/>
      <c r="JK8" s="125"/>
      <c r="JL8" s="114"/>
      <c r="JM8" s="125"/>
      <c r="JN8" s="114"/>
      <c r="JO8" s="125"/>
      <c r="JP8" s="114"/>
      <c r="JQ8" s="125"/>
      <c r="JR8" s="114"/>
      <c r="JS8" s="125"/>
      <c r="JT8" s="114"/>
      <c r="JU8" s="125"/>
      <c r="JV8" s="114"/>
      <c r="JW8" s="125"/>
      <c r="JX8" s="114"/>
      <c r="JY8" s="126"/>
      <c r="JZ8" s="126"/>
      <c r="KA8" s="126"/>
      <c r="KB8" s="126"/>
      <c r="KC8" s="126"/>
      <c r="KD8" s="126"/>
      <c r="KE8" s="126"/>
      <c r="KF8" s="126"/>
      <c r="KG8" s="126"/>
      <c r="KH8" s="126"/>
      <c r="KI8" s="126"/>
      <c r="KJ8" s="126"/>
      <c r="KK8" s="126"/>
      <c r="KL8" s="126"/>
    </row>
    <row r="9" customFormat="false" ht="13.8" hidden="false" customHeight="false" outlineLevel="0" collapsed="false">
      <c r="A9" s="76"/>
      <c r="B9" s="76"/>
      <c r="C9" s="76"/>
      <c r="D9" s="76" t="s">
        <v>62</v>
      </c>
      <c r="E9" s="76"/>
      <c r="F9" s="109" t="n">
        <f aca="false">ROUND(SUM(F6:F8),5)</f>
        <v>0</v>
      </c>
      <c r="G9" s="109" t="n">
        <f aca="false">ROUND(SUM(G6:G8),5)</f>
        <v>3500</v>
      </c>
      <c r="H9" s="109" t="n">
        <f aca="false">ROUND(SUM(H6:H8),5)</f>
        <v>24500</v>
      </c>
      <c r="I9" s="109" t="n">
        <f aca="false">ROUND(SUM(I6:I8),5)</f>
        <v>0</v>
      </c>
      <c r="J9" s="109" t="n">
        <f aca="false">ROUND(SUM(J6:J8),5)</f>
        <v>24000</v>
      </c>
      <c r="K9" s="109" t="n">
        <f aca="false">ROUND(SUM(K6:K8),5)</f>
        <v>7500</v>
      </c>
      <c r="L9" s="109" t="n">
        <f aca="false">ROUND(SUM(L6:L8),5)</f>
        <v>0</v>
      </c>
      <c r="M9" s="109" t="n">
        <f aca="false">ROUND(SUM(M6:M8),5)</f>
        <v>0</v>
      </c>
      <c r="N9" s="109" t="n">
        <f aca="false">ROUND(SUM(N6:N8),5)</f>
        <v>19971</v>
      </c>
      <c r="O9" s="109" t="n">
        <f aca="false">ROUND(SUM(O6:O8),5)</f>
        <v>27250</v>
      </c>
      <c r="P9" s="109" t="n">
        <f aca="false">ROUND(SUM(P6:P8),5)</f>
        <v>0</v>
      </c>
      <c r="Q9" s="109" t="n">
        <f aca="false">ROUND(SUM(Q6:Q8),5)</f>
        <v>13500</v>
      </c>
      <c r="R9" s="109" t="n">
        <f aca="false">ROUND(SUM(R6:R8),5)</f>
        <v>0</v>
      </c>
      <c r="S9" s="109" t="n">
        <f aca="false">ROUND(SUM(S6:S8),5)</f>
        <v>0</v>
      </c>
      <c r="T9" s="109" t="n">
        <f aca="false">ROUND(SUM(T6:T8),5)</f>
        <v>0</v>
      </c>
      <c r="U9" s="109" t="n">
        <f aca="false">ROUND(SUM(U6:U8),5)</f>
        <v>0</v>
      </c>
      <c r="V9" s="109" t="n">
        <f aca="false">ROUND(SUM(V6:V8),5)</f>
        <v>16900</v>
      </c>
      <c r="W9" s="109" t="n">
        <f aca="false">ROUND(SUM(W6:W8),5)</f>
        <v>0</v>
      </c>
      <c r="X9" s="109" t="n">
        <f aca="false">ROUND(SUM(X6:X8),5)</f>
        <v>0</v>
      </c>
      <c r="Y9" s="109" t="n">
        <f aca="false">ROUND(SUM(Y6:Y8),5)</f>
        <v>54000</v>
      </c>
      <c r="Z9" s="109" t="n">
        <f aca="false">ROUND(SUM(Z6:Z8),5)</f>
        <v>0</v>
      </c>
      <c r="AA9" s="109" t="n">
        <f aca="false">ROUND(SUM(AA6:AA8),5)</f>
        <v>0</v>
      </c>
      <c r="AB9" s="109" t="n">
        <f aca="false">ROUND(SUM(AB6:AB8),5)</f>
        <v>0</v>
      </c>
      <c r="AC9" s="109" t="n">
        <f aca="false">ROUND(SUM(AC6:AC8),5)</f>
        <v>0</v>
      </c>
      <c r="AD9" s="109" t="n">
        <f aca="false">ROUND(SUM(AD6:AD8),5)</f>
        <v>16000</v>
      </c>
      <c r="AE9" s="109" t="n">
        <f aca="false">ROUND(SUM(AE6:AE8),5)</f>
        <v>0</v>
      </c>
      <c r="AF9" s="109" t="n">
        <f aca="false">ROUND(SUM(AF6:AF8),5)</f>
        <v>0</v>
      </c>
      <c r="AG9" s="109" t="n">
        <f aca="false">ROUND(SUM(AG6:AG8),5)</f>
        <v>2500</v>
      </c>
      <c r="AH9" s="109" t="n">
        <f aca="false">ROUND(SUM(AH6:AH8),5)</f>
        <v>0</v>
      </c>
      <c r="AI9" s="109" t="n">
        <f aca="false">ROUND(SUM(AI6:AI8),5)</f>
        <v>0</v>
      </c>
      <c r="AJ9" s="109" t="n">
        <f aca="false">ROUND(SUM(AJ6:AJ8),5)</f>
        <v>0</v>
      </c>
      <c r="AK9" s="109" t="n">
        <f aca="false">ROUND(SUM(AK6:AK8),5)</f>
        <v>0</v>
      </c>
      <c r="AL9" s="109" t="n">
        <f aca="false">ROUND(SUM(AL6:AL8),5)</f>
        <v>0</v>
      </c>
      <c r="AM9" s="109" t="n">
        <f aca="false">ROUND(SUM(AM6:AM8),5)</f>
        <v>0</v>
      </c>
      <c r="AN9" s="109" t="n">
        <f aca="false">ROUND(SUM(AN6:AN8),5)</f>
        <v>0</v>
      </c>
      <c r="AO9" s="109" t="n">
        <f aca="false">ROUND(SUM(AO6:AO8),5)</f>
        <v>0</v>
      </c>
      <c r="AP9" s="109" t="n">
        <f aca="false">ROUND(SUM(AP6:AP8),5)</f>
        <v>0</v>
      </c>
      <c r="AQ9" s="109" t="n">
        <f aca="false">ROUND(SUM(AQ6:AQ8),5)</f>
        <v>0</v>
      </c>
      <c r="AR9" s="109" t="n">
        <f aca="false">ROUND(SUM(AR6:AR8),5)</f>
        <v>0</v>
      </c>
      <c r="AS9" s="109" t="n">
        <f aca="false">ROUND(SUM(AS6:AS8),5)</f>
        <v>0</v>
      </c>
      <c r="AT9" s="109" t="n">
        <f aca="false">ROUND(SUM(AT6:AT8),5)</f>
        <v>20750</v>
      </c>
      <c r="AU9" s="109" t="n">
        <f aca="false">ROUND(SUM(AU6:AU8),5)</f>
        <v>0</v>
      </c>
      <c r="AV9" s="109" t="n">
        <f aca="false">ROUND(SUM(AV6:AV8),5)</f>
        <v>0</v>
      </c>
      <c r="AW9" s="109" t="n">
        <f aca="false">ROUND(SUM(AW6:AW8),5)</f>
        <v>0</v>
      </c>
      <c r="AX9" s="109" t="n">
        <f aca="false">ROUND(SUM(AX6:AX8),5)</f>
        <v>0</v>
      </c>
      <c r="AY9" s="109" t="n">
        <f aca="false">ROUND(SUM(AY6:AY8),5)</f>
        <v>0</v>
      </c>
      <c r="AZ9" s="109" t="n">
        <f aca="false">ROUND(SUM(AZ6:AZ8),5)</f>
        <v>5000</v>
      </c>
      <c r="BA9" s="109" t="n">
        <f aca="false">ROUND(SUM(BA6:BA8),5)</f>
        <v>0</v>
      </c>
      <c r="BB9" s="109" t="n">
        <f aca="false">ROUND(SUM(BB6:BB8),5)</f>
        <v>0</v>
      </c>
      <c r="BC9" s="109" t="n">
        <f aca="false">ROUND(SUM(BC6:BC8),5)</f>
        <v>0</v>
      </c>
      <c r="BD9" s="109" t="n">
        <f aca="false">ROUND(SUM(BD6:BD8),5)</f>
        <v>0</v>
      </c>
      <c r="BE9" s="109" t="n">
        <f aca="false">ROUND(SUM(BE6:BE8),5)</f>
        <v>0</v>
      </c>
      <c r="BF9" s="109" t="n">
        <f aca="false">ROUND(SUM(BF6:BF8),5)</f>
        <v>0</v>
      </c>
      <c r="BG9" s="109" t="n">
        <f aca="false">ROUND(SUM(BG6:BG8),5)</f>
        <v>25500</v>
      </c>
      <c r="BH9" s="109" t="n">
        <f aca="false">ROUND(SUM(BH6:BH8),5)</f>
        <v>0</v>
      </c>
      <c r="BI9" s="109" t="n">
        <f aca="false">ROUND(SUM(BI6:BI8),5)</f>
        <v>0</v>
      </c>
      <c r="BJ9" s="109" t="n">
        <f aca="false">ROUND(SUM(BJ6:BJ8),5)</f>
        <v>0</v>
      </c>
      <c r="BK9" s="109" t="n">
        <f aca="false">ROUND(SUM(BK6:BK8),5)</f>
        <v>27500</v>
      </c>
      <c r="BL9" s="109" t="n">
        <f aca="false">ROUND(SUM(BL6:BL8),5)</f>
        <v>0</v>
      </c>
      <c r="BM9" s="109" t="n">
        <f aca="false">ROUND(SUM(BM6:BM8),5)</f>
        <v>26250</v>
      </c>
      <c r="BN9" s="109" t="n">
        <f aca="false">ROUND(SUM(BN6:BN8),5)</f>
        <v>0</v>
      </c>
      <c r="BO9" s="109" t="n">
        <f aca="false">ROUND(SUM(BO6:BO8),5)</f>
        <v>0</v>
      </c>
      <c r="BP9" s="109" t="n">
        <f aca="false">ROUND(SUM(BP6:BP8),5)</f>
        <v>0</v>
      </c>
      <c r="BQ9" s="109" t="n">
        <f aca="false">ROUND(SUM(BQ6:BQ8),5)</f>
        <v>0</v>
      </c>
      <c r="BR9" s="109" t="n">
        <f aca="false">ROUND(SUM(BR6:BR8),5)</f>
        <v>0</v>
      </c>
      <c r="BS9" s="109" t="n">
        <f aca="false">ROUND(SUM(BS6:BS8),5)</f>
        <v>0</v>
      </c>
      <c r="BT9" s="109" t="n">
        <f aca="false">ROUND(SUM(BT6:BT8),5)</f>
        <v>0</v>
      </c>
      <c r="BU9" s="109" t="n">
        <f aca="false">ROUND(SUM(BU6:BU8),5)</f>
        <v>18500</v>
      </c>
      <c r="BV9" s="109" t="n">
        <f aca="false">ROUND(SUM(BV6:BV8),5)</f>
        <v>0</v>
      </c>
      <c r="BW9" s="109" t="n">
        <f aca="false">ROUND(SUM(BW6:BW8),5)</f>
        <v>0</v>
      </c>
      <c r="BX9" s="109" t="n">
        <f aca="false">ROUND(SUM(BX6:BX8),5)</f>
        <v>14500</v>
      </c>
      <c r="BY9" s="109" t="n">
        <f aca="false">ROUND(SUM(BY6:BY8),5)</f>
        <v>0</v>
      </c>
      <c r="BZ9" s="109" t="n">
        <f aca="false">ROUND(SUM(BZ6:BZ8),5)</f>
        <v>0</v>
      </c>
      <c r="CA9" s="109" t="n">
        <f aca="false">ROUND(SUM(CA6:CA8),5)</f>
        <v>0</v>
      </c>
      <c r="CB9" s="109" t="n">
        <f aca="false">ROUND(SUM(CB6:CB8),5)</f>
        <v>3000</v>
      </c>
      <c r="CC9" s="109" t="n">
        <f aca="false">ROUND(SUM(CC6:CC8),5)</f>
        <v>0</v>
      </c>
      <c r="CD9" s="109" t="n">
        <f aca="false">ROUND(SUM(CD6:CD8),5)</f>
        <v>0</v>
      </c>
      <c r="CE9" s="109" t="n">
        <f aca="false">ROUND(SUM(CE6:CE8),5)</f>
        <v>0</v>
      </c>
      <c r="CF9" s="109" t="n">
        <f aca="false">ROUND(SUM(CF6:CF8),5)</f>
        <v>12000</v>
      </c>
      <c r="CG9" s="109" t="n">
        <f aca="false">ROUND(SUM(CG6:CG8),5)</f>
        <v>0</v>
      </c>
      <c r="CH9" s="109" t="n">
        <f aca="false">ROUND(SUM(CH6:CH8),5)</f>
        <v>0</v>
      </c>
      <c r="CI9" s="109" t="n">
        <f aca="false">ROUND(SUM(CI6:CI8),5)</f>
        <v>0</v>
      </c>
      <c r="CJ9" s="109" t="n">
        <f aca="false">ROUND(SUM(CJ6:CJ8),5)</f>
        <v>0</v>
      </c>
      <c r="CK9" s="109" t="n">
        <f aca="false">ROUND(SUM(CK6:CK8),5)</f>
        <v>31250</v>
      </c>
      <c r="CL9" s="109" t="n">
        <f aca="false">ROUND(SUM(CL6:CL8),5)</f>
        <v>0</v>
      </c>
      <c r="CM9" s="109" t="n">
        <f aca="false">ROUND(SUM(CM6:CM8),5)</f>
        <v>0</v>
      </c>
      <c r="CN9" s="109" t="n">
        <f aca="false">ROUND(SUM(CN6:CN8),5)</f>
        <v>0</v>
      </c>
      <c r="CO9" s="109" t="n">
        <f aca="false">ROUND(SUM(CO6:CO8),5)</f>
        <v>27500</v>
      </c>
      <c r="CP9" s="109" t="n">
        <f aca="false">ROUND(SUM(CP6:CP8),5)</f>
        <v>0</v>
      </c>
      <c r="CQ9" s="109" t="n">
        <f aca="false">ROUND(SUM(CQ6:CQ8),5)</f>
        <v>3000</v>
      </c>
      <c r="CR9" s="109" t="n">
        <f aca="false">ROUND(SUM(CR6:CR8),5)</f>
        <v>0</v>
      </c>
      <c r="CS9" s="109" t="n">
        <f aca="false">ROUND(SUM(CS6:CS8),5)</f>
        <v>31000</v>
      </c>
      <c r="CT9" s="109" t="n">
        <f aca="false">ROUND(SUM(CT6:CT8),5)</f>
        <v>26000</v>
      </c>
      <c r="CU9" s="109" t="n">
        <f aca="false">ROUND(SUM(CU6:CU8),5)</f>
        <v>24000</v>
      </c>
      <c r="CV9" s="109" t="n">
        <f aca="false">ROUND(SUM(CV6:CV8),5)</f>
        <v>17000</v>
      </c>
      <c r="CW9" s="109" t="n">
        <f aca="false">ROUND(SUM(CW6:CW8),5)</f>
        <v>0</v>
      </c>
      <c r="CX9" s="109" t="n">
        <f aca="false">ROUND(SUM(CX6:CX8),5)</f>
        <v>0</v>
      </c>
      <c r="CY9" s="109" t="n">
        <f aca="false">ROUND(SUM(CY6:CY8),5)</f>
        <v>0</v>
      </c>
      <c r="CZ9" s="109" t="n">
        <f aca="false">ROUND(SUM(CZ6:CZ8),5)</f>
        <v>0</v>
      </c>
      <c r="DA9" s="109" t="n">
        <f aca="false">ROUND(SUM(DA6:DA8),5)</f>
        <v>1500</v>
      </c>
      <c r="DB9" s="109" t="n">
        <f aca="false">ROUND(SUM(DB6:DB8),5)</f>
        <v>0</v>
      </c>
      <c r="DC9" s="109" t="n">
        <f aca="false">ROUND(SUM(DC6:DC8),5)</f>
        <v>0</v>
      </c>
      <c r="DD9" s="109" t="n">
        <f aca="false">ROUND(SUM(DD6:DD8),5)</f>
        <v>30000</v>
      </c>
      <c r="DE9" s="109" t="n">
        <f aca="false">ROUND(SUM(DE6:DE8),5)</f>
        <v>0</v>
      </c>
      <c r="DF9" s="109" t="n">
        <f aca="false">ROUND(SUM(DF6:DF8),5)</f>
        <v>23500</v>
      </c>
      <c r="DG9" s="109" t="n">
        <f aca="false">ROUND(SUM(DG6:DG8),5)</f>
        <v>0</v>
      </c>
      <c r="DH9" s="109" t="n">
        <f aca="false">ROUND(SUM(DH6:DH8),5)</f>
        <v>0</v>
      </c>
      <c r="DI9" s="109" t="n">
        <f aca="false">ROUND(SUM(DI6:DI8),5)</f>
        <v>0</v>
      </c>
      <c r="DJ9" s="109" t="n">
        <f aca="false">ROUND(SUM(DJ6:DJ8),5)</f>
        <v>0</v>
      </c>
      <c r="DK9" s="109" t="n">
        <f aca="false">ROUND(SUM(DK6:DK8),5)</f>
        <v>0</v>
      </c>
      <c r="DL9" s="109" t="n">
        <f aca="false">ROUND(SUM(DL6:DL8),5)</f>
        <v>17500</v>
      </c>
      <c r="DM9" s="109" t="n">
        <f aca="false">ROUND(SUM(DM6:DM8),5)</f>
        <v>0</v>
      </c>
      <c r="DN9" s="109" t="n">
        <f aca="false">ROUND(SUM(DN6:DN8),5)</f>
        <v>9500</v>
      </c>
      <c r="DO9" s="109" t="n">
        <f aca="false">ROUND(SUM(DO6:DO8),5)</f>
        <v>0</v>
      </c>
      <c r="DP9" s="109" t="n">
        <f aca="false">ROUND(SUM(DP6:DP8),5)</f>
        <v>0</v>
      </c>
      <c r="DQ9" s="109" t="n">
        <f aca="false">ROUND(SUM(DQ6:DQ8),5)</f>
        <v>0</v>
      </c>
      <c r="DR9" s="109" t="n">
        <f aca="false">ROUND(SUM(DR6:DR8),5)</f>
        <v>2500</v>
      </c>
      <c r="DS9" s="109" t="n">
        <f aca="false">ROUND(SUM(DS6:DS8),5)</f>
        <v>0</v>
      </c>
      <c r="DT9" s="109" t="n">
        <f aca="false">ROUND(SUM(DT6:DT8),5)</f>
        <v>0</v>
      </c>
      <c r="DU9" s="109" t="n">
        <f aca="false">ROUND(SUM(DU6:DU8),5)</f>
        <v>0</v>
      </c>
      <c r="DV9" s="109" t="n">
        <f aca="false">ROUND(SUM(DV6:DV8),5)</f>
        <v>0</v>
      </c>
      <c r="DW9" s="109" t="n">
        <f aca="false">ROUND(SUM(DW6:DW8),5)</f>
        <v>7700</v>
      </c>
      <c r="DX9" s="109" t="n">
        <f aca="false">ROUND(SUM(DX6:DX8),5)</f>
        <v>0</v>
      </c>
      <c r="DY9" s="109" t="n">
        <f aca="false">ROUND(SUM(DY6:DY8),5)</f>
        <v>0</v>
      </c>
      <c r="DZ9" s="109" t="n">
        <f aca="false">ROUND(SUM(DZ6:DZ8),5)</f>
        <v>0</v>
      </c>
      <c r="EA9" s="109" t="n">
        <f aca="false">ROUND(SUM(EA6:EA8),5)</f>
        <v>0</v>
      </c>
      <c r="EB9" s="109" t="n">
        <f aca="false">ROUND(SUM(EB6:EB8),5)</f>
        <v>0</v>
      </c>
      <c r="EC9" s="109" t="n">
        <f aca="false">ROUND(SUM(EC6:EC8),5)</f>
        <v>0</v>
      </c>
      <c r="ED9" s="109" t="n">
        <f aca="false">ROUND(SUM(ED6:ED8),5)</f>
        <v>0</v>
      </c>
      <c r="EE9" s="109" t="n">
        <f aca="false">ROUND(SUM(EE6:EE8),5)</f>
        <v>0</v>
      </c>
      <c r="EF9" s="109" t="n">
        <f aca="false">ROUND(SUM(EF6:EF8),5)</f>
        <v>0</v>
      </c>
      <c r="EG9" s="109" t="n">
        <f aca="false">ROUND(SUM(EG6:EG8),5)</f>
        <v>0</v>
      </c>
      <c r="EH9" s="109" t="n">
        <f aca="false">ROUND(SUM(EH6:EH8),5)</f>
        <v>0</v>
      </c>
      <c r="EI9" s="109" t="n">
        <f aca="false">ROUND(SUM(EI6:EI8),5)</f>
        <v>0</v>
      </c>
      <c r="EJ9" s="109" t="n">
        <f aca="false">ROUND(SUM(EJ6:EJ8),5)</f>
        <v>28666.79</v>
      </c>
      <c r="EK9" s="109" t="n">
        <f aca="false">ROUND(SUM(EK6:EK8),5)</f>
        <v>0</v>
      </c>
      <c r="EL9" s="109" t="n">
        <f aca="false">ROUND(SUM(EL6:EL8),5)</f>
        <v>0</v>
      </c>
      <c r="EM9" s="109" t="n">
        <f aca="false">ROUND(SUM(EM6:EM8),5)</f>
        <v>27500</v>
      </c>
      <c r="EN9" s="109" t="n">
        <f aca="false">ROUND(SUM(EN6:EN8),5)</f>
        <v>45000</v>
      </c>
      <c r="EO9" s="109" t="n">
        <f aca="false">ROUND(SUM(EO6:EO8),5)</f>
        <v>0</v>
      </c>
      <c r="EP9" s="109" t="n">
        <f aca="false">ROUND(SUM(EP6:EP8),5)</f>
        <v>26000</v>
      </c>
      <c r="EQ9" s="109" t="n">
        <f aca="false">ROUND(SUM(EQ6:EQ8),5)</f>
        <v>0</v>
      </c>
      <c r="ER9" s="109" t="n">
        <f aca="false">ROUND(SUM(ER6:ER8),5)</f>
        <v>13400</v>
      </c>
      <c r="ES9" s="109" t="n">
        <f aca="false">ROUND(SUM(ES6:ES8),5)</f>
        <v>5250</v>
      </c>
      <c r="ET9" s="109" t="n">
        <f aca="false">ROUND(SUM(ET6:ET8),5)</f>
        <v>0</v>
      </c>
      <c r="EU9" s="109" t="n">
        <f aca="false">ROUND(SUM(EU6:EU8),5)</f>
        <v>0</v>
      </c>
      <c r="EV9" s="109" t="n">
        <f aca="false">ROUND(SUM(EV6:EV8),5)</f>
        <v>0</v>
      </c>
      <c r="EW9" s="109" t="n">
        <f aca="false">ROUND(SUM(EW6:EW8),5)</f>
        <v>0</v>
      </c>
      <c r="EX9" s="109" t="n">
        <f aca="false">ROUND(SUM(EX6:EX8),5)</f>
        <v>0</v>
      </c>
      <c r="EY9" s="109" t="n">
        <f aca="false">ROUND(SUM(F9:EX9),5)</f>
        <v>760387.79</v>
      </c>
      <c r="EZ9" s="114"/>
      <c r="FA9" s="125"/>
      <c r="FB9" s="114"/>
      <c r="FC9" s="125"/>
      <c r="FD9" s="114"/>
      <c r="FE9" s="125"/>
      <c r="FF9" s="114"/>
      <c r="FG9" s="125"/>
      <c r="FH9" s="114"/>
      <c r="FI9" s="125"/>
      <c r="FJ9" s="114"/>
      <c r="FK9" s="125"/>
      <c r="FL9" s="114"/>
      <c r="FM9" s="125"/>
      <c r="FN9" s="114"/>
      <c r="FO9" s="125"/>
      <c r="FP9" s="114"/>
      <c r="FQ9" s="125"/>
      <c r="FR9" s="114"/>
      <c r="FS9" s="125"/>
      <c r="FT9" s="114"/>
      <c r="FU9" s="125"/>
      <c r="FV9" s="114"/>
      <c r="FW9" s="125"/>
      <c r="FX9" s="114"/>
      <c r="FY9" s="125"/>
      <c r="FZ9" s="114"/>
      <c r="GA9" s="125"/>
      <c r="GB9" s="114"/>
      <c r="GC9" s="125"/>
      <c r="GD9" s="114"/>
      <c r="GE9" s="125"/>
      <c r="GF9" s="114"/>
      <c r="GG9" s="125"/>
      <c r="GH9" s="114"/>
      <c r="GI9" s="125"/>
      <c r="GJ9" s="114"/>
      <c r="GK9" s="125"/>
      <c r="GL9" s="114"/>
      <c r="GM9" s="125"/>
      <c r="GN9" s="114"/>
      <c r="GO9" s="125"/>
      <c r="GP9" s="114"/>
      <c r="GQ9" s="125"/>
      <c r="GR9" s="114"/>
      <c r="GS9" s="125"/>
      <c r="GT9" s="114"/>
      <c r="GU9" s="125"/>
      <c r="GV9" s="114"/>
      <c r="GW9" s="125"/>
      <c r="GX9" s="114"/>
      <c r="GY9" s="125"/>
      <c r="GZ9" s="114"/>
      <c r="HA9" s="125"/>
      <c r="HB9" s="114"/>
      <c r="HC9" s="125"/>
      <c r="HD9" s="114"/>
      <c r="HE9" s="125"/>
      <c r="HF9" s="114"/>
      <c r="HG9" s="125"/>
      <c r="HH9" s="114"/>
      <c r="HI9" s="125"/>
      <c r="HJ9" s="114"/>
      <c r="HK9" s="125"/>
      <c r="HL9" s="114"/>
      <c r="HM9" s="125"/>
      <c r="HN9" s="114"/>
      <c r="HO9" s="125"/>
      <c r="HP9" s="114"/>
      <c r="HQ9" s="125"/>
      <c r="HR9" s="114"/>
      <c r="HS9" s="125"/>
      <c r="HT9" s="114"/>
      <c r="HU9" s="125"/>
      <c r="HV9" s="114"/>
      <c r="HW9" s="125"/>
      <c r="HX9" s="114"/>
      <c r="HY9" s="125"/>
      <c r="HZ9" s="114"/>
      <c r="IA9" s="125"/>
      <c r="IB9" s="114"/>
      <c r="IC9" s="125"/>
      <c r="ID9" s="114"/>
      <c r="IE9" s="125"/>
      <c r="IF9" s="114"/>
      <c r="IG9" s="125"/>
      <c r="IH9" s="114"/>
      <c r="II9" s="125"/>
      <c r="IJ9" s="114"/>
      <c r="IK9" s="125"/>
      <c r="IL9" s="114"/>
      <c r="IM9" s="125"/>
      <c r="IN9" s="114"/>
      <c r="IO9" s="125"/>
      <c r="IP9" s="114"/>
      <c r="IQ9" s="125"/>
      <c r="IR9" s="114"/>
      <c r="IS9" s="125"/>
      <c r="IT9" s="114"/>
      <c r="IU9" s="125"/>
      <c r="IV9" s="114"/>
      <c r="IW9" s="125"/>
      <c r="IX9" s="114"/>
      <c r="IY9" s="125"/>
      <c r="IZ9" s="114"/>
      <c r="JA9" s="125"/>
      <c r="JB9" s="114"/>
      <c r="JC9" s="125"/>
      <c r="JD9" s="114"/>
      <c r="JE9" s="125"/>
      <c r="JF9" s="114"/>
      <c r="JG9" s="125"/>
      <c r="JH9" s="114"/>
      <c r="JI9" s="125"/>
      <c r="JJ9" s="114"/>
      <c r="JK9" s="125"/>
      <c r="JL9" s="114"/>
      <c r="JM9" s="125"/>
      <c r="JN9" s="114"/>
      <c r="JO9" s="125"/>
      <c r="JP9" s="114"/>
      <c r="JQ9" s="125"/>
      <c r="JR9" s="114"/>
      <c r="JS9" s="125"/>
      <c r="JT9" s="114"/>
      <c r="JU9" s="125"/>
      <c r="JV9" s="114"/>
      <c r="JW9" s="125"/>
      <c r="JX9" s="114"/>
      <c r="JY9" s="126"/>
      <c r="JZ9" s="126"/>
      <c r="KA9" s="126"/>
      <c r="KB9" s="126"/>
      <c r="KC9" s="126"/>
      <c r="KD9" s="126"/>
      <c r="KE9" s="126"/>
      <c r="KF9" s="126"/>
      <c r="KG9" s="126"/>
      <c r="KH9" s="126"/>
      <c r="KI9" s="126"/>
      <c r="KJ9" s="126"/>
      <c r="KK9" s="126"/>
      <c r="KL9" s="126"/>
    </row>
    <row r="10" customFormat="false" ht="30" hidden="false" customHeight="true" outlineLevel="0" collapsed="false">
      <c r="A10" s="76"/>
      <c r="B10" s="76"/>
      <c r="C10" s="76"/>
      <c r="D10" s="76" t="s">
        <v>63</v>
      </c>
      <c r="E10" s="76"/>
      <c r="F10" s="109"/>
      <c r="G10" s="109"/>
      <c r="H10" s="109"/>
      <c r="I10" s="109"/>
      <c r="J10" s="109"/>
      <c r="K10" s="109"/>
      <c r="L10" s="109"/>
      <c r="M10" s="109"/>
      <c r="N10" s="109"/>
      <c r="O10" s="109"/>
      <c r="P10" s="109"/>
      <c r="Q10" s="109"/>
      <c r="R10" s="109"/>
      <c r="S10" s="109"/>
      <c r="T10" s="109"/>
      <c r="U10" s="109"/>
      <c r="V10" s="109"/>
      <c r="W10" s="109"/>
      <c r="X10" s="109"/>
      <c r="Y10" s="109"/>
      <c r="Z10" s="109"/>
      <c r="AA10" s="109"/>
      <c r="AB10" s="109"/>
      <c r="AC10" s="109"/>
      <c r="AD10" s="109"/>
      <c r="AE10" s="109"/>
      <c r="AF10" s="109"/>
      <c r="AG10" s="109"/>
      <c r="AH10" s="109"/>
      <c r="AI10" s="109"/>
      <c r="AJ10" s="109"/>
      <c r="AK10" s="109"/>
      <c r="AL10" s="109"/>
      <c r="AM10" s="109"/>
      <c r="AN10" s="109"/>
      <c r="AO10" s="109"/>
      <c r="AP10" s="109"/>
      <c r="AQ10" s="109"/>
      <c r="AR10" s="109"/>
      <c r="AS10" s="109"/>
      <c r="AT10" s="109"/>
      <c r="AU10" s="109"/>
      <c r="AV10" s="109"/>
      <c r="AW10" s="109"/>
      <c r="AX10" s="109"/>
      <c r="AY10" s="109"/>
      <c r="AZ10" s="109"/>
      <c r="BA10" s="109"/>
      <c r="BB10" s="109"/>
      <c r="BC10" s="109"/>
      <c r="BD10" s="109"/>
      <c r="BE10" s="109"/>
      <c r="BF10" s="109"/>
      <c r="BG10" s="109"/>
      <c r="BH10" s="109"/>
      <c r="BI10" s="109"/>
      <c r="BJ10" s="109"/>
      <c r="BK10" s="109"/>
      <c r="BL10" s="109"/>
      <c r="BM10" s="109"/>
      <c r="BN10" s="109"/>
      <c r="BO10" s="109"/>
      <c r="BP10" s="109"/>
      <c r="BQ10" s="109"/>
      <c r="BR10" s="109"/>
      <c r="BS10" s="109"/>
      <c r="BT10" s="109"/>
      <c r="BU10" s="109"/>
      <c r="BV10" s="109"/>
      <c r="BW10" s="109"/>
      <c r="BX10" s="109"/>
      <c r="BY10" s="109"/>
      <c r="BZ10" s="109"/>
      <c r="CA10" s="109"/>
      <c r="CB10" s="109"/>
      <c r="CC10" s="109"/>
      <c r="CD10" s="109"/>
      <c r="CE10" s="109"/>
      <c r="CF10" s="109"/>
      <c r="CG10" s="109"/>
      <c r="CH10" s="109"/>
      <c r="CI10" s="109"/>
      <c r="CJ10" s="109"/>
      <c r="CK10" s="109"/>
      <c r="CL10" s="109"/>
      <c r="CM10" s="109"/>
      <c r="CN10" s="109"/>
      <c r="CO10" s="109"/>
      <c r="CP10" s="109"/>
      <c r="CQ10" s="109"/>
      <c r="CR10" s="109"/>
      <c r="CS10" s="109"/>
      <c r="CT10" s="109"/>
      <c r="CU10" s="109"/>
      <c r="CV10" s="109"/>
      <c r="CW10" s="109"/>
      <c r="CX10" s="109"/>
      <c r="CY10" s="109"/>
      <c r="CZ10" s="109"/>
      <c r="DA10" s="109"/>
      <c r="DB10" s="109"/>
      <c r="DC10" s="109"/>
      <c r="DD10" s="109"/>
      <c r="DE10" s="109"/>
      <c r="DF10" s="109"/>
      <c r="DG10" s="109"/>
      <c r="DH10" s="109"/>
      <c r="DI10" s="109"/>
      <c r="DJ10" s="109"/>
      <c r="DK10" s="109"/>
      <c r="DL10" s="109"/>
      <c r="DM10" s="109"/>
      <c r="DN10" s="109"/>
      <c r="DO10" s="109"/>
      <c r="DP10" s="109"/>
      <c r="DQ10" s="109"/>
      <c r="DR10" s="109"/>
      <c r="DS10" s="109"/>
      <c r="DT10" s="109"/>
      <c r="DU10" s="109"/>
      <c r="DV10" s="109"/>
      <c r="DW10" s="109"/>
      <c r="DX10" s="109"/>
      <c r="DY10" s="109"/>
      <c r="DZ10" s="109"/>
      <c r="EA10" s="109"/>
      <c r="EB10" s="109"/>
      <c r="EC10" s="109"/>
      <c r="ED10" s="109"/>
      <c r="EE10" s="109"/>
      <c r="EF10" s="109"/>
      <c r="EG10" s="109"/>
      <c r="EH10" s="109"/>
      <c r="EI10" s="109"/>
      <c r="EJ10" s="109"/>
      <c r="EK10" s="109"/>
      <c r="EL10" s="109"/>
      <c r="EM10" s="109"/>
      <c r="EN10" s="109"/>
      <c r="EO10" s="109"/>
      <c r="EP10" s="109"/>
      <c r="EQ10" s="109"/>
      <c r="ER10" s="109"/>
      <c r="ES10" s="109"/>
      <c r="ET10" s="109"/>
      <c r="EU10" s="109"/>
      <c r="EV10" s="109"/>
      <c r="EW10" s="109"/>
      <c r="EX10" s="109"/>
      <c r="EY10" s="109"/>
      <c r="EZ10" s="114"/>
      <c r="FA10" s="125"/>
      <c r="FB10" s="114"/>
      <c r="FC10" s="125"/>
      <c r="FD10" s="114"/>
      <c r="FE10" s="125"/>
      <c r="FF10" s="114"/>
      <c r="FG10" s="125"/>
      <c r="FH10" s="114"/>
      <c r="FI10" s="125"/>
      <c r="FJ10" s="114"/>
      <c r="FK10" s="125"/>
      <c r="FL10" s="114"/>
      <c r="FM10" s="125"/>
      <c r="FN10" s="114"/>
      <c r="FO10" s="125"/>
      <c r="FP10" s="114"/>
      <c r="FQ10" s="125"/>
      <c r="FR10" s="114"/>
      <c r="FS10" s="125"/>
      <c r="FT10" s="114"/>
      <c r="FU10" s="125"/>
      <c r="FV10" s="114"/>
      <c r="FW10" s="125"/>
      <c r="FX10" s="114"/>
      <c r="FY10" s="125"/>
      <c r="FZ10" s="114"/>
      <c r="GA10" s="125"/>
      <c r="GB10" s="114"/>
      <c r="GC10" s="125"/>
      <c r="GD10" s="114"/>
      <c r="GE10" s="125"/>
      <c r="GF10" s="114"/>
      <c r="GG10" s="125"/>
      <c r="GH10" s="114"/>
      <c r="GI10" s="125"/>
      <c r="GJ10" s="114"/>
      <c r="GK10" s="125"/>
      <c r="GL10" s="114"/>
      <c r="GM10" s="125"/>
      <c r="GN10" s="114"/>
      <c r="GO10" s="125"/>
      <c r="GP10" s="114"/>
      <c r="GQ10" s="125"/>
      <c r="GR10" s="114"/>
      <c r="GS10" s="125"/>
      <c r="GT10" s="114"/>
      <c r="GU10" s="125"/>
      <c r="GV10" s="114"/>
      <c r="GW10" s="125"/>
      <c r="GX10" s="114"/>
      <c r="GY10" s="125"/>
      <c r="GZ10" s="114"/>
      <c r="HA10" s="125"/>
      <c r="HB10" s="114"/>
      <c r="HC10" s="125"/>
      <c r="HD10" s="114"/>
      <c r="HE10" s="125"/>
      <c r="HF10" s="114"/>
      <c r="HG10" s="125"/>
      <c r="HH10" s="114"/>
      <c r="HI10" s="125"/>
      <c r="HJ10" s="114"/>
      <c r="HK10" s="125"/>
      <c r="HL10" s="114"/>
      <c r="HM10" s="125"/>
      <c r="HN10" s="114"/>
      <c r="HO10" s="125"/>
      <c r="HP10" s="114"/>
      <c r="HQ10" s="125"/>
      <c r="HR10" s="114"/>
      <c r="HS10" s="125"/>
      <c r="HT10" s="114"/>
      <c r="HU10" s="125"/>
      <c r="HV10" s="114"/>
      <c r="HW10" s="125"/>
      <c r="HX10" s="114"/>
      <c r="HY10" s="125"/>
      <c r="HZ10" s="114"/>
      <c r="IA10" s="125"/>
      <c r="IB10" s="114"/>
      <c r="IC10" s="125"/>
      <c r="ID10" s="114"/>
      <c r="IE10" s="125"/>
      <c r="IF10" s="114"/>
      <c r="IG10" s="125"/>
      <c r="IH10" s="114"/>
      <c r="II10" s="125"/>
      <c r="IJ10" s="114"/>
      <c r="IK10" s="125"/>
      <c r="IL10" s="114"/>
      <c r="IM10" s="125"/>
      <c r="IN10" s="114"/>
      <c r="IO10" s="125"/>
      <c r="IP10" s="114"/>
      <c r="IQ10" s="125"/>
      <c r="IR10" s="114"/>
      <c r="IS10" s="125"/>
      <c r="IT10" s="114"/>
      <c r="IU10" s="125"/>
      <c r="IV10" s="114"/>
      <c r="IW10" s="125"/>
      <c r="IX10" s="114"/>
      <c r="IY10" s="125"/>
      <c r="IZ10" s="114"/>
      <c r="JA10" s="125"/>
      <c r="JB10" s="114"/>
      <c r="JC10" s="125"/>
      <c r="JD10" s="114"/>
      <c r="JE10" s="125"/>
      <c r="JF10" s="114"/>
      <c r="JG10" s="125"/>
      <c r="JH10" s="114"/>
      <c r="JI10" s="125"/>
      <c r="JJ10" s="114"/>
      <c r="JK10" s="125"/>
      <c r="JL10" s="114"/>
      <c r="JM10" s="125"/>
      <c r="JN10" s="114"/>
      <c r="JO10" s="125"/>
      <c r="JP10" s="114"/>
      <c r="JQ10" s="125"/>
      <c r="JR10" s="114"/>
      <c r="JS10" s="125"/>
      <c r="JT10" s="114"/>
      <c r="JU10" s="125"/>
      <c r="JV10" s="114"/>
      <c r="JW10" s="125"/>
      <c r="JX10" s="114"/>
      <c r="JY10" s="126"/>
      <c r="JZ10" s="126"/>
      <c r="KA10" s="126"/>
      <c r="KB10" s="126"/>
      <c r="KC10" s="126"/>
      <c r="KD10" s="126"/>
      <c r="KE10" s="126"/>
      <c r="KF10" s="126"/>
      <c r="KG10" s="126"/>
      <c r="KH10" s="126"/>
      <c r="KI10" s="126"/>
      <c r="KJ10" s="126"/>
      <c r="KK10" s="126"/>
      <c r="KL10" s="126"/>
    </row>
    <row r="11" customFormat="false" ht="13.8" hidden="false" customHeight="false" outlineLevel="0" collapsed="false">
      <c r="A11" s="76"/>
      <c r="B11" s="76"/>
      <c r="C11" s="76"/>
      <c r="D11" s="76"/>
      <c r="E11" s="76" t="s">
        <v>14</v>
      </c>
      <c r="F11" s="109" t="n">
        <v>48766.5</v>
      </c>
      <c r="G11" s="109" t="n">
        <v>42183.57</v>
      </c>
      <c r="H11" s="109" t="n">
        <v>1836242.2</v>
      </c>
      <c r="I11" s="109" t="n">
        <v>4800.25</v>
      </c>
      <c r="J11" s="109" t="n">
        <v>40096</v>
      </c>
      <c r="K11" s="109" t="n">
        <v>193513.71</v>
      </c>
      <c r="L11" s="109" t="n">
        <v>10763.5</v>
      </c>
      <c r="M11" s="109" t="n">
        <v>7421.15</v>
      </c>
      <c r="N11" s="109" t="n">
        <v>42199.67</v>
      </c>
      <c r="O11" s="109" t="n">
        <v>677042.5</v>
      </c>
      <c r="P11" s="109" t="n">
        <v>15225</v>
      </c>
      <c r="Q11" s="109" t="n">
        <v>91824.19</v>
      </c>
      <c r="R11" s="109" t="n">
        <v>3637.5</v>
      </c>
      <c r="S11" s="109" t="n">
        <v>0</v>
      </c>
      <c r="T11" s="109" t="n">
        <v>2850</v>
      </c>
      <c r="U11" s="109" t="n">
        <v>7600</v>
      </c>
      <c r="V11" s="109" t="n">
        <v>115831.68</v>
      </c>
      <c r="W11" s="109" t="n">
        <v>0</v>
      </c>
      <c r="X11" s="109" t="n">
        <v>53840</v>
      </c>
      <c r="Y11" s="109" t="n">
        <v>73010.8</v>
      </c>
      <c r="Z11" s="109" t="n">
        <v>20110</v>
      </c>
      <c r="AA11" s="109" t="n">
        <v>0</v>
      </c>
      <c r="AB11" s="109" t="n">
        <v>12576.07</v>
      </c>
      <c r="AC11" s="109" t="n">
        <v>21883.33</v>
      </c>
      <c r="AD11" s="109" t="n">
        <v>55741.87</v>
      </c>
      <c r="AE11" s="109" t="n">
        <v>9772.12</v>
      </c>
      <c r="AF11" s="109" t="n">
        <v>4425</v>
      </c>
      <c r="AG11" s="109" t="n">
        <v>89675.12</v>
      </c>
      <c r="AH11" s="109" t="n">
        <v>7150</v>
      </c>
      <c r="AI11" s="109" t="n">
        <v>11507.16</v>
      </c>
      <c r="AJ11" s="109" t="n">
        <v>41721.95</v>
      </c>
      <c r="AK11" s="109" t="n">
        <v>27400</v>
      </c>
      <c r="AL11" s="109" t="n">
        <v>9300</v>
      </c>
      <c r="AM11" s="109" t="n">
        <v>102432.34</v>
      </c>
      <c r="AN11" s="109" t="n">
        <v>31765.2</v>
      </c>
      <c r="AO11" s="109" t="n">
        <v>4299.6</v>
      </c>
      <c r="AP11" s="109" t="n">
        <v>115000.8</v>
      </c>
      <c r="AQ11" s="109" t="n">
        <v>14478.21</v>
      </c>
      <c r="AR11" s="109" t="n">
        <v>12870</v>
      </c>
      <c r="AS11" s="109" t="n">
        <v>10333.35</v>
      </c>
      <c r="AT11" s="109" t="n">
        <v>165868.32</v>
      </c>
      <c r="AU11" s="109" t="n">
        <v>11908.86</v>
      </c>
      <c r="AV11" s="109" t="n">
        <v>35064.06</v>
      </c>
      <c r="AW11" s="109" t="n">
        <v>5033.32</v>
      </c>
      <c r="AX11" s="109" t="n">
        <v>16220</v>
      </c>
      <c r="AY11" s="109" t="n">
        <v>11031.3</v>
      </c>
      <c r="AZ11" s="109" t="n">
        <v>19603.65</v>
      </c>
      <c r="BA11" s="109" t="n">
        <v>9800</v>
      </c>
      <c r="BB11" s="109" t="n">
        <v>2587.5</v>
      </c>
      <c r="BC11" s="109" t="n">
        <v>7050</v>
      </c>
      <c r="BD11" s="109" t="n">
        <v>11362.5</v>
      </c>
      <c r="BE11" s="109" t="n">
        <v>0</v>
      </c>
      <c r="BF11" s="109" t="n">
        <v>21955.5</v>
      </c>
      <c r="BG11" s="109" t="n">
        <v>574651.58</v>
      </c>
      <c r="BH11" s="109" t="n">
        <v>10118.75</v>
      </c>
      <c r="BI11" s="109" t="n">
        <v>11681.2</v>
      </c>
      <c r="BJ11" s="109" t="n">
        <v>51115.49</v>
      </c>
      <c r="BK11" s="109" t="n">
        <v>140278.72</v>
      </c>
      <c r="BL11" s="109" t="n">
        <v>0</v>
      </c>
      <c r="BM11" s="109" t="n">
        <v>99066</v>
      </c>
      <c r="BN11" s="109" t="n">
        <v>11528.69</v>
      </c>
      <c r="BO11" s="109" t="n">
        <v>12977.91</v>
      </c>
      <c r="BP11" s="109" t="n">
        <v>28852.68</v>
      </c>
      <c r="BQ11" s="109" t="n">
        <v>5010</v>
      </c>
      <c r="BR11" s="109" t="n">
        <v>4750</v>
      </c>
      <c r="BS11" s="109" t="n">
        <v>28222.64</v>
      </c>
      <c r="BT11" s="109" t="n">
        <v>0</v>
      </c>
      <c r="BU11" s="109" t="n">
        <v>170079.09</v>
      </c>
      <c r="BV11" s="109" t="n">
        <v>69397.91</v>
      </c>
      <c r="BW11" s="109" t="n">
        <v>0</v>
      </c>
      <c r="BX11" s="109" t="n">
        <v>32183.34</v>
      </c>
      <c r="BY11" s="109" t="n">
        <v>2089.75</v>
      </c>
      <c r="BZ11" s="109" t="n">
        <v>9750</v>
      </c>
      <c r="CA11" s="109" t="n">
        <v>4900</v>
      </c>
      <c r="CB11" s="109" t="n">
        <v>45184.7</v>
      </c>
      <c r="CC11" s="109" t="n">
        <v>13098.17</v>
      </c>
      <c r="CD11" s="109" t="n">
        <v>6444.74</v>
      </c>
      <c r="CE11" s="109" t="n">
        <v>0</v>
      </c>
      <c r="CF11" s="109" t="n">
        <v>69333.42</v>
      </c>
      <c r="CG11" s="109" t="n">
        <v>16197.6</v>
      </c>
      <c r="CH11" s="109" t="n">
        <v>15690.34</v>
      </c>
      <c r="CI11" s="109" t="n">
        <v>2910.48</v>
      </c>
      <c r="CJ11" s="109" t="n">
        <v>53879.32</v>
      </c>
      <c r="CK11" s="109" t="n">
        <v>343759.46</v>
      </c>
      <c r="CL11" s="109" t="n">
        <v>31050</v>
      </c>
      <c r="CM11" s="109" t="n">
        <v>152645.25</v>
      </c>
      <c r="CN11" s="109" t="n">
        <v>14275.36</v>
      </c>
      <c r="CO11" s="109" t="n">
        <v>974984.9</v>
      </c>
      <c r="CP11" s="109" t="n">
        <v>10246.25</v>
      </c>
      <c r="CQ11" s="109" t="n">
        <v>51852.3</v>
      </c>
      <c r="CR11" s="109" t="n">
        <v>21355.94</v>
      </c>
      <c r="CS11" s="109" t="n">
        <v>305117.02</v>
      </c>
      <c r="CT11" s="109" t="n">
        <v>73653.11</v>
      </c>
      <c r="CU11" s="109" t="n">
        <v>173962.67</v>
      </c>
      <c r="CV11" s="109" t="n">
        <v>108220.46</v>
      </c>
      <c r="CW11" s="109" t="n">
        <v>14442</v>
      </c>
      <c r="CX11" s="109" t="n">
        <v>4125</v>
      </c>
      <c r="CY11" s="109" t="n">
        <v>14000</v>
      </c>
      <c r="CZ11" s="109" t="n">
        <v>6350</v>
      </c>
      <c r="DA11" s="109" t="n">
        <v>70764</v>
      </c>
      <c r="DB11" s="109" t="n">
        <v>8501.8</v>
      </c>
      <c r="DC11" s="109" t="n">
        <v>9937.7</v>
      </c>
      <c r="DD11" s="109" t="n">
        <v>132725</v>
      </c>
      <c r="DE11" s="109" t="n">
        <v>27190.54</v>
      </c>
      <c r="DF11" s="109" t="n">
        <v>67696.03</v>
      </c>
      <c r="DG11" s="109" t="n">
        <v>16964.95</v>
      </c>
      <c r="DH11" s="109" t="n">
        <v>19827.5</v>
      </c>
      <c r="DI11" s="109" t="n">
        <v>11829.92</v>
      </c>
      <c r="DJ11" s="109" t="n">
        <v>28287.5</v>
      </c>
      <c r="DK11" s="109" t="n">
        <v>47151.1</v>
      </c>
      <c r="DL11" s="109" t="n">
        <v>76201.72</v>
      </c>
      <c r="DM11" s="109" t="n">
        <v>5652.5</v>
      </c>
      <c r="DN11" s="109" t="n">
        <v>22272.5</v>
      </c>
      <c r="DO11" s="109" t="n">
        <v>4275</v>
      </c>
      <c r="DP11" s="109" t="n">
        <v>11800</v>
      </c>
      <c r="DQ11" s="109" t="n">
        <v>98712.26</v>
      </c>
      <c r="DR11" s="109" t="n">
        <v>44528.64</v>
      </c>
      <c r="DS11" s="109" t="n">
        <v>5186.05</v>
      </c>
      <c r="DT11" s="109" t="n">
        <v>5650</v>
      </c>
      <c r="DU11" s="109" t="n">
        <v>13993.7</v>
      </c>
      <c r="DV11" s="109" t="n">
        <v>8082.5</v>
      </c>
      <c r="DW11" s="109" t="n">
        <v>33728.38</v>
      </c>
      <c r="DX11" s="109" t="n">
        <v>5625.7</v>
      </c>
      <c r="DY11" s="109" t="n">
        <v>209647.4</v>
      </c>
      <c r="DZ11" s="109" t="n">
        <v>6980.9</v>
      </c>
      <c r="EA11" s="109" t="n">
        <v>57640</v>
      </c>
      <c r="EB11" s="109" t="n">
        <v>7126.25</v>
      </c>
      <c r="EC11" s="109" t="n">
        <v>1200</v>
      </c>
      <c r="ED11" s="109" t="n">
        <v>22572.98</v>
      </c>
      <c r="EE11" s="109" t="n">
        <v>15373.5</v>
      </c>
      <c r="EF11" s="109" t="n">
        <v>5728.64</v>
      </c>
      <c r="EG11" s="109" t="n">
        <v>20954.5</v>
      </c>
      <c r="EH11" s="109" t="n">
        <v>11639.98</v>
      </c>
      <c r="EI11" s="109" t="n">
        <v>0</v>
      </c>
      <c r="EJ11" s="109" t="n">
        <v>40524.97</v>
      </c>
      <c r="EK11" s="109" t="n">
        <v>9194.87</v>
      </c>
      <c r="EL11" s="109" t="n">
        <v>7968.5</v>
      </c>
      <c r="EM11" s="109" t="n">
        <v>266007.68</v>
      </c>
      <c r="EN11" s="109" t="n">
        <v>445629.7</v>
      </c>
      <c r="EO11" s="109" t="n">
        <v>14621.55</v>
      </c>
      <c r="EP11" s="109" t="n">
        <v>112193.77</v>
      </c>
      <c r="EQ11" s="109" t="n">
        <v>12150</v>
      </c>
      <c r="ER11" s="109" t="n">
        <v>131195.75</v>
      </c>
      <c r="ES11" s="109" t="n">
        <v>39531.4</v>
      </c>
      <c r="ET11" s="109" t="n">
        <v>0</v>
      </c>
      <c r="EU11" s="109" t="n">
        <v>0</v>
      </c>
      <c r="EV11" s="109" t="n">
        <v>0</v>
      </c>
      <c r="EW11" s="109" t="n">
        <v>0</v>
      </c>
      <c r="EX11" s="109" t="n">
        <v>0</v>
      </c>
      <c r="EY11" s="109" t="n">
        <f aca="false">ROUND(SUM(F11:EX11),5)</f>
        <v>10190674.92</v>
      </c>
      <c r="EZ11" s="114"/>
      <c r="FA11" s="125"/>
      <c r="FB11" s="114"/>
      <c r="FC11" s="125"/>
      <c r="FD11" s="114"/>
      <c r="FE11" s="125"/>
      <c r="FF11" s="114"/>
      <c r="FG11" s="125"/>
      <c r="FH11" s="114"/>
      <c r="FI11" s="125"/>
      <c r="FJ11" s="114"/>
      <c r="FK11" s="125"/>
      <c r="FL11" s="114"/>
      <c r="FM11" s="125"/>
      <c r="FN11" s="114"/>
      <c r="FO11" s="125"/>
      <c r="FP11" s="114"/>
      <c r="FQ11" s="125"/>
      <c r="FR11" s="114"/>
      <c r="FS11" s="125"/>
      <c r="FT11" s="114"/>
      <c r="FU11" s="125"/>
      <c r="FV11" s="114"/>
      <c r="FW11" s="125"/>
      <c r="FX11" s="114"/>
      <c r="FY11" s="125"/>
      <c r="FZ11" s="114"/>
      <c r="GA11" s="125"/>
      <c r="GB11" s="114"/>
      <c r="GC11" s="125"/>
      <c r="GD11" s="114"/>
      <c r="GE11" s="125"/>
      <c r="GF11" s="114"/>
      <c r="GG11" s="125"/>
      <c r="GH11" s="114"/>
      <c r="GI11" s="125"/>
      <c r="GJ11" s="114"/>
      <c r="GK11" s="125"/>
      <c r="GL11" s="114"/>
      <c r="GM11" s="125"/>
      <c r="GN11" s="114"/>
      <c r="GO11" s="125"/>
      <c r="GP11" s="114"/>
      <c r="GQ11" s="125"/>
      <c r="GR11" s="114"/>
      <c r="GS11" s="125"/>
      <c r="GT11" s="114"/>
      <c r="GU11" s="125"/>
      <c r="GV11" s="114"/>
      <c r="GW11" s="125"/>
      <c r="GX11" s="114"/>
      <c r="GY11" s="125"/>
      <c r="GZ11" s="114"/>
      <c r="HA11" s="125"/>
      <c r="HB11" s="114"/>
      <c r="HC11" s="125"/>
      <c r="HD11" s="114"/>
      <c r="HE11" s="125"/>
      <c r="HF11" s="114"/>
      <c r="HG11" s="125"/>
      <c r="HH11" s="114"/>
      <c r="HI11" s="125"/>
      <c r="HJ11" s="114"/>
      <c r="HK11" s="125"/>
      <c r="HL11" s="114"/>
      <c r="HM11" s="125"/>
      <c r="HN11" s="114"/>
      <c r="HO11" s="125"/>
      <c r="HP11" s="114"/>
      <c r="HQ11" s="125"/>
      <c r="HR11" s="114"/>
      <c r="HS11" s="125"/>
      <c r="HT11" s="114"/>
      <c r="HU11" s="125"/>
      <c r="HV11" s="114"/>
      <c r="HW11" s="125"/>
      <c r="HX11" s="114"/>
      <c r="HY11" s="125"/>
      <c r="HZ11" s="114"/>
      <c r="IA11" s="125"/>
      <c r="IB11" s="114"/>
      <c r="IC11" s="125"/>
      <c r="ID11" s="114"/>
      <c r="IE11" s="125"/>
      <c r="IF11" s="114"/>
      <c r="IG11" s="125"/>
      <c r="IH11" s="114"/>
      <c r="II11" s="125"/>
      <c r="IJ11" s="114"/>
      <c r="IK11" s="125"/>
      <c r="IL11" s="114"/>
      <c r="IM11" s="125"/>
      <c r="IN11" s="114"/>
      <c r="IO11" s="125"/>
      <c r="IP11" s="114"/>
      <c r="IQ11" s="125"/>
      <c r="IR11" s="114"/>
      <c r="IS11" s="125"/>
      <c r="IT11" s="114"/>
      <c r="IU11" s="125"/>
      <c r="IV11" s="114"/>
      <c r="IW11" s="125"/>
      <c r="IX11" s="114"/>
      <c r="IY11" s="125"/>
      <c r="IZ11" s="114"/>
      <c r="JA11" s="125"/>
      <c r="JB11" s="114"/>
      <c r="JC11" s="125"/>
      <c r="JD11" s="114"/>
      <c r="JE11" s="125"/>
      <c r="JF11" s="114"/>
      <c r="JG11" s="125"/>
      <c r="JH11" s="114"/>
      <c r="JI11" s="125"/>
      <c r="JJ11" s="114"/>
      <c r="JK11" s="125"/>
      <c r="JL11" s="114"/>
      <c r="JM11" s="125"/>
      <c r="JN11" s="114"/>
      <c r="JO11" s="125"/>
      <c r="JP11" s="114"/>
      <c r="JQ11" s="125"/>
      <c r="JR11" s="114"/>
      <c r="JS11" s="125"/>
      <c r="JT11" s="114"/>
      <c r="JU11" s="125"/>
      <c r="JV11" s="114"/>
      <c r="JW11" s="125"/>
      <c r="JX11" s="114"/>
      <c r="JY11" s="126"/>
      <c r="JZ11" s="126"/>
      <c r="KA11" s="126"/>
      <c r="KB11" s="126"/>
      <c r="KC11" s="126"/>
      <c r="KD11" s="126"/>
      <c r="KE11" s="126"/>
      <c r="KF11" s="126"/>
      <c r="KG11" s="126"/>
      <c r="KH11" s="126"/>
      <c r="KI11" s="126"/>
      <c r="KJ11" s="126"/>
      <c r="KK11" s="126"/>
      <c r="KL11" s="126"/>
    </row>
    <row r="12" customFormat="false" ht="13.8" hidden="false" customHeight="false" outlineLevel="0" collapsed="false">
      <c r="A12" s="76"/>
      <c r="B12" s="76"/>
      <c r="C12" s="76"/>
      <c r="D12" s="76"/>
      <c r="E12" s="76" t="s">
        <v>64</v>
      </c>
      <c r="F12" s="113" t="n">
        <v>0</v>
      </c>
      <c r="G12" s="113" t="n">
        <v>0</v>
      </c>
      <c r="H12" s="113" t="n">
        <v>0</v>
      </c>
      <c r="I12" s="113" t="n">
        <v>0</v>
      </c>
      <c r="J12" s="113" t="n">
        <v>0</v>
      </c>
      <c r="K12" s="113" t="n">
        <v>0</v>
      </c>
      <c r="L12" s="113" t="n">
        <v>0</v>
      </c>
      <c r="M12" s="113" t="n">
        <v>0</v>
      </c>
      <c r="N12" s="113" t="n">
        <v>0</v>
      </c>
      <c r="O12" s="113" t="n">
        <v>0</v>
      </c>
      <c r="P12" s="113" t="n">
        <v>0</v>
      </c>
      <c r="Q12" s="113" t="n">
        <v>0</v>
      </c>
      <c r="R12" s="113" t="n">
        <v>0</v>
      </c>
      <c r="S12" s="113" t="n">
        <v>0</v>
      </c>
      <c r="T12" s="113" t="n">
        <v>0</v>
      </c>
      <c r="U12" s="113" t="n">
        <v>0</v>
      </c>
      <c r="V12" s="113" t="n">
        <v>0</v>
      </c>
      <c r="W12" s="113" t="n">
        <v>0</v>
      </c>
      <c r="X12" s="113" t="n">
        <v>0</v>
      </c>
      <c r="Y12" s="113" t="n">
        <v>0</v>
      </c>
      <c r="Z12" s="113" t="n">
        <v>0</v>
      </c>
      <c r="AA12" s="113" t="n">
        <v>0</v>
      </c>
      <c r="AB12" s="113" t="n">
        <v>0</v>
      </c>
      <c r="AC12" s="113" t="n">
        <v>0</v>
      </c>
      <c r="AD12" s="113" t="n">
        <v>0</v>
      </c>
      <c r="AE12" s="113" t="n">
        <v>0</v>
      </c>
      <c r="AF12" s="113" t="n">
        <v>0</v>
      </c>
      <c r="AG12" s="113" t="n">
        <v>0</v>
      </c>
      <c r="AH12" s="113" t="n">
        <v>0</v>
      </c>
      <c r="AI12" s="113" t="n">
        <v>0</v>
      </c>
      <c r="AJ12" s="113" t="n">
        <v>0</v>
      </c>
      <c r="AK12" s="113" t="n">
        <v>0</v>
      </c>
      <c r="AL12" s="113" t="n">
        <v>0</v>
      </c>
      <c r="AM12" s="113" t="n">
        <v>0</v>
      </c>
      <c r="AN12" s="113" t="n">
        <v>0</v>
      </c>
      <c r="AO12" s="113" t="n">
        <v>0</v>
      </c>
      <c r="AP12" s="113" t="n">
        <v>0</v>
      </c>
      <c r="AQ12" s="113" t="n">
        <v>0</v>
      </c>
      <c r="AR12" s="113" t="n">
        <v>0</v>
      </c>
      <c r="AS12" s="113" t="n">
        <v>0</v>
      </c>
      <c r="AT12" s="113" t="n">
        <v>0</v>
      </c>
      <c r="AU12" s="113" t="n">
        <v>0</v>
      </c>
      <c r="AV12" s="113" t="n">
        <v>0</v>
      </c>
      <c r="AW12" s="113" t="n">
        <v>0</v>
      </c>
      <c r="AX12" s="113" t="n">
        <v>0</v>
      </c>
      <c r="AY12" s="113" t="n">
        <v>0</v>
      </c>
      <c r="AZ12" s="113" t="n">
        <v>0</v>
      </c>
      <c r="BA12" s="113" t="n">
        <v>0</v>
      </c>
      <c r="BB12" s="113" t="n">
        <v>0</v>
      </c>
      <c r="BC12" s="113" t="n">
        <v>0</v>
      </c>
      <c r="BD12" s="113" t="n">
        <v>0</v>
      </c>
      <c r="BE12" s="113" t="n">
        <v>0</v>
      </c>
      <c r="BF12" s="113" t="n">
        <v>0</v>
      </c>
      <c r="BG12" s="113" t="n">
        <v>0</v>
      </c>
      <c r="BH12" s="113" t="n">
        <v>0</v>
      </c>
      <c r="BI12" s="113" t="n">
        <v>0</v>
      </c>
      <c r="BJ12" s="113" t="n">
        <v>0</v>
      </c>
      <c r="BK12" s="113" t="n">
        <v>0</v>
      </c>
      <c r="BL12" s="113" t="n">
        <v>0</v>
      </c>
      <c r="BM12" s="113" t="n">
        <v>0</v>
      </c>
      <c r="BN12" s="113" t="n">
        <v>0</v>
      </c>
      <c r="BO12" s="113" t="n">
        <v>0</v>
      </c>
      <c r="BP12" s="113" t="n">
        <v>0</v>
      </c>
      <c r="BQ12" s="113" t="n">
        <v>0</v>
      </c>
      <c r="BR12" s="113" t="n">
        <v>0</v>
      </c>
      <c r="BS12" s="113" t="n">
        <v>0</v>
      </c>
      <c r="BT12" s="113" t="n">
        <v>0</v>
      </c>
      <c r="BU12" s="113" t="n">
        <v>0</v>
      </c>
      <c r="BV12" s="113" t="n">
        <v>0</v>
      </c>
      <c r="BW12" s="113" t="n">
        <v>0</v>
      </c>
      <c r="BX12" s="113" t="n">
        <v>0</v>
      </c>
      <c r="BY12" s="113" t="n">
        <v>0</v>
      </c>
      <c r="BZ12" s="113" t="n">
        <v>0</v>
      </c>
      <c r="CA12" s="113" t="n">
        <v>0</v>
      </c>
      <c r="CB12" s="113" t="n">
        <v>0</v>
      </c>
      <c r="CC12" s="113" t="n">
        <v>0</v>
      </c>
      <c r="CD12" s="113" t="n">
        <v>0</v>
      </c>
      <c r="CE12" s="113" t="n">
        <v>0</v>
      </c>
      <c r="CF12" s="113" t="n">
        <v>0</v>
      </c>
      <c r="CG12" s="113" t="n">
        <v>0</v>
      </c>
      <c r="CH12" s="113" t="n">
        <v>0</v>
      </c>
      <c r="CI12" s="113" t="n">
        <v>0</v>
      </c>
      <c r="CJ12" s="113" t="n">
        <v>0</v>
      </c>
      <c r="CK12" s="113" t="n">
        <v>0</v>
      </c>
      <c r="CL12" s="113" t="n">
        <v>0</v>
      </c>
      <c r="CM12" s="113" t="n">
        <v>0</v>
      </c>
      <c r="CN12" s="113" t="n">
        <v>0</v>
      </c>
      <c r="CO12" s="113" t="n">
        <v>0</v>
      </c>
      <c r="CP12" s="113" t="n">
        <v>0</v>
      </c>
      <c r="CQ12" s="113" t="n">
        <v>0</v>
      </c>
      <c r="CR12" s="113" t="n">
        <v>0</v>
      </c>
      <c r="CS12" s="113" t="n">
        <v>0</v>
      </c>
      <c r="CT12" s="113" t="n">
        <v>0</v>
      </c>
      <c r="CU12" s="113" t="n">
        <v>0</v>
      </c>
      <c r="CV12" s="113" t="n">
        <v>0</v>
      </c>
      <c r="CW12" s="113" t="n">
        <v>0</v>
      </c>
      <c r="CX12" s="113" t="n">
        <v>0</v>
      </c>
      <c r="CY12" s="113" t="n">
        <v>0</v>
      </c>
      <c r="CZ12" s="113" t="n">
        <v>0</v>
      </c>
      <c r="DA12" s="113" t="n">
        <v>0</v>
      </c>
      <c r="DB12" s="113" t="n">
        <v>0</v>
      </c>
      <c r="DC12" s="113" t="n">
        <v>0</v>
      </c>
      <c r="DD12" s="113" t="n">
        <v>0</v>
      </c>
      <c r="DE12" s="113" t="n">
        <v>0</v>
      </c>
      <c r="DF12" s="113" t="n">
        <v>0</v>
      </c>
      <c r="DG12" s="113" t="n">
        <v>0</v>
      </c>
      <c r="DH12" s="113" t="n">
        <v>0</v>
      </c>
      <c r="DI12" s="113" t="n">
        <v>0</v>
      </c>
      <c r="DJ12" s="113" t="n">
        <v>0</v>
      </c>
      <c r="DK12" s="113" t="n">
        <v>0</v>
      </c>
      <c r="DL12" s="113" t="n">
        <v>0</v>
      </c>
      <c r="DM12" s="113" t="n">
        <v>0</v>
      </c>
      <c r="DN12" s="113" t="n">
        <v>0</v>
      </c>
      <c r="DO12" s="113" t="n">
        <v>0</v>
      </c>
      <c r="DP12" s="113" t="n">
        <v>0</v>
      </c>
      <c r="DQ12" s="113" t="n">
        <v>0</v>
      </c>
      <c r="DR12" s="113" t="n">
        <v>0</v>
      </c>
      <c r="DS12" s="113" t="n">
        <v>0</v>
      </c>
      <c r="DT12" s="113" t="n">
        <v>0</v>
      </c>
      <c r="DU12" s="113" t="n">
        <v>0</v>
      </c>
      <c r="DV12" s="113" t="n">
        <v>0</v>
      </c>
      <c r="DW12" s="113" t="n">
        <v>0</v>
      </c>
      <c r="DX12" s="113" t="n">
        <v>0</v>
      </c>
      <c r="DY12" s="113" t="n">
        <v>0</v>
      </c>
      <c r="DZ12" s="113" t="n">
        <v>0</v>
      </c>
      <c r="EA12" s="113" t="n">
        <v>0</v>
      </c>
      <c r="EB12" s="113" t="n">
        <v>0</v>
      </c>
      <c r="EC12" s="113" t="n">
        <v>0</v>
      </c>
      <c r="ED12" s="113" t="n">
        <v>0</v>
      </c>
      <c r="EE12" s="113" t="n">
        <v>0</v>
      </c>
      <c r="EF12" s="113" t="n">
        <v>0</v>
      </c>
      <c r="EG12" s="113" t="n">
        <v>0</v>
      </c>
      <c r="EH12" s="113" t="n">
        <v>0</v>
      </c>
      <c r="EI12" s="113" t="n">
        <v>0</v>
      </c>
      <c r="EJ12" s="113" t="n">
        <v>0</v>
      </c>
      <c r="EK12" s="113" t="n">
        <v>0</v>
      </c>
      <c r="EL12" s="113" t="n">
        <v>0</v>
      </c>
      <c r="EM12" s="113" t="n">
        <v>0</v>
      </c>
      <c r="EN12" s="113" t="n">
        <v>0</v>
      </c>
      <c r="EO12" s="113" t="n">
        <v>0</v>
      </c>
      <c r="EP12" s="113" t="n">
        <v>0</v>
      </c>
      <c r="EQ12" s="113" t="n">
        <v>0</v>
      </c>
      <c r="ER12" s="113" t="n">
        <v>0</v>
      </c>
      <c r="ES12" s="113" t="n">
        <v>0</v>
      </c>
      <c r="ET12" s="113" t="n">
        <v>0</v>
      </c>
      <c r="EU12" s="113" t="n">
        <v>0</v>
      </c>
      <c r="EV12" s="113" t="n">
        <v>0</v>
      </c>
      <c r="EW12" s="113" t="n">
        <v>0</v>
      </c>
      <c r="EX12" s="113" t="n">
        <v>0</v>
      </c>
      <c r="EY12" s="113" t="n">
        <f aca="false">ROUND(SUM(F12:EX12),5)</f>
        <v>0</v>
      </c>
      <c r="EZ12" s="114"/>
      <c r="FA12" s="125"/>
      <c r="FB12" s="114"/>
      <c r="FC12" s="125"/>
      <c r="FD12" s="114"/>
      <c r="FE12" s="125"/>
      <c r="FF12" s="114"/>
      <c r="FG12" s="125"/>
      <c r="FH12" s="114"/>
      <c r="FI12" s="125"/>
      <c r="FJ12" s="114"/>
      <c r="FK12" s="125"/>
      <c r="FL12" s="114"/>
      <c r="FM12" s="125"/>
      <c r="FN12" s="114"/>
      <c r="FO12" s="125"/>
      <c r="FP12" s="114"/>
      <c r="FQ12" s="125"/>
      <c r="FR12" s="114"/>
      <c r="FS12" s="125"/>
      <c r="FT12" s="114"/>
      <c r="FU12" s="125"/>
      <c r="FV12" s="114"/>
      <c r="FW12" s="125"/>
      <c r="FX12" s="114"/>
      <c r="FY12" s="125"/>
      <c r="FZ12" s="114"/>
      <c r="GA12" s="125"/>
      <c r="GB12" s="114"/>
      <c r="GC12" s="125"/>
      <c r="GD12" s="114"/>
      <c r="GE12" s="125"/>
      <c r="GF12" s="114"/>
      <c r="GG12" s="125"/>
      <c r="GH12" s="114"/>
      <c r="GI12" s="125"/>
      <c r="GJ12" s="114"/>
      <c r="GK12" s="125"/>
      <c r="GL12" s="114"/>
      <c r="GM12" s="125"/>
      <c r="GN12" s="114"/>
      <c r="GO12" s="125"/>
      <c r="GP12" s="114"/>
      <c r="GQ12" s="125"/>
      <c r="GR12" s="114"/>
      <c r="GS12" s="125"/>
      <c r="GT12" s="114"/>
      <c r="GU12" s="125"/>
      <c r="GV12" s="114"/>
      <c r="GW12" s="125"/>
      <c r="GX12" s="114"/>
      <c r="GY12" s="125"/>
      <c r="GZ12" s="114"/>
      <c r="HA12" s="125"/>
      <c r="HB12" s="114"/>
      <c r="HC12" s="125"/>
      <c r="HD12" s="114"/>
      <c r="HE12" s="125"/>
      <c r="HF12" s="114"/>
      <c r="HG12" s="125"/>
      <c r="HH12" s="114"/>
      <c r="HI12" s="125"/>
      <c r="HJ12" s="114"/>
      <c r="HK12" s="125"/>
      <c r="HL12" s="114"/>
      <c r="HM12" s="125"/>
      <c r="HN12" s="114"/>
      <c r="HO12" s="125"/>
      <c r="HP12" s="114"/>
      <c r="HQ12" s="125"/>
      <c r="HR12" s="114"/>
      <c r="HS12" s="125"/>
      <c r="HT12" s="114"/>
      <c r="HU12" s="125"/>
      <c r="HV12" s="114"/>
      <c r="HW12" s="125"/>
      <c r="HX12" s="114"/>
      <c r="HY12" s="125"/>
      <c r="HZ12" s="114"/>
      <c r="IA12" s="125"/>
      <c r="IB12" s="114"/>
      <c r="IC12" s="125"/>
      <c r="ID12" s="114"/>
      <c r="IE12" s="125"/>
      <c r="IF12" s="114"/>
      <c r="IG12" s="125"/>
      <c r="IH12" s="114"/>
      <c r="II12" s="125"/>
      <c r="IJ12" s="114"/>
      <c r="IK12" s="125"/>
      <c r="IL12" s="114"/>
      <c r="IM12" s="125"/>
      <c r="IN12" s="114"/>
      <c r="IO12" s="125"/>
      <c r="IP12" s="114"/>
      <c r="IQ12" s="125"/>
      <c r="IR12" s="114"/>
      <c r="IS12" s="125"/>
      <c r="IT12" s="114"/>
      <c r="IU12" s="125"/>
      <c r="IV12" s="114"/>
      <c r="IW12" s="125"/>
      <c r="IX12" s="114"/>
      <c r="IY12" s="125"/>
      <c r="IZ12" s="114"/>
      <c r="JA12" s="125"/>
      <c r="JB12" s="114"/>
      <c r="JC12" s="125"/>
      <c r="JD12" s="114"/>
      <c r="JE12" s="125"/>
      <c r="JF12" s="114"/>
      <c r="JG12" s="125"/>
      <c r="JH12" s="114"/>
      <c r="JI12" s="125"/>
      <c r="JJ12" s="114"/>
      <c r="JK12" s="125"/>
      <c r="JL12" s="114"/>
      <c r="JM12" s="125"/>
      <c r="JN12" s="114"/>
      <c r="JO12" s="125"/>
      <c r="JP12" s="114"/>
      <c r="JQ12" s="125"/>
      <c r="JR12" s="114"/>
      <c r="JS12" s="125"/>
      <c r="JT12" s="114"/>
      <c r="JU12" s="125"/>
      <c r="JV12" s="114"/>
      <c r="JW12" s="125"/>
      <c r="JX12" s="114"/>
      <c r="JY12" s="126"/>
      <c r="JZ12" s="126"/>
      <c r="KA12" s="126"/>
      <c r="KB12" s="126"/>
      <c r="KC12" s="126"/>
      <c r="KD12" s="126"/>
      <c r="KE12" s="126"/>
      <c r="KF12" s="126"/>
      <c r="KG12" s="126"/>
      <c r="KH12" s="126"/>
      <c r="KI12" s="126"/>
      <c r="KJ12" s="126"/>
      <c r="KK12" s="126"/>
      <c r="KL12" s="126"/>
    </row>
    <row r="13" customFormat="false" ht="13.8" hidden="false" customHeight="false" outlineLevel="0" collapsed="false">
      <c r="A13" s="76"/>
      <c r="B13" s="76"/>
      <c r="C13" s="76"/>
      <c r="D13" s="76" t="s">
        <v>65</v>
      </c>
      <c r="E13" s="76"/>
      <c r="F13" s="109" t="n">
        <f aca="false">ROUND(SUM(F10:F12),5)</f>
        <v>48766.5</v>
      </c>
      <c r="G13" s="109" t="n">
        <f aca="false">ROUND(SUM(G10:G12),5)</f>
        <v>42183.57</v>
      </c>
      <c r="H13" s="109" t="n">
        <f aca="false">ROUND(SUM(H10:H12),5)</f>
        <v>1836242.2</v>
      </c>
      <c r="I13" s="109" t="n">
        <f aca="false">ROUND(SUM(I10:I12),5)</f>
        <v>4800.25</v>
      </c>
      <c r="J13" s="109" t="n">
        <f aca="false">ROUND(SUM(J10:J12),5)</f>
        <v>40096</v>
      </c>
      <c r="K13" s="109" t="n">
        <f aca="false">ROUND(SUM(K10:K12),5)</f>
        <v>193513.71</v>
      </c>
      <c r="L13" s="109" t="n">
        <f aca="false">ROUND(SUM(L10:L12),5)</f>
        <v>10763.5</v>
      </c>
      <c r="M13" s="109" t="n">
        <f aca="false">ROUND(SUM(M10:M12),5)</f>
        <v>7421.15</v>
      </c>
      <c r="N13" s="109" t="n">
        <f aca="false">ROUND(SUM(N10:N12),5)</f>
        <v>42199.67</v>
      </c>
      <c r="O13" s="109" t="n">
        <f aca="false">ROUND(SUM(O10:O12),5)</f>
        <v>677042.5</v>
      </c>
      <c r="P13" s="109" t="n">
        <f aca="false">ROUND(SUM(P10:P12),5)</f>
        <v>15225</v>
      </c>
      <c r="Q13" s="109" t="n">
        <f aca="false">ROUND(SUM(Q10:Q12),5)</f>
        <v>91824.19</v>
      </c>
      <c r="R13" s="109" t="n">
        <f aca="false">ROUND(SUM(R10:R12),5)</f>
        <v>3637.5</v>
      </c>
      <c r="S13" s="109" t="n">
        <f aca="false">ROUND(SUM(S10:S12),5)</f>
        <v>0</v>
      </c>
      <c r="T13" s="109" t="n">
        <f aca="false">ROUND(SUM(T10:T12),5)</f>
        <v>2850</v>
      </c>
      <c r="U13" s="109" t="n">
        <f aca="false">ROUND(SUM(U10:U12),5)</f>
        <v>7600</v>
      </c>
      <c r="V13" s="109" t="n">
        <f aca="false">ROUND(SUM(V10:V12),5)</f>
        <v>115831.68</v>
      </c>
      <c r="W13" s="109" t="n">
        <f aca="false">ROUND(SUM(W10:W12),5)</f>
        <v>0</v>
      </c>
      <c r="X13" s="109" t="n">
        <f aca="false">ROUND(SUM(X10:X12),5)</f>
        <v>53840</v>
      </c>
      <c r="Y13" s="109" t="n">
        <f aca="false">ROUND(SUM(Y10:Y12),5)</f>
        <v>73010.8</v>
      </c>
      <c r="Z13" s="109" t="n">
        <f aca="false">ROUND(SUM(Z10:Z12),5)</f>
        <v>20110</v>
      </c>
      <c r="AA13" s="109" t="n">
        <f aca="false">ROUND(SUM(AA10:AA12),5)</f>
        <v>0</v>
      </c>
      <c r="AB13" s="109" t="n">
        <f aca="false">ROUND(SUM(AB10:AB12),5)</f>
        <v>12576.07</v>
      </c>
      <c r="AC13" s="109" t="n">
        <f aca="false">ROUND(SUM(AC10:AC12),5)</f>
        <v>21883.33</v>
      </c>
      <c r="AD13" s="109" t="n">
        <f aca="false">ROUND(SUM(AD10:AD12),5)</f>
        <v>55741.87</v>
      </c>
      <c r="AE13" s="109" t="n">
        <f aca="false">ROUND(SUM(AE10:AE12),5)</f>
        <v>9772.12</v>
      </c>
      <c r="AF13" s="109" t="n">
        <f aca="false">ROUND(SUM(AF10:AF12),5)</f>
        <v>4425</v>
      </c>
      <c r="AG13" s="109" t="n">
        <f aca="false">ROUND(SUM(AG10:AG12),5)</f>
        <v>89675.12</v>
      </c>
      <c r="AH13" s="109" t="n">
        <f aca="false">ROUND(SUM(AH10:AH12),5)</f>
        <v>7150</v>
      </c>
      <c r="AI13" s="109" t="n">
        <f aca="false">ROUND(SUM(AI10:AI12),5)</f>
        <v>11507.16</v>
      </c>
      <c r="AJ13" s="109" t="n">
        <f aca="false">ROUND(SUM(AJ10:AJ12),5)</f>
        <v>41721.95</v>
      </c>
      <c r="AK13" s="109" t="n">
        <f aca="false">ROUND(SUM(AK10:AK12),5)</f>
        <v>27400</v>
      </c>
      <c r="AL13" s="109" t="n">
        <f aca="false">ROUND(SUM(AL10:AL12),5)</f>
        <v>9300</v>
      </c>
      <c r="AM13" s="109" t="n">
        <f aca="false">ROUND(SUM(AM10:AM12),5)</f>
        <v>102432.34</v>
      </c>
      <c r="AN13" s="109" t="n">
        <f aca="false">ROUND(SUM(AN10:AN12),5)</f>
        <v>31765.2</v>
      </c>
      <c r="AO13" s="109" t="n">
        <f aca="false">ROUND(SUM(AO10:AO12),5)</f>
        <v>4299.6</v>
      </c>
      <c r="AP13" s="109" t="n">
        <f aca="false">ROUND(SUM(AP10:AP12),5)</f>
        <v>115000.8</v>
      </c>
      <c r="AQ13" s="109" t="n">
        <f aca="false">ROUND(SUM(AQ10:AQ12),5)</f>
        <v>14478.21</v>
      </c>
      <c r="AR13" s="109" t="n">
        <f aca="false">ROUND(SUM(AR10:AR12),5)</f>
        <v>12870</v>
      </c>
      <c r="AS13" s="109" t="n">
        <f aca="false">ROUND(SUM(AS10:AS12),5)</f>
        <v>10333.35</v>
      </c>
      <c r="AT13" s="109" t="n">
        <f aca="false">ROUND(SUM(AT10:AT12),5)</f>
        <v>165868.32</v>
      </c>
      <c r="AU13" s="109" t="n">
        <f aca="false">ROUND(SUM(AU10:AU12),5)</f>
        <v>11908.86</v>
      </c>
      <c r="AV13" s="109" t="n">
        <f aca="false">ROUND(SUM(AV10:AV12),5)</f>
        <v>35064.06</v>
      </c>
      <c r="AW13" s="109" t="n">
        <f aca="false">ROUND(SUM(AW10:AW12),5)</f>
        <v>5033.32</v>
      </c>
      <c r="AX13" s="109" t="n">
        <f aca="false">ROUND(SUM(AX10:AX12),5)</f>
        <v>16220</v>
      </c>
      <c r="AY13" s="109" t="n">
        <f aca="false">ROUND(SUM(AY10:AY12),5)</f>
        <v>11031.3</v>
      </c>
      <c r="AZ13" s="109" t="n">
        <f aca="false">ROUND(SUM(AZ10:AZ12),5)</f>
        <v>19603.65</v>
      </c>
      <c r="BA13" s="109" t="n">
        <f aca="false">ROUND(SUM(BA10:BA12),5)</f>
        <v>9800</v>
      </c>
      <c r="BB13" s="109" t="n">
        <f aca="false">ROUND(SUM(BB10:BB12),5)</f>
        <v>2587.5</v>
      </c>
      <c r="BC13" s="109" t="n">
        <f aca="false">ROUND(SUM(BC10:BC12),5)</f>
        <v>7050</v>
      </c>
      <c r="BD13" s="109" t="n">
        <f aca="false">ROUND(SUM(BD10:BD12),5)</f>
        <v>11362.5</v>
      </c>
      <c r="BE13" s="109" t="n">
        <f aca="false">ROUND(SUM(BE10:BE12),5)</f>
        <v>0</v>
      </c>
      <c r="BF13" s="109" t="n">
        <f aca="false">ROUND(SUM(BF10:BF12),5)</f>
        <v>21955.5</v>
      </c>
      <c r="BG13" s="109" t="n">
        <f aca="false">ROUND(SUM(BG10:BG12),5)</f>
        <v>574651.58</v>
      </c>
      <c r="BH13" s="109" t="n">
        <f aca="false">ROUND(SUM(BH10:BH12),5)</f>
        <v>10118.75</v>
      </c>
      <c r="BI13" s="109" t="n">
        <f aca="false">ROUND(SUM(BI10:BI12),5)</f>
        <v>11681.2</v>
      </c>
      <c r="BJ13" s="109" t="n">
        <f aca="false">ROUND(SUM(BJ10:BJ12),5)</f>
        <v>51115.49</v>
      </c>
      <c r="BK13" s="109" t="n">
        <f aca="false">ROUND(SUM(BK10:BK12),5)</f>
        <v>140278.72</v>
      </c>
      <c r="BL13" s="109" t="n">
        <f aca="false">ROUND(SUM(BL10:BL12),5)</f>
        <v>0</v>
      </c>
      <c r="BM13" s="109" t="n">
        <f aca="false">ROUND(SUM(BM10:BM12),5)</f>
        <v>99066</v>
      </c>
      <c r="BN13" s="109" t="n">
        <f aca="false">ROUND(SUM(BN10:BN12),5)</f>
        <v>11528.69</v>
      </c>
      <c r="BO13" s="109" t="n">
        <f aca="false">ROUND(SUM(BO10:BO12),5)</f>
        <v>12977.91</v>
      </c>
      <c r="BP13" s="109" t="n">
        <f aca="false">ROUND(SUM(BP10:BP12),5)</f>
        <v>28852.68</v>
      </c>
      <c r="BQ13" s="109" t="n">
        <f aca="false">ROUND(SUM(BQ10:BQ12),5)</f>
        <v>5010</v>
      </c>
      <c r="BR13" s="109" t="n">
        <f aca="false">ROUND(SUM(BR10:BR12),5)</f>
        <v>4750</v>
      </c>
      <c r="BS13" s="109" t="n">
        <f aca="false">ROUND(SUM(BS10:BS12),5)</f>
        <v>28222.64</v>
      </c>
      <c r="BT13" s="109" t="n">
        <f aca="false">ROUND(SUM(BT10:BT12),5)</f>
        <v>0</v>
      </c>
      <c r="BU13" s="109" t="n">
        <f aca="false">ROUND(SUM(BU10:BU12),5)</f>
        <v>170079.09</v>
      </c>
      <c r="BV13" s="109" t="n">
        <f aca="false">ROUND(SUM(BV10:BV12),5)</f>
        <v>69397.91</v>
      </c>
      <c r="BW13" s="109" t="n">
        <f aca="false">ROUND(SUM(BW10:BW12),5)</f>
        <v>0</v>
      </c>
      <c r="BX13" s="109" t="n">
        <f aca="false">ROUND(SUM(BX10:BX12),5)</f>
        <v>32183.34</v>
      </c>
      <c r="BY13" s="109" t="n">
        <f aca="false">ROUND(SUM(BY10:BY12),5)</f>
        <v>2089.75</v>
      </c>
      <c r="BZ13" s="109" t="n">
        <f aca="false">ROUND(SUM(BZ10:BZ12),5)</f>
        <v>9750</v>
      </c>
      <c r="CA13" s="109" t="n">
        <f aca="false">ROUND(SUM(CA10:CA12),5)</f>
        <v>4900</v>
      </c>
      <c r="CB13" s="109" t="n">
        <f aca="false">ROUND(SUM(CB10:CB12),5)</f>
        <v>45184.7</v>
      </c>
      <c r="CC13" s="109" t="n">
        <f aca="false">ROUND(SUM(CC10:CC12),5)</f>
        <v>13098.17</v>
      </c>
      <c r="CD13" s="109" t="n">
        <f aca="false">ROUND(SUM(CD10:CD12),5)</f>
        <v>6444.74</v>
      </c>
      <c r="CE13" s="109" t="n">
        <f aca="false">ROUND(SUM(CE10:CE12),5)</f>
        <v>0</v>
      </c>
      <c r="CF13" s="109" t="n">
        <f aca="false">ROUND(SUM(CF10:CF12),5)</f>
        <v>69333.42</v>
      </c>
      <c r="CG13" s="109" t="n">
        <f aca="false">ROUND(SUM(CG10:CG12),5)</f>
        <v>16197.6</v>
      </c>
      <c r="CH13" s="109" t="n">
        <f aca="false">ROUND(SUM(CH10:CH12),5)</f>
        <v>15690.34</v>
      </c>
      <c r="CI13" s="109" t="n">
        <f aca="false">ROUND(SUM(CI10:CI12),5)</f>
        <v>2910.48</v>
      </c>
      <c r="CJ13" s="109" t="n">
        <f aca="false">ROUND(SUM(CJ10:CJ12),5)</f>
        <v>53879.32</v>
      </c>
      <c r="CK13" s="109" t="n">
        <f aca="false">ROUND(SUM(CK10:CK12),5)</f>
        <v>343759.46</v>
      </c>
      <c r="CL13" s="109" t="n">
        <f aca="false">ROUND(SUM(CL10:CL12),5)</f>
        <v>31050</v>
      </c>
      <c r="CM13" s="109" t="n">
        <f aca="false">ROUND(SUM(CM10:CM12),5)</f>
        <v>152645.25</v>
      </c>
      <c r="CN13" s="109" t="n">
        <f aca="false">ROUND(SUM(CN10:CN12),5)</f>
        <v>14275.36</v>
      </c>
      <c r="CO13" s="109" t="n">
        <f aca="false">ROUND(SUM(CO10:CO12),5)</f>
        <v>974984.9</v>
      </c>
      <c r="CP13" s="109" t="n">
        <f aca="false">ROUND(SUM(CP10:CP12),5)</f>
        <v>10246.25</v>
      </c>
      <c r="CQ13" s="109" t="n">
        <f aca="false">ROUND(SUM(CQ10:CQ12),5)</f>
        <v>51852.3</v>
      </c>
      <c r="CR13" s="109" t="n">
        <f aca="false">ROUND(SUM(CR10:CR12),5)</f>
        <v>21355.94</v>
      </c>
      <c r="CS13" s="109" t="n">
        <f aca="false">ROUND(SUM(CS10:CS12),5)</f>
        <v>305117.02</v>
      </c>
      <c r="CT13" s="109" t="n">
        <f aca="false">ROUND(SUM(CT10:CT12),5)</f>
        <v>73653.11</v>
      </c>
      <c r="CU13" s="109" t="n">
        <f aca="false">ROUND(SUM(CU10:CU12),5)</f>
        <v>173962.67</v>
      </c>
      <c r="CV13" s="109" t="n">
        <f aca="false">ROUND(SUM(CV10:CV12),5)</f>
        <v>108220.46</v>
      </c>
      <c r="CW13" s="109" t="n">
        <f aca="false">ROUND(SUM(CW10:CW12),5)</f>
        <v>14442</v>
      </c>
      <c r="CX13" s="109" t="n">
        <f aca="false">ROUND(SUM(CX10:CX12),5)</f>
        <v>4125</v>
      </c>
      <c r="CY13" s="109" t="n">
        <f aca="false">ROUND(SUM(CY10:CY12),5)</f>
        <v>14000</v>
      </c>
      <c r="CZ13" s="109" t="n">
        <f aca="false">ROUND(SUM(CZ10:CZ12),5)</f>
        <v>6350</v>
      </c>
      <c r="DA13" s="109" t="n">
        <f aca="false">ROUND(SUM(DA10:DA12),5)</f>
        <v>70764</v>
      </c>
      <c r="DB13" s="109" t="n">
        <f aca="false">ROUND(SUM(DB10:DB12),5)</f>
        <v>8501.8</v>
      </c>
      <c r="DC13" s="109" t="n">
        <f aca="false">ROUND(SUM(DC10:DC12),5)</f>
        <v>9937.7</v>
      </c>
      <c r="DD13" s="109" t="n">
        <f aca="false">ROUND(SUM(DD10:DD12),5)</f>
        <v>132725</v>
      </c>
      <c r="DE13" s="109" t="n">
        <f aca="false">ROUND(SUM(DE10:DE12),5)</f>
        <v>27190.54</v>
      </c>
      <c r="DF13" s="109" t="n">
        <f aca="false">ROUND(SUM(DF10:DF12),5)</f>
        <v>67696.03</v>
      </c>
      <c r="DG13" s="109" t="n">
        <f aca="false">ROUND(SUM(DG10:DG12),5)</f>
        <v>16964.95</v>
      </c>
      <c r="DH13" s="109" t="n">
        <f aca="false">ROUND(SUM(DH10:DH12),5)</f>
        <v>19827.5</v>
      </c>
      <c r="DI13" s="109" t="n">
        <f aca="false">ROUND(SUM(DI10:DI12),5)</f>
        <v>11829.92</v>
      </c>
      <c r="DJ13" s="109" t="n">
        <f aca="false">ROUND(SUM(DJ10:DJ12),5)</f>
        <v>28287.5</v>
      </c>
      <c r="DK13" s="109" t="n">
        <f aca="false">ROUND(SUM(DK10:DK12),5)</f>
        <v>47151.1</v>
      </c>
      <c r="DL13" s="109" t="n">
        <f aca="false">ROUND(SUM(DL10:DL12),5)</f>
        <v>76201.72</v>
      </c>
      <c r="DM13" s="109" t="n">
        <f aca="false">ROUND(SUM(DM10:DM12),5)</f>
        <v>5652.5</v>
      </c>
      <c r="DN13" s="109" t="n">
        <f aca="false">ROUND(SUM(DN10:DN12),5)</f>
        <v>22272.5</v>
      </c>
      <c r="DO13" s="109" t="n">
        <f aca="false">ROUND(SUM(DO10:DO12),5)</f>
        <v>4275</v>
      </c>
      <c r="DP13" s="109" t="n">
        <f aca="false">ROUND(SUM(DP10:DP12),5)</f>
        <v>11800</v>
      </c>
      <c r="DQ13" s="109" t="n">
        <f aca="false">ROUND(SUM(DQ10:DQ12),5)</f>
        <v>98712.26</v>
      </c>
      <c r="DR13" s="109" t="n">
        <f aca="false">ROUND(SUM(DR10:DR12),5)</f>
        <v>44528.64</v>
      </c>
      <c r="DS13" s="109" t="n">
        <f aca="false">ROUND(SUM(DS10:DS12),5)</f>
        <v>5186.05</v>
      </c>
      <c r="DT13" s="109" t="n">
        <f aca="false">ROUND(SUM(DT10:DT12),5)</f>
        <v>5650</v>
      </c>
      <c r="DU13" s="109" t="n">
        <f aca="false">ROUND(SUM(DU10:DU12),5)</f>
        <v>13993.7</v>
      </c>
      <c r="DV13" s="109" t="n">
        <f aca="false">ROUND(SUM(DV10:DV12),5)</f>
        <v>8082.5</v>
      </c>
      <c r="DW13" s="109" t="n">
        <f aca="false">ROUND(SUM(DW10:DW12),5)</f>
        <v>33728.38</v>
      </c>
      <c r="DX13" s="109" t="n">
        <f aca="false">ROUND(SUM(DX10:DX12),5)</f>
        <v>5625.7</v>
      </c>
      <c r="DY13" s="109" t="n">
        <f aca="false">ROUND(SUM(DY10:DY12),5)</f>
        <v>209647.4</v>
      </c>
      <c r="DZ13" s="109" t="n">
        <f aca="false">ROUND(SUM(DZ10:DZ12),5)</f>
        <v>6980.9</v>
      </c>
      <c r="EA13" s="109" t="n">
        <f aca="false">ROUND(SUM(EA10:EA12),5)</f>
        <v>57640</v>
      </c>
      <c r="EB13" s="109" t="n">
        <f aca="false">ROUND(SUM(EB10:EB12),5)</f>
        <v>7126.25</v>
      </c>
      <c r="EC13" s="109" t="n">
        <f aca="false">ROUND(SUM(EC10:EC12),5)</f>
        <v>1200</v>
      </c>
      <c r="ED13" s="109" t="n">
        <f aca="false">ROUND(SUM(ED10:ED12),5)</f>
        <v>22572.98</v>
      </c>
      <c r="EE13" s="109" t="n">
        <f aca="false">ROUND(SUM(EE10:EE12),5)</f>
        <v>15373.5</v>
      </c>
      <c r="EF13" s="109" t="n">
        <f aca="false">ROUND(SUM(EF10:EF12),5)</f>
        <v>5728.64</v>
      </c>
      <c r="EG13" s="109" t="n">
        <f aca="false">ROUND(SUM(EG10:EG12),5)</f>
        <v>20954.5</v>
      </c>
      <c r="EH13" s="109" t="n">
        <f aca="false">ROUND(SUM(EH10:EH12),5)</f>
        <v>11639.98</v>
      </c>
      <c r="EI13" s="109" t="n">
        <f aca="false">ROUND(SUM(EI10:EI12),5)</f>
        <v>0</v>
      </c>
      <c r="EJ13" s="109" t="n">
        <f aca="false">ROUND(SUM(EJ10:EJ12),5)</f>
        <v>40524.97</v>
      </c>
      <c r="EK13" s="109" t="n">
        <f aca="false">ROUND(SUM(EK10:EK12),5)</f>
        <v>9194.87</v>
      </c>
      <c r="EL13" s="109" t="n">
        <f aca="false">ROUND(SUM(EL10:EL12),5)</f>
        <v>7968.5</v>
      </c>
      <c r="EM13" s="109" t="n">
        <f aca="false">ROUND(SUM(EM10:EM12),5)</f>
        <v>266007.68</v>
      </c>
      <c r="EN13" s="109" t="n">
        <f aca="false">ROUND(SUM(EN10:EN12),5)</f>
        <v>445629.7</v>
      </c>
      <c r="EO13" s="109" t="n">
        <f aca="false">ROUND(SUM(EO10:EO12),5)</f>
        <v>14621.55</v>
      </c>
      <c r="EP13" s="109" t="n">
        <f aca="false">ROUND(SUM(EP10:EP12),5)</f>
        <v>112193.77</v>
      </c>
      <c r="EQ13" s="109" t="n">
        <f aca="false">ROUND(SUM(EQ10:EQ12),5)</f>
        <v>12150</v>
      </c>
      <c r="ER13" s="109" t="n">
        <f aca="false">ROUND(SUM(ER10:ER12),5)</f>
        <v>131195.75</v>
      </c>
      <c r="ES13" s="109" t="n">
        <f aca="false">ROUND(SUM(ES10:ES12),5)</f>
        <v>39531.4</v>
      </c>
      <c r="ET13" s="109" t="n">
        <f aca="false">ROUND(SUM(ET10:ET12),5)</f>
        <v>0</v>
      </c>
      <c r="EU13" s="109" t="n">
        <f aca="false">ROUND(SUM(EU10:EU12),5)</f>
        <v>0</v>
      </c>
      <c r="EV13" s="109" t="n">
        <f aca="false">ROUND(SUM(EV10:EV12),5)</f>
        <v>0</v>
      </c>
      <c r="EW13" s="109" t="n">
        <f aca="false">ROUND(SUM(EW10:EW12),5)</f>
        <v>0</v>
      </c>
      <c r="EX13" s="109" t="n">
        <f aca="false">ROUND(SUM(EX10:EX12),5)</f>
        <v>0</v>
      </c>
      <c r="EY13" s="109" t="n">
        <f aca="false">ROUND(SUM(F13:EX13),5)</f>
        <v>10190674.92</v>
      </c>
      <c r="EZ13" s="114"/>
      <c r="FA13" s="125"/>
      <c r="FB13" s="114"/>
      <c r="FC13" s="125"/>
      <c r="FD13" s="114"/>
      <c r="FE13" s="125"/>
      <c r="FF13" s="114"/>
      <c r="FG13" s="125"/>
      <c r="FH13" s="114"/>
      <c r="FI13" s="125"/>
      <c r="FJ13" s="114"/>
      <c r="FK13" s="125"/>
      <c r="FL13" s="114"/>
      <c r="FM13" s="125"/>
      <c r="FN13" s="114"/>
      <c r="FO13" s="125"/>
      <c r="FP13" s="114"/>
      <c r="FQ13" s="125"/>
      <c r="FR13" s="114"/>
      <c r="FS13" s="125"/>
      <c r="FT13" s="114"/>
      <c r="FU13" s="125"/>
      <c r="FV13" s="114"/>
      <c r="FW13" s="125"/>
      <c r="FX13" s="114"/>
      <c r="FY13" s="125"/>
      <c r="FZ13" s="114"/>
      <c r="GA13" s="125"/>
      <c r="GB13" s="114"/>
      <c r="GC13" s="125"/>
      <c r="GD13" s="114"/>
      <c r="GE13" s="125"/>
      <c r="GF13" s="114"/>
      <c r="GG13" s="125"/>
      <c r="GH13" s="114"/>
      <c r="GI13" s="125"/>
      <c r="GJ13" s="114"/>
      <c r="GK13" s="125"/>
      <c r="GL13" s="114"/>
      <c r="GM13" s="125"/>
      <c r="GN13" s="114"/>
      <c r="GO13" s="125"/>
      <c r="GP13" s="114"/>
      <c r="GQ13" s="125"/>
      <c r="GR13" s="114"/>
      <c r="GS13" s="125"/>
      <c r="GT13" s="114"/>
      <c r="GU13" s="125"/>
      <c r="GV13" s="114"/>
      <c r="GW13" s="125"/>
      <c r="GX13" s="114"/>
      <c r="GY13" s="125"/>
      <c r="GZ13" s="114"/>
      <c r="HA13" s="125"/>
      <c r="HB13" s="114"/>
      <c r="HC13" s="125"/>
      <c r="HD13" s="114"/>
      <c r="HE13" s="125"/>
      <c r="HF13" s="114"/>
      <c r="HG13" s="125"/>
      <c r="HH13" s="114"/>
      <c r="HI13" s="125"/>
      <c r="HJ13" s="114"/>
      <c r="HK13" s="125"/>
      <c r="HL13" s="114"/>
      <c r="HM13" s="125"/>
      <c r="HN13" s="114"/>
      <c r="HO13" s="125"/>
      <c r="HP13" s="114"/>
      <c r="HQ13" s="125"/>
      <c r="HR13" s="114"/>
      <c r="HS13" s="125"/>
      <c r="HT13" s="114"/>
      <c r="HU13" s="125"/>
      <c r="HV13" s="114"/>
      <c r="HW13" s="125"/>
      <c r="HX13" s="114"/>
      <c r="HY13" s="125"/>
      <c r="HZ13" s="114"/>
      <c r="IA13" s="125"/>
      <c r="IB13" s="114"/>
      <c r="IC13" s="125"/>
      <c r="ID13" s="114"/>
      <c r="IE13" s="125"/>
      <c r="IF13" s="114"/>
      <c r="IG13" s="125"/>
      <c r="IH13" s="114"/>
      <c r="II13" s="125"/>
      <c r="IJ13" s="114"/>
      <c r="IK13" s="125"/>
      <c r="IL13" s="114"/>
      <c r="IM13" s="125"/>
      <c r="IN13" s="114"/>
      <c r="IO13" s="125"/>
      <c r="IP13" s="114"/>
      <c r="IQ13" s="125"/>
      <c r="IR13" s="114"/>
      <c r="IS13" s="125"/>
      <c r="IT13" s="114"/>
      <c r="IU13" s="125"/>
      <c r="IV13" s="114"/>
      <c r="IW13" s="125"/>
      <c r="IX13" s="114"/>
      <c r="IY13" s="125"/>
      <c r="IZ13" s="114"/>
      <c r="JA13" s="125"/>
      <c r="JB13" s="114"/>
      <c r="JC13" s="125"/>
      <c r="JD13" s="114"/>
      <c r="JE13" s="125"/>
      <c r="JF13" s="114"/>
      <c r="JG13" s="125"/>
      <c r="JH13" s="114"/>
      <c r="JI13" s="125"/>
      <c r="JJ13" s="114"/>
      <c r="JK13" s="125"/>
      <c r="JL13" s="114"/>
      <c r="JM13" s="125"/>
      <c r="JN13" s="114"/>
      <c r="JO13" s="125"/>
      <c r="JP13" s="114"/>
      <c r="JQ13" s="125"/>
      <c r="JR13" s="114"/>
      <c r="JS13" s="125"/>
      <c r="JT13" s="114"/>
      <c r="JU13" s="125"/>
      <c r="JV13" s="114"/>
      <c r="JW13" s="125"/>
      <c r="JX13" s="114"/>
      <c r="JY13" s="126"/>
      <c r="JZ13" s="126"/>
      <c r="KA13" s="126"/>
      <c r="KB13" s="126"/>
      <c r="KC13" s="126"/>
      <c r="KD13" s="126"/>
      <c r="KE13" s="126"/>
      <c r="KF13" s="126"/>
      <c r="KG13" s="126"/>
      <c r="KH13" s="126"/>
      <c r="KI13" s="126"/>
      <c r="KJ13" s="126"/>
      <c r="KK13" s="126"/>
      <c r="KL13" s="126"/>
    </row>
    <row r="14" customFormat="false" ht="30" hidden="false" customHeight="true" outlineLevel="0" collapsed="false">
      <c r="A14" s="76"/>
      <c r="B14" s="76"/>
      <c r="C14" s="76"/>
      <c r="D14" s="76" t="s">
        <v>66</v>
      </c>
      <c r="E14" s="76"/>
      <c r="F14" s="109" t="n">
        <v>0</v>
      </c>
      <c r="G14" s="109" t="n">
        <v>0</v>
      </c>
      <c r="H14" s="109" t="n">
        <v>0</v>
      </c>
      <c r="I14" s="109" t="n">
        <v>0</v>
      </c>
      <c r="J14" s="109" t="n">
        <v>0</v>
      </c>
      <c r="K14" s="109" t="n">
        <v>0</v>
      </c>
      <c r="L14" s="109" t="n">
        <v>0</v>
      </c>
      <c r="M14" s="109" t="n">
        <v>0</v>
      </c>
      <c r="N14" s="109" t="n">
        <v>0</v>
      </c>
      <c r="O14" s="109" t="n">
        <v>0</v>
      </c>
      <c r="P14" s="109" t="n">
        <v>0</v>
      </c>
      <c r="Q14" s="109" t="n">
        <v>0</v>
      </c>
      <c r="R14" s="109" t="n">
        <v>0</v>
      </c>
      <c r="S14" s="109" t="n">
        <v>0</v>
      </c>
      <c r="T14" s="109" t="n">
        <v>0</v>
      </c>
      <c r="U14" s="109" t="n">
        <v>0</v>
      </c>
      <c r="V14" s="109" t="n">
        <v>0</v>
      </c>
      <c r="W14" s="109" t="n">
        <v>0</v>
      </c>
      <c r="X14" s="109" t="n">
        <v>0</v>
      </c>
      <c r="Y14" s="109" t="n">
        <v>0</v>
      </c>
      <c r="Z14" s="109" t="n">
        <v>0</v>
      </c>
      <c r="AA14" s="109" t="n">
        <v>0</v>
      </c>
      <c r="AB14" s="109" t="n">
        <v>0</v>
      </c>
      <c r="AC14" s="109" t="n">
        <v>0</v>
      </c>
      <c r="AD14" s="109" t="n">
        <v>0</v>
      </c>
      <c r="AE14" s="109" t="n">
        <v>0</v>
      </c>
      <c r="AF14" s="109" t="n">
        <v>0</v>
      </c>
      <c r="AG14" s="109" t="n">
        <v>0</v>
      </c>
      <c r="AH14" s="109" t="n">
        <v>0</v>
      </c>
      <c r="AI14" s="109" t="n">
        <v>0</v>
      </c>
      <c r="AJ14" s="109" t="n">
        <v>0</v>
      </c>
      <c r="AK14" s="109" t="n">
        <v>0</v>
      </c>
      <c r="AL14" s="109" t="n">
        <v>0</v>
      </c>
      <c r="AM14" s="109" t="n">
        <v>0</v>
      </c>
      <c r="AN14" s="109" t="n">
        <v>0</v>
      </c>
      <c r="AO14" s="109" t="n">
        <v>0</v>
      </c>
      <c r="AP14" s="109" t="n">
        <v>0</v>
      </c>
      <c r="AQ14" s="109" t="n">
        <v>0</v>
      </c>
      <c r="AR14" s="109" t="n">
        <v>0</v>
      </c>
      <c r="AS14" s="109" t="n">
        <v>0</v>
      </c>
      <c r="AT14" s="109" t="n">
        <v>0</v>
      </c>
      <c r="AU14" s="109" t="n">
        <v>0</v>
      </c>
      <c r="AV14" s="109" t="n">
        <v>0</v>
      </c>
      <c r="AW14" s="109" t="n">
        <v>0</v>
      </c>
      <c r="AX14" s="109" t="n">
        <v>0</v>
      </c>
      <c r="AY14" s="109" t="n">
        <v>0</v>
      </c>
      <c r="AZ14" s="109" t="n">
        <v>0</v>
      </c>
      <c r="BA14" s="109" t="n">
        <v>0</v>
      </c>
      <c r="BB14" s="109" t="n">
        <v>0</v>
      </c>
      <c r="BC14" s="109" t="n">
        <v>0</v>
      </c>
      <c r="BD14" s="109" t="n">
        <v>0</v>
      </c>
      <c r="BE14" s="109" t="n">
        <v>0</v>
      </c>
      <c r="BF14" s="109" t="n">
        <v>0</v>
      </c>
      <c r="BG14" s="109" t="n">
        <v>0</v>
      </c>
      <c r="BH14" s="109" t="n">
        <v>0</v>
      </c>
      <c r="BI14" s="109" t="n">
        <v>0</v>
      </c>
      <c r="BJ14" s="109" t="n">
        <v>0</v>
      </c>
      <c r="BK14" s="109" t="n">
        <v>0</v>
      </c>
      <c r="BL14" s="109" t="n">
        <v>0</v>
      </c>
      <c r="BM14" s="109" t="n">
        <v>0</v>
      </c>
      <c r="BN14" s="109" t="n">
        <v>0</v>
      </c>
      <c r="BO14" s="109" t="n">
        <v>0</v>
      </c>
      <c r="BP14" s="109" t="n">
        <v>0</v>
      </c>
      <c r="BQ14" s="109" t="n">
        <v>0</v>
      </c>
      <c r="BR14" s="109" t="n">
        <v>0</v>
      </c>
      <c r="BS14" s="109" t="n">
        <v>0</v>
      </c>
      <c r="BT14" s="109" t="n">
        <v>0</v>
      </c>
      <c r="BU14" s="109" t="n">
        <v>0</v>
      </c>
      <c r="BV14" s="109" t="n">
        <v>0</v>
      </c>
      <c r="BW14" s="109" t="n">
        <v>0</v>
      </c>
      <c r="BX14" s="109" t="n">
        <v>0</v>
      </c>
      <c r="BY14" s="109" t="n">
        <v>0</v>
      </c>
      <c r="BZ14" s="109" t="n">
        <v>0</v>
      </c>
      <c r="CA14" s="109" t="n">
        <v>0</v>
      </c>
      <c r="CB14" s="109" t="n">
        <v>0</v>
      </c>
      <c r="CC14" s="109" t="n">
        <v>0</v>
      </c>
      <c r="CD14" s="109" t="n">
        <v>0</v>
      </c>
      <c r="CE14" s="109" t="n">
        <v>0</v>
      </c>
      <c r="CF14" s="109" t="n">
        <v>0</v>
      </c>
      <c r="CG14" s="109" t="n">
        <v>0</v>
      </c>
      <c r="CH14" s="109" t="n">
        <v>0</v>
      </c>
      <c r="CI14" s="109" t="n">
        <v>0</v>
      </c>
      <c r="CJ14" s="109" t="n">
        <v>0</v>
      </c>
      <c r="CK14" s="109" t="n">
        <v>0</v>
      </c>
      <c r="CL14" s="109" t="n">
        <v>0</v>
      </c>
      <c r="CM14" s="109" t="n">
        <v>0</v>
      </c>
      <c r="CN14" s="109" t="n">
        <v>0</v>
      </c>
      <c r="CO14" s="109" t="n">
        <v>0</v>
      </c>
      <c r="CP14" s="109" t="n">
        <v>0</v>
      </c>
      <c r="CQ14" s="109" t="n">
        <v>0</v>
      </c>
      <c r="CR14" s="109" t="n">
        <v>0</v>
      </c>
      <c r="CS14" s="109" t="n">
        <v>0</v>
      </c>
      <c r="CT14" s="109" t="n">
        <v>0</v>
      </c>
      <c r="CU14" s="109" t="n">
        <v>0</v>
      </c>
      <c r="CV14" s="109" t="n">
        <v>0</v>
      </c>
      <c r="CW14" s="109" t="n">
        <v>0</v>
      </c>
      <c r="CX14" s="109" t="n">
        <v>0</v>
      </c>
      <c r="CY14" s="109" t="n">
        <v>0</v>
      </c>
      <c r="CZ14" s="109" t="n">
        <v>0</v>
      </c>
      <c r="DA14" s="109" t="n">
        <v>0</v>
      </c>
      <c r="DB14" s="109" t="n">
        <v>0</v>
      </c>
      <c r="DC14" s="109" t="n">
        <v>0</v>
      </c>
      <c r="DD14" s="109" t="n">
        <v>0</v>
      </c>
      <c r="DE14" s="109" t="n">
        <v>0</v>
      </c>
      <c r="DF14" s="109" t="n">
        <v>0</v>
      </c>
      <c r="DG14" s="109" t="n">
        <v>0</v>
      </c>
      <c r="DH14" s="109" t="n">
        <v>0</v>
      </c>
      <c r="DI14" s="109" t="n">
        <v>0</v>
      </c>
      <c r="DJ14" s="109" t="n">
        <v>0</v>
      </c>
      <c r="DK14" s="109" t="n">
        <v>0</v>
      </c>
      <c r="DL14" s="109" t="n">
        <v>0</v>
      </c>
      <c r="DM14" s="109" t="n">
        <v>0</v>
      </c>
      <c r="DN14" s="109" t="n">
        <v>0</v>
      </c>
      <c r="DO14" s="109" t="n">
        <v>0</v>
      </c>
      <c r="DP14" s="109" t="n">
        <v>0</v>
      </c>
      <c r="DQ14" s="109" t="n">
        <v>0</v>
      </c>
      <c r="DR14" s="109" t="n">
        <v>0</v>
      </c>
      <c r="DS14" s="109" t="n">
        <v>0</v>
      </c>
      <c r="DT14" s="109" t="n">
        <v>0</v>
      </c>
      <c r="DU14" s="109" t="n">
        <v>0</v>
      </c>
      <c r="DV14" s="109" t="n">
        <v>0</v>
      </c>
      <c r="DW14" s="109" t="n">
        <v>0</v>
      </c>
      <c r="DX14" s="109" t="n">
        <v>0</v>
      </c>
      <c r="DY14" s="109" t="n">
        <v>0</v>
      </c>
      <c r="DZ14" s="109" t="n">
        <v>0</v>
      </c>
      <c r="EA14" s="109" t="n">
        <v>0</v>
      </c>
      <c r="EB14" s="109" t="n">
        <v>0</v>
      </c>
      <c r="EC14" s="109" t="n">
        <v>0</v>
      </c>
      <c r="ED14" s="109" t="n">
        <v>0</v>
      </c>
      <c r="EE14" s="109" t="n">
        <v>0</v>
      </c>
      <c r="EF14" s="109" t="n">
        <v>0</v>
      </c>
      <c r="EG14" s="109" t="n">
        <v>0</v>
      </c>
      <c r="EH14" s="109" t="n">
        <v>0</v>
      </c>
      <c r="EI14" s="109" t="n">
        <v>0</v>
      </c>
      <c r="EJ14" s="109" t="n">
        <v>0</v>
      </c>
      <c r="EK14" s="109" t="n">
        <v>0</v>
      </c>
      <c r="EL14" s="109" t="n">
        <v>0</v>
      </c>
      <c r="EM14" s="109" t="n">
        <v>0</v>
      </c>
      <c r="EN14" s="109" t="n">
        <v>0</v>
      </c>
      <c r="EO14" s="109" t="n">
        <v>0</v>
      </c>
      <c r="EP14" s="109" t="n">
        <v>0</v>
      </c>
      <c r="EQ14" s="109" t="n">
        <v>0</v>
      </c>
      <c r="ER14" s="109" t="n">
        <v>0</v>
      </c>
      <c r="ES14" s="109" t="n">
        <v>0</v>
      </c>
      <c r="ET14" s="109" t="n">
        <v>0</v>
      </c>
      <c r="EU14" s="109" t="n">
        <v>0</v>
      </c>
      <c r="EV14" s="109" t="n">
        <v>0</v>
      </c>
      <c r="EW14" s="109" t="n">
        <v>0</v>
      </c>
      <c r="EX14" s="109" t="n">
        <v>0</v>
      </c>
      <c r="EY14" s="109" t="n">
        <f aca="false">ROUND(SUM(F14:EX14),5)</f>
        <v>0</v>
      </c>
      <c r="EZ14" s="114"/>
      <c r="FA14" s="125"/>
      <c r="FB14" s="114"/>
      <c r="FC14" s="125"/>
      <c r="FD14" s="114"/>
      <c r="FE14" s="125"/>
      <c r="FF14" s="114"/>
      <c r="FG14" s="125"/>
      <c r="FH14" s="114"/>
      <c r="FI14" s="125"/>
      <c r="FJ14" s="114"/>
      <c r="FK14" s="125"/>
      <c r="FL14" s="114"/>
      <c r="FM14" s="125"/>
      <c r="FN14" s="114"/>
      <c r="FO14" s="125"/>
      <c r="FP14" s="114"/>
      <c r="FQ14" s="125"/>
      <c r="FR14" s="114"/>
      <c r="FS14" s="125"/>
      <c r="FT14" s="114"/>
      <c r="FU14" s="125"/>
      <c r="FV14" s="114"/>
      <c r="FW14" s="125"/>
      <c r="FX14" s="114"/>
      <c r="FY14" s="125"/>
      <c r="FZ14" s="114"/>
      <c r="GA14" s="125"/>
      <c r="GB14" s="114"/>
      <c r="GC14" s="125"/>
      <c r="GD14" s="114"/>
      <c r="GE14" s="125"/>
      <c r="GF14" s="114"/>
      <c r="GG14" s="125"/>
      <c r="GH14" s="114"/>
      <c r="GI14" s="125"/>
      <c r="GJ14" s="114"/>
      <c r="GK14" s="125"/>
      <c r="GL14" s="114"/>
      <c r="GM14" s="125"/>
      <c r="GN14" s="114"/>
      <c r="GO14" s="125"/>
      <c r="GP14" s="114"/>
      <c r="GQ14" s="125"/>
      <c r="GR14" s="114"/>
      <c r="GS14" s="125"/>
      <c r="GT14" s="114"/>
      <c r="GU14" s="125"/>
      <c r="GV14" s="114"/>
      <c r="GW14" s="125"/>
      <c r="GX14" s="114"/>
      <c r="GY14" s="125"/>
      <c r="GZ14" s="114"/>
      <c r="HA14" s="125"/>
      <c r="HB14" s="114"/>
      <c r="HC14" s="125"/>
      <c r="HD14" s="114"/>
      <c r="HE14" s="125"/>
      <c r="HF14" s="114"/>
      <c r="HG14" s="125"/>
      <c r="HH14" s="114"/>
      <c r="HI14" s="125"/>
      <c r="HJ14" s="114"/>
      <c r="HK14" s="125"/>
      <c r="HL14" s="114"/>
      <c r="HM14" s="125"/>
      <c r="HN14" s="114"/>
      <c r="HO14" s="125"/>
      <c r="HP14" s="114"/>
      <c r="HQ14" s="125"/>
      <c r="HR14" s="114"/>
      <c r="HS14" s="125"/>
      <c r="HT14" s="114"/>
      <c r="HU14" s="125"/>
      <c r="HV14" s="114"/>
      <c r="HW14" s="125"/>
      <c r="HX14" s="114"/>
      <c r="HY14" s="125"/>
      <c r="HZ14" s="114"/>
      <c r="IA14" s="125"/>
      <c r="IB14" s="114"/>
      <c r="IC14" s="125"/>
      <c r="ID14" s="114"/>
      <c r="IE14" s="125"/>
      <c r="IF14" s="114"/>
      <c r="IG14" s="125"/>
      <c r="IH14" s="114"/>
      <c r="II14" s="125"/>
      <c r="IJ14" s="114"/>
      <c r="IK14" s="125"/>
      <c r="IL14" s="114"/>
      <c r="IM14" s="125"/>
      <c r="IN14" s="114"/>
      <c r="IO14" s="125"/>
      <c r="IP14" s="114"/>
      <c r="IQ14" s="125"/>
      <c r="IR14" s="114"/>
      <c r="IS14" s="125"/>
      <c r="IT14" s="114"/>
      <c r="IU14" s="125"/>
      <c r="IV14" s="114"/>
      <c r="IW14" s="125"/>
      <c r="IX14" s="114"/>
      <c r="IY14" s="125"/>
      <c r="IZ14" s="114"/>
      <c r="JA14" s="125"/>
      <c r="JB14" s="114"/>
      <c r="JC14" s="125"/>
      <c r="JD14" s="114"/>
      <c r="JE14" s="125"/>
      <c r="JF14" s="114"/>
      <c r="JG14" s="125"/>
      <c r="JH14" s="114"/>
      <c r="JI14" s="125"/>
      <c r="JJ14" s="114"/>
      <c r="JK14" s="125"/>
      <c r="JL14" s="114"/>
      <c r="JM14" s="125"/>
      <c r="JN14" s="114"/>
      <c r="JO14" s="125"/>
      <c r="JP14" s="114"/>
      <c r="JQ14" s="125"/>
      <c r="JR14" s="114"/>
      <c r="JS14" s="125"/>
      <c r="JT14" s="114"/>
      <c r="JU14" s="125"/>
      <c r="JV14" s="114"/>
      <c r="JW14" s="125"/>
      <c r="JX14" s="114"/>
      <c r="JY14" s="126"/>
      <c r="JZ14" s="126"/>
      <c r="KA14" s="126"/>
      <c r="KB14" s="126"/>
      <c r="KC14" s="126"/>
      <c r="KD14" s="126"/>
      <c r="KE14" s="126"/>
      <c r="KF14" s="126"/>
      <c r="KG14" s="126"/>
      <c r="KH14" s="126"/>
      <c r="KI14" s="126"/>
      <c r="KJ14" s="126"/>
      <c r="KK14" s="126"/>
      <c r="KL14" s="126"/>
    </row>
    <row r="15" customFormat="false" ht="13.8" hidden="false" customHeight="false" outlineLevel="0" collapsed="false">
      <c r="A15" s="76"/>
      <c r="B15" s="76"/>
      <c r="C15" s="76"/>
      <c r="D15" s="76" t="s">
        <v>67</v>
      </c>
      <c r="E15" s="76"/>
      <c r="F15" s="109" t="n">
        <v>0</v>
      </c>
      <c r="G15" s="109" t="n">
        <v>0</v>
      </c>
      <c r="H15" s="109" t="n">
        <v>0</v>
      </c>
      <c r="I15" s="109" t="n">
        <v>0</v>
      </c>
      <c r="J15" s="109" t="n">
        <v>0</v>
      </c>
      <c r="K15" s="109" t="n">
        <v>0</v>
      </c>
      <c r="L15" s="109" t="n">
        <v>0</v>
      </c>
      <c r="M15" s="109" t="n">
        <v>0</v>
      </c>
      <c r="N15" s="109" t="n">
        <v>0</v>
      </c>
      <c r="O15" s="109" t="n">
        <v>0</v>
      </c>
      <c r="P15" s="109" t="n">
        <v>0</v>
      </c>
      <c r="Q15" s="109" t="n">
        <v>0</v>
      </c>
      <c r="R15" s="109" t="n">
        <v>0</v>
      </c>
      <c r="S15" s="109" t="n">
        <v>0</v>
      </c>
      <c r="T15" s="109" t="n">
        <v>0</v>
      </c>
      <c r="U15" s="109" t="n">
        <v>0</v>
      </c>
      <c r="V15" s="109" t="n">
        <v>0</v>
      </c>
      <c r="W15" s="109" t="n">
        <v>0</v>
      </c>
      <c r="X15" s="109" t="n">
        <v>0</v>
      </c>
      <c r="Y15" s="109" t="n">
        <v>0</v>
      </c>
      <c r="Z15" s="109" t="n">
        <v>0</v>
      </c>
      <c r="AA15" s="109" t="n">
        <v>0</v>
      </c>
      <c r="AB15" s="109" t="n">
        <v>0</v>
      </c>
      <c r="AC15" s="109" t="n">
        <v>0</v>
      </c>
      <c r="AD15" s="109" t="n">
        <v>0</v>
      </c>
      <c r="AE15" s="109" t="n">
        <v>0</v>
      </c>
      <c r="AF15" s="109" t="n">
        <v>0</v>
      </c>
      <c r="AG15" s="109" t="n">
        <v>0</v>
      </c>
      <c r="AH15" s="109" t="n">
        <v>0</v>
      </c>
      <c r="AI15" s="109" t="n">
        <v>0</v>
      </c>
      <c r="AJ15" s="109" t="n">
        <v>0</v>
      </c>
      <c r="AK15" s="109" t="n">
        <v>0</v>
      </c>
      <c r="AL15" s="109" t="n">
        <v>0</v>
      </c>
      <c r="AM15" s="109" t="n">
        <v>0</v>
      </c>
      <c r="AN15" s="109" t="n">
        <v>0</v>
      </c>
      <c r="AO15" s="109" t="n">
        <v>0</v>
      </c>
      <c r="AP15" s="109" t="n">
        <v>0</v>
      </c>
      <c r="AQ15" s="109" t="n">
        <v>0</v>
      </c>
      <c r="AR15" s="109" t="n">
        <v>0</v>
      </c>
      <c r="AS15" s="109" t="n">
        <v>0</v>
      </c>
      <c r="AT15" s="109" t="n">
        <v>0</v>
      </c>
      <c r="AU15" s="109" t="n">
        <v>0</v>
      </c>
      <c r="AV15" s="109" t="n">
        <v>0</v>
      </c>
      <c r="AW15" s="109" t="n">
        <v>0</v>
      </c>
      <c r="AX15" s="109" t="n">
        <v>0</v>
      </c>
      <c r="AY15" s="109" t="n">
        <v>0</v>
      </c>
      <c r="AZ15" s="109" t="n">
        <v>0</v>
      </c>
      <c r="BA15" s="109" t="n">
        <v>0</v>
      </c>
      <c r="BB15" s="109" t="n">
        <v>0</v>
      </c>
      <c r="BC15" s="109" t="n">
        <v>0</v>
      </c>
      <c r="BD15" s="109" t="n">
        <v>0</v>
      </c>
      <c r="BE15" s="109" t="n">
        <v>0</v>
      </c>
      <c r="BF15" s="109" t="n">
        <v>0</v>
      </c>
      <c r="BG15" s="109" t="n">
        <v>0</v>
      </c>
      <c r="BH15" s="109" t="n">
        <v>0</v>
      </c>
      <c r="BI15" s="109" t="n">
        <v>0</v>
      </c>
      <c r="BJ15" s="109" t="n">
        <v>0</v>
      </c>
      <c r="BK15" s="109" t="n">
        <v>0</v>
      </c>
      <c r="BL15" s="109" t="n">
        <v>0</v>
      </c>
      <c r="BM15" s="109" t="n">
        <v>0</v>
      </c>
      <c r="BN15" s="109" t="n">
        <v>0</v>
      </c>
      <c r="BO15" s="109" t="n">
        <v>0</v>
      </c>
      <c r="BP15" s="109" t="n">
        <v>0</v>
      </c>
      <c r="BQ15" s="109" t="n">
        <v>0</v>
      </c>
      <c r="BR15" s="109" t="n">
        <v>0</v>
      </c>
      <c r="BS15" s="109" t="n">
        <v>0</v>
      </c>
      <c r="BT15" s="109" t="n">
        <v>0</v>
      </c>
      <c r="BU15" s="109" t="n">
        <v>0</v>
      </c>
      <c r="BV15" s="109" t="n">
        <v>0</v>
      </c>
      <c r="BW15" s="109" t="n">
        <v>0</v>
      </c>
      <c r="BX15" s="109" t="n">
        <v>0</v>
      </c>
      <c r="BY15" s="109" t="n">
        <v>0</v>
      </c>
      <c r="BZ15" s="109" t="n">
        <v>0</v>
      </c>
      <c r="CA15" s="109" t="n">
        <v>0</v>
      </c>
      <c r="CB15" s="109" t="n">
        <v>0</v>
      </c>
      <c r="CC15" s="109" t="n">
        <v>0</v>
      </c>
      <c r="CD15" s="109" t="n">
        <v>0</v>
      </c>
      <c r="CE15" s="109" t="n">
        <v>0</v>
      </c>
      <c r="CF15" s="109" t="n">
        <v>0</v>
      </c>
      <c r="CG15" s="109" t="n">
        <v>0</v>
      </c>
      <c r="CH15" s="109" t="n">
        <v>0</v>
      </c>
      <c r="CI15" s="109" t="n">
        <v>0</v>
      </c>
      <c r="CJ15" s="109" t="n">
        <v>0</v>
      </c>
      <c r="CK15" s="109" t="n">
        <v>0</v>
      </c>
      <c r="CL15" s="109" t="n">
        <v>0</v>
      </c>
      <c r="CM15" s="109" t="n">
        <v>0</v>
      </c>
      <c r="CN15" s="109" t="n">
        <v>0</v>
      </c>
      <c r="CO15" s="109" t="n">
        <v>0</v>
      </c>
      <c r="CP15" s="109" t="n">
        <v>0</v>
      </c>
      <c r="CQ15" s="109" t="n">
        <v>0</v>
      </c>
      <c r="CR15" s="109" t="n">
        <v>0</v>
      </c>
      <c r="CS15" s="109" t="n">
        <v>0</v>
      </c>
      <c r="CT15" s="109" t="n">
        <v>0</v>
      </c>
      <c r="CU15" s="109" t="n">
        <v>0</v>
      </c>
      <c r="CV15" s="109" t="n">
        <v>0</v>
      </c>
      <c r="CW15" s="109" t="n">
        <v>0</v>
      </c>
      <c r="CX15" s="109" t="n">
        <v>0</v>
      </c>
      <c r="CY15" s="109" t="n">
        <v>0</v>
      </c>
      <c r="CZ15" s="109" t="n">
        <v>0</v>
      </c>
      <c r="DA15" s="109" t="n">
        <v>0</v>
      </c>
      <c r="DB15" s="109" t="n">
        <v>0</v>
      </c>
      <c r="DC15" s="109" t="n">
        <v>0</v>
      </c>
      <c r="DD15" s="109" t="n">
        <v>0</v>
      </c>
      <c r="DE15" s="109" t="n">
        <v>0</v>
      </c>
      <c r="DF15" s="109" t="n">
        <v>0</v>
      </c>
      <c r="DG15" s="109" t="n">
        <v>0</v>
      </c>
      <c r="DH15" s="109" t="n">
        <v>0</v>
      </c>
      <c r="DI15" s="109" t="n">
        <v>0</v>
      </c>
      <c r="DJ15" s="109" t="n">
        <v>0</v>
      </c>
      <c r="DK15" s="109" t="n">
        <v>0</v>
      </c>
      <c r="DL15" s="109" t="n">
        <v>0</v>
      </c>
      <c r="DM15" s="109" t="n">
        <v>0</v>
      </c>
      <c r="DN15" s="109" t="n">
        <v>0</v>
      </c>
      <c r="DO15" s="109" t="n">
        <v>0</v>
      </c>
      <c r="DP15" s="109" t="n">
        <v>0</v>
      </c>
      <c r="DQ15" s="109" t="n">
        <v>0</v>
      </c>
      <c r="DR15" s="109" t="n">
        <v>0</v>
      </c>
      <c r="DS15" s="109" t="n">
        <v>0</v>
      </c>
      <c r="DT15" s="109" t="n">
        <v>0</v>
      </c>
      <c r="DU15" s="109" t="n">
        <v>0</v>
      </c>
      <c r="DV15" s="109" t="n">
        <v>0</v>
      </c>
      <c r="DW15" s="109" t="n">
        <v>0</v>
      </c>
      <c r="DX15" s="109" t="n">
        <v>0</v>
      </c>
      <c r="DY15" s="109" t="n">
        <v>0</v>
      </c>
      <c r="DZ15" s="109" t="n">
        <v>0</v>
      </c>
      <c r="EA15" s="109" t="n">
        <v>0</v>
      </c>
      <c r="EB15" s="109" t="n">
        <v>0</v>
      </c>
      <c r="EC15" s="109" t="n">
        <v>0</v>
      </c>
      <c r="ED15" s="109" t="n">
        <v>0</v>
      </c>
      <c r="EE15" s="109" t="n">
        <v>0</v>
      </c>
      <c r="EF15" s="109" t="n">
        <v>0</v>
      </c>
      <c r="EG15" s="109" t="n">
        <v>0</v>
      </c>
      <c r="EH15" s="109" t="n">
        <v>0</v>
      </c>
      <c r="EI15" s="109" t="n">
        <v>0</v>
      </c>
      <c r="EJ15" s="109" t="n">
        <v>0</v>
      </c>
      <c r="EK15" s="109" t="n">
        <v>0</v>
      </c>
      <c r="EL15" s="109" t="n">
        <v>0</v>
      </c>
      <c r="EM15" s="109" t="n">
        <v>0</v>
      </c>
      <c r="EN15" s="109" t="n">
        <v>0</v>
      </c>
      <c r="EO15" s="109" t="n">
        <v>0</v>
      </c>
      <c r="EP15" s="109" t="n">
        <v>0</v>
      </c>
      <c r="EQ15" s="109" t="n">
        <v>0</v>
      </c>
      <c r="ER15" s="109" t="n">
        <v>0</v>
      </c>
      <c r="ES15" s="109" t="n">
        <v>0</v>
      </c>
      <c r="ET15" s="109" t="n">
        <v>0</v>
      </c>
      <c r="EU15" s="109" t="n">
        <v>0</v>
      </c>
      <c r="EV15" s="109" t="n">
        <v>0</v>
      </c>
      <c r="EW15" s="109" t="n">
        <v>0</v>
      </c>
      <c r="EX15" s="109" t="n">
        <v>0</v>
      </c>
      <c r="EY15" s="109" t="n">
        <f aca="false">ROUND(SUM(F15:EX15),5)</f>
        <v>0</v>
      </c>
      <c r="EZ15" s="114"/>
      <c r="FA15" s="125"/>
      <c r="FB15" s="114"/>
      <c r="FC15" s="125"/>
      <c r="FD15" s="114"/>
      <c r="FE15" s="125"/>
      <c r="FF15" s="114"/>
      <c r="FG15" s="125"/>
      <c r="FH15" s="114"/>
      <c r="FI15" s="125"/>
      <c r="FJ15" s="114"/>
      <c r="FK15" s="125"/>
      <c r="FL15" s="114"/>
      <c r="FM15" s="125"/>
      <c r="FN15" s="114"/>
      <c r="FO15" s="125"/>
      <c r="FP15" s="114"/>
      <c r="FQ15" s="125"/>
      <c r="FR15" s="114"/>
      <c r="FS15" s="125"/>
      <c r="FT15" s="114"/>
      <c r="FU15" s="125"/>
      <c r="FV15" s="114"/>
      <c r="FW15" s="125"/>
      <c r="FX15" s="114"/>
      <c r="FY15" s="125"/>
      <c r="FZ15" s="114"/>
      <c r="GA15" s="125"/>
      <c r="GB15" s="114"/>
      <c r="GC15" s="125"/>
      <c r="GD15" s="114"/>
      <c r="GE15" s="125"/>
      <c r="GF15" s="114"/>
      <c r="GG15" s="125"/>
      <c r="GH15" s="114"/>
      <c r="GI15" s="125"/>
      <c r="GJ15" s="114"/>
      <c r="GK15" s="125"/>
      <c r="GL15" s="114"/>
      <c r="GM15" s="125"/>
      <c r="GN15" s="114"/>
      <c r="GO15" s="125"/>
      <c r="GP15" s="114"/>
      <c r="GQ15" s="125"/>
      <c r="GR15" s="114"/>
      <c r="GS15" s="125"/>
      <c r="GT15" s="114"/>
      <c r="GU15" s="125"/>
      <c r="GV15" s="114"/>
      <c r="GW15" s="125"/>
      <c r="GX15" s="114"/>
      <c r="GY15" s="125"/>
      <c r="GZ15" s="114"/>
      <c r="HA15" s="125"/>
      <c r="HB15" s="114"/>
      <c r="HC15" s="125"/>
      <c r="HD15" s="114"/>
      <c r="HE15" s="125"/>
      <c r="HF15" s="114"/>
      <c r="HG15" s="125"/>
      <c r="HH15" s="114"/>
      <c r="HI15" s="125"/>
      <c r="HJ15" s="114"/>
      <c r="HK15" s="125"/>
      <c r="HL15" s="114"/>
      <c r="HM15" s="125"/>
      <c r="HN15" s="114"/>
      <c r="HO15" s="125"/>
      <c r="HP15" s="114"/>
      <c r="HQ15" s="125"/>
      <c r="HR15" s="114"/>
      <c r="HS15" s="125"/>
      <c r="HT15" s="114"/>
      <c r="HU15" s="125"/>
      <c r="HV15" s="114"/>
      <c r="HW15" s="125"/>
      <c r="HX15" s="114"/>
      <c r="HY15" s="125"/>
      <c r="HZ15" s="114"/>
      <c r="IA15" s="125"/>
      <c r="IB15" s="114"/>
      <c r="IC15" s="125"/>
      <c r="ID15" s="114"/>
      <c r="IE15" s="125"/>
      <c r="IF15" s="114"/>
      <c r="IG15" s="125"/>
      <c r="IH15" s="114"/>
      <c r="II15" s="125"/>
      <c r="IJ15" s="114"/>
      <c r="IK15" s="125"/>
      <c r="IL15" s="114"/>
      <c r="IM15" s="125"/>
      <c r="IN15" s="114"/>
      <c r="IO15" s="125"/>
      <c r="IP15" s="114"/>
      <c r="IQ15" s="125"/>
      <c r="IR15" s="114"/>
      <c r="IS15" s="125"/>
      <c r="IT15" s="114"/>
      <c r="IU15" s="125"/>
      <c r="IV15" s="114"/>
      <c r="IW15" s="125"/>
      <c r="IX15" s="114"/>
      <c r="IY15" s="125"/>
      <c r="IZ15" s="114"/>
      <c r="JA15" s="125"/>
      <c r="JB15" s="114"/>
      <c r="JC15" s="125"/>
      <c r="JD15" s="114"/>
      <c r="JE15" s="125"/>
      <c r="JF15" s="114"/>
      <c r="JG15" s="125"/>
      <c r="JH15" s="114"/>
      <c r="JI15" s="125"/>
      <c r="JJ15" s="114"/>
      <c r="JK15" s="125"/>
      <c r="JL15" s="114"/>
      <c r="JM15" s="125"/>
      <c r="JN15" s="114"/>
      <c r="JO15" s="125"/>
      <c r="JP15" s="114"/>
      <c r="JQ15" s="125"/>
      <c r="JR15" s="114"/>
      <c r="JS15" s="125"/>
      <c r="JT15" s="114"/>
      <c r="JU15" s="125"/>
      <c r="JV15" s="114"/>
      <c r="JW15" s="125"/>
      <c r="JX15" s="114"/>
      <c r="JY15" s="126"/>
      <c r="JZ15" s="126"/>
      <c r="KA15" s="126"/>
      <c r="KB15" s="126"/>
      <c r="KC15" s="126"/>
      <c r="KD15" s="126"/>
      <c r="KE15" s="126"/>
      <c r="KF15" s="126"/>
      <c r="KG15" s="126"/>
      <c r="KH15" s="126"/>
      <c r="KI15" s="126"/>
      <c r="KJ15" s="126"/>
      <c r="KK15" s="126"/>
      <c r="KL15" s="126"/>
    </row>
    <row r="16" customFormat="false" ht="13.8" hidden="false" customHeight="false" outlineLevel="0" collapsed="false">
      <c r="A16" s="76"/>
      <c r="B16" s="76"/>
      <c r="C16" s="76"/>
      <c r="D16" s="76" t="s">
        <v>68</v>
      </c>
      <c r="E16" s="76"/>
      <c r="F16" s="109" t="n">
        <v>0</v>
      </c>
      <c r="G16" s="109" t="n">
        <v>0</v>
      </c>
      <c r="H16" s="109" t="n">
        <v>0</v>
      </c>
      <c r="I16" s="109" t="n">
        <v>0</v>
      </c>
      <c r="J16" s="109" t="n">
        <v>0</v>
      </c>
      <c r="K16" s="109" t="n">
        <v>0</v>
      </c>
      <c r="L16" s="109" t="n">
        <v>0</v>
      </c>
      <c r="M16" s="109" t="n">
        <v>0</v>
      </c>
      <c r="N16" s="109" t="n">
        <v>0</v>
      </c>
      <c r="O16" s="109" t="n">
        <v>0</v>
      </c>
      <c r="P16" s="109" t="n">
        <v>0</v>
      </c>
      <c r="Q16" s="109" t="n">
        <v>0</v>
      </c>
      <c r="R16" s="109" t="n">
        <v>0</v>
      </c>
      <c r="S16" s="109" t="n">
        <v>0</v>
      </c>
      <c r="T16" s="109" t="n">
        <v>0</v>
      </c>
      <c r="U16" s="109" t="n">
        <v>0</v>
      </c>
      <c r="V16" s="109" t="n">
        <v>0</v>
      </c>
      <c r="W16" s="109" t="n">
        <v>0</v>
      </c>
      <c r="X16" s="109" t="n">
        <v>0</v>
      </c>
      <c r="Y16" s="109" t="n">
        <v>0</v>
      </c>
      <c r="Z16" s="109" t="n">
        <v>0</v>
      </c>
      <c r="AA16" s="109" t="n">
        <v>0</v>
      </c>
      <c r="AB16" s="109" t="n">
        <v>0</v>
      </c>
      <c r="AC16" s="109" t="n">
        <v>0</v>
      </c>
      <c r="AD16" s="109" t="n">
        <v>0</v>
      </c>
      <c r="AE16" s="109" t="n">
        <v>0</v>
      </c>
      <c r="AF16" s="109" t="n">
        <v>0</v>
      </c>
      <c r="AG16" s="109" t="n">
        <v>0</v>
      </c>
      <c r="AH16" s="109" t="n">
        <v>0</v>
      </c>
      <c r="AI16" s="109" t="n">
        <v>0</v>
      </c>
      <c r="AJ16" s="109" t="n">
        <v>0</v>
      </c>
      <c r="AK16" s="109" t="n">
        <v>0</v>
      </c>
      <c r="AL16" s="109" t="n">
        <v>0</v>
      </c>
      <c r="AM16" s="109" t="n">
        <v>0</v>
      </c>
      <c r="AN16" s="109" t="n">
        <v>0</v>
      </c>
      <c r="AO16" s="109" t="n">
        <v>0</v>
      </c>
      <c r="AP16" s="109" t="n">
        <v>0</v>
      </c>
      <c r="AQ16" s="109" t="n">
        <v>0</v>
      </c>
      <c r="AR16" s="109" t="n">
        <v>0</v>
      </c>
      <c r="AS16" s="109" t="n">
        <v>0</v>
      </c>
      <c r="AT16" s="109" t="n">
        <v>0</v>
      </c>
      <c r="AU16" s="109" t="n">
        <v>0</v>
      </c>
      <c r="AV16" s="109" t="n">
        <v>0</v>
      </c>
      <c r="AW16" s="109" t="n">
        <v>0</v>
      </c>
      <c r="AX16" s="109" t="n">
        <v>0</v>
      </c>
      <c r="AY16" s="109" t="n">
        <v>0</v>
      </c>
      <c r="AZ16" s="109" t="n">
        <v>0</v>
      </c>
      <c r="BA16" s="109" t="n">
        <v>0</v>
      </c>
      <c r="BB16" s="109" t="n">
        <v>0</v>
      </c>
      <c r="BC16" s="109" t="n">
        <v>0</v>
      </c>
      <c r="BD16" s="109" t="n">
        <v>0</v>
      </c>
      <c r="BE16" s="109" t="n">
        <v>0</v>
      </c>
      <c r="BF16" s="109" t="n">
        <v>0</v>
      </c>
      <c r="BG16" s="109" t="n">
        <v>0</v>
      </c>
      <c r="BH16" s="109" t="n">
        <v>0</v>
      </c>
      <c r="BI16" s="109" t="n">
        <v>0</v>
      </c>
      <c r="BJ16" s="109" t="n">
        <v>0</v>
      </c>
      <c r="BK16" s="109" t="n">
        <v>0</v>
      </c>
      <c r="BL16" s="109" t="n">
        <v>0</v>
      </c>
      <c r="BM16" s="109" t="n">
        <v>0</v>
      </c>
      <c r="BN16" s="109" t="n">
        <v>0</v>
      </c>
      <c r="BO16" s="109" t="n">
        <v>0</v>
      </c>
      <c r="BP16" s="109" t="n">
        <v>0</v>
      </c>
      <c r="BQ16" s="109" t="n">
        <v>0</v>
      </c>
      <c r="BR16" s="109" t="n">
        <v>0</v>
      </c>
      <c r="BS16" s="109" t="n">
        <v>0</v>
      </c>
      <c r="BT16" s="109" t="n">
        <v>0</v>
      </c>
      <c r="BU16" s="109" t="n">
        <v>0</v>
      </c>
      <c r="BV16" s="109" t="n">
        <v>0</v>
      </c>
      <c r="BW16" s="109" t="n">
        <v>0</v>
      </c>
      <c r="BX16" s="109" t="n">
        <v>0</v>
      </c>
      <c r="BY16" s="109" t="n">
        <v>0</v>
      </c>
      <c r="BZ16" s="109" t="n">
        <v>0</v>
      </c>
      <c r="CA16" s="109" t="n">
        <v>0</v>
      </c>
      <c r="CB16" s="109" t="n">
        <v>0</v>
      </c>
      <c r="CC16" s="109" t="n">
        <v>0</v>
      </c>
      <c r="CD16" s="109" t="n">
        <v>0</v>
      </c>
      <c r="CE16" s="109" t="n">
        <v>0</v>
      </c>
      <c r="CF16" s="109" t="n">
        <v>0</v>
      </c>
      <c r="CG16" s="109" t="n">
        <v>0</v>
      </c>
      <c r="CH16" s="109" t="n">
        <v>0</v>
      </c>
      <c r="CI16" s="109" t="n">
        <v>0</v>
      </c>
      <c r="CJ16" s="109" t="n">
        <v>0</v>
      </c>
      <c r="CK16" s="109" t="n">
        <v>0</v>
      </c>
      <c r="CL16" s="109" t="n">
        <v>0</v>
      </c>
      <c r="CM16" s="109" t="n">
        <v>0</v>
      </c>
      <c r="CN16" s="109" t="n">
        <v>0</v>
      </c>
      <c r="CO16" s="109" t="n">
        <v>0</v>
      </c>
      <c r="CP16" s="109" t="n">
        <v>0</v>
      </c>
      <c r="CQ16" s="109" t="n">
        <v>0</v>
      </c>
      <c r="CR16" s="109" t="n">
        <v>0</v>
      </c>
      <c r="CS16" s="109" t="n">
        <v>0</v>
      </c>
      <c r="CT16" s="109" t="n">
        <v>0</v>
      </c>
      <c r="CU16" s="109" t="n">
        <v>0</v>
      </c>
      <c r="CV16" s="109" t="n">
        <v>0</v>
      </c>
      <c r="CW16" s="109" t="n">
        <v>0</v>
      </c>
      <c r="CX16" s="109" t="n">
        <v>0</v>
      </c>
      <c r="CY16" s="109" t="n">
        <v>0</v>
      </c>
      <c r="CZ16" s="109" t="n">
        <v>0</v>
      </c>
      <c r="DA16" s="109" t="n">
        <v>0</v>
      </c>
      <c r="DB16" s="109" t="n">
        <v>0</v>
      </c>
      <c r="DC16" s="109" t="n">
        <v>0</v>
      </c>
      <c r="DD16" s="109" t="n">
        <v>0</v>
      </c>
      <c r="DE16" s="109" t="n">
        <v>0</v>
      </c>
      <c r="DF16" s="109" t="n">
        <v>0</v>
      </c>
      <c r="DG16" s="109" t="n">
        <v>0</v>
      </c>
      <c r="DH16" s="109" t="n">
        <v>0</v>
      </c>
      <c r="DI16" s="109" t="n">
        <v>0</v>
      </c>
      <c r="DJ16" s="109" t="n">
        <v>0</v>
      </c>
      <c r="DK16" s="109" t="n">
        <v>0</v>
      </c>
      <c r="DL16" s="109" t="n">
        <v>0</v>
      </c>
      <c r="DM16" s="109" t="n">
        <v>0</v>
      </c>
      <c r="DN16" s="109" t="n">
        <v>0</v>
      </c>
      <c r="DO16" s="109" t="n">
        <v>0</v>
      </c>
      <c r="DP16" s="109" t="n">
        <v>0</v>
      </c>
      <c r="DQ16" s="109" t="n">
        <v>0</v>
      </c>
      <c r="DR16" s="109" t="n">
        <v>0</v>
      </c>
      <c r="DS16" s="109" t="n">
        <v>0</v>
      </c>
      <c r="DT16" s="109" t="n">
        <v>0</v>
      </c>
      <c r="DU16" s="109" t="n">
        <v>0</v>
      </c>
      <c r="DV16" s="109" t="n">
        <v>0</v>
      </c>
      <c r="DW16" s="109" t="n">
        <v>0</v>
      </c>
      <c r="DX16" s="109" t="n">
        <v>0</v>
      </c>
      <c r="DY16" s="109" t="n">
        <v>0</v>
      </c>
      <c r="DZ16" s="109" t="n">
        <v>0</v>
      </c>
      <c r="EA16" s="109" t="n">
        <v>0</v>
      </c>
      <c r="EB16" s="109" t="n">
        <v>0</v>
      </c>
      <c r="EC16" s="109" t="n">
        <v>0</v>
      </c>
      <c r="ED16" s="109" t="n">
        <v>0</v>
      </c>
      <c r="EE16" s="109" t="n">
        <v>0</v>
      </c>
      <c r="EF16" s="109" t="n">
        <v>0</v>
      </c>
      <c r="EG16" s="109" t="n">
        <v>0</v>
      </c>
      <c r="EH16" s="109" t="n">
        <v>0</v>
      </c>
      <c r="EI16" s="109" t="n">
        <v>0</v>
      </c>
      <c r="EJ16" s="109" t="n">
        <v>0</v>
      </c>
      <c r="EK16" s="109" t="n">
        <v>0</v>
      </c>
      <c r="EL16" s="109" t="n">
        <v>0</v>
      </c>
      <c r="EM16" s="109" t="n">
        <v>0</v>
      </c>
      <c r="EN16" s="109" t="n">
        <v>0</v>
      </c>
      <c r="EO16" s="109" t="n">
        <v>0</v>
      </c>
      <c r="EP16" s="109" t="n">
        <v>0</v>
      </c>
      <c r="EQ16" s="109" t="n">
        <v>0</v>
      </c>
      <c r="ER16" s="109" t="n">
        <v>0</v>
      </c>
      <c r="ES16" s="109" t="n">
        <v>0</v>
      </c>
      <c r="ET16" s="109" t="n">
        <v>0</v>
      </c>
      <c r="EU16" s="109" t="n">
        <v>0</v>
      </c>
      <c r="EV16" s="109" t="n">
        <v>0</v>
      </c>
      <c r="EW16" s="109" t="n">
        <v>0</v>
      </c>
      <c r="EX16" s="109" t="n">
        <v>0</v>
      </c>
      <c r="EY16" s="109" t="n">
        <f aca="false">ROUND(SUM(F16:EX16),5)</f>
        <v>0</v>
      </c>
      <c r="EZ16" s="114"/>
      <c r="FA16" s="125"/>
      <c r="FB16" s="114"/>
      <c r="FC16" s="125"/>
      <c r="FD16" s="114"/>
      <c r="FE16" s="125"/>
      <c r="FF16" s="114"/>
      <c r="FG16" s="125"/>
      <c r="FH16" s="114"/>
      <c r="FI16" s="125"/>
      <c r="FJ16" s="114"/>
      <c r="FK16" s="125"/>
      <c r="FL16" s="114"/>
      <c r="FM16" s="125"/>
      <c r="FN16" s="114"/>
      <c r="FO16" s="125"/>
      <c r="FP16" s="114"/>
      <c r="FQ16" s="125"/>
      <c r="FR16" s="114"/>
      <c r="FS16" s="125"/>
      <c r="FT16" s="114"/>
      <c r="FU16" s="125"/>
      <c r="FV16" s="114"/>
      <c r="FW16" s="125"/>
      <c r="FX16" s="114"/>
      <c r="FY16" s="125"/>
      <c r="FZ16" s="114"/>
      <c r="GA16" s="125"/>
      <c r="GB16" s="114"/>
      <c r="GC16" s="125"/>
      <c r="GD16" s="114"/>
      <c r="GE16" s="125"/>
      <c r="GF16" s="114"/>
      <c r="GG16" s="125"/>
      <c r="GH16" s="114"/>
      <c r="GI16" s="125"/>
      <c r="GJ16" s="114"/>
      <c r="GK16" s="125"/>
      <c r="GL16" s="114"/>
      <c r="GM16" s="125"/>
      <c r="GN16" s="114"/>
      <c r="GO16" s="125"/>
      <c r="GP16" s="114"/>
      <c r="GQ16" s="125"/>
      <c r="GR16" s="114"/>
      <c r="GS16" s="125"/>
      <c r="GT16" s="114"/>
      <c r="GU16" s="125"/>
      <c r="GV16" s="114"/>
      <c r="GW16" s="125"/>
      <c r="GX16" s="114"/>
      <c r="GY16" s="125"/>
      <c r="GZ16" s="114"/>
      <c r="HA16" s="125"/>
      <c r="HB16" s="114"/>
      <c r="HC16" s="125"/>
      <c r="HD16" s="114"/>
      <c r="HE16" s="125"/>
      <c r="HF16" s="114"/>
      <c r="HG16" s="125"/>
      <c r="HH16" s="114"/>
      <c r="HI16" s="125"/>
      <c r="HJ16" s="114"/>
      <c r="HK16" s="125"/>
      <c r="HL16" s="114"/>
      <c r="HM16" s="125"/>
      <c r="HN16" s="114"/>
      <c r="HO16" s="125"/>
      <c r="HP16" s="114"/>
      <c r="HQ16" s="125"/>
      <c r="HR16" s="114"/>
      <c r="HS16" s="125"/>
      <c r="HT16" s="114"/>
      <c r="HU16" s="125"/>
      <c r="HV16" s="114"/>
      <c r="HW16" s="125"/>
      <c r="HX16" s="114"/>
      <c r="HY16" s="125"/>
      <c r="HZ16" s="114"/>
      <c r="IA16" s="125"/>
      <c r="IB16" s="114"/>
      <c r="IC16" s="125"/>
      <c r="ID16" s="114"/>
      <c r="IE16" s="125"/>
      <c r="IF16" s="114"/>
      <c r="IG16" s="125"/>
      <c r="IH16" s="114"/>
      <c r="II16" s="125"/>
      <c r="IJ16" s="114"/>
      <c r="IK16" s="125"/>
      <c r="IL16" s="114"/>
      <c r="IM16" s="125"/>
      <c r="IN16" s="114"/>
      <c r="IO16" s="125"/>
      <c r="IP16" s="114"/>
      <c r="IQ16" s="125"/>
      <c r="IR16" s="114"/>
      <c r="IS16" s="125"/>
      <c r="IT16" s="114"/>
      <c r="IU16" s="125"/>
      <c r="IV16" s="114"/>
      <c r="IW16" s="125"/>
      <c r="IX16" s="114"/>
      <c r="IY16" s="125"/>
      <c r="IZ16" s="114"/>
      <c r="JA16" s="125"/>
      <c r="JB16" s="114"/>
      <c r="JC16" s="125"/>
      <c r="JD16" s="114"/>
      <c r="JE16" s="125"/>
      <c r="JF16" s="114"/>
      <c r="JG16" s="125"/>
      <c r="JH16" s="114"/>
      <c r="JI16" s="125"/>
      <c r="JJ16" s="114"/>
      <c r="JK16" s="125"/>
      <c r="JL16" s="114"/>
      <c r="JM16" s="125"/>
      <c r="JN16" s="114"/>
      <c r="JO16" s="125"/>
      <c r="JP16" s="114"/>
      <c r="JQ16" s="125"/>
      <c r="JR16" s="114"/>
      <c r="JS16" s="125"/>
      <c r="JT16" s="114"/>
      <c r="JU16" s="125"/>
      <c r="JV16" s="114"/>
      <c r="JW16" s="125"/>
      <c r="JX16" s="114"/>
      <c r="JY16" s="126"/>
      <c r="JZ16" s="126"/>
      <c r="KA16" s="126"/>
      <c r="KB16" s="126"/>
      <c r="KC16" s="126"/>
      <c r="KD16" s="126"/>
      <c r="KE16" s="126"/>
      <c r="KF16" s="126"/>
      <c r="KG16" s="126"/>
      <c r="KH16" s="126"/>
      <c r="KI16" s="126"/>
      <c r="KJ16" s="126"/>
      <c r="KK16" s="126"/>
      <c r="KL16" s="126"/>
    </row>
    <row r="17" customFormat="false" ht="13.8" hidden="false" customHeight="false" outlineLevel="0" collapsed="false">
      <c r="A17" s="76"/>
      <c r="B17" s="76"/>
      <c r="C17" s="76"/>
      <c r="D17" s="76" t="s">
        <v>69</v>
      </c>
      <c r="E17" s="76"/>
      <c r="F17" s="109"/>
      <c r="G17" s="109"/>
      <c r="H17" s="109"/>
      <c r="I17" s="109"/>
      <c r="J17" s="109"/>
      <c r="K17" s="109"/>
      <c r="L17" s="109"/>
      <c r="M17" s="109"/>
      <c r="N17" s="109"/>
      <c r="O17" s="109"/>
      <c r="P17" s="109"/>
      <c r="Q17" s="109"/>
      <c r="R17" s="109"/>
      <c r="S17" s="109"/>
      <c r="T17" s="109"/>
      <c r="U17" s="109"/>
      <c r="V17" s="109"/>
      <c r="W17" s="109"/>
      <c r="X17" s="109"/>
      <c r="Y17" s="109"/>
      <c r="Z17" s="109"/>
      <c r="AA17" s="109"/>
      <c r="AB17" s="109"/>
      <c r="AC17" s="109"/>
      <c r="AD17" s="109"/>
      <c r="AE17" s="109"/>
      <c r="AF17" s="109"/>
      <c r="AG17" s="109"/>
      <c r="AH17" s="109"/>
      <c r="AI17" s="109"/>
      <c r="AJ17" s="109"/>
      <c r="AK17" s="109"/>
      <c r="AL17" s="109"/>
      <c r="AM17" s="109"/>
      <c r="AN17" s="109"/>
      <c r="AO17" s="109"/>
      <c r="AP17" s="109"/>
      <c r="AQ17" s="109"/>
      <c r="AR17" s="109"/>
      <c r="AS17" s="109"/>
      <c r="AT17" s="109"/>
      <c r="AU17" s="109"/>
      <c r="AV17" s="109"/>
      <c r="AW17" s="109"/>
      <c r="AX17" s="109"/>
      <c r="AY17" s="109"/>
      <c r="AZ17" s="109"/>
      <c r="BA17" s="109"/>
      <c r="BB17" s="109"/>
      <c r="BC17" s="109"/>
      <c r="BD17" s="109"/>
      <c r="BE17" s="109"/>
      <c r="BF17" s="109"/>
      <c r="BG17" s="109"/>
      <c r="BH17" s="109"/>
      <c r="BI17" s="109"/>
      <c r="BJ17" s="109"/>
      <c r="BK17" s="109"/>
      <c r="BL17" s="109"/>
      <c r="BM17" s="109"/>
      <c r="BN17" s="109"/>
      <c r="BO17" s="109"/>
      <c r="BP17" s="109"/>
      <c r="BQ17" s="109"/>
      <c r="BR17" s="109"/>
      <c r="BS17" s="109"/>
      <c r="BT17" s="109"/>
      <c r="BU17" s="109"/>
      <c r="BV17" s="109"/>
      <c r="BW17" s="109"/>
      <c r="BX17" s="109"/>
      <c r="BY17" s="109"/>
      <c r="BZ17" s="109"/>
      <c r="CA17" s="109"/>
      <c r="CB17" s="109"/>
      <c r="CC17" s="109"/>
      <c r="CD17" s="109"/>
      <c r="CE17" s="109"/>
      <c r="CF17" s="109"/>
      <c r="CG17" s="109"/>
      <c r="CH17" s="109"/>
      <c r="CI17" s="109"/>
      <c r="CJ17" s="109"/>
      <c r="CK17" s="109"/>
      <c r="CL17" s="109"/>
      <c r="CM17" s="109"/>
      <c r="CN17" s="109"/>
      <c r="CO17" s="109"/>
      <c r="CP17" s="109"/>
      <c r="CQ17" s="109"/>
      <c r="CR17" s="109"/>
      <c r="CS17" s="109"/>
      <c r="CT17" s="109"/>
      <c r="CU17" s="109"/>
      <c r="CV17" s="109"/>
      <c r="CW17" s="109"/>
      <c r="CX17" s="109"/>
      <c r="CY17" s="109"/>
      <c r="CZ17" s="109"/>
      <c r="DA17" s="109"/>
      <c r="DB17" s="109"/>
      <c r="DC17" s="109"/>
      <c r="DD17" s="109"/>
      <c r="DE17" s="109"/>
      <c r="DF17" s="109"/>
      <c r="DG17" s="109"/>
      <c r="DH17" s="109"/>
      <c r="DI17" s="109"/>
      <c r="DJ17" s="109"/>
      <c r="DK17" s="109"/>
      <c r="DL17" s="109"/>
      <c r="DM17" s="109"/>
      <c r="DN17" s="109"/>
      <c r="DO17" s="109"/>
      <c r="DP17" s="109"/>
      <c r="DQ17" s="109"/>
      <c r="DR17" s="109"/>
      <c r="DS17" s="109"/>
      <c r="DT17" s="109"/>
      <c r="DU17" s="109"/>
      <c r="DV17" s="109"/>
      <c r="DW17" s="109"/>
      <c r="DX17" s="109"/>
      <c r="DY17" s="109"/>
      <c r="DZ17" s="109"/>
      <c r="EA17" s="109"/>
      <c r="EB17" s="109"/>
      <c r="EC17" s="109"/>
      <c r="ED17" s="109"/>
      <c r="EE17" s="109"/>
      <c r="EF17" s="109"/>
      <c r="EG17" s="109"/>
      <c r="EH17" s="109"/>
      <c r="EI17" s="109"/>
      <c r="EJ17" s="109"/>
      <c r="EK17" s="109"/>
      <c r="EL17" s="109"/>
      <c r="EM17" s="109"/>
      <c r="EN17" s="109"/>
      <c r="EO17" s="109"/>
      <c r="EP17" s="109"/>
      <c r="EQ17" s="109"/>
      <c r="ER17" s="109"/>
      <c r="ES17" s="109"/>
      <c r="ET17" s="109"/>
      <c r="EU17" s="109"/>
      <c r="EV17" s="109"/>
      <c r="EW17" s="109"/>
      <c r="EX17" s="109"/>
      <c r="EY17" s="109"/>
      <c r="EZ17" s="114"/>
      <c r="FA17" s="125"/>
      <c r="FB17" s="114"/>
      <c r="FC17" s="125"/>
      <c r="FD17" s="114"/>
      <c r="FE17" s="125"/>
      <c r="FF17" s="114"/>
      <c r="FG17" s="125"/>
      <c r="FH17" s="114"/>
      <c r="FI17" s="125"/>
      <c r="FJ17" s="114"/>
      <c r="FK17" s="125"/>
      <c r="FL17" s="114"/>
      <c r="FM17" s="125"/>
      <c r="FN17" s="114"/>
      <c r="FO17" s="125"/>
      <c r="FP17" s="114"/>
      <c r="FQ17" s="125"/>
      <c r="FR17" s="114"/>
      <c r="FS17" s="125"/>
      <c r="FT17" s="114"/>
      <c r="FU17" s="125"/>
      <c r="FV17" s="114"/>
      <c r="FW17" s="125"/>
      <c r="FX17" s="114"/>
      <c r="FY17" s="125"/>
      <c r="FZ17" s="114"/>
      <c r="GA17" s="125"/>
      <c r="GB17" s="114"/>
      <c r="GC17" s="125"/>
      <c r="GD17" s="114"/>
      <c r="GE17" s="125"/>
      <c r="GF17" s="114"/>
      <c r="GG17" s="125"/>
      <c r="GH17" s="114"/>
      <c r="GI17" s="125"/>
      <c r="GJ17" s="114"/>
      <c r="GK17" s="125"/>
      <c r="GL17" s="114"/>
      <c r="GM17" s="125"/>
      <c r="GN17" s="114"/>
      <c r="GO17" s="125"/>
      <c r="GP17" s="114"/>
      <c r="GQ17" s="125"/>
      <c r="GR17" s="114"/>
      <c r="GS17" s="125"/>
      <c r="GT17" s="114"/>
      <c r="GU17" s="125"/>
      <c r="GV17" s="114"/>
      <c r="GW17" s="125"/>
      <c r="GX17" s="114"/>
      <c r="GY17" s="125"/>
      <c r="GZ17" s="114"/>
      <c r="HA17" s="125"/>
      <c r="HB17" s="114"/>
      <c r="HC17" s="125"/>
      <c r="HD17" s="114"/>
      <c r="HE17" s="125"/>
      <c r="HF17" s="114"/>
      <c r="HG17" s="125"/>
      <c r="HH17" s="114"/>
      <c r="HI17" s="125"/>
      <c r="HJ17" s="114"/>
      <c r="HK17" s="125"/>
      <c r="HL17" s="114"/>
      <c r="HM17" s="125"/>
      <c r="HN17" s="114"/>
      <c r="HO17" s="125"/>
      <c r="HP17" s="114"/>
      <c r="HQ17" s="125"/>
      <c r="HR17" s="114"/>
      <c r="HS17" s="125"/>
      <c r="HT17" s="114"/>
      <c r="HU17" s="125"/>
      <c r="HV17" s="114"/>
      <c r="HW17" s="125"/>
      <c r="HX17" s="114"/>
      <c r="HY17" s="125"/>
      <c r="HZ17" s="114"/>
      <c r="IA17" s="125"/>
      <c r="IB17" s="114"/>
      <c r="IC17" s="125"/>
      <c r="ID17" s="114"/>
      <c r="IE17" s="125"/>
      <c r="IF17" s="114"/>
      <c r="IG17" s="125"/>
      <c r="IH17" s="114"/>
      <c r="II17" s="125"/>
      <c r="IJ17" s="114"/>
      <c r="IK17" s="125"/>
      <c r="IL17" s="114"/>
      <c r="IM17" s="125"/>
      <c r="IN17" s="114"/>
      <c r="IO17" s="125"/>
      <c r="IP17" s="114"/>
      <c r="IQ17" s="125"/>
      <c r="IR17" s="114"/>
      <c r="IS17" s="125"/>
      <c r="IT17" s="114"/>
      <c r="IU17" s="125"/>
      <c r="IV17" s="114"/>
      <c r="IW17" s="125"/>
      <c r="IX17" s="114"/>
      <c r="IY17" s="125"/>
      <c r="IZ17" s="114"/>
      <c r="JA17" s="125"/>
      <c r="JB17" s="114"/>
      <c r="JC17" s="125"/>
      <c r="JD17" s="114"/>
      <c r="JE17" s="125"/>
      <c r="JF17" s="114"/>
      <c r="JG17" s="125"/>
      <c r="JH17" s="114"/>
      <c r="JI17" s="125"/>
      <c r="JJ17" s="114"/>
      <c r="JK17" s="125"/>
      <c r="JL17" s="114"/>
      <c r="JM17" s="125"/>
      <c r="JN17" s="114"/>
      <c r="JO17" s="125"/>
      <c r="JP17" s="114"/>
      <c r="JQ17" s="125"/>
      <c r="JR17" s="114"/>
      <c r="JS17" s="125"/>
      <c r="JT17" s="114"/>
      <c r="JU17" s="125"/>
      <c r="JV17" s="114"/>
      <c r="JW17" s="125"/>
      <c r="JX17" s="114"/>
      <c r="JY17" s="126"/>
      <c r="JZ17" s="126"/>
      <c r="KA17" s="126"/>
      <c r="KB17" s="126"/>
      <c r="KC17" s="126"/>
      <c r="KD17" s="126"/>
      <c r="KE17" s="126"/>
      <c r="KF17" s="126"/>
      <c r="KG17" s="126"/>
      <c r="KH17" s="126"/>
      <c r="KI17" s="126"/>
      <c r="KJ17" s="126"/>
      <c r="KK17" s="126"/>
      <c r="KL17" s="126"/>
    </row>
    <row r="18" customFormat="false" ht="13.8" hidden="false" customHeight="false" outlineLevel="0" collapsed="false">
      <c r="A18" s="76"/>
      <c r="B18" s="76"/>
      <c r="C18" s="76"/>
      <c r="D18" s="76"/>
      <c r="E18" s="76" t="s">
        <v>70</v>
      </c>
      <c r="F18" s="109" t="n">
        <v>0</v>
      </c>
      <c r="G18" s="109" t="n">
        <v>0</v>
      </c>
      <c r="H18" s="109" t="n">
        <v>0</v>
      </c>
      <c r="I18" s="109" t="n">
        <v>0</v>
      </c>
      <c r="J18" s="109" t="n">
        <v>0</v>
      </c>
      <c r="K18" s="109" t="n">
        <v>0</v>
      </c>
      <c r="L18" s="109" t="n">
        <v>0</v>
      </c>
      <c r="M18" s="109" t="n">
        <v>0</v>
      </c>
      <c r="N18" s="109" t="n">
        <v>0</v>
      </c>
      <c r="O18" s="109" t="n">
        <v>0</v>
      </c>
      <c r="P18" s="109" t="n">
        <v>0</v>
      </c>
      <c r="Q18" s="109" t="n">
        <v>0</v>
      </c>
      <c r="R18" s="109" t="n">
        <v>0</v>
      </c>
      <c r="S18" s="109" t="n">
        <v>0</v>
      </c>
      <c r="T18" s="109" t="n">
        <v>0</v>
      </c>
      <c r="U18" s="109" t="n">
        <v>0</v>
      </c>
      <c r="V18" s="109" t="n">
        <v>0</v>
      </c>
      <c r="W18" s="109" t="n">
        <v>0</v>
      </c>
      <c r="X18" s="109" t="n">
        <v>0</v>
      </c>
      <c r="Y18" s="109" t="n">
        <v>0</v>
      </c>
      <c r="Z18" s="109" t="n">
        <v>0</v>
      </c>
      <c r="AA18" s="109" t="n">
        <v>0</v>
      </c>
      <c r="AB18" s="109" t="n">
        <v>0</v>
      </c>
      <c r="AC18" s="109" t="n">
        <v>0</v>
      </c>
      <c r="AD18" s="109" t="n">
        <v>0</v>
      </c>
      <c r="AE18" s="109" t="n">
        <v>0</v>
      </c>
      <c r="AF18" s="109" t="n">
        <v>0</v>
      </c>
      <c r="AG18" s="109" t="n">
        <v>0</v>
      </c>
      <c r="AH18" s="109" t="n">
        <v>0</v>
      </c>
      <c r="AI18" s="109" t="n">
        <v>0</v>
      </c>
      <c r="AJ18" s="109" t="n">
        <v>0</v>
      </c>
      <c r="AK18" s="109" t="n">
        <v>0</v>
      </c>
      <c r="AL18" s="109" t="n">
        <v>0</v>
      </c>
      <c r="AM18" s="109" t="n">
        <v>0</v>
      </c>
      <c r="AN18" s="109" t="n">
        <v>0</v>
      </c>
      <c r="AO18" s="109" t="n">
        <v>0</v>
      </c>
      <c r="AP18" s="109" t="n">
        <v>0</v>
      </c>
      <c r="AQ18" s="109" t="n">
        <v>0</v>
      </c>
      <c r="AR18" s="109" t="n">
        <v>0</v>
      </c>
      <c r="AS18" s="109" t="n">
        <v>0</v>
      </c>
      <c r="AT18" s="109" t="n">
        <v>0</v>
      </c>
      <c r="AU18" s="109" t="n">
        <v>0</v>
      </c>
      <c r="AV18" s="109" t="n">
        <v>0</v>
      </c>
      <c r="AW18" s="109" t="n">
        <v>0</v>
      </c>
      <c r="AX18" s="109" t="n">
        <v>0</v>
      </c>
      <c r="AY18" s="109" t="n">
        <v>0</v>
      </c>
      <c r="AZ18" s="109" t="n">
        <v>0</v>
      </c>
      <c r="BA18" s="109" t="n">
        <v>0</v>
      </c>
      <c r="BB18" s="109" t="n">
        <v>0</v>
      </c>
      <c r="BC18" s="109" t="n">
        <v>0</v>
      </c>
      <c r="BD18" s="109" t="n">
        <v>0</v>
      </c>
      <c r="BE18" s="109" t="n">
        <v>0</v>
      </c>
      <c r="BF18" s="109" t="n">
        <v>0</v>
      </c>
      <c r="BG18" s="109" t="n">
        <v>0</v>
      </c>
      <c r="BH18" s="109" t="n">
        <v>0</v>
      </c>
      <c r="BI18" s="109" t="n">
        <v>0</v>
      </c>
      <c r="BJ18" s="109" t="n">
        <v>0</v>
      </c>
      <c r="BK18" s="109" t="n">
        <v>0</v>
      </c>
      <c r="BL18" s="109" t="n">
        <v>0</v>
      </c>
      <c r="BM18" s="109" t="n">
        <v>0</v>
      </c>
      <c r="BN18" s="109" t="n">
        <v>0</v>
      </c>
      <c r="BO18" s="109" t="n">
        <v>0</v>
      </c>
      <c r="BP18" s="109" t="n">
        <v>0</v>
      </c>
      <c r="BQ18" s="109" t="n">
        <v>0</v>
      </c>
      <c r="BR18" s="109" t="n">
        <v>0</v>
      </c>
      <c r="BS18" s="109" t="n">
        <v>0</v>
      </c>
      <c r="BT18" s="109" t="n">
        <v>0</v>
      </c>
      <c r="BU18" s="109" t="n">
        <v>0</v>
      </c>
      <c r="BV18" s="109" t="n">
        <v>0</v>
      </c>
      <c r="BW18" s="109" t="n">
        <v>0</v>
      </c>
      <c r="BX18" s="109" t="n">
        <v>0</v>
      </c>
      <c r="BY18" s="109" t="n">
        <v>0</v>
      </c>
      <c r="BZ18" s="109" t="n">
        <v>0</v>
      </c>
      <c r="CA18" s="109" t="n">
        <v>0</v>
      </c>
      <c r="CB18" s="109" t="n">
        <v>0</v>
      </c>
      <c r="CC18" s="109" t="n">
        <v>0</v>
      </c>
      <c r="CD18" s="109" t="n">
        <v>0</v>
      </c>
      <c r="CE18" s="109" t="n">
        <v>0</v>
      </c>
      <c r="CF18" s="109" t="n">
        <v>0</v>
      </c>
      <c r="CG18" s="109" t="n">
        <v>0</v>
      </c>
      <c r="CH18" s="109" t="n">
        <v>0</v>
      </c>
      <c r="CI18" s="109" t="n">
        <v>0</v>
      </c>
      <c r="CJ18" s="109" t="n">
        <v>0</v>
      </c>
      <c r="CK18" s="109" t="n">
        <v>0</v>
      </c>
      <c r="CL18" s="109" t="n">
        <v>0</v>
      </c>
      <c r="CM18" s="109" t="n">
        <v>0</v>
      </c>
      <c r="CN18" s="109" t="n">
        <v>0</v>
      </c>
      <c r="CO18" s="109" t="n">
        <v>0</v>
      </c>
      <c r="CP18" s="109" t="n">
        <v>0</v>
      </c>
      <c r="CQ18" s="109" t="n">
        <v>0</v>
      </c>
      <c r="CR18" s="109" t="n">
        <v>0</v>
      </c>
      <c r="CS18" s="109" t="n">
        <v>0</v>
      </c>
      <c r="CT18" s="109" t="n">
        <v>0</v>
      </c>
      <c r="CU18" s="109" t="n">
        <v>0</v>
      </c>
      <c r="CV18" s="109" t="n">
        <v>0</v>
      </c>
      <c r="CW18" s="109" t="n">
        <v>0</v>
      </c>
      <c r="CX18" s="109" t="n">
        <v>0</v>
      </c>
      <c r="CY18" s="109" t="n">
        <v>0</v>
      </c>
      <c r="CZ18" s="109" t="n">
        <v>0</v>
      </c>
      <c r="DA18" s="109" t="n">
        <v>0</v>
      </c>
      <c r="DB18" s="109" t="n">
        <v>0</v>
      </c>
      <c r="DC18" s="109" t="n">
        <v>0</v>
      </c>
      <c r="DD18" s="109" t="n">
        <v>0</v>
      </c>
      <c r="DE18" s="109" t="n">
        <v>0</v>
      </c>
      <c r="DF18" s="109" t="n">
        <v>0</v>
      </c>
      <c r="DG18" s="109" t="n">
        <v>0</v>
      </c>
      <c r="DH18" s="109" t="n">
        <v>0</v>
      </c>
      <c r="DI18" s="109" t="n">
        <v>0</v>
      </c>
      <c r="DJ18" s="109" t="n">
        <v>0</v>
      </c>
      <c r="DK18" s="109" t="n">
        <v>0</v>
      </c>
      <c r="DL18" s="109" t="n">
        <v>0</v>
      </c>
      <c r="DM18" s="109" t="n">
        <v>0</v>
      </c>
      <c r="DN18" s="109" t="n">
        <v>0</v>
      </c>
      <c r="DO18" s="109" t="n">
        <v>0</v>
      </c>
      <c r="DP18" s="109" t="n">
        <v>0</v>
      </c>
      <c r="DQ18" s="109" t="n">
        <v>0</v>
      </c>
      <c r="DR18" s="109" t="n">
        <v>0</v>
      </c>
      <c r="DS18" s="109" t="n">
        <v>0</v>
      </c>
      <c r="DT18" s="109" t="n">
        <v>0</v>
      </c>
      <c r="DU18" s="109" t="n">
        <v>0</v>
      </c>
      <c r="DV18" s="109" t="n">
        <v>0</v>
      </c>
      <c r="DW18" s="109" t="n">
        <v>0</v>
      </c>
      <c r="DX18" s="109" t="n">
        <v>0</v>
      </c>
      <c r="DY18" s="109" t="n">
        <v>0</v>
      </c>
      <c r="DZ18" s="109" t="n">
        <v>0</v>
      </c>
      <c r="EA18" s="109" t="n">
        <v>0</v>
      </c>
      <c r="EB18" s="109" t="n">
        <v>0</v>
      </c>
      <c r="EC18" s="109" t="n">
        <v>0</v>
      </c>
      <c r="ED18" s="109" t="n">
        <v>0</v>
      </c>
      <c r="EE18" s="109" t="n">
        <v>0</v>
      </c>
      <c r="EF18" s="109" t="n">
        <v>0</v>
      </c>
      <c r="EG18" s="109" t="n">
        <v>0</v>
      </c>
      <c r="EH18" s="109" t="n">
        <v>0</v>
      </c>
      <c r="EI18" s="109" t="n">
        <v>0</v>
      </c>
      <c r="EJ18" s="109" t="n">
        <v>0</v>
      </c>
      <c r="EK18" s="109" t="n">
        <v>0</v>
      </c>
      <c r="EL18" s="109" t="n">
        <v>0</v>
      </c>
      <c r="EM18" s="109" t="n">
        <v>0</v>
      </c>
      <c r="EN18" s="109" t="n">
        <v>0</v>
      </c>
      <c r="EO18" s="109" t="n">
        <v>0</v>
      </c>
      <c r="EP18" s="109" t="n">
        <v>0</v>
      </c>
      <c r="EQ18" s="109" t="n">
        <v>0</v>
      </c>
      <c r="ER18" s="109" t="n">
        <v>0</v>
      </c>
      <c r="ES18" s="109" t="n">
        <v>0</v>
      </c>
      <c r="ET18" s="109" t="n">
        <v>0</v>
      </c>
      <c r="EU18" s="109" t="n">
        <v>0</v>
      </c>
      <c r="EV18" s="109" t="n">
        <v>0</v>
      </c>
      <c r="EW18" s="109" t="n">
        <v>0</v>
      </c>
      <c r="EX18" s="109" t="n">
        <v>0</v>
      </c>
      <c r="EY18" s="109" t="n">
        <f aca="false">ROUND(SUM(F18:EX18),5)</f>
        <v>0</v>
      </c>
      <c r="EZ18" s="114"/>
      <c r="FA18" s="125"/>
      <c r="FB18" s="114"/>
      <c r="FC18" s="125"/>
      <c r="FD18" s="114"/>
      <c r="FE18" s="125"/>
      <c r="FF18" s="114"/>
      <c r="FG18" s="125"/>
      <c r="FH18" s="114"/>
      <c r="FI18" s="125"/>
      <c r="FJ18" s="114"/>
      <c r="FK18" s="125"/>
      <c r="FL18" s="114"/>
      <c r="FM18" s="125"/>
      <c r="FN18" s="114"/>
      <c r="FO18" s="125"/>
      <c r="FP18" s="114"/>
      <c r="FQ18" s="125"/>
      <c r="FR18" s="114"/>
      <c r="FS18" s="125"/>
      <c r="FT18" s="114"/>
      <c r="FU18" s="125"/>
      <c r="FV18" s="114"/>
      <c r="FW18" s="125"/>
      <c r="FX18" s="114"/>
      <c r="FY18" s="125"/>
      <c r="FZ18" s="114"/>
      <c r="GA18" s="125"/>
      <c r="GB18" s="114"/>
      <c r="GC18" s="125"/>
      <c r="GD18" s="114"/>
      <c r="GE18" s="125"/>
      <c r="GF18" s="114"/>
      <c r="GG18" s="125"/>
      <c r="GH18" s="114"/>
      <c r="GI18" s="125"/>
      <c r="GJ18" s="114"/>
      <c r="GK18" s="125"/>
      <c r="GL18" s="114"/>
      <c r="GM18" s="125"/>
      <c r="GN18" s="114"/>
      <c r="GO18" s="125"/>
      <c r="GP18" s="114"/>
      <c r="GQ18" s="125"/>
      <c r="GR18" s="114"/>
      <c r="GS18" s="125"/>
      <c r="GT18" s="114"/>
      <c r="GU18" s="125"/>
      <c r="GV18" s="114"/>
      <c r="GW18" s="125"/>
      <c r="GX18" s="114"/>
      <c r="GY18" s="125"/>
      <c r="GZ18" s="114"/>
      <c r="HA18" s="125"/>
      <c r="HB18" s="114"/>
      <c r="HC18" s="125"/>
      <c r="HD18" s="114"/>
      <c r="HE18" s="125"/>
      <c r="HF18" s="114"/>
      <c r="HG18" s="125"/>
      <c r="HH18" s="114"/>
      <c r="HI18" s="125"/>
      <c r="HJ18" s="114"/>
      <c r="HK18" s="125"/>
      <c r="HL18" s="114"/>
      <c r="HM18" s="125"/>
      <c r="HN18" s="114"/>
      <c r="HO18" s="125"/>
      <c r="HP18" s="114"/>
      <c r="HQ18" s="125"/>
      <c r="HR18" s="114"/>
      <c r="HS18" s="125"/>
      <c r="HT18" s="114"/>
      <c r="HU18" s="125"/>
      <c r="HV18" s="114"/>
      <c r="HW18" s="125"/>
      <c r="HX18" s="114"/>
      <c r="HY18" s="125"/>
      <c r="HZ18" s="114"/>
      <c r="IA18" s="125"/>
      <c r="IB18" s="114"/>
      <c r="IC18" s="125"/>
      <c r="ID18" s="114"/>
      <c r="IE18" s="125"/>
      <c r="IF18" s="114"/>
      <c r="IG18" s="125"/>
      <c r="IH18" s="114"/>
      <c r="II18" s="125"/>
      <c r="IJ18" s="114"/>
      <c r="IK18" s="125"/>
      <c r="IL18" s="114"/>
      <c r="IM18" s="125"/>
      <c r="IN18" s="114"/>
      <c r="IO18" s="125"/>
      <c r="IP18" s="114"/>
      <c r="IQ18" s="125"/>
      <c r="IR18" s="114"/>
      <c r="IS18" s="125"/>
      <c r="IT18" s="114"/>
      <c r="IU18" s="125"/>
      <c r="IV18" s="114"/>
      <c r="IW18" s="125"/>
      <c r="IX18" s="114"/>
      <c r="IY18" s="125"/>
      <c r="IZ18" s="114"/>
      <c r="JA18" s="125"/>
      <c r="JB18" s="114"/>
      <c r="JC18" s="125"/>
      <c r="JD18" s="114"/>
      <c r="JE18" s="125"/>
      <c r="JF18" s="114"/>
      <c r="JG18" s="125"/>
      <c r="JH18" s="114"/>
      <c r="JI18" s="125"/>
      <c r="JJ18" s="114"/>
      <c r="JK18" s="125"/>
      <c r="JL18" s="114"/>
      <c r="JM18" s="125"/>
      <c r="JN18" s="114"/>
      <c r="JO18" s="125"/>
      <c r="JP18" s="114"/>
      <c r="JQ18" s="125"/>
      <c r="JR18" s="114"/>
      <c r="JS18" s="125"/>
      <c r="JT18" s="114"/>
      <c r="JU18" s="125"/>
      <c r="JV18" s="114"/>
      <c r="JW18" s="125"/>
      <c r="JX18" s="114"/>
      <c r="JY18" s="126"/>
      <c r="JZ18" s="126"/>
      <c r="KA18" s="126"/>
      <c r="KB18" s="126"/>
      <c r="KC18" s="126"/>
      <c r="KD18" s="126"/>
      <c r="KE18" s="126"/>
      <c r="KF18" s="126"/>
      <c r="KG18" s="126"/>
      <c r="KH18" s="126"/>
      <c r="KI18" s="126"/>
      <c r="KJ18" s="126"/>
      <c r="KK18" s="126"/>
      <c r="KL18" s="126"/>
    </row>
    <row r="19" customFormat="false" ht="13.8" hidden="false" customHeight="false" outlineLevel="0" collapsed="false">
      <c r="A19" s="76"/>
      <c r="B19" s="76"/>
      <c r="C19" s="76"/>
      <c r="D19" s="76"/>
      <c r="E19" s="76" t="s">
        <v>16</v>
      </c>
      <c r="F19" s="109" t="n">
        <v>9150</v>
      </c>
      <c r="G19" s="109" t="n">
        <v>8006.25</v>
      </c>
      <c r="H19" s="109" t="n">
        <v>72500</v>
      </c>
      <c r="I19" s="109" t="n">
        <v>1450</v>
      </c>
      <c r="J19" s="109" t="n">
        <v>17419.51</v>
      </c>
      <c r="K19" s="109" t="n">
        <v>18791.67</v>
      </c>
      <c r="L19" s="109" t="n">
        <v>1650</v>
      </c>
      <c r="M19" s="109" t="n">
        <v>0</v>
      </c>
      <c r="N19" s="109" t="n">
        <v>8583.33</v>
      </c>
      <c r="O19" s="109" t="n">
        <v>38622.27</v>
      </c>
      <c r="P19" s="109" t="n">
        <v>5200</v>
      </c>
      <c r="Q19" s="109" t="n">
        <v>13040</v>
      </c>
      <c r="R19" s="109" t="n">
        <v>525</v>
      </c>
      <c r="S19" s="109" t="n">
        <v>0</v>
      </c>
      <c r="T19" s="109" t="n">
        <v>1733.33</v>
      </c>
      <c r="U19" s="109" t="n">
        <v>2700</v>
      </c>
      <c r="V19" s="109" t="n">
        <v>20075</v>
      </c>
      <c r="W19" s="109" t="n">
        <v>0</v>
      </c>
      <c r="X19" s="109" t="n">
        <v>15583.95</v>
      </c>
      <c r="Y19" s="109" t="n">
        <v>22800</v>
      </c>
      <c r="Z19" s="109" t="n">
        <v>6500</v>
      </c>
      <c r="AA19" s="109" t="n">
        <v>0</v>
      </c>
      <c r="AB19" s="109" t="n">
        <v>2500</v>
      </c>
      <c r="AC19" s="109" t="n">
        <v>10550</v>
      </c>
      <c r="AD19" s="109" t="n">
        <v>6533.32</v>
      </c>
      <c r="AE19" s="109" t="n">
        <v>3750</v>
      </c>
      <c r="AF19" s="109" t="n">
        <v>2100</v>
      </c>
      <c r="AG19" s="109" t="n">
        <v>32900</v>
      </c>
      <c r="AH19" s="109" t="n">
        <v>3400</v>
      </c>
      <c r="AI19" s="109" t="n">
        <v>600</v>
      </c>
      <c r="AJ19" s="109" t="n">
        <v>6625</v>
      </c>
      <c r="AK19" s="109" t="n">
        <v>23240</v>
      </c>
      <c r="AL19" s="109" t="n">
        <v>5700</v>
      </c>
      <c r="AM19" s="109" t="n">
        <v>43870</v>
      </c>
      <c r="AN19" s="109" t="n">
        <v>12500</v>
      </c>
      <c r="AO19" s="109" t="n">
        <v>1800</v>
      </c>
      <c r="AP19" s="109" t="n">
        <v>14380.01</v>
      </c>
      <c r="AQ19" s="109" t="n">
        <v>1750</v>
      </c>
      <c r="AR19" s="109" t="n">
        <v>4500</v>
      </c>
      <c r="AS19" s="109" t="n">
        <v>4000</v>
      </c>
      <c r="AT19" s="109" t="n">
        <v>3600</v>
      </c>
      <c r="AU19" s="109" t="n">
        <v>6200</v>
      </c>
      <c r="AV19" s="109" t="n">
        <v>3750</v>
      </c>
      <c r="AW19" s="109" t="n">
        <v>1000</v>
      </c>
      <c r="AX19" s="109" t="n">
        <v>6500</v>
      </c>
      <c r="AY19" s="109" t="n">
        <v>9750</v>
      </c>
      <c r="AZ19" s="109" t="n">
        <v>3400</v>
      </c>
      <c r="BA19" s="109" t="n">
        <v>3500</v>
      </c>
      <c r="BB19" s="109" t="n">
        <v>900</v>
      </c>
      <c r="BC19" s="109" t="n">
        <v>2200</v>
      </c>
      <c r="BD19" s="109" t="n">
        <v>10200</v>
      </c>
      <c r="BE19" s="109" t="n">
        <v>0</v>
      </c>
      <c r="BF19" s="109" t="n">
        <v>8000</v>
      </c>
      <c r="BG19" s="109" t="n">
        <v>25800</v>
      </c>
      <c r="BH19" s="109" t="n">
        <v>1715</v>
      </c>
      <c r="BI19" s="109" t="n">
        <v>5999.74</v>
      </c>
      <c r="BJ19" s="109" t="n">
        <v>11083.33</v>
      </c>
      <c r="BK19" s="109" t="n">
        <v>15390</v>
      </c>
      <c r="BL19" s="109" t="n">
        <v>0</v>
      </c>
      <c r="BM19" s="109" t="n">
        <v>6961.67</v>
      </c>
      <c r="BN19" s="109" t="n">
        <v>2800</v>
      </c>
      <c r="BO19" s="109" t="n">
        <v>3360</v>
      </c>
      <c r="BP19" s="109" t="n">
        <v>7225</v>
      </c>
      <c r="BQ19" s="109" t="n">
        <v>800</v>
      </c>
      <c r="BR19" s="109" t="n">
        <v>1900</v>
      </c>
      <c r="BS19" s="109" t="n">
        <v>8600</v>
      </c>
      <c r="BT19" s="109" t="n">
        <v>0</v>
      </c>
      <c r="BU19" s="109" t="n">
        <v>15083.33</v>
      </c>
      <c r="BV19" s="109" t="n">
        <v>2700</v>
      </c>
      <c r="BW19" s="109" t="n">
        <v>0</v>
      </c>
      <c r="BX19" s="109" t="n">
        <v>4425</v>
      </c>
      <c r="BY19" s="109" t="n">
        <v>375</v>
      </c>
      <c r="BZ19" s="109" t="n">
        <v>4200</v>
      </c>
      <c r="CA19" s="109" t="n">
        <v>600</v>
      </c>
      <c r="CB19" s="109" t="n">
        <v>4500</v>
      </c>
      <c r="CC19" s="109" t="n">
        <v>1433.33</v>
      </c>
      <c r="CD19" s="109" t="n">
        <v>1800</v>
      </c>
      <c r="CE19" s="109" t="n">
        <v>0</v>
      </c>
      <c r="CF19" s="109" t="n">
        <v>6650</v>
      </c>
      <c r="CG19" s="109" t="n">
        <v>5775</v>
      </c>
      <c r="CH19" s="109" t="n">
        <v>21066.36</v>
      </c>
      <c r="CI19" s="109" t="n">
        <v>1133.33</v>
      </c>
      <c r="CJ19" s="109" t="n">
        <v>13000</v>
      </c>
      <c r="CK19" s="109" t="n">
        <v>26800</v>
      </c>
      <c r="CL19" s="109" t="n">
        <v>4200</v>
      </c>
      <c r="CM19" s="109" t="n">
        <v>3600</v>
      </c>
      <c r="CN19" s="109" t="n">
        <v>4258.33</v>
      </c>
      <c r="CO19" s="109" t="n">
        <v>66542.81</v>
      </c>
      <c r="CP19" s="109" t="n">
        <v>4599.99</v>
      </c>
      <c r="CQ19" s="109" t="n">
        <v>6875</v>
      </c>
      <c r="CR19" s="109" t="n">
        <v>200</v>
      </c>
      <c r="CS19" s="109" t="n">
        <v>29925</v>
      </c>
      <c r="CT19" s="109" t="n">
        <v>14403.12</v>
      </c>
      <c r="CU19" s="109" t="n">
        <v>9150</v>
      </c>
      <c r="CV19" s="109" t="n">
        <v>30730</v>
      </c>
      <c r="CW19" s="109" t="n">
        <v>15933</v>
      </c>
      <c r="CX19" s="109" t="n">
        <v>1300</v>
      </c>
      <c r="CY19" s="109" t="n">
        <v>4600</v>
      </c>
      <c r="CZ19" s="109" t="n">
        <v>2299.99</v>
      </c>
      <c r="DA19" s="109" t="n">
        <v>8300</v>
      </c>
      <c r="DB19" s="109" t="n">
        <v>1000</v>
      </c>
      <c r="DC19" s="109" t="n">
        <v>2800</v>
      </c>
      <c r="DD19" s="109" t="n">
        <v>16100</v>
      </c>
      <c r="DE19" s="109" t="n">
        <v>3966.66</v>
      </c>
      <c r="DF19" s="109" t="n">
        <v>14100</v>
      </c>
      <c r="DG19" s="109" t="n">
        <v>3799.98</v>
      </c>
      <c r="DH19" s="109" t="n">
        <v>4000</v>
      </c>
      <c r="DI19" s="109" t="n">
        <v>2700</v>
      </c>
      <c r="DJ19" s="109" t="n">
        <v>7375</v>
      </c>
      <c r="DK19" s="109" t="n">
        <v>4116.65</v>
      </c>
      <c r="DL19" s="109" t="n">
        <v>12980</v>
      </c>
      <c r="DM19" s="109" t="n">
        <v>4125</v>
      </c>
      <c r="DN19" s="109" t="n">
        <v>1100</v>
      </c>
      <c r="DO19" s="109" t="n">
        <v>2000</v>
      </c>
      <c r="DP19" s="109" t="n">
        <v>8400</v>
      </c>
      <c r="DQ19" s="109" t="n">
        <v>10600</v>
      </c>
      <c r="DR19" s="109" t="n">
        <v>10500</v>
      </c>
      <c r="DS19" s="109" t="n">
        <v>1600</v>
      </c>
      <c r="DT19" s="109" t="n">
        <v>2100</v>
      </c>
      <c r="DU19" s="109" t="n">
        <v>5200</v>
      </c>
      <c r="DV19" s="109" t="n">
        <v>3800</v>
      </c>
      <c r="DW19" s="109" t="n">
        <v>5500</v>
      </c>
      <c r="DX19" s="109" t="n">
        <v>1400</v>
      </c>
      <c r="DY19" s="109" t="n">
        <v>57005</v>
      </c>
      <c r="DZ19" s="109" t="n">
        <v>2300</v>
      </c>
      <c r="EA19" s="109" t="n">
        <v>3300</v>
      </c>
      <c r="EB19" s="109" t="n">
        <v>260</v>
      </c>
      <c r="EC19" s="109" t="n">
        <v>0</v>
      </c>
      <c r="ED19" s="109" t="n">
        <v>3900</v>
      </c>
      <c r="EE19" s="109" t="n">
        <v>5350</v>
      </c>
      <c r="EF19" s="109" t="n">
        <v>1500</v>
      </c>
      <c r="EG19" s="109" t="n">
        <v>3600</v>
      </c>
      <c r="EH19" s="109" t="n">
        <v>5823.56</v>
      </c>
      <c r="EI19" s="109" t="n">
        <v>0</v>
      </c>
      <c r="EJ19" s="109" t="n">
        <v>11700</v>
      </c>
      <c r="EK19" s="109" t="n">
        <v>2950</v>
      </c>
      <c r="EL19" s="109" t="n">
        <v>3300.02</v>
      </c>
      <c r="EM19" s="109" t="n">
        <v>33574.99</v>
      </c>
      <c r="EN19" s="109" t="n">
        <v>44600</v>
      </c>
      <c r="EO19" s="109" t="n">
        <v>4000</v>
      </c>
      <c r="EP19" s="109" t="n">
        <v>14580</v>
      </c>
      <c r="EQ19" s="109" t="n">
        <v>5100</v>
      </c>
      <c r="ER19" s="109" t="n">
        <v>17500</v>
      </c>
      <c r="ES19" s="109" t="n">
        <v>5500</v>
      </c>
      <c r="ET19" s="109" t="n">
        <v>0</v>
      </c>
      <c r="EU19" s="109" t="n">
        <v>0</v>
      </c>
      <c r="EV19" s="109" t="n">
        <v>0</v>
      </c>
      <c r="EW19" s="109" t="n">
        <v>0</v>
      </c>
      <c r="EX19" s="109" t="n">
        <v>0</v>
      </c>
      <c r="EY19" s="109" t="n">
        <f aca="false">ROUND(SUM(F19:EX19),5)</f>
        <v>1267228.83</v>
      </c>
      <c r="EZ19" s="114"/>
      <c r="FA19" s="125"/>
      <c r="FB19" s="114"/>
      <c r="FC19" s="125"/>
      <c r="FD19" s="114"/>
      <c r="FE19" s="125"/>
      <c r="FF19" s="114"/>
      <c r="FG19" s="125"/>
      <c r="FH19" s="114"/>
      <c r="FI19" s="125"/>
      <c r="FJ19" s="114"/>
      <c r="FK19" s="125"/>
      <c r="FL19" s="114"/>
      <c r="FM19" s="125"/>
      <c r="FN19" s="114"/>
      <c r="FO19" s="125"/>
      <c r="FP19" s="114"/>
      <c r="FQ19" s="125"/>
      <c r="FR19" s="114"/>
      <c r="FS19" s="125"/>
      <c r="FT19" s="114"/>
      <c r="FU19" s="125"/>
      <c r="FV19" s="114"/>
      <c r="FW19" s="125"/>
      <c r="FX19" s="114"/>
      <c r="FY19" s="125"/>
      <c r="FZ19" s="114"/>
      <c r="GA19" s="125"/>
      <c r="GB19" s="114"/>
      <c r="GC19" s="125"/>
      <c r="GD19" s="114"/>
      <c r="GE19" s="125"/>
      <c r="GF19" s="114"/>
      <c r="GG19" s="125"/>
      <c r="GH19" s="114"/>
      <c r="GI19" s="125"/>
      <c r="GJ19" s="114"/>
      <c r="GK19" s="125"/>
      <c r="GL19" s="114"/>
      <c r="GM19" s="125"/>
      <c r="GN19" s="114"/>
      <c r="GO19" s="125"/>
      <c r="GP19" s="114"/>
      <c r="GQ19" s="125"/>
      <c r="GR19" s="114"/>
      <c r="GS19" s="125"/>
      <c r="GT19" s="114"/>
      <c r="GU19" s="125"/>
      <c r="GV19" s="114"/>
      <c r="GW19" s="125"/>
      <c r="GX19" s="114"/>
      <c r="GY19" s="125"/>
      <c r="GZ19" s="114"/>
      <c r="HA19" s="125"/>
      <c r="HB19" s="114"/>
      <c r="HC19" s="125"/>
      <c r="HD19" s="114"/>
      <c r="HE19" s="125"/>
      <c r="HF19" s="114"/>
      <c r="HG19" s="125"/>
      <c r="HH19" s="114"/>
      <c r="HI19" s="125"/>
      <c r="HJ19" s="114"/>
      <c r="HK19" s="125"/>
      <c r="HL19" s="114"/>
      <c r="HM19" s="125"/>
      <c r="HN19" s="114"/>
      <c r="HO19" s="125"/>
      <c r="HP19" s="114"/>
      <c r="HQ19" s="125"/>
      <c r="HR19" s="114"/>
      <c r="HS19" s="125"/>
      <c r="HT19" s="114"/>
      <c r="HU19" s="125"/>
      <c r="HV19" s="114"/>
      <c r="HW19" s="125"/>
      <c r="HX19" s="114"/>
      <c r="HY19" s="125"/>
      <c r="HZ19" s="114"/>
      <c r="IA19" s="125"/>
      <c r="IB19" s="114"/>
      <c r="IC19" s="125"/>
      <c r="ID19" s="114"/>
      <c r="IE19" s="125"/>
      <c r="IF19" s="114"/>
      <c r="IG19" s="125"/>
      <c r="IH19" s="114"/>
      <c r="II19" s="125"/>
      <c r="IJ19" s="114"/>
      <c r="IK19" s="125"/>
      <c r="IL19" s="114"/>
      <c r="IM19" s="125"/>
      <c r="IN19" s="114"/>
      <c r="IO19" s="125"/>
      <c r="IP19" s="114"/>
      <c r="IQ19" s="125"/>
      <c r="IR19" s="114"/>
      <c r="IS19" s="125"/>
      <c r="IT19" s="114"/>
      <c r="IU19" s="125"/>
      <c r="IV19" s="114"/>
      <c r="IW19" s="125"/>
      <c r="IX19" s="114"/>
      <c r="IY19" s="125"/>
      <c r="IZ19" s="114"/>
      <c r="JA19" s="125"/>
      <c r="JB19" s="114"/>
      <c r="JC19" s="125"/>
      <c r="JD19" s="114"/>
      <c r="JE19" s="125"/>
      <c r="JF19" s="114"/>
      <c r="JG19" s="125"/>
      <c r="JH19" s="114"/>
      <c r="JI19" s="125"/>
      <c r="JJ19" s="114"/>
      <c r="JK19" s="125"/>
      <c r="JL19" s="114"/>
      <c r="JM19" s="125"/>
      <c r="JN19" s="114"/>
      <c r="JO19" s="125"/>
      <c r="JP19" s="114"/>
      <c r="JQ19" s="125"/>
      <c r="JR19" s="114"/>
      <c r="JS19" s="125"/>
      <c r="JT19" s="114"/>
      <c r="JU19" s="125"/>
      <c r="JV19" s="114"/>
      <c r="JW19" s="125"/>
      <c r="JX19" s="114"/>
      <c r="JY19" s="126"/>
      <c r="JZ19" s="126"/>
      <c r="KA19" s="126"/>
      <c r="KB19" s="126"/>
      <c r="KC19" s="126"/>
      <c r="KD19" s="126"/>
      <c r="KE19" s="126"/>
      <c r="KF19" s="126"/>
      <c r="KG19" s="126"/>
      <c r="KH19" s="126"/>
      <c r="KI19" s="126"/>
      <c r="KJ19" s="126"/>
      <c r="KK19" s="126"/>
      <c r="KL19" s="126"/>
    </row>
    <row r="20" customFormat="false" ht="13.8" hidden="false" customHeight="false" outlineLevel="0" collapsed="false">
      <c r="A20" s="76"/>
      <c r="B20" s="76"/>
      <c r="C20" s="76"/>
      <c r="D20" s="76"/>
      <c r="E20" s="76" t="s">
        <v>71</v>
      </c>
      <c r="F20" s="109" t="n">
        <v>0</v>
      </c>
      <c r="G20" s="109" t="n">
        <v>0</v>
      </c>
      <c r="H20" s="109" t="n">
        <v>0</v>
      </c>
      <c r="I20" s="109" t="n">
        <v>0</v>
      </c>
      <c r="J20" s="109" t="n">
        <v>0</v>
      </c>
      <c r="K20" s="109" t="n">
        <v>0</v>
      </c>
      <c r="L20" s="109" t="n">
        <v>0</v>
      </c>
      <c r="M20" s="109" t="n">
        <v>0</v>
      </c>
      <c r="N20" s="109" t="n">
        <v>0</v>
      </c>
      <c r="O20" s="109" t="n">
        <v>0</v>
      </c>
      <c r="P20" s="109" t="n">
        <v>0</v>
      </c>
      <c r="Q20" s="109" t="n">
        <v>0</v>
      </c>
      <c r="R20" s="109" t="n">
        <v>0</v>
      </c>
      <c r="S20" s="109" t="n">
        <v>0</v>
      </c>
      <c r="T20" s="109" t="n">
        <v>0</v>
      </c>
      <c r="U20" s="109" t="n">
        <v>0</v>
      </c>
      <c r="V20" s="109" t="n">
        <v>0</v>
      </c>
      <c r="W20" s="109" t="n">
        <v>0</v>
      </c>
      <c r="X20" s="109" t="n">
        <v>0</v>
      </c>
      <c r="Y20" s="109" t="n">
        <v>0</v>
      </c>
      <c r="Z20" s="109" t="n">
        <v>0</v>
      </c>
      <c r="AA20" s="109" t="n">
        <v>0</v>
      </c>
      <c r="AB20" s="109" t="n">
        <v>0</v>
      </c>
      <c r="AC20" s="109" t="n">
        <v>0</v>
      </c>
      <c r="AD20" s="109" t="n">
        <v>0</v>
      </c>
      <c r="AE20" s="109" t="n">
        <v>0</v>
      </c>
      <c r="AF20" s="109" t="n">
        <v>0</v>
      </c>
      <c r="AG20" s="109" t="n">
        <v>0</v>
      </c>
      <c r="AH20" s="109" t="n">
        <v>0</v>
      </c>
      <c r="AI20" s="109" t="n">
        <v>0</v>
      </c>
      <c r="AJ20" s="109" t="n">
        <v>0</v>
      </c>
      <c r="AK20" s="109" t="n">
        <v>0</v>
      </c>
      <c r="AL20" s="109" t="n">
        <v>0</v>
      </c>
      <c r="AM20" s="109" t="n">
        <v>0</v>
      </c>
      <c r="AN20" s="109" t="n">
        <v>0</v>
      </c>
      <c r="AO20" s="109" t="n">
        <v>0</v>
      </c>
      <c r="AP20" s="109" t="n">
        <v>0</v>
      </c>
      <c r="AQ20" s="109" t="n">
        <v>0</v>
      </c>
      <c r="AR20" s="109" t="n">
        <v>0</v>
      </c>
      <c r="AS20" s="109" t="n">
        <v>0</v>
      </c>
      <c r="AT20" s="109" t="n">
        <v>0</v>
      </c>
      <c r="AU20" s="109" t="n">
        <v>0</v>
      </c>
      <c r="AV20" s="109" t="n">
        <v>0</v>
      </c>
      <c r="AW20" s="109" t="n">
        <v>0</v>
      </c>
      <c r="AX20" s="109" t="n">
        <v>0</v>
      </c>
      <c r="AY20" s="109" t="n">
        <v>0</v>
      </c>
      <c r="AZ20" s="109" t="n">
        <v>0</v>
      </c>
      <c r="BA20" s="109" t="n">
        <v>0</v>
      </c>
      <c r="BB20" s="109" t="n">
        <v>0</v>
      </c>
      <c r="BC20" s="109" t="n">
        <v>0</v>
      </c>
      <c r="BD20" s="109" t="n">
        <v>0</v>
      </c>
      <c r="BE20" s="109" t="n">
        <v>0</v>
      </c>
      <c r="BF20" s="109" t="n">
        <v>0</v>
      </c>
      <c r="BG20" s="109" t="n">
        <v>0</v>
      </c>
      <c r="BH20" s="109" t="n">
        <v>0</v>
      </c>
      <c r="BI20" s="109" t="n">
        <v>0</v>
      </c>
      <c r="BJ20" s="109" t="n">
        <v>0</v>
      </c>
      <c r="BK20" s="109" t="n">
        <v>0</v>
      </c>
      <c r="BL20" s="109" t="n">
        <v>0</v>
      </c>
      <c r="BM20" s="109" t="n">
        <v>0</v>
      </c>
      <c r="BN20" s="109" t="n">
        <v>0</v>
      </c>
      <c r="BO20" s="109" t="n">
        <v>0</v>
      </c>
      <c r="BP20" s="109" t="n">
        <v>0</v>
      </c>
      <c r="BQ20" s="109" t="n">
        <v>0</v>
      </c>
      <c r="BR20" s="109" t="n">
        <v>0</v>
      </c>
      <c r="BS20" s="109" t="n">
        <v>0</v>
      </c>
      <c r="BT20" s="109" t="n">
        <v>0</v>
      </c>
      <c r="BU20" s="109" t="n">
        <v>0</v>
      </c>
      <c r="BV20" s="109" t="n">
        <v>0</v>
      </c>
      <c r="BW20" s="109" t="n">
        <v>0</v>
      </c>
      <c r="BX20" s="109" t="n">
        <v>0</v>
      </c>
      <c r="BY20" s="109" t="n">
        <v>0</v>
      </c>
      <c r="BZ20" s="109" t="n">
        <v>0</v>
      </c>
      <c r="CA20" s="109" t="n">
        <v>0</v>
      </c>
      <c r="CB20" s="109" t="n">
        <v>0</v>
      </c>
      <c r="CC20" s="109" t="n">
        <v>0</v>
      </c>
      <c r="CD20" s="109" t="n">
        <v>0</v>
      </c>
      <c r="CE20" s="109" t="n">
        <v>0</v>
      </c>
      <c r="CF20" s="109" t="n">
        <v>0</v>
      </c>
      <c r="CG20" s="109" t="n">
        <v>0</v>
      </c>
      <c r="CH20" s="109" t="n">
        <v>0</v>
      </c>
      <c r="CI20" s="109" t="n">
        <v>0</v>
      </c>
      <c r="CJ20" s="109" t="n">
        <v>0</v>
      </c>
      <c r="CK20" s="109" t="n">
        <v>0</v>
      </c>
      <c r="CL20" s="109" t="n">
        <v>0</v>
      </c>
      <c r="CM20" s="109" t="n">
        <v>0</v>
      </c>
      <c r="CN20" s="109" t="n">
        <v>0</v>
      </c>
      <c r="CO20" s="109" t="n">
        <v>0</v>
      </c>
      <c r="CP20" s="109" t="n">
        <v>0</v>
      </c>
      <c r="CQ20" s="109" t="n">
        <v>0</v>
      </c>
      <c r="CR20" s="109" t="n">
        <v>0</v>
      </c>
      <c r="CS20" s="109" t="n">
        <v>0</v>
      </c>
      <c r="CT20" s="109" t="n">
        <v>0</v>
      </c>
      <c r="CU20" s="109" t="n">
        <v>0</v>
      </c>
      <c r="CV20" s="109" t="n">
        <v>0</v>
      </c>
      <c r="CW20" s="109" t="n">
        <v>0</v>
      </c>
      <c r="CX20" s="109" t="n">
        <v>0</v>
      </c>
      <c r="CY20" s="109" t="n">
        <v>0</v>
      </c>
      <c r="CZ20" s="109" t="n">
        <v>0</v>
      </c>
      <c r="DA20" s="109" t="n">
        <v>0</v>
      </c>
      <c r="DB20" s="109" t="n">
        <v>0</v>
      </c>
      <c r="DC20" s="109" t="n">
        <v>0</v>
      </c>
      <c r="DD20" s="109" t="n">
        <v>0</v>
      </c>
      <c r="DE20" s="109" t="n">
        <v>0</v>
      </c>
      <c r="DF20" s="109" t="n">
        <v>0</v>
      </c>
      <c r="DG20" s="109" t="n">
        <v>0</v>
      </c>
      <c r="DH20" s="109" t="n">
        <v>0</v>
      </c>
      <c r="DI20" s="109" t="n">
        <v>0</v>
      </c>
      <c r="DJ20" s="109" t="n">
        <v>0</v>
      </c>
      <c r="DK20" s="109" t="n">
        <v>0</v>
      </c>
      <c r="DL20" s="109" t="n">
        <v>0</v>
      </c>
      <c r="DM20" s="109" t="n">
        <v>0</v>
      </c>
      <c r="DN20" s="109" t="n">
        <v>0</v>
      </c>
      <c r="DO20" s="109" t="n">
        <v>0</v>
      </c>
      <c r="DP20" s="109" t="n">
        <v>0</v>
      </c>
      <c r="DQ20" s="109" t="n">
        <v>0</v>
      </c>
      <c r="DR20" s="109" t="n">
        <v>0</v>
      </c>
      <c r="DS20" s="109" t="n">
        <v>0</v>
      </c>
      <c r="DT20" s="109" t="n">
        <v>0</v>
      </c>
      <c r="DU20" s="109" t="n">
        <v>0</v>
      </c>
      <c r="DV20" s="109" t="n">
        <v>0</v>
      </c>
      <c r="DW20" s="109" t="n">
        <v>0</v>
      </c>
      <c r="DX20" s="109" t="n">
        <v>0</v>
      </c>
      <c r="DY20" s="109" t="n">
        <v>0</v>
      </c>
      <c r="DZ20" s="109" t="n">
        <v>0</v>
      </c>
      <c r="EA20" s="109" t="n">
        <v>0</v>
      </c>
      <c r="EB20" s="109" t="n">
        <v>0</v>
      </c>
      <c r="EC20" s="109" t="n">
        <v>0</v>
      </c>
      <c r="ED20" s="109" t="n">
        <v>0</v>
      </c>
      <c r="EE20" s="109" t="n">
        <v>0</v>
      </c>
      <c r="EF20" s="109" t="n">
        <v>0</v>
      </c>
      <c r="EG20" s="109" t="n">
        <v>0</v>
      </c>
      <c r="EH20" s="109" t="n">
        <v>0</v>
      </c>
      <c r="EI20" s="109" t="n">
        <v>0</v>
      </c>
      <c r="EJ20" s="109" t="n">
        <v>0</v>
      </c>
      <c r="EK20" s="109" t="n">
        <v>0</v>
      </c>
      <c r="EL20" s="109" t="n">
        <v>0</v>
      </c>
      <c r="EM20" s="109" t="n">
        <v>0</v>
      </c>
      <c r="EN20" s="109" t="n">
        <v>0</v>
      </c>
      <c r="EO20" s="109" t="n">
        <v>0</v>
      </c>
      <c r="EP20" s="109" t="n">
        <v>0</v>
      </c>
      <c r="EQ20" s="109" t="n">
        <v>0</v>
      </c>
      <c r="ER20" s="109" t="n">
        <v>0</v>
      </c>
      <c r="ES20" s="109" t="n">
        <v>0</v>
      </c>
      <c r="ET20" s="109" t="n">
        <v>0</v>
      </c>
      <c r="EU20" s="109" t="n">
        <v>0</v>
      </c>
      <c r="EV20" s="109" t="n">
        <v>0</v>
      </c>
      <c r="EW20" s="109" t="n">
        <v>0</v>
      </c>
      <c r="EX20" s="109" t="n">
        <v>0</v>
      </c>
      <c r="EY20" s="109" t="n">
        <f aca="false">ROUND(SUM(F20:EX20),5)</f>
        <v>0</v>
      </c>
      <c r="EZ20" s="114"/>
      <c r="FA20" s="125"/>
      <c r="FB20" s="114"/>
      <c r="FC20" s="125"/>
      <c r="FD20" s="114"/>
      <c r="FE20" s="125"/>
      <c r="FF20" s="114"/>
      <c r="FG20" s="125"/>
      <c r="FH20" s="114"/>
      <c r="FI20" s="125"/>
      <c r="FJ20" s="114"/>
      <c r="FK20" s="125"/>
      <c r="FL20" s="114"/>
      <c r="FM20" s="125"/>
      <c r="FN20" s="114"/>
      <c r="FO20" s="125"/>
      <c r="FP20" s="114"/>
      <c r="FQ20" s="125"/>
      <c r="FR20" s="114"/>
      <c r="FS20" s="125"/>
      <c r="FT20" s="114"/>
      <c r="FU20" s="125"/>
      <c r="FV20" s="114"/>
      <c r="FW20" s="125"/>
      <c r="FX20" s="114"/>
      <c r="FY20" s="125"/>
      <c r="FZ20" s="114"/>
      <c r="GA20" s="125"/>
      <c r="GB20" s="114"/>
      <c r="GC20" s="125"/>
      <c r="GD20" s="114"/>
      <c r="GE20" s="125"/>
      <c r="GF20" s="114"/>
      <c r="GG20" s="125"/>
      <c r="GH20" s="114"/>
      <c r="GI20" s="125"/>
      <c r="GJ20" s="114"/>
      <c r="GK20" s="125"/>
      <c r="GL20" s="114"/>
      <c r="GM20" s="125"/>
      <c r="GN20" s="114"/>
      <c r="GO20" s="125"/>
      <c r="GP20" s="114"/>
      <c r="GQ20" s="125"/>
      <c r="GR20" s="114"/>
      <c r="GS20" s="125"/>
      <c r="GT20" s="114"/>
      <c r="GU20" s="125"/>
      <c r="GV20" s="114"/>
      <c r="GW20" s="125"/>
      <c r="GX20" s="114"/>
      <c r="GY20" s="125"/>
      <c r="GZ20" s="114"/>
      <c r="HA20" s="125"/>
      <c r="HB20" s="114"/>
      <c r="HC20" s="125"/>
      <c r="HD20" s="114"/>
      <c r="HE20" s="125"/>
      <c r="HF20" s="114"/>
      <c r="HG20" s="125"/>
      <c r="HH20" s="114"/>
      <c r="HI20" s="125"/>
      <c r="HJ20" s="114"/>
      <c r="HK20" s="125"/>
      <c r="HL20" s="114"/>
      <c r="HM20" s="125"/>
      <c r="HN20" s="114"/>
      <c r="HO20" s="125"/>
      <c r="HP20" s="114"/>
      <c r="HQ20" s="125"/>
      <c r="HR20" s="114"/>
      <c r="HS20" s="125"/>
      <c r="HT20" s="114"/>
      <c r="HU20" s="125"/>
      <c r="HV20" s="114"/>
      <c r="HW20" s="125"/>
      <c r="HX20" s="114"/>
      <c r="HY20" s="125"/>
      <c r="HZ20" s="114"/>
      <c r="IA20" s="125"/>
      <c r="IB20" s="114"/>
      <c r="IC20" s="125"/>
      <c r="ID20" s="114"/>
      <c r="IE20" s="125"/>
      <c r="IF20" s="114"/>
      <c r="IG20" s="125"/>
      <c r="IH20" s="114"/>
      <c r="II20" s="125"/>
      <c r="IJ20" s="114"/>
      <c r="IK20" s="125"/>
      <c r="IL20" s="114"/>
      <c r="IM20" s="125"/>
      <c r="IN20" s="114"/>
      <c r="IO20" s="125"/>
      <c r="IP20" s="114"/>
      <c r="IQ20" s="125"/>
      <c r="IR20" s="114"/>
      <c r="IS20" s="125"/>
      <c r="IT20" s="114"/>
      <c r="IU20" s="125"/>
      <c r="IV20" s="114"/>
      <c r="IW20" s="125"/>
      <c r="IX20" s="114"/>
      <c r="IY20" s="125"/>
      <c r="IZ20" s="114"/>
      <c r="JA20" s="125"/>
      <c r="JB20" s="114"/>
      <c r="JC20" s="125"/>
      <c r="JD20" s="114"/>
      <c r="JE20" s="125"/>
      <c r="JF20" s="114"/>
      <c r="JG20" s="125"/>
      <c r="JH20" s="114"/>
      <c r="JI20" s="125"/>
      <c r="JJ20" s="114"/>
      <c r="JK20" s="125"/>
      <c r="JL20" s="114"/>
      <c r="JM20" s="125"/>
      <c r="JN20" s="114"/>
      <c r="JO20" s="125"/>
      <c r="JP20" s="114"/>
      <c r="JQ20" s="125"/>
      <c r="JR20" s="114"/>
      <c r="JS20" s="125"/>
      <c r="JT20" s="114"/>
      <c r="JU20" s="125"/>
      <c r="JV20" s="114"/>
      <c r="JW20" s="125"/>
      <c r="JX20" s="114"/>
      <c r="JY20" s="126"/>
      <c r="JZ20" s="126"/>
      <c r="KA20" s="126"/>
      <c r="KB20" s="126"/>
      <c r="KC20" s="126"/>
      <c r="KD20" s="126"/>
      <c r="KE20" s="126"/>
      <c r="KF20" s="126"/>
      <c r="KG20" s="126"/>
      <c r="KH20" s="126"/>
      <c r="KI20" s="126"/>
      <c r="KJ20" s="126"/>
      <c r="KK20" s="126"/>
      <c r="KL20" s="126"/>
    </row>
    <row r="21" customFormat="false" ht="13.8" hidden="false" customHeight="false" outlineLevel="0" collapsed="false">
      <c r="A21" s="76"/>
      <c r="B21" s="76"/>
      <c r="C21" s="76"/>
      <c r="D21" s="76"/>
      <c r="E21" s="76" t="s">
        <v>60</v>
      </c>
      <c r="F21" s="109" t="n">
        <v>0</v>
      </c>
      <c r="G21" s="109" t="n">
        <v>0</v>
      </c>
      <c r="H21" s="109" t="n">
        <v>0</v>
      </c>
      <c r="I21" s="109" t="n">
        <v>0</v>
      </c>
      <c r="J21" s="109" t="n">
        <v>0</v>
      </c>
      <c r="K21" s="109" t="n">
        <v>0</v>
      </c>
      <c r="L21" s="109" t="n">
        <v>0</v>
      </c>
      <c r="M21" s="109" t="n">
        <v>0</v>
      </c>
      <c r="N21" s="109" t="n">
        <v>0</v>
      </c>
      <c r="O21" s="109" t="n">
        <v>0</v>
      </c>
      <c r="P21" s="109" t="n">
        <v>0</v>
      </c>
      <c r="Q21" s="109" t="n">
        <v>0</v>
      </c>
      <c r="R21" s="109" t="n">
        <v>0</v>
      </c>
      <c r="S21" s="109" t="n">
        <v>0</v>
      </c>
      <c r="T21" s="109" t="n">
        <v>0</v>
      </c>
      <c r="U21" s="109" t="n">
        <v>0</v>
      </c>
      <c r="V21" s="109" t="n">
        <v>0</v>
      </c>
      <c r="W21" s="109" t="n">
        <v>0</v>
      </c>
      <c r="X21" s="109" t="n">
        <v>0</v>
      </c>
      <c r="Y21" s="109" t="n">
        <v>0</v>
      </c>
      <c r="Z21" s="109" t="n">
        <v>0</v>
      </c>
      <c r="AA21" s="109" t="n">
        <v>0</v>
      </c>
      <c r="AB21" s="109" t="n">
        <v>0</v>
      </c>
      <c r="AC21" s="109" t="n">
        <v>0</v>
      </c>
      <c r="AD21" s="109" t="n">
        <v>0</v>
      </c>
      <c r="AE21" s="109" t="n">
        <v>0</v>
      </c>
      <c r="AF21" s="109" t="n">
        <v>0</v>
      </c>
      <c r="AG21" s="109" t="n">
        <v>0</v>
      </c>
      <c r="AH21" s="109" t="n">
        <v>0</v>
      </c>
      <c r="AI21" s="109" t="n">
        <v>0</v>
      </c>
      <c r="AJ21" s="109" t="n">
        <v>0</v>
      </c>
      <c r="AK21" s="109" t="n">
        <v>0</v>
      </c>
      <c r="AL21" s="109" t="n">
        <v>0</v>
      </c>
      <c r="AM21" s="109" t="n">
        <v>0</v>
      </c>
      <c r="AN21" s="109" t="n">
        <v>0</v>
      </c>
      <c r="AO21" s="109" t="n">
        <v>0</v>
      </c>
      <c r="AP21" s="109" t="n">
        <v>0</v>
      </c>
      <c r="AQ21" s="109" t="n">
        <v>0</v>
      </c>
      <c r="AR21" s="109" t="n">
        <v>0</v>
      </c>
      <c r="AS21" s="109" t="n">
        <v>0</v>
      </c>
      <c r="AT21" s="109" t="n">
        <v>0</v>
      </c>
      <c r="AU21" s="109" t="n">
        <v>0</v>
      </c>
      <c r="AV21" s="109" t="n">
        <v>0</v>
      </c>
      <c r="AW21" s="109" t="n">
        <v>0</v>
      </c>
      <c r="AX21" s="109" t="n">
        <v>0</v>
      </c>
      <c r="AY21" s="109" t="n">
        <v>0</v>
      </c>
      <c r="AZ21" s="109" t="n">
        <v>0</v>
      </c>
      <c r="BA21" s="109" t="n">
        <v>0</v>
      </c>
      <c r="BB21" s="109" t="n">
        <v>0</v>
      </c>
      <c r="BC21" s="109" t="n">
        <v>0</v>
      </c>
      <c r="BD21" s="109" t="n">
        <v>0</v>
      </c>
      <c r="BE21" s="109" t="n">
        <v>0</v>
      </c>
      <c r="BF21" s="109" t="n">
        <v>0</v>
      </c>
      <c r="BG21" s="109" t="n">
        <v>0</v>
      </c>
      <c r="BH21" s="109" t="n">
        <v>0</v>
      </c>
      <c r="BI21" s="109" t="n">
        <v>0</v>
      </c>
      <c r="BJ21" s="109" t="n">
        <v>0</v>
      </c>
      <c r="BK21" s="109" t="n">
        <v>0</v>
      </c>
      <c r="BL21" s="109" t="n">
        <v>0</v>
      </c>
      <c r="BM21" s="109" t="n">
        <v>0</v>
      </c>
      <c r="BN21" s="109" t="n">
        <v>0</v>
      </c>
      <c r="BO21" s="109" t="n">
        <v>0</v>
      </c>
      <c r="BP21" s="109" t="n">
        <v>0</v>
      </c>
      <c r="BQ21" s="109" t="n">
        <v>0</v>
      </c>
      <c r="BR21" s="109" t="n">
        <v>0</v>
      </c>
      <c r="BS21" s="109" t="n">
        <v>0</v>
      </c>
      <c r="BT21" s="109" t="n">
        <v>0</v>
      </c>
      <c r="BU21" s="109" t="n">
        <v>0</v>
      </c>
      <c r="BV21" s="109" t="n">
        <v>0</v>
      </c>
      <c r="BW21" s="109" t="n">
        <v>0</v>
      </c>
      <c r="BX21" s="109" t="n">
        <v>0</v>
      </c>
      <c r="BY21" s="109" t="n">
        <v>0</v>
      </c>
      <c r="BZ21" s="109" t="n">
        <v>0</v>
      </c>
      <c r="CA21" s="109" t="n">
        <v>0</v>
      </c>
      <c r="CB21" s="109" t="n">
        <v>0</v>
      </c>
      <c r="CC21" s="109" t="n">
        <v>0</v>
      </c>
      <c r="CD21" s="109" t="n">
        <v>0</v>
      </c>
      <c r="CE21" s="109" t="n">
        <v>0</v>
      </c>
      <c r="CF21" s="109" t="n">
        <v>0</v>
      </c>
      <c r="CG21" s="109" t="n">
        <v>0</v>
      </c>
      <c r="CH21" s="109" t="n">
        <v>0</v>
      </c>
      <c r="CI21" s="109" t="n">
        <v>0</v>
      </c>
      <c r="CJ21" s="109" t="n">
        <v>0</v>
      </c>
      <c r="CK21" s="109" t="n">
        <v>0</v>
      </c>
      <c r="CL21" s="109" t="n">
        <v>0</v>
      </c>
      <c r="CM21" s="109" t="n">
        <v>0</v>
      </c>
      <c r="CN21" s="109" t="n">
        <v>0</v>
      </c>
      <c r="CO21" s="109" t="n">
        <v>0</v>
      </c>
      <c r="CP21" s="109" t="n">
        <v>0</v>
      </c>
      <c r="CQ21" s="109" t="n">
        <v>0</v>
      </c>
      <c r="CR21" s="109" t="n">
        <v>0</v>
      </c>
      <c r="CS21" s="109" t="n">
        <v>0</v>
      </c>
      <c r="CT21" s="109" t="n">
        <v>0</v>
      </c>
      <c r="CU21" s="109" t="n">
        <v>0</v>
      </c>
      <c r="CV21" s="109" t="n">
        <v>0</v>
      </c>
      <c r="CW21" s="109" t="n">
        <v>0</v>
      </c>
      <c r="CX21" s="109" t="n">
        <v>0</v>
      </c>
      <c r="CY21" s="109" t="n">
        <v>0</v>
      </c>
      <c r="CZ21" s="109" t="n">
        <v>0</v>
      </c>
      <c r="DA21" s="109" t="n">
        <v>0</v>
      </c>
      <c r="DB21" s="109" t="n">
        <v>0</v>
      </c>
      <c r="DC21" s="109" t="n">
        <v>0</v>
      </c>
      <c r="DD21" s="109" t="n">
        <v>0</v>
      </c>
      <c r="DE21" s="109" t="n">
        <v>0</v>
      </c>
      <c r="DF21" s="109" t="n">
        <v>0</v>
      </c>
      <c r="DG21" s="109" t="n">
        <v>0</v>
      </c>
      <c r="DH21" s="109" t="n">
        <v>0</v>
      </c>
      <c r="DI21" s="109" t="n">
        <v>0</v>
      </c>
      <c r="DJ21" s="109" t="n">
        <v>0</v>
      </c>
      <c r="DK21" s="109" t="n">
        <v>0</v>
      </c>
      <c r="DL21" s="109" t="n">
        <v>0</v>
      </c>
      <c r="DM21" s="109" t="n">
        <v>0</v>
      </c>
      <c r="DN21" s="109" t="n">
        <v>0</v>
      </c>
      <c r="DO21" s="109" t="n">
        <v>0</v>
      </c>
      <c r="DP21" s="109" t="n">
        <v>0</v>
      </c>
      <c r="DQ21" s="109" t="n">
        <v>0</v>
      </c>
      <c r="DR21" s="109" t="n">
        <v>0</v>
      </c>
      <c r="DS21" s="109" t="n">
        <v>0</v>
      </c>
      <c r="DT21" s="109" t="n">
        <v>0</v>
      </c>
      <c r="DU21" s="109" t="n">
        <v>0</v>
      </c>
      <c r="DV21" s="109" t="n">
        <v>0</v>
      </c>
      <c r="DW21" s="109" t="n">
        <v>0</v>
      </c>
      <c r="DX21" s="109" t="n">
        <v>0</v>
      </c>
      <c r="DY21" s="109" t="n">
        <v>0</v>
      </c>
      <c r="DZ21" s="109" t="n">
        <v>0</v>
      </c>
      <c r="EA21" s="109" t="n">
        <v>0</v>
      </c>
      <c r="EB21" s="109" t="n">
        <v>0</v>
      </c>
      <c r="EC21" s="109" t="n">
        <v>0</v>
      </c>
      <c r="ED21" s="109" t="n">
        <v>0</v>
      </c>
      <c r="EE21" s="109" t="n">
        <v>0</v>
      </c>
      <c r="EF21" s="109" t="n">
        <v>0</v>
      </c>
      <c r="EG21" s="109" t="n">
        <v>0</v>
      </c>
      <c r="EH21" s="109" t="n">
        <v>0</v>
      </c>
      <c r="EI21" s="109" t="n">
        <v>0</v>
      </c>
      <c r="EJ21" s="109" t="n">
        <v>0</v>
      </c>
      <c r="EK21" s="109" t="n">
        <v>0</v>
      </c>
      <c r="EL21" s="109" t="n">
        <v>0</v>
      </c>
      <c r="EM21" s="109" t="n">
        <v>0</v>
      </c>
      <c r="EN21" s="109" t="n">
        <v>0</v>
      </c>
      <c r="EO21" s="109" t="n">
        <v>0</v>
      </c>
      <c r="EP21" s="109" t="n">
        <v>0</v>
      </c>
      <c r="EQ21" s="109" t="n">
        <v>0</v>
      </c>
      <c r="ER21" s="109" t="n">
        <v>0</v>
      </c>
      <c r="ES21" s="109" t="n">
        <v>0</v>
      </c>
      <c r="ET21" s="109" t="n">
        <v>0</v>
      </c>
      <c r="EU21" s="109" t="n">
        <v>0</v>
      </c>
      <c r="EV21" s="109" t="n">
        <v>0</v>
      </c>
      <c r="EW21" s="109" t="n">
        <v>0</v>
      </c>
      <c r="EX21" s="109" t="n">
        <v>0</v>
      </c>
      <c r="EY21" s="109" t="n">
        <f aca="false">ROUND(SUM(F21:EX21),5)</f>
        <v>0</v>
      </c>
      <c r="EZ21" s="114"/>
      <c r="FA21" s="125"/>
      <c r="FB21" s="114"/>
      <c r="FC21" s="125"/>
      <c r="FD21" s="114"/>
      <c r="FE21" s="125"/>
      <c r="FF21" s="114"/>
      <c r="FG21" s="125"/>
      <c r="FH21" s="114"/>
      <c r="FI21" s="125"/>
      <c r="FJ21" s="114"/>
      <c r="FK21" s="125"/>
      <c r="FL21" s="114"/>
      <c r="FM21" s="125"/>
      <c r="FN21" s="114"/>
      <c r="FO21" s="125"/>
      <c r="FP21" s="114"/>
      <c r="FQ21" s="125"/>
      <c r="FR21" s="114"/>
      <c r="FS21" s="125"/>
      <c r="FT21" s="114"/>
      <c r="FU21" s="125"/>
      <c r="FV21" s="114"/>
      <c r="FW21" s="125"/>
      <c r="FX21" s="114"/>
      <c r="FY21" s="125"/>
      <c r="FZ21" s="114"/>
      <c r="GA21" s="125"/>
      <c r="GB21" s="114"/>
      <c r="GC21" s="125"/>
      <c r="GD21" s="114"/>
      <c r="GE21" s="125"/>
      <c r="GF21" s="114"/>
      <c r="GG21" s="125"/>
      <c r="GH21" s="114"/>
      <c r="GI21" s="125"/>
      <c r="GJ21" s="114"/>
      <c r="GK21" s="125"/>
      <c r="GL21" s="114"/>
      <c r="GM21" s="125"/>
      <c r="GN21" s="114"/>
      <c r="GO21" s="125"/>
      <c r="GP21" s="114"/>
      <c r="GQ21" s="125"/>
      <c r="GR21" s="114"/>
      <c r="GS21" s="125"/>
      <c r="GT21" s="114"/>
      <c r="GU21" s="125"/>
      <c r="GV21" s="114"/>
      <c r="GW21" s="125"/>
      <c r="GX21" s="114"/>
      <c r="GY21" s="125"/>
      <c r="GZ21" s="114"/>
      <c r="HA21" s="125"/>
      <c r="HB21" s="114"/>
      <c r="HC21" s="125"/>
      <c r="HD21" s="114"/>
      <c r="HE21" s="125"/>
      <c r="HF21" s="114"/>
      <c r="HG21" s="125"/>
      <c r="HH21" s="114"/>
      <c r="HI21" s="125"/>
      <c r="HJ21" s="114"/>
      <c r="HK21" s="125"/>
      <c r="HL21" s="114"/>
      <c r="HM21" s="125"/>
      <c r="HN21" s="114"/>
      <c r="HO21" s="125"/>
      <c r="HP21" s="114"/>
      <c r="HQ21" s="125"/>
      <c r="HR21" s="114"/>
      <c r="HS21" s="125"/>
      <c r="HT21" s="114"/>
      <c r="HU21" s="125"/>
      <c r="HV21" s="114"/>
      <c r="HW21" s="125"/>
      <c r="HX21" s="114"/>
      <c r="HY21" s="125"/>
      <c r="HZ21" s="114"/>
      <c r="IA21" s="125"/>
      <c r="IB21" s="114"/>
      <c r="IC21" s="125"/>
      <c r="ID21" s="114"/>
      <c r="IE21" s="125"/>
      <c r="IF21" s="114"/>
      <c r="IG21" s="125"/>
      <c r="IH21" s="114"/>
      <c r="II21" s="125"/>
      <c r="IJ21" s="114"/>
      <c r="IK21" s="125"/>
      <c r="IL21" s="114"/>
      <c r="IM21" s="125"/>
      <c r="IN21" s="114"/>
      <c r="IO21" s="125"/>
      <c r="IP21" s="114"/>
      <c r="IQ21" s="125"/>
      <c r="IR21" s="114"/>
      <c r="IS21" s="125"/>
      <c r="IT21" s="114"/>
      <c r="IU21" s="125"/>
      <c r="IV21" s="114"/>
      <c r="IW21" s="125"/>
      <c r="IX21" s="114"/>
      <c r="IY21" s="125"/>
      <c r="IZ21" s="114"/>
      <c r="JA21" s="125"/>
      <c r="JB21" s="114"/>
      <c r="JC21" s="125"/>
      <c r="JD21" s="114"/>
      <c r="JE21" s="125"/>
      <c r="JF21" s="114"/>
      <c r="JG21" s="125"/>
      <c r="JH21" s="114"/>
      <c r="JI21" s="125"/>
      <c r="JJ21" s="114"/>
      <c r="JK21" s="125"/>
      <c r="JL21" s="114"/>
      <c r="JM21" s="125"/>
      <c r="JN21" s="114"/>
      <c r="JO21" s="125"/>
      <c r="JP21" s="114"/>
      <c r="JQ21" s="125"/>
      <c r="JR21" s="114"/>
      <c r="JS21" s="125"/>
      <c r="JT21" s="114"/>
      <c r="JU21" s="125"/>
      <c r="JV21" s="114"/>
      <c r="JW21" s="125"/>
      <c r="JX21" s="114"/>
      <c r="JY21" s="126"/>
      <c r="JZ21" s="126"/>
      <c r="KA21" s="126"/>
      <c r="KB21" s="126"/>
      <c r="KC21" s="126"/>
      <c r="KD21" s="126"/>
      <c r="KE21" s="126"/>
      <c r="KF21" s="126"/>
      <c r="KG21" s="126"/>
      <c r="KH21" s="126"/>
      <c r="KI21" s="126"/>
      <c r="KJ21" s="126"/>
      <c r="KK21" s="126"/>
      <c r="KL21" s="126"/>
    </row>
    <row r="22" customFormat="false" ht="13.8" hidden="false" customHeight="false" outlineLevel="0" collapsed="false">
      <c r="A22" s="76"/>
      <c r="B22" s="76"/>
      <c r="C22" s="76"/>
      <c r="D22" s="76"/>
      <c r="E22" s="76" t="s">
        <v>72</v>
      </c>
      <c r="F22" s="109" t="n">
        <v>0</v>
      </c>
      <c r="G22" s="109" t="n">
        <v>0</v>
      </c>
      <c r="H22" s="109" t="n">
        <v>0</v>
      </c>
      <c r="I22" s="109" t="n">
        <v>0</v>
      </c>
      <c r="J22" s="109" t="n">
        <v>0</v>
      </c>
      <c r="K22" s="109" t="n">
        <v>0</v>
      </c>
      <c r="L22" s="109" t="n">
        <v>0</v>
      </c>
      <c r="M22" s="109" t="n">
        <v>0</v>
      </c>
      <c r="N22" s="109" t="n">
        <v>0</v>
      </c>
      <c r="O22" s="109" t="n">
        <v>0</v>
      </c>
      <c r="P22" s="109" t="n">
        <v>0</v>
      </c>
      <c r="Q22" s="109" t="n">
        <v>0</v>
      </c>
      <c r="R22" s="109" t="n">
        <v>0</v>
      </c>
      <c r="S22" s="109" t="n">
        <v>0</v>
      </c>
      <c r="T22" s="109" t="n">
        <v>0</v>
      </c>
      <c r="U22" s="109" t="n">
        <v>0</v>
      </c>
      <c r="V22" s="109" t="n">
        <v>0</v>
      </c>
      <c r="W22" s="109" t="n">
        <v>0</v>
      </c>
      <c r="X22" s="109" t="n">
        <v>0</v>
      </c>
      <c r="Y22" s="109" t="n">
        <v>0</v>
      </c>
      <c r="Z22" s="109" t="n">
        <v>0</v>
      </c>
      <c r="AA22" s="109" t="n">
        <v>0</v>
      </c>
      <c r="AB22" s="109" t="n">
        <v>0</v>
      </c>
      <c r="AC22" s="109" t="n">
        <v>0</v>
      </c>
      <c r="AD22" s="109" t="n">
        <v>0</v>
      </c>
      <c r="AE22" s="109" t="n">
        <v>0</v>
      </c>
      <c r="AF22" s="109" t="n">
        <v>0</v>
      </c>
      <c r="AG22" s="109" t="n">
        <v>0</v>
      </c>
      <c r="AH22" s="109" t="n">
        <v>0</v>
      </c>
      <c r="AI22" s="109" t="n">
        <v>0</v>
      </c>
      <c r="AJ22" s="109" t="n">
        <v>0</v>
      </c>
      <c r="AK22" s="109" t="n">
        <v>0</v>
      </c>
      <c r="AL22" s="109" t="n">
        <v>0</v>
      </c>
      <c r="AM22" s="109" t="n">
        <v>0</v>
      </c>
      <c r="AN22" s="109" t="n">
        <v>0</v>
      </c>
      <c r="AO22" s="109" t="n">
        <v>0</v>
      </c>
      <c r="AP22" s="109" t="n">
        <v>0</v>
      </c>
      <c r="AQ22" s="109" t="n">
        <v>0</v>
      </c>
      <c r="AR22" s="109" t="n">
        <v>0</v>
      </c>
      <c r="AS22" s="109" t="n">
        <v>0</v>
      </c>
      <c r="AT22" s="109" t="n">
        <v>0</v>
      </c>
      <c r="AU22" s="109" t="n">
        <v>0</v>
      </c>
      <c r="AV22" s="109" t="n">
        <v>0</v>
      </c>
      <c r="AW22" s="109" t="n">
        <v>0</v>
      </c>
      <c r="AX22" s="109" t="n">
        <v>0</v>
      </c>
      <c r="AY22" s="109" t="n">
        <v>0</v>
      </c>
      <c r="AZ22" s="109" t="n">
        <v>0</v>
      </c>
      <c r="BA22" s="109" t="n">
        <v>0</v>
      </c>
      <c r="BB22" s="109" t="n">
        <v>0</v>
      </c>
      <c r="BC22" s="109" t="n">
        <v>0</v>
      </c>
      <c r="BD22" s="109" t="n">
        <v>0</v>
      </c>
      <c r="BE22" s="109" t="n">
        <v>0</v>
      </c>
      <c r="BF22" s="109" t="n">
        <v>0</v>
      </c>
      <c r="BG22" s="109" t="n">
        <v>0</v>
      </c>
      <c r="BH22" s="109" t="n">
        <v>0</v>
      </c>
      <c r="BI22" s="109" t="n">
        <v>0</v>
      </c>
      <c r="BJ22" s="109" t="n">
        <v>0</v>
      </c>
      <c r="BK22" s="109" t="n">
        <v>0</v>
      </c>
      <c r="BL22" s="109" t="n">
        <v>0</v>
      </c>
      <c r="BM22" s="109" t="n">
        <v>0</v>
      </c>
      <c r="BN22" s="109" t="n">
        <v>0</v>
      </c>
      <c r="BO22" s="109" t="n">
        <v>0</v>
      </c>
      <c r="BP22" s="109" t="n">
        <v>0</v>
      </c>
      <c r="BQ22" s="109" t="n">
        <v>0</v>
      </c>
      <c r="BR22" s="109" t="n">
        <v>0</v>
      </c>
      <c r="BS22" s="109" t="n">
        <v>0</v>
      </c>
      <c r="BT22" s="109" t="n">
        <v>0</v>
      </c>
      <c r="BU22" s="109" t="n">
        <v>0</v>
      </c>
      <c r="BV22" s="109" t="n">
        <v>0</v>
      </c>
      <c r="BW22" s="109" t="n">
        <v>0</v>
      </c>
      <c r="BX22" s="109" t="n">
        <v>0</v>
      </c>
      <c r="BY22" s="109" t="n">
        <v>0</v>
      </c>
      <c r="BZ22" s="109" t="n">
        <v>0</v>
      </c>
      <c r="CA22" s="109" t="n">
        <v>0</v>
      </c>
      <c r="CB22" s="109" t="n">
        <v>0</v>
      </c>
      <c r="CC22" s="109" t="n">
        <v>0</v>
      </c>
      <c r="CD22" s="109" t="n">
        <v>0</v>
      </c>
      <c r="CE22" s="109" t="n">
        <v>0</v>
      </c>
      <c r="CF22" s="109" t="n">
        <v>0</v>
      </c>
      <c r="CG22" s="109" t="n">
        <v>0</v>
      </c>
      <c r="CH22" s="109" t="n">
        <v>0</v>
      </c>
      <c r="CI22" s="109" t="n">
        <v>0</v>
      </c>
      <c r="CJ22" s="109" t="n">
        <v>0</v>
      </c>
      <c r="CK22" s="109" t="n">
        <v>0</v>
      </c>
      <c r="CL22" s="109" t="n">
        <v>0</v>
      </c>
      <c r="CM22" s="109" t="n">
        <v>0</v>
      </c>
      <c r="CN22" s="109" t="n">
        <v>0</v>
      </c>
      <c r="CO22" s="109" t="n">
        <v>0</v>
      </c>
      <c r="CP22" s="109" t="n">
        <v>0</v>
      </c>
      <c r="CQ22" s="109" t="n">
        <v>0</v>
      </c>
      <c r="CR22" s="109" t="n">
        <v>0</v>
      </c>
      <c r="CS22" s="109" t="n">
        <v>0</v>
      </c>
      <c r="CT22" s="109" t="n">
        <v>0</v>
      </c>
      <c r="CU22" s="109" t="n">
        <v>0</v>
      </c>
      <c r="CV22" s="109" t="n">
        <v>0</v>
      </c>
      <c r="CW22" s="109" t="n">
        <v>0</v>
      </c>
      <c r="CX22" s="109" t="n">
        <v>0</v>
      </c>
      <c r="CY22" s="109" t="n">
        <v>0</v>
      </c>
      <c r="CZ22" s="109" t="n">
        <v>0</v>
      </c>
      <c r="DA22" s="109" t="n">
        <v>0</v>
      </c>
      <c r="DB22" s="109" t="n">
        <v>0</v>
      </c>
      <c r="DC22" s="109" t="n">
        <v>0</v>
      </c>
      <c r="DD22" s="109" t="n">
        <v>0</v>
      </c>
      <c r="DE22" s="109" t="n">
        <v>0</v>
      </c>
      <c r="DF22" s="109" t="n">
        <v>0</v>
      </c>
      <c r="DG22" s="109" t="n">
        <v>0</v>
      </c>
      <c r="DH22" s="109" t="n">
        <v>0</v>
      </c>
      <c r="DI22" s="109" t="n">
        <v>0</v>
      </c>
      <c r="DJ22" s="109" t="n">
        <v>0</v>
      </c>
      <c r="DK22" s="109" t="n">
        <v>0</v>
      </c>
      <c r="DL22" s="109" t="n">
        <v>0</v>
      </c>
      <c r="DM22" s="109" t="n">
        <v>0</v>
      </c>
      <c r="DN22" s="109" t="n">
        <v>0</v>
      </c>
      <c r="DO22" s="109" t="n">
        <v>0</v>
      </c>
      <c r="DP22" s="109" t="n">
        <v>0</v>
      </c>
      <c r="DQ22" s="109" t="n">
        <v>0</v>
      </c>
      <c r="DR22" s="109" t="n">
        <v>0</v>
      </c>
      <c r="DS22" s="109" t="n">
        <v>0</v>
      </c>
      <c r="DT22" s="109" t="n">
        <v>0</v>
      </c>
      <c r="DU22" s="109" t="n">
        <v>0</v>
      </c>
      <c r="DV22" s="109" t="n">
        <v>0</v>
      </c>
      <c r="DW22" s="109" t="n">
        <v>0</v>
      </c>
      <c r="DX22" s="109" t="n">
        <v>0</v>
      </c>
      <c r="DY22" s="109" t="n">
        <v>0</v>
      </c>
      <c r="DZ22" s="109" t="n">
        <v>0</v>
      </c>
      <c r="EA22" s="109" t="n">
        <v>0</v>
      </c>
      <c r="EB22" s="109" t="n">
        <v>0</v>
      </c>
      <c r="EC22" s="109" t="n">
        <v>0</v>
      </c>
      <c r="ED22" s="109" t="n">
        <v>0</v>
      </c>
      <c r="EE22" s="109" t="n">
        <v>0</v>
      </c>
      <c r="EF22" s="109" t="n">
        <v>0</v>
      </c>
      <c r="EG22" s="109" t="n">
        <v>0</v>
      </c>
      <c r="EH22" s="109" t="n">
        <v>0</v>
      </c>
      <c r="EI22" s="109" t="n">
        <v>0</v>
      </c>
      <c r="EJ22" s="109" t="n">
        <v>0</v>
      </c>
      <c r="EK22" s="109" t="n">
        <v>0</v>
      </c>
      <c r="EL22" s="109" t="n">
        <v>0</v>
      </c>
      <c r="EM22" s="109" t="n">
        <v>0</v>
      </c>
      <c r="EN22" s="109" t="n">
        <v>0</v>
      </c>
      <c r="EO22" s="109" t="n">
        <v>0</v>
      </c>
      <c r="EP22" s="109" t="n">
        <v>0</v>
      </c>
      <c r="EQ22" s="109" t="n">
        <v>0</v>
      </c>
      <c r="ER22" s="109" t="n">
        <v>0</v>
      </c>
      <c r="ES22" s="109" t="n">
        <v>0</v>
      </c>
      <c r="ET22" s="109" t="n">
        <v>0</v>
      </c>
      <c r="EU22" s="109" t="n">
        <v>0</v>
      </c>
      <c r="EV22" s="109" t="n">
        <v>0</v>
      </c>
      <c r="EW22" s="109" t="n">
        <v>0</v>
      </c>
      <c r="EX22" s="109" t="n">
        <v>0</v>
      </c>
      <c r="EY22" s="109" t="n">
        <f aca="false">ROUND(SUM(F22:EX22),5)</f>
        <v>0</v>
      </c>
      <c r="EZ22" s="114"/>
      <c r="FA22" s="125"/>
      <c r="FB22" s="114"/>
      <c r="FC22" s="125"/>
      <c r="FD22" s="114"/>
      <c r="FE22" s="125"/>
      <c r="FF22" s="114"/>
      <c r="FG22" s="125"/>
      <c r="FH22" s="114"/>
      <c r="FI22" s="125"/>
      <c r="FJ22" s="114"/>
      <c r="FK22" s="125"/>
      <c r="FL22" s="114"/>
      <c r="FM22" s="125"/>
      <c r="FN22" s="114"/>
      <c r="FO22" s="125"/>
      <c r="FP22" s="114"/>
      <c r="FQ22" s="125"/>
      <c r="FR22" s="114"/>
      <c r="FS22" s="125"/>
      <c r="FT22" s="114"/>
      <c r="FU22" s="125"/>
      <c r="FV22" s="114"/>
      <c r="FW22" s="125"/>
      <c r="FX22" s="114"/>
      <c r="FY22" s="125"/>
      <c r="FZ22" s="114"/>
      <c r="GA22" s="125"/>
      <c r="GB22" s="114"/>
      <c r="GC22" s="125"/>
      <c r="GD22" s="114"/>
      <c r="GE22" s="125"/>
      <c r="GF22" s="114"/>
      <c r="GG22" s="125"/>
      <c r="GH22" s="114"/>
      <c r="GI22" s="125"/>
      <c r="GJ22" s="114"/>
      <c r="GK22" s="125"/>
      <c r="GL22" s="114"/>
      <c r="GM22" s="125"/>
      <c r="GN22" s="114"/>
      <c r="GO22" s="125"/>
      <c r="GP22" s="114"/>
      <c r="GQ22" s="125"/>
      <c r="GR22" s="114"/>
      <c r="GS22" s="125"/>
      <c r="GT22" s="114"/>
      <c r="GU22" s="125"/>
      <c r="GV22" s="114"/>
      <c r="GW22" s="125"/>
      <c r="GX22" s="114"/>
      <c r="GY22" s="125"/>
      <c r="GZ22" s="114"/>
      <c r="HA22" s="125"/>
      <c r="HB22" s="114"/>
      <c r="HC22" s="125"/>
      <c r="HD22" s="114"/>
      <c r="HE22" s="125"/>
      <c r="HF22" s="114"/>
      <c r="HG22" s="125"/>
      <c r="HH22" s="114"/>
      <c r="HI22" s="125"/>
      <c r="HJ22" s="114"/>
      <c r="HK22" s="125"/>
      <c r="HL22" s="114"/>
      <c r="HM22" s="125"/>
      <c r="HN22" s="114"/>
      <c r="HO22" s="125"/>
      <c r="HP22" s="114"/>
      <c r="HQ22" s="125"/>
      <c r="HR22" s="114"/>
      <c r="HS22" s="125"/>
      <c r="HT22" s="114"/>
      <c r="HU22" s="125"/>
      <c r="HV22" s="114"/>
      <c r="HW22" s="125"/>
      <c r="HX22" s="114"/>
      <c r="HY22" s="125"/>
      <c r="HZ22" s="114"/>
      <c r="IA22" s="125"/>
      <c r="IB22" s="114"/>
      <c r="IC22" s="125"/>
      <c r="ID22" s="114"/>
      <c r="IE22" s="125"/>
      <c r="IF22" s="114"/>
      <c r="IG22" s="125"/>
      <c r="IH22" s="114"/>
      <c r="II22" s="125"/>
      <c r="IJ22" s="114"/>
      <c r="IK22" s="125"/>
      <c r="IL22" s="114"/>
      <c r="IM22" s="125"/>
      <c r="IN22" s="114"/>
      <c r="IO22" s="125"/>
      <c r="IP22" s="114"/>
      <c r="IQ22" s="125"/>
      <c r="IR22" s="114"/>
      <c r="IS22" s="125"/>
      <c r="IT22" s="114"/>
      <c r="IU22" s="125"/>
      <c r="IV22" s="114"/>
      <c r="IW22" s="125"/>
      <c r="IX22" s="114"/>
      <c r="IY22" s="125"/>
      <c r="IZ22" s="114"/>
      <c r="JA22" s="125"/>
      <c r="JB22" s="114"/>
      <c r="JC22" s="125"/>
      <c r="JD22" s="114"/>
      <c r="JE22" s="125"/>
      <c r="JF22" s="114"/>
      <c r="JG22" s="125"/>
      <c r="JH22" s="114"/>
      <c r="JI22" s="125"/>
      <c r="JJ22" s="114"/>
      <c r="JK22" s="125"/>
      <c r="JL22" s="114"/>
      <c r="JM22" s="125"/>
      <c r="JN22" s="114"/>
      <c r="JO22" s="125"/>
      <c r="JP22" s="114"/>
      <c r="JQ22" s="125"/>
      <c r="JR22" s="114"/>
      <c r="JS22" s="125"/>
      <c r="JT22" s="114"/>
      <c r="JU22" s="125"/>
      <c r="JV22" s="114"/>
      <c r="JW22" s="125"/>
      <c r="JX22" s="114"/>
      <c r="JY22" s="126"/>
      <c r="JZ22" s="126"/>
      <c r="KA22" s="126"/>
      <c r="KB22" s="126"/>
      <c r="KC22" s="126"/>
      <c r="KD22" s="126"/>
      <c r="KE22" s="126"/>
      <c r="KF22" s="126"/>
      <c r="KG22" s="126"/>
      <c r="KH22" s="126"/>
      <c r="KI22" s="126"/>
      <c r="KJ22" s="126"/>
      <c r="KK22" s="126"/>
      <c r="KL22" s="126"/>
    </row>
    <row r="23" customFormat="false" ht="13.8" hidden="false" customHeight="false" outlineLevel="0" collapsed="false">
      <c r="A23" s="76"/>
      <c r="B23" s="76"/>
      <c r="C23" s="76"/>
      <c r="D23" s="76"/>
      <c r="E23" s="76" t="s">
        <v>73</v>
      </c>
      <c r="F23" s="109" t="n">
        <v>0</v>
      </c>
      <c r="G23" s="109" t="n">
        <v>0</v>
      </c>
      <c r="H23" s="109" t="n">
        <v>0</v>
      </c>
      <c r="I23" s="109" t="n">
        <v>0</v>
      </c>
      <c r="J23" s="109" t="n">
        <v>0</v>
      </c>
      <c r="K23" s="109" t="n">
        <v>0</v>
      </c>
      <c r="L23" s="109" t="n">
        <v>0</v>
      </c>
      <c r="M23" s="109" t="n">
        <v>0</v>
      </c>
      <c r="N23" s="109" t="n">
        <v>0</v>
      </c>
      <c r="O23" s="109" t="n">
        <v>0</v>
      </c>
      <c r="P23" s="109" t="n">
        <v>0</v>
      </c>
      <c r="Q23" s="109" t="n">
        <v>0</v>
      </c>
      <c r="R23" s="109" t="n">
        <v>0</v>
      </c>
      <c r="S23" s="109" t="n">
        <v>0</v>
      </c>
      <c r="T23" s="109" t="n">
        <v>0</v>
      </c>
      <c r="U23" s="109" t="n">
        <v>0</v>
      </c>
      <c r="V23" s="109" t="n">
        <v>0</v>
      </c>
      <c r="W23" s="109" t="n">
        <v>0</v>
      </c>
      <c r="X23" s="109" t="n">
        <v>0</v>
      </c>
      <c r="Y23" s="109" t="n">
        <v>0</v>
      </c>
      <c r="Z23" s="109" t="n">
        <v>0</v>
      </c>
      <c r="AA23" s="109" t="n">
        <v>0</v>
      </c>
      <c r="AB23" s="109" t="n">
        <v>0</v>
      </c>
      <c r="AC23" s="109" t="n">
        <v>0</v>
      </c>
      <c r="AD23" s="109" t="n">
        <v>0</v>
      </c>
      <c r="AE23" s="109" t="n">
        <v>0</v>
      </c>
      <c r="AF23" s="109" t="n">
        <v>0</v>
      </c>
      <c r="AG23" s="109" t="n">
        <v>0</v>
      </c>
      <c r="AH23" s="109" t="n">
        <v>0</v>
      </c>
      <c r="AI23" s="109" t="n">
        <v>0</v>
      </c>
      <c r="AJ23" s="109" t="n">
        <v>0</v>
      </c>
      <c r="AK23" s="109" t="n">
        <v>0</v>
      </c>
      <c r="AL23" s="109" t="n">
        <v>0</v>
      </c>
      <c r="AM23" s="109" t="n">
        <v>0</v>
      </c>
      <c r="AN23" s="109" t="n">
        <v>0</v>
      </c>
      <c r="AO23" s="109" t="n">
        <v>0</v>
      </c>
      <c r="AP23" s="109" t="n">
        <v>0</v>
      </c>
      <c r="AQ23" s="109" t="n">
        <v>0</v>
      </c>
      <c r="AR23" s="109" t="n">
        <v>0</v>
      </c>
      <c r="AS23" s="109" t="n">
        <v>0</v>
      </c>
      <c r="AT23" s="109" t="n">
        <v>0</v>
      </c>
      <c r="AU23" s="109" t="n">
        <v>0</v>
      </c>
      <c r="AV23" s="109" t="n">
        <v>0</v>
      </c>
      <c r="AW23" s="109" t="n">
        <v>0</v>
      </c>
      <c r="AX23" s="109" t="n">
        <v>0</v>
      </c>
      <c r="AY23" s="109" t="n">
        <v>0</v>
      </c>
      <c r="AZ23" s="109" t="n">
        <v>0</v>
      </c>
      <c r="BA23" s="109" t="n">
        <v>0</v>
      </c>
      <c r="BB23" s="109" t="n">
        <v>0</v>
      </c>
      <c r="BC23" s="109" t="n">
        <v>0</v>
      </c>
      <c r="BD23" s="109" t="n">
        <v>0</v>
      </c>
      <c r="BE23" s="109" t="n">
        <v>0</v>
      </c>
      <c r="BF23" s="109" t="n">
        <v>0</v>
      </c>
      <c r="BG23" s="109" t="n">
        <v>0</v>
      </c>
      <c r="BH23" s="109" t="n">
        <v>0</v>
      </c>
      <c r="BI23" s="109" t="n">
        <v>0</v>
      </c>
      <c r="BJ23" s="109" t="n">
        <v>0</v>
      </c>
      <c r="BK23" s="109" t="n">
        <v>0</v>
      </c>
      <c r="BL23" s="109" t="n">
        <v>0</v>
      </c>
      <c r="BM23" s="109" t="n">
        <v>0</v>
      </c>
      <c r="BN23" s="109" t="n">
        <v>0</v>
      </c>
      <c r="BO23" s="109" t="n">
        <v>0</v>
      </c>
      <c r="BP23" s="109" t="n">
        <v>0</v>
      </c>
      <c r="BQ23" s="109" t="n">
        <v>0</v>
      </c>
      <c r="BR23" s="109" t="n">
        <v>0</v>
      </c>
      <c r="BS23" s="109" t="n">
        <v>0</v>
      </c>
      <c r="BT23" s="109" t="n">
        <v>0</v>
      </c>
      <c r="BU23" s="109" t="n">
        <v>0</v>
      </c>
      <c r="BV23" s="109" t="n">
        <v>0</v>
      </c>
      <c r="BW23" s="109" t="n">
        <v>0</v>
      </c>
      <c r="BX23" s="109" t="n">
        <v>0</v>
      </c>
      <c r="BY23" s="109" t="n">
        <v>0</v>
      </c>
      <c r="BZ23" s="109" t="n">
        <v>0</v>
      </c>
      <c r="CA23" s="109" t="n">
        <v>0</v>
      </c>
      <c r="CB23" s="109" t="n">
        <v>0</v>
      </c>
      <c r="CC23" s="109" t="n">
        <v>0</v>
      </c>
      <c r="CD23" s="109" t="n">
        <v>0</v>
      </c>
      <c r="CE23" s="109" t="n">
        <v>0</v>
      </c>
      <c r="CF23" s="109" t="n">
        <v>0</v>
      </c>
      <c r="CG23" s="109" t="n">
        <v>0</v>
      </c>
      <c r="CH23" s="109" t="n">
        <v>0</v>
      </c>
      <c r="CI23" s="109" t="n">
        <v>0</v>
      </c>
      <c r="CJ23" s="109" t="n">
        <v>0</v>
      </c>
      <c r="CK23" s="109" t="n">
        <v>0</v>
      </c>
      <c r="CL23" s="109" t="n">
        <v>0</v>
      </c>
      <c r="CM23" s="109" t="n">
        <v>0</v>
      </c>
      <c r="CN23" s="109" t="n">
        <v>0</v>
      </c>
      <c r="CO23" s="109" t="n">
        <v>0</v>
      </c>
      <c r="CP23" s="109" t="n">
        <v>0</v>
      </c>
      <c r="CQ23" s="109" t="n">
        <v>0</v>
      </c>
      <c r="CR23" s="109" t="n">
        <v>0</v>
      </c>
      <c r="CS23" s="109" t="n">
        <v>0</v>
      </c>
      <c r="CT23" s="109" t="n">
        <v>0</v>
      </c>
      <c r="CU23" s="109" t="n">
        <v>0</v>
      </c>
      <c r="CV23" s="109" t="n">
        <v>0</v>
      </c>
      <c r="CW23" s="109" t="n">
        <v>0</v>
      </c>
      <c r="CX23" s="109" t="n">
        <v>0</v>
      </c>
      <c r="CY23" s="109" t="n">
        <v>0</v>
      </c>
      <c r="CZ23" s="109" t="n">
        <v>0</v>
      </c>
      <c r="DA23" s="109" t="n">
        <v>0</v>
      </c>
      <c r="DB23" s="109" t="n">
        <v>0</v>
      </c>
      <c r="DC23" s="109" t="n">
        <v>0</v>
      </c>
      <c r="DD23" s="109" t="n">
        <v>0</v>
      </c>
      <c r="DE23" s="109" t="n">
        <v>0</v>
      </c>
      <c r="DF23" s="109" t="n">
        <v>0</v>
      </c>
      <c r="DG23" s="109" t="n">
        <v>0</v>
      </c>
      <c r="DH23" s="109" t="n">
        <v>0</v>
      </c>
      <c r="DI23" s="109" t="n">
        <v>0</v>
      </c>
      <c r="DJ23" s="109" t="n">
        <v>0</v>
      </c>
      <c r="DK23" s="109" t="n">
        <v>0</v>
      </c>
      <c r="DL23" s="109" t="n">
        <v>0</v>
      </c>
      <c r="DM23" s="109" t="n">
        <v>0</v>
      </c>
      <c r="DN23" s="109" t="n">
        <v>0</v>
      </c>
      <c r="DO23" s="109" t="n">
        <v>0</v>
      </c>
      <c r="DP23" s="109" t="n">
        <v>0</v>
      </c>
      <c r="DQ23" s="109" t="n">
        <v>0</v>
      </c>
      <c r="DR23" s="109" t="n">
        <v>0</v>
      </c>
      <c r="DS23" s="109" t="n">
        <v>0</v>
      </c>
      <c r="DT23" s="109" t="n">
        <v>0</v>
      </c>
      <c r="DU23" s="109" t="n">
        <v>0</v>
      </c>
      <c r="DV23" s="109" t="n">
        <v>0</v>
      </c>
      <c r="DW23" s="109" t="n">
        <v>0</v>
      </c>
      <c r="DX23" s="109" t="n">
        <v>0</v>
      </c>
      <c r="DY23" s="109" t="n">
        <v>0</v>
      </c>
      <c r="DZ23" s="109" t="n">
        <v>0</v>
      </c>
      <c r="EA23" s="109" t="n">
        <v>0</v>
      </c>
      <c r="EB23" s="109" t="n">
        <v>0</v>
      </c>
      <c r="EC23" s="109" t="n">
        <v>0</v>
      </c>
      <c r="ED23" s="109" t="n">
        <v>0</v>
      </c>
      <c r="EE23" s="109" t="n">
        <v>0</v>
      </c>
      <c r="EF23" s="109" t="n">
        <v>0</v>
      </c>
      <c r="EG23" s="109" t="n">
        <v>0</v>
      </c>
      <c r="EH23" s="109" t="n">
        <v>0</v>
      </c>
      <c r="EI23" s="109" t="n">
        <v>0</v>
      </c>
      <c r="EJ23" s="109" t="n">
        <v>0</v>
      </c>
      <c r="EK23" s="109" t="n">
        <v>0</v>
      </c>
      <c r="EL23" s="109" t="n">
        <v>0</v>
      </c>
      <c r="EM23" s="109" t="n">
        <v>0</v>
      </c>
      <c r="EN23" s="109" t="n">
        <v>0</v>
      </c>
      <c r="EO23" s="109" t="n">
        <v>0</v>
      </c>
      <c r="EP23" s="109" t="n">
        <v>0</v>
      </c>
      <c r="EQ23" s="109" t="n">
        <v>0</v>
      </c>
      <c r="ER23" s="109" t="n">
        <v>0</v>
      </c>
      <c r="ES23" s="109" t="n">
        <v>0</v>
      </c>
      <c r="ET23" s="109" t="n">
        <v>0</v>
      </c>
      <c r="EU23" s="109" t="n">
        <v>0</v>
      </c>
      <c r="EV23" s="109" t="n">
        <v>0</v>
      </c>
      <c r="EW23" s="109" t="n">
        <v>0</v>
      </c>
      <c r="EX23" s="109" t="n">
        <v>0</v>
      </c>
      <c r="EY23" s="109" t="n">
        <f aca="false">ROUND(SUM(F23:EX23),5)</f>
        <v>0</v>
      </c>
      <c r="EZ23" s="114"/>
      <c r="FA23" s="125"/>
      <c r="FB23" s="114"/>
      <c r="FC23" s="125"/>
      <c r="FD23" s="114"/>
      <c r="FE23" s="125"/>
      <c r="FF23" s="114"/>
      <c r="FG23" s="125"/>
      <c r="FH23" s="114"/>
      <c r="FI23" s="125"/>
      <c r="FJ23" s="114"/>
      <c r="FK23" s="125"/>
      <c r="FL23" s="114"/>
      <c r="FM23" s="125"/>
      <c r="FN23" s="114"/>
      <c r="FO23" s="125"/>
      <c r="FP23" s="114"/>
      <c r="FQ23" s="125"/>
      <c r="FR23" s="114"/>
      <c r="FS23" s="125"/>
      <c r="FT23" s="114"/>
      <c r="FU23" s="125"/>
      <c r="FV23" s="114"/>
      <c r="FW23" s="125"/>
      <c r="FX23" s="114"/>
      <c r="FY23" s="125"/>
      <c r="FZ23" s="114"/>
      <c r="GA23" s="125"/>
      <c r="GB23" s="114"/>
      <c r="GC23" s="125"/>
      <c r="GD23" s="114"/>
      <c r="GE23" s="125"/>
      <c r="GF23" s="114"/>
      <c r="GG23" s="125"/>
      <c r="GH23" s="114"/>
      <c r="GI23" s="125"/>
      <c r="GJ23" s="114"/>
      <c r="GK23" s="125"/>
      <c r="GL23" s="114"/>
      <c r="GM23" s="125"/>
      <c r="GN23" s="114"/>
      <c r="GO23" s="125"/>
      <c r="GP23" s="114"/>
      <c r="GQ23" s="125"/>
      <c r="GR23" s="114"/>
      <c r="GS23" s="125"/>
      <c r="GT23" s="114"/>
      <c r="GU23" s="125"/>
      <c r="GV23" s="114"/>
      <c r="GW23" s="125"/>
      <c r="GX23" s="114"/>
      <c r="GY23" s="125"/>
      <c r="GZ23" s="114"/>
      <c r="HA23" s="125"/>
      <c r="HB23" s="114"/>
      <c r="HC23" s="125"/>
      <c r="HD23" s="114"/>
      <c r="HE23" s="125"/>
      <c r="HF23" s="114"/>
      <c r="HG23" s="125"/>
      <c r="HH23" s="114"/>
      <c r="HI23" s="125"/>
      <c r="HJ23" s="114"/>
      <c r="HK23" s="125"/>
      <c r="HL23" s="114"/>
      <c r="HM23" s="125"/>
      <c r="HN23" s="114"/>
      <c r="HO23" s="125"/>
      <c r="HP23" s="114"/>
      <c r="HQ23" s="125"/>
      <c r="HR23" s="114"/>
      <c r="HS23" s="125"/>
      <c r="HT23" s="114"/>
      <c r="HU23" s="125"/>
      <c r="HV23" s="114"/>
      <c r="HW23" s="125"/>
      <c r="HX23" s="114"/>
      <c r="HY23" s="125"/>
      <c r="HZ23" s="114"/>
      <c r="IA23" s="125"/>
      <c r="IB23" s="114"/>
      <c r="IC23" s="125"/>
      <c r="ID23" s="114"/>
      <c r="IE23" s="125"/>
      <c r="IF23" s="114"/>
      <c r="IG23" s="125"/>
      <c r="IH23" s="114"/>
      <c r="II23" s="125"/>
      <c r="IJ23" s="114"/>
      <c r="IK23" s="125"/>
      <c r="IL23" s="114"/>
      <c r="IM23" s="125"/>
      <c r="IN23" s="114"/>
      <c r="IO23" s="125"/>
      <c r="IP23" s="114"/>
      <c r="IQ23" s="125"/>
      <c r="IR23" s="114"/>
      <c r="IS23" s="125"/>
      <c r="IT23" s="114"/>
      <c r="IU23" s="125"/>
      <c r="IV23" s="114"/>
      <c r="IW23" s="125"/>
      <c r="IX23" s="114"/>
      <c r="IY23" s="125"/>
      <c r="IZ23" s="114"/>
      <c r="JA23" s="125"/>
      <c r="JB23" s="114"/>
      <c r="JC23" s="125"/>
      <c r="JD23" s="114"/>
      <c r="JE23" s="125"/>
      <c r="JF23" s="114"/>
      <c r="JG23" s="125"/>
      <c r="JH23" s="114"/>
      <c r="JI23" s="125"/>
      <c r="JJ23" s="114"/>
      <c r="JK23" s="125"/>
      <c r="JL23" s="114"/>
      <c r="JM23" s="125"/>
      <c r="JN23" s="114"/>
      <c r="JO23" s="125"/>
      <c r="JP23" s="114"/>
      <c r="JQ23" s="125"/>
      <c r="JR23" s="114"/>
      <c r="JS23" s="125"/>
      <c r="JT23" s="114"/>
      <c r="JU23" s="125"/>
      <c r="JV23" s="114"/>
      <c r="JW23" s="125"/>
      <c r="JX23" s="114"/>
      <c r="JY23" s="126"/>
      <c r="JZ23" s="126"/>
      <c r="KA23" s="126"/>
      <c r="KB23" s="126"/>
      <c r="KC23" s="126"/>
      <c r="KD23" s="126"/>
      <c r="KE23" s="126"/>
      <c r="KF23" s="126"/>
      <c r="KG23" s="126"/>
      <c r="KH23" s="126"/>
      <c r="KI23" s="126"/>
      <c r="KJ23" s="126"/>
      <c r="KK23" s="126"/>
      <c r="KL23" s="126"/>
    </row>
    <row r="24" customFormat="false" ht="13.8" hidden="false" customHeight="false" outlineLevel="0" collapsed="false">
      <c r="A24" s="76"/>
      <c r="B24" s="76"/>
      <c r="C24" s="76"/>
      <c r="D24" s="76"/>
      <c r="E24" s="76" t="s">
        <v>74</v>
      </c>
      <c r="F24" s="109" t="n">
        <v>0</v>
      </c>
      <c r="G24" s="109" t="n">
        <v>0</v>
      </c>
      <c r="H24" s="109" t="n">
        <v>0</v>
      </c>
      <c r="I24" s="109" t="n">
        <v>0</v>
      </c>
      <c r="J24" s="109" t="n">
        <v>0</v>
      </c>
      <c r="K24" s="109" t="n">
        <v>0</v>
      </c>
      <c r="L24" s="109" t="n">
        <v>0</v>
      </c>
      <c r="M24" s="109" t="n">
        <v>0</v>
      </c>
      <c r="N24" s="109" t="n">
        <v>0</v>
      </c>
      <c r="O24" s="109" t="n">
        <v>0</v>
      </c>
      <c r="P24" s="109" t="n">
        <v>0</v>
      </c>
      <c r="Q24" s="109" t="n">
        <v>0</v>
      </c>
      <c r="R24" s="109" t="n">
        <v>0</v>
      </c>
      <c r="S24" s="109" t="n">
        <v>0</v>
      </c>
      <c r="T24" s="109" t="n">
        <v>0</v>
      </c>
      <c r="U24" s="109" t="n">
        <v>0</v>
      </c>
      <c r="V24" s="109" t="n">
        <v>0</v>
      </c>
      <c r="W24" s="109" t="n">
        <v>0</v>
      </c>
      <c r="X24" s="109" t="n">
        <v>0</v>
      </c>
      <c r="Y24" s="109" t="n">
        <v>0</v>
      </c>
      <c r="Z24" s="109" t="n">
        <v>0</v>
      </c>
      <c r="AA24" s="109" t="n">
        <v>0</v>
      </c>
      <c r="AB24" s="109" t="n">
        <v>0</v>
      </c>
      <c r="AC24" s="109" t="n">
        <v>0</v>
      </c>
      <c r="AD24" s="109" t="n">
        <v>0</v>
      </c>
      <c r="AE24" s="109" t="n">
        <v>0</v>
      </c>
      <c r="AF24" s="109" t="n">
        <v>0</v>
      </c>
      <c r="AG24" s="109" t="n">
        <v>0</v>
      </c>
      <c r="AH24" s="109" t="n">
        <v>0</v>
      </c>
      <c r="AI24" s="109" t="n">
        <v>0</v>
      </c>
      <c r="AJ24" s="109" t="n">
        <v>0</v>
      </c>
      <c r="AK24" s="109" t="n">
        <v>0</v>
      </c>
      <c r="AL24" s="109" t="n">
        <v>0</v>
      </c>
      <c r="AM24" s="109" t="n">
        <v>0</v>
      </c>
      <c r="AN24" s="109" t="n">
        <v>0</v>
      </c>
      <c r="AO24" s="109" t="n">
        <v>0</v>
      </c>
      <c r="AP24" s="109" t="n">
        <v>0</v>
      </c>
      <c r="AQ24" s="109" t="n">
        <v>0</v>
      </c>
      <c r="AR24" s="109" t="n">
        <v>0</v>
      </c>
      <c r="AS24" s="109" t="n">
        <v>0</v>
      </c>
      <c r="AT24" s="109" t="n">
        <v>0</v>
      </c>
      <c r="AU24" s="109" t="n">
        <v>0</v>
      </c>
      <c r="AV24" s="109" t="n">
        <v>0</v>
      </c>
      <c r="AW24" s="109" t="n">
        <v>0</v>
      </c>
      <c r="AX24" s="109" t="n">
        <v>0</v>
      </c>
      <c r="AY24" s="109" t="n">
        <v>0</v>
      </c>
      <c r="AZ24" s="109" t="n">
        <v>0</v>
      </c>
      <c r="BA24" s="109" t="n">
        <v>0</v>
      </c>
      <c r="BB24" s="109" t="n">
        <v>0</v>
      </c>
      <c r="BC24" s="109" t="n">
        <v>0</v>
      </c>
      <c r="BD24" s="109" t="n">
        <v>0</v>
      </c>
      <c r="BE24" s="109" t="n">
        <v>0</v>
      </c>
      <c r="BF24" s="109" t="n">
        <v>0</v>
      </c>
      <c r="BG24" s="109" t="n">
        <v>0</v>
      </c>
      <c r="BH24" s="109" t="n">
        <v>0</v>
      </c>
      <c r="BI24" s="109" t="n">
        <v>0</v>
      </c>
      <c r="BJ24" s="109" t="n">
        <v>0</v>
      </c>
      <c r="BK24" s="109" t="n">
        <v>0</v>
      </c>
      <c r="BL24" s="109" t="n">
        <v>0</v>
      </c>
      <c r="BM24" s="109" t="n">
        <v>0</v>
      </c>
      <c r="BN24" s="109" t="n">
        <v>0</v>
      </c>
      <c r="BO24" s="109" t="n">
        <v>0</v>
      </c>
      <c r="BP24" s="109" t="n">
        <v>0</v>
      </c>
      <c r="BQ24" s="109" t="n">
        <v>0</v>
      </c>
      <c r="BR24" s="109" t="n">
        <v>0</v>
      </c>
      <c r="BS24" s="109" t="n">
        <v>0</v>
      </c>
      <c r="BT24" s="109" t="n">
        <v>0</v>
      </c>
      <c r="BU24" s="109" t="n">
        <v>0</v>
      </c>
      <c r="BV24" s="109" t="n">
        <v>0</v>
      </c>
      <c r="BW24" s="109" t="n">
        <v>0</v>
      </c>
      <c r="BX24" s="109" t="n">
        <v>0</v>
      </c>
      <c r="BY24" s="109" t="n">
        <v>0</v>
      </c>
      <c r="BZ24" s="109" t="n">
        <v>0</v>
      </c>
      <c r="CA24" s="109" t="n">
        <v>0</v>
      </c>
      <c r="CB24" s="109" t="n">
        <v>0</v>
      </c>
      <c r="CC24" s="109" t="n">
        <v>0</v>
      </c>
      <c r="CD24" s="109" t="n">
        <v>0</v>
      </c>
      <c r="CE24" s="109" t="n">
        <v>0</v>
      </c>
      <c r="CF24" s="109" t="n">
        <v>0</v>
      </c>
      <c r="CG24" s="109" t="n">
        <v>0</v>
      </c>
      <c r="CH24" s="109" t="n">
        <v>0</v>
      </c>
      <c r="CI24" s="109" t="n">
        <v>0</v>
      </c>
      <c r="CJ24" s="109" t="n">
        <v>0</v>
      </c>
      <c r="CK24" s="109" t="n">
        <v>0</v>
      </c>
      <c r="CL24" s="109" t="n">
        <v>0</v>
      </c>
      <c r="CM24" s="109" t="n">
        <v>0</v>
      </c>
      <c r="CN24" s="109" t="n">
        <v>0</v>
      </c>
      <c r="CO24" s="109" t="n">
        <v>0</v>
      </c>
      <c r="CP24" s="109" t="n">
        <v>0</v>
      </c>
      <c r="CQ24" s="109" t="n">
        <v>0</v>
      </c>
      <c r="CR24" s="109" t="n">
        <v>0</v>
      </c>
      <c r="CS24" s="109" t="n">
        <v>0</v>
      </c>
      <c r="CT24" s="109" t="n">
        <v>0</v>
      </c>
      <c r="CU24" s="109" t="n">
        <v>0</v>
      </c>
      <c r="CV24" s="109" t="n">
        <v>0</v>
      </c>
      <c r="CW24" s="109" t="n">
        <v>0</v>
      </c>
      <c r="CX24" s="109" t="n">
        <v>0</v>
      </c>
      <c r="CY24" s="109" t="n">
        <v>0</v>
      </c>
      <c r="CZ24" s="109" t="n">
        <v>0</v>
      </c>
      <c r="DA24" s="109" t="n">
        <v>0</v>
      </c>
      <c r="DB24" s="109" t="n">
        <v>0</v>
      </c>
      <c r="DC24" s="109" t="n">
        <v>0</v>
      </c>
      <c r="DD24" s="109" t="n">
        <v>0</v>
      </c>
      <c r="DE24" s="109" t="n">
        <v>0</v>
      </c>
      <c r="DF24" s="109" t="n">
        <v>0</v>
      </c>
      <c r="DG24" s="109" t="n">
        <v>0</v>
      </c>
      <c r="DH24" s="109" t="n">
        <v>0</v>
      </c>
      <c r="DI24" s="109" t="n">
        <v>0</v>
      </c>
      <c r="DJ24" s="109" t="n">
        <v>0</v>
      </c>
      <c r="DK24" s="109" t="n">
        <v>0</v>
      </c>
      <c r="DL24" s="109" t="n">
        <v>0</v>
      </c>
      <c r="DM24" s="109" t="n">
        <v>0</v>
      </c>
      <c r="DN24" s="109" t="n">
        <v>0</v>
      </c>
      <c r="DO24" s="109" t="n">
        <v>0</v>
      </c>
      <c r="DP24" s="109" t="n">
        <v>0</v>
      </c>
      <c r="DQ24" s="109" t="n">
        <v>0</v>
      </c>
      <c r="DR24" s="109" t="n">
        <v>0</v>
      </c>
      <c r="DS24" s="109" t="n">
        <v>0</v>
      </c>
      <c r="DT24" s="109" t="n">
        <v>0</v>
      </c>
      <c r="DU24" s="109" t="n">
        <v>0</v>
      </c>
      <c r="DV24" s="109" t="n">
        <v>0</v>
      </c>
      <c r="DW24" s="109" t="n">
        <v>0</v>
      </c>
      <c r="DX24" s="109" t="n">
        <v>0</v>
      </c>
      <c r="DY24" s="109" t="n">
        <v>0</v>
      </c>
      <c r="DZ24" s="109" t="n">
        <v>0</v>
      </c>
      <c r="EA24" s="109" t="n">
        <v>0</v>
      </c>
      <c r="EB24" s="109" t="n">
        <v>0</v>
      </c>
      <c r="EC24" s="109" t="n">
        <v>0</v>
      </c>
      <c r="ED24" s="109" t="n">
        <v>0</v>
      </c>
      <c r="EE24" s="109" t="n">
        <v>0</v>
      </c>
      <c r="EF24" s="109" t="n">
        <v>0</v>
      </c>
      <c r="EG24" s="109" t="n">
        <v>0</v>
      </c>
      <c r="EH24" s="109" t="n">
        <v>0</v>
      </c>
      <c r="EI24" s="109" t="n">
        <v>0</v>
      </c>
      <c r="EJ24" s="109" t="n">
        <v>0</v>
      </c>
      <c r="EK24" s="109" t="n">
        <v>0</v>
      </c>
      <c r="EL24" s="109" t="n">
        <v>0</v>
      </c>
      <c r="EM24" s="109" t="n">
        <v>0</v>
      </c>
      <c r="EN24" s="109" t="n">
        <v>0</v>
      </c>
      <c r="EO24" s="109" t="n">
        <v>0</v>
      </c>
      <c r="EP24" s="109" t="n">
        <v>0</v>
      </c>
      <c r="EQ24" s="109" t="n">
        <v>0</v>
      </c>
      <c r="ER24" s="109" t="n">
        <v>0</v>
      </c>
      <c r="ES24" s="109" t="n">
        <v>0</v>
      </c>
      <c r="ET24" s="109" t="n">
        <v>0</v>
      </c>
      <c r="EU24" s="109" t="n">
        <v>0</v>
      </c>
      <c r="EV24" s="109" t="n">
        <v>0</v>
      </c>
      <c r="EW24" s="109" t="n">
        <v>0</v>
      </c>
      <c r="EX24" s="109" t="n">
        <v>0</v>
      </c>
      <c r="EY24" s="109" t="n">
        <f aca="false">ROUND(SUM(F24:EX24),5)</f>
        <v>0</v>
      </c>
      <c r="EZ24" s="114"/>
      <c r="FA24" s="125"/>
      <c r="FB24" s="114"/>
      <c r="FC24" s="125"/>
      <c r="FD24" s="114"/>
      <c r="FE24" s="125"/>
      <c r="FF24" s="114"/>
      <c r="FG24" s="125"/>
      <c r="FH24" s="114"/>
      <c r="FI24" s="125"/>
      <c r="FJ24" s="114"/>
      <c r="FK24" s="125"/>
      <c r="FL24" s="114"/>
      <c r="FM24" s="125"/>
      <c r="FN24" s="114"/>
      <c r="FO24" s="125"/>
      <c r="FP24" s="114"/>
      <c r="FQ24" s="125"/>
      <c r="FR24" s="114"/>
      <c r="FS24" s="125"/>
      <c r="FT24" s="114"/>
      <c r="FU24" s="125"/>
      <c r="FV24" s="114"/>
      <c r="FW24" s="125"/>
      <c r="FX24" s="114"/>
      <c r="FY24" s="125"/>
      <c r="FZ24" s="114"/>
      <c r="GA24" s="125"/>
      <c r="GB24" s="114"/>
      <c r="GC24" s="125"/>
      <c r="GD24" s="114"/>
      <c r="GE24" s="125"/>
      <c r="GF24" s="114"/>
      <c r="GG24" s="125"/>
      <c r="GH24" s="114"/>
      <c r="GI24" s="125"/>
      <c r="GJ24" s="114"/>
      <c r="GK24" s="125"/>
      <c r="GL24" s="114"/>
      <c r="GM24" s="125"/>
      <c r="GN24" s="114"/>
      <c r="GO24" s="125"/>
      <c r="GP24" s="114"/>
      <c r="GQ24" s="125"/>
      <c r="GR24" s="114"/>
      <c r="GS24" s="125"/>
      <c r="GT24" s="114"/>
      <c r="GU24" s="125"/>
      <c r="GV24" s="114"/>
      <c r="GW24" s="125"/>
      <c r="GX24" s="114"/>
      <c r="GY24" s="125"/>
      <c r="GZ24" s="114"/>
      <c r="HA24" s="125"/>
      <c r="HB24" s="114"/>
      <c r="HC24" s="125"/>
      <c r="HD24" s="114"/>
      <c r="HE24" s="125"/>
      <c r="HF24" s="114"/>
      <c r="HG24" s="125"/>
      <c r="HH24" s="114"/>
      <c r="HI24" s="125"/>
      <c r="HJ24" s="114"/>
      <c r="HK24" s="125"/>
      <c r="HL24" s="114"/>
      <c r="HM24" s="125"/>
      <c r="HN24" s="114"/>
      <c r="HO24" s="125"/>
      <c r="HP24" s="114"/>
      <c r="HQ24" s="125"/>
      <c r="HR24" s="114"/>
      <c r="HS24" s="125"/>
      <c r="HT24" s="114"/>
      <c r="HU24" s="125"/>
      <c r="HV24" s="114"/>
      <c r="HW24" s="125"/>
      <c r="HX24" s="114"/>
      <c r="HY24" s="125"/>
      <c r="HZ24" s="114"/>
      <c r="IA24" s="125"/>
      <c r="IB24" s="114"/>
      <c r="IC24" s="125"/>
      <c r="ID24" s="114"/>
      <c r="IE24" s="125"/>
      <c r="IF24" s="114"/>
      <c r="IG24" s="125"/>
      <c r="IH24" s="114"/>
      <c r="II24" s="125"/>
      <c r="IJ24" s="114"/>
      <c r="IK24" s="125"/>
      <c r="IL24" s="114"/>
      <c r="IM24" s="125"/>
      <c r="IN24" s="114"/>
      <c r="IO24" s="125"/>
      <c r="IP24" s="114"/>
      <c r="IQ24" s="125"/>
      <c r="IR24" s="114"/>
      <c r="IS24" s="125"/>
      <c r="IT24" s="114"/>
      <c r="IU24" s="125"/>
      <c r="IV24" s="114"/>
      <c r="IW24" s="125"/>
      <c r="IX24" s="114"/>
      <c r="IY24" s="125"/>
      <c r="IZ24" s="114"/>
      <c r="JA24" s="125"/>
      <c r="JB24" s="114"/>
      <c r="JC24" s="125"/>
      <c r="JD24" s="114"/>
      <c r="JE24" s="125"/>
      <c r="JF24" s="114"/>
      <c r="JG24" s="125"/>
      <c r="JH24" s="114"/>
      <c r="JI24" s="125"/>
      <c r="JJ24" s="114"/>
      <c r="JK24" s="125"/>
      <c r="JL24" s="114"/>
      <c r="JM24" s="125"/>
      <c r="JN24" s="114"/>
      <c r="JO24" s="125"/>
      <c r="JP24" s="114"/>
      <c r="JQ24" s="125"/>
      <c r="JR24" s="114"/>
      <c r="JS24" s="125"/>
      <c r="JT24" s="114"/>
      <c r="JU24" s="125"/>
      <c r="JV24" s="114"/>
      <c r="JW24" s="125"/>
      <c r="JX24" s="114"/>
      <c r="JY24" s="126"/>
      <c r="JZ24" s="126"/>
      <c r="KA24" s="126"/>
      <c r="KB24" s="126"/>
      <c r="KC24" s="126"/>
      <c r="KD24" s="126"/>
      <c r="KE24" s="126"/>
      <c r="KF24" s="126"/>
      <c r="KG24" s="126"/>
      <c r="KH24" s="126"/>
      <c r="KI24" s="126"/>
      <c r="KJ24" s="126"/>
      <c r="KK24" s="126"/>
      <c r="KL24" s="126"/>
    </row>
    <row r="25" customFormat="false" ht="13.8" hidden="false" customHeight="false" outlineLevel="0" collapsed="false">
      <c r="A25" s="76"/>
      <c r="B25" s="76"/>
      <c r="C25" s="76"/>
      <c r="D25" s="76"/>
      <c r="E25" s="76" t="s">
        <v>75</v>
      </c>
      <c r="F25" s="109" t="n">
        <v>0</v>
      </c>
      <c r="G25" s="109" t="n">
        <v>0</v>
      </c>
      <c r="H25" s="109" t="n">
        <v>0</v>
      </c>
      <c r="I25" s="109" t="n">
        <v>0</v>
      </c>
      <c r="J25" s="109" t="n">
        <v>0</v>
      </c>
      <c r="K25" s="109" t="n">
        <v>0</v>
      </c>
      <c r="L25" s="109" t="n">
        <v>0</v>
      </c>
      <c r="M25" s="109" t="n">
        <v>0</v>
      </c>
      <c r="N25" s="109" t="n">
        <v>0</v>
      </c>
      <c r="O25" s="109" t="n">
        <v>0</v>
      </c>
      <c r="P25" s="109" t="n">
        <v>0</v>
      </c>
      <c r="Q25" s="109" t="n">
        <v>0</v>
      </c>
      <c r="R25" s="109" t="n">
        <v>0</v>
      </c>
      <c r="S25" s="109" t="n">
        <v>0</v>
      </c>
      <c r="T25" s="109" t="n">
        <v>0</v>
      </c>
      <c r="U25" s="109" t="n">
        <v>0</v>
      </c>
      <c r="V25" s="109" t="n">
        <v>0</v>
      </c>
      <c r="W25" s="109" t="n">
        <v>0</v>
      </c>
      <c r="X25" s="109" t="n">
        <v>0</v>
      </c>
      <c r="Y25" s="109" t="n">
        <v>0</v>
      </c>
      <c r="Z25" s="109" t="n">
        <v>0</v>
      </c>
      <c r="AA25" s="109" t="n">
        <v>0</v>
      </c>
      <c r="AB25" s="109" t="n">
        <v>0</v>
      </c>
      <c r="AC25" s="109" t="n">
        <v>0</v>
      </c>
      <c r="AD25" s="109" t="n">
        <v>0</v>
      </c>
      <c r="AE25" s="109" t="n">
        <v>0</v>
      </c>
      <c r="AF25" s="109" t="n">
        <v>0</v>
      </c>
      <c r="AG25" s="109" t="n">
        <v>0</v>
      </c>
      <c r="AH25" s="109" t="n">
        <v>0</v>
      </c>
      <c r="AI25" s="109" t="n">
        <v>0</v>
      </c>
      <c r="AJ25" s="109" t="n">
        <v>0</v>
      </c>
      <c r="AK25" s="109" t="n">
        <v>0</v>
      </c>
      <c r="AL25" s="109" t="n">
        <v>0</v>
      </c>
      <c r="AM25" s="109" t="n">
        <v>0</v>
      </c>
      <c r="AN25" s="109" t="n">
        <v>0</v>
      </c>
      <c r="AO25" s="109" t="n">
        <v>0</v>
      </c>
      <c r="AP25" s="109" t="n">
        <v>0</v>
      </c>
      <c r="AQ25" s="109" t="n">
        <v>0</v>
      </c>
      <c r="AR25" s="109" t="n">
        <v>0</v>
      </c>
      <c r="AS25" s="109" t="n">
        <v>0</v>
      </c>
      <c r="AT25" s="109" t="n">
        <v>0</v>
      </c>
      <c r="AU25" s="109" t="n">
        <v>0</v>
      </c>
      <c r="AV25" s="109" t="n">
        <v>0</v>
      </c>
      <c r="AW25" s="109" t="n">
        <v>0</v>
      </c>
      <c r="AX25" s="109" t="n">
        <v>0</v>
      </c>
      <c r="AY25" s="109" t="n">
        <v>0</v>
      </c>
      <c r="AZ25" s="109" t="n">
        <v>0</v>
      </c>
      <c r="BA25" s="109" t="n">
        <v>0</v>
      </c>
      <c r="BB25" s="109" t="n">
        <v>0</v>
      </c>
      <c r="BC25" s="109" t="n">
        <v>0</v>
      </c>
      <c r="BD25" s="109" t="n">
        <v>0</v>
      </c>
      <c r="BE25" s="109" t="n">
        <v>0</v>
      </c>
      <c r="BF25" s="109" t="n">
        <v>0</v>
      </c>
      <c r="BG25" s="109" t="n">
        <v>0</v>
      </c>
      <c r="BH25" s="109" t="n">
        <v>0</v>
      </c>
      <c r="BI25" s="109" t="n">
        <v>0</v>
      </c>
      <c r="BJ25" s="109" t="n">
        <v>0</v>
      </c>
      <c r="BK25" s="109" t="n">
        <v>0</v>
      </c>
      <c r="BL25" s="109" t="n">
        <v>0</v>
      </c>
      <c r="BM25" s="109" t="n">
        <v>0</v>
      </c>
      <c r="BN25" s="109" t="n">
        <v>0</v>
      </c>
      <c r="BO25" s="109" t="n">
        <v>0</v>
      </c>
      <c r="BP25" s="109" t="n">
        <v>0</v>
      </c>
      <c r="BQ25" s="109" t="n">
        <v>0</v>
      </c>
      <c r="BR25" s="109" t="n">
        <v>0</v>
      </c>
      <c r="BS25" s="109" t="n">
        <v>0</v>
      </c>
      <c r="BT25" s="109" t="n">
        <v>0</v>
      </c>
      <c r="BU25" s="109" t="n">
        <v>0</v>
      </c>
      <c r="BV25" s="109" t="n">
        <v>0</v>
      </c>
      <c r="BW25" s="109" t="n">
        <v>0</v>
      </c>
      <c r="BX25" s="109" t="n">
        <v>0</v>
      </c>
      <c r="BY25" s="109" t="n">
        <v>0</v>
      </c>
      <c r="BZ25" s="109" t="n">
        <v>0</v>
      </c>
      <c r="CA25" s="109" t="n">
        <v>0</v>
      </c>
      <c r="CB25" s="109" t="n">
        <v>0</v>
      </c>
      <c r="CC25" s="109" t="n">
        <v>0</v>
      </c>
      <c r="CD25" s="109" t="n">
        <v>0</v>
      </c>
      <c r="CE25" s="109" t="n">
        <v>0</v>
      </c>
      <c r="CF25" s="109" t="n">
        <v>0</v>
      </c>
      <c r="CG25" s="109" t="n">
        <v>0</v>
      </c>
      <c r="CH25" s="109" t="n">
        <v>0</v>
      </c>
      <c r="CI25" s="109" t="n">
        <v>0</v>
      </c>
      <c r="CJ25" s="109" t="n">
        <v>0</v>
      </c>
      <c r="CK25" s="109" t="n">
        <v>0</v>
      </c>
      <c r="CL25" s="109" t="n">
        <v>0</v>
      </c>
      <c r="CM25" s="109" t="n">
        <v>0</v>
      </c>
      <c r="CN25" s="109" t="n">
        <v>0</v>
      </c>
      <c r="CO25" s="109" t="n">
        <v>0</v>
      </c>
      <c r="CP25" s="109" t="n">
        <v>0</v>
      </c>
      <c r="CQ25" s="109" t="n">
        <v>0</v>
      </c>
      <c r="CR25" s="109" t="n">
        <v>0</v>
      </c>
      <c r="CS25" s="109" t="n">
        <v>0</v>
      </c>
      <c r="CT25" s="109" t="n">
        <v>0</v>
      </c>
      <c r="CU25" s="109" t="n">
        <v>0</v>
      </c>
      <c r="CV25" s="109" t="n">
        <v>0</v>
      </c>
      <c r="CW25" s="109" t="n">
        <v>0</v>
      </c>
      <c r="CX25" s="109" t="n">
        <v>0</v>
      </c>
      <c r="CY25" s="109" t="n">
        <v>0</v>
      </c>
      <c r="CZ25" s="109" t="n">
        <v>0</v>
      </c>
      <c r="DA25" s="109" t="n">
        <v>0</v>
      </c>
      <c r="DB25" s="109" t="n">
        <v>0</v>
      </c>
      <c r="DC25" s="109" t="n">
        <v>0</v>
      </c>
      <c r="DD25" s="109" t="n">
        <v>0</v>
      </c>
      <c r="DE25" s="109" t="n">
        <v>0</v>
      </c>
      <c r="DF25" s="109" t="n">
        <v>0</v>
      </c>
      <c r="DG25" s="109" t="n">
        <v>0</v>
      </c>
      <c r="DH25" s="109" t="n">
        <v>0</v>
      </c>
      <c r="DI25" s="109" t="n">
        <v>0</v>
      </c>
      <c r="DJ25" s="109" t="n">
        <v>0</v>
      </c>
      <c r="DK25" s="109" t="n">
        <v>0</v>
      </c>
      <c r="DL25" s="109" t="n">
        <v>0</v>
      </c>
      <c r="DM25" s="109" t="n">
        <v>0</v>
      </c>
      <c r="DN25" s="109" t="n">
        <v>0</v>
      </c>
      <c r="DO25" s="109" t="n">
        <v>0</v>
      </c>
      <c r="DP25" s="109" t="n">
        <v>0</v>
      </c>
      <c r="DQ25" s="109" t="n">
        <v>0</v>
      </c>
      <c r="DR25" s="109" t="n">
        <v>0</v>
      </c>
      <c r="DS25" s="109" t="n">
        <v>0</v>
      </c>
      <c r="DT25" s="109" t="n">
        <v>0</v>
      </c>
      <c r="DU25" s="109" t="n">
        <v>0</v>
      </c>
      <c r="DV25" s="109" t="n">
        <v>0</v>
      </c>
      <c r="DW25" s="109" t="n">
        <v>0</v>
      </c>
      <c r="DX25" s="109" t="n">
        <v>0</v>
      </c>
      <c r="DY25" s="109" t="n">
        <v>0</v>
      </c>
      <c r="DZ25" s="109" t="n">
        <v>0</v>
      </c>
      <c r="EA25" s="109" t="n">
        <v>0</v>
      </c>
      <c r="EB25" s="109" t="n">
        <v>0</v>
      </c>
      <c r="EC25" s="109" t="n">
        <v>0</v>
      </c>
      <c r="ED25" s="109" t="n">
        <v>0</v>
      </c>
      <c r="EE25" s="109" t="n">
        <v>0</v>
      </c>
      <c r="EF25" s="109" t="n">
        <v>0</v>
      </c>
      <c r="EG25" s="109" t="n">
        <v>0</v>
      </c>
      <c r="EH25" s="109" t="n">
        <v>0</v>
      </c>
      <c r="EI25" s="109" t="n">
        <v>0</v>
      </c>
      <c r="EJ25" s="109" t="n">
        <v>0</v>
      </c>
      <c r="EK25" s="109" t="n">
        <v>0</v>
      </c>
      <c r="EL25" s="109" t="n">
        <v>0</v>
      </c>
      <c r="EM25" s="109" t="n">
        <v>0</v>
      </c>
      <c r="EN25" s="109" t="n">
        <v>0</v>
      </c>
      <c r="EO25" s="109" t="n">
        <v>0</v>
      </c>
      <c r="EP25" s="109" t="n">
        <v>0</v>
      </c>
      <c r="EQ25" s="109" t="n">
        <v>0</v>
      </c>
      <c r="ER25" s="109" t="n">
        <v>0</v>
      </c>
      <c r="ES25" s="109" t="n">
        <v>0</v>
      </c>
      <c r="ET25" s="109" t="n">
        <v>0</v>
      </c>
      <c r="EU25" s="109" t="n">
        <v>0</v>
      </c>
      <c r="EV25" s="109" t="n">
        <v>0</v>
      </c>
      <c r="EW25" s="109" t="n">
        <v>0</v>
      </c>
      <c r="EX25" s="109" t="n">
        <v>0</v>
      </c>
      <c r="EY25" s="109" t="n">
        <f aca="false">ROUND(SUM(F25:EX25),5)</f>
        <v>0</v>
      </c>
      <c r="EZ25" s="114"/>
      <c r="FA25" s="125"/>
      <c r="FB25" s="114"/>
      <c r="FC25" s="125"/>
      <c r="FD25" s="114"/>
      <c r="FE25" s="125"/>
      <c r="FF25" s="114"/>
      <c r="FG25" s="125"/>
      <c r="FH25" s="114"/>
      <c r="FI25" s="125"/>
      <c r="FJ25" s="114"/>
      <c r="FK25" s="125"/>
      <c r="FL25" s="114"/>
      <c r="FM25" s="125"/>
      <c r="FN25" s="114"/>
      <c r="FO25" s="125"/>
      <c r="FP25" s="114"/>
      <c r="FQ25" s="125"/>
      <c r="FR25" s="114"/>
      <c r="FS25" s="125"/>
      <c r="FT25" s="114"/>
      <c r="FU25" s="125"/>
      <c r="FV25" s="114"/>
      <c r="FW25" s="125"/>
      <c r="FX25" s="114"/>
      <c r="FY25" s="125"/>
      <c r="FZ25" s="114"/>
      <c r="GA25" s="125"/>
      <c r="GB25" s="114"/>
      <c r="GC25" s="125"/>
      <c r="GD25" s="114"/>
      <c r="GE25" s="125"/>
      <c r="GF25" s="114"/>
      <c r="GG25" s="125"/>
      <c r="GH25" s="114"/>
      <c r="GI25" s="125"/>
      <c r="GJ25" s="114"/>
      <c r="GK25" s="125"/>
      <c r="GL25" s="114"/>
      <c r="GM25" s="125"/>
      <c r="GN25" s="114"/>
      <c r="GO25" s="125"/>
      <c r="GP25" s="114"/>
      <c r="GQ25" s="125"/>
      <c r="GR25" s="114"/>
      <c r="GS25" s="125"/>
      <c r="GT25" s="114"/>
      <c r="GU25" s="125"/>
      <c r="GV25" s="114"/>
      <c r="GW25" s="125"/>
      <c r="GX25" s="114"/>
      <c r="GY25" s="125"/>
      <c r="GZ25" s="114"/>
      <c r="HA25" s="125"/>
      <c r="HB25" s="114"/>
      <c r="HC25" s="125"/>
      <c r="HD25" s="114"/>
      <c r="HE25" s="125"/>
      <c r="HF25" s="114"/>
      <c r="HG25" s="125"/>
      <c r="HH25" s="114"/>
      <c r="HI25" s="125"/>
      <c r="HJ25" s="114"/>
      <c r="HK25" s="125"/>
      <c r="HL25" s="114"/>
      <c r="HM25" s="125"/>
      <c r="HN25" s="114"/>
      <c r="HO25" s="125"/>
      <c r="HP25" s="114"/>
      <c r="HQ25" s="125"/>
      <c r="HR25" s="114"/>
      <c r="HS25" s="125"/>
      <c r="HT25" s="114"/>
      <c r="HU25" s="125"/>
      <c r="HV25" s="114"/>
      <c r="HW25" s="125"/>
      <c r="HX25" s="114"/>
      <c r="HY25" s="125"/>
      <c r="HZ25" s="114"/>
      <c r="IA25" s="125"/>
      <c r="IB25" s="114"/>
      <c r="IC25" s="125"/>
      <c r="ID25" s="114"/>
      <c r="IE25" s="125"/>
      <c r="IF25" s="114"/>
      <c r="IG25" s="125"/>
      <c r="IH25" s="114"/>
      <c r="II25" s="125"/>
      <c r="IJ25" s="114"/>
      <c r="IK25" s="125"/>
      <c r="IL25" s="114"/>
      <c r="IM25" s="125"/>
      <c r="IN25" s="114"/>
      <c r="IO25" s="125"/>
      <c r="IP25" s="114"/>
      <c r="IQ25" s="125"/>
      <c r="IR25" s="114"/>
      <c r="IS25" s="125"/>
      <c r="IT25" s="114"/>
      <c r="IU25" s="125"/>
      <c r="IV25" s="114"/>
      <c r="IW25" s="125"/>
      <c r="IX25" s="114"/>
      <c r="IY25" s="125"/>
      <c r="IZ25" s="114"/>
      <c r="JA25" s="125"/>
      <c r="JB25" s="114"/>
      <c r="JC25" s="125"/>
      <c r="JD25" s="114"/>
      <c r="JE25" s="125"/>
      <c r="JF25" s="114"/>
      <c r="JG25" s="125"/>
      <c r="JH25" s="114"/>
      <c r="JI25" s="125"/>
      <c r="JJ25" s="114"/>
      <c r="JK25" s="125"/>
      <c r="JL25" s="114"/>
      <c r="JM25" s="125"/>
      <c r="JN25" s="114"/>
      <c r="JO25" s="125"/>
      <c r="JP25" s="114"/>
      <c r="JQ25" s="125"/>
      <c r="JR25" s="114"/>
      <c r="JS25" s="125"/>
      <c r="JT25" s="114"/>
      <c r="JU25" s="125"/>
      <c r="JV25" s="114"/>
      <c r="JW25" s="125"/>
      <c r="JX25" s="114"/>
      <c r="JY25" s="126"/>
      <c r="JZ25" s="126"/>
      <c r="KA25" s="126"/>
      <c r="KB25" s="126"/>
      <c r="KC25" s="126"/>
      <c r="KD25" s="126"/>
      <c r="KE25" s="126"/>
      <c r="KF25" s="126"/>
      <c r="KG25" s="126"/>
      <c r="KH25" s="126"/>
      <c r="KI25" s="126"/>
      <c r="KJ25" s="126"/>
      <c r="KK25" s="126"/>
      <c r="KL25" s="126"/>
    </row>
    <row r="26" customFormat="false" ht="13.8" hidden="false" customHeight="false" outlineLevel="0" collapsed="false">
      <c r="A26" s="76"/>
      <c r="B26" s="76"/>
      <c r="C26" s="76"/>
      <c r="D26" s="76"/>
      <c r="E26" s="76" t="s">
        <v>76</v>
      </c>
      <c r="F26" s="109" t="n">
        <v>0</v>
      </c>
      <c r="G26" s="109" t="n">
        <v>0</v>
      </c>
      <c r="H26" s="109" t="n">
        <v>0</v>
      </c>
      <c r="I26" s="109" t="n">
        <v>0</v>
      </c>
      <c r="J26" s="109" t="n">
        <v>0</v>
      </c>
      <c r="K26" s="109" t="n">
        <v>0</v>
      </c>
      <c r="L26" s="109" t="n">
        <v>0</v>
      </c>
      <c r="M26" s="109" t="n">
        <v>0</v>
      </c>
      <c r="N26" s="109" t="n">
        <v>0</v>
      </c>
      <c r="O26" s="109" t="n">
        <v>0</v>
      </c>
      <c r="P26" s="109" t="n">
        <v>0</v>
      </c>
      <c r="Q26" s="109" t="n">
        <v>0</v>
      </c>
      <c r="R26" s="109" t="n">
        <v>0</v>
      </c>
      <c r="S26" s="109" t="n">
        <v>0</v>
      </c>
      <c r="T26" s="109" t="n">
        <v>0</v>
      </c>
      <c r="U26" s="109" t="n">
        <v>0</v>
      </c>
      <c r="V26" s="109" t="n">
        <v>0</v>
      </c>
      <c r="W26" s="109" t="n">
        <v>0</v>
      </c>
      <c r="X26" s="109" t="n">
        <v>0</v>
      </c>
      <c r="Y26" s="109" t="n">
        <v>0</v>
      </c>
      <c r="Z26" s="109" t="n">
        <v>0</v>
      </c>
      <c r="AA26" s="109" t="n">
        <v>0</v>
      </c>
      <c r="AB26" s="109" t="n">
        <v>0</v>
      </c>
      <c r="AC26" s="109" t="n">
        <v>0</v>
      </c>
      <c r="AD26" s="109" t="n">
        <v>0</v>
      </c>
      <c r="AE26" s="109" t="n">
        <v>0</v>
      </c>
      <c r="AF26" s="109" t="n">
        <v>0</v>
      </c>
      <c r="AG26" s="109" t="n">
        <v>0</v>
      </c>
      <c r="AH26" s="109" t="n">
        <v>0</v>
      </c>
      <c r="AI26" s="109" t="n">
        <v>0</v>
      </c>
      <c r="AJ26" s="109" t="n">
        <v>0</v>
      </c>
      <c r="AK26" s="109" t="n">
        <v>0</v>
      </c>
      <c r="AL26" s="109" t="n">
        <v>0</v>
      </c>
      <c r="AM26" s="109" t="n">
        <v>0</v>
      </c>
      <c r="AN26" s="109" t="n">
        <v>0</v>
      </c>
      <c r="AO26" s="109" t="n">
        <v>0</v>
      </c>
      <c r="AP26" s="109" t="n">
        <v>0</v>
      </c>
      <c r="AQ26" s="109" t="n">
        <v>0</v>
      </c>
      <c r="AR26" s="109" t="n">
        <v>0</v>
      </c>
      <c r="AS26" s="109" t="n">
        <v>0</v>
      </c>
      <c r="AT26" s="109" t="n">
        <v>0</v>
      </c>
      <c r="AU26" s="109" t="n">
        <v>0</v>
      </c>
      <c r="AV26" s="109" t="n">
        <v>0</v>
      </c>
      <c r="AW26" s="109" t="n">
        <v>0</v>
      </c>
      <c r="AX26" s="109" t="n">
        <v>0</v>
      </c>
      <c r="AY26" s="109" t="n">
        <v>0</v>
      </c>
      <c r="AZ26" s="109" t="n">
        <v>0</v>
      </c>
      <c r="BA26" s="109" t="n">
        <v>0</v>
      </c>
      <c r="BB26" s="109" t="n">
        <v>0</v>
      </c>
      <c r="BC26" s="109" t="n">
        <v>0</v>
      </c>
      <c r="BD26" s="109" t="n">
        <v>0</v>
      </c>
      <c r="BE26" s="109" t="n">
        <v>0</v>
      </c>
      <c r="BF26" s="109" t="n">
        <v>0</v>
      </c>
      <c r="BG26" s="109" t="n">
        <v>0</v>
      </c>
      <c r="BH26" s="109" t="n">
        <v>0</v>
      </c>
      <c r="BI26" s="109" t="n">
        <v>0</v>
      </c>
      <c r="BJ26" s="109" t="n">
        <v>0</v>
      </c>
      <c r="BK26" s="109" t="n">
        <v>0</v>
      </c>
      <c r="BL26" s="109" t="n">
        <v>0</v>
      </c>
      <c r="BM26" s="109" t="n">
        <v>0</v>
      </c>
      <c r="BN26" s="109" t="n">
        <v>0</v>
      </c>
      <c r="BO26" s="109" t="n">
        <v>0</v>
      </c>
      <c r="BP26" s="109" t="n">
        <v>0</v>
      </c>
      <c r="BQ26" s="109" t="n">
        <v>0</v>
      </c>
      <c r="BR26" s="109" t="n">
        <v>0</v>
      </c>
      <c r="BS26" s="109" t="n">
        <v>0</v>
      </c>
      <c r="BT26" s="109" t="n">
        <v>0</v>
      </c>
      <c r="BU26" s="109" t="n">
        <v>0</v>
      </c>
      <c r="BV26" s="109" t="n">
        <v>0</v>
      </c>
      <c r="BW26" s="109" t="n">
        <v>0</v>
      </c>
      <c r="BX26" s="109" t="n">
        <v>0</v>
      </c>
      <c r="BY26" s="109" t="n">
        <v>0</v>
      </c>
      <c r="BZ26" s="109" t="n">
        <v>0</v>
      </c>
      <c r="CA26" s="109" t="n">
        <v>0</v>
      </c>
      <c r="CB26" s="109" t="n">
        <v>0</v>
      </c>
      <c r="CC26" s="109" t="n">
        <v>0</v>
      </c>
      <c r="CD26" s="109" t="n">
        <v>0</v>
      </c>
      <c r="CE26" s="109" t="n">
        <v>0</v>
      </c>
      <c r="CF26" s="109" t="n">
        <v>0</v>
      </c>
      <c r="CG26" s="109" t="n">
        <v>0</v>
      </c>
      <c r="CH26" s="109" t="n">
        <v>0</v>
      </c>
      <c r="CI26" s="109" t="n">
        <v>0</v>
      </c>
      <c r="CJ26" s="109" t="n">
        <v>0</v>
      </c>
      <c r="CK26" s="109" t="n">
        <v>0</v>
      </c>
      <c r="CL26" s="109" t="n">
        <v>0</v>
      </c>
      <c r="CM26" s="109" t="n">
        <v>0</v>
      </c>
      <c r="CN26" s="109" t="n">
        <v>0</v>
      </c>
      <c r="CO26" s="109" t="n">
        <v>0</v>
      </c>
      <c r="CP26" s="109" t="n">
        <v>0</v>
      </c>
      <c r="CQ26" s="109" t="n">
        <v>0</v>
      </c>
      <c r="CR26" s="109" t="n">
        <v>0</v>
      </c>
      <c r="CS26" s="109" t="n">
        <v>0</v>
      </c>
      <c r="CT26" s="109" t="n">
        <v>0</v>
      </c>
      <c r="CU26" s="109" t="n">
        <v>0</v>
      </c>
      <c r="CV26" s="109" t="n">
        <v>0</v>
      </c>
      <c r="CW26" s="109" t="n">
        <v>0</v>
      </c>
      <c r="CX26" s="109" t="n">
        <v>0</v>
      </c>
      <c r="CY26" s="109" t="n">
        <v>0</v>
      </c>
      <c r="CZ26" s="109" t="n">
        <v>0</v>
      </c>
      <c r="DA26" s="109" t="n">
        <v>0</v>
      </c>
      <c r="DB26" s="109" t="n">
        <v>0</v>
      </c>
      <c r="DC26" s="109" t="n">
        <v>0</v>
      </c>
      <c r="DD26" s="109" t="n">
        <v>0</v>
      </c>
      <c r="DE26" s="109" t="n">
        <v>0</v>
      </c>
      <c r="DF26" s="109" t="n">
        <v>0</v>
      </c>
      <c r="DG26" s="109" t="n">
        <v>0</v>
      </c>
      <c r="DH26" s="109" t="n">
        <v>0</v>
      </c>
      <c r="DI26" s="109" t="n">
        <v>0</v>
      </c>
      <c r="DJ26" s="109" t="n">
        <v>0</v>
      </c>
      <c r="DK26" s="109" t="n">
        <v>0</v>
      </c>
      <c r="DL26" s="109" t="n">
        <v>0</v>
      </c>
      <c r="DM26" s="109" t="n">
        <v>0</v>
      </c>
      <c r="DN26" s="109" t="n">
        <v>0</v>
      </c>
      <c r="DO26" s="109" t="n">
        <v>0</v>
      </c>
      <c r="DP26" s="109" t="n">
        <v>0</v>
      </c>
      <c r="DQ26" s="109" t="n">
        <v>0</v>
      </c>
      <c r="DR26" s="109" t="n">
        <v>0</v>
      </c>
      <c r="DS26" s="109" t="n">
        <v>0</v>
      </c>
      <c r="DT26" s="109" t="n">
        <v>0</v>
      </c>
      <c r="DU26" s="109" t="n">
        <v>0</v>
      </c>
      <c r="DV26" s="109" t="n">
        <v>0</v>
      </c>
      <c r="DW26" s="109" t="n">
        <v>0</v>
      </c>
      <c r="DX26" s="109" t="n">
        <v>0</v>
      </c>
      <c r="DY26" s="109" t="n">
        <v>0</v>
      </c>
      <c r="DZ26" s="109" t="n">
        <v>0</v>
      </c>
      <c r="EA26" s="109" t="n">
        <v>244328</v>
      </c>
      <c r="EB26" s="109" t="n">
        <v>0</v>
      </c>
      <c r="EC26" s="109" t="n">
        <v>0</v>
      </c>
      <c r="ED26" s="109" t="n">
        <v>0</v>
      </c>
      <c r="EE26" s="109" t="n">
        <v>0</v>
      </c>
      <c r="EF26" s="109" t="n">
        <v>0</v>
      </c>
      <c r="EG26" s="109" t="n">
        <v>0</v>
      </c>
      <c r="EH26" s="109" t="n">
        <v>0</v>
      </c>
      <c r="EI26" s="109" t="n">
        <v>0</v>
      </c>
      <c r="EJ26" s="109" t="n">
        <v>0</v>
      </c>
      <c r="EK26" s="109" t="n">
        <v>0</v>
      </c>
      <c r="EL26" s="109" t="n">
        <v>0</v>
      </c>
      <c r="EM26" s="109" t="n">
        <v>0</v>
      </c>
      <c r="EN26" s="109" t="n">
        <v>0</v>
      </c>
      <c r="EO26" s="109" t="n">
        <v>0</v>
      </c>
      <c r="EP26" s="109" t="n">
        <v>0</v>
      </c>
      <c r="EQ26" s="109" t="n">
        <v>0</v>
      </c>
      <c r="ER26" s="109" t="n">
        <v>0</v>
      </c>
      <c r="ES26" s="109" t="n">
        <v>0</v>
      </c>
      <c r="ET26" s="109" t="n">
        <v>0</v>
      </c>
      <c r="EU26" s="109" t="n">
        <v>0</v>
      </c>
      <c r="EV26" s="109" t="n">
        <v>0</v>
      </c>
      <c r="EW26" s="109" t="n">
        <v>0</v>
      </c>
      <c r="EX26" s="109" t="n">
        <v>0</v>
      </c>
      <c r="EY26" s="109" t="n">
        <f aca="false">ROUND(SUM(F26:EX26),5)</f>
        <v>244328</v>
      </c>
      <c r="EZ26" s="114"/>
      <c r="FA26" s="125"/>
      <c r="FB26" s="114"/>
      <c r="FC26" s="125"/>
      <c r="FD26" s="114"/>
      <c r="FE26" s="125"/>
      <c r="FF26" s="114"/>
      <c r="FG26" s="125"/>
      <c r="FH26" s="114"/>
      <c r="FI26" s="125"/>
      <c r="FJ26" s="114"/>
      <c r="FK26" s="125"/>
      <c r="FL26" s="114"/>
      <c r="FM26" s="125"/>
      <c r="FN26" s="114"/>
      <c r="FO26" s="125"/>
      <c r="FP26" s="114"/>
      <c r="FQ26" s="125"/>
      <c r="FR26" s="114"/>
      <c r="FS26" s="125"/>
      <c r="FT26" s="114"/>
      <c r="FU26" s="125"/>
      <c r="FV26" s="114"/>
      <c r="FW26" s="125"/>
      <c r="FX26" s="114"/>
      <c r="FY26" s="125"/>
      <c r="FZ26" s="114"/>
      <c r="GA26" s="125"/>
      <c r="GB26" s="114"/>
      <c r="GC26" s="125"/>
      <c r="GD26" s="114"/>
      <c r="GE26" s="125"/>
      <c r="GF26" s="114"/>
      <c r="GG26" s="125"/>
      <c r="GH26" s="114"/>
      <c r="GI26" s="125"/>
      <c r="GJ26" s="114"/>
      <c r="GK26" s="125"/>
      <c r="GL26" s="114"/>
      <c r="GM26" s="125"/>
      <c r="GN26" s="114"/>
      <c r="GO26" s="125"/>
      <c r="GP26" s="114"/>
      <c r="GQ26" s="125"/>
      <c r="GR26" s="114"/>
      <c r="GS26" s="125"/>
      <c r="GT26" s="114"/>
      <c r="GU26" s="125"/>
      <c r="GV26" s="114"/>
      <c r="GW26" s="125"/>
      <c r="GX26" s="114"/>
      <c r="GY26" s="125"/>
      <c r="GZ26" s="114"/>
      <c r="HA26" s="125"/>
      <c r="HB26" s="114"/>
      <c r="HC26" s="125"/>
      <c r="HD26" s="114"/>
      <c r="HE26" s="125"/>
      <c r="HF26" s="114"/>
      <c r="HG26" s="125"/>
      <c r="HH26" s="114"/>
      <c r="HI26" s="125"/>
      <c r="HJ26" s="114"/>
      <c r="HK26" s="125"/>
      <c r="HL26" s="114"/>
      <c r="HM26" s="125"/>
      <c r="HN26" s="114"/>
      <c r="HO26" s="125"/>
      <c r="HP26" s="114"/>
      <c r="HQ26" s="125"/>
      <c r="HR26" s="114"/>
      <c r="HS26" s="125"/>
      <c r="HT26" s="114"/>
      <c r="HU26" s="125"/>
      <c r="HV26" s="114"/>
      <c r="HW26" s="125"/>
      <c r="HX26" s="114"/>
      <c r="HY26" s="125"/>
      <c r="HZ26" s="114"/>
      <c r="IA26" s="125"/>
      <c r="IB26" s="114"/>
      <c r="IC26" s="125"/>
      <c r="ID26" s="114"/>
      <c r="IE26" s="125"/>
      <c r="IF26" s="114"/>
      <c r="IG26" s="125"/>
      <c r="IH26" s="114"/>
      <c r="II26" s="125"/>
      <c r="IJ26" s="114"/>
      <c r="IK26" s="125"/>
      <c r="IL26" s="114"/>
      <c r="IM26" s="125"/>
      <c r="IN26" s="114"/>
      <c r="IO26" s="125"/>
      <c r="IP26" s="114"/>
      <c r="IQ26" s="125"/>
      <c r="IR26" s="114"/>
      <c r="IS26" s="125"/>
      <c r="IT26" s="114"/>
      <c r="IU26" s="125"/>
      <c r="IV26" s="114"/>
      <c r="IW26" s="125"/>
      <c r="IX26" s="114"/>
      <c r="IY26" s="125"/>
      <c r="IZ26" s="114"/>
      <c r="JA26" s="125"/>
      <c r="JB26" s="114"/>
      <c r="JC26" s="125"/>
      <c r="JD26" s="114"/>
      <c r="JE26" s="125"/>
      <c r="JF26" s="114"/>
      <c r="JG26" s="125"/>
      <c r="JH26" s="114"/>
      <c r="JI26" s="125"/>
      <c r="JJ26" s="114"/>
      <c r="JK26" s="125"/>
      <c r="JL26" s="114"/>
      <c r="JM26" s="125"/>
      <c r="JN26" s="114"/>
      <c r="JO26" s="125"/>
      <c r="JP26" s="114"/>
      <c r="JQ26" s="125"/>
      <c r="JR26" s="114"/>
      <c r="JS26" s="125"/>
      <c r="JT26" s="114"/>
      <c r="JU26" s="125"/>
      <c r="JV26" s="114"/>
      <c r="JW26" s="125"/>
      <c r="JX26" s="114"/>
      <c r="JY26" s="126"/>
      <c r="JZ26" s="126"/>
      <c r="KA26" s="126"/>
      <c r="KB26" s="126"/>
      <c r="KC26" s="126"/>
      <c r="KD26" s="126"/>
      <c r="KE26" s="126"/>
      <c r="KF26" s="126"/>
      <c r="KG26" s="126"/>
      <c r="KH26" s="126"/>
      <c r="KI26" s="126"/>
      <c r="KJ26" s="126"/>
      <c r="KK26" s="126"/>
      <c r="KL26" s="126"/>
    </row>
    <row r="27" customFormat="false" ht="13.8" hidden="false" customHeight="false" outlineLevel="0" collapsed="false">
      <c r="A27" s="76"/>
      <c r="B27" s="76"/>
      <c r="C27" s="76"/>
      <c r="D27" s="76"/>
      <c r="E27" s="76" t="s">
        <v>77</v>
      </c>
      <c r="F27" s="109" t="n">
        <v>0</v>
      </c>
      <c r="G27" s="109" t="n">
        <v>0</v>
      </c>
      <c r="H27" s="109" t="n">
        <v>0</v>
      </c>
      <c r="I27" s="109" t="n">
        <v>0</v>
      </c>
      <c r="J27" s="109" t="n">
        <v>0</v>
      </c>
      <c r="K27" s="109" t="n">
        <v>0</v>
      </c>
      <c r="L27" s="109" t="n">
        <v>0</v>
      </c>
      <c r="M27" s="109" t="n">
        <v>0</v>
      </c>
      <c r="N27" s="109" t="n">
        <v>10368.22</v>
      </c>
      <c r="O27" s="109" t="n">
        <v>55017.94</v>
      </c>
      <c r="P27" s="109" t="n">
        <v>0</v>
      </c>
      <c r="Q27" s="109" t="n">
        <v>14563.72</v>
      </c>
      <c r="R27" s="109" t="n">
        <v>0</v>
      </c>
      <c r="S27" s="109" t="n">
        <v>0</v>
      </c>
      <c r="T27" s="109" t="n">
        <v>0</v>
      </c>
      <c r="U27" s="109" t="n">
        <v>0</v>
      </c>
      <c r="V27" s="109" t="n">
        <v>0</v>
      </c>
      <c r="W27" s="109" t="n">
        <v>0</v>
      </c>
      <c r="X27" s="109" t="n">
        <v>0</v>
      </c>
      <c r="Y27" s="109" t="n">
        <v>0</v>
      </c>
      <c r="Z27" s="109" t="n">
        <v>0</v>
      </c>
      <c r="AA27" s="109" t="n">
        <v>0</v>
      </c>
      <c r="AB27" s="109" t="n">
        <v>0</v>
      </c>
      <c r="AC27" s="109" t="n">
        <v>0</v>
      </c>
      <c r="AD27" s="109" t="n">
        <v>0</v>
      </c>
      <c r="AE27" s="109" t="n">
        <v>0</v>
      </c>
      <c r="AF27" s="109" t="n">
        <v>0</v>
      </c>
      <c r="AG27" s="109" t="n">
        <v>0</v>
      </c>
      <c r="AH27" s="109" t="n">
        <v>0</v>
      </c>
      <c r="AI27" s="109" t="n">
        <v>0</v>
      </c>
      <c r="AJ27" s="109" t="n">
        <v>0</v>
      </c>
      <c r="AK27" s="109" t="n">
        <v>0</v>
      </c>
      <c r="AL27" s="109" t="n">
        <v>0</v>
      </c>
      <c r="AM27" s="109" t="n">
        <v>0</v>
      </c>
      <c r="AN27" s="109" t="n">
        <v>0</v>
      </c>
      <c r="AO27" s="109" t="n">
        <v>0</v>
      </c>
      <c r="AP27" s="109" t="n">
        <v>0</v>
      </c>
      <c r="AQ27" s="109" t="n">
        <v>0</v>
      </c>
      <c r="AR27" s="109" t="n">
        <v>0</v>
      </c>
      <c r="AS27" s="109" t="n">
        <v>0</v>
      </c>
      <c r="AT27" s="109" t="n">
        <v>236469.48</v>
      </c>
      <c r="AU27" s="109" t="n">
        <v>0</v>
      </c>
      <c r="AV27" s="109" t="n">
        <v>0</v>
      </c>
      <c r="AW27" s="109" t="n">
        <v>0</v>
      </c>
      <c r="AX27" s="109" t="n">
        <v>0</v>
      </c>
      <c r="AY27" s="109" t="n">
        <v>0</v>
      </c>
      <c r="AZ27" s="109" t="n">
        <v>0</v>
      </c>
      <c r="BA27" s="109" t="n">
        <v>0</v>
      </c>
      <c r="BB27" s="109" t="n">
        <v>0</v>
      </c>
      <c r="BC27" s="109" t="n">
        <v>0</v>
      </c>
      <c r="BD27" s="109" t="n">
        <v>0</v>
      </c>
      <c r="BE27" s="109" t="n">
        <v>0</v>
      </c>
      <c r="BF27" s="109" t="n">
        <v>0</v>
      </c>
      <c r="BG27" s="109" t="n">
        <v>0</v>
      </c>
      <c r="BH27" s="109" t="n">
        <v>0</v>
      </c>
      <c r="BI27" s="109" t="n">
        <v>0</v>
      </c>
      <c r="BJ27" s="109" t="n">
        <v>0</v>
      </c>
      <c r="BK27" s="109" t="n">
        <v>0</v>
      </c>
      <c r="BL27" s="109" t="n">
        <v>0</v>
      </c>
      <c r="BM27" s="109" t="n">
        <v>0</v>
      </c>
      <c r="BN27" s="109" t="n">
        <v>0</v>
      </c>
      <c r="BO27" s="109" t="n">
        <v>0</v>
      </c>
      <c r="BP27" s="109" t="n">
        <v>0</v>
      </c>
      <c r="BQ27" s="109" t="n">
        <v>0</v>
      </c>
      <c r="BR27" s="109" t="n">
        <v>0</v>
      </c>
      <c r="BS27" s="109" t="n">
        <v>0</v>
      </c>
      <c r="BT27" s="109" t="n">
        <v>0</v>
      </c>
      <c r="BU27" s="109" t="n">
        <v>213822.76</v>
      </c>
      <c r="BV27" s="109" t="n">
        <v>0</v>
      </c>
      <c r="BW27" s="109" t="n">
        <v>0</v>
      </c>
      <c r="BX27" s="109" t="n">
        <v>0</v>
      </c>
      <c r="BY27" s="109" t="n">
        <v>0</v>
      </c>
      <c r="BZ27" s="109" t="n">
        <v>4286.64</v>
      </c>
      <c r="CA27" s="109" t="n">
        <v>0</v>
      </c>
      <c r="CB27" s="109" t="n">
        <v>0</v>
      </c>
      <c r="CC27" s="109" t="n">
        <v>0</v>
      </c>
      <c r="CD27" s="109" t="n">
        <v>0</v>
      </c>
      <c r="CE27" s="109" t="n">
        <v>0</v>
      </c>
      <c r="CF27" s="109" t="n">
        <v>0</v>
      </c>
      <c r="CG27" s="109" t="n">
        <v>0</v>
      </c>
      <c r="CH27" s="109" t="n">
        <v>0</v>
      </c>
      <c r="CI27" s="109" t="n">
        <v>606.3</v>
      </c>
      <c r="CJ27" s="109" t="n">
        <v>0</v>
      </c>
      <c r="CK27" s="109" t="n">
        <v>0</v>
      </c>
      <c r="CL27" s="109" t="n">
        <v>0</v>
      </c>
      <c r="CM27" s="109" t="n">
        <v>0</v>
      </c>
      <c r="CN27" s="109" t="n">
        <v>0</v>
      </c>
      <c r="CO27" s="109" t="n">
        <v>0</v>
      </c>
      <c r="CP27" s="109" t="n">
        <v>0</v>
      </c>
      <c r="CQ27" s="109" t="n">
        <v>0</v>
      </c>
      <c r="CR27" s="109" t="n">
        <v>0</v>
      </c>
      <c r="CS27" s="109" t="n">
        <v>100000</v>
      </c>
      <c r="CT27" s="109" t="n">
        <v>0</v>
      </c>
      <c r="CU27" s="109" t="n">
        <v>0</v>
      </c>
      <c r="CV27" s="109" t="n">
        <v>115644.52</v>
      </c>
      <c r="CW27" s="109" t="n">
        <v>0</v>
      </c>
      <c r="CX27" s="109" t="n">
        <v>0</v>
      </c>
      <c r="CY27" s="109" t="n">
        <v>0</v>
      </c>
      <c r="CZ27" s="109" t="n">
        <v>0</v>
      </c>
      <c r="DA27" s="109" t="n">
        <v>90479.19</v>
      </c>
      <c r="DB27" s="109" t="n">
        <v>0</v>
      </c>
      <c r="DC27" s="109" t="n">
        <v>0</v>
      </c>
      <c r="DD27" s="109" t="n">
        <v>0</v>
      </c>
      <c r="DE27" s="109" t="n">
        <v>0</v>
      </c>
      <c r="DF27" s="109" t="n">
        <v>153020.1</v>
      </c>
      <c r="DG27" s="109" t="n">
        <v>0</v>
      </c>
      <c r="DH27" s="109" t="n">
        <v>0</v>
      </c>
      <c r="DI27" s="109" t="n">
        <v>0</v>
      </c>
      <c r="DJ27" s="109" t="n">
        <v>0</v>
      </c>
      <c r="DK27" s="109" t="n">
        <v>0</v>
      </c>
      <c r="DL27" s="109" t="n">
        <v>0</v>
      </c>
      <c r="DM27" s="109" t="n">
        <v>0</v>
      </c>
      <c r="DN27" s="109" t="n">
        <v>22902</v>
      </c>
      <c r="DO27" s="109" t="n">
        <v>0</v>
      </c>
      <c r="DP27" s="109" t="n">
        <v>0</v>
      </c>
      <c r="DQ27" s="109" t="n">
        <v>0</v>
      </c>
      <c r="DR27" s="109" t="n">
        <v>0</v>
      </c>
      <c r="DS27" s="109" t="n">
        <v>0</v>
      </c>
      <c r="DT27" s="109" t="n">
        <v>0</v>
      </c>
      <c r="DU27" s="109" t="n">
        <v>0</v>
      </c>
      <c r="DV27" s="109" t="n">
        <v>0</v>
      </c>
      <c r="DW27" s="109" t="n">
        <v>0</v>
      </c>
      <c r="DX27" s="109" t="n">
        <v>0</v>
      </c>
      <c r="DY27" s="109" t="n">
        <v>0</v>
      </c>
      <c r="DZ27" s="109" t="n">
        <v>0</v>
      </c>
      <c r="EA27" s="109" t="n">
        <v>0</v>
      </c>
      <c r="EB27" s="109" t="n">
        <v>0</v>
      </c>
      <c r="EC27" s="109" t="n">
        <v>0</v>
      </c>
      <c r="ED27" s="109" t="n">
        <v>0</v>
      </c>
      <c r="EE27" s="109" t="n">
        <v>0</v>
      </c>
      <c r="EF27" s="109" t="n">
        <v>0</v>
      </c>
      <c r="EG27" s="109" t="n">
        <v>0</v>
      </c>
      <c r="EH27" s="109" t="n">
        <v>0</v>
      </c>
      <c r="EI27" s="109" t="n">
        <v>0</v>
      </c>
      <c r="EJ27" s="109" t="n">
        <v>0</v>
      </c>
      <c r="EK27" s="109" t="n">
        <v>0</v>
      </c>
      <c r="EL27" s="109" t="n">
        <v>0</v>
      </c>
      <c r="EM27" s="109" t="n">
        <v>0</v>
      </c>
      <c r="EN27" s="109" t="n">
        <v>0</v>
      </c>
      <c r="EO27" s="109" t="n">
        <v>0</v>
      </c>
      <c r="EP27" s="109" t="n">
        <v>0</v>
      </c>
      <c r="EQ27" s="109" t="n">
        <v>0</v>
      </c>
      <c r="ER27" s="109" t="n">
        <v>0</v>
      </c>
      <c r="ES27" s="109" t="n">
        <v>0</v>
      </c>
      <c r="ET27" s="109" t="n">
        <v>0</v>
      </c>
      <c r="EU27" s="109" t="n">
        <v>0</v>
      </c>
      <c r="EV27" s="109" t="n">
        <v>0</v>
      </c>
      <c r="EW27" s="109" t="n">
        <v>0</v>
      </c>
      <c r="EX27" s="109" t="n">
        <v>0</v>
      </c>
      <c r="EY27" s="109" t="n">
        <f aca="false">ROUND(SUM(F27:EX27),5)</f>
        <v>1017180.87</v>
      </c>
      <c r="EZ27" s="114"/>
      <c r="FA27" s="125"/>
      <c r="FB27" s="114"/>
      <c r="FC27" s="125"/>
      <c r="FD27" s="114"/>
      <c r="FE27" s="125"/>
      <c r="FF27" s="114"/>
      <c r="FG27" s="125"/>
      <c r="FH27" s="114"/>
      <c r="FI27" s="125"/>
      <c r="FJ27" s="114"/>
      <c r="FK27" s="125"/>
      <c r="FL27" s="114"/>
      <c r="FM27" s="125"/>
      <c r="FN27" s="114"/>
      <c r="FO27" s="125"/>
      <c r="FP27" s="114"/>
      <c r="FQ27" s="125"/>
      <c r="FR27" s="114"/>
      <c r="FS27" s="125"/>
      <c r="FT27" s="114"/>
      <c r="FU27" s="125"/>
      <c r="FV27" s="114"/>
      <c r="FW27" s="125"/>
      <c r="FX27" s="114"/>
      <c r="FY27" s="125"/>
      <c r="FZ27" s="114"/>
      <c r="GA27" s="125"/>
      <c r="GB27" s="114"/>
      <c r="GC27" s="125"/>
      <c r="GD27" s="114"/>
      <c r="GE27" s="125"/>
      <c r="GF27" s="114"/>
      <c r="GG27" s="125"/>
      <c r="GH27" s="114"/>
      <c r="GI27" s="125"/>
      <c r="GJ27" s="114"/>
      <c r="GK27" s="125"/>
      <c r="GL27" s="114"/>
      <c r="GM27" s="125"/>
      <c r="GN27" s="114"/>
      <c r="GO27" s="125"/>
      <c r="GP27" s="114"/>
      <c r="GQ27" s="125"/>
      <c r="GR27" s="114"/>
      <c r="GS27" s="125"/>
      <c r="GT27" s="114"/>
      <c r="GU27" s="125"/>
      <c r="GV27" s="114"/>
      <c r="GW27" s="125"/>
      <c r="GX27" s="114"/>
      <c r="GY27" s="125"/>
      <c r="GZ27" s="114"/>
      <c r="HA27" s="125"/>
      <c r="HB27" s="114"/>
      <c r="HC27" s="125"/>
      <c r="HD27" s="114"/>
      <c r="HE27" s="125"/>
      <c r="HF27" s="114"/>
      <c r="HG27" s="125"/>
      <c r="HH27" s="114"/>
      <c r="HI27" s="125"/>
      <c r="HJ27" s="114"/>
      <c r="HK27" s="125"/>
      <c r="HL27" s="114"/>
      <c r="HM27" s="125"/>
      <c r="HN27" s="114"/>
      <c r="HO27" s="125"/>
      <c r="HP27" s="114"/>
      <c r="HQ27" s="125"/>
      <c r="HR27" s="114"/>
      <c r="HS27" s="125"/>
      <c r="HT27" s="114"/>
      <c r="HU27" s="125"/>
      <c r="HV27" s="114"/>
      <c r="HW27" s="125"/>
      <c r="HX27" s="114"/>
      <c r="HY27" s="125"/>
      <c r="HZ27" s="114"/>
      <c r="IA27" s="125"/>
      <c r="IB27" s="114"/>
      <c r="IC27" s="125"/>
      <c r="ID27" s="114"/>
      <c r="IE27" s="125"/>
      <c r="IF27" s="114"/>
      <c r="IG27" s="125"/>
      <c r="IH27" s="114"/>
      <c r="II27" s="125"/>
      <c r="IJ27" s="114"/>
      <c r="IK27" s="125"/>
      <c r="IL27" s="114"/>
      <c r="IM27" s="125"/>
      <c r="IN27" s="114"/>
      <c r="IO27" s="125"/>
      <c r="IP27" s="114"/>
      <c r="IQ27" s="125"/>
      <c r="IR27" s="114"/>
      <c r="IS27" s="125"/>
      <c r="IT27" s="114"/>
      <c r="IU27" s="125"/>
      <c r="IV27" s="114"/>
      <c r="IW27" s="125"/>
      <c r="IX27" s="114"/>
      <c r="IY27" s="125"/>
      <c r="IZ27" s="114"/>
      <c r="JA27" s="125"/>
      <c r="JB27" s="114"/>
      <c r="JC27" s="125"/>
      <c r="JD27" s="114"/>
      <c r="JE27" s="125"/>
      <c r="JF27" s="114"/>
      <c r="JG27" s="125"/>
      <c r="JH27" s="114"/>
      <c r="JI27" s="125"/>
      <c r="JJ27" s="114"/>
      <c r="JK27" s="125"/>
      <c r="JL27" s="114"/>
      <c r="JM27" s="125"/>
      <c r="JN27" s="114"/>
      <c r="JO27" s="125"/>
      <c r="JP27" s="114"/>
      <c r="JQ27" s="125"/>
      <c r="JR27" s="114"/>
      <c r="JS27" s="125"/>
      <c r="JT27" s="114"/>
      <c r="JU27" s="125"/>
      <c r="JV27" s="114"/>
      <c r="JW27" s="125"/>
      <c r="JX27" s="114"/>
      <c r="JY27" s="126"/>
      <c r="JZ27" s="126"/>
      <c r="KA27" s="126"/>
      <c r="KB27" s="126"/>
      <c r="KC27" s="126"/>
      <c r="KD27" s="126"/>
      <c r="KE27" s="126"/>
      <c r="KF27" s="126"/>
      <c r="KG27" s="126"/>
      <c r="KH27" s="126"/>
      <c r="KI27" s="126"/>
      <c r="KJ27" s="126"/>
      <c r="KK27" s="126"/>
      <c r="KL27" s="126"/>
    </row>
    <row r="28" customFormat="false" ht="13.8" hidden="false" customHeight="false" outlineLevel="0" collapsed="false">
      <c r="A28" s="76"/>
      <c r="B28" s="76"/>
      <c r="C28" s="76"/>
      <c r="D28" s="76"/>
      <c r="E28" s="76" t="s">
        <v>78</v>
      </c>
      <c r="F28" s="109" t="n">
        <v>14.95</v>
      </c>
      <c r="G28" s="109" t="n">
        <v>76.15</v>
      </c>
      <c r="H28" s="109" t="n">
        <v>446.04</v>
      </c>
      <c r="I28" s="109" t="n">
        <v>4.05</v>
      </c>
      <c r="J28" s="109" t="n">
        <v>235.25</v>
      </c>
      <c r="K28" s="109" t="n">
        <v>135.63</v>
      </c>
      <c r="L28" s="109" t="n">
        <v>8.57</v>
      </c>
      <c r="M28" s="109" t="n">
        <v>8.59</v>
      </c>
      <c r="N28" s="109" t="n">
        <v>95.72</v>
      </c>
      <c r="O28" s="109" t="n">
        <v>189.02</v>
      </c>
      <c r="P28" s="109" t="n">
        <v>10.14</v>
      </c>
      <c r="Q28" s="109" t="n">
        <v>34.97</v>
      </c>
      <c r="R28" s="109" t="n">
        <v>5.63</v>
      </c>
      <c r="S28" s="109" t="n">
        <v>0</v>
      </c>
      <c r="T28" s="109" t="n">
        <v>3.32</v>
      </c>
      <c r="U28" s="109" t="n">
        <v>0</v>
      </c>
      <c r="V28" s="109" t="n">
        <v>307.38</v>
      </c>
      <c r="W28" s="109" t="n">
        <v>0</v>
      </c>
      <c r="X28" s="109" t="n">
        <v>0</v>
      </c>
      <c r="Y28" s="109" t="n">
        <v>141.78</v>
      </c>
      <c r="Z28" s="109" t="n">
        <v>0</v>
      </c>
      <c r="AA28" s="109" t="n">
        <v>0</v>
      </c>
      <c r="AB28" s="109" t="n">
        <v>6.08</v>
      </c>
      <c r="AC28" s="109" t="n">
        <v>21.56</v>
      </c>
      <c r="AD28" s="109" t="n">
        <v>141.08</v>
      </c>
      <c r="AE28" s="109" t="n">
        <v>7.88</v>
      </c>
      <c r="AF28" s="109" t="n">
        <v>32.04</v>
      </c>
      <c r="AG28" s="109" t="n">
        <v>315.76</v>
      </c>
      <c r="AH28" s="109" t="n">
        <v>8.53</v>
      </c>
      <c r="AI28" s="109" t="n">
        <v>16.65</v>
      </c>
      <c r="AJ28" s="109" t="n">
        <v>14.15</v>
      </c>
      <c r="AK28" s="109" t="n">
        <v>25.98</v>
      </c>
      <c r="AL28" s="109" t="n">
        <v>14.53</v>
      </c>
      <c r="AM28" s="109" t="n">
        <v>0</v>
      </c>
      <c r="AN28" s="109" t="n">
        <v>16.23</v>
      </c>
      <c r="AO28" s="109" t="n">
        <v>4.31</v>
      </c>
      <c r="AP28" s="109" t="n">
        <v>15.36</v>
      </c>
      <c r="AQ28" s="109" t="n">
        <v>14.93</v>
      </c>
      <c r="AR28" s="109" t="n">
        <v>10.93</v>
      </c>
      <c r="AS28" s="109" t="n">
        <v>15.63</v>
      </c>
      <c r="AT28" s="109" t="n">
        <v>106.33</v>
      </c>
      <c r="AU28" s="109" t="n">
        <v>5.31</v>
      </c>
      <c r="AV28" s="109" t="n">
        <v>5.71</v>
      </c>
      <c r="AW28" s="109" t="n">
        <v>4.65</v>
      </c>
      <c r="AX28" s="109" t="n">
        <v>17.6</v>
      </c>
      <c r="AY28" s="109" t="n">
        <v>20.08</v>
      </c>
      <c r="AZ28" s="109" t="n">
        <v>66.91</v>
      </c>
      <c r="BA28" s="109" t="n">
        <v>7.48</v>
      </c>
      <c r="BB28" s="109" t="n">
        <v>1.99</v>
      </c>
      <c r="BC28" s="109" t="n">
        <v>6.4</v>
      </c>
      <c r="BD28" s="109" t="n">
        <v>27.46</v>
      </c>
      <c r="BE28" s="109" t="n">
        <v>0</v>
      </c>
      <c r="BF28" s="109" t="n">
        <v>9.3</v>
      </c>
      <c r="BG28" s="109" t="n">
        <v>270.41</v>
      </c>
      <c r="BH28" s="109" t="n">
        <v>10.81</v>
      </c>
      <c r="BI28" s="109" t="n">
        <v>7.3</v>
      </c>
      <c r="BJ28" s="109" t="n">
        <v>12.57</v>
      </c>
      <c r="BK28" s="109" t="n">
        <v>213.04</v>
      </c>
      <c r="BL28" s="109" t="n">
        <v>0</v>
      </c>
      <c r="BM28" s="109" t="n">
        <v>141.71</v>
      </c>
      <c r="BN28" s="109" t="n">
        <v>10.81</v>
      </c>
      <c r="BO28" s="109" t="n">
        <v>7.7</v>
      </c>
      <c r="BP28" s="109" t="n">
        <v>10.53</v>
      </c>
      <c r="BQ28" s="109" t="n">
        <v>5.32</v>
      </c>
      <c r="BR28" s="109" t="n">
        <v>6.68</v>
      </c>
      <c r="BS28" s="109" t="n">
        <v>63.27</v>
      </c>
      <c r="BT28" s="109" t="n">
        <v>0</v>
      </c>
      <c r="BU28" s="109" t="n">
        <v>219.05</v>
      </c>
      <c r="BV28" s="109" t="n">
        <v>16.15</v>
      </c>
      <c r="BW28" s="109" t="n">
        <v>0</v>
      </c>
      <c r="BX28" s="109" t="n">
        <v>112.59</v>
      </c>
      <c r="BY28" s="109" t="n">
        <v>2.12</v>
      </c>
      <c r="BZ28" s="109" t="n">
        <v>46.68</v>
      </c>
      <c r="CA28" s="109" t="n">
        <v>4.42</v>
      </c>
      <c r="CB28" s="109" t="n">
        <v>97.23</v>
      </c>
      <c r="CC28" s="109" t="n">
        <v>4.83</v>
      </c>
      <c r="CD28" s="109" t="n">
        <v>6.4</v>
      </c>
      <c r="CE28" s="109" t="n">
        <v>0</v>
      </c>
      <c r="CF28" s="109" t="n">
        <v>60.08</v>
      </c>
      <c r="CG28" s="109" t="n">
        <v>12</v>
      </c>
      <c r="CH28" s="109" t="n">
        <v>0</v>
      </c>
      <c r="CI28" s="109" t="n">
        <v>3.3</v>
      </c>
      <c r="CJ28" s="109" t="n">
        <v>15.69</v>
      </c>
      <c r="CK28" s="109" t="n">
        <v>203.26</v>
      </c>
      <c r="CL28" s="109" t="n">
        <v>9.69</v>
      </c>
      <c r="CM28" s="109" t="n">
        <v>38.37</v>
      </c>
      <c r="CN28" s="109" t="n">
        <v>9.44</v>
      </c>
      <c r="CO28" s="109" t="n">
        <v>342.31</v>
      </c>
      <c r="CP28" s="109" t="n">
        <v>11.72</v>
      </c>
      <c r="CQ28" s="109" t="n">
        <v>157.64</v>
      </c>
      <c r="CR28" s="109" t="n">
        <v>22.36</v>
      </c>
      <c r="CS28" s="109" t="n">
        <v>170.03</v>
      </c>
      <c r="CT28" s="109" t="n">
        <v>5147.12</v>
      </c>
      <c r="CU28" s="109" t="n">
        <v>346.39</v>
      </c>
      <c r="CV28" s="109" t="n">
        <v>0</v>
      </c>
      <c r="CW28" s="109" t="n">
        <v>0</v>
      </c>
      <c r="CX28" s="109" t="n">
        <v>8.77</v>
      </c>
      <c r="CY28" s="109" t="n">
        <v>29.53</v>
      </c>
      <c r="CZ28" s="109" t="n">
        <v>6.19</v>
      </c>
      <c r="DA28" s="109" t="n">
        <v>51.97</v>
      </c>
      <c r="DB28" s="109" t="n">
        <v>3.94</v>
      </c>
      <c r="DC28" s="109" t="n">
        <v>10.63</v>
      </c>
      <c r="DD28" s="109" t="n">
        <v>32.85</v>
      </c>
      <c r="DE28" s="109" t="n">
        <v>13.48</v>
      </c>
      <c r="DF28" s="109" t="n">
        <v>129.24</v>
      </c>
      <c r="DG28" s="109" t="n">
        <v>6.5</v>
      </c>
      <c r="DH28" s="109" t="n">
        <v>21.04</v>
      </c>
      <c r="DI28" s="109" t="n">
        <v>9.55</v>
      </c>
      <c r="DJ28" s="109" t="n">
        <v>15.93</v>
      </c>
      <c r="DK28" s="109" t="n">
        <v>11.33</v>
      </c>
      <c r="DL28" s="109" t="n">
        <v>136.64</v>
      </c>
      <c r="DM28" s="109" t="n">
        <v>17.81</v>
      </c>
      <c r="DN28" s="109" t="n">
        <v>31.02</v>
      </c>
      <c r="DO28" s="109" t="n">
        <v>5.41</v>
      </c>
      <c r="DP28" s="109" t="n">
        <v>12.22</v>
      </c>
      <c r="DQ28" s="109" t="n">
        <v>15.76</v>
      </c>
      <c r="DR28" s="109" t="n">
        <v>79.49</v>
      </c>
      <c r="DS28" s="109" t="n">
        <v>4.61</v>
      </c>
      <c r="DT28" s="109" t="n">
        <v>6.09</v>
      </c>
      <c r="DU28" s="109" t="n">
        <v>9.61</v>
      </c>
      <c r="DV28" s="109" t="n">
        <v>20.14</v>
      </c>
      <c r="DW28" s="109" t="n">
        <v>89.31</v>
      </c>
      <c r="DX28" s="109" t="n">
        <v>4.43</v>
      </c>
      <c r="DY28" s="109" t="n">
        <v>0</v>
      </c>
      <c r="DZ28" s="109" t="n">
        <v>8.97</v>
      </c>
      <c r="EA28" s="109" t="n">
        <v>11.94</v>
      </c>
      <c r="EB28" s="109" t="n">
        <v>13.39</v>
      </c>
      <c r="EC28" s="109" t="n">
        <v>1.49</v>
      </c>
      <c r="ED28" s="109" t="n">
        <v>12.9</v>
      </c>
      <c r="EE28" s="109" t="n">
        <v>18.06</v>
      </c>
      <c r="EF28" s="109" t="n">
        <v>5.32</v>
      </c>
      <c r="EG28" s="109" t="n">
        <v>42.1</v>
      </c>
      <c r="EH28" s="109" t="n">
        <v>0</v>
      </c>
      <c r="EI28" s="109" t="n">
        <v>-4.86</v>
      </c>
      <c r="EJ28" s="109" t="n">
        <v>89.52</v>
      </c>
      <c r="EK28" s="109" t="n">
        <v>2.45</v>
      </c>
      <c r="EL28" s="109" t="n">
        <v>-129.47</v>
      </c>
      <c r="EM28" s="109" t="n">
        <v>150.46</v>
      </c>
      <c r="EN28" s="109" t="n">
        <v>624.61</v>
      </c>
      <c r="EO28" s="109" t="n">
        <v>-350.29</v>
      </c>
      <c r="EP28" s="109" t="n">
        <v>529.49</v>
      </c>
      <c r="EQ28" s="109" t="n">
        <v>88.83</v>
      </c>
      <c r="ER28" s="109" t="n">
        <v>237.14</v>
      </c>
      <c r="ES28" s="109" t="n">
        <v>65.59</v>
      </c>
      <c r="ET28" s="109" t="n">
        <v>0</v>
      </c>
      <c r="EU28" s="109" t="n">
        <v>0</v>
      </c>
      <c r="EV28" s="109" t="n">
        <v>0</v>
      </c>
      <c r="EW28" s="109" t="n">
        <v>0</v>
      </c>
      <c r="EX28" s="109" t="n">
        <v>0</v>
      </c>
      <c r="EY28" s="109" t="n">
        <f aca="false">ROUND(SUM(F28:EX28),5)</f>
        <v>12698.19</v>
      </c>
      <c r="EZ28" s="114"/>
      <c r="FA28" s="125"/>
      <c r="FB28" s="114"/>
      <c r="FC28" s="125"/>
      <c r="FD28" s="114"/>
      <c r="FE28" s="125"/>
      <c r="FF28" s="114"/>
      <c r="FG28" s="125"/>
      <c r="FH28" s="114"/>
      <c r="FI28" s="125"/>
      <c r="FJ28" s="114"/>
      <c r="FK28" s="125"/>
      <c r="FL28" s="114"/>
      <c r="FM28" s="125"/>
      <c r="FN28" s="114"/>
      <c r="FO28" s="125"/>
      <c r="FP28" s="114"/>
      <c r="FQ28" s="125"/>
      <c r="FR28" s="114"/>
      <c r="FS28" s="125"/>
      <c r="FT28" s="114"/>
      <c r="FU28" s="125"/>
      <c r="FV28" s="114"/>
      <c r="FW28" s="125"/>
      <c r="FX28" s="114"/>
      <c r="FY28" s="125"/>
      <c r="FZ28" s="114"/>
      <c r="GA28" s="125"/>
      <c r="GB28" s="114"/>
      <c r="GC28" s="125"/>
      <c r="GD28" s="114"/>
      <c r="GE28" s="125"/>
      <c r="GF28" s="114"/>
      <c r="GG28" s="125"/>
      <c r="GH28" s="114"/>
      <c r="GI28" s="125"/>
      <c r="GJ28" s="114"/>
      <c r="GK28" s="125"/>
      <c r="GL28" s="114"/>
      <c r="GM28" s="125"/>
      <c r="GN28" s="114"/>
      <c r="GO28" s="125"/>
      <c r="GP28" s="114"/>
      <c r="GQ28" s="125"/>
      <c r="GR28" s="114"/>
      <c r="GS28" s="125"/>
      <c r="GT28" s="114"/>
      <c r="GU28" s="125"/>
      <c r="GV28" s="114"/>
      <c r="GW28" s="125"/>
      <c r="GX28" s="114"/>
      <c r="GY28" s="125"/>
      <c r="GZ28" s="114"/>
      <c r="HA28" s="125"/>
      <c r="HB28" s="114"/>
      <c r="HC28" s="125"/>
      <c r="HD28" s="114"/>
      <c r="HE28" s="125"/>
      <c r="HF28" s="114"/>
      <c r="HG28" s="125"/>
      <c r="HH28" s="114"/>
      <c r="HI28" s="125"/>
      <c r="HJ28" s="114"/>
      <c r="HK28" s="125"/>
      <c r="HL28" s="114"/>
      <c r="HM28" s="125"/>
      <c r="HN28" s="114"/>
      <c r="HO28" s="125"/>
      <c r="HP28" s="114"/>
      <c r="HQ28" s="125"/>
      <c r="HR28" s="114"/>
      <c r="HS28" s="125"/>
      <c r="HT28" s="114"/>
      <c r="HU28" s="125"/>
      <c r="HV28" s="114"/>
      <c r="HW28" s="125"/>
      <c r="HX28" s="114"/>
      <c r="HY28" s="125"/>
      <c r="HZ28" s="114"/>
      <c r="IA28" s="125"/>
      <c r="IB28" s="114"/>
      <c r="IC28" s="125"/>
      <c r="ID28" s="114"/>
      <c r="IE28" s="125"/>
      <c r="IF28" s="114"/>
      <c r="IG28" s="125"/>
      <c r="IH28" s="114"/>
      <c r="II28" s="125"/>
      <c r="IJ28" s="114"/>
      <c r="IK28" s="125"/>
      <c r="IL28" s="114"/>
      <c r="IM28" s="125"/>
      <c r="IN28" s="114"/>
      <c r="IO28" s="125"/>
      <c r="IP28" s="114"/>
      <c r="IQ28" s="125"/>
      <c r="IR28" s="114"/>
      <c r="IS28" s="125"/>
      <c r="IT28" s="114"/>
      <c r="IU28" s="125"/>
      <c r="IV28" s="114"/>
      <c r="IW28" s="125"/>
      <c r="IX28" s="114"/>
      <c r="IY28" s="125"/>
      <c r="IZ28" s="114"/>
      <c r="JA28" s="125"/>
      <c r="JB28" s="114"/>
      <c r="JC28" s="125"/>
      <c r="JD28" s="114"/>
      <c r="JE28" s="125"/>
      <c r="JF28" s="114"/>
      <c r="JG28" s="125"/>
      <c r="JH28" s="114"/>
      <c r="JI28" s="125"/>
      <c r="JJ28" s="114"/>
      <c r="JK28" s="125"/>
      <c r="JL28" s="114"/>
      <c r="JM28" s="125"/>
      <c r="JN28" s="114"/>
      <c r="JO28" s="125"/>
      <c r="JP28" s="114"/>
      <c r="JQ28" s="125"/>
      <c r="JR28" s="114"/>
      <c r="JS28" s="125"/>
      <c r="JT28" s="114"/>
      <c r="JU28" s="125"/>
      <c r="JV28" s="114"/>
      <c r="JW28" s="125"/>
      <c r="JX28" s="114"/>
      <c r="JY28" s="126"/>
      <c r="JZ28" s="126"/>
      <c r="KA28" s="126"/>
      <c r="KB28" s="126"/>
      <c r="KC28" s="126"/>
      <c r="KD28" s="126"/>
      <c r="KE28" s="126"/>
      <c r="KF28" s="126"/>
      <c r="KG28" s="126"/>
      <c r="KH28" s="126"/>
      <c r="KI28" s="126"/>
      <c r="KJ28" s="126"/>
      <c r="KK28" s="126"/>
      <c r="KL28" s="126"/>
    </row>
    <row r="29" customFormat="false" ht="13.8" hidden="false" customHeight="false" outlineLevel="0" collapsed="false">
      <c r="A29" s="76"/>
      <c r="B29" s="76"/>
      <c r="C29" s="76"/>
      <c r="D29" s="76"/>
      <c r="E29" s="76" t="s">
        <v>79</v>
      </c>
      <c r="F29" s="109" t="n">
        <v>0</v>
      </c>
      <c r="G29" s="109" t="n">
        <v>0</v>
      </c>
      <c r="H29" s="109" t="n">
        <v>0</v>
      </c>
      <c r="I29" s="109" t="n">
        <v>0</v>
      </c>
      <c r="J29" s="109" t="n">
        <v>0</v>
      </c>
      <c r="K29" s="109" t="n">
        <v>0</v>
      </c>
      <c r="L29" s="109" t="n">
        <v>0</v>
      </c>
      <c r="M29" s="109" t="n">
        <v>0</v>
      </c>
      <c r="N29" s="109" t="n">
        <v>0</v>
      </c>
      <c r="O29" s="109" t="n">
        <v>0</v>
      </c>
      <c r="P29" s="109" t="n">
        <v>0</v>
      </c>
      <c r="Q29" s="109" t="n">
        <v>0</v>
      </c>
      <c r="R29" s="109" t="n">
        <v>0</v>
      </c>
      <c r="S29" s="109" t="n">
        <v>0</v>
      </c>
      <c r="T29" s="109" t="n">
        <v>0</v>
      </c>
      <c r="U29" s="109" t="n">
        <v>0</v>
      </c>
      <c r="V29" s="109" t="n">
        <v>0</v>
      </c>
      <c r="W29" s="109" t="n">
        <v>0</v>
      </c>
      <c r="X29" s="109" t="n">
        <v>0</v>
      </c>
      <c r="Y29" s="109" t="n">
        <v>0</v>
      </c>
      <c r="Z29" s="109" t="n">
        <v>0</v>
      </c>
      <c r="AA29" s="109" t="n">
        <v>0</v>
      </c>
      <c r="AB29" s="109" t="n">
        <v>0</v>
      </c>
      <c r="AC29" s="109" t="n">
        <v>0</v>
      </c>
      <c r="AD29" s="109" t="n">
        <v>0</v>
      </c>
      <c r="AE29" s="109" t="n">
        <v>0</v>
      </c>
      <c r="AF29" s="109" t="n">
        <v>0</v>
      </c>
      <c r="AG29" s="109" t="n">
        <v>0</v>
      </c>
      <c r="AH29" s="109" t="n">
        <v>0</v>
      </c>
      <c r="AI29" s="109" t="n">
        <v>0</v>
      </c>
      <c r="AJ29" s="109" t="n">
        <v>0</v>
      </c>
      <c r="AK29" s="109" t="n">
        <v>0</v>
      </c>
      <c r="AL29" s="109" t="n">
        <v>0</v>
      </c>
      <c r="AM29" s="109" t="n">
        <v>0</v>
      </c>
      <c r="AN29" s="109" t="n">
        <v>0</v>
      </c>
      <c r="AO29" s="109" t="n">
        <v>0</v>
      </c>
      <c r="AP29" s="109" t="n">
        <v>0</v>
      </c>
      <c r="AQ29" s="109" t="n">
        <v>0</v>
      </c>
      <c r="AR29" s="109" t="n">
        <v>0</v>
      </c>
      <c r="AS29" s="109" t="n">
        <v>0</v>
      </c>
      <c r="AT29" s="109" t="n">
        <v>0</v>
      </c>
      <c r="AU29" s="109" t="n">
        <v>0</v>
      </c>
      <c r="AV29" s="109" t="n">
        <v>0</v>
      </c>
      <c r="AW29" s="109" t="n">
        <v>0</v>
      </c>
      <c r="AX29" s="109" t="n">
        <v>0</v>
      </c>
      <c r="AY29" s="109" t="n">
        <v>0</v>
      </c>
      <c r="AZ29" s="109" t="n">
        <v>0</v>
      </c>
      <c r="BA29" s="109" t="n">
        <v>0</v>
      </c>
      <c r="BB29" s="109" t="n">
        <v>0</v>
      </c>
      <c r="BC29" s="109" t="n">
        <v>0</v>
      </c>
      <c r="BD29" s="109" t="n">
        <v>0</v>
      </c>
      <c r="BE29" s="109" t="n">
        <v>0</v>
      </c>
      <c r="BF29" s="109" t="n">
        <v>0</v>
      </c>
      <c r="BG29" s="109" t="n">
        <v>0</v>
      </c>
      <c r="BH29" s="109" t="n">
        <v>0</v>
      </c>
      <c r="BI29" s="109" t="n">
        <v>0</v>
      </c>
      <c r="BJ29" s="109" t="n">
        <v>0</v>
      </c>
      <c r="BK29" s="109" t="n">
        <v>0</v>
      </c>
      <c r="BL29" s="109" t="n">
        <v>0</v>
      </c>
      <c r="BM29" s="109" t="n">
        <v>0</v>
      </c>
      <c r="BN29" s="109" t="n">
        <v>0</v>
      </c>
      <c r="BO29" s="109" t="n">
        <v>0</v>
      </c>
      <c r="BP29" s="109" t="n">
        <v>0</v>
      </c>
      <c r="BQ29" s="109" t="n">
        <v>0</v>
      </c>
      <c r="BR29" s="109" t="n">
        <v>0</v>
      </c>
      <c r="BS29" s="109" t="n">
        <v>0</v>
      </c>
      <c r="BT29" s="109" t="n">
        <v>0</v>
      </c>
      <c r="BU29" s="109" t="n">
        <v>0</v>
      </c>
      <c r="BV29" s="109" t="n">
        <v>0</v>
      </c>
      <c r="BW29" s="109" t="n">
        <v>0</v>
      </c>
      <c r="BX29" s="109" t="n">
        <v>0</v>
      </c>
      <c r="BY29" s="109" t="n">
        <v>0</v>
      </c>
      <c r="BZ29" s="109" t="n">
        <v>0</v>
      </c>
      <c r="CA29" s="109" t="n">
        <v>0</v>
      </c>
      <c r="CB29" s="109" t="n">
        <v>0</v>
      </c>
      <c r="CC29" s="109" t="n">
        <v>0</v>
      </c>
      <c r="CD29" s="109" t="n">
        <v>0</v>
      </c>
      <c r="CE29" s="109" t="n">
        <v>0</v>
      </c>
      <c r="CF29" s="109" t="n">
        <v>0</v>
      </c>
      <c r="CG29" s="109" t="n">
        <v>0</v>
      </c>
      <c r="CH29" s="109" t="n">
        <v>0</v>
      </c>
      <c r="CI29" s="109" t="n">
        <v>0</v>
      </c>
      <c r="CJ29" s="109" t="n">
        <v>0</v>
      </c>
      <c r="CK29" s="109" t="n">
        <v>-195.15</v>
      </c>
      <c r="CL29" s="109" t="n">
        <v>0</v>
      </c>
      <c r="CM29" s="109" t="n">
        <v>0</v>
      </c>
      <c r="CN29" s="109" t="n">
        <v>0</v>
      </c>
      <c r="CO29" s="109" t="n">
        <v>0</v>
      </c>
      <c r="CP29" s="109" t="n">
        <v>0</v>
      </c>
      <c r="CQ29" s="109" t="n">
        <v>0</v>
      </c>
      <c r="CR29" s="109" t="n">
        <v>0</v>
      </c>
      <c r="CS29" s="109" t="n">
        <v>0</v>
      </c>
      <c r="CT29" s="109" t="n">
        <v>0</v>
      </c>
      <c r="CU29" s="109" t="n">
        <v>0</v>
      </c>
      <c r="CV29" s="109" t="n">
        <v>0</v>
      </c>
      <c r="CW29" s="109" t="n">
        <v>0</v>
      </c>
      <c r="CX29" s="109" t="n">
        <v>0</v>
      </c>
      <c r="CY29" s="109" t="n">
        <v>0</v>
      </c>
      <c r="CZ29" s="109" t="n">
        <v>0</v>
      </c>
      <c r="DA29" s="109" t="n">
        <v>0</v>
      </c>
      <c r="DB29" s="109" t="n">
        <v>0</v>
      </c>
      <c r="DC29" s="109" t="n">
        <v>0</v>
      </c>
      <c r="DD29" s="109" t="n">
        <v>0</v>
      </c>
      <c r="DE29" s="109" t="n">
        <v>0</v>
      </c>
      <c r="DF29" s="109" t="n">
        <v>0</v>
      </c>
      <c r="DG29" s="109" t="n">
        <v>0</v>
      </c>
      <c r="DH29" s="109" t="n">
        <v>0</v>
      </c>
      <c r="DI29" s="109" t="n">
        <v>0</v>
      </c>
      <c r="DJ29" s="109" t="n">
        <v>0</v>
      </c>
      <c r="DK29" s="109" t="n">
        <v>0</v>
      </c>
      <c r="DL29" s="109" t="n">
        <v>0</v>
      </c>
      <c r="DM29" s="109" t="n">
        <v>0</v>
      </c>
      <c r="DN29" s="109" t="n">
        <v>0</v>
      </c>
      <c r="DO29" s="109" t="n">
        <v>0</v>
      </c>
      <c r="DP29" s="109" t="n">
        <v>0</v>
      </c>
      <c r="DQ29" s="109" t="n">
        <v>0</v>
      </c>
      <c r="DR29" s="109" t="n">
        <v>0</v>
      </c>
      <c r="DS29" s="109" t="n">
        <v>0</v>
      </c>
      <c r="DT29" s="109" t="n">
        <v>0</v>
      </c>
      <c r="DU29" s="109" t="n">
        <v>0</v>
      </c>
      <c r="DV29" s="109" t="n">
        <v>0</v>
      </c>
      <c r="DW29" s="109" t="n">
        <v>0</v>
      </c>
      <c r="DX29" s="109" t="n">
        <v>0</v>
      </c>
      <c r="DY29" s="109" t="n">
        <v>0</v>
      </c>
      <c r="DZ29" s="109" t="n">
        <v>0</v>
      </c>
      <c r="EA29" s="109" t="n">
        <v>0</v>
      </c>
      <c r="EB29" s="109" t="n">
        <v>0</v>
      </c>
      <c r="EC29" s="109" t="n">
        <v>0</v>
      </c>
      <c r="ED29" s="109" t="n">
        <v>0</v>
      </c>
      <c r="EE29" s="109" t="n">
        <v>0</v>
      </c>
      <c r="EF29" s="109" t="n">
        <v>0</v>
      </c>
      <c r="EG29" s="109" t="n">
        <v>0</v>
      </c>
      <c r="EH29" s="109" t="n">
        <v>0</v>
      </c>
      <c r="EI29" s="109" t="n">
        <v>0</v>
      </c>
      <c r="EJ29" s="109" t="n">
        <v>0</v>
      </c>
      <c r="EK29" s="109" t="n">
        <v>0</v>
      </c>
      <c r="EL29" s="109" t="n">
        <v>0</v>
      </c>
      <c r="EM29" s="109" t="n">
        <v>0</v>
      </c>
      <c r="EN29" s="109" t="n">
        <v>0</v>
      </c>
      <c r="EO29" s="109" t="n">
        <v>0</v>
      </c>
      <c r="EP29" s="109" t="n">
        <v>0</v>
      </c>
      <c r="EQ29" s="109" t="n">
        <v>0</v>
      </c>
      <c r="ER29" s="109" t="n">
        <v>0</v>
      </c>
      <c r="ES29" s="109" t="n">
        <v>0</v>
      </c>
      <c r="ET29" s="109" t="n">
        <v>0</v>
      </c>
      <c r="EU29" s="109" t="n">
        <v>0</v>
      </c>
      <c r="EV29" s="109" t="n">
        <v>0</v>
      </c>
      <c r="EW29" s="109" t="n">
        <v>0</v>
      </c>
      <c r="EX29" s="109" t="n">
        <v>0</v>
      </c>
      <c r="EY29" s="109" t="n">
        <f aca="false">ROUND(SUM(F29:EX29),5)</f>
        <v>-195.15</v>
      </c>
      <c r="EZ29" s="114"/>
      <c r="FA29" s="125"/>
      <c r="FB29" s="114"/>
      <c r="FC29" s="125"/>
      <c r="FD29" s="114"/>
      <c r="FE29" s="125"/>
      <c r="FF29" s="114"/>
      <c r="FG29" s="125"/>
      <c r="FH29" s="114"/>
      <c r="FI29" s="125"/>
      <c r="FJ29" s="114"/>
      <c r="FK29" s="125"/>
      <c r="FL29" s="114"/>
      <c r="FM29" s="125"/>
      <c r="FN29" s="114"/>
      <c r="FO29" s="125"/>
      <c r="FP29" s="114"/>
      <c r="FQ29" s="125"/>
      <c r="FR29" s="114"/>
      <c r="FS29" s="125"/>
      <c r="FT29" s="114"/>
      <c r="FU29" s="125"/>
      <c r="FV29" s="114"/>
      <c r="FW29" s="125"/>
      <c r="FX29" s="114"/>
      <c r="FY29" s="125"/>
      <c r="FZ29" s="114"/>
      <c r="GA29" s="125"/>
      <c r="GB29" s="114"/>
      <c r="GC29" s="125"/>
      <c r="GD29" s="114"/>
      <c r="GE29" s="125"/>
      <c r="GF29" s="114"/>
      <c r="GG29" s="125"/>
      <c r="GH29" s="114"/>
      <c r="GI29" s="125"/>
      <c r="GJ29" s="114"/>
      <c r="GK29" s="125"/>
      <c r="GL29" s="114"/>
      <c r="GM29" s="125"/>
      <c r="GN29" s="114"/>
      <c r="GO29" s="125"/>
      <c r="GP29" s="114"/>
      <c r="GQ29" s="125"/>
      <c r="GR29" s="114"/>
      <c r="GS29" s="125"/>
      <c r="GT29" s="114"/>
      <c r="GU29" s="125"/>
      <c r="GV29" s="114"/>
      <c r="GW29" s="125"/>
      <c r="GX29" s="114"/>
      <c r="GY29" s="125"/>
      <c r="GZ29" s="114"/>
      <c r="HA29" s="125"/>
      <c r="HB29" s="114"/>
      <c r="HC29" s="125"/>
      <c r="HD29" s="114"/>
      <c r="HE29" s="125"/>
      <c r="HF29" s="114"/>
      <c r="HG29" s="125"/>
      <c r="HH29" s="114"/>
      <c r="HI29" s="125"/>
      <c r="HJ29" s="114"/>
      <c r="HK29" s="125"/>
      <c r="HL29" s="114"/>
      <c r="HM29" s="125"/>
      <c r="HN29" s="114"/>
      <c r="HO29" s="125"/>
      <c r="HP29" s="114"/>
      <c r="HQ29" s="125"/>
      <c r="HR29" s="114"/>
      <c r="HS29" s="125"/>
      <c r="HT29" s="114"/>
      <c r="HU29" s="125"/>
      <c r="HV29" s="114"/>
      <c r="HW29" s="125"/>
      <c r="HX29" s="114"/>
      <c r="HY29" s="125"/>
      <c r="HZ29" s="114"/>
      <c r="IA29" s="125"/>
      <c r="IB29" s="114"/>
      <c r="IC29" s="125"/>
      <c r="ID29" s="114"/>
      <c r="IE29" s="125"/>
      <c r="IF29" s="114"/>
      <c r="IG29" s="125"/>
      <c r="IH29" s="114"/>
      <c r="II29" s="125"/>
      <c r="IJ29" s="114"/>
      <c r="IK29" s="125"/>
      <c r="IL29" s="114"/>
      <c r="IM29" s="125"/>
      <c r="IN29" s="114"/>
      <c r="IO29" s="125"/>
      <c r="IP29" s="114"/>
      <c r="IQ29" s="125"/>
      <c r="IR29" s="114"/>
      <c r="IS29" s="125"/>
      <c r="IT29" s="114"/>
      <c r="IU29" s="125"/>
      <c r="IV29" s="114"/>
      <c r="IW29" s="125"/>
      <c r="IX29" s="114"/>
      <c r="IY29" s="125"/>
      <c r="IZ29" s="114"/>
      <c r="JA29" s="125"/>
      <c r="JB29" s="114"/>
      <c r="JC29" s="125"/>
      <c r="JD29" s="114"/>
      <c r="JE29" s="125"/>
      <c r="JF29" s="114"/>
      <c r="JG29" s="125"/>
      <c r="JH29" s="114"/>
      <c r="JI29" s="125"/>
      <c r="JJ29" s="114"/>
      <c r="JK29" s="125"/>
      <c r="JL29" s="114"/>
      <c r="JM29" s="125"/>
      <c r="JN29" s="114"/>
      <c r="JO29" s="125"/>
      <c r="JP29" s="114"/>
      <c r="JQ29" s="125"/>
      <c r="JR29" s="114"/>
      <c r="JS29" s="125"/>
      <c r="JT29" s="114"/>
      <c r="JU29" s="125"/>
      <c r="JV29" s="114"/>
      <c r="JW29" s="125"/>
      <c r="JX29" s="114"/>
      <c r="JY29" s="126"/>
      <c r="JZ29" s="126"/>
      <c r="KA29" s="126"/>
      <c r="KB29" s="126"/>
      <c r="KC29" s="126"/>
      <c r="KD29" s="126"/>
      <c r="KE29" s="126"/>
      <c r="KF29" s="126"/>
      <c r="KG29" s="126"/>
      <c r="KH29" s="126"/>
      <c r="KI29" s="126"/>
      <c r="KJ29" s="126"/>
      <c r="KK29" s="126"/>
      <c r="KL29" s="126"/>
    </row>
    <row r="30" customFormat="false" ht="13.8" hidden="false" customHeight="false" outlineLevel="0" collapsed="false">
      <c r="A30" s="76"/>
      <c r="B30" s="76"/>
      <c r="C30" s="76"/>
      <c r="D30" s="76"/>
      <c r="E30" s="76" t="s">
        <v>80</v>
      </c>
      <c r="F30" s="109" t="n">
        <v>0</v>
      </c>
      <c r="G30" s="109" t="n">
        <v>0</v>
      </c>
      <c r="H30" s="109" t="n">
        <v>0</v>
      </c>
      <c r="I30" s="109" t="n">
        <v>0</v>
      </c>
      <c r="J30" s="109" t="n">
        <v>0</v>
      </c>
      <c r="K30" s="109" t="n">
        <v>0</v>
      </c>
      <c r="L30" s="109" t="n">
        <v>0</v>
      </c>
      <c r="M30" s="109" t="n">
        <v>0</v>
      </c>
      <c r="N30" s="109" t="n">
        <v>0</v>
      </c>
      <c r="O30" s="109" t="n">
        <v>0</v>
      </c>
      <c r="P30" s="109" t="n">
        <v>0</v>
      </c>
      <c r="Q30" s="109" t="n">
        <v>0</v>
      </c>
      <c r="R30" s="109" t="n">
        <v>0</v>
      </c>
      <c r="S30" s="109" t="n">
        <v>0</v>
      </c>
      <c r="T30" s="109" t="n">
        <v>0</v>
      </c>
      <c r="U30" s="109" t="n">
        <v>0</v>
      </c>
      <c r="V30" s="109" t="n">
        <v>0</v>
      </c>
      <c r="W30" s="109" t="n">
        <v>0</v>
      </c>
      <c r="X30" s="109" t="n">
        <v>0</v>
      </c>
      <c r="Y30" s="109" t="n">
        <v>0</v>
      </c>
      <c r="Z30" s="109" t="n">
        <v>0</v>
      </c>
      <c r="AA30" s="109" t="n">
        <v>0</v>
      </c>
      <c r="AB30" s="109" t="n">
        <v>0</v>
      </c>
      <c r="AC30" s="109" t="n">
        <v>0</v>
      </c>
      <c r="AD30" s="109" t="n">
        <v>0</v>
      </c>
      <c r="AE30" s="109" t="n">
        <v>0</v>
      </c>
      <c r="AF30" s="109" t="n">
        <v>0</v>
      </c>
      <c r="AG30" s="109" t="n">
        <v>0</v>
      </c>
      <c r="AH30" s="109" t="n">
        <v>0</v>
      </c>
      <c r="AI30" s="109" t="n">
        <v>0</v>
      </c>
      <c r="AJ30" s="109" t="n">
        <v>0</v>
      </c>
      <c r="AK30" s="109" t="n">
        <v>0</v>
      </c>
      <c r="AL30" s="109" t="n">
        <v>0</v>
      </c>
      <c r="AM30" s="109" t="n">
        <v>0</v>
      </c>
      <c r="AN30" s="109" t="n">
        <v>0</v>
      </c>
      <c r="AO30" s="109" t="n">
        <v>0</v>
      </c>
      <c r="AP30" s="109" t="n">
        <v>0</v>
      </c>
      <c r="AQ30" s="109" t="n">
        <v>0</v>
      </c>
      <c r="AR30" s="109" t="n">
        <v>0</v>
      </c>
      <c r="AS30" s="109" t="n">
        <v>0</v>
      </c>
      <c r="AT30" s="109" t="n">
        <v>0</v>
      </c>
      <c r="AU30" s="109" t="n">
        <v>0</v>
      </c>
      <c r="AV30" s="109" t="n">
        <v>0</v>
      </c>
      <c r="AW30" s="109" t="n">
        <v>0</v>
      </c>
      <c r="AX30" s="109" t="n">
        <v>0</v>
      </c>
      <c r="AY30" s="109" t="n">
        <v>0</v>
      </c>
      <c r="AZ30" s="109" t="n">
        <v>0</v>
      </c>
      <c r="BA30" s="109" t="n">
        <v>0</v>
      </c>
      <c r="BB30" s="109" t="n">
        <v>0</v>
      </c>
      <c r="BC30" s="109" t="n">
        <v>0</v>
      </c>
      <c r="BD30" s="109" t="n">
        <v>0</v>
      </c>
      <c r="BE30" s="109" t="n">
        <v>0</v>
      </c>
      <c r="BF30" s="109" t="n">
        <v>0</v>
      </c>
      <c r="BG30" s="109" t="n">
        <v>0</v>
      </c>
      <c r="BH30" s="109" t="n">
        <v>0</v>
      </c>
      <c r="BI30" s="109" t="n">
        <v>0</v>
      </c>
      <c r="BJ30" s="109" t="n">
        <v>0</v>
      </c>
      <c r="BK30" s="109" t="n">
        <v>0</v>
      </c>
      <c r="BL30" s="109" t="n">
        <v>0</v>
      </c>
      <c r="BM30" s="109" t="n">
        <v>0</v>
      </c>
      <c r="BN30" s="109" t="n">
        <v>0</v>
      </c>
      <c r="BO30" s="109" t="n">
        <v>0</v>
      </c>
      <c r="BP30" s="109" t="n">
        <v>0</v>
      </c>
      <c r="BQ30" s="109" t="n">
        <v>0</v>
      </c>
      <c r="BR30" s="109" t="n">
        <v>0</v>
      </c>
      <c r="BS30" s="109" t="n">
        <v>0</v>
      </c>
      <c r="BT30" s="109" t="n">
        <v>0</v>
      </c>
      <c r="BU30" s="109" t="n">
        <v>0</v>
      </c>
      <c r="BV30" s="109" t="n">
        <v>0</v>
      </c>
      <c r="BW30" s="109" t="n">
        <v>0</v>
      </c>
      <c r="BX30" s="109" t="n">
        <v>0</v>
      </c>
      <c r="BY30" s="109" t="n">
        <v>0</v>
      </c>
      <c r="BZ30" s="109" t="n">
        <v>0</v>
      </c>
      <c r="CA30" s="109" t="n">
        <v>0</v>
      </c>
      <c r="CB30" s="109" t="n">
        <v>0</v>
      </c>
      <c r="CC30" s="109" t="n">
        <v>0</v>
      </c>
      <c r="CD30" s="109" t="n">
        <v>0</v>
      </c>
      <c r="CE30" s="109" t="n">
        <v>0</v>
      </c>
      <c r="CF30" s="109" t="n">
        <v>0</v>
      </c>
      <c r="CG30" s="109" t="n">
        <v>0</v>
      </c>
      <c r="CH30" s="109" t="n">
        <v>0</v>
      </c>
      <c r="CI30" s="109" t="n">
        <v>0</v>
      </c>
      <c r="CJ30" s="109" t="n">
        <v>0</v>
      </c>
      <c r="CK30" s="109" t="n">
        <v>0</v>
      </c>
      <c r="CL30" s="109" t="n">
        <v>0</v>
      </c>
      <c r="CM30" s="109" t="n">
        <v>0</v>
      </c>
      <c r="CN30" s="109" t="n">
        <v>0</v>
      </c>
      <c r="CO30" s="109" t="n">
        <v>0</v>
      </c>
      <c r="CP30" s="109" t="n">
        <v>0</v>
      </c>
      <c r="CQ30" s="109" t="n">
        <v>0</v>
      </c>
      <c r="CR30" s="109" t="n">
        <v>0</v>
      </c>
      <c r="CS30" s="109" t="n">
        <v>0</v>
      </c>
      <c r="CT30" s="109" t="n">
        <v>0</v>
      </c>
      <c r="CU30" s="109" t="n">
        <v>0</v>
      </c>
      <c r="CV30" s="109" t="n">
        <v>0</v>
      </c>
      <c r="CW30" s="109" t="n">
        <v>0</v>
      </c>
      <c r="CX30" s="109" t="n">
        <v>0</v>
      </c>
      <c r="CY30" s="109" t="n">
        <v>0</v>
      </c>
      <c r="CZ30" s="109" t="n">
        <v>0</v>
      </c>
      <c r="DA30" s="109" t="n">
        <v>0</v>
      </c>
      <c r="DB30" s="109" t="n">
        <v>0</v>
      </c>
      <c r="DC30" s="109" t="n">
        <v>0</v>
      </c>
      <c r="DD30" s="109" t="n">
        <v>0</v>
      </c>
      <c r="DE30" s="109" t="n">
        <v>0</v>
      </c>
      <c r="DF30" s="109" t="n">
        <v>0</v>
      </c>
      <c r="DG30" s="109" t="n">
        <v>0</v>
      </c>
      <c r="DH30" s="109" t="n">
        <v>0</v>
      </c>
      <c r="DI30" s="109" t="n">
        <v>0</v>
      </c>
      <c r="DJ30" s="109" t="n">
        <v>0</v>
      </c>
      <c r="DK30" s="109" t="n">
        <v>0</v>
      </c>
      <c r="DL30" s="109" t="n">
        <v>0</v>
      </c>
      <c r="DM30" s="109" t="n">
        <v>0</v>
      </c>
      <c r="DN30" s="109" t="n">
        <v>0</v>
      </c>
      <c r="DO30" s="109" t="n">
        <v>0</v>
      </c>
      <c r="DP30" s="109" t="n">
        <v>0</v>
      </c>
      <c r="DQ30" s="109" t="n">
        <v>0</v>
      </c>
      <c r="DR30" s="109" t="n">
        <v>0</v>
      </c>
      <c r="DS30" s="109" t="n">
        <v>0</v>
      </c>
      <c r="DT30" s="109" t="n">
        <v>0</v>
      </c>
      <c r="DU30" s="109" t="n">
        <v>0</v>
      </c>
      <c r="DV30" s="109" t="n">
        <v>0</v>
      </c>
      <c r="DW30" s="109" t="n">
        <v>0</v>
      </c>
      <c r="DX30" s="109" t="n">
        <v>0</v>
      </c>
      <c r="DY30" s="109" t="n">
        <v>0</v>
      </c>
      <c r="DZ30" s="109" t="n">
        <v>0</v>
      </c>
      <c r="EA30" s="109" t="n">
        <v>0</v>
      </c>
      <c r="EB30" s="109" t="n">
        <v>0</v>
      </c>
      <c r="EC30" s="109" t="n">
        <v>0</v>
      </c>
      <c r="ED30" s="109" t="n">
        <v>0</v>
      </c>
      <c r="EE30" s="109" t="n">
        <v>0</v>
      </c>
      <c r="EF30" s="109" t="n">
        <v>0</v>
      </c>
      <c r="EG30" s="109" t="n">
        <v>0</v>
      </c>
      <c r="EH30" s="109" t="n">
        <v>0</v>
      </c>
      <c r="EI30" s="109" t="n">
        <v>0</v>
      </c>
      <c r="EJ30" s="109" t="n">
        <v>0</v>
      </c>
      <c r="EK30" s="109" t="n">
        <v>0</v>
      </c>
      <c r="EL30" s="109" t="n">
        <v>0</v>
      </c>
      <c r="EM30" s="109" t="n">
        <v>0</v>
      </c>
      <c r="EN30" s="109" t="n">
        <v>0</v>
      </c>
      <c r="EO30" s="109" t="n">
        <v>0</v>
      </c>
      <c r="EP30" s="109" t="n">
        <v>0</v>
      </c>
      <c r="EQ30" s="109" t="n">
        <v>0</v>
      </c>
      <c r="ER30" s="109" t="n">
        <v>0</v>
      </c>
      <c r="ES30" s="109" t="n">
        <v>0</v>
      </c>
      <c r="ET30" s="109" t="n">
        <v>0</v>
      </c>
      <c r="EU30" s="109" t="n">
        <v>0</v>
      </c>
      <c r="EV30" s="109" t="n">
        <v>0</v>
      </c>
      <c r="EW30" s="109" t="n">
        <v>0</v>
      </c>
      <c r="EX30" s="109" t="n">
        <v>0</v>
      </c>
      <c r="EY30" s="109" t="n">
        <f aca="false">ROUND(SUM(F30:EX30),5)</f>
        <v>0</v>
      </c>
      <c r="EZ30" s="114"/>
      <c r="FA30" s="125"/>
      <c r="FB30" s="114"/>
      <c r="FC30" s="125"/>
      <c r="FD30" s="114"/>
      <c r="FE30" s="125"/>
      <c r="FF30" s="114"/>
      <c r="FG30" s="125"/>
      <c r="FH30" s="114"/>
      <c r="FI30" s="125"/>
      <c r="FJ30" s="114"/>
      <c r="FK30" s="125"/>
      <c r="FL30" s="114"/>
      <c r="FM30" s="125"/>
      <c r="FN30" s="114"/>
      <c r="FO30" s="125"/>
      <c r="FP30" s="114"/>
      <c r="FQ30" s="125"/>
      <c r="FR30" s="114"/>
      <c r="FS30" s="125"/>
      <c r="FT30" s="114"/>
      <c r="FU30" s="125"/>
      <c r="FV30" s="114"/>
      <c r="FW30" s="125"/>
      <c r="FX30" s="114"/>
      <c r="FY30" s="125"/>
      <c r="FZ30" s="114"/>
      <c r="GA30" s="125"/>
      <c r="GB30" s="114"/>
      <c r="GC30" s="125"/>
      <c r="GD30" s="114"/>
      <c r="GE30" s="125"/>
      <c r="GF30" s="114"/>
      <c r="GG30" s="125"/>
      <c r="GH30" s="114"/>
      <c r="GI30" s="125"/>
      <c r="GJ30" s="114"/>
      <c r="GK30" s="125"/>
      <c r="GL30" s="114"/>
      <c r="GM30" s="125"/>
      <c r="GN30" s="114"/>
      <c r="GO30" s="125"/>
      <c r="GP30" s="114"/>
      <c r="GQ30" s="125"/>
      <c r="GR30" s="114"/>
      <c r="GS30" s="125"/>
      <c r="GT30" s="114"/>
      <c r="GU30" s="125"/>
      <c r="GV30" s="114"/>
      <c r="GW30" s="125"/>
      <c r="GX30" s="114"/>
      <c r="GY30" s="125"/>
      <c r="GZ30" s="114"/>
      <c r="HA30" s="125"/>
      <c r="HB30" s="114"/>
      <c r="HC30" s="125"/>
      <c r="HD30" s="114"/>
      <c r="HE30" s="125"/>
      <c r="HF30" s="114"/>
      <c r="HG30" s="125"/>
      <c r="HH30" s="114"/>
      <c r="HI30" s="125"/>
      <c r="HJ30" s="114"/>
      <c r="HK30" s="125"/>
      <c r="HL30" s="114"/>
      <c r="HM30" s="125"/>
      <c r="HN30" s="114"/>
      <c r="HO30" s="125"/>
      <c r="HP30" s="114"/>
      <c r="HQ30" s="125"/>
      <c r="HR30" s="114"/>
      <c r="HS30" s="125"/>
      <c r="HT30" s="114"/>
      <c r="HU30" s="125"/>
      <c r="HV30" s="114"/>
      <c r="HW30" s="125"/>
      <c r="HX30" s="114"/>
      <c r="HY30" s="125"/>
      <c r="HZ30" s="114"/>
      <c r="IA30" s="125"/>
      <c r="IB30" s="114"/>
      <c r="IC30" s="125"/>
      <c r="ID30" s="114"/>
      <c r="IE30" s="125"/>
      <c r="IF30" s="114"/>
      <c r="IG30" s="125"/>
      <c r="IH30" s="114"/>
      <c r="II30" s="125"/>
      <c r="IJ30" s="114"/>
      <c r="IK30" s="125"/>
      <c r="IL30" s="114"/>
      <c r="IM30" s="125"/>
      <c r="IN30" s="114"/>
      <c r="IO30" s="125"/>
      <c r="IP30" s="114"/>
      <c r="IQ30" s="125"/>
      <c r="IR30" s="114"/>
      <c r="IS30" s="125"/>
      <c r="IT30" s="114"/>
      <c r="IU30" s="125"/>
      <c r="IV30" s="114"/>
      <c r="IW30" s="125"/>
      <c r="IX30" s="114"/>
      <c r="IY30" s="125"/>
      <c r="IZ30" s="114"/>
      <c r="JA30" s="125"/>
      <c r="JB30" s="114"/>
      <c r="JC30" s="125"/>
      <c r="JD30" s="114"/>
      <c r="JE30" s="125"/>
      <c r="JF30" s="114"/>
      <c r="JG30" s="125"/>
      <c r="JH30" s="114"/>
      <c r="JI30" s="125"/>
      <c r="JJ30" s="114"/>
      <c r="JK30" s="125"/>
      <c r="JL30" s="114"/>
      <c r="JM30" s="125"/>
      <c r="JN30" s="114"/>
      <c r="JO30" s="125"/>
      <c r="JP30" s="114"/>
      <c r="JQ30" s="125"/>
      <c r="JR30" s="114"/>
      <c r="JS30" s="125"/>
      <c r="JT30" s="114"/>
      <c r="JU30" s="125"/>
      <c r="JV30" s="114"/>
      <c r="JW30" s="125"/>
      <c r="JX30" s="114"/>
      <c r="JY30" s="126"/>
      <c r="JZ30" s="126"/>
      <c r="KA30" s="126"/>
      <c r="KB30" s="126"/>
      <c r="KC30" s="126"/>
      <c r="KD30" s="126"/>
      <c r="KE30" s="126"/>
      <c r="KF30" s="126"/>
      <c r="KG30" s="126"/>
      <c r="KH30" s="126"/>
      <c r="KI30" s="126"/>
      <c r="KJ30" s="126"/>
      <c r="KK30" s="126"/>
      <c r="KL30" s="126"/>
    </row>
    <row r="31" customFormat="false" ht="13.8" hidden="false" customHeight="false" outlineLevel="0" collapsed="false">
      <c r="A31" s="76"/>
      <c r="B31" s="76"/>
      <c r="C31" s="76"/>
      <c r="D31" s="76"/>
      <c r="E31" s="76" t="s">
        <v>81</v>
      </c>
      <c r="F31" s="109" t="n">
        <v>0</v>
      </c>
      <c r="G31" s="109" t="n">
        <v>0</v>
      </c>
      <c r="H31" s="109" t="n">
        <v>0</v>
      </c>
      <c r="I31" s="109" t="n">
        <v>0</v>
      </c>
      <c r="J31" s="109" t="n">
        <v>0</v>
      </c>
      <c r="K31" s="109" t="n">
        <v>0</v>
      </c>
      <c r="L31" s="109" t="n">
        <v>0</v>
      </c>
      <c r="M31" s="109" t="n">
        <v>0</v>
      </c>
      <c r="N31" s="109" t="n">
        <v>0</v>
      </c>
      <c r="O31" s="109" t="n">
        <v>0</v>
      </c>
      <c r="P31" s="109" t="n">
        <v>0</v>
      </c>
      <c r="Q31" s="109" t="n">
        <v>0</v>
      </c>
      <c r="R31" s="109" t="n">
        <v>0</v>
      </c>
      <c r="S31" s="109" t="n">
        <v>0</v>
      </c>
      <c r="T31" s="109" t="n">
        <v>0</v>
      </c>
      <c r="U31" s="109" t="n">
        <v>0</v>
      </c>
      <c r="V31" s="109" t="n">
        <v>0</v>
      </c>
      <c r="W31" s="109" t="n">
        <v>0</v>
      </c>
      <c r="X31" s="109" t="n">
        <v>0</v>
      </c>
      <c r="Y31" s="109" t="n">
        <v>0</v>
      </c>
      <c r="Z31" s="109" t="n">
        <v>0</v>
      </c>
      <c r="AA31" s="109" t="n">
        <v>0</v>
      </c>
      <c r="AB31" s="109" t="n">
        <v>0</v>
      </c>
      <c r="AC31" s="109" t="n">
        <v>0</v>
      </c>
      <c r="AD31" s="109" t="n">
        <v>0</v>
      </c>
      <c r="AE31" s="109" t="n">
        <v>0</v>
      </c>
      <c r="AF31" s="109" t="n">
        <v>0</v>
      </c>
      <c r="AG31" s="109" t="n">
        <v>0</v>
      </c>
      <c r="AH31" s="109" t="n">
        <v>0</v>
      </c>
      <c r="AI31" s="109" t="n">
        <v>0</v>
      </c>
      <c r="AJ31" s="109" t="n">
        <v>0</v>
      </c>
      <c r="AK31" s="109" t="n">
        <v>0</v>
      </c>
      <c r="AL31" s="109" t="n">
        <v>0</v>
      </c>
      <c r="AM31" s="109" t="n">
        <v>0</v>
      </c>
      <c r="AN31" s="109" t="n">
        <v>0</v>
      </c>
      <c r="AO31" s="109" t="n">
        <v>0</v>
      </c>
      <c r="AP31" s="109" t="n">
        <v>0</v>
      </c>
      <c r="AQ31" s="109" t="n">
        <v>0</v>
      </c>
      <c r="AR31" s="109" t="n">
        <v>0</v>
      </c>
      <c r="AS31" s="109" t="n">
        <v>0</v>
      </c>
      <c r="AT31" s="109" t="n">
        <v>0</v>
      </c>
      <c r="AU31" s="109" t="n">
        <v>0</v>
      </c>
      <c r="AV31" s="109" t="n">
        <v>0</v>
      </c>
      <c r="AW31" s="109" t="n">
        <v>0</v>
      </c>
      <c r="AX31" s="109" t="n">
        <v>0</v>
      </c>
      <c r="AY31" s="109" t="n">
        <v>0</v>
      </c>
      <c r="AZ31" s="109" t="n">
        <v>0</v>
      </c>
      <c r="BA31" s="109" t="n">
        <v>0</v>
      </c>
      <c r="BB31" s="109" t="n">
        <v>0</v>
      </c>
      <c r="BC31" s="109" t="n">
        <v>0</v>
      </c>
      <c r="BD31" s="109" t="n">
        <v>0</v>
      </c>
      <c r="BE31" s="109" t="n">
        <v>0</v>
      </c>
      <c r="BF31" s="109" t="n">
        <v>0</v>
      </c>
      <c r="BG31" s="109" t="n">
        <v>0</v>
      </c>
      <c r="BH31" s="109" t="n">
        <v>0</v>
      </c>
      <c r="BI31" s="109" t="n">
        <v>0</v>
      </c>
      <c r="BJ31" s="109" t="n">
        <v>0</v>
      </c>
      <c r="BK31" s="109" t="n">
        <v>0</v>
      </c>
      <c r="BL31" s="109" t="n">
        <v>0</v>
      </c>
      <c r="BM31" s="109" t="n">
        <v>0</v>
      </c>
      <c r="BN31" s="109" t="n">
        <v>0</v>
      </c>
      <c r="BO31" s="109" t="n">
        <v>0</v>
      </c>
      <c r="BP31" s="109" t="n">
        <v>0</v>
      </c>
      <c r="BQ31" s="109" t="n">
        <v>0</v>
      </c>
      <c r="BR31" s="109" t="n">
        <v>0</v>
      </c>
      <c r="BS31" s="109" t="n">
        <v>0</v>
      </c>
      <c r="BT31" s="109" t="n">
        <v>0</v>
      </c>
      <c r="BU31" s="109" t="n">
        <v>0</v>
      </c>
      <c r="BV31" s="109" t="n">
        <v>0</v>
      </c>
      <c r="BW31" s="109" t="n">
        <v>0</v>
      </c>
      <c r="BX31" s="109" t="n">
        <v>0</v>
      </c>
      <c r="BY31" s="109" t="n">
        <v>0</v>
      </c>
      <c r="BZ31" s="109" t="n">
        <v>0</v>
      </c>
      <c r="CA31" s="109" t="n">
        <v>0</v>
      </c>
      <c r="CB31" s="109" t="n">
        <v>0</v>
      </c>
      <c r="CC31" s="109" t="n">
        <v>0</v>
      </c>
      <c r="CD31" s="109" t="n">
        <v>0</v>
      </c>
      <c r="CE31" s="109" t="n">
        <v>0</v>
      </c>
      <c r="CF31" s="109" t="n">
        <v>0</v>
      </c>
      <c r="CG31" s="109" t="n">
        <v>0</v>
      </c>
      <c r="CH31" s="109" t="n">
        <v>0</v>
      </c>
      <c r="CI31" s="109" t="n">
        <v>0</v>
      </c>
      <c r="CJ31" s="109" t="n">
        <v>0</v>
      </c>
      <c r="CK31" s="109" t="n">
        <v>0</v>
      </c>
      <c r="CL31" s="109" t="n">
        <v>0</v>
      </c>
      <c r="CM31" s="109" t="n">
        <v>0</v>
      </c>
      <c r="CN31" s="109" t="n">
        <v>0</v>
      </c>
      <c r="CO31" s="109" t="n">
        <v>0</v>
      </c>
      <c r="CP31" s="109" t="n">
        <v>0</v>
      </c>
      <c r="CQ31" s="109" t="n">
        <v>0</v>
      </c>
      <c r="CR31" s="109" t="n">
        <v>0</v>
      </c>
      <c r="CS31" s="109" t="n">
        <v>0</v>
      </c>
      <c r="CT31" s="109" t="n">
        <v>0</v>
      </c>
      <c r="CU31" s="109" t="n">
        <v>0</v>
      </c>
      <c r="CV31" s="109" t="n">
        <v>0</v>
      </c>
      <c r="CW31" s="109" t="n">
        <v>0</v>
      </c>
      <c r="CX31" s="109" t="n">
        <v>0</v>
      </c>
      <c r="CY31" s="109" t="n">
        <v>0</v>
      </c>
      <c r="CZ31" s="109" t="n">
        <v>0</v>
      </c>
      <c r="DA31" s="109" t="n">
        <v>0</v>
      </c>
      <c r="DB31" s="109" t="n">
        <v>0</v>
      </c>
      <c r="DC31" s="109" t="n">
        <v>0</v>
      </c>
      <c r="DD31" s="109" t="n">
        <v>0</v>
      </c>
      <c r="DE31" s="109" t="n">
        <v>0</v>
      </c>
      <c r="DF31" s="109" t="n">
        <v>0</v>
      </c>
      <c r="DG31" s="109" t="n">
        <v>0</v>
      </c>
      <c r="DH31" s="109" t="n">
        <v>0</v>
      </c>
      <c r="DI31" s="109" t="n">
        <v>0</v>
      </c>
      <c r="DJ31" s="109" t="n">
        <v>0</v>
      </c>
      <c r="DK31" s="109" t="n">
        <v>0</v>
      </c>
      <c r="DL31" s="109" t="n">
        <v>0</v>
      </c>
      <c r="DM31" s="109" t="n">
        <v>0</v>
      </c>
      <c r="DN31" s="109" t="n">
        <v>0</v>
      </c>
      <c r="DO31" s="109" t="n">
        <v>0</v>
      </c>
      <c r="DP31" s="109" t="n">
        <v>0</v>
      </c>
      <c r="DQ31" s="109" t="n">
        <v>0</v>
      </c>
      <c r="DR31" s="109" t="n">
        <v>0</v>
      </c>
      <c r="DS31" s="109" t="n">
        <v>0</v>
      </c>
      <c r="DT31" s="109" t="n">
        <v>0</v>
      </c>
      <c r="DU31" s="109" t="n">
        <v>0</v>
      </c>
      <c r="DV31" s="109" t="n">
        <v>0</v>
      </c>
      <c r="DW31" s="109" t="n">
        <v>0</v>
      </c>
      <c r="DX31" s="109" t="n">
        <v>0</v>
      </c>
      <c r="DY31" s="109" t="n">
        <v>0</v>
      </c>
      <c r="DZ31" s="109" t="n">
        <v>0</v>
      </c>
      <c r="EA31" s="109" t="n">
        <v>0</v>
      </c>
      <c r="EB31" s="109" t="n">
        <v>0</v>
      </c>
      <c r="EC31" s="109" t="n">
        <v>0</v>
      </c>
      <c r="ED31" s="109" t="n">
        <v>0</v>
      </c>
      <c r="EE31" s="109" t="n">
        <v>0</v>
      </c>
      <c r="EF31" s="109" t="n">
        <v>0</v>
      </c>
      <c r="EG31" s="109" t="n">
        <v>0</v>
      </c>
      <c r="EH31" s="109" t="n">
        <v>0</v>
      </c>
      <c r="EI31" s="109" t="n">
        <v>0</v>
      </c>
      <c r="EJ31" s="109" t="n">
        <v>0</v>
      </c>
      <c r="EK31" s="109" t="n">
        <v>0</v>
      </c>
      <c r="EL31" s="109" t="n">
        <v>0</v>
      </c>
      <c r="EM31" s="109" t="n">
        <v>0</v>
      </c>
      <c r="EN31" s="109" t="n">
        <v>0</v>
      </c>
      <c r="EO31" s="109" t="n">
        <v>0</v>
      </c>
      <c r="EP31" s="109" t="n">
        <v>0</v>
      </c>
      <c r="EQ31" s="109" t="n">
        <v>0</v>
      </c>
      <c r="ER31" s="109" t="n">
        <v>0</v>
      </c>
      <c r="ES31" s="109" t="n">
        <v>0</v>
      </c>
      <c r="ET31" s="109" t="n">
        <v>0</v>
      </c>
      <c r="EU31" s="109" t="n">
        <v>0</v>
      </c>
      <c r="EV31" s="109" t="n">
        <v>0</v>
      </c>
      <c r="EW31" s="109" t="n">
        <v>0</v>
      </c>
      <c r="EX31" s="109" t="n">
        <v>0</v>
      </c>
      <c r="EY31" s="109" t="n">
        <f aca="false">ROUND(SUM(F31:EX31),5)</f>
        <v>0</v>
      </c>
      <c r="EZ31" s="114"/>
      <c r="FA31" s="125"/>
      <c r="FB31" s="114"/>
      <c r="FC31" s="125"/>
      <c r="FD31" s="114"/>
      <c r="FE31" s="125"/>
      <c r="FF31" s="114"/>
      <c r="FG31" s="125"/>
      <c r="FH31" s="114"/>
      <c r="FI31" s="125"/>
      <c r="FJ31" s="114"/>
      <c r="FK31" s="125"/>
      <c r="FL31" s="114"/>
      <c r="FM31" s="125"/>
      <c r="FN31" s="114"/>
      <c r="FO31" s="125"/>
      <c r="FP31" s="114"/>
      <c r="FQ31" s="125"/>
      <c r="FR31" s="114"/>
      <c r="FS31" s="125"/>
      <c r="FT31" s="114"/>
      <c r="FU31" s="125"/>
      <c r="FV31" s="114"/>
      <c r="FW31" s="125"/>
      <c r="FX31" s="114"/>
      <c r="FY31" s="125"/>
      <c r="FZ31" s="114"/>
      <c r="GA31" s="125"/>
      <c r="GB31" s="114"/>
      <c r="GC31" s="125"/>
      <c r="GD31" s="114"/>
      <c r="GE31" s="125"/>
      <c r="GF31" s="114"/>
      <c r="GG31" s="125"/>
      <c r="GH31" s="114"/>
      <c r="GI31" s="125"/>
      <c r="GJ31" s="114"/>
      <c r="GK31" s="125"/>
      <c r="GL31" s="114"/>
      <c r="GM31" s="125"/>
      <c r="GN31" s="114"/>
      <c r="GO31" s="125"/>
      <c r="GP31" s="114"/>
      <c r="GQ31" s="125"/>
      <c r="GR31" s="114"/>
      <c r="GS31" s="125"/>
      <c r="GT31" s="114"/>
      <c r="GU31" s="125"/>
      <c r="GV31" s="114"/>
      <c r="GW31" s="125"/>
      <c r="GX31" s="114"/>
      <c r="GY31" s="125"/>
      <c r="GZ31" s="114"/>
      <c r="HA31" s="125"/>
      <c r="HB31" s="114"/>
      <c r="HC31" s="125"/>
      <c r="HD31" s="114"/>
      <c r="HE31" s="125"/>
      <c r="HF31" s="114"/>
      <c r="HG31" s="125"/>
      <c r="HH31" s="114"/>
      <c r="HI31" s="125"/>
      <c r="HJ31" s="114"/>
      <c r="HK31" s="125"/>
      <c r="HL31" s="114"/>
      <c r="HM31" s="125"/>
      <c r="HN31" s="114"/>
      <c r="HO31" s="125"/>
      <c r="HP31" s="114"/>
      <c r="HQ31" s="125"/>
      <c r="HR31" s="114"/>
      <c r="HS31" s="125"/>
      <c r="HT31" s="114"/>
      <c r="HU31" s="125"/>
      <c r="HV31" s="114"/>
      <c r="HW31" s="125"/>
      <c r="HX31" s="114"/>
      <c r="HY31" s="125"/>
      <c r="HZ31" s="114"/>
      <c r="IA31" s="125"/>
      <c r="IB31" s="114"/>
      <c r="IC31" s="125"/>
      <c r="ID31" s="114"/>
      <c r="IE31" s="125"/>
      <c r="IF31" s="114"/>
      <c r="IG31" s="125"/>
      <c r="IH31" s="114"/>
      <c r="II31" s="125"/>
      <c r="IJ31" s="114"/>
      <c r="IK31" s="125"/>
      <c r="IL31" s="114"/>
      <c r="IM31" s="125"/>
      <c r="IN31" s="114"/>
      <c r="IO31" s="125"/>
      <c r="IP31" s="114"/>
      <c r="IQ31" s="125"/>
      <c r="IR31" s="114"/>
      <c r="IS31" s="125"/>
      <c r="IT31" s="114"/>
      <c r="IU31" s="125"/>
      <c r="IV31" s="114"/>
      <c r="IW31" s="125"/>
      <c r="IX31" s="114"/>
      <c r="IY31" s="125"/>
      <c r="IZ31" s="114"/>
      <c r="JA31" s="125"/>
      <c r="JB31" s="114"/>
      <c r="JC31" s="125"/>
      <c r="JD31" s="114"/>
      <c r="JE31" s="125"/>
      <c r="JF31" s="114"/>
      <c r="JG31" s="125"/>
      <c r="JH31" s="114"/>
      <c r="JI31" s="125"/>
      <c r="JJ31" s="114"/>
      <c r="JK31" s="125"/>
      <c r="JL31" s="114"/>
      <c r="JM31" s="125"/>
      <c r="JN31" s="114"/>
      <c r="JO31" s="125"/>
      <c r="JP31" s="114"/>
      <c r="JQ31" s="125"/>
      <c r="JR31" s="114"/>
      <c r="JS31" s="125"/>
      <c r="JT31" s="114"/>
      <c r="JU31" s="125"/>
      <c r="JV31" s="114"/>
      <c r="JW31" s="125"/>
      <c r="JX31" s="114"/>
      <c r="JY31" s="126"/>
      <c r="JZ31" s="126"/>
      <c r="KA31" s="126"/>
      <c r="KB31" s="126"/>
      <c r="KC31" s="126"/>
      <c r="KD31" s="126"/>
      <c r="KE31" s="126"/>
      <c r="KF31" s="126"/>
      <c r="KG31" s="126"/>
      <c r="KH31" s="126"/>
      <c r="KI31" s="126"/>
      <c r="KJ31" s="126"/>
      <c r="KK31" s="126"/>
      <c r="KL31" s="126"/>
    </row>
    <row r="32" customFormat="false" ht="13.8" hidden="false" customHeight="false" outlineLevel="0" collapsed="false">
      <c r="A32" s="76"/>
      <c r="B32" s="76"/>
      <c r="C32" s="76"/>
      <c r="D32" s="76"/>
      <c r="E32" s="76" t="s">
        <v>82</v>
      </c>
      <c r="F32" s="109" t="n">
        <v>0</v>
      </c>
      <c r="G32" s="109" t="n">
        <v>0</v>
      </c>
      <c r="H32" s="109" t="n">
        <v>0</v>
      </c>
      <c r="I32" s="109" t="n">
        <v>0</v>
      </c>
      <c r="J32" s="109" t="n">
        <v>-125</v>
      </c>
      <c r="K32" s="109" t="n">
        <v>0</v>
      </c>
      <c r="L32" s="109" t="n">
        <v>0</v>
      </c>
      <c r="M32" s="109" t="n">
        <v>0</v>
      </c>
      <c r="N32" s="109" t="n">
        <v>0</v>
      </c>
      <c r="O32" s="109" t="n">
        <v>0</v>
      </c>
      <c r="P32" s="109" t="n">
        <v>0</v>
      </c>
      <c r="Q32" s="109" t="n">
        <v>0</v>
      </c>
      <c r="R32" s="109" t="n">
        <v>0</v>
      </c>
      <c r="S32" s="109" t="n">
        <v>0</v>
      </c>
      <c r="T32" s="109" t="n">
        <v>0</v>
      </c>
      <c r="U32" s="109" t="n">
        <v>0</v>
      </c>
      <c r="V32" s="109" t="n">
        <v>0</v>
      </c>
      <c r="W32" s="109" t="n">
        <v>0</v>
      </c>
      <c r="X32" s="109" t="n">
        <v>0</v>
      </c>
      <c r="Y32" s="109" t="n">
        <v>0</v>
      </c>
      <c r="Z32" s="109" t="n">
        <v>0</v>
      </c>
      <c r="AA32" s="109" t="n">
        <v>0</v>
      </c>
      <c r="AB32" s="109" t="n">
        <v>0</v>
      </c>
      <c r="AC32" s="109" t="n">
        <v>0</v>
      </c>
      <c r="AD32" s="109" t="n">
        <v>0</v>
      </c>
      <c r="AE32" s="109" t="n">
        <v>0</v>
      </c>
      <c r="AF32" s="109" t="n">
        <v>0</v>
      </c>
      <c r="AG32" s="109" t="n">
        <v>0</v>
      </c>
      <c r="AH32" s="109" t="n">
        <v>0</v>
      </c>
      <c r="AI32" s="109" t="n">
        <v>0</v>
      </c>
      <c r="AJ32" s="109" t="n">
        <v>0</v>
      </c>
      <c r="AK32" s="109" t="n">
        <v>0</v>
      </c>
      <c r="AL32" s="109" t="n">
        <v>0</v>
      </c>
      <c r="AM32" s="109" t="n">
        <v>0</v>
      </c>
      <c r="AN32" s="109" t="n">
        <v>0</v>
      </c>
      <c r="AO32" s="109" t="n">
        <v>0</v>
      </c>
      <c r="AP32" s="109" t="n">
        <v>0</v>
      </c>
      <c r="AQ32" s="109" t="n">
        <v>0</v>
      </c>
      <c r="AR32" s="109" t="n">
        <v>0</v>
      </c>
      <c r="AS32" s="109" t="n">
        <v>0</v>
      </c>
      <c r="AT32" s="109" t="n">
        <v>0</v>
      </c>
      <c r="AU32" s="109" t="n">
        <v>0</v>
      </c>
      <c r="AV32" s="109" t="n">
        <v>0</v>
      </c>
      <c r="AW32" s="109" t="n">
        <v>0</v>
      </c>
      <c r="AX32" s="109" t="n">
        <v>0</v>
      </c>
      <c r="AY32" s="109" t="n">
        <v>0</v>
      </c>
      <c r="AZ32" s="109" t="n">
        <v>0</v>
      </c>
      <c r="BA32" s="109" t="n">
        <v>0</v>
      </c>
      <c r="BB32" s="109" t="n">
        <v>0</v>
      </c>
      <c r="BC32" s="109" t="n">
        <v>0</v>
      </c>
      <c r="BD32" s="109" t="n">
        <v>0</v>
      </c>
      <c r="BE32" s="109" t="n">
        <v>0</v>
      </c>
      <c r="BF32" s="109" t="n">
        <v>0</v>
      </c>
      <c r="BG32" s="109" t="n">
        <v>0</v>
      </c>
      <c r="BH32" s="109" t="n">
        <v>0</v>
      </c>
      <c r="BI32" s="109" t="n">
        <v>0</v>
      </c>
      <c r="BJ32" s="109" t="n">
        <v>0</v>
      </c>
      <c r="BK32" s="109" t="n">
        <v>0</v>
      </c>
      <c r="BL32" s="109" t="n">
        <v>0</v>
      </c>
      <c r="BM32" s="109" t="n">
        <v>0</v>
      </c>
      <c r="BN32" s="109" t="n">
        <v>0</v>
      </c>
      <c r="BO32" s="109" t="n">
        <v>0</v>
      </c>
      <c r="BP32" s="109" t="n">
        <v>0</v>
      </c>
      <c r="BQ32" s="109" t="n">
        <v>0</v>
      </c>
      <c r="BR32" s="109" t="n">
        <v>0</v>
      </c>
      <c r="BS32" s="109" t="n">
        <v>0</v>
      </c>
      <c r="BT32" s="109" t="n">
        <v>0</v>
      </c>
      <c r="BU32" s="109" t="n">
        <v>0</v>
      </c>
      <c r="BV32" s="109" t="n">
        <v>0</v>
      </c>
      <c r="BW32" s="109" t="n">
        <v>0</v>
      </c>
      <c r="BX32" s="109" t="n">
        <v>0</v>
      </c>
      <c r="BY32" s="109" t="n">
        <v>0</v>
      </c>
      <c r="BZ32" s="109" t="n">
        <v>0</v>
      </c>
      <c r="CA32" s="109" t="n">
        <v>0</v>
      </c>
      <c r="CB32" s="109" t="n">
        <v>0</v>
      </c>
      <c r="CC32" s="109" t="n">
        <v>0</v>
      </c>
      <c r="CD32" s="109" t="n">
        <v>0</v>
      </c>
      <c r="CE32" s="109" t="n">
        <v>0</v>
      </c>
      <c r="CF32" s="109" t="n">
        <v>0</v>
      </c>
      <c r="CG32" s="109" t="n">
        <v>0</v>
      </c>
      <c r="CH32" s="109" t="n">
        <v>0</v>
      </c>
      <c r="CI32" s="109" t="n">
        <v>0</v>
      </c>
      <c r="CJ32" s="109" t="n">
        <v>0</v>
      </c>
      <c r="CK32" s="109" t="n">
        <v>0</v>
      </c>
      <c r="CL32" s="109" t="n">
        <v>0</v>
      </c>
      <c r="CM32" s="109" t="n">
        <v>0</v>
      </c>
      <c r="CN32" s="109" t="n">
        <v>0</v>
      </c>
      <c r="CO32" s="109" t="n">
        <v>0</v>
      </c>
      <c r="CP32" s="109" t="n">
        <v>0</v>
      </c>
      <c r="CQ32" s="109" t="n">
        <v>0</v>
      </c>
      <c r="CR32" s="109" t="n">
        <v>0</v>
      </c>
      <c r="CS32" s="109" t="n">
        <v>0</v>
      </c>
      <c r="CT32" s="109" t="n">
        <v>0</v>
      </c>
      <c r="CU32" s="109" t="n">
        <v>0</v>
      </c>
      <c r="CV32" s="109" t="n">
        <v>0</v>
      </c>
      <c r="CW32" s="109" t="n">
        <v>0</v>
      </c>
      <c r="CX32" s="109" t="n">
        <v>0</v>
      </c>
      <c r="CY32" s="109" t="n">
        <v>0</v>
      </c>
      <c r="CZ32" s="109" t="n">
        <v>0</v>
      </c>
      <c r="DA32" s="109" t="n">
        <v>0</v>
      </c>
      <c r="DB32" s="109" t="n">
        <v>0</v>
      </c>
      <c r="DC32" s="109" t="n">
        <v>0</v>
      </c>
      <c r="DD32" s="109" t="n">
        <v>0</v>
      </c>
      <c r="DE32" s="109" t="n">
        <v>0</v>
      </c>
      <c r="DF32" s="109" t="n">
        <v>0</v>
      </c>
      <c r="DG32" s="109" t="n">
        <v>0</v>
      </c>
      <c r="DH32" s="109" t="n">
        <v>0</v>
      </c>
      <c r="DI32" s="109" t="n">
        <v>0</v>
      </c>
      <c r="DJ32" s="109" t="n">
        <v>0</v>
      </c>
      <c r="DK32" s="109" t="n">
        <v>0</v>
      </c>
      <c r="DL32" s="109" t="n">
        <v>0</v>
      </c>
      <c r="DM32" s="109" t="n">
        <v>0</v>
      </c>
      <c r="DN32" s="109" t="n">
        <v>0</v>
      </c>
      <c r="DO32" s="109" t="n">
        <v>0</v>
      </c>
      <c r="DP32" s="109" t="n">
        <v>0</v>
      </c>
      <c r="DQ32" s="109" t="n">
        <v>0</v>
      </c>
      <c r="DR32" s="109" t="n">
        <v>0</v>
      </c>
      <c r="DS32" s="109" t="n">
        <v>0</v>
      </c>
      <c r="DT32" s="109" t="n">
        <v>0</v>
      </c>
      <c r="DU32" s="109" t="n">
        <v>0</v>
      </c>
      <c r="DV32" s="109" t="n">
        <v>0</v>
      </c>
      <c r="DW32" s="109" t="n">
        <v>0</v>
      </c>
      <c r="DX32" s="109" t="n">
        <v>0</v>
      </c>
      <c r="DY32" s="109" t="n">
        <v>0</v>
      </c>
      <c r="DZ32" s="109" t="n">
        <v>0</v>
      </c>
      <c r="EA32" s="109" t="n">
        <v>0</v>
      </c>
      <c r="EB32" s="109" t="n">
        <v>0</v>
      </c>
      <c r="EC32" s="109" t="n">
        <v>0</v>
      </c>
      <c r="ED32" s="109" t="n">
        <v>0</v>
      </c>
      <c r="EE32" s="109" t="n">
        <v>0</v>
      </c>
      <c r="EF32" s="109" t="n">
        <v>0</v>
      </c>
      <c r="EG32" s="109" t="n">
        <v>0</v>
      </c>
      <c r="EH32" s="109" t="n">
        <v>0</v>
      </c>
      <c r="EI32" s="109" t="n">
        <v>0</v>
      </c>
      <c r="EJ32" s="109" t="n">
        <v>0</v>
      </c>
      <c r="EK32" s="109" t="n">
        <v>0</v>
      </c>
      <c r="EL32" s="109" t="n">
        <v>0</v>
      </c>
      <c r="EM32" s="109" t="n">
        <v>0</v>
      </c>
      <c r="EN32" s="109" t="n">
        <v>0</v>
      </c>
      <c r="EO32" s="109" t="n">
        <v>0</v>
      </c>
      <c r="EP32" s="109" t="n">
        <v>0</v>
      </c>
      <c r="EQ32" s="109" t="n">
        <v>0</v>
      </c>
      <c r="ER32" s="109" t="n">
        <v>0</v>
      </c>
      <c r="ES32" s="109" t="n">
        <v>0</v>
      </c>
      <c r="ET32" s="109" t="n">
        <v>0</v>
      </c>
      <c r="EU32" s="109" t="n">
        <v>0</v>
      </c>
      <c r="EV32" s="109" t="n">
        <v>0</v>
      </c>
      <c r="EW32" s="109" t="n">
        <v>0</v>
      </c>
      <c r="EX32" s="109" t="n">
        <v>0</v>
      </c>
      <c r="EY32" s="109" t="n">
        <f aca="false">ROUND(SUM(F32:EX32),5)</f>
        <v>-125</v>
      </c>
      <c r="EZ32" s="114"/>
      <c r="FA32" s="125"/>
      <c r="FB32" s="114"/>
      <c r="FC32" s="125"/>
      <c r="FD32" s="114"/>
      <c r="FE32" s="125"/>
      <c r="FF32" s="114"/>
      <c r="FG32" s="125"/>
      <c r="FH32" s="114"/>
      <c r="FI32" s="125"/>
      <c r="FJ32" s="114"/>
      <c r="FK32" s="125"/>
      <c r="FL32" s="114"/>
      <c r="FM32" s="125"/>
      <c r="FN32" s="114"/>
      <c r="FO32" s="125"/>
      <c r="FP32" s="114"/>
      <c r="FQ32" s="125"/>
      <c r="FR32" s="114"/>
      <c r="FS32" s="125"/>
      <c r="FT32" s="114"/>
      <c r="FU32" s="125"/>
      <c r="FV32" s="114"/>
      <c r="FW32" s="125"/>
      <c r="FX32" s="114"/>
      <c r="FY32" s="125"/>
      <c r="FZ32" s="114"/>
      <c r="GA32" s="125"/>
      <c r="GB32" s="114"/>
      <c r="GC32" s="125"/>
      <c r="GD32" s="114"/>
      <c r="GE32" s="125"/>
      <c r="GF32" s="114"/>
      <c r="GG32" s="125"/>
      <c r="GH32" s="114"/>
      <c r="GI32" s="125"/>
      <c r="GJ32" s="114"/>
      <c r="GK32" s="125"/>
      <c r="GL32" s="114"/>
      <c r="GM32" s="125"/>
      <c r="GN32" s="114"/>
      <c r="GO32" s="125"/>
      <c r="GP32" s="114"/>
      <c r="GQ32" s="125"/>
      <c r="GR32" s="114"/>
      <c r="GS32" s="125"/>
      <c r="GT32" s="114"/>
      <c r="GU32" s="125"/>
      <c r="GV32" s="114"/>
      <c r="GW32" s="125"/>
      <c r="GX32" s="114"/>
      <c r="GY32" s="125"/>
      <c r="GZ32" s="114"/>
      <c r="HA32" s="125"/>
      <c r="HB32" s="114"/>
      <c r="HC32" s="125"/>
      <c r="HD32" s="114"/>
      <c r="HE32" s="125"/>
      <c r="HF32" s="114"/>
      <c r="HG32" s="125"/>
      <c r="HH32" s="114"/>
      <c r="HI32" s="125"/>
      <c r="HJ32" s="114"/>
      <c r="HK32" s="125"/>
      <c r="HL32" s="114"/>
      <c r="HM32" s="125"/>
      <c r="HN32" s="114"/>
      <c r="HO32" s="125"/>
      <c r="HP32" s="114"/>
      <c r="HQ32" s="125"/>
      <c r="HR32" s="114"/>
      <c r="HS32" s="125"/>
      <c r="HT32" s="114"/>
      <c r="HU32" s="125"/>
      <c r="HV32" s="114"/>
      <c r="HW32" s="125"/>
      <c r="HX32" s="114"/>
      <c r="HY32" s="125"/>
      <c r="HZ32" s="114"/>
      <c r="IA32" s="125"/>
      <c r="IB32" s="114"/>
      <c r="IC32" s="125"/>
      <c r="ID32" s="114"/>
      <c r="IE32" s="125"/>
      <c r="IF32" s="114"/>
      <c r="IG32" s="125"/>
      <c r="IH32" s="114"/>
      <c r="II32" s="125"/>
      <c r="IJ32" s="114"/>
      <c r="IK32" s="125"/>
      <c r="IL32" s="114"/>
      <c r="IM32" s="125"/>
      <c r="IN32" s="114"/>
      <c r="IO32" s="125"/>
      <c r="IP32" s="114"/>
      <c r="IQ32" s="125"/>
      <c r="IR32" s="114"/>
      <c r="IS32" s="125"/>
      <c r="IT32" s="114"/>
      <c r="IU32" s="125"/>
      <c r="IV32" s="114"/>
      <c r="IW32" s="125"/>
      <c r="IX32" s="114"/>
      <c r="IY32" s="125"/>
      <c r="IZ32" s="114"/>
      <c r="JA32" s="125"/>
      <c r="JB32" s="114"/>
      <c r="JC32" s="125"/>
      <c r="JD32" s="114"/>
      <c r="JE32" s="125"/>
      <c r="JF32" s="114"/>
      <c r="JG32" s="125"/>
      <c r="JH32" s="114"/>
      <c r="JI32" s="125"/>
      <c r="JJ32" s="114"/>
      <c r="JK32" s="125"/>
      <c r="JL32" s="114"/>
      <c r="JM32" s="125"/>
      <c r="JN32" s="114"/>
      <c r="JO32" s="125"/>
      <c r="JP32" s="114"/>
      <c r="JQ32" s="125"/>
      <c r="JR32" s="114"/>
      <c r="JS32" s="125"/>
      <c r="JT32" s="114"/>
      <c r="JU32" s="125"/>
      <c r="JV32" s="114"/>
      <c r="JW32" s="125"/>
      <c r="JX32" s="114"/>
      <c r="JY32" s="126"/>
      <c r="JZ32" s="126"/>
      <c r="KA32" s="126"/>
      <c r="KB32" s="126"/>
      <c r="KC32" s="126"/>
      <c r="KD32" s="126"/>
      <c r="KE32" s="126"/>
      <c r="KF32" s="126"/>
      <c r="KG32" s="126"/>
      <c r="KH32" s="126"/>
      <c r="KI32" s="126"/>
      <c r="KJ32" s="126"/>
      <c r="KK32" s="126"/>
      <c r="KL32" s="126"/>
    </row>
    <row r="33" customFormat="false" ht="13.8" hidden="false" customHeight="false" outlineLevel="0" collapsed="false">
      <c r="A33" s="76"/>
      <c r="B33" s="76"/>
      <c r="C33" s="76"/>
      <c r="D33" s="76"/>
      <c r="E33" s="76" t="s">
        <v>17</v>
      </c>
      <c r="F33" s="109" t="n">
        <v>0</v>
      </c>
      <c r="G33" s="109" t="n">
        <v>0</v>
      </c>
      <c r="H33" s="109" t="n">
        <v>4380</v>
      </c>
      <c r="I33" s="109" t="n">
        <v>0</v>
      </c>
      <c r="J33" s="109" t="n">
        <v>655.11</v>
      </c>
      <c r="K33" s="109" t="n">
        <v>2329.17</v>
      </c>
      <c r="L33" s="109" t="n">
        <v>0</v>
      </c>
      <c r="M33" s="109" t="n">
        <v>0</v>
      </c>
      <c r="N33" s="109" t="n">
        <v>0</v>
      </c>
      <c r="O33" s="109" t="n">
        <v>137783</v>
      </c>
      <c r="P33" s="109" t="n">
        <v>0</v>
      </c>
      <c r="Q33" s="109" t="n">
        <v>50</v>
      </c>
      <c r="R33" s="109" t="n">
        <v>0</v>
      </c>
      <c r="S33" s="109" t="n">
        <v>0</v>
      </c>
      <c r="T33" s="109" t="n">
        <v>0</v>
      </c>
      <c r="U33" s="109" t="n">
        <v>910</v>
      </c>
      <c r="V33" s="109" t="n">
        <v>3791.6</v>
      </c>
      <c r="W33" s="109" t="n">
        <v>0</v>
      </c>
      <c r="X33" s="109" t="n">
        <v>0</v>
      </c>
      <c r="Y33" s="109" t="n">
        <v>55168.56</v>
      </c>
      <c r="Z33" s="109" t="n">
        <v>890</v>
      </c>
      <c r="AA33" s="109" t="n">
        <v>0</v>
      </c>
      <c r="AB33" s="109" t="n">
        <v>0</v>
      </c>
      <c r="AC33" s="109" t="n">
        <v>0</v>
      </c>
      <c r="AD33" s="109" t="n">
        <v>14986.44</v>
      </c>
      <c r="AE33" s="109" t="n">
        <v>0</v>
      </c>
      <c r="AF33" s="109" t="n">
        <v>0</v>
      </c>
      <c r="AG33" s="109" t="n">
        <v>0</v>
      </c>
      <c r="AH33" s="109" t="n">
        <v>570</v>
      </c>
      <c r="AI33" s="109" t="n">
        <v>0</v>
      </c>
      <c r="AJ33" s="109" t="n">
        <v>0</v>
      </c>
      <c r="AK33" s="109" t="n">
        <v>0</v>
      </c>
      <c r="AL33" s="109" t="n">
        <v>0</v>
      </c>
      <c r="AM33" s="109" t="n">
        <v>0</v>
      </c>
      <c r="AN33" s="109" t="n">
        <v>0</v>
      </c>
      <c r="AO33" s="109" t="n">
        <v>0</v>
      </c>
      <c r="AP33" s="109" t="n">
        <v>1955</v>
      </c>
      <c r="AQ33" s="109" t="n">
        <v>880</v>
      </c>
      <c r="AR33" s="109" t="n">
        <v>0</v>
      </c>
      <c r="AS33" s="109" t="n">
        <v>0</v>
      </c>
      <c r="AT33" s="109" t="n">
        <v>1142.8</v>
      </c>
      <c r="AU33" s="109" t="n">
        <v>0</v>
      </c>
      <c r="AV33" s="109" t="n">
        <v>0</v>
      </c>
      <c r="AW33" s="109" t="n">
        <v>0</v>
      </c>
      <c r="AX33" s="109" t="n">
        <v>0</v>
      </c>
      <c r="AY33" s="109" t="n">
        <v>0</v>
      </c>
      <c r="AZ33" s="109" t="n">
        <v>0</v>
      </c>
      <c r="BA33" s="109" t="n">
        <v>0</v>
      </c>
      <c r="BB33" s="109" t="n">
        <v>0</v>
      </c>
      <c r="BC33" s="109" t="n">
        <v>0</v>
      </c>
      <c r="BD33" s="109" t="n">
        <v>0</v>
      </c>
      <c r="BE33" s="109" t="n">
        <v>0</v>
      </c>
      <c r="BF33" s="109" t="n">
        <v>1283.25</v>
      </c>
      <c r="BG33" s="109" t="n">
        <v>4931.47</v>
      </c>
      <c r="BH33" s="109" t="n">
        <v>0</v>
      </c>
      <c r="BI33" s="109" t="n">
        <v>890</v>
      </c>
      <c r="BJ33" s="109" t="n">
        <v>0</v>
      </c>
      <c r="BK33" s="109" t="n">
        <v>4230.9</v>
      </c>
      <c r="BL33" s="109" t="n">
        <v>0</v>
      </c>
      <c r="BM33" s="109" t="n">
        <v>5232.74</v>
      </c>
      <c r="BN33" s="109" t="n">
        <v>0</v>
      </c>
      <c r="BO33" s="109" t="n">
        <v>0</v>
      </c>
      <c r="BP33" s="109" t="n">
        <v>0</v>
      </c>
      <c r="BQ33" s="109" t="n">
        <v>0</v>
      </c>
      <c r="BR33" s="109" t="n">
        <v>0</v>
      </c>
      <c r="BS33" s="109" t="n">
        <v>0</v>
      </c>
      <c r="BT33" s="109" t="n">
        <v>0</v>
      </c>
      <c r="BU33" s="109" t="n">
        <v>3728.67</v>
      </c>
      <c r="BV33" s="109" t="n">
        <v>0</v>
      </c>
      <c r="BW33" s="109" t="n">
        <v>0</v>
      </c>
      <c r="BX33" s="109" t="n">
        <v>0</v>
      </c>
      <c r="BY33" s="109" t="n">
        <v>0</v>
      </c>
      <c r="BZ33" s="109" t="n">
        <v>0</v>
      </c>
      <c r="CA33" s="109" t="n">
        <v>0</v>
      </c>
      <c r="CB33" s="109" t="n">
        <v>50</v>
      </c>
      <c r="CC33" s="109" t="n">
        <v>0</v>
      </c>
      <c r="CD33" s="109" t="n">
        <v>400</v>
      </c>
      <c r="CE33" s="109" t="n">
        <v>0</v>
      </c>
      <c r="CF33" s="109" t="n">
        <v>0</v>
      </c>
      <c r="CG33" s="109" t="n">
        <v>0</v>
      </c>
      <c r="CH33" s="109" t="n">
        <v>0</v>
      </c>
      <c r="CI33" s="109" t="n">
        <v>0</v>
      </c>
      <c r="CJ33" s="109" t="n">
        <v>7300</v>
      </c>
      <c r="CK33" s="109" t="n">
        <v>0</v>
      </c>
      <c r="CL33" s="109" t="n">
        <v>0</v>
      </c>
      <c r="CM33" s="109" t="n">
        <v>8626.25</v>
      </c>
      <c r="CN33" s="109" t="n">
        <v>0</v>
      </c>
      <c r="CO33" s="109" t="n">
        <v>0</v>
      </c>
      <c r="CP33" s="109" t="n">
        <v>0</v>
      </c>
      <c r="CQ33" s="109" t="n">
        <v>0</v>
      </c>
      <c r="CR33" s="109" t="n">
        <v>0</v>
      </c>
      <c r="CS33" s="109" t="n">
        <v>14845.48</v>
      </c>
      <c r="CT33" s="109" t="n">
        <v>19150</v>
      </c>
      <c r="CU33" s="109" t="n">
        <v>121035.41</v>
      </c>
      <c r="CV33" s="109" t="n">
        <v>0</v>
      </c>
      <c r="CW33" s="109" t="n">
        <v>0</v>
      </c>
      <c r="CX33" s="109" t="n">
        <v>0</v>
      </c>
      <c r="CY33" s="109" t="n">
        <v>0</v>
      </c>
      <c r="CZ33" s="109" t="n">
        <v>0</v>
      </c>
      <c r="DA33" s="109" t="n">
        <v>0</v>
      </c>
      <c r="DB33" s="109" t="n">
        <v>350</v>
      </c>
      <c r="DC33" s="109" t="n">
        <v>0</v>
      </c>
      <c r="DD33" s="109" t="n">
        <v>0</v>
      </c>
      <c r="DE33" s="109" t="n">
        <v>0</v>
      </c>
      <c r="DF33" s="109" t="n">
        <v>0</v>
      </c>
      <c r="DG33" s="109" t="n">
        <v>0</v>
      </c>
      <c r="DH33" s="109" t="n">
        <v>0</v>
      </c>
      <c r="DI33" s="109" t="n">
        <v>0</v>
      </c>
      <c r="DJ33" s="109" t="n">
        <v>0</v>
      </c>
      <c r="DK33" s="109" t="n">
        <v>0</v>
      </c>
      <c r="DL33" s="109" t="n">
        <v>5736.47</v>
      </c>
      <c r="DM33" s="109" t="n">
        <v>0</v>
      </c>
      <c r="DN33" s="109" t="n">
        <v>0</v>
      </c>
      <c r="DO33" s="109" t="n">
        <v>0</v>
      </c>
      <c r="DP33" s="109" t="n">
        <v>0</v>
      </c>
      <c r="DQ33" s="109" t="n">
        <v>0</v>
      </c>
      <c r="DR33" s="109" t="n">
        <v>0</v>
      </c>
      <c r="DS33" s="109" t="n">
        <v>470</v>
      </c>
      <c r="DT33" s="109" t="n">
        <v>0</v>
      </c>
      <c r="DU33" s="109" t="n">
        <v>0</v>
      </c>
      <c r="DV33" s="109" t="n">
        <v>50</v>
      </c>
      <c r="DW33" s="109" t="n">
        <v>2856.66</v>
      </c>
      <c r="DX33" s="109" t="n">
        <v>0</v>
      </c>
      <c r="DY33" s="109" t="n">
        <v>0</v>
      </c>
      <c r="DZ33" s="109" t="n">
        <v>0</v>
      </c>
      <c r="EA33" s="109" t="n">
        <v>0</v>
      </c>
      <c r="EB33" s="109" t="n">
        <v>0</v>
      </c>
      <c r="EC33" s="109" t="n">
        <v>0</v>
      </c>
      <c r="ED33" s="109" t="n">
        <v>50</v>
      </c>
      <c r="EE33" s="109" t="n">
        <v>0</v>
      </c>
      <c r="EF33" s="109" t="n">
        <v>0</v>
      </c>
      <c r="EG33" s="109" t="n">
        <v>0</v>
      </c>
      <c r="EH33" s="109" t="n">
        <v>0</v>
      </c>
      <c r="EI33" s="109" t="n">
        <v>0</v>
      </c>
      <c r="EJ33" s="109" t="n">
        <v>269071.95</v>
      </c>
      <c r="EK33" s="109" t="n">
        <v>0</v>
      </c>
      <c r="EL33" s="109" t="n">
        <v>0</v>
      </c>
      <c r="EM33" s="109" t="n">
        <v>25351.64</v>
      </c>
      <c r="EN33" s="109" t="n">
        <v>0</v>
      </c>
      <c r="EO33" s="109" t="n">
        <v>0</v>
      </c>
      <c r="EP33" s="109" t="n">
        <v>0</v>
      </c>
      <c r="EQ33" s="109" t="n">
        <v>0</v>
      </c>
      <c r="ER33" s="109" t="n">
        <v>0</v>
      </c>
      <c r="ES33" s="109" t="n">
        <v>23923.3</v>
      </c>
      <c r="ET33" s="109" t="n">
        <v>0</v>
      </c>
      <c r="EU33" s="109" t="n">
        <v>0</v>
      </c>
      <c r="EV33" s="109" t="n">
        <v>0</v>
      </c>
      <c r="EW33" s="109" t="n">
        <v>0</v>
      </c>
      <c r="EX33" s="109" t="n">
        <v>0</v>
      </c>
      <c r="EY33" s="109" t="n">
        <f aca="false">ROUND(SUM(F33:EX33),5)</f>
        <v>745055.87</v>
      </c>
      <c r="EZ33" s="114"/>
      <c r="FA33" s="125"/>
      <c r="FB33" s="114"/>
      <c r="FC33" s="125"/>
      <c r="FD33" s="114"/>
      <c r="FE33" s="125"/>
      <c r="FF33" s="114"/>
      <c r="FG33" s="125"/>
      <c r="FH33" s="114"/>
      <c r="FI33" s="125"/>
      <c r="FJ33" s="114"/>
      <c r="FK33" s="125"/>
      <c r="FL33" s="114"/>
      <c r="FM33" s="125"/>
      <c r="FN33" s="114"/>
      <c r="FO33" s="125"/>
      <c r="FP33" s="114"/>
      <c r="FQ33" s="125"/>
      <c r="FR33" s="114"/>
      <c r="FS33" s="125"/>
      <c r="FT33" s="114"/>
      <c r="FU33" s="125"/>
      <c r="FV33" s="114"/>
      <c r="FW33" s="125"/>
      <c r="FX33" s="114"/>
      <c r="FY33" s="125"/>
      <c r="FZ33" s="114"/>
      <c r="GA33" s="125"/>
      <c r="GB33" s="114"/>
      <c r="GC33" s="125"/>
      <c r="GD33" s="114"/>
      <c r="GE33" s="125"/>
      <c r="GF33" s="114"/>
      <c r="GG33" s="125"/>
      <c r="GH33" s="114"/>
      <c r="GI33" s="125"/>
      <c r="GJ33" s="114"/>
      <c r="GK33" s="125"/>
      <c r="GL33" s="114"/>
      <c r="GM33" s="125"/>
      <c r="GN33" s="114"/>
      <c r="GO33" s="125"/>
      <c r="GP33" s="114"/>
      <c r="GQ33" s="125"/>
      <c r="GR33" s="114"/>
      <c r="GS33" s="125"/>
      <c r="GT33" s="114"/>
      <c r="GU33" s="125"/>
      <c r="GV33" s="114"/>
      <c r="GW33" s="125"/>
      <c r="GX33" s="114"/>
      <c r="GY33" s="125"/>
      <c r="GZ33" s="114"/>
      <c r="HA33" s="125"/>
      <c r="HB33" s="114"/>
      <c r="HC33" s="125"/>
      <c r="HD33" s="114"/>
      <c r="HE33" s="125"/>
      <c r="HF33" s="114"/>
      <c r="HG33" s="125"/>
      <c r="HH33" s="114"/>
      <c r="HI33" s="125"/>
      <c r="HJ33" s="114"/>
      <c r="HK33" s="125"/>
      <c r="HL33" s="114"/>
      <c r="HM33" s="125"/>
      <c r="HN33" s="114"/>
      <c r="HO33" s="125"/>
      <c r="HP33" s="114"/>
      <c r="HQ33" s="125"/>
      <c r="HR33" s="114"/>
      <c r="HS33" s="125"/>
      <c r="HT33" s="114"/>
      <c r="HU33" s="125"/>
      <c r="HV33" s="114"/>
      <c r="HW33" s="125"/>
      <c r="HX33" s="114"/>
      <c r="HY33" s="125"/>
      <c r="HZ33" s="114"/>
      <c r="IA33" s="125"/>
      <c r="IB33" s="114"/>
      <c r="IC33" s="125"/>
      <c r="ID33" s="114"/>
      <c r="IE33" s="125"/>
      <c r="IF33" s="114"/>
      <c r="IG33" s="125"/>
      <c r="IH33" s="114"/>
      <c r="II33" s="125"/>
      <c r="IJ33" s="114"/>
      <c r="IK33" s="125"/>
      <c r="IL33" s="114"/>
      <c r="IM33" s="125"/>
      <c r="IN33" s="114"/>
      <c r="IO33" s="125"/>
      <c r="IP33" s="114"/>
      <c r="IQ33" s="125"/>
      <c r="IR33" s="114"/>
      <c r="IS33" s="125"/>
      <c r="IT33" s="114"/>
      <c r="IU33" s="125"/>
      <c r="IV33" s="114"/>
      <c r="IW33" s="125"/>
      <c r="IX33" s="114"/>
      <c r="IY33" s="125"/>
      <c r="IZ33" s="114"/>
      <c r="JA33" s="125"/>
      <c r="JB33" s="114"/>
      <c r="JC33" s="125"/>
      <c r="JD33" s="114"/>
      <c r="JE33" s="125"/>
      <c r="JF33" s="114"/>
      <c r="JG33" s="125"/>
      <c r="JH33" s="114"/>
      <c r="JI33" s="125"/>
      <c r="JJ33" s="114"/>
      <c r="JK33" s="125"/>
      <c r="JL33" s="114"/>
      <c r="JM33" s="125"/>
      <c r="JN33" s="114"/>
      <c r="JO33" s="125"/>
      <c r="JP33" s="114"/>
      <c r="JQ33" s="125"/>
      <c r="JR33" s="114"/>
      <c r="JS33" s="125"/>
      <c r="JT33" s="114"/>
      <c r="JU33" s="125"/>
      <c r="JV33" s="114"/>
      <c r="JW33" s="125"/>
      <c r="JX33" s="114"/>
      <c r="JY33" s="126"/>
      <c r="JZ33" s="126"/>
      <c r="KA33" s="126"/>
      <c r="KB33" s="126"/>
      <c r="KC33" s="126"/>
      <c r="KD33" s="126"/>
      <c r="KE33" s="126"/>
      <c r="KF33" s="126"/>
      <c r="KG33" s="126"/>
      <c r="KH33" s="126"/>
      <c r="KI33" s="126"/>
      <c r="KJ33" s="126"/>
      <c r="KK33" s="126"/>
      <c r="KL33" s="126"/>
    </row>
    <row r="34" customFormat="false" ht="13.8" hidden="false" customHeight="false" outlineLevel="0" collapsed="false">
      <c r="A34" s="76"/>
      <c r="B34" s="76"/>
      <c r="C34" s="76"/>
      <c r="D34" s="76"/>
      <c r="E34" s="76" t="s">
        <v>83</v>
      </c>
      <c r="F34" s="109" t="n">
        <v>0</v>
      </c>
      <c r="G34" s="109" t="n">
        <v>0</v>
      </c>
      <c r="H34" s="109" t="n">
        <v>0</v>
      </c>
      <c r="I34" s="109" t="n">
        <v>0</v>
      </c>
      <c r="J34" s="109" t="n">
        <v>0</v>
      </c>
      <c r="K34" s="109" t="n">
        <v>0</v>
      </c>
      <c r="L34" s="109" t="n">
        <v>0</v>
      </c>
      <c r="M34" s="109" t="n">
        <v>0</v>
      </c>
      <c r="N34" s="109" t="n">
        <v>0</v>
      </c>
      <c r="O34" s="109" t="n">
        <v>0</v>
      </c>
      <c r="P34" s="109" t="n">
        <v>0</v>
      </c>
      <c r="Q34" s="109" t="n">
        <v>0</v>
      </c>
      <c r="R34" s="109" t="n">
        <v>0</v>
      </c>
      <c r="S34" s="109" t="n">
        <v>0</v>
      </c>
      <c r="T34" s="109" t="n">
        <v>0</v>
      </c>
      <c r="U34" s="109" t="n">
        <v>0</v>
      </c>
      <c r="V34" s="109" t="n">
        <v>0</v>
      </c>
      <c r="W34" s="109" t="n">
        <v>0</v>
      </c>
      <c r="X34" s="109" t="n">
        <v>0</v>
      </c>
      <c r="Y34" s="109" t="n">
        <v>0</v>
      </c>
      <c r="Z34" s="109" t="n">
        <v>0</v>
      </c>
      <c r="AA34" s="109" t="n">
        <v>0</v>
      </c>
      <c r="AB34" s="109" t="n">
        <v>0</v>
      </c>
      <c r="AC34" s="109" t="n">
        <v>0</v>
      </c>
      <c r="AD34" s="109" t="n">
        <v>0</v>
      </c>
      <c r="AE34" s="109" t="n">
        <v>0</v>
      </c>
      <c r="AF34" s="109" t="n">
        <v>0</v>
      </c>
      <c r="AG34" s="109" t="n">
        <v>0</v>
      </c>
      <c r="AH34" s="109" t="n">
        <v>0</v>
      </c>
      <c r="AI34" s="109" t="n">
        <v>0</v>
      </c>
      <c r="AJ34" s="109" t="n">
        <v>0</v>
      </c>
      <c r="AK34" s="109" t="n">
        <v>0</v>
      </c>
      <c r="AL34" s="109" t="n">
        <v>0</v>
      </c>
      <c r="AM34" s="109" t="n">
        <v>0</v>
      </c>
      <c r="AN34" s="109" t="n">
        <v>0</v>
      </c>
      <c r="AO34" s="109" t="n">
        <v>0</v>
      </c>
      <c r="AP34" s="109" t="n">
        <v>0</v>
      </c>
      <c r="AQ34" s="109" t="n">
        <v>0</v>
      </c>
      <c r="AR34" s="109" t="n">
        <v>0</v>
      </c>
      <c r="AS34" s="109" t="n">
        <v>0</v>
      </c>
      <c r="AT34" s="109" t="n">
        <v>0</v>
      </c>
      <c r="AU34" s="109" t="n">
        <v>0</v>
      </c>
      <c r="AV34" s="109" t="n">
        <v>0</v>
      </c>
      <c r="AW34" s="109" t="n">
        <v>0</v>
      </c>
      <c r="AX34" s="109" t="n">
        <v>0</v>
      </c>
      <c r="AY34" s="109" t="n">
        <v>0</v>
      </c>
      <c r="AZ34" s="109" t="n">
        <v>0</v>
      </c>
      <c r="BA34" s="109" t="n">
        <v>0</v>
      </c>
      <c r="BB34" s="109" t="n">
        <v>0</v>
      </c>
      <c r="BC34" s="109" t="n">
        <v>0</v>
      </c>
      <c r="BD34" s="109" t="n">
        <v>0</v>
      </c>
      <c r="BE34" s="109" t="n">
        <v>0</v>
      </c>
      <c r="BF34" s="109" t="n">
        <v>0</v>
      </c>
      <c r="BG34" s="109" t="n">
        <v>0</v>
      </c>
      <c r="BH34" s="109" t="n">
        <v>0</v>
      </c>
      <c r="BI34" s="109" t="n">
        <v>0</v>
      </c>
      <c r="BJ34" s="109" t="n">
        <v>0</v>
      </c>
      <c r="BK34" s="109" t="n">
        <v>0</v>
      </c>
      <c r="BL34" s="109" t="n">
        <v>0</v>
      </c>
      <c r="BM34" s="109" t="n">
        <v>0</v>
      </c>
      <c r="BN34" s="109" t="n">
        <v>0</v>
      </c>
      <c r="BO34" s="109" t="n">
        <v>0</v>
      </c>
      <c r="BP34" s="109" t="n">
        <v>0</v>
      </c>
      <c r="BQ34" s="109" t="n">
        <v>0</v>
      </c>
      <c r="BR34" s="109" t="n">
        <v>0</v>
      </c>
      <c r="BS34" s="109" t="n">
        <v>0</v>
      </c>
      <c r="BT34" s="109" t="n">
        <v>0</v>
      </c>
      <c r="BU34" s="109" t="n">
        <v>0</v>
      </c>
      <c r="BV34" s="109" t="n">
        <v>0</v>
      </c>
      <c r="BW34" s="109" t="n">
        <v>0</v>
      </c>
      <c r="BX34" s="109" t="n">
        <v>0</v>
      </c>
      <c r="BY34" s="109" t="n">
        <v>0</v>
      </c>
      <c r="BZ34" s="109" t="n">
        <v>0</v>
      </c>
      <c r="CA34" s="109" t="n">
        <v>0</v>
      </c>
      <c r="CB34" s="109" t="n">
        <v>0</v>
      </c>
      <c r="CC34" s="109" t="n">
        <v>0</v>
      </c>
      <c r="CD34" s="109" t="n">
        <v>0</v>
      </c>
      <c r="CE34" s="109" t="n">
        <v>0</v>
      </c>
      <c r="CF34" s="109" t="n">
        <v>0</v>
      </c>
      <c r="CG34" s="109" t="n">
        <v>0</v>
      </c>
      <c r="CH34" s="109" t="n">
        <v>0</v>
      </c>
      <c r="CI34" s="109" t="n">
        <v>0</v>
      </c>
      <c r="CJ34" s="109" t="n">
        <v>0</v>
      </c>
      <c r="CK34" s="109" t="n">
        <v>0</v>
      </c>
      <c r="CL34" s="109" t="n">
        <v>0</v>
      </c>
      <c r="CM34" s="109" t="n">
        <v>0</v>
      </c>
      <c r="CN34" s="109" t="n">
        <v>0</v>
      </c>
      <c r="CO34" s="109" t="n">
        <v>0</v>
      </c>
      <c r="CP34" s="109" t="n">
        <v>0</v>
      </c>
      <c r="CQ34" s="109" t="n">
        <v>0</v>
      </c>
      <c r="CR34" s="109" t="n">
        <v>0</v>
      </c>
      <c r="CS34" s="109" t="n">
        <v>0</v>
      </c>
      <c r="CT34" s="109" t="n">
        <v>0</v>
      </c>
      <c r="CU34" s="109" t="n">
        <v>0</v>
      </c>
      <c r="CV34" s="109" t="n">
        <v>0</v>
      </c>
      <c r="CW34" s="109" t="n">
        <v>0</v>
      </c>
      <c r="CX34" s="109" t="n">
        <v>0</v>
      </c>
      <c r="CY34" s="109" t="n">
        <v>0</v>
      </c>
      <c r="CZ34" s="109" t="n">
        <v>0</v>
      </c>
      <c r="DA34" s="109" t="n">
        <v>0</v>
      </c>
      <c r="DB34" s="109" t="n">
        <v>0</v>
      </c>
      <c r="DC34" s="109" t="n">
        <v>0</v>
      </c>
      <c r="DD34" s="109" t="n">
        <v>0</v>
      </c>
      <c r="DE34" s="109" t="n">
        <v>0</v>
      </c>
      <c r="DF34" s="109" t="n">
        <v>0</v>
      </c>
      <c r="DG34" s="109" t="n">
        <v>0</v>
      </c>
      <c r="DH34" s="109" t="n">
        <v>0</v>
      </c>
      <c r="DI34" s="109" t="n">
        <v>0</v>
      </c>
      <c r="DJ34" s="109" t="n">
        <v>0</v>
      </c>
      <c r="DK34" s="109" t="n">
        <v>0</v>
      </c>
      <c r="DL34" s="109" t="n">
        <v>0</v>
      </c>
      <c r="DM34" s="109" t="n">
        <v>0</v>
      </c>
      <c r="DN34" s="109" t="n">
        <v>0</v>
      </c>
      <c r="DO34" s="109" t="n">
        <v>0</v>
      </c>
      <c r="DP34" s="109" t="n">
        <v>0</v>
      </c>
      <c r="DQ34" s="109" t="n">
        <v>0</v>
      </c>
      <c r="DR34" s="109" t="n">
        <v>0</v>
      </c>
      <c r="DS34" s="109" t="n">
        <v>0</v>
      </c>
      <c r="DT34" s="109" t="n">
        <v>0</v>
      </c>
      <c r="DU34" s="109" t="n">
        <v>0</v>
      </c>
      <c r="DV34" s="109" t="n">
        <v>0</v>
      </c>
      <c r="DW34" s="109" t="n">
        <v>0</v>
      </c>
      <c r="DX34" s="109" t="n">
        <v>0</v>
      </c>
      <c r="DY34" s="109" t="n">
        <v>0</v>
      </c>
      <c r="DZ34" s="109" t="n">
        <v>0</v>
      </c>
      <c r="EA34" s="109" t="n">
        <v>0</v>
      </c>
      <c r="EB34" s="109" t="n">
        <v>0</v>
      </c>
      <c r="EC34" s="109" t="n">
        <v>0</v>
      </c>
      <c r="ED34" s="109" t="n">
        <v>0</v>
      </c>
      <c r="EE34" s="109" t="n">
        <v>0</v>
      </c>
      <c r="EF34" s="109" t="n">
        <v>0</v>
      </c>
      <c r="EG34" s="109" t="n">
        <v>0</v>
      </c>
      <c r="EH34" s="109" t="n">
        <v>0</v>
      </c>
      <c r="EI34" s="109" t="n">
        <v>0</v>
      </c>
      <c r="EJ34" s="109" t="n">
        <v>0</v>
      </c>
      <c r="EK34" s="109" t="n">
        <v>0</v>
      </c>
      <c r="EL34" s="109" t="n">
        <v>0</v>
      </c>
      <c r="EM34" s="109" t="n">
        <v>0</v>
      </c>
      <c r="EN34" s="109" t="n">
        <v>0</v>
      </c>
      <c r="EO34" s="109" t="n">
        <v>0</v>
      </c>
      <c r="EP34" s="109" t="n">
        <v>0</v>
      </c>
      <c r="EQ34" s="109" t="n">
        <v>0</v>
      </c>
      <c r="ER34" s="109" t="n">
        <v>0</v>
      </c>
      <c r="ES34" s="109" t="n">
        <v>0</v>
      </c>
      <c r="ET34" s="109" t="n">
        <v>0</v>
      </c>
      <c r="EU34" s="109" t="n">
        <v>0</v>
      </c>
      <c r="EV34" s="109" t="n">
        <v>0</v>
      </c>
      <c r="EW34" s="109" t="n">
        <v>0</v>
      </c>
      <c r="EX34" s="109" t="n">
        <v>0</v>
      </c>
      <c r="EY34" s="109" t="n">
        <f aca="false">ROUND(SUM(F34:EX34),5)</f>
        <v>0</v>
      </c>
      <c r="EZ34" s="114"/>
      <c r="FA34" s="125"/>
      <c r="FB34" s="114"/>
      <c r="FC34" s="125"/>
      <c r="FD34" s="114"/>
      <c r="FE34" s="125"/>
      <c r="FF34" s="114"/>
      <c r="FG34" s="125"/>
      <c r="FH34" s="114"/>
      <c r="FI34" s="125"/>
      <c r="FJ34" s="114"/>
      <c r="FK34" s="125"/>
      <c r="FL34" s="114"/>
      <c r="FM34" s="125"/>
      <c r="FN34" s="114"/>
      <c r="FO34" s="125"/>
      <c r="FP34" s="114"/>
      <c r="FQ34" s="125"/>
      <c r="FR34" s="114"/>
      <c r="FS34" s="125"/>
      <c r="FT34" s="114"/>
      <c r="FU34" s="125"/>
      <c r="FV34" s="114"/>
      <c r="FW34" s="125"/>
      <c r="FX34" s="114"/>
      <c r="FY34" s="125"/>
      <c r="FZ34" s="114"/>
      <c r="GA34" s="125"/>
      <c r="GB34" s="114"/>
      <c r="GC34" s="125"/>
      <c r="GD34" s="114"/>
      <c r="GE34" s="125"/>
      <c r="GF34" s="114"/>
      <c r="GG34" s="125"/>
      <c r="GH34" s="114"/>
      <c r="GI34" s="125"/>
      <c r="GJ34" s="114"/>
      <c r="GK34" s="125"/>
      <c r="GL34" s="114"/>
      <c r="GM34" s="125"/>
      <c r="GN34" s="114"/>
      <c r="GO34" s="125"/>
      <c r="GP34" s="114"/>
      <c r="GQ34" s="125"/>
      <c r="GR34" s="114"/>
      <c r="GS34" s="125"/>
      <c r="GT34" s="114"/>
      <c r="GU34" s="125"/>
      <c r="GV34" s="114"/>
      <c r="GW34" s="125"/>
      <c r="GX34" s="114"/>
      <c r="GY34" s="125"/>
      <c r="GZ34" s="114"/>
      <c r="HA34" s="125"/>
      <c r="HB34" s="114"/>
      <c r="HC34" s="125"/>
      <c r="HD34" s="114"/>
      <c r="HE34" s="125"/>
      <c r="HF34" s="114"/>
      <c r="HG34" s="125"/>
      <c r="HH34" s="114"/>
      <c r="HI34" s="125"/>
      <c r="HJ34" s="114"/>
      <c r="HK34" s="125"/>
      <c r="HL34" s="114"/>
      <c r="HM34" s="125"/>
      <c r="HN34" s="114"/>
      <c r="HO34" s="125"/>
      <c r="HP34" s="114"/>
      <c r="HQ34" s="125"/>
      <c r="HR34" s="114"/>
      <c r="HS34" s="125"/>
      <c r="HT34" s="114"/>
      <c r="HU34" s="125"/>
      <c r="HV34" s="114"/>
      <c r="HW34" s="125"/>
      <c r="HX34" s="114"/>
      <c r="HY34" s="125"/>
      <c r="HZ34" s="114"/>
      <c r="IA34" s="125"/>
      <c r="IB34" s="114"/>
      <c r="IC34" s="125"/>
      <c r="ID34" s="114"/>
      <c r="IE34" s="125"/>
      <c r="IF34" s="114"/>
      <c r="IG34" s="125"/>
      <c r="IH34" s="114"/>
      <c r="II34" s="125"/>
      <c r="IJ34" s="114"/>
      <c r="IK34" s="125"/>
      <c r="IL34" s="114"/>
      <c r="IM34" s="125"/>
      <c r="IN34" s="114"/>
      <c r="IO34" s="125"/>
      <c r="IP34" s="114"/>
      <c r="IQ34" s="125"/>
      <c r="IR34" s="114"/>
      <c r="IS34" s="125"/>
      <c r="IT34" s="114"/>
      <c r="IU34" s="125"/>
      <c r="IV34" s="114"/>
      <c r="IW34" s="125"/>
      <c r="IX34" s="114"/>
      <c r="IY34" s="125"/>
      <c r="IZ34" s="114"/>
      <c r="JA34" s="125"/>
      <c r="JB34" s="114"/>
      <c r="JC34" s="125"/>
      <c r="JD34" s="114"/>
      <c r="JE34" s="125"/>
      <c r="JF34" s="114"/>
      <c r="JG34" s="125"/>
      <c r="JH34" s="114"/>
      <c r="JI34" s="125"/>
      <c r="JJ34" s="114"/>
      <c r="JK34" s="125"/>
      <c r="JL34" s="114"/>
      <c r="JM34" s="125"/>
      <c r="JN34" s="114"/>
      <c r="JO34" s="125"/>
      <c r="JP34" s="114"/>
      <c r="JQ34" s="125"/>
      <c r="JR34" s="114"/>
      <c r="JS34" s="125"/>
      <c r="JT34" s="114"/>
      <c r="JU34" s="125"/>
      <c r="JV34" s="114"/>
      <c r="JW34" s="125"/>
      <c r="JX34" s="114"/>
      <c r="JY34" s="126"/>
      <c r="JZ34" s="126"/>
      <c r="KA34" s="126"/>
      <c r="KB34" s="126"/>
      <c r="KC34" s="126"/>
      <c r="KD34" s="126"/>
      <c r="KE34" s="126"/>
      <c r="KF34" s="126"/>
      <c r="KG34" s="126"/>
      <c r="KH34" s="126"/>
      <c r="KI34" s="126"/>
      <c r="KJ34" s="126"/>
      <c r="KK34" s="126"/>
      <c r="KL34" s="126"/>
    </row>
    <row r="35" customFormat="false" ht="13.8" hidden="false" customHeight="false" outlineLevel="0" collapsed="false">
      <c r="A35" s="76"/>
      <c r="B35" s="76"/>
      <c r="C35" s="76"/>
      <c r="D35" s="76"/>
      <c r="E35" s="76" t="s">
        <v>84</v>
      </c>
      <c r="F35" s="109" t="n">
        <v>0</v>
      </c>
      <c r="G35" s="109" t="n">
        <v>0</v>
      </c>
      <c r="H35" s="109" t="n">
        <v>0</v>
      </c>
      <c r="I35" s="109" t="n">
        <v>0</v>
      </c>
      <c r="J35" s="109" t="n">
        <v>0</v>
      </c>
      <c r="K35" s="109" t="n">
        <v>0</v>
      </c>
      <c r="L35" s="109" t="n">
        <v>0</v>
      </c>
      <c r="M35" s="109" t="n">
        <v>0</v>
      </c>
      <c r="N35" s="109" t="n">
        <v>0</v>
      </c>
      <c r="O35" s="109" t="n">
        <v>0</v>
      </c>
      <c r="P35" s="109" t="n">
        <v>0</v>
      </c>
      <c r="Q35" s="109" t="n">
        <v>0</v>
      </c>
      <c r="R35" s="109" t="n">
        <v>0</v>
      </c>
      <c r="S35" s="109" t="n">
        <v>0</v>
      </c>
      <c r="T35" s="109" t="n">
        <v>0</v>
      </c>
      <c r="U35" s="109" t="n">
        <v>0</v>
      </c>
      <c r="V35" s="109" t="n">
        <v>0</v>
      </c>
      <c r="W35" s="109" t="n">
        <v>0</v>
      </c>
      <c r="X35" s="109" t="n">
        <v>0</v>
      </c>
      <c r="Y35" s="109" t="n">
        <v>0</v>
      </c>
      <c r="Z35" s="109" t="n">
        <v>0</v>
      </c>
      <c r="AA35" s="109" t="n">
        <v>0</v>
      </c>
      <c r="AB35" s="109" t="n">
        <v>0</v>
      </c>
      <c r="AC35" s="109" t="n">
        <v>0</v>
      </c>
      <c r="AD35" s="109" t="n">
        <v>0</v>
      </c>
      <c r="AE35" s="109" t="n">
        <v>0</v>
      </c>
      <c r="AF35" s="109" t="n">
        <v>0</v>
      </c>
      <c r="AG35" s="109" t="n">
        <v>0</v>
      </c>
      <c r="AH35" s="109" t="n">
        <v>0</v>
      </c>
      <c r="AI35" s="109" t="n">
        <v>0</v>
      </c>
      <c r="AJ35" s="109" t="n">
        <v>0</v>
      </c>
      <c r="AK35" s="109" t="n">
        <v>0</v>
      </c>
      <c r="AL35" s="109" t="n">
        <v>0</v>
      </c>
      <c r="AM35" s="109" t="n">
        <v>0</v>
      </c>
      <c r="AN35" s="109" t="n">
        <v>0</v>
      </c>
      <c r="AO35" s="109" t="n">
        <v>0</v>
      </c>
      <c r="AP35" s="109" t="n">
        <v>0</v>
      </c>
      <c r="AQ35" s="109" t="n">
        <v>0</v>
      </c>
      <c r="AR35" s="109" t="n">
        <v>0</v>
      </c>
      <c r="AS35" s="109" t="n">
        <v>0</v>
      </c>
      <c r="AT35" s="109" t="n">
        <v>0</v>
      </c>
      <c r="AU35" s="109" t="n">
        <v>0</v>
      </c>
      <c r="AV35" s="109" t="n">
        <v>0</v>
      </c>
      <c r="AW35" s="109" t="n">
        <v>0</v>
      </c>
      <c r="AX35" s="109" t="n">
        <v>0</v>
      </c>
      <c r="AY35" s="109" t="n">
        <v>0</v>
      </c>
      <c r="AZ35" s="109" t="n">
        <v>0</v>
      </c>
      <c r="BA35" s="109" t="n">
        <v>0</v>
      </c>
      <c r="BB35" s="109" t="n">
        <v>0</v>
      </c>
      <c r="BC35" s="109" t="n">
        <v>0</v>
      </c>
      <c r="BD35" s="109" t="n">
        <v>0</v>
      </c>
      <c r="BE35" s="109" t="n">
        <v>0</v>
      </c>
      <c r="BF35" s="109" t="n">
        <v>0</v>
      </c>
      <c r="BG35" s="109" t="n">
        <v>0</v>
      </c>
      <c r="BH35" s="109" t="n">
        <v>0</v>
      </c>
      <c r="BI35" s="109" t="n">
        <v>0</v>
      </c>
      <c r="BJ35" s="109" t="n">
        <v>0</v>
      </c>
      <c r="BK35" s="109" t="n">
        <v>0</v>
      </c>
      <c r="BL35" s="109" t="n">
        <v>0</v>
      </c>
      <c r="BM35" s="109" t="n">
        <v>0</v>
      </c>
      <c r="BN35" s="109" t="n">
        <v>0</v>
      </c>
      <c r="BO35" s="109" t="n">
        <v>0</v>
      </c>
      <c r="BP35" s="109" t="n">
        <v>0</v>
      </c>
      <c r="BQ35" s="109" t="n">
        <v>0</v>
      </c>
      <c r="BR35" s="109" t="n">
        <v>0</v>
      </c>
      <c r="BS35" s="109" t="n">
        <v>0</v>
      </c>
      <c r="BT35" s="109" t="n">
        <v>0</v>
      </c>
      <c r="BU35" s="109" t="n">
        <v>0</v>
      </c>
      <c r="BV35" s="109" t="n">
        <v>0</v>
      </c>
      <c r="BW35" s="109" t="n">
        <v>0</v>
      </c>
      <c r="BX35" s="109" t="n">
        <v>0</v>
      </c>
      <c r="BY35" s="109" t="n">
        <v>0</v>
      </c>
      <c r="BZ35" s="109" t="n">
        <v>0</v>
      </c>
      <c r="CA35" s="109" t="n">
        <v>0</v>
      </c>
      <c r="CB35" s="109" t="n">
        <v>0</v>
      </c>
      <c r="CC35" s="109" t="n">
        <v>0</v>
      </c>
      <c r="CD35" s="109" t="n">
        <v>0</v>
      </c>
      <c r="CE35" s="109" t="n">
        <v>0</v>
      </c>
      <c r="CF35" s="109" t="n">
        <v>0</v>
      </c>
      <c r="CG35" s="109" t="n">
        <v>0</v>
      </c>
      <c r="CH35" s="109" t="n">
        <v>0</v>
      </c>
      <c r="CI35" s="109" t="n">
        <v>0</v>
      </c>
      <c r="CJ35" s="109" t="n">
        <v>0</v>
      </c>
      <c r="CK35" s="109" t="n">
        <v>0</v>
      </c>
      <c r="CL35" s="109" t="n">
        <v>0</v>
      </c>
      <c r="CM35" s="109" t="n">
        <v>0</v>
      </c>
      <c r="CN35" s="109" t="n">
        <v>0</v>
      </c>
      <c r="CO35" s="109" t="n">
        <v>0</v>
      </c>
      <c r="CP35" s="109" t="n">
        <v>0</v>
      </c>
      <c r="CQ35" s="109" t="n">
        <v>0</v>
      </c>
      <c r="CR35" s="109" t="n">
        <v>0</v>
      </c>
      <c r="CS35" s="109" t="n">
        <v>0</v>
      </c>
      <c r="CT35" s="109" t="n">
        <v>0</v>
      </c>
      <c r="CU35" s="109" t="n">
        <v>0</v>
      </c>
      <c r="CV35" s="109" t="n">
        <v>0</v>
      </c>
      <c r="CW35" s="109" t="n">
        <v>0</v>
      </c>
      <c r="CX35" s="109" t="n">
        <v>0</v>
      </c>
      <c r="CY35" s="109" t="n">
        <v>0</v>
      </c>
      <c r="CZ35" s="109" t="n">
        <v>0</v>
      </c>
      <c r="DA35" s="109" t="n">
        <v>0</v>
      </c>
      <c r="DB35" s="109" t="n">
        <v>0</v>
      </c>
      <c r="DC35" s="109" t="n">
        <v>0</v>
      </c>
      <c r="DD35" s="109" t="n">
        <v>0</v>
      </c>
      <c r="DE35" s="109" t="n">
        <v>0</v>
      </c>
      <c r="DF35" s="109" t="n">
        <v>0</v>
      </c>
      <c r="DG35" s="109" t="n">
        <v>0</v>
      </c>
      <c r="DH35" s="109" t="n">
        <v>0</v>
      </c>
      <c r="DI35" s="109" t="n">
        <v>0</v>
      </c>
      <c r="DJ35" s="109" t="n">
        <v>0</v>
      </c>
      <c r="DK35" s="109" t="n">
        <v>0</v>
      </c>
      <c r="DL35" s="109" t="n">
        <v>0</v>
      </c>
      <c r="DM35" s="109" t="n">
        <v>0</v>
      </c>
      <c r="DN35" s="109" t="n">
        <v>0</v>
      </c>
      <c r="DO35" s="109" t="n">
        <v>0</v>
      </c>
      <c r="DP35" s="109" t="n">
        <v>0</v>
      </c>
      <c r="DQ35" s="109" t="n">
        <v>0</v>
      </c>
      <c r="DR35" s="109" t="n">
        <v>0</v>
      </c>
      <c r="DS35" s="109" t="n">
        <v>0</v>
      </c>
      <c r="DT35" s="109" t="n">
        <v>0</v>
      </c>
      <c r="DU35" s="109" t="n">
        <v>0</v>
      </c>
      <c r="DV35" s="109" t="n">
        <v>0</v>
      </c>
      <c r="DW35" s="109" t="n">
        <v>0</v>
      </c>
      <c r="DX35" s="109" t="n">
        <v>0</v>
      </c>
      <c r="DY35" s="109" t="n">
        <v>0</v>
      </c>
      <c r="DZ35" s="109" t="n">
        <v>0</v>
      </c>
      <c r="EA35" s="109" t="n">
        <v>0</v>
      </c>
      <c r="EB35" s="109" t="n">
        <v>0</v>
      </c>
      <c r="EC35" s="109" t="n">
        <v>0</v>
      </c>
      <c r="ED35" s="109" t="n">
        <v>0</v>
      </c>
      <c r="EE35" s="109" t="n">
        <v>0</v>
      </c>
      <c r="EF35" s="109" t="n">
        <v>0</v>
      </c>
      <c r="EG35" s="109" t="n">
        <v>0</v>
      </c>
      <c r="EH35" s="109" t="n">
        <v>0</v>
      </c>
      <c r="EI35" s="109" t="n">
        <v>0</v>
      </c>
      <c r="EJ35" s="109" t="n">
        <v>0</v>
      </c>
      <c r="EK35" s="109" t="n">
        <v>0</v>
      </c>
      <c r="EL35" s="109" t="n">
        <v>0</v>
      </c>
      <c r="EM35" s="109" t="n">
        <v>0</v>
      </c>
      <c r="EN35" s="109" t="n">
        <v>0</v>
      </c>
      <c r="EO35" s="109" t="n">
        <v>0</v>
      </c>
      <c r="EP35" s="109" t="n">
        <v>0</v>
      </c>
      <c r="EQ35" s="109" t="n">
        <v>0</v>
      </c>
      <c r="ER35" s="109" t="n">
        <v>0</v>
      </c>
      <c r="ES35" s="109" t="n">
        <v>0</v>
      </c>
      <c r="ET35" s="109" t="n">
        <v>0</v>
      </c>
      <c r="EU35" s="109" t="n">
        <v>0</v>
      </c>
      <c r="EV35" s="109" t="n">
        <v>0</v>
      </c>
      <c r="EW35" s="109" t="n">
        <v>0</v>
      </c>
      <c r="EX35" s="109" t="n">
        <v>0</v>
      </c>
      <c r="EY35" s="109" t="n">
        <f aca="false">ROUND(SUM(F35:EX35),5)</f>
        <v>0</v>
      </c>
      <c r="EZ35" s="114"/>
      <c r="FA35" s="125"/>
      <c r="FB35" s="114"/>
      <c r="FC35" s="125"/>
      <c r="FD35" s="114"/>
      <c r="FE35" s="125"/>
      <c r="FF35" s="114"/>
      <c r="FG35" s="125"/>
      <c r="FH35" s="114"/>
      <c r="FI35" s="125"/>
      <c r="FJ35" s="114"/>
      <c r="FK35" s="125"/>
      <c r="FL35" s="114"/>
      <c r="FM35" s="125"/>
      <c r="FN35" s="114"/>
      <c r="FO35" s="125"/>
      <c r="FP35" s="114"/>
      <c r="FQ35" s="125"/>
      <c r="FR35" s="114"/>
      <c r="FS35" s="125"/>
      <c r="FT35" s="114"/>
      <c r="FU35" s="125"/>
      <c r="FV35" s="114"/>
      <c r="FW35" s="125"/>
      <c r="FX35" s="114"/>
      <c r="FY35" s="125"/>
      <c r="FZ35" s="114"/>
      <c r="GA35" s="125"/>
      <c r="GB35" s="114"/>
      <c r="GC35" s="125"/>
      <c r="GD35" s="114"/>
      <c r="GE35" s="125"/>
      <c r="GF35" s="114"/>
      <c r="GG35" s="125"/>
      <c r="GH35" s="114"/>
      <c r="GI35" s="125"/>
      <c r="GJ35" s="114"/>
      <c r="GK35" s="125"/>
      <c r="GL35" s="114"/>
      <c r="GM35" s="125"/>
      <c r="GN35" s="114"/>
      <c r="GO35" s="125"/>
      <c r="GP35" s="114"/>
      <c r="GQ35" s="125"/>
      <c r="GR35" s="114"/>
      <c r="GS35" s="125"/>
      <c r="GT35" s="114"/>
      <c r="GU35" s="125"/>
      <c r="GV35" s="114"/>
      <c r="GW35" s="125"/>
      <c r="GX35" s="114"/>
      <c r="GY35" s="125"/>
      <c r="GZ35" s="114"/>
      <c r="HA35" s="125"/>
      <c r="HB35" s="114"/>
      <c r="HC35" s="125"/>
      <c r="HD35" s="114"/>
      <c r="HE35" s="125"/>
      <c r="HF35" s="114"/>
      <c r="HG35" s="125"/>
      <c r="HH35" s="114"/>
      <c r="HI35" s="125"/>
      <c r="HJ35" s="114"/>
      <c r="HK35" s="125"/>
      <c r="HL35" s="114"/>
      <c r="HM35" s="125"/>
      <c r="HN35" s="114"/>
      <c r="HO35" s="125"/>
      <c r="HP35" s="114"/>
      <c r="HQ35" s="125"/>
      <c r="HR35" s="114"/>
      <c r="HS35" s="125"/>
      <c r="HT35" s="114"/>
      <c r="HU35" s="125"/>
      <c r="HV35" s="114"/>
      <c r="HW35" s="125"/>
      <c r="HX35" s="114"/>
      <c r="HY35" s="125"/>
      <c r="HZ35" s="114"/>
      <c r="IA35" s="125"/>
      <c r="IB35" s="114"/>
      <c r="IC35" s="125"/>
      <c r="ID35" s="114"/>
      <c r="IE35" s="125"/>
      <c r="IF35" s="114"/>
      <c r="IG35" s="125"/>
      <c r="IH35" s="114"/>
      <c r="II35" s="125"/>
      <c r="IJ35" s="114"/>
      <c r="IK35" s="125"/>
      <c r="IL35" s="114"/>
      <c r="IM35" s="125"/>
      <c r="IN35" s="114"/>
      <c r="IO35" s="125"/>
      <c r="IP35" s="114"/>
      <c r="IQ35" s="125"/>
      <c r="IR35" s="114"/>
      <c r="IS35" s="125"/>
      <c r="IT35" s="114"/>
      <c r="IU35" s="125"/>
      <c r="IV35" s="114"/>
      <c r="IW35" s="125"/>
      <c r="IX35" s="114"/>
      <c r="IY35" s="125"/>
      <c r="IZ35" s="114"/>
      <c r="JA35" s="125"/>
      <c r="JB35" s="114"/>
      <c r="JC35" s="125"/>
      <c r="JD35" s="114"/>
      <c r="JE35" s="125"/>
      <c r="JF35" s="114"/>
      <c r="JG35" s="125"/>
      <c r="JH35" s="114"/>
      <c r="JI35" s="125"/>
      <c r="JJ35" s="114"/>
      <c r="JK35" s="125"/>
      <c r="JL35" s="114"/>
      <c r="JM35" s="125"/>
      <c r="JN35" s="114"/>
      <c r="JO35" s="125"/>
      <c r="JP35" s="114"/>
      <c r="JQ35" s="125"/>
      <c r="JR35" s="114"/>
      <c r="JS35" s="125"/>
      <c r="JT35" s="114"/>
      <c r="JU35" s="125"/>
      <c r="JV35" s="114"/>
      <c r="JW35" s="125"/>
      <c r="JX35" s="114"/>
      <c r="JY35" s="126"/>
      <c r="JZ35" s="126"/>
      <c r="KA35" s="126"/>
      <c r="KB35" s="126"/>
      <c r="KC35" s="126"/>
      <c r="KD35" s="126"/>
      <c r="KE35" s="126"/>
      <c r="KF35" s="126"/>
      <c r="KG35" s="126"/>
      <c r="KH35" s="126"/>
      <c r="KI35" s="126"/>
      <c r="KJ35" s="126"/>
      <c r="KK35" s="126"/>
      <c r="KL35" s="126"/>
    </row>
    <row r="36" customFormat="false" ht="13.8" hidden="false" customHeight="false" outlineLevel="0" collapsed="false">
      <c r="A36" s="76"/>
      <c r="B36" s="76"/>
      <c r="C36" s="76"/>
      <c r="D36" s="76"/>
      <c r="E36" s="76" t="s">
        <v>85</v>
      </c>
      <c r="F36" s="109" t="n">
        <v>0</v>
      </c>
      <c r="G36" s="109" t="n">
        <v>0</v>
      </c>
      <c r="H36" s="109" t="n">
        <v>0</v>
      </c>
      <c r="I36" s="109" t="n">
        <v>0</v>
      </c>
      <c r="J36" s="109" t="n">
        <v>0</v>
      </c>
      <c r="K36" s="109" t="n">
        <v>0</v>
      </c>
      <c r="L36" s="109" t="n">
        <v>0</v>
      </c>
      <c r="M36" s="109" t="n">
        <v>0</v>
      </c>
      <c r="N36" s="109" t="n">
        <v>0</v>
      </c>
      <c r="O36" s="109" t="n">
        <v>0</v>
      </c>
      <c r="P36" s="109" t="n">
        <v>0</v>
      </c>
      <c r="Q36" s="109" t="n">
        <v>0</v>
      </c>
      <c r="R36" s="109" t="n">
        <v>0</v>
      </c>
      <c r="S36" s="109" t="n">
        <v>0</v>
      </c>
      <c r="T36" s="109" t="n">
        <v>0</v>
      </c>
      <c r="U36" s="109" t="n">
        <v>0</v>
      </c>
      <c r="V36" s="109" t="n">
        <v>0</v>
      </c>
      <c r="W36" s="109" t="n">
        <v>0</v>
      </c>
      <c r="X36" s="109" t="n">
        <v>0</v>
      </c>
      <c r="Y36" s="109" t="n">
        <v>0</v>
      </c>
      <c r="Z36" s="109" t="n">
        <v>0</v>
      </c>
      <c r="AA36" s="109" t="n">
        <v>0</v>
      </c>
      <c r="AB36" s="109" t="n">
        <v>0</v>
      </c>
      <c r="AC36" s="109" t="n">
        <v>0</v>
      </c>
      <c r="AD36" s="109" t="n">
        <v>0</v>
      </c>
      <c r="AE36" s="109" t="n">
        <v>0</v>
      </c>
      <c r="AF36" s="109" t="n">
        <v>0</v>
      </c>
      <c r="AG36" s="109" t="n">
        <v>0</v>
      </c>
      <c r="AH36" s="109" t="n">
        <v>0</v>
      </c>
      <c r="AI36" s="109" t="n">
        <v>0</v>
      </c>
      <c r="AJ36" s="109" t="n">
        <v>0</v>
      </c>
      <c r="AK36" s="109" t="n">
        <v>0</v>
      </c>
      <c r="AL36" s="109" t="n">
        <v>0</v>
      </c>
      <c r="AM36" s="109" t="n">
        <v>0</v>
      </c>
      <c r="AN36" s="109" t="n">
        <v>0</v>
      </c>
      <c r="AO36" s="109" t="n">
        <v>0</v>
      </c>
      <c r="AP36" s="109" t="n">
        <v>0</v>
      </c>
      <c r="AQ36" s="109" t="n">
        <v>0</v>
      </c>
      <c r="AR36" s="109" t="n">
        <v>0</v>
      </c>
      <c r="AS36" s="109" t="n">
        <v>0</v>
      </c>
      <c r="AT36" s="109" t="n">
        <v>0</v>
      </c>
      <c r="AU36" s="109" t="n">
        <v>0</v>
      </c>
      <c r="AV36" s="109" t="n">
        <v>0</v>
      </c>
      <c r="AW36" s="109" t="n">
        <v>0</v>
      </c>
      <c r="AX36" s="109" t="n">
        <v>0</v>
      </c>
      <c r="AY36" s="109" t="n">
        <v>0</v>
      </c>
      <c r="AZ36" s="109" t="n">
        <v>0</v>
      </c>
      <c r="BA36" s="109" t="n">
        <v>0</v>
      </c>
      <c r="BB36" s="109" t="n">
        <v>0</v>
      </c>
      <c r="BC36" s="109" t="n">
        <v>0</v>
      </c>
      <c r="BD36" s="109" t="n">
        <v>0</v>
      </c>
      <c r="BE36" s="109" t="n">
        <v>0</v>
      </c>
      <c r="BF36" s="109" t="n">
        <v>0</v>
      </c>
      <c r="BG36" s="109" t="n">
        <v>0</v>
      </c>
      <c r="BH36" s="109" t="n">
        <v>0</v>
      </c>
      <c r="BI36" s="109" t="n">
        <v>0</v>
      </c>
      <c r="BJ36" s="109" t="n">
        <v>0</v>
      </c>
      <c r="BK36" s="109" t="n">
        <v>0</v>
      </c>
      <c r="BL36" s="109" t="n">
        <v>0</v>
      </c>
      <c r="BM36" s="109" t="n">
        <v>0</v>
      </c>
      <c r="BN36" s="109" t="n">
        <v>0</v>
      </c>
      <c r="BO36" s="109" t="n">
        <v>0</v>
      </c>
      <c r="BP36" s="109" t="n">
        <v>0</v>
      </c>
      <c r="BQ36" s="109" t="n">
        <v>0</v>
      </c>
      <c r="BR36" s="109" t="n">
        <v>0</v>
      </c>
      <c r="BS36" s="109" t="n">
        <v>0</v>
      </c>
      <c r="BT36" s="109" t="n">
        <v>0</v>
      </c>
      <c r="BU36" s="109" t="n">
        <v>0</v>
      </c>
      <c r="BV36" s="109" t="n">
        <v>0</v>
      </c>
      <c r="BW36" s="109" t="n">
        <v>0</v>
      </c>
      <c r="BX36" s="109" t="n">
        <v>0</v>
      </c>
      <c r="BY36" s="109" t="n">
        <v>0</v>
      </c>
      <c r="BZ36" s="109" t="n">
        <v>0</v>
      </c>
      <c r="CA36" s="109" t="n">
        <v>0</v>
      </c>
      <c r="CB36" s="109" t="n">
        <v>0</v>
      </c>
      <c r="CC36" s="109" t="n">
        <v>0</v>
      </c>
      <c r="CD36" s="109" t="n">
        <v>0</v>
      </c>
      <c r="CE36" s="109" t="n">
        <v>0</v>
      </c>
      <c r="CF36" s="109" t="n">
        <v>0</v>
      </c>
      <c r="CG36" s="109" t="n">
        <v>0</v>
      </c>
      <c r="CH36" s="109" t="n">
        <v>0</v>
      </c>
      <c r="CI36" s="109" t="n">
        <v>0</v>
      </c>
      <c r="CJ36" s="109" t="n">
        <v>0</v>
      </c>
      <c r="CK36" s="109" t="n">
        <v>0</v>
      </c>
      <c r="CL36" s="109" t="n">
        <v>0</v>
      </c>
      <c r="CM36" s="109" t="n">
        <v>0</v>
      </c>
      <c r="CN36" s="109" t="n">
        <v>0</v>
      </c>
      <c r="CO36" s="109" t="n">
        <v>0</v>
      </c>
      <c r="CP36" s="109" t="n">
        <v>0</v>
      </c>
      <c r="CQ36" s="109" t="n">
        <v>0</v>
      </c>
      <c r="CR36" s="109" t="n">
        <v>0</v>
      </c>
      <c r="CS36" s="109" t="n">
        <v>0</v>
      </c>
      <c r="CT36" s="109" t="n">
        <v>0</v>
      </c>
      <c r="CU36" s="109" t="n">
        <v>0</v>
      </c>
      <c r="CV36" s="109" t="n">
        <v>0</v>
      </c>
      <c r="CW36" s="109" t="n">
        <v>0</v>
      </c>
      <c r="CX36" s="109" t="n">
        <v>0</v>
      </c>
      <c r="CY36" s="109" t="n">
        <v>0</v>
      </c>
      <c r="CZ36" s="109" t="n">
        <v>0</v>
      </c>
      <c r="DA36" s="109" t="n">
        <v>0</v>
      </c>
      <c r="DB36" s="109" t="n">
        <v>0</v>
      </c>
      <c r="DC36" s="109" t="n">
        <v>0</v>
      </c>
      <c r="DD36" s="109" t="n">
        <v>0</v>
      </c>
      <c r="DE36" s="109" t="n">
        <v>0</v>
      </c>
      <c r="DF36" s="109" t="n">
        <v>0</v>
      </c>
      <c r="DG36" s="109" t="n">
        <v>0</v>
      </c>
      <c r="DH36" s="109" t="n">
        <v>0</v>
      </c>
      <c r="DI36" s="109" t="n">
        <v>0</v>
      </c>
      <c r="DJ36" s="109" t="n">
        <v>0</v>
      </c>
      <c r="DK36" s="109" t="n">
        <v>0</v>
      </c>
      <c r="DL36" s="109" t="n">
        <v>0</v>
      </c>
      <c r="DM36" s="109" t="n">
        <v>0</v>
      </c>
      <c r="DN36" s="109" t="n">
        <v>0</v>
      </c>
      <c r="DO36" s="109" t="n">
        <v>0</v>
      </c>
      <c r="DP36" s="109" t="n">
        <v>0</v>
      </c>
      <c r="DQ36" s="109" t="n">
        <v>0</v>
      </c>
      <c r="DR36" s="109" t="n">
        <v>0</v>
      </c>
      <c r="DS36" s="109" t="n">
        <v>0</v>
      </c>
      <c r="DT36" s="109" t="n">
        <v>0</v>
      </c>
      <c r="DU36" s="109" t="n">
        <v>0</v>
      </c>
      <c r="DV36" s="109" t="n">
        <v>0</v>
      </c>
      <c r="DW36" s="109" t="n">
        <v>0</v>
      </c>
      <c r="DX36" s="109" t="n">
        <v>0</v>
      </c>
      <c r="DY36" s="109" t="n">
        <v>0</v>
      </c>
      <c r="DZ36" s="109" t="n">
        <v>0</v>
      </c>
      <c r="EA36" s="109" t="n">
        <v>0</v>
      </c>
      <c r="EB36" s="109" t="n">
        <v>0</v>
      </c>
      <c r="EC36" s="109" t="n">
        <v>0</v>
      </c>
      <c r="ED36" s="109" t="n">
        <v>0</v>
      </c>
      <c r="EE36" s="109" t="n">
        <v>0</v>
      </c>
      <c r="EF36" s="109" t="n">
        <v>0</v>
      </c>
      <c r="EG36" s="109" t="n">
        <v>0</v>
      </c>
      <c r="EH36" s="109" t="n">
        <v>0</v>
      </c>
      <c r="EI36" s="109" t="n">
        <v>0</v>
      </c>
      <c r="EJ36" s="109" t="n">
        <v>0</v>
      </c>
      <c r="EK36" s="109" t="n">
        <v>0</v>
      </c>
      <c r="EL36" s="109" t="n">
        <v>0</v>
      </c>
      <c r="EM36" s="109" t="n">
        <v>0</v>
      </c>
      <c r="EN36" s="109" t="n">
        <v>0</v>
      </c>
      <c r="EO36" s="109" t="n">
        <v>0</v>
      </c>
      <c r="EP36" s="109" t="n">
        <v>0</v>
      </c>
      <c r="EQ36" s="109" t="n">
        <v>0</v>
      </c>
      <c r="ER36" s="109" t="n">
        <v>0</v>
      </c>
      <c r="ES36" s="109" t="n">
        <v>0</v>
      </c>
      <c r="ET36" s="109" t="n">
        <v>0</v>
      </c>
      <c r="EU36" s="109" t="n">
        <v>0</v>
      </c>
      <c r="EV36" s="109" t="n">
        <v>0</v>
      </c>
      <c r="EW36" s="109" t="n">
        <v>0</v>
      </c>
      <c r="EX36" s="109" t="n">
        <v>0</v>
      </c>
      <c r="EY36" s="109" t="n">
        <f aca="false">ROUND(SUM(F36:EX36),5)</f>
        <v>0</v>
      </c>
      <c r="EZ36" s="114"/>
      <c r="FA36" s="125"/>
      <c r="FB36" s="114"/>
      <c r="FC36" s="125"/>
      <c r="FD36" s="114"/>
      <c r="FE36" s="125"/>
      <c r="FF36" s="114"/>
      <c r="FG36" s="125"/>
      <c r="FH36" s="114"/>
      <c r="FI36" s="125"/>
      <c r="FJ36" s="114"/>
      <c r="FK36" s="125"/>
      <c r="FL36" s="114"/>
      <c r="FM36" s="125"/>
      <c r="FN36" s="114"/>
      <c r="FO36" s="125"/>
      <c r="FP36" s="114"/>
      <c r="FQ36" s="125"/>
      <c r="FR36" s="114"/>
      <c r="FS36" s="125"/>
      <c r="FT36" s="114"/>
      <c r="FU36" s="125"/>
      <c r="FV36" s="114"/>
      <c r="FW36" s="125"/>
      <c r="FX36" s="114"/>
      <c r="FY36" s="125"/>
      <c r="FZ36" s="114"/>
      <c r="GA36" s="125"/>
      <c r="GB36" s="114"/>
      <c r="GC36" s="125"/>
      <c r="GD36" s="114"/>
      <c r="GE36" s="125"/>
      <c r="GF36" s="114"/>
      <c r="GG36" s="125"/>
      <c r="GH36" s="114"/>
      <c r="GI36" s="125"/>
      <c r="GJ36" s="114"/>
      <c r="GK36" s="125"/>
      <c r="GL36" s="114"/>
      <c r="GM36" s="125"/>
      <c r="GN36" s="114"/>
      <c r="GO36" s="125"/>
      <c r="GP36" s="114"/>
      <c r="GQ36" s="125"/>
      <c r="GR36" s="114"/>
      <c r="GS36" s="125"/>
      <c r="GT36" s="114"/>
      <c r="GU36" s="125"/>
      <c r="GV36" s="114"/>
      <c r="GW36" s="125"/>
      <c r="GX36" s="114"/>
      <c r="GY36" s="125"/>
      <c r="GZ36" s="114"/>
      <c r="HA36" s="125"/>
      <c r="HB36" s="114"/>
      <c r="HC36" s="125"/>
      <c r="HD36" s="114"/>
      <c r="HE36" s="125"/>
      <c r="HF36" s="114"/>
      <c r="HG36" s="125"/>
      <c r="HH36" s="114"/>
      <c r="HI36" s="125"/>
      <c r="HJ36" s="114"/>
      <c r="HK36" s="125"/>
      <c r="HL36" s="114"/>
      <c r="HM36" s="125"/>
      <c r="HN36" s="114"/>
      <c r="HO36" s="125"/>
      <c r="HP36" s="114"/>
      <c r="HQ36" s="125"/>
      <c r="HR36" s="114"/>
      <c r="HS36" s="125"/>
      <c r="HT36" s="114"/>
      <c r="HU36" s="125"/>
      <c r="HV36" s="114"/>
      <c r="HW36" s="125"/>
      <c r="HX36" s="114"/>
      <c r="HY36" s="125"/>
      <c r="HZ36" s="114"/>
      <c r="IA36" s="125"/>
      <c r="IB36" s="114"/>
      <c r="IC36" s="125"/>
      <c r="ID36" s="114"/>
      <c r="IE36" s="125"/>
      <c r="IF36" s="114"/>
      <c r="IG36" s="125"/>
      <c r="IH36" s="114"/>
      <c r="II36" s="125"/>
      <c r="IJ36" s="114"/>
      <c r="IK36" s="125"/>
      <c r="IL36" s="114"/>
      <c r="IM36" s="125"/>
      <c r="IN36" s="114"/>
      <c r="IO36" s="125"/>
      <c r="IP36" s="114"/>
      <c r="IQ36" s="125"/>
      <c r="IR36" s="114"/>
      <c r="IS36" s="125"/>
      <c r="IT36" s="114"/>
      <c r="IU36" s="125"/>
      <c r="IV36" s="114"/>
      <c r="IW36" s="125"/>
      <c r="IX36" s="114"/>
      <c r="IY36" s="125"/>
      <c r="IZ36" s="114"/>
      <c r="JA36" s="125"/>
      <c r="JB36" s="114"/>
      <c r="JC36" s="125"/>
      <c r="JD36" s="114"/>
      <c r="JE36" s="125"/>
      <c r="JF36" s="114"/>
      <c r="JG36" s="125"/>
      <c r="JH36" s="114"/>
      <c r="JI36" s="125"/>
      <c r="JJ36" s="114"/>
      <c r="JK36" s="125"/>
      <c r="JL36" s="114"/>
      <c r="JM36" s="125"/>
      <c r="JN36" s="114"/>
      <c r="JO36" s="125"/>
      <c r="JP36" s="114"/>
      <c r="JQ36" s="125"/>
      <c r="JR36" s="114"/>
      <c r="JS36" s="125"/>
      <c r="JT36" s="114"/>
      <c r="JU36" s="125"/>
      <c r="JV36" s="114"/>
      <c r="JW36" s="125"/>
      <c r="JX36" s="114"/>
      <c r="JY36" s="126"/>
      <c r="JZ36" s="126"/>
      <c r="KA36" s="126"/>
      <c r="KB36" s="126"/>
      <c r="KC36" s="126"/>
      <c r="KD36" s="126"/>
      <c r="KE36" s="126"/>
      <c r="KF36" s="126"/>
      <c r="KG36" s="126"/>
      <c r="KH36" s="126"/>
      <c r="KI36" s="126"/>
      <c r="KJ36" s="126"/>
      <c r="KK36" s="126"/>
      <c r="KL36" s="126"/>
    </row>
    <row r="37" customFormat="false" ht="13.8" hidden="false" customHeight="false" outlineLevel="0" collapsed="false">
      <c r="A37" s="76"/>
      <c r="B37" s="76"/>
      <c r="C37" s="76"/>
      <c r="D37" s="76"/>
      <c r="E37" s="76" t="s">
        <v>86</v>
      </c>
      <c r="F37" s="109" t="n">
        <v>0</v>
      </c>
      <c r="G37" s="109" t="n">
        <v>0</v>
      </c>
      <c r="H37" s="109" t="n">
        <v>0</v>
      </c>
      <c r="I37" s="109" t="n">
        <v>0</v>
      </c>
      <c r="J37" s="109" t="n">
        <v>0</v>
      </c>
      <c r="K37" s="109" t="n">
        <v>0</v>
      </c>
      <c r="L37" s="109" t="n">
        <v>0</v>
      </c>
      <c r="M37" s="109" t="n">
        <v>0</v>
      </c>
      <c r="N37" s="109" t="n">
        <v>0</v>
      </c>
      <c r="O37" s="109" t="n">
        <v>0</v>
      </c>
      <c r="P37" s="109" t="n">
        <v>0</v>
      </c>
      <c r="Q37" s="109" t="n">
        <v>0</v>
      </c>
      <c r="R37" s="109" t="n">
        <v>0</v>
      </c>
      <c r="S37" s="109" t="n">
        <v>0</v>
      </c>
      <c r="T37" s="109" t="n">
        <v>0</v>
      </c>
      <c r="U37" s="109" t="n">
        <v>0</v>
      </c>
      <c r="V37" s="109" t="n">
        <v>0</v>
      </c>
      <c r="W37" s="109" t="n">
        <v>0</v>
      </c>
      <c r="X37" s="109" t="n">
        <v>0</v>
      </c>
      <c r="Y37" s="109" t="n">
        <v>0</v>
      </c>
      <c r="Z37" s="109" t="n">
        <v>0</v>
      </c>
      <c r="AA37" s="109" t="n">
        <v>0</v>
      </c>
      <c r="AB37" s="109" t="n">
        <v>0</v>
      </c>
      <c r="AC37" s="109" t="n">
        <v>0</v>
      </c>
      <c r="AD37" s="109" t="n">
        <v>0</v>
      </c>
      <c r="AE37" s="109" t="n">
        <v>0</v>
      </c>
      <c r="AF37" s="109" t="n">
        <v>0</v>
      </c>
      <c r="AG37" s="109" t="n">
        <v>0</v>
      </c>
      <c r="AH37" s="109" t="n">
        <v>0</v>
      </c>
      <c r="AI37" s="109" t="n">
        <v>0</v>
      </c>
      <c r="AJ37" s="109" t="n">
        <v>0</v>
      </c>
      <c r="AK37" s="109" t="n">
        <v>0</v>
      </c>
      <c r="AL37" s="109" t="n">
        <v>0</v>
      </c>
      <c r="AM37" s="109" t="n">
        <v>0</v>
      </c>
      <c r="AN37" s="109" t="n">
        <v>0</v>
      </c>
      <c r="AO37" s="109" t="n">
        <v>0</v>
      </c>
      <c r="AP37" s="109" t="n">
        <v>0</v>
      </c>
      <c r="AQ37" s="109" t="n">
        <v>0</v>
      </c>
      <c r="AR37" s="109" t="n">
        <v>0</v>
      </c>
      <c r="AS37" s="109" t="n">
        <v>0</v>
      </c>
      <c r="AT37" s="109" t="n">
        <v>0</v>
      </c>
      <c r="AU37" s="109" t="n">
        <v>0</v>
      </c>
      <c r="AV37" s="109" t="n">
        <v>0</v>
      </c>
      <c r="AW37" s="109" t="n">
        <v>0</v>
      </c>
      <c r="AX37" s="109" t="n">
        <v>0</v>
      </c>
      <c r="AY37" s="109" t="n">
        <v>0</v>
      </c>
      <c r="AZ37" s="109" t="n">
        <v>0</v>
      </c>
      <c r="BA37" s="109" t="n">
        <v>0</v>
      </c>
      <c r="BB37" s="109" t="n">
        <v>0</v>
      </c>
      <c r="BC37" s="109" t="n">
        <v>0</v>
      </c>
      <c r="BD37" s="109" t="n">
        <v>0</v>
      </c>
      <c r="BE37" s="109" t="n">
        <v>0</v>
      </c>
      <c r="BF37" s="109" t="n">
        <v>0</v>
      </c>
      <c r="BG37" s="109" t="n">
        <v>0</v>
      </c>
      <c r="BH37" s="109" t="n">
        <v>0</v>
      </c>
      <c r="BI37" s="109" t="n">
        <v>0</v>
      </c>
      <c r="BJ37" s="109" t="n">
        <v>0</v>
      </c>
      <c r="BK37" s="109" t="n">
        <v>0</v>
      </c>
      <c r="BL37" s="109" t="n">
        <v>0</v>
      </c>
      <c r="BM37" s="109" t="n">
        <v>0</v>
      </c>
      <c r="BN37" s="109" t="n">
        <v>0</v>
      </c>
      <c r="BO37" s="109" t="n">
        <v>0</v>
      </c>
      <c r="BP37" s="109" t="n">
        <v>0</v>
      </c>
      <c r="BQ37" s="109" t="n">
        <v>0</v>
      </c>
      <c r="BR37" s="109" t="n">
        <v>0</v>
      </c>
      <c r="BS37" s="109" t="n">
        <v>0</v>
      </c>
      <c r="BT37" s="109" t="n">
        <v>0</v>
      </c>
      <c r="BU37" s="109" t="n">
        <v>0</v>
      </c>
      <c r="BV37" s="109" t="n">
        <v>0</v>
      </c>
      <c r="BW37" s="109" t="n">
        <v>0</v>
      </c>
      <c r="BX37" s="109" t="n">
        <v>0</v>
      </c>
      <c r="BY37" s="109" t="n">
        <v>0</v>
      </c>
      <c r="BZ37" s="109" t="n">
        <v>0</v>
      </c>
      <c r="CA37" s="109" t="n">
        <v>0</v>
      </c>
      <c r="CB37" s="109" t="n">
        <v>0</v>
      </c>
      <c r="CC37" s="109" t="n">
        <v>0</v>
      </c>
      <c r="CD37" s="109" t="n">
        <v>0</v>
      </c>
      <c r="CE37" s="109" t="n">
        <v>0</v>
      </c>
      <c r="CF37" s="109" t="n">
        <v>0</v>
      </c>
      <c r="CG37" s="109" t="n">
        <v>0</v>
      </c>
      <c r="CH37" s="109" t="n">
        <v>0</v>
      </c>
      <c r="CI37" s="109" t="n">
        <v>0</v>
      </c>
      <c r="CJ37" s="109" t="n">
        <v>0</v>
      </c>
      <c r="CK37" s="109" t="n">
        <v>0</v>
      </c>
      <c r="CL37" s="109" t="n">
        <v>0</v>
      </c>
      <c r="CM37" s="109" t="n">
        <v>0</v>
      </c>
      <c r="CN37" s="109" t="n">
        <v>0</v>
      </c>
      <c r="CO37" s="109" t="n">
        <v>0</v>
      </c>
      <c r="CP37" s="109" t="n">
        <v>0</v>
      </c>
      <c r="CQ37" s="109" t="n">
        <v>0</v>
      </c>
      <c r="CR37" s="109" t="n">
        <v>0</v>
      </c>
      <c r="CS37" s="109" t="n">
        <v>0</v>
      </c>
      <c r="CT37" s="109" t="n">
        <v>0</v>
      </c>
      <c r="CU37" s="109" t="n">
        <v>0</v>
      </c>
      <c r="CV37" s="109" t="n">
        <v>0</v>
      </c>
      <c r="CW37" s="109" t="n">
        <v>0</v>
      </c>
      <c r="CX37" s="109" t="n">
        <v>0</v>
      </c>
      <c r="CY37" s="109" t="n">
        <v>0</v>
      </c>
      <c r="CZ37" s="109" t="n">
        <v>0</v>
      </c>
      <c r="DA37" s="109" t="n">
        <v>0</v>
      </c>
      <c r="DB37" s="109" t="n">
        <v>0</v>
      </c>
      <c r="DC37" s="109" t="n">
        <v>0</v>
      </c>
      <c r="DD37" s="109" t="n">
        <v>0</v>
      </c>
      <c r="DE37" s="109" t="n">
        <v>0</v>
      </c>
      <c r="DF37" s="109" t="n">
        <v>0</v>
      </c>
      <c r="DG37" s="109" t="n">
        <v>0</v>
      </c>
      <c r="DH37" s="109" t="n">
        <v>0</v>
      </c>
      <c r="DI37" s="109" t="n">
        <v>0</v>
      </c>
      <c r="DJ37" s="109" t="n">
        <v>0</v>
      </c>
      <c r="DK37" s="109" t="n">
        <v>0</v>
      </c>
      <c r="DL37" s="109" t="n">
        <v>0</v>
      </c>
      <c r="DM37" s="109" t="n">
        <v>0</v>
      </c>
      <c r="DN37" s="109" t="n">
        <v>0</v>
      </c>
      <c r="DO37" s="109" t="n">
        <v>0</v>
      </c>
      <c r="DP37" s="109" t="n">
        <v>0</v>
      </c>
      <c r="DQ37" s="109" t="n">
        <v>0</v>
      </c>
      <c r="DR37" s="109" t="n">
        <v>0</v>
      </c>
      <c r="DS37" s="109" t="n">
        <v>0</v>
      </c>
      <c r="DT37" s="109" t="n">
        <v>0</v>
      </c>
      <c r="DU37" s="109" t="n">
        <v>0</v>
      </c>
      <c r="DV37" s="109" t="n">
        <v>0</v>
      </c>
      <c r="DW37" s="109" t="n">
        <v>0</v>
      </c>
      <c r="DX37" s="109" t="n">
        <v>0</v>
      </c>
      <c r="DY37" s="109" t="n">
        <v>0</v>
      </c>
      <c r="DZ37" s="109" t="n">
        <v>0</v>
      </c>
      <c r="EA37" s="109" t="n">
        <v>0</v>
      </c>
      <c r="EB37" s="109" t="n">
        <v>0</v>
      </c>
      <c r="EC37" s="109" t="n">
        <v>0</v>
      </c>
      <c r="ED37" s="109" t="n">
        <v>0</v>
      </c>
      <c r="EE37" s="109" t="n">
        <v>0</v>
      </c>
      <c r="EF37" s="109" t="n">
        <v>0</v>
      </c>
      <c r="EG37" s="109" t="n">
        <v>0</v>
      </c>
      <c r="EH37" s="109" t="n">
        <v>0</v>
      </c>
      <c r="EI37" s="109" t="n">
        <v>0</v>
      </c>
      <c r="EJ37" s="109" t="n">
        <v>0</v>
      </c>
      <c r="EK37" s="109" t="n">
        <v>0</v>
      </c>
      <c r="EL37" s="109" t="n">
        <v>0</v>
      </c>
      <c r="EM37" s="109" t="n">
        <v>0</v>
      </c>
      <c r="EN37" s="109" t="n">
        <v>0</v>
      </c>
      <c r="EO37" s="109" t="n">
        <v>0</v>
      </c>
      <c r="EP37" s="109" t="n">
        <v>0</v>
      </c>
      <c r="EQ37" s="109" t="n">
        <v>0</v>
      </c>
      <c r="ER37" s="109" t="n">
        <v>0</v>
      </c>
      <c r="ES37" s="109" t="n">
        <v>0</v>
      </c>
      <c r="ET37" s="109" t="n">
        <v>0</v>
      </c>
      <c r="EU37" s="109" t="n">
        <v>0</v>
      </c>
      <c r="EV37" s="109" t="n">
        <v>0</v>
      </c>
      <c r="EW37" s="109" t="n">
        <v>0</v>
      </c>
      <c r="EX37" s="109" t="n">
        <v>0</v>
      </c>
      <c r="EY37" s="109" t="n">
        <f aca="false">ROUND(SUM(F37:EX37),5)</f>
        <v>0</v>
      </c>
      <c r="EZ37" s="114"/>
      <c r="FA37" s="125"/>
      <c r="FB37" s="114"/>
      <c r="FC37" s="125"/>
      <c r="FD37" s="114"/>
      <c r="FE37" s="125"/>
      <c r="FF37" s="114"/>
      <c r="FG37" s="125"/>
      <c r="FH37" s="114"/>
      <c r="FI37" s="125"/>
      <c r="FJ37" s="114"/>
      <c r="FK37" s="125"/>
      <c r="FL37" s="114"/>
      <c r="FM37" s="125"/>
      <c r="FN37" s="114"/>
      <c r="FO37" s="125"/>
      <c r="FP37" s="114"/>
      <c r="FQ37" s="125"/>
      <c r="FR37" s="114"/>
      <c r="FS37" s="125"/>
      <c r="FT37" s="114"/>
      <c r="FU37" s="125"/>
      <c r="FV37" s="114"/>
      <c r="FW37" s="125"/>
      <c r="FX37" s="114"/>
      <c r="FY37" s="125"/>
      <c r="FZ37" s="114"/>
      <c r="GA37" s="125"/>
      <c r="GB37" s="114"/>
      <c r="GC37" s="125"/>
      <c r="GD37" s="114"/>
      <c r="GE37" s="125"/>
      <c r="GF37" s="114"/>
      <c r="GG37" s="125"/>
      <c r="GH37" s="114"/>
      <c r="GI37" s="125"/>
      <c r="GJ37" s="114"/>
      <c r="GK37" s="125"/>
      <c r="GL37" s="114"/>
      <c r="GM37" s="125"/>
      <c r="GN37" s="114"/>
      <c r="GO37" s="125"/>
      <c r="GP37" s="114"/>
      <c r="GQ37" s="125"/>
      <c r="GR37" s="114"/>
      <c r="GS37" s="125"/>
      <c r="GT37" s="114"/>
      <c r="GU37" s="125"/>
      <c r="GV37" s="114"/>
      <c r="GW37" s="125"/>
      <c r="GX37" s="114"/>
      <c r="GY37" s="125"/>
      <c r="GZ37" s="114"/>
      <c r="HA37" s="125"/>
      <c r="HB37" s="114"/>
      <c r="HC37" s="125"/>
      <c r="HD37" s="114"/>
      <c r="HE37" s="125"/>
      <c r="HF37" s="114"/>
      <c r="HG37" s="125"/>
      <c r="HH37" s="114"/>
      <c r="HI37" s="125"/>
      <c r="HJ37" s="114"/>
      <c r="HK37" s="125"/>
      <c r="HL37" s="114"/>
      <c r="HM37" s="125"/>
      <c r="HN37" s="114"/>
      <c r="HO37" s="125"/>
      <c r="HP37" s="114"/>
      <c r="HQ37" s="125"/>
      <c r="HR37" s="114"/>
      <c r="HS37" s="125"/>
      <c r="HT37" s="114"/>
      <c r="HU37" s="125"/>
      <c r="HV37" s="114"/>
      <c r="HW37" s="125"/>
      <c r="HX37" s="114"/>
      <c r="HY37" s="125"/>
      <c r="HZ37" s="114"/>
      <c r="IA37" s="125"/>
      <c r="IB37" s="114"/>
      <c r="IC37" s="125"/>
      <c r="ID37" s="114"/>
      <c r="IE37" s="125"/>
      <c r="IF37" s="114"/>
      <c r="IG37" s="125"/>
      <c r="IH37" s="114"/>
      <c r="II37" s="125"/>
      <c r="IJ37" s="114"/>
      <c r="IK37" s="125"/>
      <c r="IL37" s="114"/>
      <c r="IM37" s="125"/>
      <c r="IN37" s="114"/>
      <c r="IO37" s="125"/>
      <c r="IP37" s="114"/>
      <c r="IQ37" s="125"/>
      <c r="IR37" s="114"/>
      <c r="IS37" s="125"/>
      <c r="IT37" s="114"/>
      <c r="IU37" s="125"/>
      <c r="IV37" s="114"/>
      <c r="IW37" s="125"/>
      <c r="IX37" s="114"/>
      <c r="IY37" s="125"/>
      <c r="IZ37" s="114"/>
      <c r="JA37" s="125"/>
      <c r="JB37" s="114"/>
      <c r="JC37" s="125"/>
      <c r="JD37" s="114"/>
      <c r="JE37" s="125"/>
      <c r="JF37" s="114"/>
      <c r="JG37" s="125"/>
      <c r="JH37" s="114"/>
      <c r="JI37" s="125"/>
      <c r="JJ37" s="114"/>
      <c r="JK37" s="125"/>
      <c r="JL37" s="114"/>
      <c r="JM37" s="125"/>
      <c r="JN37" s="114"/>
      <c r="JO37" s="125"/>
      <c r="JP37" s="114"/>
      <c r="JQ37" s="125"/>
      <c r="JR37" s="114"/>
      <c r="JS37" s="125"/>
      <c r="JT37" s="114"/>
      <c r="JU37" s="125"/>
      <c r="JV37" s="114"/>
      <c r="JW37" s="125"/>
      <c r="JX37" s="114"/>
      <c r="JY37" s="126"/>
      <c r="JZ37" s="126"/>
      <c r="KA37" s="126"/>
      <c r="KB37" s="126"/>
      <c r="KC37" s="126"/>
      <c r="KD37" s="126"/>
      <c r="KE37" s="126"/>
      <c r="KF37" s="126"/>
      <c r="KG37" s="126"/>
      <c r="KH37" s="126"/>
      <c r="KI37" s="126"/>
      <c r="KJ37" s="126"/>
      <c r="KK37" s="126"/>
      <c r="KL37" s="126"/>
    </row>
    <row r="38" customFormat="false" ht="13.8" hidden="false" customHeight="false" outlineLevel="0" collapsed="false">
      <c r="A38" s="76"/>
      <c r="B38" s="76"/>
      <c r="C38" s="76"/>
      <c r="D38" s="76"/>
      <c r="E38" s="76" t="s">
        <v>87</v>
      </c>
      <c r="F38" s="113" t="n">
        <v>0</v>
      </c>
      <c r="G38" s="113" t="n">
        <v>0</v>
      </c>
      <c r="H38" s="113" t="n">
        <v>0</v>
      </c>
      <c r="I38" s="113" t="n">
        <v>0</v>
      </c>
      <c r="J38" s="113" t="n">
        <v>0</v>
      </c>
      <c r="K38" s="113" t="n">
        <v>0</v>
      </c>
      <c r="L38" s="113" t="n">
        <v>0</v>
      </c>
      <c r="M38" s="113" t="n">
        <v>0</v>
      </c>
      <c r="N38" s="113" t="n">
        <v>0</v>
      </c>
      <c r="O38" s="113" t="n">
        <v>0</v>
      </c>
      <c r="P38" s="113" t="n">
        <v>0</v>
      </c>
      <c r="Q38" s="113" t="n">
        <v>0</v>
      </c>
      <c r="R38" s="113" t="n">
        <v>0</v>
      </c>
      <c r="S38" s="113" t="n">
        <v>0</v>
      </c>
      <c r="T38" s="113" t="n">
        <v>0</v>
      </c>
      <c r="U38" s="113" t="n">
        <v>0</v>
      </c>
      <c r="V38" s="113" t="n">
        <v>0</v>
      </c>
      <c r="W38" s="113" t="n">
        <v>0</v>
      </c>
      <c r="X38" s="113" t="n">
        <v>0</v>
      </c>
      <c r="Y38" s="113" t="n">
        <v>0</v>
      </c>
      <c r="Z38" s="113" t="n">
        <v>0</v>
      </c>
      <c r="AA38" s="113" t="n">
        <v>0</v>
      </c>
      <c r="AB38" s="113" t="n">
        <v>0</v>
      </c>
      <c r="AC38" s="113" t="n">
        <v>0</v>
      </c>
      <c r="AD38" s="113" t="n">
        <v>0</v>
      </c>
      <c r="AE38" s="113" t="n">
        <v>0</v>
      </c>
      <c r="AF38" s="113" t="n">
        <v>0</v>
      </c>
      <c r="AG38" s="113" t="n">
        <v>0</v>
      </c>
      <c r="AH38" s="113" t="n">
        <v>0</v>
      </c>
      <c r="AI38" s="113" t="n">
        <v>0</v>
      </c>
      <c r="AJ38" s="113" t="n">
        <v>0</v>
      </c>
      <c r="AK38" s="113" t="n">
        <v>0</v>
      </c>
      <c r="AL38" s="113" t="n">
        <v>0</v>
      </c>
      <c r="AM38" s="113" t="n">
        <v>0</v>
      </c>
      <c r="AN38" s="113" t="n">
        <v>0</v>
      </c>
      <c r="AO38" s="113" t="n">
        <v>0</v>
      </c>
      <c r="AP38" s="113" t="n">
        <v>0</v>
      </c>
      <c r="AQ38" s="113" t="n">
        <v>0</v>
      </c>
      <c r="AR38" s="113" t="n">
        <v>0</v>
      </c>
      <c r="AS38" s="113" t="n">
        <v>0</v>
      </c>
      <c r="AT38" s="113" t="n">
        <v>0</v>
      </c>
      <c r="AU38" s="113" t="n">
        <v>0</v>
      </c>
      <c r="AV38" s="113" t="n">
        <v>0</v>
      </c>
      <c r="AW38" s="113" t="n">
        <v>0</v>
      </c>
      <c r="AX38" s="113" t="n">
        <v>0</v>
      </c>
      <c r="AY38" s="113" t="n">
        <v>0</v>
      </c>
      <c r="AZ38" s="113" t="n">
        <v>0</v>
      </c>
      <c r="BA38" s="113" t="n">
        <v>0</v>
      </c>
      <c r="BB38" s="113" t="n">
        <v>0</v>
      </c>
      <c r="BC38" s="113" t="n">
        <v>0</v>
      </c>
      <c r="BD38" s="113" t="n">
        <v>0</v>
      </c>
      <c r="BE38" s="113" t="n">
        <v>0</v>
      </c>
      <c r="BF38" s="113" t="n">
        <v>0</v>
      </c>
      <c r="BG38" s="113" t="n">
        <v>0</v>
      </c>
      <c r="BH38" s="113" t="n">
        <v>0</v>
      </c>
      <c r="BI38" s="113" t="n">
        <v>0</v>
      </c>
      <c r="BJ38" s="113" t="n">
        <v>0</v>
      </c>
      <c r="BK38" s="113" t="n">
        <v>0</v>
      </c>
      <c r="BL38" s="113" t="n">
        <v>0</v>
      </c>
      <c r="BM38" s="113" t="n">
        <v>0</v>
      </c>
      <c r="BN38" s="113" t="n">
        <v>0</v>
      </c>
      <c r="BO38" s="113" t="n">
        <v>0</v>
      </c>
      <c r="BP38" s="113" t="n">
        <v>0</v>
      </c>
      <c r="BQ38" s="113" t="n">
        <v>0</v>
      </c>
      <c r="BR38" s="113" t="n">
        <v>0</v>
      </c>
      <c r="BS38" s="113" t="n">
        <v>0</v>
      </c>
      <c r="BT38" s="113" t="n">
        <v>0</v>
      </c>
      <c r="BU38" s="113" t="n">
        <v>0</v>
      </c>
      <c r="BV38" s="113" t="n">
        <v>0</v>
      </c>
      <c r="BW38" s="113" t="n">
        <v>0</v>
      </c>
      <c r="BX38" s="113" t="n">
        <v>0</v>
      </c>
      <c r="BY38" s="113" t="n">
        <v>0</v>
      </c>
      <c r="BZ38" s="113" t="n">
        <v>0</v>
      </c>
      <c r="CA38" s="113" t="n">
        <v>0</v>
      </c>
      <c r="CB38" s="113" t="n">
        <v>0</v>
      </c>
      <c r="CC38" s="113" t="n">
        <v>0</v>
      </c>
      <c r="CD38" s="113" t="n">
        <v>0</v>
      </c>
      <c r="CE38" s="113" t="n">
        <v>0</v>
      </c>
      <c r="CF38" s="113" t="n">
        <v>0</v>
      </c>
      <c r="CG38" s="113" t="n">
        <v>0</v>
      </c>
      <c r="CH38" s="113" t="n">
        <v>0</v>
      </c>
      <c r="CI38" s="113" t="n">
        <v>0</v>
      </c>
      <c r="CJ38" s="113" t="n">
        <v>0</v>
      </c>
      <c r="CK38" s="113" t="n">
        <v>0</v>
      </c>
      <c r="CL38" s="113" t="n">
        <v>0</v>
      </c>
      <c r="CM38" s="113" t="n">
        <v>0</v>
      </c>
      <c r="CN38" s="113" t="n">
        <v>0</v>
      </c>
      <c r="CO38" s="113" t="n">
        <v>0</v>
      </c>
      <c r="CP38" s="113" t="n">
        <v>0</v>
      </c>
      <c r="CQ38" s="113" t="n">
        <v>0</v>
      </c>
      <c r="CR38" s="113" t="n">
        <v>0</v>
      </c>
      <c r="CS38" s="113" t="n">
        <v>0</v>
      </c>
      <c r="CT38" s="113" t="n">
        <v>0</v>
      </c>
      <c r="CU38" s="113" t="n">
        <v>0</v>
      </c>
      <c r="CV38" s="113" t="n">
        <v>0</v>
      </c>
      <c r="CW38" s="113" t="n">
        <v>0</v>
      </c>
      <c r="CX38" s="113" t="n">
        <v>0</v>
      </c>
      <c r="CY38" s="113" t="n">
        <v>0</v>
      </c>
      <c r="CZ38" s="113" t="n">
        <v>0</v>
      </c>
      <c r="DA38" s="113" t="n">
        <v>0</v>
      </c>
      <c r="DB38" s="113" t="n">
        <v>0</v>
      </c>
      <c r="DC38" s="113" t="n">
        <v>0</v>
      </c>
      <c r="DD38" s="113" t="n">
        <v>0</v>
      </c>
      <c r="DE38" s="113" t="n">
        <v>0</v>
      </c>
      <c r="DF38" s="113" t="n">
        <v>0</v>
      </c>
      <c r="DG38" s="113" t="n">
        <v>0</v>
      </c>
      <c r="DH38" s="113" t="n">
        <v>0</v>
      </c>
      <c r="DI38" s="113" t="n">
        <v>0</v>
      </c>
      <c r="DJ38" s="113" t="n">
        <v>0</v>
      </c>
      <c r="DK38" s="113" t="n">
        <v>0</v>
      </c>
      <c r="DL38" s="113" t="n">
        <v>0</v>
      </c>
      <c r="DM38" s="113" t="n">
        <v>0</v>
      </c>
      <c r="DN38" s="113" t="n">
        <v>0</v>
      </c>
      <c r="DO38" s="113" t="n">
        <v>0</v>
      </c>
      <c r="DP38" s="113" t="n">
        <v>0</v>
      </c>
      <c r="DQ38" s="113" t="n">
        <v>0</v>
      </c>
      <c r="DR38" s="113" t="n">
        <v>0</v>
      </c>
      <c r="DS38" s="113" t="n">
        <v>0</v>
      </c>
      <c r="DT38" s="113" t="n">
        <v>0</v>
      </c>
      <c r="DU38" s="113" t="n">
        <v>0</v>
      </c>
      <c r="DV38" s="113" t="n">
        <v>0</v>
      </c>
      <c r="DW38" s="113" t="n">
        <v>0</v>
      </c>
      <c r="DX38" s="113" t="n">
        <v>0</v>
      </c>
      <c r="DY38" s="113" t="n">
        <v>0</v>
      </c>
      <c r="DZ38" s="113" t="n">
        <v>0</v>
      </c>
      <c r="EA38" s="113" t="n">
        <v>0</v>
      </c>
      <c r="EB38" s="113" t="n">
        <v>0</v>
      </c>
      <c r="EC38" s="113" t="n">
        <v>0</v>
      </c>
      <c r="ED38" s="113" t="n">
        <v>0</v>
      </c>
      <c r="EE38" s="113" t="n">
        <v>0</v>
      </c>
      <c r="EF38" s="113" t="n">
        <v>0</v>
      </c>
      <c r="EG38" s="113" t="n">
        <v>0</v>
      </c>
      <c r="EH38" s="113" t="n">
        <v>0</v>
      </c>
      <c r="EI38" s="113" t="n">
        <v>0</v>
      </c>
      <c r="EJ38" s="113" t="n">
        <v>0</v>
      </c>
      <c r="EK38" s="113" t="n">
        <v>0</v>
      </c>
      <c r="EL38" s="113" t="n">
        <v>0</v>
      </c>
      <c r="EM38" s="113" t="n">
        <v>0</v>
      </c>
      <c r="EN38" s="113" t="n">
        <v>0</v>
      </c>
      <c r="EO38" s="113" t="n">
        <v>0</v>
      </c>
      <c r="EP38" s="113" t="n">
        <v>0</v>
      </c>
      <c r="EQ38" s="113" t="n">
        <v>0</v>
      </c>
      <c r="ER38" s="113" t="n">
        <v>0</v>
      </c>
      <c r="ES38" s="113" t="n">
        <v>0</v>
      </c>
      <c r="ET38" s="113" t="n">
        <v>0</v>
      </c>
      <c r="EU38" s="113" t="n">
        <v>0</v>
      </c>
      <c r="EV38" s="113" t="n">
        <v>0</v>
      </c>
      <c r="EW38" s="113" t="n">
        <v>0</v>
      </c>
      <c r="EX38" s="113" t="n">
        <v>0</v>
      </c>
      <c r="EY38" s="113" t="n">
        <f aca="false">ROUND(SUM(F38:EX38),5)</f>
        <v>0</v>
      </c>
      <c r="EZ38" s="114"/>
      <c r="FA38" s="125"/>
      <c r="FB38" s="114"/>
      <c r="FC38" s="125"/>
      <c r="FD38" s="114"/>
      <c r="FE38" s="125"/>
      <c r="FF38" s="114"/>
      <c r="FG38" s="125"/>
      <c r="FH38" s="114"/>
      <c r="FI38" s="125"/>
      <c r="FJ38" s="114"/>
      <c r="FK38" s="125"/>
      <c r="FL38" s="114"/>
      <c r="FM38" s="125"/>
      <c r="FN38" s="114"/>
      <c r="FO38" s="125"/>
      <c r="FP38" s="114"/>
      <c r="FQ38" s="125"/>
      <c r="FR38" s="114"/>
      <c r="FS38" s="125"/>
      <c r="FT38" s="114"/>
      <c r="FU38" s="125"/>
      <c r="FV38" s="114"/>
      <c r="FW38" s="125"/>
      <c r="FX38" s="114"/>
      <c r="FY38" s="125"/>
      <c r="FZ38" s="114"/>
      <c r="GA38" s="125"/>
      <c r="GB38" s="114"/>
      <c r="GC38" s="125"/>
      <c r="GD38" s="114"/>
      <c r="GE38" s="125"/>
      <c r="GF38" s="114"/>
      <c r="GG38" s="125"/>
      <c r="GH38" s="114"/>
      <c r="GI38" s="125"/>
      <c r="GJ38" s="114"/>
      <c r="GK38" s="125"/>
      <c r="GL38" s="114"/>
      <c r="GM38" s="125"/>
      <c r="GN38" s="114"/>
      <c r="GO38" s="125"/>
      <c r="GP38" s="114"/>
      <c r="GQ38" s="125"/>
      <c r="GR38" s="114"/>
      <c r="GS38" s="125"/>
      <c r="GT38" s="114"/>
      <c r="GU38" s="125"/>
      <c r="GV38" s="114"/>
      <c r="GW38" s="125"/>
      <c r="GX38" s="114"/>
      <c r="GY38" s="125"/>
      <c r="GZ38" s="114"/>
      <c r="HA38" s="125"/>
      <c r="HB38" s="114"/>
      <c r="HC38" s="125"/>
      <c r="HD38" s="114"/>
      <c r="HE38" s="125"/>
      <c r="HF38" s="114"/>
      <c r="HG38" s="125"/>
      <c r="HH38" s="114"/>
      <c r="HI38" s="125"/>
      <c r="HJ38" s="114"/>
      <c r="HK38" s="125"/>
      <c r="HL38" s="114"/>
      <c r="HM38" s="125"/>
      <c r="HN38" s="114"/>
      <c r="HO38" s="125"/>
      <c r="HP38" s="114"/>
      <c r="HQ38" s="125"/>
      <c r="HR38" s="114"/>
      <c r="HS38" s="125"/>
      <c r="HT38" s="114"/>
      <c r="HU38" s="125"/>
      <c r="HV38" s="114"/>
      <c r="HW38" s="125"/>
      <c r="HX38" s="114"/>
      <c r="HY38" s="125"/>
      <c r="HZ38" s="114"/>
      <c r="IA38" s="125"/>
      <c r="IB38" s="114"/>
      <c r="IC38" s="125"/>
      <c r="ID38" s="114"/>
      <c r="IE38" s="125"/>
      <c r="IF38" s="114"/>
      <c r="IG38" s="125"/>
      <c r="IH38" s="114"/>
      <c r="II38" s="125"/>
      <c r="IJ38" s="114"/>
      <c r="IK38" s="125"/>
      <c r="IL38" s="114"/>
      <c r="IM38" s="125"/>
      <c r="IN38" s="114"/>
      <c r="IO38" s="125"/>
      <c r="IP38" s="114"/>
      <c r="IQ38" s="125"/>
      <c r="IR38" s="114"/>
      <c r="IS38" s="125"/>
      <c r="IT38" s="114"/>
      <c r="IU38" s="125"/>
      <c r="IV38" s="114"/>
      <c r="IW38" s="125"/>
      <c r="IX38" s="114"/>
      <c r="IY38" s="125"/>
      <c r="IZ38" s="114"/>
      <c r="JA38" s="125"/>
      <c r="JB38" s="114"/>
      <c r="JC38" s="125"/>
      <c r="JD38" s="114"/>
      <c r="JE38" s="125"/>
      <c r="JF38" s="114"/>
      <c r="JG38" s="125"/>
      <c r="JH38" s="114"/>
      <c r="JI38" s="125"/>
      <c r="JJ38" s="114"/>
      <c r="JK38" s="125"/>
      <c r="JL38" s="114"/>
      <c r="JM38" s="125"/>
      <c r="JN38" s="114"/>
      <c r="JO38" s="125"/>
      <c r="JP38" s="114"/>
      <c r="JQ38" s="125"/>
      <c r="JR38" s="114"/>
      <c r="JS38" s="125"/>
      <c r="JT38" s="114"/>
      <c r="JU38" s="125"/>
      <c r="JV38" s="114"/>
      <c r="JW38" s="125"/>
      <c r="JX38" s="114"/>
      <c r="JY38" s="126"/>
      <c r="JZ38" s="126"/>
      <c r="KA38" s="126"/>
      <c r="KB38" s="126"/>
      <c r="KC38" s="126"/>
      <c r="KD38" s="126"/>
      <c r="KE38" s="126"/>
      <c r="KF38" s="126"/>
      <c r="KG38" s="126"/>
      <c r="KH38" s="126"/>
      <c r="KI38" s="126"/>
      <c r="KJ38" s="126"/>
      <c r="KK38" s="126"/>
      <c r="KL38" s="126"/>
    </row>
    <row r="39" customFormat="false" ht="13.8" hidden="false" customHeight="false" outlineLevel="0" collapsed="false">
      <c r="A39" s="76"/>
      <c r="B39" s="76"/>
      <c r="C39" s="76"/>
      <c r="D39" s="76" t="s">
        <v>88</v>
      </c>
      <c r="E39" s="76"/>
      <c r="F39" s="109" t="n">
        <f aca="false">ROUND(SUM(F17:F38),5)</f>
        <v>9164.95</v>
      </c>
      <c r="G39" s="109" t="n">
        <f aca="false">ROUND(SUM(G17:G38),5)</f>
        <v>8082.4</v>
      </c>
      <c r="H39" s="109" t="n">
        <f aca="false">ROUND(SUM(H17:H38),5)</f>
        <v>77326.04</v>
      </c>
      <c r="I39" s="109" t="n">
        <f aca="false">ROUND(SUM(I17:I38),5)</f>
        <v>1454.05</v>
      </c>
      <c r="J39" s="109" t="n">
        <f aca="false">ROUND(SUM(J17:J38),5)</f>
        <v>18184.87</v>
      </c>
      <c r="K39" s="109" t="n">
        <f aca="false">ROUND(SUM(K17:K38),5)</f>
        <v>21256.47</v>
      </c>
      <c r="L39" s="109" t="n">
        <f aca="false">ROUND(SUM(L17:L38),5)</f>
        <v>1658.57</v>
      </c>
      <c r="M39" s="109" t="n">
        <f aca="false">ROUND(SUM(M17:M38),5)</f>
        <v>8.59</v>
      </c>
      <c r="N39" s="109" t="n">
        <f aca="false">ROUND(SUM(N17:N38),5)</f>
        <v>19047.27</v>
      </c>
      <c r="O39" s="109" t="n">
        <f aca="false">ROUND(SUM(O17:O38),5)</f>
        <v>231612.23</v>
      </c>
      <c r="P39" s="109" t="n">
        <f aca="false">ROUND(SUM(P17:P38),5)</f>
        <v>5210.14</v>
      </c>
      <c r="Q39" s="109" t="n">
        <f aca="false">ROUND(SUM(Q17:Q38),5)</f>
        <v>27688.69</v>
      </c>
      <c r="R39" s="109" t="n">
        <f aca="false">ROUND(SUM(R17:R38),5)</f>
        <v>530.63</v>
      </c>
      <c r="S39" s="109" t="n">
        <f aca="false">ROUND(SUM(S17:S38),5)</f>
        <v>0</v>
      </c>
      <c r="T39" s="109" t="n">
        <f aca="false">ROUND(SUM(T17:T38),5)</f>
        <v>1736.65</v>
      </c>
      <c r="U39" s="109" t="n">
        <f aca="false">ROUND(SUM(U17:U38),5)</f>
        <v>3610</v>
      </c>
      <c r="V39" s="109" t="n">
        <f aca="false">ROUND(SUM(V17:V38),5)</f>
        <v>24173.98</v>
      </c>
      <c r="W39" s="109" t="n">
        <f aca="false">ROUND(SUM(W17:W38),5)</f>
        <v>0</v>
      </c>
      <c r="X39" s="109" t="n">
        <f aca="false">ROUND(SUM(X17:X38),5)</f>
        <v>15583.95</v>
      </c>
      <c r="Y39" s="109" t="n">
        <f aca="false">ROUND(SUM(Y17:Y38),5)</f>
        <v>78110.34</v>
      </c>
      <c r="Z39" s="109" t="n">
        <f aca="false">ROUND(SUM(Z17:Z38),5)</f>
        <v>7390</v>
      </c>
      <c r="AA39" s="109" t="n">
        <f aca="false">ROUND(SUM(AA17:AA38),5)</f>
        <v>0</v>
      </c>
      <c r="AB39" s="109" t="n">
        <f aca="false">ROUND(SUM(AB17:AB38),5)</f>
        <v>2506.08</v>
      </c>
      <c r="AC39" s="109" t="n">
        <f aca="false">ROUND(SUM(AC17:AC38),5)</f>
        <v>10571.56</v>
      </c>
      <c r="AD39" s="109" t="n">
        <f aca="false">ROUND(SUM(AD17:AD38),5)</f>
        <v>21660.84</v>
      </c>
      <c r="AE39" s="109" t="n">
        <f aca="false">ROUND(SUM(AE17:AE38),5)</f>
        <v>3757.88</v>
      </c>
      <c r="AF39" s="109" t="n">
        <f aca="false">ROUND(SUM(AF17:AF38),5)</f>
        <v>2132.04</v>
      </c>
      <c r="AG39" s="109" t="n">
        <f aca="false">ROUND(SUM(AG17:AG38),5)</f>
        <v>33215.76</v>
      </c>
      <c r="AH39" s="109" t="n">
        <f aca="false">ROUND(SUM(AH17:AH38),5)</f>
        <v>3978.53</v>
      </c>
      <c r="AI39" s="109" t="n">
        <f aca="false">ROUND(SUM(AI17:AI38),5)</f>
        <v>616.65</v>
      </c>
      <c r="AJ39" s="109" t="n">
        <f aca="false">ROUND(SUM(AJ17:AJ38),5)</f>
        <v>6639.15</v>
      </c>
      <c r="AK39" s="109" t="n">
        <f aca="false">ROUND(SUM(AK17:AK38),5)</f>
        <v>23265.98</v>
      </c>
      <c r="AL39" s="109" t="n">
        <f aca="false">ROUND(SUM(AL17:AL38),5)</f>
        <v>5714.53</v>
      </c>
      <c r="AM39" s="109" t="n">
        <f aca="false">ROUND(SUM(AM17:AM38),5)</f>
        <v>43870</v>
      </c>
      <c r="AN39" s="109" t="n">
        <f aca="false">ROUND(SUM(AN17:AN38),5)</f>
        <v>12516.23</v>
      </c>
      <c r="AO39" s="109" t="n">
        <f aca="false">ROUND(SUM(AO17:AO38),5)</f>
        <v>1804.31</v>
      </c>
      <c r="AP39" s="109" t="n">
        <f aca="false">ROUND(SUM(AP17:AP38),5)</f>
        <v>16350.37</v>
      </c>
      <c r="AQ39" s="109" t="n">
        <f aca="false">ROUND(SUM(AQ17:AQ38),5)</f>
        <v>2644.93</v>
      </c>
      <c r="AR39" s="109" t="n">
        <f aca="false">ROUND(SUM(AR17:AR38),5)</f>
        <v>4510.93</v>
      </c>
      <c r="AS39" s="109" t="n">
        <f aca="false">ROUND(SUM(AS17:AS38),5)</f>
        <v>4015.63</v>
      </c>
      <c r="AT39" s="109" t="n">
        <f aca="false">ROUND(SUM(AT17:AT38),5)</f>
        <v>241318.61</v>
      </c>
      <c r="AU39" s="109" t="n">
        <f aca="false">ROUND(SUM(AU17:AU38),5)</f>
        <v>6205.31</v>
      </c>
      <c r="AV39" s="109" t="n">
        <f aca="false">ROUND(SUM(AV17:AV38),5)</f>
        <v>3755.71</v>
      </c>
      <c r="AW39" s="109" t="n">
        <f aca="false">ROUND(SUM(AW17:AW38),5)</f>
        <v>1004.65</v>
      </c>
      <c r="AX39" s="109" t="n">
        <f aca="false">ROUND(SUM(AX17:AX38),5)</f>
        <v>6517.6</v>
      </c>
      <c r="AY39" s="109" t="n">
        <f aca="false">ROUND(SUM(AY17:AY38),5)</f>
        <v>9770.08</v>
      </c>
      <c r="AZ39" s="109" t="n">
        <f aca="false">ROUND(SUM(AZ17:AZ38),5)</f>
        <v>3466.91</v>
      </c>
      <c r="BA39" s="109" t="n">
        <f aca="false">ROUND(SUM(BA17:BA38),5)</f>
        <v>3507.48</v>
      </c>
      <c r="BB39" s="109" t="n">
        <f aca="false">ROUND(SUM(BB17:BB38),5)</f>
        <v>901.99</v>
      </c>
      <c r="BC39" s="109" t="n">
        <f aca="false">ROUND(SUM(BC17:BC38),5)</f>
        <v>2206.4</v>
      </c>
      <c r="BD39" s="109" t="n">
        <f aca="false">ROUND(SUM(BD17:BD38),5)</f>
        <v>10227.46</v>
      </c>
      <c r="BE39" s="109" t="n">
        <f aca="false">ROUND(SUM(BE17:BE38),5)</f>
        <v>0</v>
      </c>
      <c r="BF39" s="109" t="n">
        <f aca="false">ROUND(SUM(BF17:BF38),5)</f>
        <v>9292.55</v>
      </c>
      <c r="BG39" s="109" t="n">
        <f aca="false">ROUND(SUM(BG17:BG38),5)</f>
        <v>31001.88</v>
      </c>
      <c r="BH39" s="109" t="n">
        <f aca="false">ROUND(SUM(BH17:BH38),5)</f>
        <v>1725.81</v>
      </c>
      <c r="BI39" s="109" t="n">
        <f aca="false">ROUND(SUM(BI17:BI38),5)</f>
        <v>6897.04</v>
      </c>
      <c r="BJ39" s="109" t="n">
        <f aca="false">ROUND(SUM(BJ17:BJ38),5)</f>
        <v>11095.9</v>
      </c>
      <c r="BK39" s="109" t="n">
        <f aca="false">ROUND(SUM(BK17:BK38),5)</f>
        <v>19833.94</v>
      </c>
      <c r="BL39" s="109" t="n">
        <f aca="false">ROUND(SUM(BL17:BL38),5)</f>
        <v>0</v>
      </c>
      <c r="BM39" s="109" t="n">
        <f aca="false">ROUND(SUM(BM17:BM38),5)</f>
        <v>12336.12</v>
      </c>
      <c r="BN39" s="109" t="n">
        <f aca="false">ROUND(SUM(BN17:BN38),5)</f>
        <v>2810.81</v>
      </c>
      <c r="BO39" s="109" t="n">
        <f aca="false">ROUND(SUM(BO17:BO38),5)</f>
        <v>3367.7</v>
      </c>
      <c r="BP39" s="109" t="n">
        <f aca="false">ROUND(SUM(BP17:BP38),5)</f>
        <v>7235.53</v>
      </c>
      <c r="BQ39" s="109" t="n">
        <f aca="false">ROUND(SUM(BQ17:BQ38),5)</f>
        <v>805.32</v>
      </c>
      <c r="BR39" s="109" t="n">
        <f aca="false">ROUND(SUM(BR17:BR38),5)</f>
        <v>1906.68</v>
      </c>
      <c r="BS39" s="109" t="n">
        <f aca="false">ROUND(SUM(BS17:BS38),5)</f>
        <v>8663.27</v>
      </c>
      <c r="BT39" s="109" t="n">
        <f aca="false">ROUND(SUM(BT17:BT38),5)</f>
        <v>0</v>
      </c>
      <c r="BU39" s="109" t="n">
        <f aca="false">ROUND(SUM(BU17:BU38),5)</f>
        <v>232853.81</v>
      </c>
      <c r="BV39" s="109" t="n">
        <f aca="false">ROUND(SUM(BV17:BV38),5)</f>
        <v>2716.15</v>
      </c>
      <c r="BW39" s="109" t="n">
        <f aca="false">ROUND(SUM(BW17:BW38),5)</f>
        <v>0</v>
      </c>
      <c r="BX39" s="109" t="n">
        <f aca="false">ROUND(SUM(BX17:BX38),5)</f>
        <v>4537.59</v>
      </c>
      <c r="BY39" s="109" t="n">
        <f aca="false">ROUND(SUM(BY17:BY38),5)</f>
        <v>377.12</v>
      </c>
      <c r="BZ39" s="109" t="n">
        <f aca="false">ROUND(SUM(BZ17:BZ38),5)</f>
        <v>8533.32</v>
      </c>
      <c r="CA39" s="109" t="n">
        <f aca="false">ROUND(SUM(CA17:CA38),5)</f>
        <v>604.42</v>
      </c>
      <c r="CB39" s="109" t="n">
        <f aca="false">ROUND(SUM(CB17:CB38),5)</f>
        <v>4647.23</v>
      </c>
      <c r="CC39" s="109" t="n">
        <f aca="false">ROUND(SUM(CC17:CC38),5)</f>
        <v>1438.16</v>
      </c>
      <c r="CD39" s="109" t="n">
        <f aca="false">ROUND(SUM(CD17:CD38),5)</f>
        <v>2206.4</v>
      </c>
      <c r="CE39" s="109" t="n">
        <f aca="false">ROUND(SUM(CE17:CE38),5)</f>
        <v>0</v>
      </c>
      <c r="CF39" s="109" t="n">
        <f aca="false">ROUND(SUM(CF17:CF38),5)</f>
        <v>6710.08</v>
      </c>
      <c r="CG39" s="109" t="n">
        <f aca="false">ROUND(SUM(CG17:CG38),5)</f>
        <v>5787</v>
      </c>
      <c r="CH39" s="109" t="n">
        <f aca="false">ROUND(SUM(CH17:CH38),5)</f>
        <v>21066.36</v>
      </c>
      <c r="CI39" s="109" t="n">
        <f aca="false">ROUND(SUM(CI17:CI38),5)</f>
        <v>1742.93</v>
      </c>
      <c r="CJ39" s="109" t="n">
        <f aca="false">ROUND(SUM(CJ17:CJ38),5)</f>
        <v>20315.69</v>
      </c>
      <c r="CK39" s="109" t="n">
        <f aca="false">ROUND(SUM(CK17:CK38),5)</f>
        <v>26808.11</v>
      </c>
      <c r="CL39" s="109" t="n">
        <f aca="false">ROUND(SUM(CL17:CL38),5)</f>
        <v>4209.69</v>
      </c>
      <c r="CM39" s="109" t="n">
        <f aca="false">ROUND(SUM(CM17:CM38),5)</f>
        <v>12264.62</v>
      </c>
      <c r="CN39" s="109" t="n">
        <f aca="false">ROUND(SUM(CN17:CN38),5)</f>
        <v>4267.77</v>
      </c>
      <c r="CO39" s="109" t="n">
        <f aca="false">ROUND(SUM(CO17:CO38),5)</f>
        <v>66885.12</v>
      </c>
      <c r="CP39" s="109" t="n">
        <f aca="false">ROUND(SUM(CP17:CP38),5)</f>
        <v>4611.71</v>
      </c>
      <c r="CQ39" s="109" t="n">
        <f aca="false">ROUND(SUM(CQ17:CQ38),5)</f>
        <v>7032.64</v>
      </c>
      <c r="CR39" s="109" t="n">
        <f aca="false">ROUND(SUM(CR17:CR38),5)</f>
        <v>222.36</v>
      </c>
      <c r="CS39" s="109" t="n">
        <f aca="false">ROUND(SUM(CS17:CS38),5)</f>
        <v>144940.51</v>
      </c>
      <c r="CT39" s="109" t="n">
        <f aca="false">ROUND(SUM(CT17:CT38),5)</f>
        <v>38700.24</v>
      </c>
      <c r="CU39" s="109" t="n">
        <f aca="false">ROUND(SUM(CU17:CU38),5)</f>
        <v>130531.8</v>
      </c>
      <c r="CV39" s="109" t="n">
        <f aca="false">ROUND(SUM(CV17:CV38),5)</f>
        <v>146374.52</v>
      </c>
      <c r="CW39" s="109" t="n">
        <f aca="false">ROUND(SUM(CW17:CW38),5)</f>
        <v>15933</v>
      </c>
      <c r="CX39" s="109" t="n">
        <f aca="false">ROUND(SUM(CX17:CX38),5)</f>
        <v>1308.77</v>
      </c>
      <c r="CY39" s="109" t="n">
        <f aca="false">ROUND(SUM(CY17:CY38),5)</f>
        <v>4629.53</v>
      </c>
      <c r="CZ39" s="109" t="n">
        <f aca="false">ROUND(SUM(CZ17:CZ38),5)</f>
        <v>2306.18</v>
      </c>
      <c r="DA39" s="109" t="n">
        <f aca="false">ROUND(SUM(DA17:DA38),5)</f>
        <v>98831.16</v>
      </c>
      <c r="DB39" s="109" t="n">
        <f aca="false">ROUND(SUM(DB17:DB38),5)</f>
        <v>1353.94</v>
      </c>
      <c r="DC39" s="109" t="n">
        <f aca="false">ROUND(SUM(DC17:DC38),5)</f>
        <v>2810.63</v>
      </c>
      <c r="DD39" s="109" t="n">
        <f aca="false">ROUND(SUM(DD17:DD38),5)</f>
        <v>16132.85</v>
      </c>
      <c r="DE39" s="109" t="n">
        <f aca="false">ROUND(SUM(DE17:DE38),5)</f>
        <v>3980.14</v>
      </c>
      <c r="DF39" s="109" t="n">
        <f aca="false">ROUND(SUM(DF17:DF38),5)</f>
        <v>167249.34</v>
      </c>
      <c r="DG39" s="109" t="n">
        <f aca="false">ROUND(SUM(DG17:DG38),5)</f>
        <v>3806.48</v>
      </c>
      <c r="DH39" s="109" t="n">
        <f aca="false">ROUND(SUM(DH17:DH38),5)</f>
        <v>4021.04</v>
      </c>
      <c r="DI39" s="109" t="n">
        <f aca="false">ROUND(SUM(DI17:DI38),5)</f>
        <v>2709.55</v>
      </c>
      <c r="DJ39" s="109" t="n">
        <f aca="false">ROUND(SUM(DJ17:DJ38),5)</f>
        <v>7390.93</v>
      </c>
      <c r="DK39" s="109" t="n">
        <f aca="false">ROUND(SUM(DK17:DK38),5)</f>
        <v>4127.98</v>
      </c>
      <c r="DL39" s="109" t="n">
        <f aca="false">ROUND(SUM(DL17:DL38),5)</f>
        <v>18853.11</v>
      </c>
      <c r="DM39" s="109" t="n">
        <f aca="false">ROUND(SUM(DM17:DM38),5)</f>
        <v>4142.81</v>
      </c>
      <c r="DN39" s="109" t="n">
        <f aca="false">ROUND(SUM(DN17:DN38),5)</f>
        <v>24033.02</v>
      </c>
      <c r="DO39" s="109" t="n">
        <f aca="false">ROUND(SUM(DO17:DO38),5)</f>
        <v>2005.41</v>
      </c>
      <c r="DP39" s="109" t="n">
        <f aca="false">ROUND(SUM(DP17:DP38),5)</f>
        <v>8412.22</v>
      </c>
      <c r="DQ39" s="109" t="n">
        <f aca="false">ROUND(SUM(DQ17:DQ38),5)</f>
        <v>10615.76</v>
      </c>
      <c r="DR39" s="109" t="n">
        <f aca="false">ROUND(SUM(DR17:DR38),5)</f>
        <v>10579.49</v>
      </c>
      <c r="DS39" s="109" t="n">
        <f aca="false">ROUND(SUM(DS17:DS38),5)</f>
        <v>2074.61</v>
      </c>
      <c r="DT39" s="109" t="n">
        <f aca="false">ROUND(SUM(DT17:DT38),5)</f>
        <v>2106.09</v>
      </c>
      <c r="DU39" s="109" t="n">
        <f aca="false">ROUND(SUM(DU17:DU38),5)</f>
        <v>5209.61</v>
      </c>
      <c r="DV39" s="109" t="n">
        <f aca="false">ROUND(SUM(DV17:DV38),5)</f>
        <v>3870.14</v>
      </c>
      <c r="DW39" s="109" t="n">
        <f aca="false">ROUND(SUM(DW17:DW38),5)</f>
        <v>8445.97</v>
      </c>
      <c r="DX39" s="109" t="n">
        <f aca="false">ROUND(SUM(DX17:DX38),5)</f>
        <v>1404.43</v>
      </c>
      <c r="DY39" s="109" t="n">
        <f aca="false">ROUND(SUM(DY17:DY38),5)</f>
        <v>57005</v>
      </c>
      <c r="DZ39" s="109" t="n">
        <f aca="false">ROUND(SUM(DZ17:DZ38),5)</f>
        <v>2308.97</v>
      </c>
      <c r="EA39" s="109" t="n">
        <f aca="false">ROUND(SUM(EA17:EA38),5)</f>
        <v>247639.94</v>
      </c>
      <c r="EB39" s="109" t="n">
        <f aca="false">ROUND(SUM(EB17:EB38),5)</f>
        <v>273.39</v>
      </c>
      <c r="EC39" s="109" t="n">
        <f aca="false">ROUND(SUM(EC17:EC38),5)</f>
        <v>1.49</v>
      </c>
      <c r="ED39" s="109" t="n">
        <f aca="false">ROUND(SUM(ED17:ED38),5)</f>
        <v>3962.9</v>
      </c>
      <c r="EE39" s="109" t="n">
        <f aca="false">ROUND(SUM(EE17:EE38),5)</f>
        <v>5368.06</v>
      </c>
      <c r="EF39" s="109" t="n">
        <f aca="false">ROUND(SUM(EF17:EF38),5)</f>
        <v>1505.32</v>
      </c>
      <c r="EG39" s="109" t="n">
        <f aca="false">ROUND(SUM(EG17:EG38),5)</f>
        <v>3642.1</v>
      </c>
      <c r="EH39" s="109" t="n">
        <f aca="false">ROUND(SUM(EH17:EH38),5)</f>
        <v>5823.56</v>
      </c>
      <c r="EI39" s="109" t="n">
        <f aca="false">ROUND(SUM(EI17:EI38),5)</f>
        <v>-4.86</v>
      </c>
      <c r="EJ39" s="109" t="n">
        <f aca="false">ROUND(SUM(EJ17:EJ38),5)</f>
        <v>280861.47</v>
      </c>
      <c r="EK39" s="109" t="n">
        <f aca="false">ROUND(SUM(EK17:EK38),5)</f>
        <v>2952.45</v>
      </c>
      <c r="EL39" s="109" t="n">
        <f aca="false">ROUND(SUM(EL17:EL38),5)</f>
        <v>3170.55</v>
      </c>
      <c r="EM39" s="109" t="n">
        <f aca="false">ROUND(SUM(EM17:EM38),5)</f>
        <v>59077.09</v>
      </c>
      <c r="EN39" s="109" t="n">
        <f aca="false">ROUND(SUM(EN17:EN38),5)</f>
        <v>45224.61</v>
      </c>
      <c r="EO39" s="109" t="n">
        <f aca="false">ROUND(SUM(EO17:EO38),5)</f>
        <v>3649.71</v>
      </c>
      <c r="EP39" s="109" t="n">
        <f aca="false">ROUND(SUM(EP17:EP38),5)</f>
        <v>15109.49</v>
      </c>
      <c r="EQ39" s="109" t="n">
        <f aca="false">ROUND(SUM(EQ17:EQ38),5)</f>
        <v>5188.83</v>
      </c>
      <c r="ER39" s="109" t="n">
        <f aca="false">ROUND(SUM(ER17:ER38),5)</f>
        <v>17737.14</v>
      </c>
      <c r="ES39" s="109" t="n">
        <f aca="false">ROUND(SUM(ES17:ES38),5)</f>
        <v>29488.89</v>
      </c>
      <c r="ET39" s="109" t="n">
        <f aca="false">ROUND(SUM(ET17:ET38),5)</f>
        <v>0</v>
      </c>
      <c r="EU39" s="109" t="n">
        <f aca="false">ROUND(SUM(EU17:EU38),5)</f>
        <v>0</v>
      </c>
      <c r="EV39" s="109" t="n">
        <f aca="false">ROUND(SUM(EV17:EV38),5)</f>
        <v>0</v>
      </c>
      <c r="EW39" s="109" t="n">
        <f aca="false">ROUND(SUM(EW17:EW38),5)</f>
        <v>0</v>
      </c>
      <c r="EX39" s="109" t="n">
        <f aca="false">ROUND(SUM(EX17:EX38),5)</f>
        <v>0</v>
      </c>
      <c r="EY39" s="109" t="n">
        <f aca="false">ROUND(SUM(F39:EX39),5)</f>
        <v>3286171.61</v>
      </c>
      <c r="EZ39" s="114"/>
      <c r="FA39" s="125"/>
      <c r="FB39" s="114"/>
      <c r="FC39" s="125"/>
      <c r="FD39" s="114"/>
      <c r="FE39" s="125"/>
      <c r="FF39" s="114"/>
      <c r="FG39" s="125"/>
      <c r="FH39" s="114"/>
      <c r="FI39" s="125"/>
      <c r="FJ39" s="114"/>
      <c r="FK39" s="125"/>
      <c r="FL39" s="114"/>
      <c r="FM39" s="125"/>
      <c r="FN39" s="114"/>
      <c r="FO39" s="125"/>
      <c r="FP39" s="114"/>
      <c r="FQ39" s="125"/>
      <c r="FR39" s="114"/>
      <c r="FS39" s="125"/>
      <c r="FT39" s="114"/>
      <c r="FU39" s="125"/>
      <c r="FV39" s="114"/>
      <c r="FW39" s="125"/>
      <c r="FX39" s="114"/>
      <c r="FY39" s="125"/>
      <c r="FZ39" s="114"/>
      <c r="GA39" s="125"/>
      <c r="GB39" s="114"/>
      <c r="GC39" s="125"/>
      <c r="GD39" s="114"/>
      <c r="GE39" s="125"/>
      <c r="GF39" s="114"/>
      <c r="GG39" s="125"/>
      <c r="GH39" s="114"/>
      <c r="GI39" s="125"/>
      <c r="GJ39" s="114"/>
      <c r="GK39" s="125"/>
      <c r="GL39" s="114"/>
      <c r="GM39" s="125"/>
      <c r="GN39" s="114"/>
      <c r="GO39" s="125"/>
      <c r="GP39" s="114"/>
      <c r="GQ39" s="125"/>
      <c r="GR39" s="114"/>
      <c r="GS39" s="125"/>
      <c r="GT39" s="114"/>
      <c r="GU39" s="125"/>
      <c r="GV39" s="114"/>
      <c r="GW39" s="125"/>
      <c r="GX39" s="114"/>
      <c r="GY39" s="125"/>
      <c r="GZ39" s="114"/>
      <c r="HA39" s="125"/>
      <c r="HB39" s="114"/>
      <c r="HC39" s="125"/>
      <c r="HD39" s="114"/>
      <c r="HE39" s="125"/>
      <c r="HF39" s="114"/>
      <c r="HG39" s="125"/>
      <c r="HH39" s="114"/>
      <c r="HI39" s="125"/>
      <c r="HJ39" s="114"/>
      <c r="HK39" s="125"/>
      <c r="HL39" s="114"/>
      <c r="HM39" s="125"/>
      <c r="HN39" s="114"/>
      <c r="HO39" s="125"/>
      <c r="HP39" s="114"/>
      <c r="HQ39" s="125"/>
      <c r="HR39" s="114"/>
      <c r="HS39" s="125"/>
      <c r="HT39" s="114"/>
      <c r="HU39" s="125"/>
      <c r="HV39" s="114"/>
      <c r="HW39" s="125"/>
      <c r="HX39" s="114"/>
      <c r="HY39" s="125"/>
      <c r="HZ39" s="114"/>
      <c r="IA39" s="125"/>
      <c r="IB39" s="114"/>
      <c r="IC39" s="125"/>
      <c r="ID39" s="114"/>
      <c r="IE39" s="125"/>
      <c r="IF39" s="114"/>
      <c r="IG39" s="125"/>
      <c r="IH39" s="114"/>
      <c r="II39" s="125"/>
      <c r="IJ39" s="114"/>
      <c r="IK39" s="125"/>
      <c r="IL39" s="114"/>
      <c r="IM39" s="125"/>
      <c r="IN39" s="114"/>
      <c r="IO39" s="125"/>
      <c r="IP39" s="114"/>
      <c r="IQ39" s="125"/>
      <c r="IR39" s="114"/>
      <c r="IS39" s="125"/>
      <c r="IT39" s="114"/>
      <c r="IU39" s="125"/>
      <c r="IV39" s="114"/>
      <c r="IW39" s="125"/>
      <c r="IX39" s="114"/>
      <c r="IY39" s="125"/>
      <c r="IZ39" s="114"/>
      <c r="JA39" s="125"/>
      <c r="JB39" s="114"/>
      <c r="JC39" s="125"/>
      <c r="JD39" s="114"/>
      <c r="JE39" s="125"/>
      <c r="JF39" s="114"/>
      <c r="JG39" s="125"/>
      <c r="JH39" s="114"/>
      <c r="JI39" s="125"/>
      <c r="JJ39" s="114"/>
      <c r="JK39" s="125"/>
      <c r="JL39" s="114"/>
      <c r="JM39" s="125"/>
      <c r="JN39" s="114"/>
      <c r="JO39" s="125"/>
      <c r="JP39" s="114"/>
      <c r="JQ39" s="125"/>
      <c r="JR39" s="114"/>
      <c r="JS39" s="125"/>
      <c r="JT39" s="114"/>
      <c r="JU39" s="125"/>
      <c r="JV39" s="114"/>
      <c r="JW39" s="125"/>
      <c r="JX39" s="114"/>
      <c r="JY39" s="126"/>
      <c r="JZ39" s="126"/>
      <c r="KA39" s="126"/>
      <c r="KB39" s="126"/>
      <c r="KC39" s="126"/>
      <c r="KD39" s="126"/>
      <c r="KE39" s="126"/>
      <c r="KF39" s="126"/>
      <c r="KG39" s="126"/>
      <c r="KH39" s="126"/>
      <c r="KI39" s="126"/>
      <c r="KJ39" s="126"/>
      <c r="KK39" s="126"/>
      <c r="KL39" s="126"/>
    </row>
    <row r="40" customFormat="false" ht="30" hidden="false" customHeight="true" outlineLevel="0" collapsed="false">
      <c r="A40" s="76"/>
      <c r="B40" s="76"/>
      <c r="C40" s="76"/>
      <c r="D40" s="76" t="s">
        <v>89</v>
      </c>
      <c r="E40" s="76"/>
      <c r="F40" s="109"/>
      <c r="G40" s="109"/>
      <c r="H40" s="109"/>
      <c r="I40" s="109"/>
      <c r="J40" s="109"/>
      <c r="K40" s="109"/>
      <c r="L40" s="109"/>
      <c r="M40" s="109"/>
      <c r="N40" s="109"/>
      <c r="O40" s="109"/>
      <c r="P40" s="109"/>
      <c r="Q40" s="109"/>
      <c r="R40" s="109"/>
      <c r="S40" s="109"/>
      <c r="T40" s="109"/>
      <c r="U40" s="109"/>
      <c r="V40" s="109"/>
      <c r="W40" s="109"/>
      <c r="X40" s="109"/>
      <c r="Y40" s="109"/>
      <c r="Z40" s="109"/>
      <c r="AA40" s="109"/>
      <c r="AB40" s="109"/>
      <c r="AC40" s="109"/>
      <c r="AD40" s="109"/>
      <c r="AE40" s="109"/>
      <c r="AF40" s="109"/>
      <c r="AG40" s="109"/>
      <c r="AH40" s="109"/>
      <c r="AI40" s="109"/>
      <c r="AJ40" s="109"/>
      <c r="AK40" s="109"/>
      <c r="AL40" s="109"/>
      <c r="AM40" s="109"/>
      <c r="AN40" s="109"/>
      <c r="AO40" s="109"/>
      <c r="AP40" s="109"/>
      <c r="AQ40" s="109"/>
      <c r="AR40" s="109"/>
      <c r="AS40" s="109"/>
      <c r="AT40" s="109"/>
      <c r="AU40" s="109"/>
      <c r="AV40" s="109"/>
      <c r="AW40" s="109"/>
      <c r="AX40" s="109"/>
      <c r="AY40" s="109"/>
      <c r="AZ40" s="109"/>
      <c r="BA40" s="109"/>
      <c r="BB40" s="109"/>
      <c r="BC40" s="109"/>
      <c r="BD40" s="109"/>
      <c r="BE40" s="109"/>
      <c r="BF40" s="109"/>
      <c r="BG40" s="109"/>
      <c r="BH40" s="109"/>
      <c r="BI40" s="109"/>
      <c r="BJ40" s="109"/>
      <c r="BK40" s="109"/>
      <c r="BL40" s="109"/>
      <c r="BM40" s="109"/>
      <c r="BN40" s="109"/>
      <c r="BO40" s="109"/>
      <c r="BP40" s="109"/>
      <c r="BQ40" s="109"/>
      <c r="BR40" s="109"/>
      <c r="BS40" s="109"/>
      <c r="BT40" s="109"/>
      <c r="BU40" s="109"/>
      <c r="BV40" s="109"/>
      <c r="BW40" s="109"/>
      <c r="BX40" s="109"/>
      <c r="BY40" s="109"/>
      <c r="BZ40" s="109"/>
      <c r="CA40" s="109"/>
      <c r="CB40" s="109"/>
      <c r="CC40" s="109"/>
      <c r="CD40" s="109"/>
      <c r="CE40" s="109"/>
      <c r="CF40" s="109"/>
      <c r="CG40" s="109"/>
      <c r="CH40" s="109"/>
      <c r="CI40" s="109"/>
      <c r="CJ40" s="109"/>
      <c r="CK40" s="109"/>
      <c r="CL40" s="109"/>
      <c r="CM40" s="109"/>
      <c r="CN40" s="109"/>
      <c r="CO40" s="109"/>
      <c r="CP40" s="109"/>
      <c r="CQ40" s="109"/>
      <c r="CR40" s="109"/>
      <c r="CS40" s="109"/>
      <c r="CT40" s="109"/>
      <c r="CU40" s="109"/>
      <c r="CV40" s="109"/>
      <c r="CW40" s="109"/>
      <c r="CX40" s="109"/>
      <c r="CY40" s="109"/>
      <c r="CZ40" s="109"/>
      <c r="DA40" s="109"/>
      <c r="DB40" s="109"/>
      <c r="DC40" s="109"/>
      <c r="DD40" s="109"/>
      <c r="DE40" s="109"/>
      <c r="DF40" s="109"/>
      <c r="DG40" s="109"/>
      <c r="DH40" s="109"/>
      <c r="DI40" s="109"/>
      <c r="DJ40" s="109"/>
      <c r="DK40" s="109"/>
      <c r="DL40" s="109"/>
      <c r="DM40" s="109"/>
      <c r="DN40" s="109"/>
      <c r="DO40" s="109"/>
      <c r="DP40" s="109"/>
      <c r="DQ40" s="109"/>
      <c r="DR40" s="109"/>
      <c r="DS40" s="109"/>
      <c r="DT40" s="109"/>
      <c r="DU40" s="109"/>
      <c r="DV40" s="109"/>
      <c r="DW40" s="109"/>
      <c r="DX40" s="109"/>
      <c r="DY40" s="109"/>
      <c r="DZ40" s="109"/>
      <c r="EA40" s="109"/>
      <c r="EB40" s="109"/>
      <c r="EC40" s="109"/>
      <c r="ED40" s="109"/>
      <c r="EE40" s="109"/>
      <c r="EF40" s="109"/>
      <c r="EG40" s="109"/>
      <c r="EH40" s="109"/>
      <c r="EI40" s="109"/>
      <c r="EJ40" s="109"/>
      <c r="EK40" s="109"/>
      <c r="EL40" s="109"/>
      <c r="EM40" s="109"/>
      <c r="EN40" s="109"/>
      <c r="EO40" s="109"/>
      <c r="EP40" s="109"/>
      <c r="EQ40" s="109"/>
      <c r="ER40" s="109"/>
      <c r="ES40" s="109"/>
      <c r="ET40" s="109"/>
      <c r="EU40" s="109"/>
      <c r="EV40" s="109"/>
      <c r="EW40" s="109"/>
      <c r="EX40" s="109"/>
      <c r="EY40" s="109"/>
      <c r="EZ40" s="114"/>
      <c r="FA40" s="125"/>
      <c r="FB40" s="114"/>
      <c r="FC40" s="125"/>
      <c r="FD40" s="114"/>
      <c r="FE40" s="125"/>
      <c r="FF40" s="114"/>
      <c r="FG40" s="125"/>
      <c r="FH40" s="114"/>
      <c r="FI40" s="125"/>
      <c r="FJ40" s="114"/>
      <c r="FK40" s="125"/>
      <c r="FL40" s="114"/>
      <c r="FM40" s="125"/>
      <c r="FN40" s="114"/>
      <c r="FO40" s="125"/>
      <c r="FP40" s="114"/>
      <c r="FQ40" s="125"/>
      <c r="FR40" s="114"/>
      <c r="FS40" s="125"/>
      <c r="FT40" s="114"/>
      <c r="FU40" s="125"/>
      <c r="FV40" s="114"/>
      <c r="FW40" s="125"/>
      <c r="FX40" s="114"/>
      <c r="FY40" s="125"/>
      <c r="FZ40" s="114"/>
      <c r="GA40" s="125"/>
      <c r="GB40" s="114"/>
      <c r="GC40" s="125"/>
      <c r="GD40" s="114"/>
      <c r="GE40" s="125"/>
      <c r="GF40" s="114"/>
      <c r="GG40" s="125"/>
      <c r="GH40" s="114"/>
      <c r="GI40" s="125"/>
      <c r="GJ40" s="114"/>
      <c r="GK40" s="125"/>
      <c r="GL40" s="114"/>
      <c r="GM40" s="125"/>
      <c r="GN40" s="114"/>
      <c r="GO40" s="125"/>
      <c r="GP40" s="114"/>
      <c r="GQ40" s="125"/>
      <c r="GR40" s="114"/>
      <c r="GS40" s="125"/>
      <c r="GT40" s="114"/>
      <c r="GU40" s="125"/>
      <c r="GV40" s="114"/>
      <c r="GW40" s="125"/>
      <c r="GX40" s="114"/>
      <c r="GY40" s="125"/>
      <c r="GZ40" s="114"/>
      <c r="HA40" s="125"/>
      <c r="HB40" s="114"/>
      <c r="HC40" s="125"/>
      <c r="HD40" s="114"/>
      <c r="HE40" s="125"/>
      <c r="HF40" s="114"/>
      <c r="HG40" s="125"/>
      <c r="HH40" s="114"/>
      <c r="HI40" s="125"/>
      <c r="HJ40" s="114"/>
      <c r="HK40" s="125"/>
      <c r="HL40" s="114"/>
      <c r="HM40" s="125"/>
      <c r="HN40" s="114"/>
      <c r="HO40" s="125"/>
      <c r="HP40" s="114"/>
      <c r="HQ40" s="125"/>
      <c r="HR40" s="114"/>
      <c r="HS40" s="125"/>
      <c r="HT40" s="114"/>
      <c r="HU40" s="125"/>
      <c r="HV40" s="114"/>
      <c r="HW40" s="125"/>
      <c r="HX40" s="114"/>
      <c r="HY40" s="125"/>
      <c r="HZ40" s="114"/>
      <c r="IA40" s="125"/>
      <c r="IB40" s="114"/>
      <c r="IC40" s="125"/>
      <c r="ID40" s="114"/>
      <c r="IE40" s="125"/>
      <c r="IF40" s="114"/>
      <c r="IG40" s="125"/>
      <c r="IH40" s="114"/>
      <c r="II40" s="125"/>
      <c r="IJ40" s="114"/>
      <c r="IK40" s="125"/>
      <c r="IL40" s="114"/>
      <c r="IM40" s="125"/>
      <c r="IN40" s="114"/>
      <c r="IO40" s="125"/>
      <c r="IP40" s="114"/>
      <c r="IQ40" s="125"/>
      <c r="IR40" s="114"/>
      <c r="IS40" s="125"/>
      <c r="IT40" s="114"/>
      <c r="IU40" s="125"/>
      <c r="IV40" s="114"/>
      <c r="IW40" s="125"/>
      <c r="IX40" s="114"/>
      <c r="IY40" s="125"/>
      <c r="IZ40" s="114"/>
      <c r="JA40" s="125"/>
      <c r="JB40" s="114"/>
      <c r="JC40" s="125"/>
      <c r="JD40" s="114"/>
      <c r="JE40" s="125"/>
      <c r="JF40" s="114"/>
      <c r="JG40" s="125"/>
      <c r="JH40" s="114"/>
      <c r="JI40" s="125"/>
      <c r="JJ40" s="114"/>
      <c r="JK40" s="125"/>
      <c r="JL40" s="114"/>
      <c r="JM40" s="125"/>
      <c r="JN40" s="114"/>
      <c r="JO40" s="125"/>
      <c r="JP40" s="114"/>
      <c r="JQ40" s="125"/>
      <c r="JR40" s="114"/>
      <c r="JS40" s="125"/>
      <c r="JT40" s="114"/>
      <c r="JU40" s="125"/>
      <c r="JV40" s="114"/>
      <c r="JW40" s="125"/>
      <c r="JX40" s="114"/>
      <c r="JY40" s="126"/>
      <c r="JZ40" s="126"/>
      <c r="KA40" s="126"/>
      <c r="KB40" s="126"/>
      <c r="KC40" s="126"/>
      <c r="KD40" s="126"/>
      <c r="KE40" s="126"/>
      <c r="KF40" s="126"/>
      <c r="KG40" s="126"/>
      <c r="KH40" s="126"/>
      <c r="KI40" s="126"/>
      <c r="KJ40" s="126"/>
      <c r="KK40" s="126"/>
      <c r="KL40" s="126"/>
    </row>
    <row r="41" customFormat="false" ht="13.8" hidden="false" customHeight="false" outlineLevel="0" collapsed="false">
      <c r="A41" s="76"/>
      <c r="B41" s="76"/>
      <c r="C41" s="76"/>
      <c r="D41" s="76"/>
      <c r="E41" s="76" t="s">
        <v>15</v>
      </c>
      <c r="F41" s="109" t="n">
        <v>0</v>
      </c>
      <c r="G41" s="109" t="n">
        <v>35156.21</v>
      </c>
      <c r="H41" s="109" t="n">
        <v>410167.18</v>
      </c>
      <c r="I41" s="109" t="n">
        <v>0</v>
      </c>
      <c r="J41" s="109" t="n">
        <v>362065.68</v>
      </c>
      <c r="K41" s="109" t="n">
        <v>46886.85</v>
      </c>
      <c r="L41" s="109" t="n">
        <v>0</v>
      </c>
      <c r="M41" s="109" t="n">
        <v>0</v>
      </c>
      <c r="N41" s="109" t="n">
        <v>238487.72</v>
      </c>
      <c r="O41" s="109" t="n">
        <v>402085</v>
      </c>
      <c r="P41" s="109" t="n">
        <v>0</v>
      </c>
      <c r="Q41" s="109" t="n">
        <v>82350</v>
      </c>
      <c r="R41" s="109" t="n">
        <v>0</v>
      </c>
      <c r="S41" s="109" t="n">
        <v>0</v>
      </c>
      <c r="T41" s="109" t="n">
        <v>0</v>
      </c>
      <c r="U41" s="109" t="n">
        <v>0</v>
      </c>
      <c r="V41" s="109" t="n">
        <v>256000</v>
      </c>
      <c r="W41" s="109" t="n">
        <v>0</v>
      </c>
      <c r="X41" s="109" t="n">
        <v>0</v>
      </c>
      <c r="Y41" s="109" t="n">
        <v>851001.66</v>
      </c>
      <c r="Z41" s="109" t="n">
        <v>0</v>
      </c>
      <c r="AA41" s="109" t="n">
        <v>0</v>
      </c>
      <c r="AB41" s="109" t="n">
        <v>0</v>
      </c>
      <c r="AC41" s="109" t="n">
        <v>0</v>
      </c>
      <c r="AD41" s="109" t="n">
        <v>260538.78</v>
      </c>
      <c r="AE41" s="109" t="n">
        <v>0</v>
      </c>
      <c r="AF41" s="109" t="n">
        <v>0</v>
      </c>
      <c r="AG41" s="109" t="n">
        <v>39581.39</v>
      </c>
      <c r="AH41" s="109" t="n">
        <v>0</v>
      </c>
      <c r="AI41" s="109" t="n">
        <v>0</v>
      </c>
      <c r="AJ41" s="109" t="n">
        <v>0</v>
      </c>
      <c r="AK41" s="109" t="n">
        <v>0</v>
      </c>
      <c r="AL41" s="109" t="n">
        <v>0</v>
      </c>
      <c r="AM41" s="109" t="n">
        <v>0</v>
      </c>
      <c r="AN41" s="109" t="n">
        <v>0</v>
      </c>
      <c r="AO41" s="109" t="n">
        <v>0</v>
      </c>
      <c r="AP41" s="109" t="n">
        <v>0</v>
      </c>
      <c r="AQ41" s="109" t="n">
        <v>0</v>
      </c>
      <c r="AR41" s="109" t="n">
        <v>0</v>
      </c>
      <c r="AS41" s="109" t="n">
        <v>0</v>
      </c>
      <c r="AT41" s="109" t="n">
        <v>386975</v>
      </c>
      <c r="AU41" s="109" t="n">
        <v>0</v>
      </c>
      <c r="AV41" s="109" t="n">
        <v>0</v>
      </c>
      <c r="AW41" s="109" t="n">
        <v>0</v>
      </c>
      <c r="AX41" s="109" t="n">
        <v>0</v>
      </c>
      <c r="AY41" s="109" t="n">
        <v>0</v>
      </c>
      <c r="AZ41" s="109" t="n">
        <v>59850.4</v>
      </c>
      <c r="BA41" s="109" t="n">
        <v>0</v>
      </c>
      <c r="BB41" s="109" t="n">
        <v>0</v>
      </c>
      <c r="BC41" s="109" t="n">
        <v>0</v>
      </c>
      <c r="BD41" s="109" t="n">
        <v>0</v>
      </c>
      <c r="BE41" s="109" t="n">
        <v>0</v>
      </c>
      <c r="BF41" s="109" t="n">
        <v>0</v>
      </c>
      <c r="BG41" s="109" t="n">
        <v>358534.51</v>
      </c>
      <c r="BH41" s="109" t="n">
        <v>0</v>
      </c>
      <c r="BI41" s="109" t="n">
        <v>0</v>
      </c>
      <c r="BJ41" s="109" t="n">
        <v>0</v>
      </c>
      <c r="BK41" s="109" t="n">
        <v>560510.54</v>
      </c>
      <c r="BL41" s="109" t="n">
        <v>0</v>
      </c>
      <c r="BM41" s="109" t="n">
        <v>372681.34</v>
      </c>
      <c r="BN41" s="109" t="n">
        <v>0</v>
      </c>
      <c r="BO41" s="109" t="n">
        <v>0</v>
      </c>
      <c r="BP41" s="109" t="n">
        <v>0</v>
      </c>
      <c r="BQ41" s="109" t="n">
        <v>0</v>
      </c>
      <c r="BR41" s="109" t="n">
        <v>0</v>
      </c>
      <c r="BS41" s="109" t="n">
        <v>0</v>
      </c>
      <c r="BT41" s="109" t="n">
        <v>0</v>
      </c>
      <c r="BU41" s="109" t="n">
        <v>310321.74</v>
      </c>
      <c r="BV41" s="109" t="n">
        <v>0</v>
      </c>
      <c r="BW41" s="109" t="n">
        <v>0</v>
      </c>
      <c r="BX41" s="109" t="n">
        <v>245598.31</v>
      </c>
      <c r="BY41" s="109" t="n">
        <v>0</v>
      </c>
      <c r="BZ41" s="109" t="n">
        <v>0</v>
      </c>
      <c r="CA41" s="109" t="n">
        <v>0</v>
      </c>
      <c r="CB41" s="109" t="n">
        <v>60890</v>
      </c>
      <c r="CC41" s="109" t="n">
        <v>0</v>
      </c>
      <c r="CD41" s="109" t="n">
        <v>0</v>
      </c>
      <c r="CE41" s="109" t="n">
        <v>0</v>
      </c>
      <c r="CF41" s="109" t="n">
        <v>145861.92</v>
      </c>
      <c r="CG41" s="109" t="n">
        <v>0</v>
      </c>
      <c r="CH41" s="109" t="n">
        <v>0</v>
      </c>
      <c r="CI41" s="109" t="n">
        <v>0</v>
      </c>
      <c r="CJ41" s="109" t="n">
        <v>0</v>
      </c>
      <c r="CK41" s="109" t="n">
        <v>422825</v>
      </c>
      <c r="CL41" s="109" t="n">
        <v>0</v>
      </c>
      <c r="CM41" s="109" t="n">
        <v>79361.5</v>
      </c>
      <c r="CN41" s="109" t="n">
        <v>0</v>
      </c>
      <c r="CO41" s="109" t="n">
        <v>381000.59</v>
      </c>
      <c r="CP41" s="109" t="n">
        <v>0</v>
      </c>
      <c r="CQ41" s="109" t="n">
        <v>50348.1</v>
      </c>
      <c r="CR41" s="109" t="n">
        <v>0</v>
      </c>
      <c r="CS41" s="109" t="n">
        <v>552614.27</v>
      </c>
      <c r="CT41" s="109" t="n">
        <v>450793.23</v>
      </c>
      <c r="CU41" s="109" t="n">
        <v>86389.63</v>
      </c>
      <c r="CV41" s="109" t="n">
        <v>0</v>
      </c>
      <c r="CW41" s="109" t="n">
        <v>0</v>
      </c>
      <c r="CX41" s="109" t="n">
        <v>0</v>
      </c>
      <c r="CY41" s="109" t="n">
        <v>0</v>
      </c>
      <c r="CZ41" s="109" t="n">
        <v>0</v>
      </c>
      <c r="DA41" s="109" t="n">
        <v>14250</v>
      </c>
      <c r="DB41" s="109" t="n">
        <v>0</v>
      </c>
      <c r="DC41" s="109" t="n">
        <v>0</v>
      </c>
      <c r="DD41" s="109" t="n">
        <v>556302.3</v>
      </c>
      <c r="DE41" s="109" t="n">
        <v>0</v>
      </c>
      <c r="DF41" s="109" t="n">
        <v>440230.5</v>
      </c>
      <c r="DG41" s="109" t="n">
        <v>0</v>
      </c>
      <c r="DH41" s="109" t="n">
        <v>0</v>
      </c>
      <c r="DI41" s="109" t="n">
        <v>0</v>
      </c>
      <c r="DJ41" s="109" t="n">
        <v>0</v>
      </c>
      <c r="DK41" s="109" t="n">
        <v>0</v>
      </c>
      <c r="DL41" s="109" t="n">
        <v>207616.4</v>
      </c>
      <c r="DM41" s="109" t="n">
        <v>0</v>
      </c>
      <c r="DN41" s="109" t="n">
        <v>165799.25</v>
      </c>
      <c r="DO41" s="109" t="n">
        <v>0</v>
      </c>
      <c r="DP41" s="109" t="n">
        <v>0</v>
      </c>
      <c r="DQ41" s="109" t="n">
        <v>0</v>
      </c>
      <c r="DR41" s="109" t="n">
        <v>27567.3</v>
      </c>
      <c r="DS41" s="109" t="n">
        <v>0</v>
      </c>
      <c r="DT41" s="109" t="n">
        <v>0</v>
      </c>
      <c r="DU41" s="109" t="n">
        <v>0</v>
      </c>
      <c r="DV41" s="109" t="n">
        <v>0</v>
      </c>
      <c r="DW41" s="109" t="n">
        <v>56038.66</v>
      </c>
      <c r="DX41" s="109" t="n">
        <v>0</v>
      </c>
      <c r="DY41" s="109" t="n">
        <v>0</v>
      </c>
      <c r="DZ41" s="109" t="n">
        <v>0</v>
      </c>
      <c r="EA41" s="109" t="n">
        <v>0</v>
      </c>
      <c r="EB41" s="109" t="n">
        <v>0</v>
      </c>
      <c r="EC41" s="109" t="n">
        <v>0</v>
      </c>
      <c r="ED41" s="109" t="n">
        <v>0</v>
      </c>
      <c r="EE41" s="109" t="n">
        <v>0</v>
      </c>
      <c r="EF41" s="109" t="n">
        <v>0</v>
      </c>
      <c r="EG41" s="109" t="n">
        <v>0</v>
      </c>
      <c r="EH41" s="109" t="n">
        <v>0</v>
      </c>
      <c r="EI41" s="109" t="n">
        <v>0</v>
      </c>
      <c r="EJ41" s="109" t="n">
        <v>753277.55</v>
      </c>
      <c r="EK41" s="109" t="n">
        <v>0</v>
      </c>
      <c r="EL41" s="109" t="n">
        <v>0</v>
      </c>
      <c r="EM41" s="109" t="n">
        <v>423108</v>
      </c>
      <c r="EN41" s="109" t="n">
        <v>679933.05</v>
      </c>
      <c r="EO41" s="109" t="n">
        <v>0</v>
      </c>
      <c r="EP41" s="109" t="n">
        <v>328462.4</v>
      </c>
      <c r="EQ41" s="109" t="n">
        <v>0</v>
      </c>
      <c r="ER41" s="109" t="n">
        <v>193570</v>
      </c>
      <c r="ES41" s="109" t="n">
        <v>82351.95</v>
      </c>
      <c r="ET41" s="109" t="n">
        <v>0</v>
      </c>
      <c r="EU41" s="109" t="n">
        <v>0</v>
      </c>
      <c r="EV41" s="109" t="n">
        <v>0</v>
      </c>
      <c r="EW41" s="109" t="n">
        <v>0</v>
      </c>
      <c r="EX41" s="109" t="n">
        <v>0</v>
      </c>
      <c r="EY41" s="109" t="n">
        <f aca="false">ROUND(SUM(F41:EX41),5)</f>
        <v>11437383.91</v>
      </c>
      <c r="EZ41" s="114"/>
      <c r="FA41" s="125"/>
      <c r="FB41" s="114"/>
      <c r="FC41" s="125"/>
      <c r="FD41" s="114"/>
      <c r="FE41" s="125"/>
      <c r="FF41" s="114"/>
      <c r="FG41" s="125"/>
      <c r="FH41" s="114"/>
      <c r="FI41" s="125"/>
      <c r="FJ41" s="114"/>
      <c r="FK41" s="125"/>
      <c r="FL41" s="114"/>
      <c r="FM41" s="125"/>
      <c r="FN41" s="114"/>
      <c r="FO41" s="125"/>
      <c r="FP41" s="114"/>
      <c r="FQ41" s="125"/>
      <c r="FR41" s="114"/>
      <c r="FS41" s="125"/>
      <c r="FT41" s="114"/>
      <c r="FU41" s="125"/>
      <c r="FV41" s="114"/>
      <c r="FW41" s="125"/>
      <c r="FX41" s="114"/>
      <c r="FY41" s="125"/>
      <c r="FZ41" s="114"/>
      <c r="GA41" s="125"/>
      <c r="GB41" s="114"/>
      <c r="GC41" s="125"/>
      <c r="GD41" s="114"/>
      <c r="GE41" s="125"/>
      <c r="GF41" s="114"/>
      <c r="GG41" s="125"/>
      <c r="GH41" s="114"/>
      <c r="GI41" s="125"/>
      <c r="GJ41" s="114"/>
      <c r="GK41" s="125"/>
      <c r="GL41" s="114"/>
      <c r="GM41" s="125"/>
      <c r="GN41" s="114"/>
      <c r="GO41" s="125"/>
      <c r="GP41" s="114"/>
      <c r="GQ41" s="125"/>
      <c r="GR41" s="114"/>
      <c r="GS41" s="125"/>
      <c r="GT41" s="114"/>
      <c r="GU41" s="125"/>
      <c r="GV41" s="114"/>
      <c r="GW41" s="125"/>
      <c r="GX41" s="114"/>
      <c r="GY41" s="125"/>
      <c r="GZ41" s="114"/>
      <c r="HA41" s="125"/>
      <c r="HB41" s="114"/>
      <c r="HC41" s="125"/>
      <c r="HD41" s="114"/>
      <c r="HE41" s="125"/>
      <c r="HF41" s="114"/>
      <c r="HG41" s="125"/>
      <c r="HH41" s="114"/>
      <c r="HI41" s="125"/>
      <c r="HJ41" s="114"/>
      <c r="HK41" s="125"/>
      <c r="HL41" s="114"/>
      <c r="HM41" s="125"/>
      <c r="HN41" s="114"/>
      <c r="HO41" s="125"/>
      <c r="HP41" s="114"/>
      <c r="HQ41" s="125"/>
      <c r="HR41" s="114"/>
      <c r="HS41" s="125"/>
      <c r="HT41" s="114"/>
      <c r="HU41" s="125"/>
      <c r="HV41" s="114"/>
      <c r="HW41" s="125"/>
      <c r="HX41" s="114"/>
      <c r="HY41" s="125"/>
      <c r="HZ41" s="114"/>
      <c r="IA41" s="125"/>
      <c r="IB41" s="114"/>
      <c r="IC41" s="125"/>
      <c r="ID41" s="114"/>
      <c r="IE41" s="125"/>
      <c r="IF41" s="114"/>
      <c r="IG41" s="125"/>
      <c r="IH41" s="114"/>
      <c r="II41" s="125"/>
      <c r="IJ41" s="114"/>
      <c r="IK41" s="125"/>
      <c r="IL41" s="114"/>
      <c r="IM41" s="125"/>
      <c r="IN41" s="114"/>
      <c r="IO41" s="125"/>
      <c r="IP41" s="114"/>
      <c r="IQ41" s="125"/>
      <c r="IR41" s="114"/>
      <c r="IS41" s="125"/>
      <c r="IT41" s="114"/>
      <c r="IU41" s="125"/>
      <c r="IV41" s="114"/>
      <c r="IW41" s="125"/>
      <c r="IX41" s="114"/>
      <c r="IY41" s="125"/>
      <c r="IZ41" s="114"/>
      <c r="JA41" s="125"/>
      <c r="JB41" s="114"/>
      <c r="JC41" s="125"/>
      <c r="JD41" s="114"/>
      <c r="JE41" s="125"/>
      <c r="JF41" s="114"/>
      <c r="JG41" s="125"/>
      <c r="JH41" s="114"/>
      <c r="JI41" s="125"/>
      <c r="JJ41" s="114"/>
      <c r="JK41" s="125"/>
      <c r="JL41" s="114"/>
      <c r="JM41" s="125"/>
      <c r="JN41" s="114"/>
      <c r="JO41" s="125"/>
      <c r="JP41" s="114"/>
      <c r="JQ41" s="125"/>
      <c r="JR41" s="114"/>
      <c r="JS41" s="125"/>
      <c r="JT41" s="114"/>
      <c r="JU41" s="125"/>
      <c r="JV41" s="114"/>
      <c r="JW41" s="125"/>
      <c r="JX41" s="114"/>
      <c r="JY41" s="126"/>
      <c r="JZ41" s="126"/>
      <c r="KA41" s="126"/>
      <c r="KB41" s="126"/>
      <c r="KC41" s="126"/>
      <c r="KD41" s="126"/>
      <c r="KE41" s="126"/>
      <c r="KF41" s="126"/>
      <c r="KG41" s="126"/>
      <c r="KH41" s="126"/>
      <c r="KI41" s="126"/>
      <c r="KJ41" s="126"/>
      <c r="KK41" s="126"/>
      <c r="KL41" s="126"/>
    </row>
    <row r="42" customFormat="false" ht="13.8" hidden="false" customHeight="false" outlineLevel="0" collapsed="false">
      <c r="A42" s="76"/>
      <c r="B42" s="76"/>
      <c r="C42" s="76"/>
      <c r="D42" s="76"/>
      <c r="E42" s="76" t="s">
        <v>90</v>
      </c>
      <c r="F42" s="113" t="n">
        <v>0</v>
      </c>
      <c r="G42" s="113" t="n">
        <v>0</v>
      </c>
      <c r="H42" s="113" t="n">
        <v>0</v>
      </c>
      <c r="I42" s="113" t="n">
        <v>0</v>
      </c>
      <c r="J42" s="113" t="n">
        <v>0</v>
      </c>
      <c r="K42" s="113" t="n">
        <v>0</v>
      </c>
      <c r="L42" s="113" t="n">
        <v>0</v>
      </c>
      <c r="M42" s="113" t="n">
        <v>0</v>
      </c>
      <c r="N42" s="113" t="n">
        <v>0</v>
      </c>
      <c r="O42" s="113" t="n">
        <v>0</v>
      </c>
      <c r="P42" s="113" t="n">
        <v>0</v>
      </c>
      <c r="Q42" s="113" t="n">
        <v>0</v>
      </c>
      <c r="R42" s="113" t="n">
        <v>0</v>
      </c>
      <c r="S42" s="113" t="n">
        <v>0</v>
      </c>
      <c r="T42" s="113" t="n">
        <v>0</v>
      </c>
      <c r="U42" s="113" t="n">
        <v>0</v>
      </c>
      <c r="V42" s="113" t="n">
        <v>0</v>
      </c>
      <c r="W42" s="113" t="n">
        <v>0</v>
      </c>
      <c r="X42" s="113" t="n">
        <v>0</v>
      </c>
      <c r="Y42" s="113" t="n">
        <v>0</v>
      </c>
      <c r="Z42" s="113" t="n">
        <v>0</v>
      </c>
      <c r="AA42" s="113" t="n">
        <v>0</v>
      </c>
      <c r="AB42" s="113" t="n">
        <v>0</v>
      </c>
      <c r="AC42" s="113" t="n">
        <v>0</v>
      </c>
      <c r="AD42" s="113" t="n">
        <v>0</v>
      </c>
      <c r="AE42" s="113" t="n">
        <v>0</v>
      </c>
      <c r="AF42" s="113" t="n">
        <v>0</v>
      </c>
      <c r="AG42" s="113" t="n">
        <v>0</v>
      </c>
      <c r="AH42" s="113" t="n">
        <v>0</v>
      </c>
      <c r="AI42" s="113" t="n">
        <v>0</v>
      </c>
      <c r="AJ42" s="113" t="n">
        <v>0</v>
      </c>
      <c r="AK42" s="113" t="n">
        <v>0</v>
      </c>
      <c r="AL42" s="113" t="n">
        <v>0</v>
      </c>
      <c r="AM42" s="113" t="n">
        <v>0</v>
      </c>
      <c r="AN42" s="113" t="n">
        <v>0</v>
      </c>
      <c r="AO42" s="113" t="n">
        <v>0</v>
      </c>
      <c r="AP42" s="113" t="n">
        <v>0</v>
      </c>
      <c r="AQ42" s="113" t="n">
        <v>0</v>
      </c>
      <c r="AR42" s="113" t="n">
        <v>0</v>
      </c>
      <c r="AS42" s="113" t="n">
        <v>0</v>
      </c>
      <c r="AT42" s="113" t="n">
        <v>0</v>
      </c>
      <c r="AU42" s="113" t="n">
        <v>0</v>
      </c>
      <c r="AV42" s="113" t="n">
        <v>0</v>
      </c>
      <c r="AW42" s="113" t="n">
        <v>0</v>
      </c>
      <c r="AX42" s="113" t="n">
        <v>0</v>
      </c>
      <c r="AY42" s="113" t="n">
        <v>0</v>
      </c>
      <c r="AZ42" s="113" t="n">
        <v>0</v>
      </c>
      <c r="BA42" s="113" t="n">
        <v>0</v>
      </c>
      <c r="BB42" s="113" t="n">
        <v>0</v>
      </c>
      <c r="BC42" s="113" t="n">
        <v>0</v>
      </c>
      <c r="BD42" s="113" t="n">
        <v>0</v>
      </c>
      <c r="BE42" s="113" t="n">
        <v>0</v>
      </c>
      <c r="BF42" s="113" t="n">
        <v>0</v>
      </c>
      <c r="BG42" s="113" t="n">
        <v>0</v>
      </c>
      <c r="BH42" s="113" t="n">
        <v>0</v>
      </c>
      <c r="BI42" s="113" t="n">
        <v>0</v>
      </c>
      <c r="BJ42" s="113" t="n">
        <v>0</v>
      </c>
      <c r="BK42" s="113" t="n">
        <v>0</v>
      </c>
      <c r="BL42" s="113" t="n">
        <v>0</v>
      </c>
      <c r="BM42" s="113" t="n">
        <v>0</v>
      </c>
      <c r="BN42" s="113" t="n">
        <v>0</v>
      </c>
      <c r="BO42" s="113" t="n">
        <v>0</v>
      </c>
      <c r="BP42" s="113" t="n">
        <v>0</v>
      </c>
      <c r="BQ42" s="113" t="n">
        <v>0</v>
      </c>
      <c r="BR42" s="113" t="n">
        <v>0</v>
      </c>
      <c r="BS42" s="113" t="n">
        <v>0</v>
      </c>
      <c r="BT42" s="113" t="n">
        <v>0</v>
      </c>
      <c r="BU42" s="113" t="n">
        <v>0</v>
      </c>
      <c r="BV42" s="113" t="n">
        <v>0</v>
      </c>
      <c r="BW42" s="113" t="n">
        <v>0</v>
      </c>
      <c r="BX42" s="113" t="n">
        <v>0</v>
      </c>
      <c r="BY42" s="113" t="n">
        <v>0</v>
      </c>
      <c r="BZ42" s="113" t="n">
        <v>0</v>
      </c>
      <c r="CA42" s="113" t="n">
        <v>0</v>
      </c>
      <c r="CB42" s="113" t="n">
        <v>0</v>
      </c>
      <c r="CC42" s="113" t="n">
        <v>0</v>
      </c>
      <c r="CD42" s="113" t="n">
        <v>0</v>
      </c>
      <c r="CE42" s="113" t="n">
        <v>0</v>
      </c>
      <c r="CF42" s="113" t="n">
        <v>0</v>
      </c>
      <c r="CG42" s="113" t="n">
        <v>0</v>
      </c>
      <c r="CH42" s="113" t="n">
        <v>0</v>
      </c>
      <c r="CI42" s="113" t="n">
        <v>0</v>
      </c>
      <c r="CJ42" s="113" t="n">
        <v>0</v>
      </c>
      <c r="CK42" s="113" t="n">
        <v>0</v>
      </c>
      <c r="CL42" s="113" t="n">
        <v>0</v>
      </c>
      <c r="CM42" s="113" t="n">
        <v>0</v>
      </c>
      <c r="CN42" s="113" t="n">
        <v>0</v>
      </c>
      <c r="CO42" s="113" t="n">
        <v>0</v>
      </c>
      <c r="CP42" s="113" t="n">
        <v>0</v>
      </c>
      <c r="CQ42" s="113" t="n">
        <v>0</v>
      </c>
      <c r="CR42" s="113" t="n">
        <v>0</v>
      </c>
      <c r="CS42" s="113" t="n">
        <v>0</v>
      </c>
      <c r="CT42" s="113" t="n">
        <v>0</v>
      </c>
      <c r="CU42" s="113" t="n">
        <v>0</v>
      </c>
      <c r="CV42" s="113" t="n">
        <v>0</v>
      </c>
      <c r="CW42" s="113" t="n">
        <v>0</v>
      </c>
      <c r="CX42" s="113" t="n">
        <v>0</v>
      </c>
      <c r="CY42" s="113" t="n">
        <v>0</v>
      </c>
      <c r="CZ42" s="113" t="n">
        <v>0</v>
      </c>
      <c r="DA42" s="113" t="n">
        <v>0</v>
      </c>
      <c r="DB42" s="113" t="n">
        <v>0</v>
      </c>
      <c r="DC42" s="113" t="n">
        <v>0</v>
      </c>
      <c r="DD42" s="113" t="n">
        <v>0</v>
      </c>
      <c r="DE42" s="113" t="n">
        <v>0</v>
      </c>
      <c r="DF42" s="113" t="n">
        <v>0</v>
      </c>
      <c r="DG42" s="113" t="n">
        <v>0</v>
      </c>
      <c r="DH42" s="113" t="n">
        <v>0</v>
      </c>
      <c r="DI42" s="113" t="n">
        <v>0</v>
      </c>
      <c r="DJ42" s="113" t="n">
        <v>0</v>
      </c>
      <c r="DK42" s="113" t="n">
        <v>0</v>
      </c>
      <c r="DL42" s="113" t="n">
        <v>0</v>
      </c>
      <c r="DM42" s="113" t="n">
        <v>0</v>
      </c>
      <c r="DN42" s="113" t="n">
        <v>0</v>
      </c>
      <c r="DO42" s="113" t="n">
        <v>0</v>
      </c>
      <c r="DP42" s="113" t="n">
        <v>0</v>
      </c>
      <c r="DQ42" s="113" t="n">
        <v>0</v>
      </c>
      <c r="DR42" s="113" t="n">
        <v>0</v>
      </c>
      <c r="DS42" s="113" t="n">
        <v>0</v>
      </c>
      <c r="DT42" s="113" t="n">
        <v>0</v>
      </c>
      <c r="DU42" s="113" t="n">
        <v>0</v>
      </c>
      <c r="DV42" s="113" t="n">
        <v>0</v>
      </c>
      <c r="DW42" s="113" t="n">
        <v>0</v>
      </c>
      <c r="DX42" s="113" t="n">
        <v>0</v>
      </c>
      <c r="DY42" s="113" t="n">
        <v>0</v>
      </c>
      <c r="DZ42" s="113" t="n">
        <v>0</v>
      </c>
      <c r="EA42" s="113" t="n">
        <v>0</v>
      </c>
      <c r="EB42" s="113" t="n">
        <v>0</v>
      </c>
      <c r="EC42" s="113" t="n">
        <v>0</v>
      </c>
      <c r="ED42" s="113" t="n">
        <v>0</v>
      </c>
      <c r="EE42" s="113" t="n">
        <v>0</v>
      </c>
      <c r="EF42" s="113" t="n">
        <v>0</v>
      </c>
      <c r="EG42" s="113" t="n">
        <v>0</v>
      </c>
      <c r="EH42" s="113" t="n">
        <v>0</v>
      </c>
      <c r="EI42" s="113" t="n">
        <v>0</v>
      </c>
      <c r="EJ42" s="113" t="n">
        <v>0</v>
      </c>
      <c r="EK42" s="113" t="n">
        <v>0</v>
      </c>
      <c r="EL42" s="113" t="n">
        <v>0</v>
      </c>
      <c r="EM42" s="113" t="n">
        <v>0</v>
      </c>
      <c r="EN42" s="113" t="n">
        <v>0</v>
      </c>
      <c r="EO42" s="113" t="n">
        <v>0</v>
      </c>
      <c r="EP42" s="113" t="n">
        <v>0</v>
      </c>
      <c r="EQ42" s="113" t="n">
        <v>0</v>
      </c>
      <c r="ER42" s="113" t="n">
        <v>0</v>
      </c>
      <c r="ES42" s="113" t="n">
        <v>0</v>
      </c>
      <c r="ET42" s="113" t="n">
        <v>0</v>
      </c>
      <c r="EU42" s="113" t="n">
        <v>0</v>
      </c>
      <c r="EV42" s="113" t="n">
        <v>0</v>
      </c>
      <c r="EW42" s="113" t="n">
        <v>0</v>
      </c>
      <c r="EX42" s="113" t="n">
        <v>0</v>
      </c>
      <c r="EY42" s="113" t="n">
        <f aca="false">ROUND(SUM(F42:EX42),5)</f>
        <v>0</v>
      </c>
      <c r="EZ42" s="114"/>
      <c r="FA42" s="125"/>
      <c r="FB42" s="114"/>
      <c r="FC42" s="125"/>
      <c r="FD42" s="114"/>
      <c r="FE42" s="125"/>
      <c r="FF42" s="114"/>
      <c r="FG42" s="125"/>
      <c r="FH42" s="114"/>
      <c r="FI42" s="125"/>
      <c r="FJ42" s="114"/>
      <c r="FK42" s="125"/>
      <c r="FL42" s="114"/>
      <c r="FM42" s="125"/>
      <c r="FN42" s="114"/>
      <c r="FO42" s="125"/>
      <c r="FP42" s="114"/>
      <c r="FQ42" s="125"/>
      <c r="FR42" s="114"/>
      <c r="FS42" s="125"/>
      <c r="FT42" s="114"/>
      <c r="FU42" s="125"/>
      <c r="FV42" s="114"/>
      <c r="FW42" s="125"/>
      <c r="FX42" s="114"/>
      <c r="FY42" s="125"/>
      <c r="FZ42" s="114"/>
      <c r="GA42" s="125"/>
      <c r="GB42" s="114"/>
      <c r="GC42" s="125"/>
      <c r="GD42" s="114"/>
      <c r="GE42" s="125"/>
      <c r="GF42" s="114"/>
      <c r="GG42" s="125"/>
      <c r="GH42" s="114"/>
      <c r="GI42" s="125"/>
      <c r="GJ42" s="114"/>
      <c r="GK42" s="125"/>
      <c r="GL42" s="114"/>
      <c r="GM42" s="125"/>
      <c r="GN42" s="114"/>
      <c r="GO42" s="125"/>
      <c r="GP42" s="114"/>
      <c r="GQ42" s="125"/>
      <c r="GR42" s="114"/>
      <c r="GS42" s="125"/>
      <c r="GT42" s="114"/>
      <c r="GU42" s="125"/>
      <c r="GV42" s="114"/>
      <c r="GW42" s="125"/>
      <c r="GX42" s="114"/>
      <c r="GY42" s="125"/>
      <c r="GZ42" s="114"/>
      <c r="HA42" s="125"/>
      <c r="HB42" s="114"/>
      <c r="HC42" s="125"/>
      <c r="HD42" s="114"/>
      <c r="HE42" s="125"/>
      <c r="HF42" s="114"/>
      <c r="HG42" s="125"/>
      <c r="HH42" s="114"/>
      <c r="HI42" s="125"/>
      <c r="HJ42" s="114"/>
      <c r="HK42" s="125"/>
      <c r="HL42" s="114"/>
      <c r="HM42" s="125"/>
      <c r="HN42" s="114"/>
      <c r="HO42" s="125"/>
      <c r="HP42" s="114"/>
      <c r="HQ42" s="125"/>
      <c r="HR42" s="114"/>
      <c r="HS42" s="125"/>
      <c r="HT42" s="114"/>
      <c r="HU42" s="125"/>
      <c r="HV42" s="114"/>
      <c r="HW42" s="125"/>
      <c r="HX42" s="114"/>
      <c r="HY42" s="125"/>
      <c r="HZ42" s="114"/>
      <c r="IA42" s="125"/>
      <c r="IB42" s="114"/>
      <c r="IC42" s="125"/>
      <c r="ID42" s="114"/>
      <c r="IE42" s="125"/>
      <c r="IF42" s="114"/>
      <c r="IG42" s="125"/>
      <c r="IH42" s="114"/>
      <c r="II42" s="125"/>
      <c r="IJ42" s="114"/>
      <c r="IK42" s="125"/>
      <c r="IL42" s="114"/>
      <c r="IM42" s="125"/>
      <c r="IN42" s="114"/>
      <c r="IO42" s="125"/>
      <c r="IP42" s="114"/>
      <c r="IQ42" s="125"/>
      <c r="IR42" s="114"/>
      <c r="IS42" s="125"/>
      <c r="IT42" s="114"/>
      <c r="IU42" s="125"/>
      <c r="IV42" s="114"/>
      <c r="IW42" s="125"/>
      <c r="IX42" s="114"/>
      <c r="IY42" s="125"/>
      <c r="IZ42" s="114"/>
      <c r="JA42" s="125"/>
      <c r="JB42" s="114"/>
      <c r="JC42" s="125"/>
      <c r="JD42" s="114"/>
      <c r="JE42" s="125"/>
      <c r="JF42" s="114"/>
      <c r="JG42" s="125"/>
      <c r="JH42" s="114"/>
      <c r="JI42" s="125"/>
      <c r="JJ42" s="114"/>
      <c r="JK42" s="125"/>
      <c r="JL42" s="114"/>
      <c r="JM42" s="125"/>
      <c r="JN42" s="114"/>
      <c r="JO42" s="125"/>
      <c r="JP42" s="114"/>
      <c r="JQ42" s="125"/>
      <c r="JR42" s="114"/>
      <c r="JS42" s="125"/>
      <c r="JT42" s="114"/>
      <c r="JU42" s="125"/>
      <c r="JV42" s="114"/>
      <c r="JW42" s="125"/>
      <c r="JX42" s="114"/>
      <c r="JY42" s="126"/>
      <c r="JZ42" s="126"/>
      <c r="KA42" s="126"/>
      <c r="KB42" s="126"/>
      <c r="KC42" s="126"/>
      <c r="KD42" s="126"/>
      <c r="KE42" s="126"/>
      <c r="KF42" s="126"/>
      <c r="KG42" s="126"/>
      <c r="KH42" s="126"/>
      <c r="KI42" s="126"/>
      <c r="KJ42" s="126"/>
      <c r="KK42" s="126"/>
      <c r="KL42" s="126"/>
    </row>
    <row r="43" customFormat="false" ht="13.8" hidden="false" customHeight="false" outlineLevel="0" collapsed="false">
      <c r="A43" s="76"/>
      <c r="B43" s="76"/>
      <c r="C43" s="76"/>
      <c r="D43" s="76" t="s">
        <v>91</v>
      </c>
      <c r="E43" s="76"/>
      <c r="F43" s="109" t="n">
        <f aca="false">ROUND(SUM(F40:F42),5)</f>
        <v>0</v>
      </c>
      <c r="G43" s="109" t="n">
        <f aca="false">ROUND(SUM(G40:G42),5)</f>
        <v>35156.21</v>
      </c>
      <c r="H43" s="109" t="n">
        <f aca="false">ROUND(SUM(H40:H42),5)</f>
        <v>410167.18</v>
      </c>
      <c r="I43" s="109" t="n">
        <f aca="false">ROUND(SUM(I40:I42),5)</f>
        <v>0</v>
      </c>
      <c r="J43" s="109" t="n">
        <f aca="false">ROUND(SUM(J40:J42),5)</f>
        <v>362065.68</v>
      </c>
      <c r="K43" s="109" t="n">
        <f aca="false">ROUND(SUM(K40:K42),5)</f>
        <v>46886.85</v>
      </c>
      <c r="L43" s="109" t="n">
        <f aca="false">ROUND(SUM(L40:L42),5)</f>
        <v>0</v>
      </c>
      <c r="M43" s="109" t="n">
        <f aca="false">ROUND(SUM(M40:M42),5)</f>
        <v>0</v>
      </c>
      <c r="N43" s="109" t="n">
        <f aca="false">ROUND(SUM(N40:N42),5)</f>
        <v>238487.72</v>
      </c>
      <c r="O43" s="109" t="n">
        <f aca="false">ROUND(SUM(O40:O42),5)</f>
        <v>402085</v>
      </c>
      <c r="P43" s="109" t="n">
        <f aca="false">ROUND(SUM(P40:P42),5)</f>
        <v>0</v>
      </c>
      <c r="Q43" s="109" t="n">
        <f aca="false">ROUND(SUM(Q40:Q42),5)</f>
        <v>82350</v>
      </c>
      <c r="R43" s="109" t="n">
        <f aca="false">ROUND(SUM(R40:R42),5)</f>
        <v>0</v>
      </c>
      <c r="S43" s="109" t="n">
        <f aca="false">ROUND(SUM(S40:S42),5)</f>
        <v>0</v>
      </c>
      <c r="T43" s="109" t="n">
        <f aca="false">ROUND(SUM(T40:T42),5)</f>
        <v>0</v>
      </c>
      <c r="U43" s="109" t="n">
        <f aca="false">ROUND(SUM(U40:U42),5)</f>
        <v>0</v>
      </c>
      <c r="V43" s="109" t="n">
        <f aca="false">ROUND(SUM(V40:V42),5)</f>
        <v>256000</v>
      </c>
      <c r="W43" s="109" t="n">
        <f aca="false">ROUND(SUM(W40:W42),5)</f>
        <v>0</v>
      </c>
      <c r="X43" s="109" t="n">
        <f aca="false">ROUND(SUM(X40:X42),5)</f>
        <v>0</v>
      </c>
      <c r="Y43" s="109" t="n">
        <f aca="false">ROUND(SUM(Y40:Y42),5)</f>
        <v>851001.66</v>
      </c>
      <c r="Z43" s="109" t="n">
        <f aca="false">ROUND(SUM(Z40:Z42),5)</f>
        <v>0</v>
      </c>
      <c r="AA43" s="109" t="n">
        <f aca="false">ROUND(SUM(AA40:AA42),5)</f>
        <v>0</v>
      </c>
      <c r="AB43" s="109" t="n">
        <f aca="false">ROUND(SUM(AB40:AB42),5)</f>
        <v>0</v>
      </c>
      <c r="AC43" s="109" t="n">
        <f aca="false">ROUND(SUM(AC40:AC42),5)</f>
        <v>0</v>
      </c>
      <c r="AD43" s="109" t="n">
        <f aca="false">ROUND(SUM(AD40:AD42),5)</f>
        <v>260538.78</v>
      </c>
      <c r="AE43" s="109" t="n">
        <f aca="false">ROUND(SUM(AE40:AE42),5)</f>
        <v>0</v>
      </c>
      <c r="AF43" s="109" t="n">
        <f aca="false">ROUND(SUM(AF40:AF42),5)</f>
        <v>0</v>
      </c>
      <c r="AG43" s="109" t="n">
        <f aca="false">ROUND(SUM(AG40:AG42),5)</f>
        <v>39581.39</v>
      </c>
      <c r="AH43" s="109" t="n">
        <f aca="false">ROUND(SUM(AH40:AH42),5)</f>
        <v>0</v>
      </c>
      <c r="AI43" s="109" t="n">
        <f aca="false">ROUND(SUM(AI40:AI42),5)</f>
        <v>0</v>
      </c>
      <c r="AJ43" s="109" t="n">
        <f aca="false">ROUND(SUM(AJ40:AJ42),5)</f>
        <v>0</v>
      </c>
      <c r="AK43" s="109" t="n">
        <f aca="false">ROUND(SUM(AK40:AK42),5)</f>
        <v>0</v>
      </c>
      <c r="AL43" s="109" t="n">
        <f aca="false">ROUND(SUM(AL40:AL42),5)</f>
        <v>0</v>
      </c>
      <c r="AM43" s="109" t="n">
        <f aca="false">ROUND(SUM(AM40:AM42),5)</f>
        <v>0</v>
      </c>
      <c r="AN43" s="109" t="n">
        <f aca="false">ROUND(SUM(AN40:AN42),5)</f>
        <v>0</v>
      </c>
      <c r="AO43" s="109" t="n">
        <f aca="false">ROUND(SUM(AO40:AO42),5)</f>
        <v>0</v>
      </c>
      <c r="AP43" s="109" t="n">
        <f aca="false">ROUND(SUM(AP40:AP42),5)</f>
        <v>0</v>
      </c>
      <c r="AQ43" s="109" t="n">
        <f aca="false">ROUND(SUM(AQ40:AQ42),5)</f>
        <v>0</v>
      </c>
      <c r="AR43" s="109" t="n">
        <f aca="false">ROUND(SUM(AR40:AR42),5)</f>
        <v>0</v>
      </c>
      <c r="AS43" s="109" t="n">
        <f aca="false">ROUND(SUM(AS40:AS42),5)</f>
        <v>0</v>
      </c>
      <c r="AT43" s="109" t="n">
        <f aca="false">ROUND(SUM(AT40:AT42),5)</f>
        <v>386975</v>
      </c>
      <c r="AU43" s="109" t="n">
        <f aca="false">ROUND(SUM(AU40:AU42),5)</f>
        <v>0</v>
      </c>
      <c r="AV43" s="109" t="n">
        <f aca="false">ROUND(SUM(AV40:AV42),5)</f>
        <v>0</v>
      </c>
      <c r="AW43" s="109" t="n">
        <f aca="false">ROUND(SUM(AW40:AW42),5)</f>
        <v>0</v>
      </c>
      <c r="AX43" s="109" t="n">
        <f aca="false">ROUND(SUM(AX40:AX42),5)</f>
        <v>0</v>
      </c>
      <c r="AY43" s="109" t="n">
        <f aca="false">ROUND(SUM(AY40:AY42),5)</f>
        <v>0</v>
      </c>
      <c r="AZ43" s="109" t="n">
        <f aca="false">ROUND(SUM(AZ40:AZ42),5)</f>
        <v>59850.4</v>
      </c>
      <c r="BA43" s="109" t="n">
        <f aca="false">ROUND(SUM(BA40:BA42),5)</f>
        <v>0</v>
      </c>
      <c r="BB43" s="109" t="n">
        <f aca="false">ROUND(SUM(BB40:BB42),5)</f>
        <v>0</v>
      </c>
      <c r="BC43" s="109" t="n">
        <f aca="false">ROUND(SUM(BC40:BC42),5)</f>
        <v>0</v>
      </c>
      <c r="BD43" s="109" t="n">
        <f aca="false">ROUND(SUM(BD40:BD42),5)</f>
        <v>0</v>
      </c>
      <c r="BE43" s="109" t="n">
        <f aca="false">ROUND(SUM(BE40:BE42),5)</f>
        <v>0</v>
      </c>
      <c r="BF43" s="109" t="n">
        <f aca="false">ROUND(SUM(BF40:BF42),5)</f>
        <v>0</v>
      </c>
      <c r="BG43" s="109" t="n">
        <f aca="false">ROUND(SUM(BG40:BG42),5)</f>
        <v>358534.51</v>
      </c>
      <c r="BH43" s="109" t="n">
        <f aca="false">ROUND(SUM(BH40:BH42),5)</f>
        <v>0</v>
      </c>
      <c r="BI43" s="109" t="n">
        <f aca="false">ROUND(SUM(BI40:BI42),5)</f>
        <v>0</v>
      </c>
      <c r="BJ43" s="109" t="n">
        <f aca="false">ROUND(SUM(BJ40:BJ42),5)</f>
        <v>0</v>
      </c>
      <c r="BK43" s="109" t="n">
        <f aca="false">ROUND(SUM(BK40:BK42),5)</f>
        <v>560510.54</v>
      </c>
      <c r="BL43" s="109" t="n">
        <f aca="false">ROUND(SUM(BL40:BL42),5)</f>
        <v>0</v>
      </c>
      <c r="BM43" s="109" t="n">
        <f aca="false">ROUND(SUM(BM40:BM42),5)</f>
        <v>372681.34</v>
      </c>
      <c r="BN43" s="109" t="n">
        <f aca="false">ROUND(SUM(BN40:BN42),5)</f>
        <v>0</v>
      </c>
      <c r="BO43" s="109" t="n">
        <f aca="false">ROUND(SUM(BO40:BO42),5)</f>
        <v>0</v>
      </c>
      <c r="BP43" s="109" t="n">
        <f aca="false">ROUND(SUM(BP40:BP42),5)</f>
        <v>0</v>
      </c>
      <c r="BQ43" s="109" t="n">
        <f aca="false">ROUND(SUM(BQ40:BQ42),5)</f>
        <v>0</v>
      </c>
      <c r="BR43" s="109" t="n">
        <f aca="false">ROUND(SUM(BR40:BR42),5)</f>
        <v>0</v>
      </c>
      <c r="BS43" s="109" t="n">
        <f aca="false">ROUND(SUM(BS40:BS42),5)</f>
        <v>0</v>
      </c>
      <c r="BT43" s="109" t="n">
        <f aca="false">ROUND(SUM(BT40:BT42),5)</f>
        <v>0</v>
      </c>
      <c r="BU43" s="109" t="n">
        <f aca="false">ROUND(SUM(BU40:BU42),5)</f>
        <v>310321.74</v>
      </c>
      <c r="BV43" s="109" t="n">
        <f aca="false">ROUND(SUM(BV40:BV42),5)</f>
        <v>0</v>
      </c>
      <c r="BW43" s="109" t="n">
        <f aca="false">ROUND(SUM(BW40:BW42),5)</f>
        <v>0</v>
      </c>
      <c r="BX43" s="109" t="n">
        <f aca="false">ROUND(SUM(BX40:BX42),5)</f>
        <v>245598.31</v>
      </c>
      <c r="BY43" s="109" t="n">
        <f aca="false">ROUND(SUM(BY40:BY42),5)</f>
        <v>0</v>
      </c>
      <c r="BZ43" s="109" t="n">
        <f aca="false">ROUND(SUM(BZ40:BZ42),5)</f>
        <v>0</v>
      </c>
      <c r="CA43" s="109" t="n">
        <f aca="false">ROUND(SUM(CA40:CA42),5)</f>
        <v>0</v>
      </c>
      <c r="CB43" s="109" t="n">
        <f aca="false">ROUND(SUM(CB40:CB42),5)</f>
        <v>60890</v>
      </c>
      <c r="CC43" s="109" t="n">
        <f aca="false">ROUND(SUM(CC40:CC42),5)</f>
        <v>0</v>
      </c>
      <c r="CD43" s="109" t="n">
        <f aca="false">ROUND(SUM(CD40:CD42),5)</f>
        <v>0</v>
      </c>
      <c r="CE43" s="109" t="n">
        <f aca="false">ROUND(SUM(CE40:CE42),5)</f>
        <v>0</v>
      </c>
      <c r="CF43" s="109" t="n">
        <f aca="false">ROUND(SUM(CF40:CF42),5)</f>
        <v>145861.92</v>
      </c>
      <c r="CG43" s="109" t="n">
        <f aca="false">ROUND(SUM(CG40:CG42),5)</f>
        <v>0</v>
      </c>
      <c r="CH43" s="109" t="n">
        <f aca="false">ROUND(SUM(CH40:CH42),5)</f>
        <v>0</v>
      </c>
      <c r="CI43" s="109" t="n">
        <f aca="false">ROUND(SUM(CI40:CI42),5)</f>
        <v>0</v>
      </c>
      <c r="CJ43" s="109" t="n">
        <f aca="false">ROUND(SUM(CJ40:CJ42),5)</f>
        <v>0</v>
      </c>
      <c r="CK43" s="109" t="n">
        <f aca="false">ROUND(SUM(CK40:CK42),5)</f>
        <v>422825</v>
      </c>
      <c r="CL43" s="109" t="n">
        <f aca="false">ROUND(SUM(CL40:CL42),5)</f>
        <v>0</v>
      </c>
      <c r="CM43" s="109" t="n">
        <f aca="false">ROUND(SUM(CM40:CM42),5)</f>
        <v>79361.5</v>
      </c>
      <c r="CN43" s="109" t="n">
        <f aca="false">ROUND(SUM(CN40:CN42),5)</f>
        <v>0</v>
      </c>
      <c r="CO43" s="109" t="n">
        <f aca="false">ROUND(SUM(CO40:CO42),5)</f>
        <v>381000.59</v>
      </c>
      <c r="CP43" s="109" t="n">
        <f aca="false">ROUND(SUM(CP40:CP42),5)</f>
        <v>0</v>
      </c>
      <c r="CQ43" s="109" t="n">
        <f aca="false">ROUND(SUM(CQ40:CQ42),5)</f>
        <v>50348.1</v>
      </c>
      <c r="CR43" s="109" t="n">
        <f aca="false">ROUND(SUM(CR40:CR42),5)</f>
        <v>0</v>
      </c>
      <c r="CS43" s="109" t="n">
        <f aca="false">ROUND(SUM(CS40:CS42),5)</f>
        <v>552614.27</v>
      </c>
      <c r="CT43" s="109" t="n">
        <f aca="false">ROUND(SUM(CT40:CT42),5)</f>
        <v>450793.23</v>
      </c>
      <c r="CU43" s="109" t="n">
        <f aca="false">ROUND(SUM(CU40:CU42),5)</f>
        <v>86389.63</v>
      </c>
      <c r="CV43" s="109" t="n">
        <f aca="false">ROUND(SUM(CV40:CV42),5)</f>
        <v>0</v>
      </c>
      <c r="CW43" s="109" t="n">
        <f aca="false">ROUND(SUM(CW40:CW42),5)</f>
        <v>0</v>
      </c>
      <c r="CX43" s="109" t="n">
        <f aca="false">ROUND(SUM(CX40:CX42),5)</f>
        <v>0</v>
      </c>
      <c r="CY43" s="109" t="n">
        <f aca="false">ROUND(SUM(CY40:CY42),5)</f>
        <v>0</v>
      </c>
      <c r="CZ43" s="109" t="n">
        <f aca="false">ROUND(SUM(CZ40:CZ42),5)</f>
        <v>0</v>
      </c>
      <c r="DA43" s="109" t="n">
        <f aca="false">ROUND(SUM(DA40:DA42),5)</f>
        <v>14250</v>
      </c>
      <c r="DB43" s="109" t="n">
        <f aca="false">ROUND(SUM(DB40:DB42),5)</f>
        <v>0</v>
      </c>
      <c r="DC43" s="109" t="n">
        <f aca="false">ROUND(SUM(DC40:DC42),5)</f>
        <v>0</v>
      </c>
      <c r="DD43" s="109" t="n">
        <f aca="false">ROUND(SUM(DD40:DD42),5)</f>
        <v>556302.3</v>
      </c>
      <c r="DE43" s="109" t="n">
        <f aca="false">ROUND(SUM(DE40:DE42),5)</f>
        <v>0</v>
      </c>
      <c r="DF43" s="109" t="n">
        <f aca="false">ROUND(SUM(DF40:DF42),5)</f>
        <v>440230.5</v>
      </c>
      <c r="DG43" s="109" t="n">
        <f aca="false">ROUND(SUM(DG40:DG42),5)</f>
        <v>0</v>
      </c>
      <c r="DH43" s="109" t="n">
        <f aca="false">ROUND(SUM(DH40:DH42),5)</f>
        <v>0</v>
      </c>
      <c r="DI43" s="109" t="n">
        <f aca="false">ROUND(SUM(DI40:DI42),5)</f>
        <v>0</v>
      </c>
      <c r="DJ43" s="109" t="n">
        <f aca="false">ROUND(SUM(DJ40:DJ42),5)</f>
        <v>0</v>
      </c>
      <c r="DK43" s="109" t="n">
        <f aca="false">ROUND(SUM(DK40:DK42),5)</f>
        <v>0</v>
      </c>
      <c r="DL43" s="109" t="n">
        <f aca="false">ROUND(SUM(DL40:DL42),5)</f>
        <v>207616.4</v>
      </c>
      <c r="DM43" s="109" t="n">
        <f aca="false">ROUND(SUM(DM40:DM42),5)</f>
        <v>0</v>
      </c>
      <c r="DN43" s="109" t="n">
        <f aca="false">ROUND(SUM(DN40:DN42),5)</f>
        <v>165799.25</v>
      </c>
      <c r="DO43" s="109" t="n">
        <f aca="false">ROUND(SUM(DO40:DO42),5)</f>
        <v>0</v>
      </c>
      <c r="DP43" s="109" t="n">
        <f aca="false">ROUND(SUM(DP40:DP42),5)</f>
        <v>0</v>
      </c>
      <c r="DQ43" s="109" t="n">
        <f aca="false">ROUND(SUM(DQ40:DQ42),5)</f>
        <v>0</v>
      </c>
      <c r="DR43" s="109" t="n">
        <f aca="false">ROUND(SUM(DR40:DR42),5)</f>
        <v>27567.3</v>
      </c>
      <c r="DS43" s="109" t="n">
        <f aca="false">ROUND(SUM(DS40:DS42),5)</f>
        <v>0</v>
      </c>
      <c r="DT43" s="109" t="n">
        <f aca="false">ROUND(SUM(DT40:DT42),5)</f>
        <v>0</v>
      </c>
      <c r="DU43" s="109" t="n">
        <f aca="false">ROUND(SUM(DU40:DU42),5)</f>
        <v>0</v>
      </c>
      <c r="DV43" s="109" t="n">
        <f aca="false">ROUND(SUM(DV40:DV42),5)</f>
        <v>0</v>
      </c>
      <c r="DW43" s="109" t="n">
        <f aca="false">ROUND(SUM(DW40:DW42),5)</f>
        <v>56038.66</v>
      </c>
      <c r="DX43" s="109" t="n">
        <f aca="false">ROUND(SUM(DX40:DX42),5)</f>
        <v>0</v>
      </c>
      <c r="DY43" s="109" t="n">
        <f aca="false">ROUND(SUM(DY40:DY42),5)</f>
        <v>0</v>
      </c>
      <c r="DZ43" s="109" t="n">
        <f aca="false">ROUND(SUM(DZ40:DZ42),5)</f>
        <v>0</v>
      </c>
      <c r="EA43" s="109" t="n">
        <f aca="false">ROUND(SUM(EA40:EA42),5)</f>
        <v>0</v>
      </c>
      <c r="EB43" s="109" t="n">
        <f aca="false">ROUND(SUM(EB40:EB42),5)</f>
        <v>0</v>
      </c>
      <c r="EC43" s="109" t="n">
        <f aca="false">ROUND(SUM(EC40:EC42),5)</f>
        <v>0</v>
      </c>
      <c r="ED43" s="109" t="n">
        <f aca="false">ROUND(SUM(ED40:ED42),5)</f>
        <v>0</v>
      </c>
      <c r="EE43" s="109" t="n">
        <f aca="false">ROUND(SUM(EE40:EE42),5)</f>
        <v>0</v>
      </c>
      <c r="EF43" s="109" t="n">
        <f aca="false">ROUND(SUM(EF40:EF42),5)</f>
        <v>0</v>
      </c>
      <c r="EG43" s="109" t="n">
        <f aca="false">ROUND(SUM(EG40:EG42),5)</f>
        <v>0</v>
      </c>
      <c r="EH43" s="109" t="n">
        <f aca="false">ROUND(SUM(EH40:EH42),5)</f>
        <v>0</v>
      </c>
      <c r="EI43" s="109" t="n">
        <f aca="false">ROUND(SUM(EI40:EI42),5)</f>
        <v>0</v>
      </c>
      <c r="EJ43" s="109" t="n">
        <f aca="false">ROUND(SUM(EJ40:EJ42),5)</f>
        <v>753277.55</v>
      </c>
      <c r="EK43" s="109" t="n">
        <f aca="false">ROUND(SUM(EK40:EK42),5)</f>
        <v>0</v>
      </c>
      <c r="EL43" s="109" t="n">
        <f aca="false">ROUND(SUM(EL40:EL42),5)</f>
        <v>0</v>
      </c>
      <c r="EM43" s="109" t="n">
        <f aca="false">ROUND(SUM(EM40:EM42),5)</f>
        <v>423108</v>
      </c>
      <c r="EN43" s="109" t="n">
        <f aca="false">ROUND(SUM(EN40:EN42),5)</f>
        <v>679933.05</v>
      </c>
      <c r="EO43" s="109" t="n">
        <f aca="false">ROUND(SUM(EO40:EO42),5)</f>
        <v>0</v>
      </c>
      <c r="EP43" s="109" t="n">
        <f aca="false">ROUND(SUM(EP40:EP42),5)</f>
        <v>328462.4</v>
      </c>
      <c r="EQ43" s="109" t="n">
        <f aca="false">ROUND(SUM(EQ40:EQ42),5)</f>
        <v>0</v>
      </c>
      <c r="ER43" s="109" t="n">
        <f aca="false">ROUND(SUM(ER40:ER42),5)</f>
        <v>193570</v>
      </c>
      <c r="ES43" s="109" t="n">
        <f aca="false">ROUND(SUM(ES40:ES42),5)</f>
        <v>82351.95</v>
      </c>
      <c r="ET43" s="109" t="n">
        <f aca="false">ROUND(SUM(ET40:ET42),5)</f>
        <v>0</v>
      </c>
      <c r="EU43" s="109" t="n">
        <f aca="false">ROUND(SUM(EU40:EU42),5)</f>
        <v>0</v>
      </c>
      <c r="EV43" s="109" t="n">
        <f aca="false">ROUND(SUM(EV40:EV42),5)</f>
        <v>0</v>
      </c>
      <c r="EW43" s="109" t="n">
        <f aca="false">ROUND(SUM(EW40:EW42),5)</f>
        <v>0</v>
      </c>
      <c r="EX43" s="109" t="n">
        <f aca="false">ROUND(SUM(EX40:EX42),5)</f>
        <v>0</v>
      </c>
      <c r="EY43" s="109" t="n">
        <f aca="false">ROUND(SUM(F43:EX43),5)</f>
        <v>11437383.91</v>
      </c>
      <c r="EZ43" s="114"/>
      <c r="FA43" s="125"/>
      <c r="FB43" s="114"/>
      <c r="FC43" s="125"/>
      <c r="FD43" s="114"/>
      <c r="FE43" s="125"/>
      <c r="FF43" s="114"/>
      <c r="FG43" s="125"/>
      <c r="FH43" s="114"/>
      <c r="FI43" s="125"/>
      <c r="FJ43" s="114"/>
      <c r="FK43" s="125"/>
      <c r="FL43" s="114"/>
      <c r="FM43" s="125"/>
      <c r="FN43" s="114"/>
      <c r="FO43" s="125"/>
      <c r="FP43" s="114"/>
      <c r="FQ43" s="125"/>
      <c r="FR43" s="114"/>
      <c r="FS43" s="125"/>
      <c r="FT43" s="114"/>
      <c r="FU43" s="125"/>
      <c r="FV43" s="114"/>
      <c r="FW43" s="125"/>
      <c r="FX43" s="114"/>
      <c r="FY43" s="125"/>
      <c r="FZ43" s="114"/>
      <c r="GA43" s="125"/>
      <c r="GB43" s="114"/>
      <c r="GC43" s="125"/>
      <c r="GD43" s="114"/>
      <c r="GE43" s="125"/>
      <c r="GF43" s="114"/>
      <c r="GG43" s="125"/>
      <c r="GH43" s="114"/>
      <c r="GI43" s="125"/>
      <c r="GJ43" s="114"/>
      <c r="GK43" s="125"/>
      <c r="GL43" s="114"/>
      <c r="GM43" s="125"/>
      <c r="GN43" s="114"/>
      <c r="GO43" s="125"/>
      <c r="GP43" s="114"/>
      <c r="GQ43" s="125"/>
      <c r="GR43" s="114"/>
      <c r="GS43" s="125"/>
      <c r="GT43" s="114"/>
      <c r="GU43" s="125"/>
      <c r="GV43" s="114"/>
      <c r="GW43" s="125"/>
      <c r="GX43" s="114"/>
      <c r="GY43" s="125"/>
      <c r="GZ43" s="114"/>
      <c r="HA43" s="125"/>
      <c r="HB43" s="114"/>
      <c r="HC43" s="125"/>
      <c r="HD43" s="114"/>
      <c r="HE43" s="125"/>
      <c r="HF43" s="114"/>
      <c r="HG43" s="125"/>
      <c r="HH43" s="114"/>
      <c r="HI43" s="125"/>
      <c r="HJ43" s="114"/>
      <c r="HK43" s="125"/>
      <c r="HL43" s="114"/>
      <c r="HM43" s="125"/>
      <c r="HN43" s="114"/>
      <c r="HO43" s="125"/>
      <c r="HP43" s="114"/>
      <c r="HQ43" s="125"/>
      <c r="HR43" s="114"/>
      <c r="HS43" s="125"/>
      <c r="HT43" s="114"/>
      <c r="HU43" s="125"/>
      <c r="HV43" s="114"/>
      <c r="HW43" s="125"/>
      <c r="HX43" s="114"/>
      <c r="HY43" s="125"/>
      <c r="HZ43" s="114"/>
      <c r="IA43" s="125"/>
      <c r="IB43" s="114"/>
      <c r="IC43" s="125"/>
      <c r="ID43" s="114"/>
      <c r="IE43" s="125"/>
      <c r="IF43" s="114"/>
      <c r="IG43" s="125"/>
      <c r="IH43" s="114"/>
      <c r="II43" s="125"/>
      <c r="IJ43" s="114"/>
      <c r="IK43" s="125"/>
      <c r="IL43" s="114"/>
      <c r="IM43" s="125"/>
      <c r="IN43" s="114"/>
      <c r="IO43" s="125"/>
      <c r="IP43" s="114"/>
      <c r="IQ43" s="125"/>
      <c r="IR43" s="114"/>
      <c r="IS43" s="125"/>
      <c r="IT43" s="114"/>
      <c r="IU43" s="125"/>
      <c r="IV43" s="114"/>
      <c r="IW43" s="125"/>
      <c r="IX43" s="114"/>
      <c r="IY43" s="125"/>
      <c r="IZ43" s="114"/>
      <c r="JA43" s="125"/>
      <c r="JB43" s="114"/>
      <c r="JC43" s="125"/>
      <c r="JD43" s="114"/>
      <c r="JE43" s="125"/>
      <c r="JF43" s="114"/>
      <c r="JG43" s="125"/>
      <c r="JH43" s="114"/>
      <c r="JI43" s="125"/>
      <c r="JJ43" s="114"/>
      <c r="JK43" s="125"/>
      <c r="JL43" s="114"/>
      <c r="JM43" s="125"/>
      <c r="JN43" s="114"/>
      <c r="JO43" s="125"/>
      <c r="JP43" s="114"/>
      <c r="JQ43" s="125"/>
      <c r="JR43" s="114"/>
      <c r="JS43" s="125"/>
      <c r="JT43" s="114"/>
      <c r="JU43" s="125"/>
      <c r="JV43" s="114"/>
      <c r="JW43" s="125"/>
      <c r="JX43" s="114"/>
      <c r="JY43" s="126"/>
      <c r="JZ43" s="126"/>
      <c r="KA43" s="126"/>
      <c r="KB43" s="126"/>
      <c r="KC43" s="126"/>
      <c r="KD43" s="126"/>
      <c r="KE43" s="126"/>
      <c r="KF43" s="126"/>
      <c r="KG43" s="126"/>
      <c r="KH43" s="126"/>
      <c r="KI43" s="126"/>
      <c r="KJ43" s="126"/>
      <c r="KK43" s="126"/>
      <c r="KL43" s="126"/>
    </row>
    <row r="44" customFormat="false" ht="30" hidden="false" customHeight="true" outlineLevel="0" collapsed="false">
      <c r="A44" s="76"/>
      <c r="B44" s="76"/>
      <c r="C44" s="76"/>
      <c r="D44" s="76" t="s">
        <v>19</v>
      </c>
      <c r="E44" s="76"/>
      <c r="F44" s="113" t="n">
        <v>0</v>
      </c>
      <c r="G44" s="113" t="n">
        <v>0</v>
      </c>
      <c r="H44" s="113" t="n">
        <v>0</v>
      </c>
      <c r="I44" s="113" t="n">
        <v>0</v>
      </c>
      <c r="J44" s="113" t="n">
        <v>0</v>
      </c>
      <c r="K44" s="113" t="n">
        <v>0</v>
      </c>
      <c r="L44" s="113" t="n">
        <v>0</v>
      </c>
      <c r="M44" s="113" t="n">
        <v>0</v>
      </c>
      <c r="N44" s="113" t="n">
        <v>0</v>
      </c>
      <c r="O44" s="113" t="n">
        <v>0</v>
      </c>
      <c r="P44" s="113" t="n">
        <v>0</v>
      </c>
      <c r="Q44" s="113" t="n">
        <v>0</v>
      </c>
      <c r="R44" s="113" t="n">
        <v>0</v>
      </c>
      <c r="S44" s="113" t="n">
        <v>0</v>
      </c>
      <c r="T44" s="113" t="n">
        <v>0</v>
      </c>
      <c r="U44" s="113" t="n">
        <v>0</v>
      </c>
      <c r="V44" s="113" t="n">
        <v>0</v>
      </c>
      <c r="W44" s="113" t="n">
        <v>0</v>
      </c>
      <c r="X44" s="113" t="n">
        <v>0</v>
      </c>
      <c r="Y44" s="113" t="n">
        <v>0</v>
      </c>
      <c r="Z44" s="113" t="n">
        <v>0</v>
      </c>
      <c r="AA44" s="113" t="n">
        <v>0</v>
      </c>
      <c r="AB44" s="113" t="n">
        <v>0</v>
      </c>
      <c r="AC44" s="113" t="n">
        <v>0</v>
      </c>
      <c r="AD44" s="113" t="n">
        <v>0</v>
      </c>
      <c r="AE44" s="113" t="n">
        <v>0</v>
      </c>
      <c r="AF44" s="113" t="n">
        <v>0</v>
      </c>
      <c r="AG44" s="113" t="n">
        <v>0</v>
      </c>
      <c r="AH44" s="113" t="n">
        <v>0</v>
      </c>
      <c r="AI44" s="113" t="n">
        <v>0</v>
      </c>
      <c r="AJ44" s="113" t="n">
        <v>0</v>
      </c>
      <c r="AK44" s="113" t="n">
        <v>0</v>
      </c>
      <c r="AL44" s="113" t="n">
        <v>0</v>
      </c>
      <c r="AM44" s="113" t="n">
        <v>0</v>
      </c>
      <c r="AN44" s="113" t="n">
        <v>0</v>
      </c>
      <c r="AO44" s="113" t="n">
        <v>0</v>
      </c>
      <c r="AP44" s="113" t="n">
        <v>0</v>
      </c>
      <c r="AQ44" s="113" t="n">
        <v>0</v>
      </c>
      <c r="AR44" s="113" t="n">
        <v>0</v>
      </c>
      <c r="AS44" s="113" t="n">
        <v>0</v>
      </c>
      <c r="AT44" s="113" t="n">
        <v>0</v>
      </c>
      <c r="AU44" s="113" t="n">
        <v>0</v>
      </c>
      <c r="AV44" s="113" t="n">
        <v>0</v>
      </c>
      <c r="AW44" s="113" t="n">
        <v>0</v>
      </c>
      <c r="AX44" s="113" t="n">
        <v>0</v>
      </c>
      <c r="AY44" s="113" t="n">
        <v>0</v>
      </c>
      <c r="AZ44" s="113" t="n">
        <v>0</v>
      </c>
      <c r="BA44" s="113" t="n">
        <v>0</v>
      </c>
      <c r="BB44" s="113" t="n">
        <v>0</v>
      </c>
      <c r="BC44" s="113" t="n">
        <v>0</v>
      </c>
      <c r="BD44" s="113" t="n">
        <v>0</v>
      </c>
      <c r="BE44" s="113" t="n">
        <v>0</v>
      </c>
      <c r="BF44" s="113" t="n">
        <v>0</v>
      </c>
      <c r="BG44" s="113" t="n">
        <v>0</v>
      </c>
      <c r="BH44" s="113" t="n">
        <v>0</v>
      </c>
      <c r="BI44" s="113" t="n">
        <v>0</v>
      </c>
      <c r="BJ44" s="113" t="n">
        <v>0</v>
      </c>
      <c r="BK44" s="113" t="n">
        <v>0</v>
      </c>
      <c r="BL44" s="113" t="n">
        <v>0</v>
      </c>
      <c r="BM44" s="113" t="n">
        <v>0</v>
      </c>
      <c r="BN44" s="113" t="n">
        <v>0</v>
      </c>
      <c r="BO44" s="113" t="n">
        <v>0</v>
      </c>
      <c r="BP44" s="113" t="n">
        <v>0</v>
      </c>
      <c r="BQ44" s="113" t="n">
        <v>0</v>
      </c>
      <c r="BR44" s="113" t="n">
        <v>0</v>
      </c>
      <c r="BS44" s="113" t="n">
        <v>0</v>
      </c>
      <c r="BT44" s="113" t="n">
        <v>0</v>
      </c>
      <c r="BU44" s="113" t="n">
        <v>0</v>
      </c>
      <c r="BV44" s="113" t="n">
        <v>0</v>
      </c>
      <c r="BW44" s="113" t="n">
        <v>0</v>
      </c>
      <c r="BX44" s="113" t="n">
        <v>0</v>
      </c>
      <c r="BY44" s="113" t="n">
        <v>0</v>
      </c>
      <c r="BZ44" s="113" t="n">
        <v>0</v>
      </c>
      <c r="CA44" s="113" t="n">
        <v>0</v>
      </c>
      <c r="CB44" s="113" t="n">
        <v>0</v>
      </c>
      <c r="CC44" s="113" t="n">
        <v>0</v>
      </c>
      <c r="CD44" s="113" t="n">
        <v>0</v>
      </c>
      <c r="CE44" s="113" t="n">
        <v>0</v>
      </c>
      <c r="CF44" s="113" t="n">
        <v>0</v>
      </c>
      <c r="CG44" s="113" t="n">
        <v>0</v>
      </c>
      <c r="CH44" s="113" t="n">
        <v>0</v>
      </c>
      <c r="CI44" s="113" t="n">
        <v>0</v>
      </c>
      <c r="CJ44" s="113" t="n">
        <v>0</v>
      </c>
      <c r="CK44" s="113" t="n">
        <v>0</v>
      </c>
      <c r="CL44" s="113" t="n">
        <v>0</v>
      </c>
      <c r="CM44" s="113" t="n">
        <v>0</v>
      </c>
      <c r="CN44" s="113" t="n">
        <v>0</v>
      </c>
      <c r="CO44" s="113" t="n">
        <v>0</v>
      </c>
      <c r="CP44" s="113" t="n">
        <v>0</v>
      </c>
      <c r="CQ44" s="113" t="n">
        <v>0</v>
      </c>
      <c r="CR44" s="113" t="n">
        <v>0</v>
      </c>
      <c r="CS44" s="113" t="n">
        <v>0</v>
      </c>
      <c r="CT44" s="113" t="n">
        <v>0</v>
      </c>
      <c r="CU44" s="113" t="n">
        <v>0</v>
      </c>
      <c r="CV44" s="113" t="n">
        <v>0</v>
      </c>
      <c r="CW44" s="113" t="n">
        <v>0</v>
      </c>
      <c r="CX44" s="113" t="n">
        <v>0</v>
      </c>
      <c r="CY44" s="113" t="n">
        <v>0</v>
      </c>
      <c r="CZ44" s="113" t="n">
        <v>0</v>
      </c>
      <c r="DA44" s="113" t="n">
        <v>0</v>
      </c>
      <c r="DB44" s="113" t="n">
        <v>0</v>
      </c>
      <c r="DC44" s="113" t="n">
        <v>0</v>
      </c>
      <c r="DD44" s="113" t="n">
        <v>0</v>
      </c>
      <c r="DE44" s="113" t="n">
        <v>0</v>
      </c>
      <c r="DF44" s="113" t="n">
        <v>0</v>
      </c>
      <c r="DG44" s="113" t="n">
        <v>0</v>
      </c>
      <c r="DH44" s="113" t="n">
        <v>0</v>
      </c>
      <c r="DI44" s="113" t="n">
        <v>0</v>
      </c>
      <c r="DJ44" s="113" t="n">
        <v>0</v>
      </c>
      <c r="DK44" s="113" t="n">
        <v>0</v>
      </c>
      <c r="DL44" s="113" t="n">
        <v>0</v>
      </c>
      <c r="DM44" s="113" t="n">
        <v>0</v>
      </c>
      <c r="DN44" s="113" t="n">
        <v>0</v>
      </c>
      <c r="DO44" s="113" t="n">
        <v>0</v>
      </c>
      <c r="DP44" s="113" t="n">
        <v>0</v>
      </c>
      <c r="DQ44" s="113" t="n">
        <v>0</v>
      </c>
      <c r="DR44" s="113" t="n">
        <v>0</v>
      </c>
      <c r="DS44" s="113" t="n">
        <v>0</v>
      </c>
      <c r="DT44" s="113" t="n">
        <v>0</v>
      </c>
      <c r="DU44" s="113" t="n">
        <v>0</v>
      </c>
      <c r="DV44" s="113" t="n">
        <v>0</v>
      </c>
      <c r="DW44" s="113" t="n">
        <v>0</v>
      </c>
      <c r="DX44" s="113" t="n">
        <v>0</v>
      </c>
      <c r="DY44" s="113" t="n">
        <v>0</v>
      </c>
      <c r="DZ44" s="113" t="n">
        <v>0</v>
      </c>
      <c r="EA44" s="113" t="n">
        <v>0</v>
      </c>
      <c r="EB44" s="113" t="n">
        <v>0</v>
      </c>
      <c r="EC44" s="113" t="n">
        <v>0</v>
      </c>
      <c r="ED44" s="113" t="n">
        <v>0</v>
      </c>
      <c r="EE44" s="113" t="n">
        <v>0</v>
      </c>
      <c r="EF44" s="113" t="n">
        <v>0</v>
      </c>
      <c r="EG44" s="113" t="n">
        <v>0</v>
      </c>
      <c r="EH44" s="113" t="n">
        <v>0</v>
      </c>
      <c r="EI44" s="113" t="n">
        <v>0</v>
      </c>
      <c r="EJ44" s="113" t="n">
        <v>0</v>
      </c>
      <c r="EK44" s="113" t="n">
        <v>0</v>
      </c>
      <c r="EL44" s="113" t="n">
        <v>0</v>
      </c>
      <c r="EM44" s="113" t="n">
        <v>0</v>
      </c>
      <c r="EN44" s="113" t="n">
        <v>0</v>
      </c>
      <c r="EO44" s="113" t="n">
        <v>0</v>
      </c>
      <c r="EP44" s="113" t="n">
        <v>0</v>
      </c>
      <c r="EQ44" s="113" t="n">
        <v>0</v>
      </c>
      <c r="ER44" s="113" t="n">
        <v>0</v>
      </c>
      <c r="ES44" s="113" t="n">
        <v>0</v>
      </c>
      <c r="ET44" s="113" t="n">
        <v>0</v>
      </c>
      <c r="EU44" s="113" t="n">
        <v>0</v>
      </c>
      <c r="EV44" s="113" t="n">
        <v>0</v>
      </c>
      <c r="EW44" s="113" t="n">
        <v>0</v>
      </c>
      <c r="EX44" s="113" t="n">
        <v>0</v>
      </c>
      <c r="EY44" s="113" t="n">
        <f aca="false">ROUND(SUM(F44:EX44),5)</f>
        <v>0</v>
      </c>
      <c r="EZ44" s="114"/>
      <c r="FA44" s="125"/>
      <c r="FB44" s="114"/>
      <c r="FC44" s="125"/>
      <c r="FD44" s="114"/>
      <c r="FE44" s="125"/>
      <c r="FF44" s="114"/>
      <c r="FG44" s="125"/>
      <c r="FH44" s="114"/>
      <c r="FI44" s="125"/>
      <c r="FJ44" s="114"/>
      <c r="FK44" s="125"/>
      <c r="FL44" s="114"/>
      <c r="FM44" s="125"/>
      <c r="FN44" s="114"/>
      <c r="FO44" s="125"/>
      <c r="FP44" s="114"/>
      <c r="FQ44" s="125"/>
      <c r="FR44" s="114"/>
      <c r="FS44" s="125"/>
      <c r="FT44" s="114"/>
      <c r="FU44" s="125"/>
      <c r="FV44" s="114"/>
      <c r="FW44" s="125"/>
      <c r="FX44" s="114"/>
      <c r="FY44" s="125"/>
      <c r="FZ44" s="114"/>
      <c r="GA44" s="125"/>
      <c r="GB44" s="114"/>
      <c r="GC44" s="125"/>
      <c r="GD44" s="114"/>
      <c r="GE44" s="125"/>
      <c r="GF44" s="114"/>
      <c r="GG44" s="125"/>
      <c r="GH44" s="114"/>
      <c r="GI44" s="125"/>
      <c r="GJ44" s="114"/>
      <c r="GK44" s="125"/>
      <c r="GL44" s="114"/>
      <c r="GM44" s="125"/>
      <c r="GN44" s="114"/>
      <c r="GO44" s="125"/>
      <c r="GP44" s="114"/>
      <c r="GQ44" s="125"/>
      <c r="GR44" s="114"/>
      <c r="GS44" s="125"/>
      <c r="GT44" s="114"/>
      <c r="GU44" s="125"/>
      <c r="GV44" s="114"/>
      <c r="GW44" s="125"/>
      <c r="GX44" s="114"/>
      <c r="GY44" s="125"/>
      <c r="GZ44" s="114"/>
      <c r="HA44" s="125"/>
      <c r="HB44" s="114"/>
      <c r="HC44" s="125"/>
      <c r="HD44" s="114"/>
      <c r="HE44" s="125"/>
      <c r="HF44" s="114"/>
      <c r="HG44" s="125"/>
      <c r="HH44" s="114"/>
      <c r="HI44" s="125"/>
      <c r="HJ44" s="114"/>
      <c r="HK44" s="125"/>
      <c r="HL44" s="114"/>
      <c r="HM44" s="125"/>
      <c r="HN44" s="114"/>
      <c r="HO44" s="125"/>
      <c r="HP44" s="114"/>
      <c r="HQ44" s="125"/>
      <c r="HR44" s="114"/>
      <c r="HS44" s="125"/>
      <c r="HT44" s="114"/>
      <c r="HU44" s="125"/>
      <c r="HV44" s="114"/>
      <c r="HW44" s="125"/>
      <c r="HX44" s="114"/>
      <c r="HY44" s="125"/>
      <c r="HZ44" s="114"/>
      <c r="IA44" s="125"/>
      <c r="IB44" s="114"/>
      <c r="IC44" s="125"/>
      <c r="ID44" s="114"/>
      <c r="IE44" s="125"/>
      <c r="IF44" s="114"/>
      <c r="IG44" s="125"/>
      <c r="IH44" s="114"/>
      <c r="II44" s="125"/>
      <c r="IJ44" s="114"/>
      <c r="IK44" s="125"/>
      <c r="IL44" s="114"/>
      <c r="IM44" s="125"/>
      <c r="IN44" s="114"/>
      <c r="IO44" s="125"/>
      <c r="IP44" s="114"/>
      <c r="IQ44" s="125"/>
      <c r="IR44" s="114"/>
      <c r="IS44" s="125"/>
      <c r="IT44" s="114"/>
      <c r="IU44" s="125"/>
      <c r="IV44" s="114"/>
      <c r="IW44" s="125"/>
      <c r="IX44" s="114"/>
      <c r="IY44" s="125"/>
      <c r="IZ44" s="114"/>
      <c r="JA44" s="125"/>
      <c r="JB44" s="114"/>
      <c r="JC44" s="125"/>
      <c r="JD44" s="114"/>
      <c r="JE44" s="125"/>
      <c r="JF44" s="114"/>
      <c r="JG44" s="125"/>
      <c r="JH44" s="114"/>
      <c r="JI44" s="125"/>
      <c r="JJ44" s="114"/>
      <c r="JK44" s="125"/>
      <c r="JL44" s="114"/>
      <c r="JM44" s="125"/>
      <c r="JN44" s="114"/>
      <c r="JO44" s="125"/>
      <c r="JP44" s="114"/>
      <c r="JQ44" s="125"/>
      <c r="JR44" s="114"/>
      <c r="JS44" s="125"/>
      <c r="JT44" s="114"/>
      <c r="JU44" s="125"/>
      <c r="JV44" s="114"/>
      <c r="JW44" s="125"/>
      <c r="JX44" s="114"/>
      <c r="JY44" s="126"/>
      <c r="JZ44" s="126"/>
      <c r="KA44" s="126"/>
      <c r="KB44" s="126"/>
      <c r="KC44" s="126"/>
      <c r="KD44" s="126"/>
      <c r="KE44" s="126"/>
      <c r="KF44" s="126"/>
      <c r="KG44" s="126"/>
      <c r="KH44" s="126"/>
      <c r="KI44" s="126"/>
      <c r="KJ44" s="126"/>
      <c r="KK44" s="126"/>
      <c r="KL44" s="126"/>
    </row>
    <row r="45" customFormat="false" ht="13.8" hidden="false" customHeight="false" outlineLevel="0" collapsed="false">
      <c r="A45" s="76"/>
      <c r="B45" s="76"/>
      <c r="C45" s="76" t="s">
        <v>20</v>
      </c>
      <c r="D45" s="76"/>
      <c r="E45" s="76"/>
      <c r="F45" s="109" t="n">
        <f aca="false">ROUND(F5+F9+SUM(F13:F16)+F39+SUM(F43:F44),5)</f>
        <v>57931.45</v>
      </c>
      <c r="G45" s="109" t="n">
        <f aca="false">ROUND(G5+G9+SUM(G13:G16)+G39+SUM(G43:G44),5)</f>
        <v>88922.18</v>
      </c>
      <c r="H45" s="109" t="n">
        <f aca="false">ROUND(H5+H9+SUM(H13:H16)+H39+SUM(H43:H44),5)</f>
        <v>2348235.42</v>
      </c>
      <c r="I45" s="109" t="n">
        <f aca="false">ROUND(I5+I9+SUM(I13:I16)+I39+SUM(I43:I44),5)</f>
        <v>6254.3</v>
      </c>
      <c r="J45" s="109" t="n">
        <f aca="false">ROUND(J5+J9+SUM(J13:J16)+J39+SUM(J43:J44),5)</f>
        <v>444346.55</v>
      </c>
      <c r="K45" s="109" t="n">
        <f aca="false">ROUND(K5+K9+SUM(K13:K16)+K39+SUM(K43:K44),5)</f>
        <v>269157.03</v>
      </c>
      <c r="L45" s="109" t="n">
        <f aca="false">ROUND(L5+L9+SUM(L13:L16)+L39+SUM(L43:L44),5)</f>
        <v>12422.07</v>
      </c>
      <c r="M45" s="109" t="n">
        <f aca="false">ROUND(M5+M9+SUM(M13:M16)+M39+SUM(M43:M44),5)</f>
        <v>7429.74</v>
      </c>
      <c r="N45" s="109" t="n">
        <f aca="false">ROUND(N5+N9+SUM(N13:N16)+N39+SUM(N43:N44),5)</f>
        <v>319705.66</v>
      </c>
      <c r="O45" s="109" t="n">
        <f aca="false">ROUND(O5+O9+SUM(O13:O16)+O39+SUM(O43:O44),5)</f>
        <v>1337989.73</v>
      </c>
      <c r="P45" s="109" t="n">
        <f aca="false">ROUND(P5+P9+SUM(P13:P16)+P39+SUM(P43:P44),5)</f>
        <v>20435.14</v>
      </c>
      <c r="Q45" s="109" t="n">
        <f aca="false">ROUND(Q5+Q9+SUM(Q13:Q16)+Q39+SUM(Q43:Q44),5)</f>
        <v>215362.88</v>
      </c>
      <c r="R45" s="109" t="n">
        <f aca="false">ROUND(R5+R9+SUM(R13:R16)+R39+SUM(R43:R44),5)</f>
        <v>4168.13</v>
      </c>
      <c r="S45" s="109" t="n">
        <f aca="false">ROUND(S5+S9+SUM(S13:S16)+S39+SUM(S43:S44),5)</f>
        <v>0</v>
      </c>
      <c r="T45" s="109" t="n">
        <f aca="false">ROUND(T5+T9+SUM(T13:T16)+T39+SUM(T43:T44),5)</f>
        <v>4586.65</v>
      </c>
      <c r="U45" s="109" t="n">
        <f aca="false">ROUND(U5+U9+SUM(U13:U16)+U39+SUM(U43:U44),5)</f>
        <v>11210</v>
      </c>
      <c r="V45" s="109" t="n">
        <f aca="false">ROUND(V5+V9+SUM(V13:V16)+V39+SUM(V43:V44),5)</f>
        <v>412905.66</v>
      </c>
      <c r="W45" s="109" t="n">
        <f aca="false">ROUND(W5+W9+SUM(W13:W16)+W39+SUM(W43:W44),5)</f>
        <v>0</v>
      </c>
      <c r="X45" s="109" t="n">
        <f aca="false">ROUND(X5+X9+SUM(X13:X16)+X39+SUM(X43:X44),5)</f>
        <v>69423.95</v>
      </c>
      <c r="Y45" s="109" t="n">
        <f aca="false">ROUND(Y5+Y9+SUM(Y13:Y16)+Y39+SUM(Y43:Y44),5)</f>
        <v>1056122.8</v>
      </c>
      <c r="Z45" s="109" t="n">
        <f aca="false">ROUND(Z5+Z9+SUM(Z13:Z16)+Z39+SUM(Z43:Z44),5)</f>
        <v>27500</v>
      </c>
      <c r="AA45" s="109" t="n">
        <f aca="false">ROUND(AA5+AA9+SUM(AA13:AA16)+AA39+SUM(AA43:AA44),5)</f>
        <v>0</v>
      </c>
      <c r="AB45" s="109" t="n">
        <f aca="false">ROUND(AB5+AB9+SUM(AB13:AB16)+AB39+SUM(AB43:AB44),5)</f>
        <v>15082.15</v>
      </c>
      <c r="AC45" s="109" t="n">
        <f aca="false">ROUND(AC5+AC9+SUM(AC13:AC16)+AC39+SUM(AC43:AC44),5)</f>
        <v>32454.89</v>
      </c>
      <c r="AD45" s="109" t="n">
        <f aca="false">ROUND(AD5+AD9+SUM(AD13:AD16)+AD39+SUM(AD43:AD44),5)</f>
        <v>353941.49</v>
      </c>
      <c r="AE45" s="109" t="n">
        <f aca="false">ROUND(AE5+AE9+SUM(AE13:AE16)+AE39+SUM(AE43:AE44),5)</f>
        <v>13530</v>
      </c>
      <c r="AF45" s="109" t="n">
        <f aca="false">ROUND(AF5+AF9+SUM(AF13:AF16)+AF39+SUM(AF43:AF44),5)</f>
        <v>6557.04</v>
      </c>
      <c r="AG45" s="109" t="n">
        <f aca="false">ROUND(AG5+AG9+SUM(AG13:AG16)+AG39+SUM(AG43:AG44),5)</f>
        <v>164972.27</v>
      </c>
      <c r="AH45" s="109" t="n">
        <f aca="false">ROUND(AH5+AH9+SUM(AH13:AH16)+AH39+SUM(AH43:AH44),5)</f>
        <v>11128.53</v>
      </c>
      <c r="AI45" s="109" t="n">
        <f aca="false">ROUND(AI5+AI9+SUM(AI13:AI16)+AI39+SUM(AI43:AI44),5)</f>
        <v>12123.81</v>
      </c>
      <c r="AJ45" s="109" t="n">
        <f aca="false">ROUND(AJ5+AJ9+SUM(AJ13:AJ16)+AJ39+SUM(AJ43:AJ44),5)</f>
        <v>48361.1</v>
      </c>
      <c r="AK45" s="109" t="n">
        <f aca="false">ROUND(AK5+AK9+SUM(AK13:AK16)+AK39+SUM(AK43:AK44),5)</f>
        <v>50665.98</v>
      </c>
      <c r="AL45" s="109" t="n">
        <f aca="false">ROUND(AL5+AL9+SUM(AL13:AL16)+AL39+SUM(AL43:AL44),5)</f>
        <v>15014.53</v>
      </c>
      <c r="AM45" s="109" t="n">
        <f aca="false">ROUND(AM5+AM9+SUM(AM13:AM16)+AM39+SUM(AM43:AM44),5)</f>
        <v>146302.34</v>
      </c>
      <c r="AN45" s="109" t="n">
        <f aca="false">ROUND(AN5+AN9+SUM(AN13:AN16)+AN39+SUM(AN43:AN44),5)</f>
        <v>44281.43</v>
      </c>
      <c r="AO45" s="109" t="n">
        <f aca="false">ROUND(AO5+AO9+SUM(AO13:AO16)+AO39+SUM(AO43:AO44),5)</f>
        <v>6103.91</v>
      </c>
      <c r="AP45" s="109" t="n">
        <f aca="false">ROUND(AP5+AP9+SUM(AP13:AP16)+AP39+SUM(AP43:AP44),5)</f>
        <v>131351.17</v>
      </c>
      <c r="AQ45" s="109" t="n">
        <f aca="false">ROUND(AQ5+AQ9+SUM(AQ13:AQ16)+AQ39+SUM(AQ43:AQ44),5)</f>
        <v>17123.14</v>
      </c>
      <c r="AR45" s="109" t="n">
        <f aca="false">ROUND(AR5+AR9+SUM(AR13:AR16)+AR39+SUM(AR43:AR44),5)</f>
        <v>17380.93</v>
      </c>
      <c r="AS45" s="109" t="n">
        <f aca="false">ROUND(AS5+AS9+SUM(AS13:AS16)+AS39+SUM(AS43:AS44),5)</f>
        <v>14348.98</v>
      </c>
      <c r="AT45" s="109" t="n">
        <f aca="false">ROUND(AT5+AT9+SUM(AT13:AT16)+AT39+SUM(AT43:AT44),5)</f>
        <v>814911.93</v>
      </c>
      <c r="AU45" s="109" t="n">
        <f aca="false">ROUND(AU5+AU9+SUM(AU13:AU16)+AU39+SUM(AU43:AU44),5)</f>
        <v>18114.17</v>
      </c>
      <c r="AV45" s="109" t="n">
        <f aca="false">ROUND(AV5+AV9+SUM(AV13:AV16)+AV39+SUM(AV43:AV44),5)</f>
        <v>38819.77</v>
      </c>
      <c r="AW45" s="109" t="n">
        <f aca="false">ROUND(AW5+AW9+SUM(AW13:AW16)+AW39+SUM(AW43:AW44),5)</f>
        <v>6037.97</v>
      </c>
      <c r="AX45" s="109" t="n">
        <f aca="false">ROUND(AX5+AX9+SUM(AX13:AX16)+AX39+SUM(AX43:AX44),5)</f>
        <v>22737.6</v>
      </c>
      <c r="AY45" s="109" t="n">
        <f aca="false">ROUND(AY5+AY9+SUM(AY13:AY16)+AY39+SUM(AY43:AY44),5)</f>
        <v>20801.38</v>
      </c>
      <c r="AZ45" s="109" t="n">
        <f aca="false">ROUND(AZ5+AZ9+SUM(AZ13:AZ16)+AZ39+SUM(AZ43:AZ44),5)</f>
        <v>87920.96</v>
      </c>
      <c r="BA45" s="109" t="n">
        <f aca="false">ROUND(BA5+BA9+SUM(BA13:BA16)+BA39+SUM(BA43:BA44),5)</f>
        <v>13307.48</v>
      </c>
      <c r="BB45" s="109" t="n">
        <f aca="false">ROUND(BB5+BB9+SUM(BB13:BB16)+BB39+SUM(BB43:BB44),5)</f>
        <v>3489.49</v>
      </c>
      <c r="BC45" s="109" t="n">
        <f aca="false">ROUND(BC5+BC9+SUM(BC13:BC16)+BC39+SUM(BC43:BC44),5)</f>
        <v>9256.4</v>
      </c>
      <c r="BD45" s="109" t="n">
        <f aca="false">ROUND(BD5+BD9+SUM(BD13:BD16)+BD39+SUM(BD43:BD44),5)</f>
        <v>21589.96</v>
      </c>
      <c r="BE45" s="109" t="n">
        <f aca="false">ROUND(BE5+BE9+SUM(BE13:BE16)+BE39+SUM(BE43:BE44),5)</f>
        <v>0</v>
      </c>
      <c r="BF45" s="109" t="n">
        <f aca="false">ROUND(BF5+BF9+SUM(BF13:BF16)+BF39+SUM(BF43:BF44),5)</f>
        <v>31248.05</v>
      </c>
      <c r="BG45" s="109" t="n">
        <f aca="false">ROUND(BG5+BG9+SUM(BG13:BG16)+BG39+SUM(BG43:BG44),5)</f>
        <v>989687.97</v>
      </c>
      <c r="BH45" s="109" t="n">
        <f aca="false">ROUND(BH5+BH9+SUM(BH13:BH16)+BH39+SUM(BH43:BH44),5)</f>
        <v>11844.56</v>
      </c>
      <c r="BI45" s="109" t="n">
        <f aca="false">ROUND(BI5+BI9+SUM(BI13:BI16)+BI39+SUM(BI43:BI44),5)</f>
        <v>18578.24</v>
      </c>
      <c r="BJ45" s="109" t="n">
        <f aca="false">ROUND(BJ5+BJ9+SUM(BJ13:BJ16)+BJ39+SUM(BJ43:BJ44),5)</f>
        <v>62211.39</v>
      </c>
      <c r="BK45" s="109" t="n">
        <f aca="false">ROUND(BK5+BK9+SUM(BK13:BK16)+BK39+SUM(BK43:BK44),5)</f>
        <v>748123.2</v>
      </c>
      <c r="BL45" s="109" t="n">
        <f aca="false">ROUND(BL5+BL9+SUM(BL13:BL16)+BL39+SUM(BL43:BL44),5)</f>
        <v>0</v>
      </c>
      <c r="BM45" s="109" t="n">
        <f aca="false">ROUND(BM5+BM9+SUM(BM13:BM16)+BM39+SUM(BM43:BM44),5)</f>
        <v>510333.46</v>
      </c>
      <c r="BN45" s="109" t="n">
        <f aca="false">ROUND(BN5+BN9+SUM(BN13:BN16)+BN39+SUM(BN43:BN44),5)</f>
        <v>14339.5</v>
      </c>
      <c r="BO45" s="109" t="n">
        <f aca="false">ROUND(BO5+BO9+SUM(BO13:BO16)+BO39+SUM(BO43:BO44),5)</f>
        <v>16345.61</v>
      </c>
      <c r="BP45" s="109" t="n">
        <f aca="false">ROUND(BP5+BP9+SUM(BP13:BP16)+BP39+SUM(BP43:BP44),5)</f>
        <v>36088.21</v>
      </c>
      <c r="BQ45" s="109" t="n">
        <f aca="false">ROUND(BQ5+BQ9+SUM(BQ13:BQ16)+BQ39+SUM(BQ43:BQ44),5)</f>
        <v>5815.32</v>
      </c>
      <c r="BR45" s="109" t="n">
        <f aca="false">ROUND(BR5+BR9+SUM(BR13:BR16)+BR39+SUM(BR43:BR44),5)</f>
        <v>6656.68</v>
      </c>
      <c r="BS45" s="109" t="n">
        <f aca="false">ROUND(BS5+BS9+SUM(BS13:BS16)+BS39+SUM(BS43:BS44),5)</f>
        <v>36885.91</v>
      </c>
      <c r="BT45" s="109" t="n">
        <f aca="false">ROUND(BT5+BT9+SUM(BT13:BT16)+BT39+SUM(BT43:BT44),5)</f>
        <v>0</v>
      </c>
      <c r="BU45" s="109" t="n">
        <f aca="false">ROUND(BU5+BU9+SUM(BU13:BU16)+BU39+SUM(BU43:BU44),5)</f>
        <v>731754.64</v>
      </c>
      <c r="BV45" s="109" t="n">
        <f aca="false">ROUND(BV5+BV9+SUM(BV13:BV16)+BV39+SUM(BV43:BV44),5)</f>
        <v>72114.06</v>
      </c>
      <c r="BW45" s="109" t="n">
        <f aca="false">ROUND(BW5+BW9+SUM(BW13:BW16)+BW39+SUM(BW43:BW44),5)</f>
        <v>0</v>
      </c>
      <c r="BX45" s="109" t="n">
        <f aca="false">ROUND(BX5+BX9+SUM(BX13:BX16)+BX39+SUM(BX43:BX44),5)</f>
        <v>296819.24</v>
      </c>
      <c r="BY45" s="109" t="n">
        <f aca="false">ROUND(BY5+BY9+SUM(BY13:BY16)+BY39+SUM(BY43:BY44),5)</f>
        <v>2466.87</v>
      </c>
      <c r="BZ45" s="109" t="n">
        <f aca="false">ROUND(BZ5+BZ9+SUM(BZ13:BZ16)+BZ39+SUM(BZ43:BZ44),5)</f>
        <v>18283.32</v>
      </c>
      <c r="CA45" s="109" t="n">
        <f aca="false">ROUND(CA5+CA9+SUM(CA13:CA16)+CA39+SUM(CA43:CA44),5)</f>
        <v>5504.42</v>
      </c>
      <c r="CB45" s="109" t="n">
        <f aca="false">ROUND(CB5+CB9+SUM(CB13:CB16)+CB39+SUM(CB43:CB44),5)</f>
        <v>113721.93</v>
      </c>
      <c r="CC45" s="109" t="n">
        <f aca="false">ROUND(CC5+CC9+SUM(CC13:CC16)+CC39+SUM(CC43:CC44),5)</f>
        <v>14536.33</v>
      </c>
      <c r="CD45" s="109" t="n">
        <f aca="false">ROUND(CD5+CD9+SUM(CD13:CD16)+CD39+SUM(CD43:CD44),5)</f>
        <v>8651.14</v>
      </c>
      <c r="CE45" s="109" t="n">
        <f aca="false">ROUND(CE5+CE9+SUM(CE13:CE16)+CE39+SUM(CE43:CE44),5)</f>
        <v>0</v>
      </c>
      <c r="CF45" s="109" t="n">
        <f aca="false">ROUND(CF5+CF9+SUM(CF13:CF16)+CF39+SUM(CF43:CF44),5)</f>
        <v>233905.42</v>
      </c>
      <c r="CG45" s="109" t="n">
        <f aca="false">ROUND(CG5+CG9+SUM(CG13:CG16)+CG39+SUM(CG43:CG44),5)</f>
        <v>21984.6</v>
      </c>
      <c r="CH45" s="109" t="n">
        <f aca="false">ROUND(CH5+CH9+SUM(CH13:CH16)+CH39+SUM(CH43:CH44),5)</f>
        <v>36756.7</v>
      </c>
      <c r="CI45" s="109" t="n">
        <f aca="false">ROUND(CI5+CI9+SUM(CI13:CI16)+CI39+SUM(CI43:CI44),5)</f>
        <v>4653.41</v>
      </c>
      <c r="CJ45" s="109" t="n">
        <f aca="false">ROUND(CJ5+CJ9+SUM(CJ13:CJ16)+CJ39+SUM(CJ43:CJ44),5)</f>
        <v>74195.01</v>
      </c>
      <c r="CK45" s="109" t="n">
        <f aca="false">ROUND(CK5+CK9+SUM(CK13:CK16)+CK39+SUM(CK43:CK44),5)</f>
        <v>824642.57</v>
      </c>
      <c r="CL45" s="109" t="n">
        <f aca="false">ROUND(CL5+CL9+SUM(CL13:CL16)+CL39+SUM(CL43:CL44),5)</f>
        <v>35259.69</v>
      </c>
      <c r="CM45" s="109" t="n">
        <f aca="false">ROUND(CM5+CM9+SUM(CM13:CM16)+CM39+SUM(CM43:CM44),5)</f>
        <v>244271.37</v>
      </c>
      <c r="CN45" s="109" t="n">
        <f aca="false">ROUND(CN5+CN9+SUM(CN13:CN16)+CN39+SUM(CN43:CN44),5)</f>
        <v>18543.13</v>
      </c>
      <c r="CO45" s="109" t="n">
        <f aca="false">ROUND(CO5+CO9+SUM(CO13:CO16)+CO39+SUM(CO43:CO44),5)</f>
        <v>1450370.61</v>
      </c>
      <c r="CP45" s="109" t="n">
        <f aca="false">ROUND(CP5+CP9+SUM(CP13:CP16)+CP39+SUM(CP43:CP44),5)</f>
        <v>14857.96</v>
      </c>
      <c r="CQ45" s="109" t="n">
        <f aca="false">ROUND(CQ5+CQ9+SUM(CQ13:CQ16)+CQ39+SUM(CQ43:CQ44),5)</f>
        <v>112233.04</v>
      </c>
      <c r="CR45" s="109" t="n">
        <f aca="false">ROUND(CR5+CR9+SUM(CR13:CR16)+CR39+SUM(CR43:CR44),5)</f>
        <v>21578.3</v>
      </c>
      <c r="CS45" s="109" t="n">
        <f aca="false">ROUND(CS5+CS9+SUM(CS13:CS16)+CS39+SUM(CS43:CS44),5)</f>
        <v>1033671.8</v>
      </c>
      <c r="CT45" s="109" t="n">
        <f aca="false">ROUND(CT5+CT9+SUM(CT13:CT16)+CT39+SUM(CT43:CT44),5)</f>
        <v>589146.58</v>
      </c>
      <c r="CU45" s="109" t="n">
        <f aca="false">ROUND(CU5+CU9+SUM(CU13:CU16)+CU39+SUM(CU43:CU44),5)</f>
        <v>414884.1</v>
      </c>
      <c r="CV45" s="109" t="n">
        <f aca="false">ROUND(CV5+CV9+SUM(CV13:CV16)+CV39+SUM(CV43:CV44),5)</f>
        <v>271594.98</v>
      </c>
      <c r="CW45" s="109" t="n">
        <f aca="false">ROUND(CW5+CW9+SUM(CW13:CW16)+CW39+SUM(CW43:CW44),5)</f>
        <v>30375</v>
      </c>
      <c r="CX45" s="109" t="n">
        <f aca="false">ROUND(CX5+CX9+SUM(CX13:CX16)+CX39+SUM(CX43:CX44),5)</f>
        <v>5433.77</v>
      </c>
      <c r="CY45" s="109" t="n">
        <f aca="false">ROUND(CY5+CY9+SUM(CY13:CY16)+CY39+SUM(CY43:CY44),5)</f>
        <v>18629.53</v>
      </c>
      <c r="CZ45" s="109" t="n">
        <f aca="false">ROUND(CZ5+CZ9+SUM(CZ13:CZ16)+CZ39+SUM(CZ43:CZ44),5)</f>
        <v>8656.18</v>
      </c>
      <c r="DA45" s="109" t="n">
        <f aca="false">ROUND(DA5+DA9+SUM(DA13:DA16)+DA39+SUM(DA43:DA44),5)</f>
        <v>185345.16</v>
      </c>
      <c r="DB45" s="109" t="n">
        <f aca="false">ROUND(DB5+DB9+SUM(DB13:DB16)+DB39+SUM(DB43:DB44),5)</f>
        <v>9855.74</v>
      </c>
      <c r="DC45" s="109" t="n">
        <f aca="false">ROUND(DC5+DC9+SUM(DC13:DC16)+DC39+SUM(DC43:DC44),5)</f>
        <v>12748.33</v>
      </c>
      <c r="DD45" s="109" t="n">
        <f aca="false">ROUND(DD5+DD9+SUM(DD13:DD16)+DD39+SUM(DD43:DD44),5)</f>
        <v>735160.15</v>
      </c>
      <c r="DE45" s="109" t="n">
        <f aca="false">ROUND(DE5+DE9+SUM(DE13:DE16)+DE39+SUM(DE43:DE44),5)</f>
        <v>31170.68</v>
      </c>
      <c r="DF45" s="109" t="n">
        <f aca="false">ROUND(DF5+DF9+SUM(DF13:DF16)+DF39+SUM(DF43:DF44),5)</f>
        <v>698675.87</v>
      </c>
      <c r="DG45" s="109" t="n">
        <f aca="false">ROUND(DG5+DG9+SUM(DG13:DG16)+DG39+SUM(DG43:DG44),5)</f>
        <v>20771.43</v>
      </c>
      <c r="DH45" s="109" t="n">
        <f aca="false">ROUND(DH5+DH9+SUM(DH13:DH16)+DH39+SUM(DH43:DH44),5)</f>
        <v>23848.54</v>
      </c>
      <c r="DI45" s="109" t="n">
        <f aca="false">ROUND(DI5+DI9+SUM(DI13:DI16)+DI39+SUM(DI43:DI44),5)</f>
        <v>14539.47</v>
      </c>
      <c r="DJ45" s="109" t="n">
        <f aca="false">ROUND(DJ5+DJ9+SUM(DJ13:DJ16)+DJ39+SUM(DJ43:DJ44),5)</f>
        <v>35678.43</v>
      </c>
      <c r="DK45" s="109" t="n">
        <f aca="false">ROUND(DK5+DK9+SUM(DK13:DK16)+DK39+SUM(DK43:DK44),5)</f>
        <v>51279.08</v>
      </c>
      <c r="DL45" s="109" t="n">
        <f aca="false">ROUND(DL5+DL9+SUM(DL13:DL16)+DL39+SUM(DL43:DL44),5)</f>
        <v>320171.23</v>
      </c>
      <c r="DM45" s="109" t="n">
        <f aca="false">ROUND(DM5+DM9+SUM(DM13:DM16)+DM39+SUM(DM43:DM44),5)</f>
        <v>9795.31</v>
      </c>
      <c r="DN45" s="109" t="n">
        <f aca="false">ROUND(DN5+DN9+SUM(DN13:DN16)+DN39+SUM(DN43:DN44),5)</f>
        <v>221604.77</v>
      </c>
      <c r="DO45" s="109" t="n">
        <f aca="false">ROUND(DO5+DO9+SUM(DO13:DO16)+DO39+SUM(DO43:DO44),5)</f>
        <v>6280.41</v>
      </c>
      <c r="DP45" s="109" t="n">
        <f aca="false">ROUND(DP5+DP9+SUM(DP13:DP16)+DP39+SUM(DP43:DP44),5)</f>
        <v>20212.22</v>
      </c>
      <c r="DQ45" s="109" t="n">
        <f aca="false">ROUND(DQ5+DQ9+SUM(DQ13:DQ16)+DQ39+SUM(DQ43:DQ44),5)</f>
        <v>109328.02</v>
      </c>
      <c r="DR45" s="109" t="n">
        <f aca="false">ROUND(DR5+DR9+SUM(DR13:DR16)+DR39+SUM(DR43:DR44),5)</f>
        <v>85175.43</v>
      </c>
      <c r="DS45" s="109" t="n">
        <f aca="false">ROUND(DS5+DS9+SUM(DS13:DS16)+DS39+SUM(DS43:DS44),5)</f>
        <v>7260.66</v>
      </c>
      <c r="DT45" s="109" t="n">
        <f aca="false">ROUND(DT5+DT9+SUM(DT13:DT16)+DT39+SUM(DT43:DT44),5)</f>
        <v>7756.09</v>
      </c>
      <c r="DU45" s="109" t="n">
        <f aca="false">ROUND(DU5+DU9+SUM(DU13:DU16)+DU39+SUM(DU43:DU44),5)</f>
        <v>19203.31</v>
      </c>
      <c r="DV45" s="109" t="n">
        <f aca="false">ROUND(DV5+DV9+SUM(DV13:DV16)+DV39+SUM(DV43:DV44),5)</f>
        <v>11952.64</v>
      </c>
      <c r="DW45" s="109" t="n">
        <f aca="false">ROUND(DW5+DW9+SUM(DW13:DW16)+DW39+SUM(DW43:DW44),5)</f>
        <v>105913.01</v>
      </c>
      <c r="DX45" s="109" t="n">
        <f aca="false">ROUND(DX5+DX9+SUM(DX13:DX16)+DX39+SUM(DX43:DX44),5)</f>
        <v>7030.13</v>
      </c>
      <c r="DY45" s="109" t="n">
        <f aca="false">ROUND(DY5+DY9+SUM(DY13:DY16)+DY39+SUM(DY43:DY44),5)</f>
        <v>266652.4</v>
      </c>
      <c r="DZ45" s="109" t="n">
        <f aca="false">ROUND(DZ5+DZ9+SUM(DZ13:DZ16)+DZ39+SUM(DZ43:DZ44),5)</f>
        <v>9289.87</v>
      </c>
      <c r="EA45" s="109" t="n">
        <f aca="false">ROUND(EA5+EA9+SUM(EA13:EA16)+EA39+SUM(EA43:EA44),5)</f>
        <v>305279.94</v>
      </c>
      <c r="EB45" s="109" t="n">
        <f aca="false">ROUND(EB5+EB9+SUM(EB13:EB16)+EB39+SUM(EB43:EB44),5)</f>
        <v>7399.64</v>
      </c>
      <c r="EC45" s="109" t="n">
        <f aca="false">ROUND(EC5+EC9+SUM(EC13:EC16)+EC39+SUM(EC43:EC44),5)</f>
        <v>1201.49</v>
      </c>
      <c r="ED45" s="109" t="n">
        <f aca="false">ROUND(ED5+ED9+SUM(ED13:ED16)+ED39+SUM(ED43:ED44),5)</f>
        <v>26535.88</v>
      </c>
      <c r="EE45" s="109" t="n">
        <f aca="false">ROUND(EE5+EE9+SUM(EE13:EE16)+EE39+SUM(EE43:EE44),5)</f>
        <v>20741.56</v>
      </c>
      <c r="EF45" s="109" t="n">
        <f aca="false">ROUND(EF5+EF9+SUM(EF13:EF16)+EF39+SUM(EF43:EF44),5)</f>
        <v>7233.96</v>
      </c>
      <c r="EG45" s="109" t="n">
        <f aca="false">ROUND(EG5+EG9+SUM(EG13:EG16)+EG39+SUM(EG43:EG44),5)</f>
        <v>24596.6</v>
      </c>
      <c r="EH45" s="109" t="n">
        <f aca="false">ROUND(EH5+EH9+SUM(EH13:EH16)+EH39+SUM(EH43:EH44),5)</f>
        <v>17463.54</v>
      </c>
      <c r="EI45" s="109" t="n">
        <f aca="false">ROUND(EI5+EI9+SUM(EI13:EI16)+EI39+SUM(EI43:EI44),5)</f>
        <v>-4.86</v>
      </c>
      <c r="EJ45" s="109" t="n">
        <f aca="false">ROUND(EJ5+EJ9+SUM(EJ13:EJ16)+EJ39+SUM(EJ43:EJ44),5)</f>
        <v>1103330.78</v>
      </c>
      <c r="EK45" s="109" t="n">
        <f aca="false">ROUND(EK5+EK9+SUM(EK13:EK16)+EK39+SUM(EK43:EK44),5)</f>
        <v>12147.32</v>
      </c>
      <c r="EL45" s="109" t="n">
        <f aca="false">ROUND(EL5+EL9+SUM(EL13:EL16)+EL39+SUM(EL43:EL44),5)</f>
        <v>11139.05</v>
      </c>
      <c r="EM45" s="109" t="n">
        <f aca="false">ROUND(EM5+EM9+SUM(EM13:EM16)+EM39+SUM(EM43:EM44),5)</f>
        <v>775692.77</v>
      </c>
      <c r="EN45" s="109" t="n">
        <f aca="false">ROUND(EN5+EN9+SUM(EN13:EN16)+EN39+SUM(EN43:EN44),5)</f>
        <v>1215787.36</v>
      </c>
      <c r="EO45" s="109" t="n">
        <f aca="false">ROUND(EO5+EO9+SUM(EO13:EO16)+EO39+SUM(EO43:EO44),5)</f>
        <v>18271.26</v>
      </c>
      <c r="EP45" s="109" t="n">
        <f aca="false">ROUND(EP5+EP9+SUM(EP13:EP16)+EP39+SUM(EP43:EP44),5)</f>
        <v>481765.66</v>
      </c>
      <c r="EQ45" s="109" t="n">
        <f aca="false">ROUND(EQ5+EQ9+SUM(EQ13:EQ16)+EQ39+SUM(EQ43:EQ44),5)</f>
        <v>17338.83</v>
      </c>
      <c r="ER45" s="109" t="n">
        <f aca="false">ROUND(ER5+ER9+SUM(ER13:ER16)+ER39+SUM(ER43:ER44),5)</f>
        <v>355902.89</v>
      </c>
      <c r="ES45" s="109" t="n">
        <f aca="false">ROUND(ES5+ES9+SUM(ES13:ES16)+ES39+SUM(ES43:ES44),5)</f>
        <v>156622.24</v>
      </c>
      <c r="ET45" s="109" t="n">
        <f aca="false">ROUND(ET5+ET9+SUM(ET13:ET16)+ET39+SUM(ET43:ET44),5)</f>
        <v>0</v>
      </c>
      <c r="EU45" s="109" t="n">
        <f aca="false">ROUND(EU5+EU9+SUM(EU13:EU16)+EU39+SUM(EU43:EU44),5)</f>
        <v>0</v>
      </c>
      <c r="EV45" s="109" t="n">
        <f aca="false">ROUND(EV5+EV9+SUM(EV13:EV16)+EV39+SUM(EV43:EV44),5)</f>
        <v>0</v>
      </c>
      <c r="EW45" s="109" t="n">
        <f aca="false">ROUND(EW5+EW9+SUM(EW13:EW16)+EW39+SUM(EW43:EW44),5)</f>
        <v>0</v>
      </c>
      <c r="EX45" s="109" t="n">
        <f aca="false">ROUND(EX5+EX9+SUM(EX13:EX16)+EX39+SUM(EX43:EX44),5)</f>
        <v>0</v>
      </c>
      <c r="EY45" s="109" t="n">
        <f aca="false">ROUND(SUM(F45:EX45),5)</f>
        <v>25674618.23</v>
      </c>
      <c r="EZ45" s="114"/>
      <c r="FA45" s="125"/>
      <c r="FB45" s="114"/>
      <c r="FC45" s="125"/>
      <c r="FD45" s="114"/>
      <c r="FE45" s="125"/>
      <c r="FF45" s="114"/>
      <c r="FG45" s="125"/>
      <c r="FH45" s="114"/>
      <c r="FI45" s="125"/>
      <c r="FJ45" s="114"/>
      <c r="FK45" s="125"/>
      <c r="FL45" s="114"/>
      <c r="FM45" s="125"/>
      <c r="FN45" s="114"/>
      <c r="FO45" s="125"/>
      <c r="FP45" s="114"/>
      <c r="FQ45" s="125"/>
      <c r="FR45" s="114"/>
      <c r="FS45" s="125"/>
      <c r="FT45" s="114"/>
      <c r="FU45" s="125"/>
      <c r="FV45" s="114"/>
      <c r="FW45" s="125"/>
      <c r="FX45" s="114"/>
      <c r="FY45" s="125"/>
      <c r="FZ45" s="114"/>
      <c r="GA45" s="125"/>
      <c r="GB45" s="114"/>
      <c r="GC45" s="125"/>
      <c r="GD45" s="114"/>
      <c r="GE45" s="125"/>
      <c r="GF45" s="114"/>
      <c r="GG45" s="125"/>
      <c r="GH45" s="114"/>
      <c r="GI45" s="125"/>
      <c r="GJ45" s="114"/>
      <c r="GK45" s="125"/>
      <c r="GL45" s="114"/>
      <c r="GM45" s="125"/>
      <c r="GN45" s="114"/>
      <c r="GO45" s="125"/>
      <c r="GP45" s="114"/>
      <c r="GQ45" s="125"/>
      <c r="GR45" s="114"/>
      <c r="GS45" s="125"/>
      <c r="GT45" s="114"/>
      <c r="GU45" s="125"/>
      <c r="GV45" s="114"/>
      <c r="GW45" s="125"/>
      <c r="GX45" s="114"/>
      <c r="GY45" s="125"/>
      <c r="GZ45" s="114"/>
      <c r="HA45" s="125"/>
      <c r="HB45" s="114"/>
      <c r="HC45" s="125"/>
      <c r="HD45" s="114"/>
      <c r="HE45" s="125"/>
      <c r="HF45" s="114"/>
      <c r="HG45" s="125"/>
      <c r="HH45" s="114"/>
      <c r="HI45" s="125"/>
      <c r="HJ45" s="114"/>
      <c r="HK45" s="125"/>
      <c r="HL45" s="114"/>
      <c r="HM45" s="125"/>
      <c r="HN45" s="114"/>
      <c r="HO45" s="125"/>
      <c r="HP45" s="114"/>
      <c r="HQ45" s="125"/>
      <c r="HR45" s="114"/>
      <c r="HS45" s="125"/>
      <c r="HT45" s="114"/>
      <c r="HU45" s="125"/>
      <c r="HV45" s="114"/>
      <c r="HW45" s="125"/>
      <c r="HX45" s="114"/>
      <c r="HY45" s="125"/>
      <c r="HZ45" s="114"/>
      <c r="IA45" s="125"/>
      <c r="IB45" s="114"/>
      <c r="IC45" s="125"/>
      <c r="ID45" s="114"/>
      <c r="IE45" s="125"/>
      <c r="IF45" s="114"/>
      <c r="IG45" s="125"/>
      <c r="IH45" s="114"/>
      <c r="II45" s="125"/>
      <c r="IJ45" s="114"/>
      <c r="IK45" s="125"/>
      <c r="IL45" s="114"/>
      <c r="IM45" s="125"/>
      <c r="IN45" s="114"/>
      <c r="IO45" s="125"/>
      <c r="IP45" s="114"/>
      <c r="IQ45" s="125"/>
      <c r="IR45" s="114"/>
      <c r="IS45" s="125"/>
      <c r="IT45" s="114"/>
      <c r="IU45" s="125"/>
      <c r="IV45" s="114"/>
      <c r="IW45" s="125"/>
      <c r="IX45" s="114"/>
      <c r="IY45" s="125"/>
      <c r="IZ45" s="114"/>
      <c r="JA45" s="125"/>
      <c r="JB45" s="114"/>
      <c r="JC45" s="125"/>
      <c r="JD45" s="114"/>
      <c r="JE45" s="125"/>
      <c r="JF45" s="114"/>
      <c r="JG45" s="125"/>
      <c r="JH45" s="114"/>
      <c r="JI45" s="125"/>
      <c r="JJ45" s="114"/>
      <c r="JK45" s="125"/>
      <c r="JL45" s="114"/>
      <c r="JM45" s="125"/>
      <c r="JN45" s="114"/>
      <c r="JO45" s="125"/>
      <c r="JP45" s="114"/>
      <c r="JQ45" s="125"/>
      <c r="JR45" s="114"/>
      <c r="JS45" s="125"/>
      <c r="JT45" s="114"/>
      <c r="JU45" s="125"/>
      <c r="JV45" s="114"/>
      <c r="JW45" s="125"/>
      <c r="JX45" s="114"/>
      <c r="JY45" s="126"/>
      <c r="JZ45" s="126"/>
      <c r="KA45" s="126"/>
      <c r="KB45" s="126"/>
      <c r="KC45" s="126"/>
      <c r="KD45" s="126"/>
      <c r="KE45" s="126"/>
      <c r="KF45" s="126"/>
      <c r="KG45" s="126"/>
      <c r="KH45" s="126"/>
      <c r="KI45" s="126"/>
      <c r="KJ45" s="126"/>
      <c r="KK45" s="126"/>
      <c r="KL45" s="126"/>
    </row>
    <row r="46" customFormat="false" ht="30" hidden="false" customHeight="true" outlineLevel="0" collapsed="false">
      <c r="A46" s="76"/>
      <c r="B46" s="76"/>
      <c r="C46" s="76" t="s">
        <v>92</v>
      </c>
      <c r="D46" s="76"/>
      <c r="E46" s="76"/>
      <c r="F46" s="109"/>
      <c r="G46" s="109"/>
      <c r="H46" s="109"/>
      <c r="I46" s="109"/>
      <c r="J46" s="109"/>
      <c r="K46" s="109"/>
      <c r="L46" s="109"/>
      <c r="M46" s="109"/>
      <c r="N46" s="109"/>
      <c r="O46" s="109"/>
      <c r="P46" s="109"/>
      <c r="Q46" s="109"/>
      <c r="R46" s="109"/>
      <c r="S46" s="109"/>
      <c r="T46" s="109"/>
      <c r="U46" s="109"/>
      <c r="V46" s="109"/>
      <c r="W46" s="109"/>
      <c r="X46" s="109"/>
      <c r="Y46" s="109"/>
      <c r="Z46" s="109"/>
      <c r="AA46" s="109"/>
      <c r="AB46" s="109"/>
      <c r="AC46" s="109"/>
      <c r="AD46" s="109"/>
      <c r="AE46" s="109"/>
      <c r="AF46" s="109"/>
      <c r="AG46" s="109"/>
      <c r="AH46" s="109"/>
      <c r="AI46" s="109"/>
      <c r="AJ46" s="109"/>
      <c r="AK46" s="109"/>
      <c r="AL46" s="109"/>
      <c r="AM46" s="109"/>
      <c r="AN46" s="109"/>
      <c r="AO46" s="109"/>
      <c r="AP46" s="109"/>
      <c r="AQ46" s="109"/>
      <c r="AR46" s="109"/>
      <c r="AS46" s="109"/>
      <c r="AT46" s="109"/>
      <c r="AU46" s="109"/>
      <c r="AV46" s="109"/>
      <c r="AW46" s="109"/>
      <c r="AX46" s="109"/>
      <c r="AY46" s="109"/>
      <c r="AZ46" s="109"/>
      <c r="BA46" s="109"/>
      <c r="BB46" s="109"/>
      <c r="BC46" s="109"/>
      <c r="BD46" s="109"/>
      <c r="BE46" s="109"/>
      <c r="BF46" s="109"/>
      <c r="BG46" s="109"/>
      <c r="BH46" s="109"/>
      <c r="BI46" s="109"/>
      <c r="BJ46" s="109"/>
      <c r="BK46" s="109"/>
      <c r="BL46" s="109"/>
      <c r="BM46" s="109"/>
      <c r="BN46" s="109"/>
      <c r="BO46" s="109"/>
      <c r="BP46" s="109"/>
      <c r="BQ46" s="109"/>
      <c r="BR46" s="109"/>
      <c r="BS46" s="109"/>
      <c r="BT46" s="109"/>
      <c r="BU46" s="109"/>
      <c r="BV46" s="109"/>
      <c r="BW46" s="109"/>
      <c r="BX46" s="109"/>
      <c r="BY46" s="109"/>
      <c r="BZ46" s="109"/>
      <c r="CA46" s="109"/>
      <c r="CB46" s="109"/>
      <c r="CC46" s="109"/>
      <c r="CD46" s="109"/>
      <c r="CE46" s="109"/>
      <c r="CF46" s="109"/>
      <c r="CG46" s="109"/>
      <c r="CH46" s="109"/>
      <c r="CI46" s="109"/>
      <c r="CJ46" s="109"/>
      <c r="CK46" s="109"/>
      <c r="CL46" s="109"/>
      <c r="CM46" s="109"/>
      <c r="CN46" s="109"/>
      <c r="CO46" s="109"/>
      <c r="CP46" s="109"/>
      <c r="CQ46" s="109"/>
      <c r="CR46" s="109"/>
      <c r="CS46" s="109"/>
      <c r="CT46" s="109"/>
      <c r="CU46" s="109"/>
      <c r="CV46" s="109"/>
      <c r="CW46" s="109"/>
      <c r="CX46" s="109"/>
      <c r="CY46" s="109"/>
      <c r="CZ46" s="109"/>
      <c r="DA46" s="109"/>
      <c r="DB46" s="109"/>
      <c r="DC46" s="109"/>
      <c r="DD46" s="109"/>
      <c r="DE46" s="109"/>
      <c r="DF46" s="109"/>
      <c r="DG46" s="109"/>
      <c r="DH46" s="109"/>
      <c r="DI46" s="109"/>
      <c r="DJ46" s="109"/>
      <c r="DK46" s="109"/>
      <c r="DL46" s="109"/>
      <c r="DM46" s="109"/>
      <c r="DN46" s="109"/>
      <c r="DO46" s="109"/>
      <c r="DP46" s="109"/>
      <c r="DQ46" s="109"/>
      <c r="DR46" s="109"/>
      <c r="DS46" s="109"/>
      <c r="DT46" s="109"/>
      <c r="DU46" s="109"/>
      <c r="DV46" s="109"/>
      <c r="DW46" s="109"/>
      <c r="DX46" s="109"/>
      <c r="DY46" s="109"/>
      <c r="DZ46" s="109"/>
      <c r="EA46" s="109"/>
      <c r="EB46" s="109"/>
      <c r="EC46" s="109"/>
      <c r="ED46" s="109"/>
      <c r="EE46" s="109"/>
      <c r="EF46" s="109"/>
      <c r="EG46" s="109"/>
      <c r="EH46" s="109"/>
      <c r="EI46" s="109"/>
      <c r="EJ46" s="109"/>
      <c r="EK46" s="109"/>
      <c r="EL46" s="109"/>
      <c r="EM46" s="109"/>
      <c r="EN46" s="109"/>
      <c r="EO46" s="109"/>
      <c r="EP46" s="109"/>
      <c r="EQ46" s="109"/>
      <c r="ER46" s="109"/>
      <c r="ES46" s="109"/>
      <c r="ET46" s="109"/>
      <c r="EU46" s="109"/>
      <c r="EV46" s="109"/>
      <c r="EW46" s="109"/>
      <c r="EX46" s="109"/>
      <c r="EY46" s="109"/>
      <c r="EZ46" s="114"/>
      <c r="FA46" s="125"/>
      <c r="FB46" s="114"/>
      <c r="FC46" s="125"/>
      <c r="FD46" s="114"/>
      <c r="FE46" s="125"/>
      <c r="FF46" s="114"/>
      <c r="FG46" s="125"/>
      <c r="FH46" s="114"/>
      <c r="FI46" s="125"/>
      <c r="FJ46" s="114"/>
      <c r="FK46" s="125"/>
      <c r="FL46" s="114"/>
      <c r="FM46" s="125"/>
      <c r="FN46" s="114"/>
      <c r="FO46" s="125"/>
      <c r="FP46" s="114"/>
      <c r="FQ46" s="125"/>
      <c r="FR46" s="114"/>
      <c r="FS46" s="125"/>
      <c r="FT46" s="114"/>
      <c r="FU46" s="125"/>
      <c r="FV46" s="114"/>
      <c r="FW46" s="125"/>
      <c r="FX46" s="114"/>
      <c r="FY46" s="125"/>
      <c r="FZ46" s="114"/>
      <c r="GA46" s="125"/>
      <c r="GB46" s="114"/>
      <c r="GC46" s="125"/>
      <c r="GD46" s="114"/>
      <c r="GE46" s="125"/>
      <c r="GF46" s="114"/>
      <c r="GG46" s="125"/>
      <c r="GH46" s="114"/>
      <c r="GI46" s="125"/>
      <c r="GJ46" s="114"/>
      <c r="GK46" s="125"/>
      <c r="GL46" s="114"/>
      <c r="GM46" s="125"/>
      <c r="GN46" s="114"/>
      <c r="GO46" s="125"/>
      <c r="GP46" s="114"/>
      <c r="GQ46" s="125"/>
      <c r="GR46" s="114"/>
      <c r="GS46" s="125"/>
      <c r="GT46" s="114"/>
      <c r="GU46" s="125"/>
      <c r="GV46" s="114"/>
      <c r="GW46" s="125"/>
      <c r="GX46" s="114"/>
      <c r="GY46" s="125"/>
      <c r="GZ46" s="114"/>
      <c r="HA46" s="125"/>
      <c r="HB46" s="114"/>
      <c r="HC46" s="125"/>
      <c r="HD46" s="114"/>
      <c r="HE46" s="125"/>
      <c r="HF46" s="114"/>
      <c r="HG46" s="125"/>
      <c r="HH46" s="114"/>
      <c r="HI46" s="125"/>
      <c r="HJ46" s="114"/>
      <c r="HK46" s="125"/>
      <c r="HL46" s="114"/>
      <c r="HM46" s="125"/>
      <c r="HN46" s="114"/>
      <c r="HO46" s="125"/>
      <c r="HP46" s="114"/>
      <c r="HQ46" s="125"/>
      <c r="HR46" s="114"/>
      <c r="HS46" s="125"/>
      <c r="HT46" s="114"/>
      <c r="HU46" s="125"/>
      <c r="HV46" s="114"/>
      <c r="HW46" s="125"/>
      <c r="HX46" s="114"/>
      <c r="HY46" s="125"/>
      <c r="HZ46" s="114"/>
      <c r="IA46" s="125"/>
      <c r="IB46" s="114"/>
      <c r="IC46" s="125"/>
      <c r="ID46" s="114"/>
      <c r="IE46" s="125"/>
      <c r="IF46" s="114"/>
      <c r="IG46" s="125"/>
      <c r="IH46" s="114"/>
      <c r="II46" s="125"/>
      <c r="IJ46" s="114"/>
      <c r="IK46" s="125"/>
      <c r="IL46" s="114"/>
      <c r="IM46" s="125"/>
      <c r="IN46" s="114"/>
      <c r="IO46" s="125"/>
      <c r="IP46" s="114"/>
      <c r="IQ46" s="125"/>
      <c r="IR46" s="114"/>
      <c r="IS46" s="125"/>
      <c r="IT46" s="114"/>
      <c r="IU46" s="125"/>
      <c r="IV46" s="114"/>
      <c r="IW46" s="125"/>
      <c r="IX46" s="114"/>
      <c r="IY46" s="125"/>
      <c r="IZ46" s="114"/>
      <c r="JA46" s="125"/>
      <c r="JB46" s="114"/>
      <c r="JC46" s="125"/>
      <c r="JD46" s="114"/>
      <c r="JE46" s="125"/>
      <c r="JF46" s="114"/>
      <c r="JG46" s="125"/>
      <c r="JH46" s="114"/>
      <c r="JI46" s="125"/>
      <c r="JJ46" s="114"/>
      <c r="JK46" s="125"/>
      <c r="JL46" s="114"/>
      <c r="JM46" s="125"/>
      <c r="JN46" s="114"/>
      <c r="JO46" s="125"/>
      <c r="JP46" s="114"/>
      <c r="JQ46" s="125"/>
      <c r="JR46" s="114"/>
      <c r="JS46" s="125"/>
      <c r="JT46" s="114"/>
      <c r="JU46" s="125"/>
      <c r="JV46" s="114"/>
      <c r="JW46" s="125"/>
      <c r="JX46" s="114"/>
      <c r="JY46" s="126"/>
      <c r="JZ46" s="126"/>
      <c r="KA46" s="126"/>
      <c r="KB46" s="126"/>
      <c r="KC46" s="126"/>
      <c r="KD46" s="126"/>
      <c r="KE46" s="126"/>
      <c r="KF46" s="126"/>
      <c r="KG46" s="126"/>
      <c r="KH46" s="126"/>
      <c r="KI46" s="126"/>
      <c r="KJ46" s="126"/>
      <c r="KK46" s="126"/>
      <c r="KL46" s="126"/>
    </row>
    <row r="47" customFormat="false" ht="13.8" hidden="false" customHeight="false" outlineLevel="0" collapsed="false">
      <c r="A47" s="76"/>
      <c r="B47" s="76"/>
      <c r="C47" s="76"/>
      <c r="D47" s="76" t="s">
        <v>92</v>
      </c>
      <c r="E47" s="76"/>
      <c r="F47" s="114" t="n">
        <v>0</v>
      </c>
      <c r="G47" s="114" t="n">
        <v>0</v>
      </c>
      <c r="H47" s="114" t="n">
        <v>0</v>
      </c>
      <c r="I47" s="114" t="n">
        <v>0</v>
      </c>
      <c r="J47" s="114" t="n">
        <v>0</v>
      </c>
      <c r="K47" s="114" t="n">
        <v>0</v>
      </c>
      <c r="L47" s="114" t="n">
        <v>0</v>
      </c>
      <c r="M47" s="114" t="n">
        <v>0</v>
      </c>
      <c r="N47" s="114" t="n">
        <v>0</v>
      </c>
      <c r="O47" s="114" t="n">
        <v>0</v>
      </c>
      <c r="P47" s="114" t="n">
        <v>0</v>
      </c>
      <c r="Q47" s="114" t="n">
        <v>0</v>
      </c>
      <c r="R47" s="114" t="n">
        <v>0</v>
      </c>
      <c r="S47" s="114" t="n">
        <v>0</v>
      </c>
      <c r="T47" s="114" t="n">
        <v>0</v>
      </c>
      <c r="U47" s="114" t="n">
        <v>0</v>
      </c>
      <c r="V47" s="114" t="n">
        <v>0</v>
      </c>
      <c r="W47" s="114" t="n">
        <v>0</v>
      </c>
      <c r="X47" s="114" t="n">
        <v>0</v>
      </c>
      <c r="Y47" s="114" t="n">
        <v>0</v>
      </c>
      <c r="Z47" s="114" t="n">
        <v>0</v>
      </c>
      <c r="AA47" s="114" t="n">
        <v>0</v>
      </c>
      <c r="AB47" s="114" t="n">
        <v>0</v>
      </c>
      <c r="AC47" s="114" t="n">
        <v>0</v>
      </c>
      <c r="AD47" s="114" t="n">
        <v>0</v>
      </c>
      <c r="AE47" s="114" t="n">
        <v>0</v>
      </c>
      <c r="AF47" s="114" t="n">
        <v>0</v>
      </c>
      <c r="AG47" s="114" t="n">
        <v>0</v>
      </c>
      <c r="AH47" s="114" t="n">
        <v>0</v>
      </c>
      <c r="AI47" s="114" t="n">
        <v>0</v>
      </c>
      <c r="AJ47" s="114" t="n">
        <v>0</v>
      </c>
      <c r="AK47" s="114" t="n">
        <v>0</v>
      </c>
      <c r="AL47" s="114" t="n">
        <v>0</v>
      </c>
      <c r="AM47" s="114" t="n">
        <v>0</v>
      </c>
      <c r="AN47" s="114" t="n">
        <v>0</v>
      </c>
      <c r="AO47" s="114" t="n">
        <v>0</v>
      </c>
      <c r="AP47" s="114" t="n">
        <v>0</v>
      </c>
      <c r="AQ47" s="114" t="n">
        <v>0</v>
      </c>
      <c r="AR47" s="114" t="n">
        <v>0</v>
      </c>
      <c r="AS47" s="114" t="n">
        <v>0</v>
      </c>
      <c r="AT47" s="114" t="n">
        <v>0</v>
      </c>
      <c r="AU47" s="114" t="n">
        <v>0</v>
      </c>
      <c r="AV47" s="114" t="n">
        <v>0</v>
      </c>
      <c r="AW47" s="114" t="n">
        <v>0</v>
      </c>
      <c r="AX47" s="114" t="n">
        <v>0</v>
      </c>
      <c r="AY47" s="114" t="n">
        <v>0</v>
      </c>
      <c r="AZ47" s="114" t="n">
        <v>0</v>
      </c>
      <c r="BA47" s="114" t="n">
        <v>0</v>
      </c>
      <c r="BB47" s="114" t="n">
        <v>0</v>
      </c>
      <c r="BC47" s="114" t="n">
        <v>0</v>
      </c>
      <c r="BD47" s="114" t="n">
        <v>0</v>
      </c>
      <c r="BE47" s="114" t="n">
        <v>0</v>
      </c>
      <c r="BF47" s="114" t="n">
        <v>0</v>
      </c>
      <c r="BG47" s="114" t="n">
        <v>0</v>
      </c>
      <c r="BH47" s="114" t="n">
        <v>0</v>
      </c>
      <c r="BI47" s="114" t="n">
        <v>0</v>
      </c>
      <c r="BJ47" s="114" t="n">
        <v>0</v>
      </c>
      <c r="BK47" s="114" t="n">
        <v>0</v>
      </c>
      <c r="BL47" s="114" t="n">
        <v>0</v>
      </c>
      <c r="BM47" s="114" t="n">
        <v>0</v>
      </c>
      <c r="BN47" s="114" t="n">
        <v>0</v>
      </c>
      <c r="BO47" s="114" t="n">
        <v>0</v>
      </c>
      <c r="BP47" s="114" t="n">
        <v>0</v>
      </c>
      <c r="BQ47" s="114" t="n">
        <v>0</v>
      </c>
      <c r="BR47" s="114" t="n">
        <v>0</v>
      </c>
      <c r="BS47" s="114" t="n">
        <v>0</v>
      </c>
      <c r="BT47" s="114" t="n">
        <v>0</v>
      </c>
      <c r="BU47" s="114" t="n">
        <v>0</v>
      </c>
      <c r="BV47" s="114" t="n">
        <v>0</v>
      </c>
      <c r="BW47" s="114" t="n">
        <v>0</v>
      </c>
      <c r="BX47" s="114" t="n">
        <v>0</v>
      </c>
      <c r="BY47" s="114" t="n">
        <v>0</v>
      </c>
      <c r="BZ47" s="114" t="n">
        <v>0</v>
      </c>
      <c r="CA47" s="114" t="n">
        <v>0</v>
      </c>
      <c r="CB47" s="114" t="n">
        <v>0</v>
      </c>
      <c r="CC47" s="114" t="n">
        <v>0</v>
      </c>
      <c r="CD47" s="114" t="n">
        <v>0</v>
      </c>
      <c r="CE47" s="114" t="n">
        <v>0</v>
      </c>
      <c r="CF47" s="114" t="n">
        <v>0</v>
      </c>
      <c r="CG47" s="114" t="n">
        <v>0</v>
      </c>
      <c r="CH47" s="114" t="n">
        <v>0</v>
      </c>
      <c r="CI47" s="114" t="n">
        <v>0</v>
      </c>
      <c r="CJ47" s="114" t="n">
        <v>0</v>
      </c>
      <c r="CK47" s="114" t="n">
        <v>0</v>
      </c>
      <c r="CL47" s="114" t="n">
        <v>0</v>
      </c>
      <c r="CM47" s="114" t="n">
        <v>0</v>
      </c>
      <c r="CN47" s="114" t="n">
        <v>0</v>
      </c>
      <c r="CO47" s="114" t="n">
        <v>0</v>
      </c>
      <c r="CP47" s="114" t="n">
        <v>0</v>
      </c>
      <c r="CQ47" s="114" t="n">
        <v>0</v>
      </c>
      <c r="CR47" s="114" t="n">
        <v>0</v>
      </c>
      <c r="CS47" s="114" t="n">
        <v>0</v>
      </c>
      <c r="CT47" s="114" t="n">
        <v>0</v>
      </c>
      <c r="CU47" s="114" t="n">
        <v>0</v>
      </c>
      <c r="CV47" s="114" t="n">
        <v>0</v>
      </c>
      <c r="CW47" s="114" t="n">
        <v>0</v>
      </c>
      <c r="CX47" s="114" t="n">
        <v>0</v>
      </c>
      <c r="CY47" s="114" t="n">
        <v>0</v>
      </c>
      <c r="CZ47" s="114" t="n">
        <v>0</v>
      </c>
      <c r="DA47" s="114" t="n">
        <v>0</v>
      </c>
      <c r="DB47" s="114" t="n">
        <v>0</v>
      </c>
      <c r="DC47" s="114" t="n">
        <v>0</v>
      </c>
      <c r="DD47" s="114" t="n">
        <v>0</v>
      </c>
      <c r="DE47" s="114" t="n">
        <v>0</v>
      </c>
      <c r="DF47" s="114" t="n">
        <v>0</v>
      </c>
      <c r="DG47" s="114" t="n">
        <v>0</v>
      </c>
      <c r="DH47" s="114" t="n">
        <v>0</v>
      </c>
      <c r="DI47" s="114" t="n">
        <v>0</v>
      </c>
      <c r="DJ47" s="114" t="n">
        <v>0</v>
      </c>
      <c r="DK47" s="114" t="n">
        <v>0</v>
      </c>
      <c r="DL47" s="114" t="n">
        <v>0</v>
      </c>
      <c r="DM47" s="114" t="n">
        <v>0</v>
      </c>
      <c r="DN47" s="114" t="n">
        <v>0</v>
      </c>
      <c r="DO47" s="114" t="n">
        <v>0</v>
      </c>
      <c r="DP47" s="114" t="n">
        <v>0</v>
      </c>
      <c r="DQ47" s="114" t="n">
        <v>0</v>
      </c>
      <c r="DR47" s="114" t="n">
        <v>0</v>
      </c>
      <c r="DS47" s="114" t="n">
        <v>0</v>
      </c>
      <c r="DT47" s="114" t="n">
        <v>0</v>
      </c>
      <c r="DU47" s="114" t="n">
        <v>0</v>
      </c>
      <c r="DV47" s="114" t="n">
        <v>0</v>
      </c>
      <c r="DW47" s="114" t="n">
        <v>0</v>
      </c>
      <c r="DX47" s="114" t="n">
        <v>0</v>
      </c>
      <c r="DY47" s="114" t="n">
        <v>0</v>
      </c>
      <c r="DZ47" s="114" t="n">
        <v>0</v>
      </c>
      <c r="EA47" s="114" t="n">
        <v>0</v>
      </c>
      <c r="EB47" s="114" t="n">
        <v>0</v>
      </c>
      <c r="EC47" s="114" t="n">
        <v>0</v>
      </c>
      <c r="ED47" s="114" t="n">
        <v>0</v>
      </c>
      <c r="EE47" s="114" t="n">
        <v>0</v>
      </c>
      <c r="EF47" s="114" t="n">
        <v>0</v>
      </c>
      <c r="EG47" s="114" t="n">
        <v>0</v>
      </c>
      <c r="EH47" s="114" t="n">
        <v>0</v>
      </c>
      <c r="EI47" s="114" t="n">
        <v>0</v>
      </c>
      <c r="EJ47" s="114" t="n">
        <v>0</v>
      </c>
      <c r="EK47" s="114" t="n">
        <v>0</v>
      </c>
      <c r="EL47" s="114" t="n">
        <v>0</v>
      </c>
      <c r="EM47" s="114" t="n">
        <v>0</v>
      </c>
      <c r="EN47" s="114" t="n">
        <v>0</v>
      </c>
      <c r="EO47" s="114" t="n">
        <v>0</v>
      </c>
      <c r="EP47" s="114" t="n">
        <v>0</v>
      </c>
      <c r="EQ47" s="114" t="n">
        <v>0</v>
      </c>
      <c r="ER47" s="114" t="n">
        <v>0</v>
      </c>
      <c r="ES47" s="114" t="n">
        <v>0</v>
      </c>
      <c r="ET47" s="114" t="n">
        <v>0</v>
      </c>
      <c r="EU47" s="114" t="n">
        <v>0</v>
      </c>
      <c r="EV47" s="114" t="n">
        <v>0</v>
      </c>
      <c r="EW47" s="114" t="n">
        <v>0</v>
      </c>
      <c r="EX47" s="114" t="n">
        <v>0</v>
      </c>
      <c r="EY47" s="114" t="n">
        <f aca="false">ROUND(SUM(F47:EX47),5)</f>
        <v>0</v>
      </c>
      <c r="EZ47" s="114"/>
      <c r="FA47" s="125"/>
      <c r="FB47" s="114"/>
      <c r="FC47" s="125"/>
      <c r="FD47" s="114"/>
      <c r="FE47" s="125"/>
      <c r="FF47" s="114"/>
      <c r="FG47" s="125"/>
      <c r="FH47" s="114"/>
      <c r="FI47" s="125"/>
      <c r="FJ47" s="114"/>
      <c r="FK47" s="125"/>
      <c r="FL47" s="114"/>
      <c r="FM47" s="125"/>
      <c r="FN47" s="114"/>
      <c r="FO47" s="125"/>
      <c r="FP47" s="114"/>
      <c r="FQ47" s="125"/>
      <c r="FR47" s="114"/>
      <c r="FS47" s="125"/>
      <c r="FT47" s="114"/>
      <c r="FU47" s="125"/>
      <c r="FV47" s="114"/>
      <c r="FW47" s="125"/>
      <c r="FX47" s="114"/>
      <c r="FY47" s="125"/>
      <c r="FZ47" s="114"/>
      <c r="GA47" s="125"/>
      <c r="GB47" s="114"/>
      <c r="GC47" s="125"/>
      <c r="GD47" s="114"/>
      <c r="GE47" s="125"/>
      <c r="GF47" s="114"/>
      <c r="GG47" s="125"/>
      <c r="GH47" s="114"/>
      <c r="GI47" s="125"/>
      <c r="GJ47" s="114"/>
      <c r="GK47" s="125"/>
      <c r="GL47" s="114"/>
      <c r="GM47" s="125"/>
      <c r="GN47" s="114"/>
      <c r="GO47" s="125"/>
      <c r="GP47" s="114"/>
      <c r="GQ47" s="125"/>
      <c r="GR47" s="114"/>
      <c r="GS47" s="125"/>
      <c r="GT47" s="114"/>
      <c r="GU47" s="125"/>
      <c r="GV47" s="114"/>
      <c r="GW47" s="125"/>
      <c r="GX47" s="114"/>
      <c r="GY47" s="125"/>
      <c r="GZ47" s="114"/>
      <c r="HA47" s="125"/>
      <c r="HB47" s="114"/>
      <c r="HC47" s="125"/>
      <c r="HD47" s="114"/>
      <c r="HE47" s="125"/>
      <c r="HF47" s="114"/>
      <c r="HG47" s="125"/>
      <c r="HH47" s="114"/>
      <c r="HI47" s="125"/>
      <c r="HJ47" s="114"/>
      <c r="HK47" s="125"/>
      <c r="HL47" s="114"/>
      <c r="HM47" s="125"/>
      <c r="HN47" s="114"/>
      <c r="HO47" s="125"/>
      <c r="HP47" s="114"/>
      <c r="HQ47" s="125"/>
      <c r="HR47" s="114"/>
      <c r="HS47" s="125"/>
      <c r="HT47" s="114"/>
      <c r="HU47" s="125"/>
      <c r="HV47" s="114"/>
      <c r="HW47" s="125"/>
      <c r="HX47" s="114"/>
      <c r="HY47" s="125"/>
      <c r="HZ47" s="114"/>
      <c r="IA47" s="125"/>
      <c r="IB47" s="114"/>
      <c r="IC47" s="125"/>
      <c r="ID47" s="114"/>
      <c r="IE47" s="125"/>
      <c r="IF47" s="114"/>
      <c r="IG47" s="125"/>
      <c r="IH47" s="114"/>
      <c r="II47" s="125"/>
      <c r="IJ47" s="114"/>
      <c r="IK47" s="125"/>
      <c r="IL47" s="114"/>
      <c r="IM47" s="125"/>
      <c r="IN47" s="114"/>
      <c r="IO47" s="125"/>
      <c r="IP47" s="114"/>
      <c r="IQ47" s="125"/>
      <c r="IR47" s="114"/>
      <c r="IS47" s="125"/>
      <c r="IT47" s="114"/>
      <c r="IU47" s="125"/>
      <c r="IV47" s="114"/>
      <c r="IW47" s="125"/>
      <c r="IX47" s="114"/>
      <c r="IY47" s="125"/>
      <c r="IZ47" s="114"/>
      <c r="JA47" s="125"/>
      <c r="JB47" s="114"/>
      <c r="JC47" s="125"/>
      <c r="JD47" s="114"/>
      <c r="JE47" s="125"/>
      <c r="JF47" s="114"/>
      <c r="JG47" s="125"/>
      <c r="JH47" s="114"/>
      <c r="JI47" s="125"/>
      <c r="JJ47" s="114"/>
      <c r="JK47" s="125"/>
      <c r="JL47" s="114"/>
      <c r="JM47" s="125"/>
      <c r="JN47" s="114"/>
      <c r="JO47" s="125"/>
      <c r="JP47" s="114"/>
      <c r="JQ47" s="125"/>
      <c r="JR47" s="114"/>
      <c r="JS47" s="125"/>
      <c r="JT47" s="114"/>
      <c r="JU47" s="125"/>
      <c r="JV47" s="114"/>
      <c r="JW47" s="125"/>
      <c r="JX47" s="114"/>
      <c r="JY47" s="126"/>
      <c r="JZ47" s="126"/>
      <c r="KA47" s="126"/>
      <c r="KB47" s="126"/>
      <c r="KC47" s="126"/>
      <c r="KD47" s="126"/>
      <c r="KE47" s="126"/>
      <c r="KF47" s="126"/>
      <c r="KG47" s="126"/>
      <c r="KH47" s="126"/>
      <c r="KI47" s="126"/>
      <c r="KJ47" s="126"/>
      <c r="KK47" s="126"/>
      <c r="KL47" s="126"/>
    </row>
    <row r="48" customFormat="false" ht="13.8" hidden="false" customHeight="false" outlineLevel="0" collapsed="false">
      <c r="A48" s="76"/>
      <c r="B48" s="76"/>
      <c r="C48" s="76" t="s">
        <v>93</v>
      </c>
      <c r="D48" s="76"/>
      <c r="E48" s="76"/>
      <c r="F48" s="115" t="n">
        <f aca="false">ROUND(SUM(F46:F47),5)</f>
        <v>0</v>
      </c>
      <c r="G48" s="115" t="n">
        <f aca="false">ROUND(SUM(G46:G47),5)</f>
        <v>0</v>
      </c>
      <c r="H48" s="115" t="n">
        <f aca="false">ROUND(SUM(H46:H47),5)</f>
        <v>0</v>
      </c>
      <c r="I48" s="115" t="n">
        <f aca="false">ROUND(SUM(I46:I47),5)</f>
        <v>0</v>
      </c>
      <c r="J48" s="115" t="n">
        <f aca="false">ROUND(SUM(J46:J47),5)</f>
        <v>0</v>
      </c>
      <c r="K48" s="115" t="n">
        <f aca="false">ROUND(SUM(K46:K47),5)</f>
        <v>0</v>
      </c>
      <c r="L48" s="115" t="n">
        <f aca="false">ROUND(SUM(L46:L47),5)</f>
        <v>0</v>
      </c>
      <c r="M48" s="115" t="n">
        <f aca="false">ROUND(SUM(M46:M47),5)</f>
        <v>0</v>
      </c>
      <c r="N48" s="115" t="n">
        <f aca="false">ROUND(SUM(N46:N47),5)</f>
        <v>0</v>
      </c>
      <c r="O48" s="115" t="n">
        <f aca="false">ROUND(SUM(O46:O47),5)</f>
        <v>0</v>
      </c>
      <c r="P48" s="115" t="n">
        <f aca="false">ROUND(SUM(P46:P47),5)</f>
        <v>0</v>
      </c>
      <c r="Q48" s="115" t="n">
        <f aca="false">ROUND(SUM(Q46:Q47),5)</f>
        <v>0</v>
      </c>
      <c r="R48" s="115" t="n">
        <f aca="false">ROUND(SUM(R46:R47),5)</f>
        <v>0</v>
      </c>
      <c r="S48" s="115" t="n">
        <f aca="false">ROUND(SUM(S46:S47),5)</f>
        <v>0</v>
      </c>
      <c r="T48" s="115" t="n">
        <f aca="false">ROUND(SUM(T46:T47),5)</f>
        <v>0</v>
      </c>
      <c r="U48" s="115" t="n">
        <f aca="false">ROUND(SUM(U46:U47),5)</f>
        <v>0</v>
      </c>
      <c r="V48" s="115" t="n">
        <f aca="false">ROUND(SUM(V46:V47),5)</f>
        <v>0</v>
      </c>
      <c r="W48" s="115" t="n">
        <f aca="false">ROUND(SUM(W46:W47),5)</f>
        <v>0</v>
      </c>
      <c r="X48" s="115" t="n">
        <f aca="false">ROUND(SUM(X46:X47),5)</f>
        <v>0</v>
      </c>
      <c r="Y48" s="115" t="n">
        <f aca="false">ROUND(SUM(Y46:Y47),5)</f>
        <v>0</v>
      </c>
      <c r="Z48" s="115" t="n">
        <f aca="false">ROUND(SUM(Z46:Z47),5)</f>
        <v>0</v>
      </c>
      <c r="AA48" s="115" t="n">
        <f aca="false">ROUND(SUM(AA46:AA47),5)</f>
        <v>0</v>
      </c>
      <c r="AB48" s="115" t="n">
        <f aca="false">ROUND(SUM(AB46:AB47),5)</f>
        <v>0</v>
      </c>
      <c r="AC48" s="115" t="n">
        <f aca="false">ROUND(SUM(AC46:AC47),5)</f>
        <v>0</v>
      </c>
      <c r="AD48" s="115" t="n">
        <f aca="false">ROUND(SUM(AD46:AD47),5)</f>
        <v>0</v>
      </c>
      <c r="AE48" s="115" t="n">
        <f aca="false">ROUND(SUM(AE46:AE47),5)</f>
        <v>0</v>
      </c>
      <c r="AF48" s="115" t="n">
        <f aca="false">ROUND(SUM(AF46:AF47),5)</f>
        <v>0</v>
      </c>
      <c r="AG48" s="115" t="n">
        <f aca="false">ROUND(SUM(AG46:AG47),5)</f>
        <v>0</v>
      </c>
      <c r="AH48" s="115" t="n">
        <f aca="false">ROUND(SUM(AH46:AH47),5)</f>
        <v>0</v>
      </c>
      <c r="AI48" s="115" t="n">
        <f aca="false">ROUND(SUM(AI46:AI47),5)</f>
        <v>0</v>
      </c>
      <c r="AJ48" s="115" t="n">
        <f aca="false">ROUND(SUM(AJ46:AJ47),5)</f>
        <v>0</v>
      </c>
      <c r="AK48" s="115" t="n">
        <f aca="false">ROUND(SUM(AK46:AK47),5)</f>
        <v>0</v>
      </c>
      <c r="AL48" s="115" t="n">
        <f aca="false">ROUND(SUM(AL46:AL47),5)</f>
        <v>0</v>
      </c>
      <c r="AM48" s="115" t="n">
        <f aca="false">ROUND(SUM(AM46:AM47),5)</f>
        <v>0</v>
      </c>
      <c r="AN48" s="115" t="n">
        <f aca="false">ROUND(SUM(AN46:AN47),5)</f>
        <v>0</v>
      </c>
      <c r="AO48" s="115" t="n">
        <f aca="false">ROUND(SUM(AO46:AO47),5)</f>
        <v>0</v>
      </c>
      <c r="AP48" s="115" t="n">
        <f aca="false">ROUND(SUM(AP46:AP47),5)</f>
        <v>0</v>
      </c>
      <c r="AQ48" s="115" t="n">
        <f aca="false">ROUND(SUM(AQ46:AQ47),5)</f>
        <v>0</v>
      </c>
      <c r="AR48" s="115" t="n">
        <f aca="false">ROUND(SUM(AR46:AR47),5)</f>
        <v>0</v>
      </c>
      <c r="AS48" s="115" t="n">
        <f aca="false">ROUND(SUM(AS46:AS47),5)</f>
        <v>0</v>
      </c>
      <c r="AT48" s="115" t="n">
        <f aca="false">ROUND(SUM(AT46:AT47),5)</f>
        <v>0</v>
      </c>
      <c r="AU48" s="115" t="n">
        <f aca="false">ROUND(SUM(AU46:AU47),5)</f>
        <v>0</v>
      </c>
      <c r="AV48" s="115" t="n">
        <f aca="false">ROUND(SUM(AV46:AV47),5)</f>
        <v>0</v>
      </c>
      <c r="AW48" s="115" t="n">
        <f aca="false">ROUND(SUM(AW46:AW47),5)</f>
        <v>0</v>
      </c>
      <c r="AX48" s="115" t="n">
        <f aca="false">ROUND(SUM(AX46:AX47),5)</f>
        <v>0</v>
      </c>
      <c r="AY48" s="115" t="n">
        <f aca="false">ROUND(SUM(AY46:AY47),5)</f>
        <v>0</v>
      </c>
      <c r="AZ48" s="115" t="n">
        <f aca="false">ROUND(SUM(AZ46:AZ47),5)</f>
        <v>0</v>
      </c>
      <c r="BA48" s="115" t="n">
        <f aca="false">ROUND(SUM(BA46:BA47),5)</f>
        <v>0</v>
      </c>
      <c r="BB48" s="115" t="n">
        <f aca="false">ROUND(SUM(BB46:BB47),5)</f>
        <v>0</v>
      </c>
      <c r="BC48" s="115" t="n">
        <f aca="false">ROUND(SUM(BC46:BC47),5)</f>
        <v>0</v>
      </c>
      <c r="BD48" s="115" t="n">
        <f aca="false">ROUND(SUM(BD46:BD47),5)</f>
        <v>0</v>
      </c>
      <c r="BE48" s="115" t="n">
        <f aca="false">ROUND(SUM(BE46:BE47),5)</f>
        <v>0</v>
      </c>
      <c r="BF48" s="115" t="n">
        <f aca="false">ROUND(SUM(BF46:BF47),5)</f>
        <v>0</v>
      </c>
      <c r="BG48" s="115" t="n">
        <f aca="false">ROUND(SUM(BG46:BG47),5)</f>
        <v>0</v>
      </c>
      <c r="BH48" s="115" t="n">
        <f aca="false">ROUND(SUM(BH46:BH47),5)</f>
        <v>0</v>
      </c>
      <c r="BI48" s="115" t="n">
        <f aca="false">ROUND(SUM(BI46:BI47),5)</f>
        <v>0</v>
      </c>
      <c r="BJ48" s="115" t="n">
        <f aca="false">ROUND(SUM(BJ46:BJ47),5)</f>
        <v>0</v>
      </c>
      <c r="BK48" s="115" t="n">
        <f aca="false">ROUND(SUM(BK46:BK47),5)</f>
        <v>0</v>
      </c>
      <c r="BL48" s="115" t="n">
        <f aca="false">ROUND(SUM(BL46:BL47),5)</f>
        <v>0</v>
      </c>
      <c r="BM48" s="115" t="n">
        <f aca="false">ROUND(SUM(BM46:BM47),5)</f>
        <v>0</v>
      </c>
      <c r="BN48" s="115" t="n">
        <f aca="false">ROUND(SUM(BN46:BN47),5)</f>
        <v>0</v>
      </c>
      <c r="BO48" s="115" t="n">
        <f aca="false">ROUND(SUM(BO46:BO47),5)</f>
        <v>0</v>
      </c>
      <c r="BP48" s="115" t="n">
        <f aca="false">ROUND(SUM(BP46:BP47),5)</f>
        <v>0</v>
      </c>
      <c r="BQ48" s="115" t="n">
        <f aca="false">ROUND(SUM(BQ46:BQ47),5)</f>
        <v>0</v>
      </c>
      <c r="BR48" s="115" t="n">
        <f aca="false">ROUND(SUM(BR46:BR47),5)</f>
        <v>0</v>
      </c>
      <c r="BS48" s="115" t="n">
        <f aca="false">ROUND(SUM(BS46:BS47),5)</f>
        <v>0</v>
      </c>
      <c r="BT48" s="115" t="n">
        <f aca="false">ROUND(SUM(BT46:BT47),5)</f>
        <v>0</v>
      </c>
      <c r="BU48" s="115" t="n">
        <f aca="false">ROUND(SUM(BU46:BU47),5)</f>
        <v>0</v>
      </c>
      <c r="BV48" s="115" t="n">
        <f aca="false">ROUND(SUM(BV46:BV47),5)</f>
        <v>0</v>
      </c>
      <c r="BW48" s="115" t="n">
        <f aca="false">ROUND(SUM(BW46:BW47),5)</f>
        <v>0</v>
      </c>
      <c r="BX48" s="115" t="n">
        <f aca="false">ROUND(SUM(BX46:BX47),5)</f>
        <v>0</v>
      </c>
      <c r="BY48" s="115" t="n">
        <f aca="false">ROUND(SUM(BY46:BY47),5)</f>
        <v>0</v>
      </c>
      <c r="BZ48" s="115" t="n">
        <f aca="false">ROUND(SUM(BZ46:BZ47),5)</f>
        <v>0</v>
      </c>
      <c r="CA48" s="115" t="n">
        <f aca="false">ROUND(SUM(CA46:CA47),5)</f>
        <v>0</v>
      </c>
      <c r="CB48" s="115" t="n">
        <f aca="false">ROUND(SUM(CB46:CB47),5)</f>
        <v>0</v>
      </c>
      <c r="CC48" s="115" t="n">
        <f aca="false">ROUND(SUM(CC46:CC47),5)</f>
        <v>0</v>
      </c>
      <c r="CD48" s="115" t="n">
        <f aca="false">ROUND(SUM(CD46:CD47),5)</f>
        <v>0</v>
      </c>
      <c r="CE48" s="115" t="n">
        <f aca="false">ROUND(SUM(CE46:CE47),5)</f>
        <v>0</v>
      </c>
      <c r="CF48" s="115" t="n">
        <f aca="false">ROUND(SUM(CF46:CF47),5)</f>
        <v>0</v>
      </c>
      <c r="CG48" s="115" t="n">
        <f aca="false">ROUND(SUM(CG46:CG47),5)</f>
        <v>0</v>
      </c>
      <c r="CH48" s="115" t="n">
        <f aca="false">ROUND(SUM(CH46:CH47),5)</f>
        <v>0</v>
      </c>
      <c r="CI48" s="115" t="n">
        <f aca="false">ROUND(SUM(CI46:CI47),5)</f>
        <v>0</v>
      </c>
      <c r="CJ48" s="115" t="n">
        <f aca="false">ROUND(SUM(CJ46:CJ47),5)</f>
        <v>0</v>
      </c>
      <c r="CK48" s="115" t="n">
        <f aca="false">ROUND(SUM(CK46:CK47),5)</f>
        <v>0</v>
      </c>
      <c r="CL48" s="115" t="n">
        <f aca="false">ROUND(SUM(CL46:CL47),5)</f>
        <v>0</v>
      </c>
      <c r="CM48" s="115" t="n">
        <f aca="false">ROUND(SUM(CM46:CM47),5)</f>
        <v>0</v>
      </c>
      <c r="CN48" s="115" t="n">
        <f aca="false">ROUND(SUM(CN46:CN47),5)</f>
        <v>0</v>
      </c>
      <c r="CO48" s="115" t="n">
        <f aca="false">ROUND(SUM(CO46:CO47),5)</f>
        <v>0</v>
      </c>
      <c r="CP48" s="115" t="n">
        <f aca="false">ROUND(SUM(CP46:CP47),5)</f>
        <v>0</v>
      </c>
      <c r="CQ48" s="115" t="n">
        <f aca="false">ROUND(SUM(CQ46:CQ47),5)</f>
        <v>0</v>
      </c>
      <c r="CR48" s="115" t="n">
        <f aca="false">ROUND(SUM(CR46:CR47),5)</f>
        <v>0</v>
      </c>
      <c r="CS48" s="115" t="n">
        <f aca="false">ROUND(SUM(CS46:CS47),5)</f>
        <v>0</v>
      </c>
      <c r="CT48" s="115" t="n">
        <f aca="false">ROUND(SUM(CT46:CT47),5)</f>
        <v>0</v>
      </c>
      <c r="CU48" s="115" t="n">
        <f aca="false">ROUND(SUM(CU46:CU47),5)</f>
        <v>0</v>
      </c>
      <c r="CV48" s="115" t="n">
        <f aca="false">ROUND(SUM(CV46:CV47),5)</f>
        <v>0</v>
      </c>
      <c r="CW48" s="115" t="n">
        <f aca="false">ROUND(SUM(CW46:CW47),5)</f>
        <v>0</v>
      </c>
      <c r="CX48" s="115" t="n">
        <f aca="false">ROUND(SUM(CX46:CX47),5)</f>
        <v>0</v>
      </c>
      <c r="CY48" s="115" t="n">
        <f aca="false">ROUND(SUM(CY46:CY47),5)</f>
        <v>0</v>
      </c>
      <c r="CZ48" s="115" t="n">
        <f aca="false">ROUND(SUM(CZ46:CZ47),5)</f>
        <v>0</v>
      </c>
      <c r="DA48" s="115" t="n">
        <f aca="false">ROUND(SUM(DA46:DA47),5)</f>
        <v>0</v>
      </c>
      <c r="DB48" s="115" t="n">
        <f aca="false">ROUND(SUM(DB46:DB47),5)</f>
        <v>0</v>
      </c>
      <c r="DC48" s="115" t="n">
        <f aca="false">ROUND(SUM(DC46:DC47),5)</f>
        <v>0</v>
      </c>
      <c r="DD48" s="115" t="n">
        <f aca="false">ROUND(SUM(DD46:DD47),5)</f>
        <v>0</v>
      </c>
      <c r="DE48" s="115" t="n">
        <f aca="false">ROUND(SUM(DE46:DE47),5)</f>
        <v>0</v>
      </c>
      <c r="DF48" s="115" t="n">
        <f aca="false">ROUND(SUM(DF46:DF47),5)</f>
        <v>0</v>
      </c>
      <c r="DG48" s="115" t="n">
        <f aca="false">ROUND(SUM(DG46:DG47),5)</f>
        <v>0</v>
      </c>
      <c r="DH48" s="115" t="n">
        <f aca="false">ROUND(SUM(DH46:DH47),5)</f>
        <v>0</v>
      </c>
      <c r="DI48" s="115" t="n">
        <f aca="false">ROUND(SUM(DI46:DI47),5)</f>
        <v>0</v>
      </c>
      <c r="DJ48" s="115" t="n">
        <f aca="false">ROUND(SUM(DJ46:DJ47),5)</f>
        <v>0</v>
      </c>
      <c r="DK48" s="115" t="n">
        <f aca="false">ROUND(SUM(DK46:DK47),5)</f>
        <v>0</v>
      </c>
      <c r="DL48" s="115" t="n">
        <f aca="false">ROUND(SUM(DL46:DL47),5)</f>
        <v>0</v>
      </c>
      <c r="DM48" s="115" t="n">
        <f aca="false">ROUND(SUM(DM46:DM47),5)</f>
        <v>0</v>
      </c>
      <c r="DN48" s="115" t="n">
        <f aca="false">ROUND(SUM(DN46:DN47),5)</f>
        <v>0</v>
      </c>
      <c r="DO48" s="115" t="n">
        <f aca="false">ROUND(SUM(DO46:DO47),5)</f>
        <v>0</v>
      </c>
      <c r="DP48" s="115" t="n">
        <f aca="false">ROUND(SUM(DP46:DP47),5)</f>
        <v>0</v>
      </c>
      <c r="DQ48" s="115" t="n">
        <f aca="false">ROUND(SUM(DQ46:DQ47),5)</f>
        <v>0</v>
      </c>
      <c r="DR48" s="115" t="n">
        <f aca="false">ROUND(SUM(DR46:DR47),5)</f>
        <v>0</v>
      </c>
      <c r="DS48" s="115" t="n">
        <f aca="false">ROUND(SUM(DS46:DS47),5)</f>
        <v>0</v>
      </c>
      <c r="DT48" s="115" t="n">
        <f aca="false">ROUND(SUM(DT46:DT47),5)</f>
        <v>0</v>
      </c>
      <c r="DU48" s="115" t="n">
        <f aca="false">ROUND(SUM(DU46:DU47),5)</f>
        <v>0</v>
      </c>
      <c r="DV48" s="115" t="n">
        <f aca="false">ROUND(SUM(DV46:DV47),5)</f>
        <v>0</v>
      </c>
      <c r="DW48" s="115" t="n">
        <f aca="false">ROUND(SUM(DW46:DW47),5)</f>
        <v>0</v>
      </c>
      <c r="DX48" s="115" t="n">
        <f aca="false">ROUND(SUM(DX46:DX47),5)</f>
        <v>0</v>
      </c>
      <c r="DY48" s="115" t="n">
        <f aca="false">ROUND(SUM(DY46:DY47),5)</f>
        <v>0</v>
      </c>
      <c r="DZ48" s="115" t="n">
        <f aca="false">ROUND(SUM(DZ46:DZ47),5)</f>
        <v>0</v>
      </c>
      <c r="EA48" s="115" t="n">
        <f aca="false">ROUND(SUM(EA46:EA47),5)</f>
        <v>0</v>
      </c>
      <c r="EB48" s="115" t="n">
        <f aca="false">ROUND(SUM(EB46:EB47),5)</f>
        <v>0</v>
      </c>
      <c r="EC48" s="115" t="n">
        <f aca="false">ROUND(SUM(EC46:EC47),5)</f>
        <v>0</v>
      </c>
      <c r="ED48" s="115" t="n">
        <f aca="false">ROUND(SUM(ED46:ED47),5)</f>
        <v>0</v>
      </c>
      <c r="EE48" s="115" t="n">
        <f aca="false">ROUND(SUM(EE46:EE47),5)</f>
        <v>0</v>
      </c>
      <c r="EF48" s="115" t="n">
        <f aca="false">ROUND(SUM(EF46:EF47),5)</f>
        <v>0</v>
      </c>
      <c r="EG48" s="115" t="n">
        <f aca="false">ROUND(SUM(EG46:EG47),5)</f>
        <v>0</v>
      </c>
      <c r="EH48" s="115" t="n">
        <f aca="false">ROUND(SUM(EH46:EH47),5)</f>
        <v>0</v>
      </c>
      <c r="EI48" s="115" t="n">
        <f aca="false">ROUND(SUM(EI46:EI47),5)</f>
        <v>0</v>
      </c>
      <c r="EJ48" s="115" t="n">
        <f aca="false">ROUND(SUM(EJ46:EJ47),5)</f>
        <v>0</v>
      </c>
      <c r="EK48" s="115" t="n">
        <f aca="false">ROUND(SUM(EK46:EK47),5)</f>
        <v>0</v>
      </c>
      <c r="EL48" s="115" t="n">
        <f aca="false">ROUND(SUM(EL46:EL47),5)</f>
        <v>0</v>
      </c>
      <c r="EM48" s="115" t="n">
        <f aca="false">ROUND(SUM(EM46:EM47),5)</f>
        <v>0</v>
      </c>
      <c r="EN48" s="115" t="n">
        <f aca="false">ROUND(SUM(EN46:EN47),5)</f>
        <v>0</v>
      </c>
      <c r="EO48" s="115" t="n">
        <f aca="false">ROUND(SUM(EO46:EO47),5)</f>
        <v>0</v>
      </c>
      <c r="EP48" s="115" t="n">
        <f aca="false">ROUND(SUM(EP46:EP47),5)</f>
        <v>0</v>
      </c>
      <c r="EQ48" s="115" t="n">
        <f aca="false">ROUND(SUM(EQ46:EQ47),5)</f>
        <v>0</v>
      </c>
      <c r="ER48" s="115" t="n">
        <f aca="false">ROUND(SUM(ER46:ER47),5)</f>
        <v>0</v>
      </c>
      <c r="ES48" s="115" t="n">
        <f aca="false">ROUND(SUM(ES46:ES47),5)</f>
        <v>0</v>
      </c>
      <c r="ET48" s="115" t="n">
        <f aca="false">ROUND(SUM(ET46:ET47),5)</f>
        <v>0</v>
      </c>
      <c r="EU48" s="115" t="n">
        <f aca="false">ROUND(SUM(EU46:EU47),5)</f>
        <v>0</v>
      </c>
      <c r="EV48" s="115" t="n">
        <f aca="false">ROUND(SUM(EV46:EV47),5)</f>
        <v>0</v>
      </c>
      <c r="EW48" s="115" t="n">
        <f aca="false">ROUND(SUM(EW46:EW47),5)</f>
        <v>0</v>
      </c>
      <c r="EX48" s="115" t="n">
        <f aca="false">ROUND(SUM(EX46:EX47),5)</f>
        <v>0</v>
      </c>
      <c r="EY48" s="115" t="n">
        <f aca="false">ROUND(SUM(F48:EX48),5)</f>
        <v>0</v>
      </c>
      <c r="EZ48" s="114"/>
      <c r="FA48" s="125"/>
      <c r="FB48" s="114"/>
      <c r="FC48" s="125"/>
      <c r="FD48" s="114"/>
      <c r="FE48" s="125"/>
      <c r="FF48" s="114"/>
      <c r="FG48" s="125"/>
      <c r="FH48" s="114"/>
      <c r="FI48" s="125"/>
      <c r="FJ48" s="114"/>
      <c r="FK48" s="125"/>
      <c r="FL48" s="114"/>
      <c r="FM48" s="125"/>
      <c r="FN48" s="114"/>
      <c r="FO48" s="125"/>
      <c r="FP48" s="114"/>
      <c r="FQ48" s="125"/>
      <c r="FR48" s="114"/>
      <c r="FS48" s="125"/>
      <c r="FT48" s="114"/>
      <c r="FU48" s="125"/>
      <c r="FV48" s="114"/>
      <c r="FW48" s="125"/>
      <c r="FX48" s="114"/>
      <c r="FY48" s="125"/>
      <c r="FZ48" s="114"/>
      <c r="GA48" s="125"/>
      <c r="GB48" s="114"/>
      <c r="GC48" s="125"/>
      <c r="GD48" s="114"/>
      <c r="GE48" s="125"/>
      <c r="GF48" s="114"/>
      <c r="GG48" s="125"/>
      <c r="GH48" s="114"/>
      <c r="GI48" s="125"/>
      <c r="GJ48" s="114"/>
      <c r="GK48" s="125"/>
      <c r="GL48" s="114"/>
      <c r="GM48" s="125"/>
      <c r="GN48" s="114"/>
      <c r="GO48" s="125"/>
      <c r="GP48" s="114"/>
      <c r="GQ48" s="125"/>
      <c r="GR48" s="114"/>
      <c r="GS48" s="125"/>
      <c r="GT48" s="114"/>
      <c r="GU48" s="125"/>
      <c r="GV48" s="114"/>
      <c r="GW48" s="125"/>
      <c r="GX48" s="114"/>
      <c r="GY48" s="125"/>
      <c r="GZ48" s="114"/>
      <c r="HA48" s="125"/>
      <c r="HB48" s="114"/>
      <c r="HC48" s="125"/>
      <c r="HD48" s="114"/>
      <c r="HE48" s="125"/>
      <c r="HF48" s="114"/>
      <c r="HG48" s="125"/>
      <c r="HH48" s="114"/>
      <c r="HI48" s="125"/>
      <c r="HJ48" s="114"/>
      <c r="HK48" s="125"/>
      <c r="HL48" s="114"/>
      <c r="HM48" s="125"/>
      <c r="HN48" s="114"/>
      <c r="HO48" s="125"/>
      <c r="HP48" s="114"/>
      <c r="HQ48" s="125"/>
      <c r="HR48" s="114"/>
      <c r="HS48" s="125"/>
      <c r="HT48" s="114"/>
      <c r="HU48" s="125"/>
      <c r="HV48" s="114"/>
      <c r="HW48" s="125"/>
      <c r="HX48" s="114"/>
      <c r="HY48" s="125"/>
      <c r="HZ48" s="114"/>
      <c r="IA48" s="125"/>
      <c r="IB48" s="114"/>
      <c r="IC48" s="125"/>
      <c r="ID48" s="114"/>
      <c r="IE48" s="125"/>
      <c r="IF48" s="114"/>
      <c r="IG48" s="125"/>
      <c r="IH48" s="114"/>
      <c r="II48" s="125"/>
      <c r="IJ48" s="114"/>
      <c r="IK48" s="125"/>
      <c r="IL48" s="114"/>
      <c r="IM48" s="125"/>
      <c r="IN48" s="114"/>
      <c r="IO48" s="125"/>
      <c r="IP48" s="114"/>
      <c r="IQ48" s="125"/>
      <c r="IR48" s="114"/>
      <c r="IS48" s="125"/>
      <c r="IT48" s="114"/>
      <c r="IU48" s="125"/>
      <c r="IV48" s="114"/>
      <c r="IW48" s="125"/>
      <c r="IX48" s="114"/>
      <c r="IY48" s="125"/>
      <c r="IZ48" s="114"/>
      <c r="JA48" s="125"/>
      <c r="JB48" s="114"/>
      <c r="JC48" s="125"/>
      <c r="JD48" s="114"/>
      <c r="JE48" s="125"/>
      <c r="JF48" s="114"/>
      <c r="JG48" s="125"/>
      <c r="JH48" s="114"/>
      <c r="JI48" s="125"/>
      <c r="JJ48" s="114"/>
      <c r="JK48" s="125"/>
      <c r="JL48" s="114"/>
      <c r="JM48" s="125"/>
      <c r="JN48" s="114"/>
      <c r="JO48" s="125"/>
      <c r="JP48" s="114"/>
      <c r="JQ48" s="125"/>
      <c r="JR48" s="114"/>
      <c r="JS48" s="125"/>
      <c r="JT48" s="114"/>
      <c r="JU48" s="125"/>
      <c r="JV48" s="114"/>
      <c r="JW48" s="125"/>
      <c r="JX48" s="114"/>
      <c r="JY48" s="126"/>
      <c r="JZ48" s="126"/>
      <c r="KA48" s="126"/>
      <c r="KB48" s="126"/>
      <c r="KC48" s="126"/>
      <c r="KD48" s="126"/>
      <c r="KE48" s="126"/>
      <c r="KF48" s="126"/>
      <c r="KG48" s="126"/>
      <c r="KH48" s="126"/>
      <c r="KI48" s="126"/>
      <c r="KJ48" s="126"/>
      <c r="KK48" s="126"/>
      <c r="KL48" s="126"/>
    </row>
    <row r="49" customFormat="false" ht="30" hidden="false" customHeight="true" outlineLevel="0" collapsed="false">
      <c r="A49" s="76"/>
      <c r="B49" s="76" t="s">
        <v>94</v>
      </c>
      <c r="C49" s="76"/>
      <c r="D49" s="76"/>
      <c r="E49" s="76"/>
      <c r="F49" s="109" t="n">
        <f aca="false">ROUND(F45-F48,5)</f>
        <v>57931.45</v>
      </c>
      <c r="G49" s="109" t="n">
        <f aca="false">ROUND(G45-G48,5)</f>
        <v>88922.18</v>
      </c>
      <c r="H49" s="109" t="n">
        <f aca="false">ROUND(H45-H48,5)</f>
        <v>2348235.42</v>
      </c>
      <c r="I49" s="109" t="n">
        <f aca="false">ROUND(I45-I48,5)</f>
        <v>6254.3</v>
      </c>
      <c r="J49" s="109" t="n">
        <f aca="false">ROUND(J45-J48,5)</f>
        <v>444346.55</v>
      </c>
      <c r="K49" s="109" t="n">
        <f aca="false">ROUND(K45-K48,5)</f>
        <v>269157.03</v>
      </c>
      <c r="L49" s="109" t="n">
        <f aca="false">ROUND(L45-L48,5)</f>
        <v>12422.07</v>
      </c>
      <c r="M49" s="109" t="n">
        <f aca="false">ROUND(M45-M48,5)</f>
        <v>7429.74</v>
      </c>
      <c r="N49" s="109" t="n">
        <f aca="false">ROUND(N45-N48,5)</f>
        <v>319705.66</v>
      </c>
      <c r="O49" s="109" t="n">
        <f aca="false">ROUND(O45-O48,5)</f>
        <v>1337989.73</v>
      </c>
      <c r="P49" s="109" t="n">
        <f aca="false">ROUND(P45-P48,5)</f>
        <v>20435.14</v>
      </c>
      <c r="Q49" s="109" t="n">
        <f aca="false">ROUND(Q45-Q48,5)</f>
        <v>215362.88</v>
      </c>
      <c r="R49" s="109" t="n">
        <f aca="false">ROUND(R45-R48,5)</f>
        <v>4168.13</v>
      </c>
      <c r="S49" s="109" t="n">
        <f aca="false">ROUND(S45-S48,5)</f>
        <v>0</v>
      </c>
      <c r="T49" s="109" t="n">
        <f aca="false">ROUND(T45-T48,5)</f>
        <v>4586.65</v>
      </c>
      <c r="U49" s="109" t="n">
        <f aca="false">ROUND(U45-U48,5)</f>
        <v>11210</v>
      </c>
      <c r="V49" s="109" t="n">
        <f aca="false">ROUND(V45-V48,5)</f>
        <v>412905.66</v>
      </c>
      <c r="W49" s="109" t="n">
        <f aca="false">ROUND(W45-W48,5)</f>
        <v>0</v>
      </c>
      <c r="X49" s="109" t="n">
        <f aca="false">ROUND(X45-X48,5)</f>
        <v>69423.95</v>
      </c>
      <c r="Y49" s="109" t="n">
        <f aca="false">ROUND(Y45-Y48,5)</f>
        <v>1056122.8</v>
      </c>
      <c r="Z49" s="109" t="n">
        <f aca="false">ROUND(Z45-Z48,5)</f>
        <v>27500</v>
      </c>
      <c r="AA49" s="109" t="n">
        <f aca="false">ROUND(AA45-AA48,5)</f>
        <v>0</v>
      </c>
      <c r="AB49" s="109" t="n">
        <f aca="false">ROUND(AB45-AB48,5)</f>
        <v>15082.15</v>
      </c>
      <c r="AC49" s="109" t="n">
        <f aca="false">ROUND(AC45-AC48,5)</f>
        <v>32454.89</v>
      </c>
      <c r="AD49" s="109" t="n">
        <f aca="false">ROUND(AD45-AD48,5)</f>
        <v>353941.49</v>
      </c>
      <c r="AE49" s="109" t="n">
        <f aca="false">ROUND(AE45-AE48,5)</f>
        <v>13530</v>
      </c>
      <c r="AF49" s="109" t="n">
        <f aca="false">ROUND(AF45-AF48,5)</f>
        <v>6557.04</v>
      </c>
      <c r="AG49" s="109" t="n">
        <f aca="false">ROUND(AG45-AG48,5)</f>
        <v>164972.27</v>
      </c>
      <c r="AH49" s="109" t="n">
        <f aca="false">ROUND(AH45-AH48,5)</f>
        <v>11128.53</v>
      </c>
      <c r="AI49" s="109" t="n">
        <f aca="false">ROUND(AI45-AI48,5)</f>
        <v>12123.81</v>
      </c>
      <c r="AJ49" s="109" t="n">
        <f aca="false">ROUND(AJ45-AJ48,5)</f>
        <v>48361.1</v>
      </c>
      <c r="AK49" s="109" t="n">
        <f aca="false">ROUND(AK45-AK48,5)</f>
        <v>50665.98</v>
      </c>
      <c r="AL49" s="109" t="n">
        <f aca="false">ROUND(AL45-AL48,5)</f>
        <v>15014.53</v>
      </c>
      <c r="AM49" s="109" t="n">
        <f aca="false">ROUND(AM45-AM48,5)</f>
        <v>146302.34</v>
      </c>
      <c r="AN49" s="109" t="n">
        <f aca="false">ROUND(AN45-AN48,5)</f>
        <v>44281.43</v>
      </c>
      <c r="AO49" s="109" t="n">
        <f aca="false">ROUND(AO45-AO48,5)</f>
        <v>6103.91</v>
      </c>
      <c r="AP49" s="109" t="n">
        <f aca="false">ROUND(AP45-AP48,5)</f>
        <v>131351.17</v>
      </c>
      <c r="AQ49" s="109" t="n">
        <f aca="false">ROUND(AQ45-AQ48,5)</f>
        <v>17123.14</v>
      </c>
      <c r="AR49" s="109" t="n">
        <f aca="false">ROUND(AR45-AR48,5)</f>
        <v>17380.93</v>
      </c>
      <c r="AS49" s="109" t="n">
        <f aca="false">ROUND(AS45-AS48,5)</f>
        <v>14348.98</v>
      </c>
      <c r="AT49" s="109" t="n">
        <f aca="false">ROUND(AT45-AT48,5)</f>
        <v>814911.93</v>
      </c>
      <c r="AU49" s="109" t="n">
        <f aca="false">ROUND(AU45-AU48,5)</f>
        <v>18114.17</v>
      </c>
      <c r="AV49" s="109" t="n">
        <f aca="false">ROUND(AV45-AV48,5)</f>
        <v>38819.77</v>
      </c>
      <c r="AW49" s="109" t="n">
        <f aca="false">ROUND(AW45-AW48,5)</f>
        <v>6037.97</v>
      </c>
      <c r="AX49" s="109" t="n">
        <f aca="false">ROUND(AX45-AX48,5)</f>
        <v>22737.6</v>
      </c>
      <c r="AY49" s="109" t="n">
        <f aca="false">ROUND(AY45-AY48,5)</f>
        <v>20801.38</v>
      </c>
      <c r="AZ49" s="109" t="n">
        <f aca="false">ROUND(AZ45-AZ48,5)</f>
        <v>87920.96</v>
      </c>
      <c r="BA49" s="109" t="n">
        <f aca="false">ROUND(BA45-BA48,5)</f>
        <v>13307.48</v>
      </c>
      <c r="BB49" s="109" t="n">
        <f aca="false">ROUND(BB45-BB48,5)</f>
        <v>3489.49</v>
      </c>
      <c r="BC49" s="109" t="n">
        <f aca="false">ROUND(BC45-BC48,5)</f>
        <v>9256.4</v>
      </c>
      <c r="BD49" s="109" t="n">
        <f aca="false">ROUND(BD45-BD48,5)</f>
        <v>21589.96</v>
      </c>
      <c r="BE49" s="109" t="n">
        <f aca="false">ROUND(BE45-BE48,5)</f>
        <v>0</v>
      </c>
      <c r="BF49" s="109" t="n">
        <f aca="false">ROUND(BF45-BF48,5)</f>
        <v>31248.05</v>
      </c>
      <c r="BG49" s="109" t="n">
        <f aca="false">ROUND(BG45-BG48,5)</f>
        <v>989687.97</v>
      </c>
      <c r="BH49" s="109" t="n">
        <f aca="false">ROUND(BH45-BH48,5)</f>
        <v>11844.56</v>
      </c>
      <c r="BI49" s="109" t="n">
        <f aca="false">ROUND(BI45-BI48,5)</f>
        <v>18578.24</v>
      </c>
      <c r="BJ49" s="109" t="n">
        <f aca="false">ROUND(BJ45-BJ48,5)</f>
        <v>62211.39</v>
      </c>
      <c r="BK49" s="109" t="n">
        <f aca="false">ROUND(BK45-BK48,5)</f>
        <v>748123.2</v>
      </c>
      <c r="BL49" s="109" t="n">
        <f aca="false">ROUND(BL45-BL48,5)</f>
        <v>0</v>
      </c>
      <c r="BM49" s="109" t="n">
        <f aca="false">ROUND(BM45-BM48,5)</f>
        <v>510333.46</v>
      </c>
      <c r="BN49" s="109" t="n">
        <f aca="false">ROUND(BN45-BN48,5)</f>
        <v>14339.5</v>
      </c>
      <c r="BO49" s="109" t="n">
        <f aca="false">ROUND(BO45-BO48,5)</f>
        <v>16345.61</v>
      </c>
      <c r="BP49" s="109" t="n">
        <f aca="false">ROUND(BP45-BP48,5)</f>
        <v>36088.21</v>
      </c>
      <c r="BQ49" s="109" t="n">
        <f aca="false">ROUND(BQ45-BQ48,5)</f>
        <v>5815.32</v>
      </c>
      <c r="BR49" s="109" t="n">
        <f aca="false">ROUND(BR45-BR48,5)</f>
        <v>6656.68</v>
      </c>
      <c r="BS49" s="109" t="n">
        <f aca="false">ROUND(BS45-BS48,5)</f>
        <v>36885.91</v>
      </c>
      <c r="BT49" s="109" t="n">
        <f aca="false">ROUND(BT45-BT48,5)</f>
        <v>0</v>
      </c>
      <c r="BU49" s="109" t="n">
        <f aca="false">ROUND(BU45-BU48,5)</f>
        <v>731754.64</v>
      </c>
      <c r="BV49" s="109" t="n">
        <f aca="false">ROUND(BV45-BV48,5)</f>
        <v>72114.06</v>
      </c>
      <c r="BW49" s="109" t="n">
        <f aca="false">ROUND(BW45-BW48,5)</f>
        <v>0</v>
      </c>
      <c r="BX49" s="109" t="n">
        <f aca="false">ROUND(BX45-BX48,5)</f>
        <v>296819.24</v>
      </c>
      <c r="BY49" s="109" t="n">
        <f aca="false">ROUND(BY45-BY48,5)</f>
        <v>2466.87</v>
      </c>
      <c r="BZ49" s="109" t="n">
        <f aca="false">ROUND(BZ45-BZ48,5)</f>
        <v>18283.32</v>
      </c>
      <c r="CA49" s="109" t="n">
        <f aca="false">ROUND(CA45-CA48,5)</f>
        <v>5504.42</v>
      </c>
      <c r="CB49" s="109" t="n">
        <f aca="false">ROUND(CB45-CB48,5)</f>
        <v>113721.93</v>
      </c>
      <c r="CC49" s="109" t="n">
        <f aca="false">ROUND(CC45-CC48,5)</f>
        <v>14536.33</v>
      </c>
      <c r="CD49" s="109" t="n">
        <f aca="false">ROUND(CD45-CD48,5)</f>
        <v>8651.14</v>
      </c>
      <c r="CE49" s="109" t="n">
        <f aca="false">ROUND(CE45-CE48,5)</f>
        <v>0</v>
      </c>
      <c r="CF49" s="109" t="n">
        <f aca="false">ROUND(CF45-CF48,5)</f>
        <v>233905.42</v>
      </c>
      <c r="CG49" s="109" t="n">
        <f aca="false">ROUND(CG45-CG48,5)</f>
        <v>21984.6</v>
      </c>
      <c r="CH49" s="109" t="n">
        <f aca="false">ROUND(CH45-CH48,5)</f>
        <v>36756.7</v>
      </c>
      <c r="CI49" s="109" t="n">
        <f aca="false">ROUND(CI45-CI48,5)</f>
        <v>4653.41</v>
      </c>
      <c r="CJ49" s="109" t="n">
        <f aca="false">ROUND(CJ45-CJ48,5)</f>
        <v>74195.01</v>
      </c>
      <c r="CK49" s="109" t="n">
        <f aca="false">ROUND(CK45-CK48,5)</f>
        <v>824642.57</v>
      </c>
      <c r="CL49" s="109" t="n">
        <f aca="false">ROUND(CL45-CL48,5)</f>
        <v>35259.69</v>
      </c>
      <c r="CM49" s="109" t="n">
        <f aca="false">ROUND(CM45-CM48,5)</f>
        <v>244271.37</v>
      </c>
      <c r="CN49" s="109" t="n">
        <f aca="false">ROUND(CN45-CN48,5)</f>
        <v>18543.13</v>
      </c>
      <c r="CO49" s="109" t="n">
        <f aca="false">ROUND(CO45-CO48,5)</f>
        <v>1450370.61</v>
      </c>
      <c r="CP49" s="109" t="n">
        <f aca="false">ROUND(CP45-CP48,5)</f>
        <v>14857.96</v>
      </c>
      <c r="CQ49" s="109" t="n">
        <f aca="false">ROUND(CQ45-CQ48,5)</f>
        <v>112233.04</v>
      </c>
      <c r="CR49" s="109" t="n">
        <f aca="false">ROUND(CR45-CR48,5)</f>
        <v>21578.3</v>
      </c>
      <c r="CS49" s="109" t="n">
        <f aca="false">ROUND(CS45-CS48,5)</f>
        <v>1033671.8</v>
      </c>
      <c r="CT49" s="109" t="n">
        <f aca="false">ROUND(CT45-CT48,5)</f>
        <v>589146.58</v>
      </c>
      <c r="CU49" s="109" t="n">
        <f aca="false">ROUND(CU45-CU48,5)</f>
        <v>414884.1</v>
      </c>
      <c r="CV49" s="109" t="n">
        <f aca="false">ROUND(CV45-CV48,5)</f>
        <v>271594.98</v>
      </c>
      <c r="CW49" s="109" t="n">
        <f aca="false">ROUND(CW45-CW48,5)</f>
        <v>30375</v>
      </c>
      <c r="CX49" s="109" t="n">
        <f aca="false">ROUND(CX45-CX48,5)</f>
        <v>5433.77</v>
      </c>
      <c r="CY49" s="109" t="n">
        <f aca="false">ROUND(CY45-CY48,5)</f>
        <v>18629.53</v>
      </c>
      <c r="CZ49" s="109" t="n">
        <f aca="false">ROUND(CZ45-CZ48,5)</f>
        <v>8656.18</v>
      </c>
      <c r="DA49" s="109" t="n">
        <f aca="false">ROUND(DA45-DA48,5)</f>
        <v>185345.16</v>
      </c>
      <c r="DB49" s="109" t="n">
        <f aca="false">ROUND(DB45-DB48,5)</f>
        <v>9855.74</v>
      </c>
      <c r="DC49" s="109" t="n">
        <f aca="false">ROUND(DC45-DC48,5)</f>
        <v>12748.33</v>
      </c>
      <c r="DD49" s="109" t="n">
        <f aca="false">ROUND(DD45-DD48,5)</f>
        <v>735160.15</v>
      </c>
      <c r="DE49" s="109" t="n">
        <f aca="false">ROUND(DE45-DE48,5)</f>
        <v>31170.68</v>
      </c>
      <c r="DF49" s="109" t="n">
        <f aca="false">ROUND(DF45-DF48,5)</f>
        <v>698675.87</v>
      </c>
      <c r="DG49" s="109" t="n">
        <f aca="false">ROUND(DG45-DG48,5)</f>
        <v>20771.43</v>
      </c>
      <c r="DH49" s="109" t="n">
        <f aca="false">ROUND(DH45-DH48,5)</f>
        <v>23848.54</v>
      </c>
      <c r="DI49" s="109" t="n">
        <f aca="false">ROUND(DI45-DI48,5)</f>
        <v>14539.47</v>
      </c>
      <c r="DJ49" s="109" t="n">
        <f aca="false">ROUND(DJ45-DJ48,5)</f>
        <v>35678.43</v>
      </c>
      <c r="DK49" s="109" t="n">
        <f aca="false">ROUND(DK45-DK48,5)</f>
        <v>51279.08</v>
      </c>
      <c r="DL49" s="109" t="n">
        <f aca="false">ROUND(DL45-DL48,5)</f>
        <v>320171.23</v>
      </c>
      <c r="DM49" s="109" t="n">
        <f aca="false">ROUND(DM45-DM48,5)</f>
        <v>9795.31</v>
      </c>
      <c r="DN49" s="109" t="n">
        <f aca="false">ROUND(DN45-DN48,5)</f>
        <v>221604.77</v>
      </c>
      <c r="DO49" s="109" t="n">
        <f aca="false">ROUND(DO45-DO48,5)</f>
        <v>6280.41</v>
      </c>
      <c r="DP49" s="109" t="n">
        <f aca="false">ROUND(DP45-DP48,5)</f>
        <v>20212.22</v>
      </c>
      <c r="DQ49" s="109" t="n">
        <f aca="false">ROUND(DQ45-DQ48,5)</f>
        <v>109328.02</v>
      </c>
      <c r="DR49" s="109" t="n">
        <f aca="false">ROUND(DR45-DR48,5)</f>
        <v>85175.43</v>
      </c>
      <c r="DS49" s="109" t="n">
        <f aca="false">ROUND(DS45-DS48,5)</f>
        <v>7260.66</v>
      </c>
      <c r="DT49" s="109" t="n">
        <f aca="false">ROUND(DT45-DT48,5)</f>
        <v>7756.09</v>
      </c>
      <c r="DU49" s="109" t="n">
        <f aca="false">ROUND(DU45-DU48,5)</f>
        <v>19203.31</v>
      </c>
      <c r="DV49" s="109" t="n">
        <f aca="false">ROUND(DV45-DV48,5)</f>
        <v>11952.64</v>
      </c>
      <c r="DW49" s="109" t="n">
        <f aca="false">ROUND(DW45-DW48,5)</f>
        <v>105913.01</v>
      </c>
      <c r="DX49" s="109" t="n">
        <f aca="false">ROUND(DX45-DX48,5)</f>
        <v>7030.13</v>
      </c>
      <c r="DY49" s="109" t="n">
        <f aca="false">ROUND(DY45-DY48,5)</f>
        <v>266652.4</v>
      </c>
      <c r="DZ49" s="109" t="n">
        <f aca="false">ROUND(DZ45-DZ48,5)</f>
        <v>9289.87</v>
      </c>
      <c r="EA49" s="109" t="n">
        <f aca="false">ROUND(EA45-EA48,5)</f>
        <v>305279.94</v>
      </c>
      <c r="EB49" s="109" t="n">
        <f aca="false">ROUND(EB45-EB48,5)</f>
        <v>7399.64</v>
      </c>
      <c r="EC49" s="109" t="n">
        <f aca="false">ROUND(EC45-EC48,5)</f>
        <v>1201.49</v>
      </c>
      <c r="ED49" s="109" t="n">
        <f aca="false">ROUND(ED45-ED48,5)</f>
        <v>26535.88</v>
      </c>
      <c r="EE49" s="109" t="n">
        <f aca="false">ROUND(EE45-EE48,5)</f>
        <v>20741.56</v>
      </c>
      <c r="EF49" s="109" t="n">
        <f aca="false">ROUND(EF45-EF48,5)</f>
        <v>7233.96</v>
      </c>
      <c r="EG49" s="109" t="n">
        <f aca="false">ROUND(EG45-EG48,5)</f>
        <v>24596.6</v>
      </c>
      <c r="EH49" s="109" t="n">
        <f aca="false">ROUND(EH45-EH48,5)</f>
        <v>17463.54</v>
      </c>
      <c r="EI49" s="109" t="n">
        <f aca="false">ROUND(EI45-EI48,5)</f>
        <v>-4.86</v>
      </c>
      <c r="EJ49" s="109" t="n">
        <f aca="false">ROUND(EJ45-EJ48,5)</f>
        <v>1103330.78</v>
      </c>
      <c r="EK49" s="109" t="n">
        <f aca="false">ROUND(EK45-EK48,5)</f>
        <v>12147.32</v>
      </c>
      <c r="EL49" s="109" t="n">
        <f aca="false">ROUND(EL45-EL48,5)</f>
        <v>11139.05</v>
      </c>
      <c r="EM49" s="109" t="n">
        <f aca="false">ROUND(EM45-EM48,5)</f>
        <v>775692.77</v>
      </c>
      <c r="EN49" s="109" t="n">
        <f aca="false">ROUND(EN45-EN48,5)</f>
        <v>1215787.36</v>
      </c>
      <c r="EO49" s="109" t="n">
        <f aca="false">ROUND(EO45-EO48,5)</f>
        <v>18271.26</v>
      </c>
      <c r="EP49" s="109" t="n">
        <f aca="false">ROUND(EP45-EP48,5)</f>
        <v>481765.66</v>
      </c>
      <c r="EQ49" s="109" t="n">
        <f aca="false">ROUND(EQ45-EQ48,5)</f>
        <v>17338.83</v>
      </c>
      <c r="ER49" s="109" t="n">
        <f aca="false">ROUND(ER45-ER48,5)</f>
        <v>355902.89</v>
      </c>
      <c r="ES49" s="109" t="n">
        <f aca="false">ROUND(ES45-ES48,5)</f>
        <v>156622.24</v>
      </c>
      <c r="ET49" s="109" t="n">
        <f aca="false">ROUND(ET45-ET48,5)</f>
        <v>0</v>
      </c>
      <c r="EU49" s="109" t="n">
        <f aca="false">ROUND(EU45-EU48,5)</f>
        <v>0</v>
      </c>
      <c r="EV49" s="109" t="n">
        <f aca="false">ROUND(EV45-EV48,5)</f>
        <v>0</v>
      </c>
      <c r="EW49" s="109" t="n">
        <f aca="false">ROUND(EW45-EW48,5)</f>
        <v>0</v>
      </c>
      <c r="EX49" s="109" t="n">
        <f aca="false">ROUND(EX45-EX48,5)</f>
        <v>0</v>
      </c>
      <c r="EY49" s="109" t="n">
        <f aca="false">ROUND(SUM(F49:EX49),5)</f>
        <v>25674618.23</v>
      </c>
      <c r="EZ49" s="114"/>
      <c r="FA49" s="125"/>
      <c r="FB49" s="114"/>
      <c r="FC49" s="125"/>
      <c r="FD49" s="114"/>
      <c r="FE49" s="125"/>
      <c r="FF49" s="114"/>
      <c r="FG49" s="125"/>
      <c r="FH49" s="114"/>
      <c r="FI49" s="125"/>
      <c r="FJ49" s="114"/>
      <c r="FK49" s="125"/>
      <c r="FL49" s="114"/>
      <c r="FM49" s="125"/>
      <c r="FN49" s="114"/>
      <c r="FO49" s="125"/>
      <c r="FP49" s="114"/>
      <c r="FQ49" s="125"/>
      <c r="FR49" s="114"/>
      <c r="FS49" s="125"/>
      <c r="FT49" s="114"/>
      <c r="FU49" s="125"/>
      <c r="FV49" s="114"/>
      <c r="FW49" s="125"/>
      <c r="FX49" s="114"/>
      <c r="FY49" s="125"/>
      <c r="FZ49" s="114"/>
      <c r="GA49" s="125"/>
      <c r="GB49" s="114"/>
      <c r="GC49" s="125"/>
      <c r="GD49" s="114"/>
      <c r="GE49" s="125"/>
      <c r="GF49" s="114"/>
      <c r="GG49" s="125"/>
      <c r="GH49" s="114"/>
      <c r="GI49" s="125"/>
      <c r="GJ49" s="114"/>
      <c r="GK49" s="125"/>
      <c r="GL49" s="114"/>
      <c r="GM49" s="125"/>
      <c r="GN49" s="114"/>
      <c r="GO49" s="125"/>
      <c r="GP49" s="114"/>
      <c r="GQ49" s="125"/>
      <c r="GR49" s="114"/>
      <c r="GS49" s="125"/>
      <c r="GT49" s="114"/>
      <c r="GU49" s="125"/>
      <c r="GV49" s="114"/>
      <c r="GW49" s="125"/>
      <c r="GX49" s="114"/>
      <c r="GY49" s="125"/>
      <c r="GZ49" s="114"/>
      <c r="HA49" s="125"/>
      <c r="HB49" s="114"/>
      <c r="HC49" s="125"/>
      <c r="HD49" s="114"/>
      <c r="HE49" s="125"/>
      <c r="HF49" s="114"/>
      <c r="HG49" s="125"/>
      <c r="HH49" s="114"/>
      <c r="HI49" s="125"/>
      <c r="HJ49" s="114"/>
      <c r="HK49" s="125"/>
      <c r="HL49" s="114"/>
      <c r="HM49" s="125"/>
      <c r="HN49" s="114"/>
      <c r="HO49" s="125"/>
      <c r="HP49" s="114"/>
      <c r="HQ49" s="125"/>
      <c r="HR49" s="114"/>
      <c r="HS49" s="125"/>
      <c r="HT49" s="114"/>
      <c r="HU49" s="125"/>
      <c r="HV49" s="114"/>
      <c r="HW49" s="125"/>
      <c r="HX49" s="114"/>
      <c r="HY49" s="125"/>
      <c r="HZ49" s="114"/>
      <c r="IA49" s="125"/>
      <c r="IB49" s="114"/>
      <c r="IC49" s="125"/>
      <c r="ID49" s="114"/>
      <c r="IE49" s="125"/>
      <c r="IF49" s="114"/>
      <c r="IG49" s="125"/>
      <c r="IH49" s="114"/>
      <c r="II49" s="125"/>
      <c r="IJ49" s="114"/>
      <c r="IK49" s="125"/>
      <c r="IL49" s="114"/>
      <c r="IM49" s="125"/>
      <c r="IN49" s="114"/>
      <c r="IO49" s="125"/>
      <c r="IP49" s="114"/>
      <c r="IQ49" s="125"/>
      <c r="IR49" s="114"/>
      <c r="IS49" s="125"/>
      <c r="IT49" s="114"/>
      <c r="IU49" s="125"/>
      <c r="IV49" s="114"/>
      <c r="IW49" s="125"/>
      <c r="IX49" s="114"/>
      <c r="IY49" s="125"/>
      <c r="IZ49" s="114"/>
      <c r="JA49" s="125"/>
      <c r="JB49" s="114"/>
      <c r="JC49" s="125"/>
      <c r="JD49" s="114"/>
      <c r="JE49" s="125"/>
      <c r="JF49" s="114"/>
      <c r="JG49" s="125"/>
      <c r="JH49" s="114"/>
      <c r="JI49" s="125"/>
      <c r="JJ49" s="114"/>
      <c r="JK49" s="125"/>
      <c r="JL49" s="114"/>
      <c r="JM49" s="125"/>
      <c r="JN49" s="114"/>
      <c r="JO49" s="125"/>
      <c r="JP49" s="114"/>
      <c r="JQ49" s="125"/>
      <c r="JR49" s="114"/>
      <c r="JS49" s="125"/>
      <c r="JT49" s="114"/>
      <c r="JU49" s="125"/>
      <c r="JV49" s="114"/>
      <c r="JW49" s="125"/>
      <c r="JX49" s="114"/>
      <c r="JY49" s="126"/>
      <c r="JZ49" s="126"/>
      <c r="KA49" s="126"/>
      <c r="KB49" s="126"/>
      <c r="KC49" s="126"/>
      <c r="KD49" s="126"/>
      <c r="KE49" s="126"/>
      <c r="KF49" s="126"/>
      <c r="KG49" s="126"/>
      <c r="KH49" s="126"/>
      <c r="KI49" s="126"/>
      <c r="KJ49" s="126"/>
      <c r="KK49" s="126"/>
      <c r="KL49" s="126"/>
    </row>
    <row r="50" customFormat="false" ht="30" hidden="false" customHeight="true" outlineLevel="0" collapsed="false">
      <c r="A50" s="76"/>
      <c r="B50" s="76"/>
      <c r="C50" s="76" t="s">
        <v>21</v>
      </c>
      <c r="D50" s="76"/>
      <c r="E50" s="76"/>
      <c r="F50" s="109"/>
      <c r="G50" s="109"/>
      <c r="H50" s="109"/>
      <c r="I50" s="109"/>
      <c r="J50" s="109"/>
      <c r="K50" s="109"/>
      <c r="L50" s="109"/>
      <c r="M50" s="109"/>
      <c r="N50" s="109"/>
      <c r="O50" s="109"/>
      <c r="P50" s="109"/>
      <c r="Q50" s="109"/>
      <c r="R50" s="109"/>
      <c r="S50" s="109"/>
      <c r="T50" s="109"/>
      <c r="U50" s="109"/>
      <c r="V50" s="109"/>
      <c r="W50" s="109"/>
      <c r="X50" s="109"/>
      <c r="Y50" s="109"/>
      <c r="Z50" s="109"/>
      <c r="AA50" s="109"/>
      <c r="AB50" s="109"/>
      <c r="AC50" s="109"/>
      <c r="AD50" s="109"/>
      <c r="AE50" s="109"/>
      <c r="AF50" s="109"/>
      <c r="AG50" s="109"/>
      <c r="AH50" s="109"/>
      <c r="AI50" s="109"/>
      <c r="AJ50" s="109"/>
      <c r="AK50" s="109"/>
      <c r="AL50" s="109"/>
      <c r="AM50" s="109"/>
      <c r="AN50" s="109"/>
      <c r="AO50" s="109"/>
      <c r="AP50" s="109"/>
      <c r="AQ50" s="109"/>
      <c r="AR50" s="109"/>
      <c r="AS50" s="109"/>
      <c r="AT50" s="109"/>
      <c r="AU50" s="109"/>
      <c r="AV50" s="109"/>
      <c r="AW50" s="109"/>
      <c r="AX50" s="109"/>
      <c r="AY50" s="109"/>
      <c r="AZ50" s="109"/>
      <c r="BA50" s="109"/>
      <c r="BB50" s="109"/>
      <c r="BC50" s="109"/>
      <c r="BD50" s="109"/>
      <c r="BE50" s="109"/>
      <c r="BF50" s="109"/>
      <c r="BG50" s="109"/>
      <c r="BH50" s="109"/>
      <c r="BI50" s="109"/>
      <c r="BJ50" s="109"/>
      <c r="BK50" s="109"/>
      <c r="BL50" s="109"/>
      <c r="BM50" s="109"/>
      <c r="BN50" s="109"/>
      <c r="BO50" s="109"/>
      <c r="BP50" s="109"/>
      <c r="BQ50" s="109"/>
      <c r="BR50" s="109"/>
      <c r="BS50" s="109"/>
      <c r="BT50" s="109"/>
      <c r="BU50" s="109"/>
      <c r="BV50" s="109"/>
      <c r="BW50" s="109"/>
      <c r="BX50" s="109"/>
      <c r="BY50" s="109"/>
      <c r="BZ50" s="109"/>
      <c r="CA50" s="109"/>
      <c r="CB50" s="109"/>
      <c r="CC50" s="109"/>
      <c r="CD50" s="109"/>
      <c r="CE50" s="109"/>
      <c r="CF50" s="109"/>
      <c r="CG50" s="109"/>
      <c r="CH50" s="109"/>
      <c r="CI50" s="109"/>
      <c r="CJ50" s="109"/>
      <c r="CK50" s="109"/>
      <c r="CL50" s="109"/>
      <c r="CM50" s="109"/>
      <c r="CN50" s="109"/>
      <c r="CO50" s="109"/>
      <c r="CP50" s="109"/>
      <c r="CQ50" s="109"/>
      <c r="CR50" s="109"/>
      <c r="CS50" s="109"/>
      <c r="CT50" s="109"/>
      <c r="CU50" s="109"/>
      <c r="CV50" s="109"/>
      <c r="CW50" s="109"/>
      <c r="CX50" s="109"/>
      <c r="CY50" s="109"/>
      <c r="CZ50" s="109"/>
      <c r="DA50" s="109"/>
      <c r="DB50" s="109"/>
      <c r="DC50" s="109"/>
      <c r="DD50" s="109"/>
      <c r="DE50" s="109"/>
      <c r="DF50" s="109"/>
      <c r="DG50" s="109"/>
      <c r="DH50" s="109"/>
      <c r="DI50" s="109"/>
      <c r="DJ50" s="109"/>
      <c r="DK50" s="109"/>
      <c r="DL50" s="109"/>
      <c r="DM50" s="109"/>
      <c r="DN50" s="109"/>
      <c r="DO50" s="109"/>
      <c r="DP50" s="109"/>
      <c r="DQ50" s="109"/>
      <c r="DR50" s="109"/>
      <c r="DS50" s="109"/>
      <c r="DT50" s="109"/>
      <c r="DU50" s="109"/>
      <c r="DV50" s="109"/>
      <c r="DW50" s="109"/>
      <c r="DX50" s="109"/>
      <c r="DY50" s="109"/>
      <c r="DZ50" s="109"/>
      <c r="EA50" s="109"/>
      <c r="EB50" s="109"/>
      <c r="EC50" s="109"/>
      <c r="ED50" s="109"/>
      <c r="EE50" s="109"/>
      <c r="EF50" s="109"/>
      <c r="EG50" s="109"/>
      <c r="EH50" s="109"/>
      <c r="EI50" s="109"/>
      <c r="EJ50" s="109"/>
      <c r="EK50" s="109"/>
      <c r="EL50" s="109"/>
      <c r="EM50" s="109"/>
      <c r="EN50" s="109"/>
      <c r="EO50" s="109"/>
      <c r="EP50" s="109"/>
      <c r="EQ50" s="109"/>
      <c r="ER50" s="109"/>
      <c r="ES50" s="109"/>
      <c r="ET50" s="109"/>
      <c r="EU50" s="109"/>
      <c r="EV50" s="109"/>
      <c r="EW50" s="109"/>
      <c r="EX50" s="109"/>
      <c r="EY50" s="109"/>
      <c r="EZ50" s="114"/>
      <c r="FA50" s="125"/>
      <c r="FB50" s="114"/>
      <c r="FC50" s="125"/>
      <c r="FD50" s="114"/>
      <c r="FE50" s="125"/>
      <c r="FF50" s="114"/>
      <c r="FG50" s="125"/>
      <c r="FH50" s="114"/>
      <c r="FI50" s="125"/>
      <c r="FJ50" s="114"/>
      <c r="FK50" s="125"/>
      <c r="FL50" s="114"/>
      <c r="FM50" s="125"/>
      <c r="FN50" s="114"/>
      <c r="FO50" s="125"/>
      <c r="FP50" s="114"/>
      <c r="FQ50" s="125"/>
      <c r="FR50" s="114"/>
      <c r="FS50" s="125"/>
      <c r="FT50" s="114"/>
      <c r="FU50" s="125"/>
      <c r="FV50" s="114"/>
      <c r="FW50" s="125"/>
      <c r="FX50" s="114"/>
      <c r="FY50" s="125"/>
      <c r="FZ50" s="114"/>
      <c r="GA50" s="125"/>
      <c r="GB50" s="114"/>
      <c r="GC50" s="125"/>
      <c r="GD50" s="114"/>
      <c r="GE50" s="125"/>
      <c r="GF50" s="114"/>
      <c r="GG50" s="125"/>
      <c r="GH50" s="114"/>
      <c r="GI50" s="125"/>
      <c r="GJ50" s="114"/>
      <c r="GK50" s="125"/>
      <c r="GL50" s="114"/>
      <c r="GM50" s="125"/>
      <c r="GN50" s="114"/>
      <c r="GO50" s="125"/>
      <c r="GP50" s="114"/>
      <c r="GQ50" s="125"/>
      <c r="GR50" s="114"/>
      <c r="GS50" s="125"/>
      <c r="GT50" s="114"/>
      <c r="GU50" s="125"/>
      <c r="GV50" s="114"/>
      <c r="GW50" s="125"/>
      <c r="GX50" s="114"/>
      <c r="GY50" s="125"/>
      <c r="GZ50" s="114"/>
      <c r="HA50" s="125"/>
      <c r="HB50" s="114"/>
      <c r="HC50" s="125"/>
      <c r="HD50" s="114"/>
      <c r="HE50" s="125"/>
      <c r="HF50" s="114"/>
      <c r="HG50" s="125"/>
      <c r="HH50" s="114"/>
      <c r="HI50" s="125"/>
      <c r="HJ50" s="114"/>
      <c r="HK50" s="125"/>
      <c r="HL50" s="114"/>
      <c r="HM50" s="125"/>
      <c r="HN50" s="114"/>
      <c r="HO50" s="125"/>
      <c r="HP50" s="114"/>
      <c r="HQ50" s="125"/>
      <c r="HR50" s="114"/>
      <c r="HS50" s="125"/>
      <c r="HT50" s="114"/>
      <c r="HU50" s="125"/>
      <c r="HV50" s="114"/>
      <c r="HW50" s="125"/>
      <c r="HX50" s="114"/>
      <c r="HY50" s="125"/>
      <c r="HZ50" s="114"/>
      <c r="IA50" s="125"/>
      <c r="IB50" s="114"/>
      <c r="IC50" s="125"/>
      <c r="ID50" s="114"/>
      <c r="IE50" s="125"/>
      <c r="IF50" s="114"/>
      <c r="IG50" s="125"/>
      <c r="IH50" s="114"/>
      <c r="II50" s="125"/>
      <c r="IJ50" s="114"/>
      <c r="IK50" s="125"/>
      <c r="IL50" s="114"/>
      <c r="IM50" s="125"/>
      <c r="IN50" s="114"/>
      <c r="IO50" s="125"/>
      <c r="IP50" s="114"/>
      <c r="IQ50" s="125"/>
      <c r="IR50" s="114"/>
      <c r="IS50" s="125"/>
      <c r="IT50" s="114"/>
      <c r="IU50" s="125"/>
      <c r="IV50" s="114"/>
      <c r="IW50" s="125"/>
      <c r="IX50" s="114"/>
      <c r="IY50" s="125"/>
      <c r="IZ50" s="114"/>
      <c r="JA50" s="125"/>
      <c r="JB50" s="114"/>
      <c r="JC50" s="125"/>
      <c r="JD50" s="114"/>
      <c r="JE50" s="125"/>
      <c r="JF50" s="114"/>
      <c r="JG50" s="125"/>
      <c r="JH50" s="114"/>
      <c r="JI50" s="125"/>
      <c r="JJ50" s="114"/>
      <c r="JK50" s="125"/>
      <c r="JL50" s="114"/>
      <c r="JM50" s="125"/>
      <c r="JN50" s="114"/>
      <c r="JO50" s="125"/>
      <c r="JP50" s="114"/>
      <c r="JQ50" s="125"/>
      <c r="JR50" s="114"/>
      <c r="JS50" s="125"/>
      <c r="JT50" s="114"/>
      <c r="JU50" s="125"/>
      <c r="JV50" s="114"/>
      <c r="JW50" s="125"/>
      <c r="JX50" s="114"/>
      <c r="JY50" s="126"/>
      <c r="JZ50" s="126"/>
      <c r="KA50" s="126"/>
      <c r="KB50" s="126"/>
      <c r="KC50" s="126"/>
      <c r="KD50" s="126"/>
      <c r="KE50" s="126"/>
      <c r="KF50" s="126"/>
      <c r="KG50" s="126"/>
      <c r="KH50" s="126"/>
      <c r="KI50" s="126"/>
      <c r="KJ50" s="126"/>
      <c r="KK50" s="126"/>
      <c r="KL50" s="126"/>
    </row>
    <row r="51" customFormat="false" ht="13.8" hidden="false" customHeight="false" outlineLevel="0" collapsed="false">
      <c r="A51" s="76"/>
      <c r="B51" s="76"/>
      <c r="C51" s="76"/>
      <c r="D51" s="76" t="s">
        <v>95</v>
      </c>
      <c r="E51" s="76"/>
      <c r="F51" s="109"/>
      <c r="G51" s="109"/>
      <c r="H51" s="109"/>
      <c r="I51" s="109"/>
      <c r="J51" s="109"/>
      <c r="K51" s="109"/>
      <c r="L51" s="109"/>
      <c r="M51" s="109"/>
      <c r="N51" s="109"/>
      <c r="O51" s="109"/>
      <c r="P51" s="109"/>
      <c r="Q51" s="109"/>
      <c r="R51" s="109"/>
      <c r="S51" s="109"/>
      <c r="T51" s="109"/>
      <c r="U51" s="109"/>
      <c r="V51" s="109"/>
      <c r="W51" s="109"/>
      <c r="X51" s="109"/>
      <c r="Y51" s="109"/>
      <c r="Z51" s="109"/>
      <c r="AA51" s="109"/>
      <c r="AB51" s="109"/>
      <c r="AC51" s="109"/>
      <c r="AD51" s="109"/>
      <c r="AE51" s="109"/>
      <c r="AF51" s="109"/>
      <c r="AG51" s="109"/>
      <c r="AH51" s="109"/>
      <c r="AI51" s="109"/>
      <c r="AJ51" s="109"/>
      <c r="AK51" s="109"/>
      <c r="AL51" s="109"/>
      <c r="AM51" s="109"/>
      <c r="AN51" s="109"/>
      <c r="AO51" s="109"/>
      <c r="AP51" s="109"/>
      <c r="AQ51" s="109"/>
      <c r="AR51" s="109"/>
      <c r="AS51" s="109"/>
      <c r="AT51" s="109"/>
      <c r="AU51" s="109"/>
      <c r="AV51" s="109"/>
      <c r="AW51" s="109"/>
      <c r="AX51" s="109"/>
      <c r="AY51" s="109"/>
      <c r="AZ51" s="109"/>
      <c r="BA51" s="109"/>
      <c r="BB51" s="109"/>
      <c r="BC51" s="109"/>
      <c r="BD51" s="109"/>
      <c r="BE51" s="109"/>
      <c r="BF51" s="109"/>
      <c r="BG51" s="109"/>
      <c r="BH51" s="109"/>
      <c r="BI51" s="109"/>
      <c r="BJ51" s="109"/>
      <c r="BK51" s="109"/>
      <c r="BL51" s="109"/>
      <c r="BM51" s="109"/>
      <c r="BN51" s="109"/>
      <c r="BO51" s="109"/>
      <c r="BP51" s="109"/>
      <c r="BQ51" s="109"/>
      <c r="BR51" s="109"/>
      <c r="BS51" s="109"/>
      <c r="BT51" s="109"/>
      <c r="BU51" s="109"/>
      <c r="BV51" s="109"/>
      <c r="BW51" s="109"/>
      <c r="BX51" s="109"/>
      <c r="BY51" s="109"/>
      <c r="BZ51" s="109"/>
      <c r="CA51" s="109"/>
      <c r="CB51" s="109"/>
      <c r="CC51" s="109"/>
      <c r="CD51" s="109"/>
      <c r="CE51" s="109"/>
      <c r="CF51" s="109"/>
      <c r="CG51" s="109"/>
      <c r="CH51" s="109"/>
      <c r="CI51" s="109"/>
      <c r="CJ51" s="109"/>
      <c r="CK51" s="109"/>
      <c r="CL51" s="109"/>
      <c r="CM51" s="109"/>
      <c r="CN51" s="109"/>
      <c r="CO51" s="109"/>
      <c r="CP51" s="109"/>
      <c r="CQ51" s="109"/>
      <c r="CR51" s="109"/>
      <c r="CS51" s="109"/>
      <c r="CT51" s="109"/>
      <c r="CU51" s="109"/>
      <c r="CV51" s="109"/>
      <c r="CW51" s="109"/>
      <c r="CX51" s="109"/>
      <c r="CY51" s="109"/>
      <c r="CZ51" s="109"/>
      <c r="DA51" s="109"/>
      <c r="DB51" s="109"/>
      <c r="DC51" s="109"/>
      <c r="DD51" s="109"/>
      <c r="DE51" s="109"/>
      <c r="DF51" s="109"/>
      <c r="DG51" s="109"/>
      <c r="DH51" s="109"/>
      <c r="DI51" s="109"/>
      <c r="DJ51" s="109"/>
      <c r="DK51" s="109"/>
      <c r="DL51" s="109"/>
      <c r="DM51" s="109"/>
      <c r="DN51" s="109"/>
      <c r="DO51" s="109"/>
      <c r="DP51" s="109"/>
      <c r="DQ51" s="109"/>
      <c r="DR51" s="109"/>
      <c r="DS51" s="109"/>
      <c r="DT51" s="109"/>
      <c r="DU51" s="109"/>
      <c r="DV51" s="109"/>
      <c r="DW51" s="109"/>
      <c r="DX51" s="109"/>
      <c r="DY51" s="109"/>
      <c r="DZ51" s="109"/>
      <c r="EA51" s="109"/>
      <c r="EB51" s="109"/>
      <c r="EC51" s="109"/>
      <c r="ED51" s="109"/>
      <c r="EE51" s="109"/>
      <c r="EF51" s="109"/>
      <c r="EG51" s="109"/>
      <c r="EH51" s="109"/>
      <c r="EI51" s="109"/>
      <c r="EJ51" s="109"/>
      <c r="EK51" s="109"/>
      <c r="EL51" s="109"/>
      <c r="EM51" s="109"/>
      <c r="EN51" s="109"/>
      <c r="EO51" s="109"/>
      <c r="EP51" s="109"/>
      <c r="EQ51" s="109"/>
      <c r="ER51" s="109"/>
      <c r="ES51" s="109"/>
      <c r="ET51" s="109"/>
      <c r="EU51" s="109"/>
      <c r="EV51" s="109"/>
      <c r="EW51" s="109"/>
      <c r="EX51" s="109"/>
      <c r="EY51" s="109"/>
      <c r="EZ51" s="114"/>
      <c r="FA51" s="125"/>
      <c r="FB51" s="114"/>
      <c r="FC51" s="125"/>
      <c r="FD51" s="114"/>
      <c r="FE51" s="125"/>
      <c r="FF51" s="114"/>
      <c r="FG51" s="125"/>
      <c r="FH51" s="114"/>
      <c r="FI51" s="125"/>
      <c r="FJ51" s="114"/>
      <c r="FK51" s="125"/>
      <c r="FL51" s="114"/>
      <c r="FM51" s="125"/>
      <c r="FN51" s="114"/>
      <c r="FO51" s="125"/>
      <c r="FP51" s="114"/>
      <c r="FQ51" s="125"/>
      <c r="FR51" s="114"/>
      <c r="FS51" s="125"/>
      <c r="FT51" s="114"/>
      <c r="FU51" s="125"/>
      <c r="FV51" s="114"/>
      <c r="FW51" s="125"/>
      <c r="FX51" s="114"/>
      <c r="FY51" s="125"/>
      <c r="FZ51" s="114"/>
      <c r="GA51" s="125"/>
      <c r="GB51" s="114"/>
      <c r="GC51" s="125"/>
      <c r="GD51" s="114"/>
      <c r="GE51" s="125"/>
      <c r="GF51" s="114"/>
      <c r="GG51" s="125"/>
      <c r="GH51" s="114"/>
      <c r="GI51" s="125"/>
      <c r="GJ51" s="114"/>
      <c r="GK51" s="125"/>
      <c r="GL51" s="114"/>
      <c r="GM51" s="125"/>
      <c r="GN51" s="114"/>
      <c r="GO51" s="125"/>
      <c r="GP51" s="114"/>
      <c r="GQ51" s="125"/>
      <c r="GR51" s="114"/>
      <c r="GS51" s="125"/>
      <c r="GT51" s="114"/>
      <c r="GU51" s="125"/>
      <c r="GV51" s="114"/>
      <c r="GW51" s="125"/>
      <c r="GX51" s="114"/>
      <c r="GY51" s="125"/>
      <c r="GZ51" s="114"/>
      <c r="HA51" s="125"/>
      <c r="HB51" s="114"/>
      <c r="HC51" s="125"/>
      <c r="HD51" s="114"/>
      <c r="HE51" s="125"/>
      <c r="HF51" s="114"/>
      <c r="HG51" s="125"/>
      <c r="HH51" s="114"/>
      <c r="HI51" s="125"/>
      <c r="HJ51" s="114"/>
      <c r="HK51" s="125"/>
      <c r="HL51" s="114"/>
      <c r="HM51" s="125"/>
      <c r="HN51" s="114"/>
      <c r="HO51" s="125"/>
      <c r="HP51" s="114"/>
      <c r="HQ51" s="125"/>
      <c r="HR51" s="114"/>
      <c r="HS51" s="125"/>
      <c r="HT51" s="114"/>
      <c r="HU51" s="125"/>
      <c r="HV51" s="114"/>
      <c r="HW51" s="125"/>
      <c r="HX51" s="114"/>
      <c r="HY51" s="125"/>
      <c r="HZ51" s="114"/>
      <c r="IA51" s="125"/>
      <c r="IB51" s="114"/>
      <c r="IC51" s="125"/>
      <c r="ID51" s="114"/>
      <c r="IE51" s="125"/>
      <c r="IF51" s="114"/>
      <c r="IG51" s="125"/>
      <c r="IH51" s="114"/>
      <c r="II51" s="125"/>
      <c r="IJ51" s="114"/>
      <c r="IK51" s="125"/>
      <c r="IL51" s="114"/>
      <c r="IM51" s="125"/>
      <c r="IN51" s="114"/>
      <c r="IO51" s="125"/>
      <c r="IP51" s="114"/>
      <c r="IQ51" s="125"/>
      <c r="IR51" s="114"/>
      <c r="IS51" s="125"/>
      <c r="IT51" s="114"/>
      <c r="IU51" s="125"/>
      <c r="IV51" s="114"/>
      <c r="IW51" s="125"/>
      <c r="IX51" s="114"/>
      <c r="IY51" s="125"/>
      <c r="IZ51" s="114"/>
      <c r="JA51" s="125"/>
      <c r="JB51" s="114"/>
      <c r="JC51" s="125"/>
      <c r="JD51" s="114"/>
      <c r="JE51" s="125"/>
      <c r="JF51" s="114"/>
      <c r="JG51" s="125"/>
      <c r="JH51" s="114"/>
      <c r="JI51" s="125"/>
      <c r="JJ51" s="114"/>
      <c r="JK51" s="125"/>
      <c r="JL51" s="114"/>
      <c r="JM51" s="125"/>
      <c r="JN51" s="114"/>
      <c r="JO51" s="125"/>
      <c r="JP51" s="114"/>
      <c r="JQ51" s="125"/>
      <c r="JR51" s="114"/>
      <c r="JS51" s="125"/>
      <c r="JT51" s="114"/>
      <c r="JU51" s="125"/>
      <c r="JV51" s="114"/>
      <c r="JW51" s="125"/>
      <c r="JX51" s="114"/>
      <c r="JY51" s="126"/>
      <c r="JZ51" s="126"/>
      <c r="KA51" s="126"/>
      <c r="KB51" s="126"/>
      <c r="KC51" s="126"/>
      <c r="KD51" s="126"/>
      <c r="KE51" s="126"/>
      <c r="KF51" s="126"/>
      <c r="KG51" s="126"/>
      <c r="KH51" s="126"/>
      <c r="KI51" s="126"/>
      <c r="KJ51" s="126"/>
      <c r="KK51" s="126"/>
      <c r="KL51" s="126"/>
    </row>
    <row r="52" customFormat="false" ht="13.8" hidden="false" customHeight="false" outlineLevel="0" collapsed="false">
      <c r="A52" s="76"/>
      <c r="B52" s="76"/>
      <c r="C52" s="76"/>
      <c r="D52" s="76"/>
      <c r="E52" s="76" t="s">
        <v>22</v>
      </c>
      <c r="F52" s="109" t="n">
        <v>5016</v>
      </c>
      <c r="G52" s="109" t="n">
        <v>17787</v>
      </c>
      <c r="H52" s="109" t="n">
        <v>73143</v>
      </c>
      <c r="I52" s="109" t="n">
        <v>1353</v>
      </c>
      <c r="J52" s="109" t="n">
        <v>41580</v>
      </c>
      <c r="K52" s="109" t="n">
        <v>21600</v>
      </c>
      <c r="L52" s="109" t="n">
        <v>2871</v>
      </c>
      <c r="M52" s="109" t="n">
        <v>2739</v>
      </c>
      <c r="N52" s="109" t="n">
        <v>18249</v>
      </c>
      <c r="O52" s="109" t="n">
        <v>63525</v>
      </c>
      <c r="P52" s="109" t="n">
        <v>2508</v>
      </c>
      <c r="Q52" s="109" t="n">
        <v>11088</v>
      </c>
      <c r="R52" s="109" t="n">
        <v>1881</v>
      </c>
      <c r="S52" s="109" t="n">
        <v>0</v>
      </c>
      <c r="T52" s="109" t="n">
        <v>1122</v>
      </c>
      <c r="U52" s="109" t="n">
        <v>2460</v>
      </c>
      <c r="V52" s="109" t="n">
        <v>28875</v>
      </c>
      <c r="W52" s="109" t="n">
        <v>0</v>
      </c>
      <c r="X52" s="109" t="n">
        <v>10068</v>
      </c>
      <c r="Y52" s="109" t="n">
        <v>26670</v>
      </c>
      <c r="Z52" s="109" t="n">
        <v>1500</v>
      </c>
      <c r="AA52" s="109" t="n">
        <v>0</v>
      </c>
      <c r="AB52" s="109" t="n">
        <v>1980</v>
      </c>
      <c r="AC52" s="109" t="n">
        <v>6468</v>
      </c>
      <c r="AD52" s="109" t="n">
        <v>35280</v>
      </c>
      <c r="AE52" s="109" t="n">
        <v>2640</v>
      </c>
      <c r="AF52" s="109" t="n">
        <v>1386</v>
      </c>
      <c r="AG52" s="109" t="n">
        <v>28068</v>
      </c>
      <c r="AH52" s="109" t="n">
        <v>2277</v>
      </c>
      <c r="AI52" s="109" t="n">
        <v>5445</v>
      </c>
      <c r="AJ52" s="109" t="n">
        <v>4521</v>
      </c>
      <c r="AK52" s="109" t="n">
        <v>8019</v>
      </c>
      <c r="AL52" s="109" t="n">
        <v>2640</v>
      </c>
      <c r="AM52" s="109" t="n">
        <v>0</v>
      </c>
      <c r="AN52" s="109" t="n">
        <v>5445</v>
      </c>
      <c r="AO52" s="109" t="n">
        <v>1353</v>
      </c>
      <c r="AP52" s="109" t="n">
        <v>4680</v>
      </c>
      <c r="AQ52" s="109" t="n">
        <v>4719</v>
      </c>
      <c r="AR52" s="109" t="n">
        <v>3663</v>
      </c>
      <c r="AS52" s="109" t="n">
        <v>3828</v>
      </c>
      <c r="AT52" s="109" t="n">
        <v>23520</v>
      </c>
      <c r="AU52" s="109" t="n">
        <v>1617</v>
      </c>
      <c r="AV52" s="109" t="n">
        <v>1815</v>
      </c>
      <c r="AW52" s="109" t="n">
        <v>1551</v>
      </c>
      <c r="AX52" s="109" t="n">
        <v>5808</v>
      </c>
      <c r="AY52" s="109" t="n">
        <v>6600</v>
      </c>
      <c r="AZ52" s="109" t="n">
        <v>8778</v>
      </c>
      <c r="BA52" s="109" t="n">
        <v>2508</v>
      </c>
      <c r="BB52" s="109" t="n">
        <v>627</v>
      </c>
      <c r="BC52" s="109" t="n">
        <v>2145</v>
      </c>
      <c r="BD52" s="109" t="n">
        <v>4587</v>
      </c>
      <c r="BE52" s="109" t="n">
        <v>0</v>
      </c>
      <c r="BF52" s="109" t="n">
        <v>2838</v>
      </c>
      <c r="BG52" s="109" t="n">
        <v>53361</v>
      </c>
      <c r="BH52" s="109" t="n">
        <v>3630</v>
      </c>
      <c r="BI52" s="109" t="n">
        <v>2277</v>
      </c>
      <c r="BJ52" s="109" t="n">
        <v>4125</v>
      </c>
      <c r="BK52" s="109" t="n">
        <v>44814</v>
      </c>
      <c r="BL52" s="109" t="n">
        <v>0</v>
      </c>
      <c r="BM52" s="109" t="n">
        <v>30261</v>
      </c>
      <c r="BN52" s="109" t="n">
        <v>3630</v>
      </c>
      <c r="BO52" s="109" t="n">
        <v>2574</v>
      </c>
      <c r="BP52" s="109" t="n">
        <v>3234</v>
      </c>
      <c r="BQ52" s="109" t="n">
        <v>1782</v>
      </c>
      <c r="BR52" s="109" t="n">
        <v>2178</v>
      </c>
      <c r="BS52" s="109" t="n">
        <v>4521</v>
      </c>
      <c r="BT52" s="109" t="n">
        <v>0</v>
      </c>
      <c r="BU52" s="109" t="n">
        <v>51975</v>
      </c>
      <c r="BV52" s="109" t="n">
        <v>5181</v>
      </c>
      <c r="BW52" s="109" t="n">
        <v>0</v>
      </c>
      <c r="BX52" s="109" t="n">
        <v>20097</v>
      </c>
      <c r="BY52" s="109" t="n">
        <v>693</v>
      </c>
      <c r="BZ52" s="109" t="n">
        <v>3333</v>
      </c>
      <c r="CA52" s="109" t="n">
        <v>1452</v>
      </c>
      <c r="CB52" s="109" t="n">
        <v>14784</v>
      </c>
      <c r="CC52" s="109" t="n">
        <v>1551</v>
      </c>
      <c r="CD52" s="109" t="n">
        <v>2160</v>
      </c>
      <c r="CE52" s="109" t="n">
        <v>0</v>
      </c>
      <c r="CF52" s="109" t="n">
        <v>13167</v>
      </c>
      <c r="CG52" s="109" t="n">
        <v>4026</v>
      </c>
      <c r="CH52" s="109" t="n">
        <v>0</v>
      </c>
      <c r="CI52" s="109" t="n">
        <v>1089</v>
      </c>
      <c r="CJ52" s="109" t="n">
        <v>4950</v>
      </c>
      <c r="CK52" s="109" t="n">
        <v>56910</v>
      </c>
      <c r="CL52" s="109" t="n">
        <v>3201</v>
      </c>
      <c r="CM52" s="109" t="n">
        <v>13513.56</v>
      </c>
      <c r="CN52" s="109" t="n">
        <v>3069</v>
      </c>
      <c r="CO52" s="109" t="n">
        <v>87780</v>
      </c>
      <c r="CP52" s="109" t="n">
        <v>3927</v>
      </c>
      <c r="CQ52" s="109" t="n">
        <v>15324.72</v>
      </c>
      <c r="CR52" s="109" t="n">
        <v>7491</v>
      </c>
      <c r="CS52" s="109" t="n">
        <v>47817</v>
      </c>
      <c r="CT52" s="109" t="n">
        <v>33957</v>
      </c>
      <c r="CU52" s="109" t="n">
        <v>20674.56</v>
      </c>
      <c r="CV52" s="109" t="n">
        <v>26925.96</v>
      </c>
      <c r="CW52" s="109" t="n">
        <v>0</v>
      </c>
      <c r="CX52" s="109" t="n">
        <v>1815</v>
      </c>
      <c r="CY52" s="109" t="n">
        <v>4092</v>
      </c>
      <c r="CZ52" s="109" t="n">
        <v>2079</v>
      </c>
      <c r="DA52" s="109" t="n">
        <v>23100</v>
      </c>
      <c r="DB52" s="109" t="n">
        <v>1287</v>
      </c>
      <c r="DC52" s="109" t="n">
        <v>3498</v>
      </c>
      <c r="DD52" s="109" t="n">
        <v>36267</v>
      </c>
      <c r="DE52" s="109" t="n">
        <v>4422</v>
      </c>
      <c r="DF52" s="109" t="n">
        <v>36267</v>
      </c>
      <c r="DG52" s="109" t="n">
        <v>2178</v>
      </c>
      <c r="DH52" s="109" t="n">
        <v>7062</v>
      </c>
      <c r="DI52" s="109" t="n">
        <v>3135</v>
      </c>
      <c r="DJ52" s="109" t="n">
        <v>5346</v>
      </c>
      <c r="DK52" s="109" t="n">
        <v>3795</v>
      </c>
      <c r="DL52" s="109" t="n">
        <v>31185</v>
      </c>
      <c r="DM52" s="109" t="n">
        <v>5973</v>
      </c>
      <c r="DN52" s="109" t="n">
        <v>3811.56</v>
      </c>
      <c r="DO52" s="109" t="n">
        <v>1782</v>
      </c>
      <c r="DP52" s="109" t="n">
        <v>3861</v>
      </c>
      <c r="DQ52" s="109" t="n">
        <v>5148</v>
      </c>
      <c r="DR52" s="109" t="n">
        <v>13282.56</v>
      </c>
      <c r="DS52" s="109" t="n">
        <v>1518</v>
      </c>
      <c r="DT52" s="109" t="n">
        <v>2046</v>
      </c>
      <c r="DU52" s="109" t="n">
        <v>3234</v>
      </c>
      <c r="DV52" s="109" t="n">
        <v>1848</v>
      </c>
      <c r="DW52" s="109" t="n">
        <v>9124.56</v>
      </c>
      <c r="DX52" s="109" t="n">
        <v>1452</v>
      </c>
      <c r="DY52" s="109" t="n">
        <v>0</v>
      </c>
      <c r="DZ52" s="109" t="n">
        <v>2871</v>
      </c>
      <c r="EA52" s="109" t="n">
        <v>3993</v>
      </c>
      <c r="EB52" s="109" t="n">
        <v>4422</v>
      </c>
      <c r="EC52" s="109" t="n">
        <v>495</v>
      </c>
      <c r="ED52" s="109" t="n">
        <v>4323</v>
      </c>
      <c r="EE52" s="109" t="n">
        <v>5676</v>
      </c>
      <c r="EF52" s="109" t="n">
        <v>1560</v>
      </c>
      <c r="EG52" s="109" t="n">
        <v>2574</v>
      </c>
      <c r="EH52" s="109" t="n">
        <v>4550.04</v>
      </c>
      <c r="EI52" s="109" t="n">
        <v>0</v>
      </c>
      <c r="EJ52" s="109" t="n">
        <v>29337</v>
      </c>
      <c r="EK52" s="109" t="n">
        <v>957</v>
      </c>
      <c r="EL52" s="109" t="n">
        <v>2475</v>
      </c>
      <c r="EM52" s="109" t="n">
        <v>57750</v>
      </c>
      <c r="EN52" s="109" t="n">
        <v>85470</v>
      </c>
      <c r="EO52" s="109" t="n">
        <v>5313</v>
      </c>
      <c r="EP52" s="109" t="n">
        <v>32802</v>
      </c>
      <c r="EQ52" s="109" t="n">
        <v>3531</v>
      </c>
      <c r="ER52" s="109" t="n">
        <v>19519.56</v>
      </c>
      <c r="ES52" s="109" t="n">
        <v>14899.56</v>
      </c>
      <c r="ET52" s="109" t="n">
        <v>0</v>
      </c>
      <c r="EU52" s="109" t="n">
        <v>0</v>
      </c>
      <c r="EV52" s="109" t="n">
        <v>0</v>
      </c>
      <c r="EW52" s="109" t="n">
        <v>0</v>
      </c>
      <c r="EX52" s="109" t="n">
        <v>0</v>
      </c>
      <c r="EY52" s="109" t="n">
        <f aca="false">ROUND(SUM(F52:EX52),5)</f>
        <v>1621403.64</v>
      </c>
      <c r="EZ52" s="114"/>
      <c r="FA52" s="125"/>
      <c r="FB52" s="114"/>
      <c r="FC52" s="125"/>
      <c r="FD52" s="114"/>
      <c r="FE52" s="125"/>
      <c r="FF52" s="114"/>
      <c r="FG52" s="125"/>
      <c r="FH52" s="114"/>
      <c r="FI52" s="125"/>
      <c r="FJ52" s="114"/>
      <c r="FK52" s="125"/>
      <c r="FL52" s="114"/>
      <c r="FM52" s="125"/>
      <c r="FN52" s="114"/>
      <c r="FO52" s="125"/>
      <c r="FP52" s="114"/>
      <c r="FQ52" s="125"/>
      <c r="FR52" s="114"/>
      <c r="FS52" s="125"/>
      <c r="FT52" s="114"/>
      <c r="FU52" s="125"/>
      <c r="FV52" s="114"/>
      <c r="FW52" s="125"/>
      <c r="FX52" s="114"/>
      <c r="FY52" s="125"/>
      <c r="FZ52" s="114"/>
      <c r="GA52" s="125"/>
      <c r="GB52" s="114"/>
      <c r="GC52" s="125"/>
      <c r="GD52" s="114"/>
      <c r="GE52" s="125"/>
      <c r="GF52" s="114"/>
      <c r="GG52" s="125"/>
      <c r="GH52" s="114"/>
      <c r="GI52" s="125"/>
      <c r="GJ52" s="114"/>
      <c r="GK52" s="125"/>
      <c r="GL52" s="114"/>
      <c r="GM52" s="125"/>
      <c r="GN52" s="114"/>
      <c r="GO52" s="125"/>
      <c r="GP52" s="114"/>
      <c r="GQ52" s="125"/>
      <c r="GR52" s="114"/>
      <c r="GS52" s="125"/>
      <c r="GT52" s="114"/>
      <c r="GU52" s="125"/>
      <c r="GV52" s="114"/>
      <c r="GW52" s="125"/>
      <c r="GX52" s="114"/>
      <c r="GY52" s="125"/>
      <c r="GZ52" s="114"/>
      <c r="HA52" s="125"/>
      <c r="HB52" s="114"/>
      <c r="HC52" s="125"/>
      <c r="HD52" s="114"/>
      <c r="HE52" s="125"/>
      <c r="HF52" s="114"/>
      <c r="HG52" s="125"/>
      <c r="HH52" s="114"/>
      <c r="HI52" s="125"/>
      <c r="HJ52" s="114"/>
      <c r="HK52" s="125"/>
      <c r="HL52" s="114"/>
      <c r="HM52" s="125"/>
      <c r="HN52" s="114"/>
      <c r="HO52" s="125"/>
      <c r="HP52" s="114"/>
      <c r="HQ52" s="125"/>
      <c r="HR52" s="114"/>
      <c r="HS52" s="125"/>
      <c r="HT52" s="114"/>
      <c r="HU52" s="125"/>
      <c r="HV52" s="114"/>
      <c r="HW52" s="125"/>
      <c r="HX52" s="114"/>
      <c r="HY52" s="125"/>
      <c r="HZ52" s="114"/>
      <c r="IA52" s="125"/>
      <c r="IB52" s="114"/>
      <c r="IC52" s="125"/>
      <c r="ID52" s="114"/>
      <c r="IE52" s="125"/>
      <c r="IF52" s="114"/>
      <c r="IG52" s="125"/>
      <c r="IH52" s="114"/>
      <c r="II52" s="125"/>
      <c r="IJ52" s="114"/>
      <c r="IK52" s="125"/>
      <c r="IL52" s="114"/>
      <c r="IM52" s="125"/>
      <c r="IN52" s="114"/>
      <c r="IO52" s="125"/>
      <c r="IP52" s="114"/>
      <c r="IQ52" s="125"/>
      <c r="IR52" s="114"/>
      <c r="IS52" s="125"/>
      <c r="IT52" s="114"/>
      <c r="IU52" s="125"/>
      <c r="IV52" s="114"/>
      <c r="IW52" s="125"/>
      <c r="IX52" s="114"/>
      <c r="IY52" s="125"/>
      <c r="IZ52" s="114"/>
      <c r="JA52" s="125"/>
      <c r="JB52" s="114"/>
      <c r="JC52" s="125"/>
      <c r="JD52" s="114"/>
      <c r="JE52" s="125"/>
      <c r="JF52" s="114"/>
      <c r="JG52" s="125"/>
      <c r="JH52" s="114"/>
      <c r="JI52" s="125"/>
      <c r="JJ52" s="114"/>
      <c r="JK52" s="125"/>
      <c r="JL52" s="114"/>
      <c r="JM52" s="125"/>
      <c r="JN52" s="114"/>
      <c r="JO52" s="125"/>
      <c r="JP52" s="114"/>
      <c r="JQ52" s="125"/>
      <c r="JR52" s="114"/>
      <c r="JS52" s="125"/>
      <c r="JT52" s="114"/>
      <c r="JU52" s="125"/>
      <c r="JV52" s="114"/>
      <c r="JW52" s="125"/>
      <c r="JX52" s="114"/>
      <c r="JY52" s="126"/>
      <c r="JZ52" s="126"/>
      <c r="KA52" s="126"/>
      <c r="KB52" s="126"/>
      <c r="KC52" s="126"/>
      <c r="KD52" s="126"/>
      <c r="KE52" s="126"/>
      <c r="KF52" s="126"/>
      <c r="KG52" s="126"/>
      <c r="KH52" s="126"/>
      <c r="KI52" s="126"/>
      <c r="KJ52" s="126"/>
      <c r="KK52" s="126"/>
      <c r="KL52" s="126"/>
    </row>
    <row r="53" customFormat="false" ht="13.8" hidden="false" customHeight="false" outlineLevel="0" collapsed="false">
      <c r="A53" s="76"/>
      <c r="B53" s="76"/>
      <c r="C53" s="76"/>
      <c r="D53" s="76"/>
      <c r="E53" s="76" t="s">
        <v>96</v>
      </c>
      <c r="F53" s="113" t="n">
        <v>0</v>
      </c>
      <c r="G53" s="113" t="n">
        <v>0</v>
      </c>
      <c r="H53" s="113" t="n">
        <v>0</v>
      </c>
      <c r="I53" s="113" t="n">
        <v>0</v>
      </c>
      <c r="J53" s="113" t="n">
        <v>0</v>
      </c>
      <c r="K53" s="113" t="n">
        <v>0</v>
      </c>
      <c r="L53" s="113" t="n">
        <v>0</v>
      </c>
      <c r="M53" s="113" t="n">
        <v>0</v>
      </c>
      <c r="N53" s="113" t="n">
        <v>0</v>
      </c>
      <c r="O53" s="113" t="n">
        <v>0</v>
      </c>
      <c r="P53" s="113" t="n">
        <v>0</v>
      </c>
      <c r="Q53" s="113" t="n">
        <v>0</v>
      </c>
      <c r="R53" s="113" t="n">
        <v>0</v>
      </c>
      <c r="S53" s="113" t="n">
        <v>0</v>
      </c>
      <c r="T53" s="113" t="n">
        <v>0</v>
      </c>
      <c r="U53" s="113" t="n">
        <v>0</v>
      </c>
      <c r="V53" s="113" t="n">
        <v>0</v>
      </c>
      <c r="W53" s="113" t="n">
        <v>0</v>
      </c>
      <c r="X53" s="113" t="n">
        <v>0</v>
      </c>
      <c r="Y53" s="113" t="n">
        <v>0</v>
      </c>
      <c r="Z53" s="113" t="n">
        <v>0</v>
      </c>
      <c r="AA53" s="113" t="n">
        <v>0</v>
      </c>
      <c r="AB53" s="113" t="n">
        <v>0</v>
      </c>
      <c r="AC53" s="113" t="n">
        <v>0</v>
      </c>
      <c r="AD53" s="113" t="n">
        <v>0</v>
      </c>
      <c r="AE53" s="113" t="n">
        <v>0</v>
      </c>
      <c r="AF53" s="113" t="n">
        <v>0</v>
      </c>
      <c r="AG53" s="113" t="n">
        <v>0</v>
      </c>
      <c r="AH53" s="113" t="n">
        <v>0</v>
      </c>
      <c r="AI53" s="113" t="n">
        <v>0</v>
      </c>
      <c r="AJ53" s="113" t="n">
        <v>0</v>
      </c>
      <c r="AK53" s="113" t="n">
        <v>0</v>
      </c>
      <c r="AL53" s="113" t="n">
        <v>0</v>
      </c>
      <c r="AM53" s="113" t="n">
        <v>0</v>
      </c>
      <c r="AN53" s="113" t="n">
        <v>0</v>
      </c>
      <c r="AO53" s="113" t="n">
        <v>0</v>
      </c>
      <c r="AP53" s="113" t="n">
        <v>0</v>
      </c>
      <c r="AQ53" s="113" t="n">
        <v>0</v>
      </c>
      <c r="AR53" s="113" t="n">
        <v>0</v>
      </c>
      <c r="AS53" s="113" t="n">
        <v>0</v>
      </c>
      <c r="AT53" s="113" t="n">
        <v>0</v>
      </c>
      <c r="AU53" s="113" t="n">
        <v>0</v>
      </c>
      <c r="AV53" s="113" t="n">
        <v>0</v>
      </c>
      <c r="AW53" s="113" t="n">
        <v>0</v>
      </c>
      <c r="AX53" s="113" t="n">
        <v>0</v>
      </c>
      <c r="AY53" s="113" t="n">
        <v>0</v>
      </c>
      <c r="AZ53" s="113" t="n">
        <v>0</v>
      </c>
      <c r="BA53" s="113" t="n">
        <v>0</v>
      </c>
      <c r="BB53" s="113" t="n">
        <v>0</v>
      </c>
      <c r="BC53" s="113" t="n">
        <v>0</v>
      </c>
      <c r="BD53" s="113" t="n">
        <v>0</v>
      </c>
      <c r="BE53" s="113" t="n">
        <v>0</v>
      </c>
      <c r="BF53" s="113" t="n">
        <v>0</v>
      </c>
      <c r="BG53" s="113" t="n">
        <v>0</v>
      </c>
      <c r="BH53" s="113" t="n">
        <v>0</v>
      </c>
      <c r="BI53" s="113" t="n">
        <v>0</v>
      </c>
      <c r="BJ53" s="113" t="n">
        <v>0</v>
      </c>
      <c r="BK53" s="113" t="n">
        <v>0</v>
      </c>
      <c r="BL53" s="113" t="n">
        <v>0</v>
      </c>
      <c r="BM53" s="113" t="n">
        <v>0</v>
      </c>
      <c r="BN53" s="113" t="n">
        <v>0</v>
      </c>
      <c r="BO53" s="113" t="n">
        <v>0</v>
      </c>
      <c r="BP53" s="113" t="n">
        <v>0</v>
      </c>
      <c r="BQ53" s="113" t="n">
        <v>0</v>
      </c>
      <c r="BR53" s="113" t="n">
        <v>0</v>
      </c>
      <c r="BS53" s="113" t="n">
        <v>0</v>
      </c>
      <c r="BT53" s="113" t="n">
        <v>0</v>
      </c>
      <c r="BU53" s="113" t="n">
        <v>0</v>
      </c>
      <c r="BV53" s="113" t="n">
        <v>0</v>
      </c>
      <c r="BW53" s="113" t="n">
        <v>0</v>
      </c>
      <c r="BX53" s="113" t="n">
        <v>0</v>
      </c>
      <c r="BY53" s="113" t="n">
        <v>0</v>
      </c>
      <c r="BZ53" s="113" t="n">
        <v>0</v>
      </c>
      <c r="CA53" s="113" t="n">
        <v>0</v>
      </c>
      <c r="CB53" s="113" t="n">
        <v>0</v>
      </c>
      <c r="CC53" s="113" t="n">
        <v>0</v>
      </c>
      <c r="CD53" s="113" t="n">
        <v>0</v>
      </c>
      <c r="CE53" s="113" t="n">
        <v>0</v>
      </c>
      <c r="CF53" s="113" t="n">
        <v>0</v>
      </c>
      <c r="CG53" s="113" t="n">
        <v>0</v>
      </c>
      <c r="CH53" s="113" t="n">
        <v>0</v>
      </c>
      <c r="CI53" s="113" t="n">
        <v>0</v>
      </c>
      <c r="CJ53" s="113" t="n">
        <v>0</v>
      </c>
      <c r="CK53" s="113" t="n">
        <v>0</v>
      </c>
      <c r="CL53" s="113" t="n">
        <v>0</v>
      </c>
      <c r="CM53" s="113" t="n">
        <v>0</v>
      </c>
      <c r="CN53" s="113" t="n">
        <v>0</v>
      </c>
      <c r="CO53" s="113" t="n">
        <v>0</v>
      </c>
      <c r="CP53" s="113" t="n">
        <v>0</v>
      </c>
      <c r="CQ53" s="113" t="n">
        <v>0</v>
      </c>
      <c r="CR53" s="113" t="n">
        <v>0</v>
      </c>
      <c r="CS53" s="113" t="n">
        <v>0</v>
      </c>
      <c r="CT53" s="113" t="n">
        <v>0</v>
      </c>
      <c r="CU53" s="113" t="n">
        <v>0</v>
      </c>
      <c r="CV53" s="113" t="n">
        <v>0</v>
      </c>
      <c r="CW53" s="113" t="n">
        <v>0</v>
      </c>
      <c r="CX53" s="113" t="n">
        <v>0</v>
      </c>
      <c r="CY53" s="113" t="n">
        <v>0</v>
      </c>
      <c r="CZ53" s="113" t="n">
        <v>0</v>
      </c>
      <c r="DA53" s="113" t="n">
        <v>0</v>
      </c>
      <c r="DB53" s="113" t="n">
        <v>0</v>
      </c>
      <c r="DC53" s="113" t="n">
        <v>0</v>
      </c>
      <c r="DD53" s="113" t="n">
        <v>0</v>
      </c>
      <c r="DE53" s="113" t="n">
        <v>0</v>
      </c>
      <c r="DF53" s="113" t="n">
        <v>0</v>
      </c>
      <c r="DG53" s="113" t="n">
        <v>0</v>
      </c>
      <c r="DH53" s="113" t="n">
        <v>0</v>
      </c>
      <c r="DI53" s="113" t="n">
        <v>0</v>
      </c>
      <c r="DJ53" s="113" t="n">
        <v>0</v>
      </c>
      <c r="DK53" s="113" t="n">
        <v>0</v>
      </c>
      <c r="DL53" s="113" t="n">
        <v>0</v>
      </c>
      <c r="DM53" s="113" t="n">
        <v>0</v>
      </c>
      <c r="DN53" s="113" t="n">
        <v>0</v>
      </c>
      <c r="DO53" s="113" t="n">
        <v>0</v>
      </c>
      <c r="DP53" s="113" t="n">
        <v>0</v>
      </c>
      <c r="DQ53" s="113" t="n">
        <v>0</v>
      </c>
      <c r="DR53" s="113" t="n">
        <v>0</v>
      </c>
      <c r="DS53" s="113" t="n">
        <v>0</v>
      </c>
      <c r="DT53" s="113" t="n">
        <v>0</v>
      </c>
      <c r="DU53" s="113" t="n">
        <v>0</v>
      </c>
      <c r="DV53" s="113" t="n">
        <v>0</v>
      </c>
      <c r="DW53" s="113" t="n">
        <v>0</v>
      </c>
      <c r="DX53" s="113" t="n">
        <v>0</v>
      </c>
      <c r="DY53" s="113" t="n">
        <v>0</v>
      </c>
      <c r="DZ53" s="113" t="n">
        <v>0</v>
      </c>
      <c r="EA53" s="113" t="n">
        <v>0</v>
      </c>
      <c r="EB53" s="113" t="n">
        <v>0</v>
      </c>
      <c r="EC53" s="113" t="n">
        <v>0</v>
      </c>
      <c r="ED53" s="113" t="n">
        <v>0</v>
      </c>
      <c r="EE53" s="113" t="n">
        <v>0</v>
      </c>
      <c r="EF53" s="113" t="n">
        <v>0</v>
      </c>
      <c r="EG53" s="113" t="n">
        <v>0</v>
      </c>
      <c r="EH53" s="113" t="n">
        <v>0</v>
      </c>
      <c r="EI53" s="113" t="n">
        <v>0</v>
      </c>
      <c r="EJ53" s="113" t="n">
        <v>0</v>
      </c>
      <c r="EK53" s="113" t="n">
        <v>0</v>
      </c>
      <c r="EL53" s="113" t="n">
        <v>0</v>
      </c>
      <c r="EM53" s="113" t="n">
        <v>0</v>
      </c>
      <c r="EN53" s="113" t="n">
        <v>0</v>
      </c>
      <c r="EO53" s="113" t="n">
        <v>0</v>
      </c>
      <c r="EP53" s="113" t="n">
        <v>0</v>
      </c>
      <c r="EQ53" s="113" t="n">
        <v>0</v>
      </c>
      <c r="ER53" s="113" t="n">
        <v>0</v>
      </c>
      <c r="ES53" s="113" t="n">
        <v>0</v>
      </c>
      <c r="ET53" s="113" t="n">
        <v>0</v>
      </c>
      <c r="EU53" s="113" t="n">
        <v>0</v>
      </c>
      <c r="EV53" s="113" t="n">
        <v>0</v>
      </c>
      <c r="EW53" s="113" t="n">
        <v>0</v>
      </c>
      <c r="EX53" s="113" t="n">
        <v>0</v>
      </c>
      <c r="EY53" s="113" t="n">
        <f aca="false">ROUND(SUM(F53:EX53),5)</f>
        <v>0</v>
      </c>
      <c r="EZ53" s="114"/>
      <c r="FA53" s="125"/>
      <c r="FB53" s="114"/>
      <c r="FC53" s="125"/>
      <c r="FD53" s="114"/>
      <c r="FE53" s="125"/>
      <c r="FF53" s="114"/>
      <c r="FG53" s="125"/>
      <c r="FH53" s="114"/>
      <c r="FI53" s="125"/>
      <c r="FJ53" s="114"/>
      <c r="FK53" s="125"/>
      <c r="FL53" s="114"/>
      <c r="FM53" s="125"/>
      <c r="FN53" s="114"/>
      <c r="FO53" s="125"/>
      <c r="FP53" s="114"/>
      <c r="FQ53" s="125"/>
      <c r="FR53" s="114"/>
      <c r="FS53" s="125"/>
      <c r="FT53" s="114"/>
      <c r="FU53" s="125"/>
      <c r="FV53" s="114"/>
      <c r="FW53" s="125"/>
      <c r="FX53" s="114"/>
      <c r="FY53" s="125"/>
      <c r="FZ53" s="114"/>
      <c r="GA53" s="125"/>
      <c r="GB53" s="114"/>
      <c r="GC53" s="125"/>
      <c r="GD53" s="114"/>
      <c r="GE53" s="125"/>
      <c r="GF53" s="114"/>
      <c r="GG53" s="125"/>
      <c r="GH53" s="114"/>
      <c r="GI53" s="125"/>
      <c r="GJ53" s="114"/>
      <c r="GK53" s="125"/>
      <c r="GL53" s="114"/>
      <c r="GM53" s="125"/>
      <c r="GN53" s="114"/>
      <c r="GO53" s="125"/>
      <c r="GP53" s="114"/>
      <c r="GQ53" s="125"/>
      <c r="GR53" s="114"/>
      <c r="GS53" s="125"/>
      <c r="GT53" s="114"/>
      <c r="GU53" s="125"/>
      <c r="GV53" s="114"/>
      <c r="GW53" s="125"/>
      <c r="GX53" s="114"/>
      <c r="GY53" s="125"/>
      <c r="GZ53" s="114"/>
      <c r="HA53" s="125"/>
      <c r="HB53" s="114"/>
      <c r="HC53" s="125"/>
      <c r="HD53" s="114"/>
      <c r="HE53" s="125"/>
      <c r="HF53" s="114"/>
      <c r="HG53" s="125"/>
      <c r="HH53" s="114"/>
      <c r="HI53" s="125"/>
      <c r="HJ53" s="114"/>
      <c r="HK53" s="125"/>
      <c r="HL53" s="114"/>
      <c r="HM53" s="125"/>
      <c r="HN53" s="114"/>
      <c r="HO53" s="125"/>
      <c r="HP53" s="114"/>
      <c r="HQ53" s="125"/>
      <c r="HR53" s="114"/>
      <c r="HS53" s="125"/>
      <c r="HT53" s="114"/>
      <c r="HU53" s="125"/>
      <c r="HV53" s="114"/>
      <c r="HW53" s="125"/>
      <c r="HX53" s="114"/>
      <c r="HY53" s="125"/>
      <c r="HZ53" s="114"/>
      <c r="IA53" s="125"/>
      <c r="IB53" s="114"/>
      <c r="IC53" s="125"/>
      <c r="ID53" s="114"/>
      <c r="IE53" s="125"/>
      <c r="IF53" s="114"/>
      <c r="IG53" s="125"/>
      <c r="IH53" s="114"/>
      <c r="II53" s="125"/>
      <c r="IJ53" s="114"/>
      <c r="IK53" s="125"/>
      <c r="IL53" s="114"/>
      <c r="IM53" s="125"/>
      <c r="IN53" s="114"/>
      <c r="IO53" s="125"/>
      <c r="IP53" s="114"/>
      <c r="IQ53" s="125"/>
      <c r="IR53" s="114"/>
      <c r="IS53" s="125"/>
      <c r="IT53" s="114"/>
      <c r="IU53" s="125"/>
      <c r="IV53" s="114"/>
      <c r="IW53" s="125"/>
      <c r="IX53" s="114"/>
      <c r="IY53" s="125"/>
      <c r="IZ53" s="114"/>
      <c r="JA53" s="125"/>
      <c r="JB53" s="114"/>
      <c r="JC53" s="125"/>
      <c r="JD53" s="114"/>
      <c r="JE53" s="125"/>
      <c r="JF53" s="114"/>
      <c r="JG53" s="125"/>
      <c r="JH53" s="114"/>
      <c r="JI53" s="125"/>
      <c r="JJ53" s="114"/>
      <c r="JK53" s="125"/>
      <c r="JL53" s="114"/>
      <c r="JM53" s="125"/>
      <c r="JN53" s="114"/>
      <c r="JO53" s="125"/>
      <c r="JP53" s="114"/>
      <c r="JQ53" s="125"/>
      <c r="JR53" s="114"/>
      <c r="JS53" s="125"/>
      <c r="JT53" s="114"/>
      <c r="JU53" s="125"/>
      <c r="JV53" s="114"/>
      <c r="JW53" s="125"/>
      <c r="JX53" s="114"/>
      <c r="JY53" s="126"/>
      <c r="JZ53" s="126"/>
      <c r="KA53" s="126"/>
      <c r="KB53" s="126"/>
      <c r="KC53" s="126"/>
      <c r="KD53" s="126"/>
      <c r="KE53" s="126"/>
      <c r="KF53" s="126"/>
      <c r="KG53" s="126"/>
      <c r="KH53" s="126"/>
      <c r="KI53" s="126"/>
      <c r="KJ53" s="126"/>
      <c r="KK53" s="126"/>
      <c r="KL53" s="126"/>
    </row>
    <row r="54" customFormat="false" ht="13.8" hidden="false" customHeight="false" outlineLevel="0" collapsed="false">
      <c r="A54" s="76"/>
      <c r="B54" s="76"/>
      <c r="C54" s="76"/>
      <c r="D54" s="76" t="s">
        <v>97</v>
      </c>
      <c r="E54" s="76"/>
      <c r="F54" s="109" t="n">
        <f aca="false">ROUND(SUM(F51:F53),5)</f>
        <v>5016</v>
      </c>
      <c r="G54" s="109" t="n">
        <f aca="false">ROUND(SUM(G51:G53),5)</f>
        <v>17787</v>
      </c>
      <c r="H54" s="109" t="n">
        <f aca="false">ROUND(SUM(H51:H53),5)</f>
        <v>73143</v>
      </c>
      <c r="I54" s="109" t="n">
        <f aca="false">ROUND(SUM(I51:I53),5)</f>
        <v>1353</v>
      </c>
      <c r="J54" s="109" t="n">
        <f aca="false">ROUND(SUM(J51:J53),5)</f>
        <v>41580</v>
      </c>
      <c r="K54" s="109" t="n">
        <f aca="false">ROUND(SUM(K51:K53),5)</f>
        <v>21600</v>
      </c>
      <c r="L54" s="109" t="n">
        <f aca="false">ROUND(SUM(L51:L53),5)</f>
        <v>2871</v>
      </c>
      <c r="M54" s="109" t="n">
        <f aca="false">ROUND(SUM(M51:M53),5)</f>
        <v>2739</v>
      </c>
      <c r="N54" s="109" t="n">
        <f aca="false">ROUND(SUM(N51:N53),5)</f>
        <v>18249</v>
      </c>
      <c r="O54" s="109" t="n">
        <f aca="false">ROUND(SUM(O51:O53),5)</f>
        <v>63525</v>
      </c>
      <c r="P54" s="109" t="n">
        <f aca="false">ROUND(SUM(P51:P53),5)</f>
        <v>2508</v>
      </c>
      <c r="Q54" s="109" t="n">
        <f aca="false">ROUND(SUM(Q51:Q53),5)</f>
        <v>11088</v>
      </c>
      <c r="R54" s="109" t="n">
        <f aca="false">ROUND(SUM(R51:R53),5)</f>
        <v>1881</v>
      </c>
      <c r="S54" s="109" t="n">
        <f aca="false">ROUND(SUM(S51:S53),5)</f>
        <v>0</v>
      </c>
      <c r="T54" s="109" t="n">
        <f aca="false">ROUND(SUM(T51:T53),5)</f>
        <v>1122</v>
      </c>
      <c r="U54" s="109" t="n">
        <f aca="false">ROUND(SUM(U51:U53),5)</f>
        <v>2460</v>
      </c>
      <c r="V54" s="109" t="n">
        <f aca="false">ROUND(SUM(V51:V53),5)</f>
        <v>28875</v>
      </c>
      <c r="W54" s="109" t="n">
        <f aca="false">ROUND(SUM(W51:W53),5)</f>
        <v>0</v>
      </c>
      <c r="X54" s="109" t="n">
        <f aca="false">ROUND(SUM(X51:X53),5)</f>
        <v>10068</v>
      </c>
      <c r="Y54" s="109" t="n">
        <f aca="false">ROUND(SUM(Y51:Y53),5)</f>
        <v>26670</v>
      </c>
      <c r="Z54" s="109" t="n">
        <f aca="false">ROUND(SUM(Z51:Z53),5)</f>
        <v>1500</v>
      </c>
      <c r="AA54" s="109" t="n">
        <f aca="false">ROUND(SUM(AA51:AA53),5)</f>
        <v>0</v>
      </c>
      <c r="AB54" s="109" t="n">
        <f aca="false">ROUND(SUM(AB51:AB53),5)</f>
        <v>1980</v>
      </c>
      <c r="AC54" s="109" t="n">
        <f aca="false">ROUND(SUM(AC51:AC53),5)</f>
        <v>6468</v>
      </c>
      <c r="AD54" s="109" t="n">
        <f aca="false">ROUND(SUM(AD51:AD53),5)</f>
        <v>35280</v>
      </c>
      <c r="AE54" s="109" t="n">
        <f aca="false">ROUND(SUM(AE51:AE53),5)</f>
        <v>2640</v>
      </c>
      <c r="AF54" s="109" t="n">
        <f aca="false">ROUND(SUM(AF51:AF53),5)</f>
        <v>1386</v>
      </c>
      <c r="AG54" s="109" t="n">
        <f aca="false">ROUND(SUM(AG51:AG53),5)</f>
        <v>28068</v>
      </c>
      <c r="AH54" s="109" t="n">
        <f aca="false">ROUND(SUM(AH51:AH53),5)</f>
        <v>2277</v>
      </c>
      <c r="AI54" s="109" t="n">
        <f aca="false">ROUND(SUM(AI51:AI53),5)</f>
        <v>5445</v>
      </c>
      <c r="AJ54" s="109" t="n">
        <f aca="false">ROUND(SUM(AJ51:AJ53),5)</f>
        <v>4521</v>
      </c>
      <c r="AK54" s="109" t="n">
        <f aca="false">ROUND(SUM(AK51:AK53),5)</f>
        <v>8019</v>
      </c>
      <c r="AL54" s="109" t="n">
        <f aca="false">ROUND(SUM(AL51:AL53),5)</f>
        <v>2640</v>
      </c>
      <c r="AM54" s="109" t="n">
        <f aca="false">ROUND(SUM(AM51:AM53),5)</f>
        <v>0</v>
      </c>
      <c r="AN54" s="109" t="n">
        <f aca="false">ROUND(SUM(AN51:AN53),5)</f>
        <v>5445</v>
      </c>
      <c r="AO54" s="109" t="n">
        <f aca="false">ROUND(SUM(AO51:AO53),5)</f>
        <v>1353</v>
      </c>
      <c r="AP54" s="109" t="n">
        <f aca="false">ROUND(SUM(AP51:AP53),5)</f>
        <v>4680</v>
      </c>
      <c r="AQ54" s="109" t="n">
        <f aca="false">ROUND(SUM(AQ51:AQ53),5)</f>
        <v>4719</v>
      </c>
      <c r="AR54" s="109" t="n">
        <f aca="false">ROUND(SUM(AR51:AR53),5)</f>
        <v>3663</v>
      </c>
      <c r="AS54" s="109" t="n">
        <f aca="false">ROUND(SUM(AS51:AS53),5)</f>
        <v>3828</v>
      </c>
      <c r="AT54" s="109" t="n">
        <f aca="false">ROUND(SUM(AT51:AT53),5)</f>
        <v>23520</v>
      </c>
      <c r="AU54" s="109" t="n">
        <f aca="false">ROUND(SUM(AU51:AU53),5)</f>
        <v>1617</v>
      </c>
      <c r="AV54" s="109" t="n">
        <f aca="false">ROUND(SUM(AV51:AV53),5)</f>
        <v>1815</v>
      </c>
      <c r="AW54" s="109" t="n">
        <f aca="false">ROUND(SUM(AW51:AW53),5)</f>
        <v>1551</v>
      </c>
      <c r="AX54" s="109" t="n">
        <f aca="false">ROUND(SUM(AX51:AX53),5)</f>
        <v>5808</v>
      </c>
      <c r="AY54" s="109" t="n">
        <f aca="false">ROUND(SUM(AY51:AY53),5)</f>
        <v>6600</v>
      </c>
      <c r="AZ54" s="109" t="n">
        <f aca="false">ROUND(SUM(AZ51:AZ53),5)</f>
        <v>8778</v>
      </c>
      <c r="BA54" s="109" t="n">
        <f aca="false">ROUND(SUM(BA51:BA53),5)</f>
        <v>2508</v>
      </c>
      <c r="BB54" s="109" t="n">
        <f aca="false">ROUND(SUM(BB51:BB53),5)</f>
        <v>627</v>
      </c>
      <c r="BC54" s="109" t="n">
        <f aca="false">ROUND(SUM(BC51:BC53),5)</f>
        <v>2145</v>
      </c>
      <c r="BD54" s="109" t="n">
        <f aca="false">ROUND(SUM(BD51:BD53),5)</f>
        <v>4587</v>
      </c>
      <c r="BE54" s="109" t="n">
        <f aca="false">ROUND(SUM(BE51:BE53),5)</f>
        <v>0</v>
      </c>
      <c r="BF54" s="109" t="n">
        <f aca="false">ROUND(SUM(BF51:BF53),5)</f>
        <v>2838</v>
      </c>
      <c r="BG54" s="109" t="n">
        <f aca="false">ROUND(SUM(BG51:BG53),5)</f>
        <v>53361</v>
      </c>
      <c r="BH54" s="109" t="n">
        <f aca="false">ROUND(SUM(BH51:BH53),5)</f>
        <v>3630</v>
      </c>
      <c r="BI54" s="109" t="n">
        <f aca="false">ROUND(SUM(BI51:BI53),5)</f>
        <v>2277</v>
      </c>
      <c r="BJ54" s="109" t="n">
        <f aca="false">ROUND(SUM(BJ51:BJ53),5)</f>
        <v>4125</v>
      </c>
      <c r="BK54" s="109" t="n">
        <f aca="false">ROUND(SUM(BK51:BK53),5)</f>
        <v>44814</v>
      </c>
      <c r="BL54" s="109" t="n">
        <f aca="false">ROUND(SUM(BL51:BL53),5)</f>
        <v>0</v>
      </c>
      <c r="BM54" s="109" t="n">
        <f aca="false">ROUND(SUM(BM51:BM53),5)</f>
        <v>30261</v>
      </c>
      <c r="BN54" s="109" t="n">
        <f aca="false">ROUND(SUM(BN51:BN53),5)</f>
        <v>3630</v>
      </c>
      <c r="BO54" s="109" t="n">
        <f aca="false">ROUND(SUM(BO51:BO53),5)</f>
        <v>2574</v>
      </c>
      <c r="BP54" s="109" t="n">
        <f aca="false">ROUND(SUM(BP51:BP53),5)</f>
        <v>3234</v>
      </c>
      <c r="BQ54" s="109" t="n">
        <f aca="false">ROUND(SUM(BQ51:BQ53),5)</f>
        <v>1782</v>
      </c>
      <c r="BR54" s="109" t="n">
        <f aca="false">ROUND(SUM(BR51:BR53),5)</f>
        <v>2178</v>
      </c>
      <c r="BS54" s="109" t="n">
        <f aca="false">ROUND(SUM(BS51:BS53),5)</f>
        <v>4521</v>
      </c>
      <c r="BT54" s="109" t="n">
        <f aca="false">ROUND(SUM(BT51:BT53),5)</f>
        <v>0</v>
      </c>
      <c r="BU54" s="109" t="n">
        <f aca="false">ROUND(SUM(BU51:BU53),5)</f>
        <v>51975</v>
      </c>
      <c r="BV54" s="109" t="n">
        <f aca="false">ROUND(SUM(BV51:BV53),5)</f>
        <v>5181</v>
      </c>
      <c r="BW54" s="109" t="n">
        <f aca="false">ROUND(SUM(BW51:BW53),5)</f>
        <v>0</v>
      </c>
      <c r="BX54" s="109" t="n">
        <f aca="false">ROUND(SUM(BX51:BX53),5)</f>
        <v>20097</v>
      </c>
      <c r="BY54" s="109" t="n">
        <f aca="false">ROUND(SUM(BY51:BY53),5)</f>
        <v>693</v>
      </c>
      <c r="BZ54" s="109" t="n">
        <f aca="false">ROUND(SUM(BZ51:BZ53),5)</f>
        <v>3333</v>
      </c>
      <c r="CA54" s="109" t="n">
        <f aca="false">ROUND(SUM(CA51:CA53),5)</f>
        <v>1452</v>
      </c>
      <c r="CB54" s="109" t="n">
        <f aca="false">ROUND(SUM(CB51:CB53),5)</f>
        <v>14784</v>
      </c>
      <c r="CC54" s="109" t="n">
        <f aca="false">ROUND(SUM(CC51:CC53),5)</f>
        <v>1551</v>
      </c>
      <c r="CD54" s="109" t="n">
        <f aca="false">ROUND(SUM(CD51:CD53),5)</f>
        <v>2160</v>
      </c>
      <c r="CE54" s="109" t="n">
        <f aca="false">ROUND(SUM(CE51:CE53),5)</f>
        <v>0</v>
      </c>
      <c r="CF54" s="109" t="n">
        <f aca="false">ROUND(SUM(CF51:CF53),5)</f>
        <v>13167</v>
      </c>
      <c r="CG54" s="109" t="n">
        <f aca="false">ROUND(SUM(CG51:CG53),5)</f>
        <v>4026</v>
      </c>
      <c r="CH54" s="109" t="n">
        <f aca="false">ROUND(SUM(CH51:CH53),5)</f>
        <v>0</v>
      </c>
      <c r="CI54" s="109" t="n">
        <f aca="false">ROUND(SUM(CI51:CI53),5)</f>
        <v>1089</v>
      </c>
      <c r="CJ54" s="109" t="n">
        <f aca="false">ROUND(SUM(CJ51:CJ53),5)</f>
        <v>4950</v>
      </c>
      <c r="CK54" s="109" t="n">
        <f aca="false">ROUND(SUM(CK51:CK53),5)</f>
        <v>56910</v>
      </c>
      <c r="CL54" s="109" t="n">
        <f aca="false">ROUND(SUM(CL51:CL53),5)</f>
        <v>3201</v>
      </c>
      <c r="CM54" s="109" t="n">
        <f aca="false">ROUND(SUM(CM51:CM53),5)</f>
        <v>13513.56</v>
      </c>
      <c r="CN54" s="109" t="n">
        <f aca="false">ROUND(SUM(CN51:CN53),5)</f>
        <v>3069</v>
      </c>
      <c r="CO54" s="109" t="n">
        <f aca="false">ROUND(SUM(CO51:CO53),5)</f>
        <v>87780</v>
      </c>
      <c r="CP54" s="109" t="n">
        <f aca="false">ROUND(SUM(CP51:CP53),5)</f>
        <v>3927</v>
      </c>
      <c r="CQ54" s="109" t="n">
        <f aca="false">ROUND(SUM(CQ51:CQ53),5)</f>
        <v>15324.72</v>
      </c>
      <c r="CR54" s="109" t="n">
        <f aca="false">ROUND(SUM(CR51:CR53),5)</f>
        <v>7491</v>
      </c>
      <c r="CS54" s="109" t="n">
        <f aca="false">ROUND(SUM(CS51:CS53),5)</f>
        <v>47817</v>
      </c>
      <c r="CT54" s="109" t="n">
        <f aca="false">ROUND(SUM(CT51:CT53),5)</f>
        <v>33957</v>
      </c>
      <c r="CU54" s="109" t="n">
        <f aca="false">ROUND(SUM(CU51:CU53),5)</f>
        <v>20674.56</v>
      </c>
      <c r="CV54" s="109" t="n">
        <f aca="false">ROUND(SUM(CV51:CV53),5)</f>
        <v>26925.96</v>
      </c>
      <c r="CW54" s="109" t="n">
        <f aca="false">ROUND(SUM(CW51:CW53),5)</f>
        <v>0</v>
      </c>
      <c r="CX54" s="109" t="n">
        <f aca="false">ROUND(SUM(CX51:CX53),5)</f>
        <v>1815</v>
      </c>
      <c r="CY54" s="109" t="n">
        <f aca="false">ROUND(SUM(CY51:CY53),5)</f>
        <v>4092</v>
      </c>
      <c r="CZ54" s="109" t="n">
        <f aca="false">ROUND(SUM(CZ51:CZ53),5)</f>
        <v>2079</v>
      </c>
      <c r="DA54" s="109" t="n">
        <f aca="false">ROUND(SUM(DA51:DA53),5)</f>
        <v>23100</v>
      </c>
      <c r="DB54" s="109" t="n">
        <f aca="false">ROUND(SUM(DB51:DB53),5)</f>
        <v>1287</v>
      </c>
      <c r="DC54" s="109" t="n">
        <f aca="false">ROUND(SUM(DC51:DC53),5)</f>
        <v>3498</v>
      </c>
      <c r="DD54" s="109" t="n">
        <f aca="false">ROUND(SUM(DD51:DD53),5)</f>
        <v>36267</v>
      </c>
      <c r="DE54" s="109" t="n">
        <f aca="false">ROUND(SUM(DE51:DE53),5)</f>
        <v>4422</v>
      </c>
      <c r="DF54" s="109" t="n">
        <f aca="false">ROUND(SUM(DF51:DF53),5)</f>
        <v>36267</v>
      </c>
      <c r="DG54" s="109" t="n">
        <f aca="false">ROUND(SUM(DG51:DG53),5)</f>
        <v>2178</v>
      </c>
      <c r="DH54" s="109" t="n">
        <f aca="false">ROUND(SUM(DH51:DH53),5)</f>
        <v>7062</v>
      </c>
      <c r="DI54" s="109" t="n">
        <f aca="false">ROUND(SUM(DI51:DI53),5)</f>
        <v>3135</v>
      </c>
      <c r="DJ54" s="109" t="n">
        <f aca="false">ROUND(SUM(DJ51:DJ53),5)</f>
        <v>5346</v>
      </c>
      <c r="DK54" s="109" t="n">
        <f aca="false">ROUND(SUM(DK51:DK53),5)</f>
        <v>3795</v>
      </c>
      <c r="DL54" s="109" t="n">
        <f aca="false">ROUND(SUM(DL51:DL53),5)</f>
        <v>31185</v>
      </c>
      <c r="DM54" s="109" t="n">
        <f aca="false">ROUND(SUM(DM51:DM53),5)</f>
        <v>5973</v>
      </c>
      <c r="DN54" s="109" t="n">
        <f aca="false">ROUND(SUM(DN51:DN53),5)</f>
        <v>3811.56</v>
      </c>
      <c r="DO54" s="109" t="n">
        <f aca="false">ROUND(SUM(DO51:DO53),5)</f>
        <v>1782</v>
      </c>
      <c r="DP54" s="109" t="n">
        <f aca="false">ROUND(SUM(DP51:DP53),5)</f>
        <v>3861</v>
      </c>
      <c r="DQ54" s="109" t="n">
        <f aca="false">ROUND(SUM(DQ51:DQ53),5)</f>
        <v>5148</v>
      </c>
      <c r="DR54" s="109" t="n">
        <f aca="false">ROUND(SUM(DR51:DR53),5)</f>
        <v>13282.56</v>
      </c>
      <c r="DS54" s="109" t="n">
        <f aca="false">ROUND(SUM(DS51:DS53),5)</f>
        <v>1518</v>
      </c>
      <c r="DT54" s="109" t="n">
        <f aca="false">ROUND(SUM(DT51:DT53),5)</f>
        <v>2046</v>
      </c>
      <c r="DU54" s="109" t="n">
        <f aca="false">ROUND(SUM(DU51:DU53),5)</f>
        <v>3234</v>
      </c>
      <c r="DV54" s="109" t="n">
        <f aca="false">ROUND(SUM(DV51:DV53),5)</f>
        <v>1848</v>
      </c>
      <c r="DW54" s="109" t="n">
        <f aca="false">ROUND(SUM(DW51:DW53),5)</f>
        <v>9124.56</v>
      </c>
      <c r="DX54" s="109" t="n">
        <f aca="false">ROUND(SUM(DX51:DX53),5)</f>
        <v>1452</v>
      </c>
      <c r="DY54" s="109" t="n">
        <f aca="false">ROUND(SUM(DY51:DY53),5)</f>
        <v>0</v>
      </c>
      <c r="DZ54" s="109" t="n">
        <f aca="false">ROUND(SUM(DZ51:DZ53),5)</f>
        <v>2871</v>
      </c>
      <c r="EA54" s="109" t="n">
        <f aca="false">ROUND(SUM(EA51:EA53),5)</f>
        <v>3993</v>
      </c>
      <c r="EB54" s="109" t="n">
        <f aca="false">ROUND(SUM(EB51:EB53),5)</f>
        <v>4422</v>
      </c>
      <c r="EC54" s="109" t="n">
        <f aca="false">ROUND(SUM(EC51:EC53),5)</f>
        <v>495</v>
      </c>
      <c r="ED54" s="109" t="n">
        <f aca="false">ROUND(SUM(ED51:ED53),5)</f>
        <v>4323</v>
      </c>
      <c r="EE54" s="109" t="n">
        <f aca="false">ROUND(SUM(EE51:EE53),5)</f>
        <v>5676</v>
      </c>
      <c r="EF54" s="109" t="n">
        <f aca="false">ROUND(SUM(EF51:EF53),5)</f>
        <v>1560</v>
      </c>
      <c r="EG54" s="109" t="n">
        <f aca="false">ROUND(SUM(EG51:EG53),5)</f>
        <v>2574</v>
      </c>
      <c r="EH54" s="109" t="n">
        <f aca="false">ROUND(SUM(EH51:EH53),5)</f>
        <v>4550.04</v>
      </c>
      <c r="EI54" s="109" t="n">
        <f aca="false">ROUND(SUM(EI51:EI53),5)</f>
        <v>0</v>
      </c>
      <c r="EJ54" s="109" t="n">
        <f aca="false">ROUND(SUM(EJ51:EJ53),5)</f>
        <v>29337</v>
      </c>
      <c r="EK54" s="109" t="n">
        <f aca="false">ROUND(SUM(EK51:EK53),5)</f>
        <v>957</v>
      </c>
      <c r="EL54" s="109" t="n">
        <f aca="false">ROUND(SUM(EL51:EL53),5)</f>
        <v>2475</v>
      </c>
      <c r="EM54" s="109" t="n">
        <f aca="false">ROUND(SUM(EM51:EM53),5)</f>
        <v>57750</v>
      </c>
      <c r="EN54" s="109" t="n">
        <f aca="false">ROUND(SUM(EN51:EN53),5)</f>
        <v>85470</v>
      </c>
      <c r="EO54" s="109" t="n">
        <f aca="false">ROUND(SUM(EO51:EO53),5)</f>
        <v>5313</v>
      </c>
      <c r="EP54" s="109" t="n">
        <f aca="false">ROUND(SUM(EP51:EP53),5)</f>
        <v>32802</v>
      </c>
      <c r="EQ54" s="109" t="n">
        <f aca="false">ROUND(SUM(EQ51:EQ53),5)</f>
        <v>3531</v>
      </c>
      <c r="ER54" s="109" t="n">
        <f aca="false">ROUND(SUM(ER51:ER53),5)</f>
        <v>19519.56</v>
      </c>
      <c r="ES54" s="109" t="n">
        <f aca="false">ROUND(SUM(ES51:ES53),5)</f>
        <v>14899.56</v>
      </c>
      <c r="ET54" s="109" t="n">
        <f aca="false">ROUND(SUM(ET51:ET53),5)</f>
        <v>0</v>
      </c>
      <c r="EU54" s="109" t="n">
        <f aca="false">ROUND(SUM(EU51:EU53),5)</f>
        <v>0</v>
      </c>
      <c r="EV54" s="109" t="n">
        <f aca="false">ROUND(SUM(EV51:EV53),5)</f>
        <v>0</v>
      </c>
      <c r="EW54" s="109" t="n">
        <f aca="false">ROUND(SUM(EW51:EW53),5)</f>
        <v>0</v>
      </c>
      <c r="EX54" s="109" t="n">
        <f aca="false">ROUND(SUM(EX51:EX53),5)</f>
        <v>0</v>
      </c>
      <c r="EY54" s="109" t="n">
        <f aca="false">ROUND(SUM(F54:EX54),5)</f>
        <v>1621403.64</v>
      </c>
      <c r="EZ54" s="114"/>
      <c r="FA54" s="125"/>
      <c r="FB54" s="114"/>
      <c r="FC54" s="125"/>
      <c r="FD54" s="114"/>
      <c r="FE54" s="125"/>
      <c r="FF54" s="114"/>
      <c r="FG54" s="125"/>
      <c r="FH54" s="114"/>
      <c r="FI54" s="125"/>
      <c r="FJ54" s="114"/>
      <c r="FK54" s="125"/>
      <c r="FL54" s="114"/>
      <c r="FM54" s="125"/>
      <c r="FN54" s="114"/>
      <c r="FO54" s="125"/>
      <c r="FP54" s="114"/>
      <c r="FQ54" s="125"/>
      <c r="FR54" s="114"/>
      <c r="FS54" s="125"/>
      <c r="FT54" s="114"/>
      <c r="FU54" s="125"/>
      <c r="FV54" s="114"/>
      <c r="FW54" s="125"/>
      <c r="FX54" s="114"/>
      <c r="FY54" s="125"/>
      <c r="FZ54" s="114"/>
      <c r="GA54" s="125"/>
      <c r="GB54" s="114"/>
      <c r="GC54" s="125"/>
      <c r="GD54" s="114"/>
      <c r="GE54" s="125"/>
      <c r="GF54" s="114"/>
      <c r="GG54" s="125"/>
      <c r="GH54" s="114"/>
      <c r="GI54" s="125"/>
      <c r="GJ54" s="114"/>
      <c r="GK54" s="125"/>
      <c r="GL54" s="114"/>
      <c r="GM54" s="125"/>
      <c r="GN54" s="114"/>
      <c r="GO54" s="125"/>
      <c r="GP54" s="114"/>
      <c r="GQ54" s="125"/>
      <c r="GR54" s="114"/>
      <c r="GS54" s="125"/>
      <c r="GT54" s="114"/>
      <c r="GU54" s="125"/>
      <c r="GV54" s="114"/>
      <c r="GW54" s="125"/>
      <c r="GX54" s="114"/>
      <c r="GY54" s="125"/>
      <c r="GZ54" s="114"/>
      <c r="HA54" s="125"/>
      <c r="HB54" s="114"/>
      <c r="HC54" s="125"/>
      <c r="HD54" s="114"/>
      <c r="HE54" s="125"/>
      <c r="HF54" s="114"/>
      <c r="HG54" s="125"/>
      <c r="HH54" s="114"/>
      <c r="HI54" s="125"/>
      <c r="HJ54" s="114"/>
      <c r="HK54" s="125"/>
      <c r="HL54" s="114"/>
      <c r="HM54" s="125"/>
      <c r="HN54" s="114"/>
      <c r="HO54" s="125"/>
      <c r="HP54" s="114"/>
      <c r="HQ54" s="125"/>
      <c r="HR54" s="114"/>
      <c r="HS54" s="125"/>
      <c r="HT54" s="114"/>
      <c r="HU54" s="125"/>
      <c r="HV54" s="114"/>
      <c r="HW54" s="125"/>
      <c r="HX54" s="114"/>
      <c r="HY54" s="125"/>
      <c r="HZ54" s="114"/>
      <c r="IA54" s="125"/>
      <c r="IB54" s="114"/>
      <c r="IC54" s="125"/>
      <c r="ID54" s="114"/>
      <c r="IE54" s="125"/>
      <c r="IF54" s="114"/>
      <c r="IG54" s="125"/>
      <c r="IH54" s="114"/>
      <c r="II54" s="125"/>
      <c r="IJ54" s="114"/>
      <c r="IK54" s="125"/>
      <c r="IL54" s="114"/>
      <c r="IM54" s="125"/>
      <c r="IN54" s="114"/>
      <c r="IO54" s="125"/>
      <c r="IP54" s="114"/>
      <c r="IQ54" s="125"/>
      <c r="IR54" s="114"/>
      <c r="IS54" s="125"/>
      <c r="IT54" s="114"/>
      <c r="IU54" s="125"/>
      <c r="IV54" s="114"/>
      <c r="IW54" s="125"/>
      <c r="IX54" s="114"/>
      <c r="IY54" s="125"/>
      <c r="IZ54" s="114"/>
      <c r="JA54" s="125"/>
      <c r="JB54" s="114"/>
      <c r="JC54" s="125"/>
      <c r="JD54" s="114"/>
      <c r="JE54" s="125"/>
      <c r="JF54" s="114"/>
      <c r="JG54" s="125"/>
      <c r="JH54" s="114"/>
      <c r="JI54" s="125"/>
      <c r="JJ54" s="114"/>
      <c r="JK54" s="125"/>
      <c r="JL54" s="114"/>
      <c r="JM54" s="125"/>
      <c r="JN54" s="114"/>
      <c r="JO54" s="125"/>
      <c r="JP54" s="114"/>
      <c r="JQ54" s="125"/>
      <c r="JR54" s="114"/>
      <c r="JS54" s="125"/>
      <c r="JT54" s="114"/>
      <c r="JU54" s="125"/>
      <c r="JV54" s="114"/>
      <c r="JW54" s="125"/>
      <c r="JX54" s="114"/>
      <c r="JY54" s="126"/>
      <c r="JZ54" s="126"/>
      <c r="KA54" s="126"/>
      <c r="KB54" s="126"/>
      <c r="KC54" s="126"/>
      <c r="KD54" s="126"/>
      <c r="KE54" s="126"/>
      <c r="KF54" s="126"/>
      <c r="KG54" s="126"/>
      <c r="KH54" s="126"/>
      <c r="KI54" s="126"/>
      <c r="KJ54" s="126"/>
      <c r="KK54" s="126"/>
      <c r="KL54" s="126"/>
    </row>
    <row r="55" customFormat="false" ht="30" hidden="false" customHeight="true" outlineLevel="0" collapsed="false">
      <c r="A55" s="76"/>
      <c r="B55" s="76"/>
      <c r="C55" s="76"/>
      <c r="D55" s="76" t="s">
        <v>98</v>
      </c>
      <c r="E55" s="76"/>
      <c r="F55" s="109" t="n">
        <v>0</v>
      </c>
      <c r="G55" s="109" t="n">
        <v>0</v>
      </c>
      <c r="H55" s="109" t="n">
        <v>0</v>
      </c>
      <c r="I55" s="109" t="n">
        <v>0</v>
      </c>
      <c r="J55" s="109" t="n">
        <v>0</v>
      </c>
      <c r="K55" s="109" t="n">
        <v>0</v>
      </c>
      <c r="L55" s="109" t="n">
        <v>0</v>
      </c>
      <c r="M55" s="109" t="n">
        <v>0</v>
      </c>
      <c r="N55" s="109" t="n">
        <v>0</v>
      </c>
      <c r="O55" s="109" t="n">
        <v>0</v>
      </c>
      <c r="P55" s="109" t="n">
        <v>0</v>
      </c>
      <c r="Q55" s="109" t="n">
        <v>0</v>
      </c>
      <c r="R55" s="109" t="n">
        <v>0</v>
      </c>
      <c r="S55" s="109" t="n">
        <v>0</v>
      </c>
      <c r="T55" s="109" t="n">
        <v>0</v>
      </c>
      <c r="U55" s="109" t="n">
        <v>0</v>
      </c>
      <c r="V55" s="109" t="n">
        <v>0</v>
      </c>
      <c r="W55" s="109" t="n">
        <v>0</v>
      </c>
      <c r="X55" s="109" t="n">
        <v>0</v>
      </c>
      <c r="Y55" s="109" t="n">
        <v>0</v>
      </c>
      <c r="Z55" s="109" t="n">
        <v>0</v>
      </c>
      <c r="AA55" s="109" t="n">
        <v>0</v>
      </c>
      <c r="AB55" s="109" t="n">
        <v>0</v>
      </c>
      <c r="AC55" s="109" t="n">
        <v>0</v>
      </c>
      <c r="AD55" s="109" t="n">
        <v>0</v>
      </c>
      <c r="AE55" s="109" t="n">
        <v>0</v>
      </c>
      <c r="AF55" s="109" t="n">
        <v>0</v>
      </c>
      <c r="AG55" s="109" t="n">
        <v>0</v>
      </c>
      <c r="AH55" s="109" t="n">
        <v>0</v>
      </c>
      <c r="AI55" s="109" t="n">
        <v>0</v>
      </c>
      <c r="AJ55" s="109" t="n">
        <v>0</v>
      </c>
      <c r="AK55" s="109" t="n">
        <v>0</v>
      </c>
      <c r="AL55" s="109" t="n">
        <v>0</v>
      </c>
      <c r="AM55" s="109" t="n">
        <v>0</v>
      </c>
      <c r="AN55" s="109" t="n">
        <v>0</v>
      </c>
      <c r="AO55" s="109" t="n">
        <v>0</v>
      </c>
      <c r="AP55" s="109" t="n">
        <v>0</v>
      </c>
      <c r="AQ55" s="109" t="n">
        <v>0</v>
      </c>
      <c r="AR55" s="109" t="n">
        <v>0</v>
      </c>
      <c r="AS55" s="109" t="n">
        <v>0</v>
      </c>
      <c r="AT55" s="109" t="n">
        <v>0</v>
      </c>
      <c r="AU55" s="109" t="n">
        <v>0</v>
      </c>
      <c r="AV55" s="109" t="n">
        <v>0</v>
      </c>
      <c r="AW55" s="109" t="n">
        <v>0</v>
      </c>
      <c r="AX55" s="109" t="n">
        <v>0</v>
      </c>
      <c r="AY55" s="109" t="n">
        <v>0</v>
      </c>
      <c r="AZ55" s="109" t="n">
        <v>0</v>
      </c>
      <c r="BA55" s="109" t="n">
        <v>0</v>
      </c>
      <c r="BB55" s="109" t="n">
        <v>0</v>
      </c>
      <c r="BC55" s="109" t="n">
        <v>0</v>
      </c>
      <c r="BD55" s="109" t="n">
        <v>0</v>
      </c>
      <c r="BE55" s="109" t="n">
        <v>0</v>
      </c>
      <c r="BF55" s="109" t="n">
        <v>0</v>
      </c>
      <c r="BG55" s="109" t="n">
        <v>0</v>
      </c>
      <c r="BH55" s="109" t="n">
        <v>0</v>
      </c>
      <c r="BI55" s="109" t="n">
        <v>0</v>
      </c>
      <c r="BJ55" s="109" t="n">
        <v>0</v>
      </c>
      <c r="BK55" s="109" t="n">
        <v>0</v>
      </c>
      <c r="BL55" s="109" t="n">
        <v>0</v>
      </c>
      <c r="BM55" s="109" t="n">
        <v>0</v>
      </c>
      <c r="BN55" s="109" t="n">
        <v>0</v>
      </c>
      <c r="BO55" s="109" t="n">
        <v>0</v>
      </c>
      <c r="BP55" s="109" t="n">
        <v>0</v>
      </c>
      <c r="BQ55" s="109" t="n">
        <v>0</v>
      </c>
      <c r="BR55" s="109" t="n">
        <v>0</v>
      </c>
      <c r="BS55" s="109" t="n">
        <v>0</v>
      </c>
      <c r="BT55" s="109" t="n">
        <v>0</v>
      </c>
      <c r="BU55" s="109" t="n">
        <v>0</v>
      </c>
      <c r="BV55" s="109" t="n">
        <v>0</v>
      </c>
      <c r="BW55" s="109" t="n">
        <v>0</v>
      </c>
      <c r="BX55" s="109" t="n">
        <v>0</v>
      </c>
      <c r="BY55" s="109" t="n">
        <v>0</v>
      </c>
      <c r="BZ55" s="109" t="n">
        <v>0</v>
      </c>
      <c r="CA55" s="109" t="n">
        <v>0</v>
      </c>
      <c r="CB55" s="109" t="n">
        <v>0</v>
      </c>
      <c r="CC55" s="109" t="n">
        <v>0</v>
      </c>
      <c r="CD55" s="109" t="n">
        <v>0</v>
      </c>
      <c r="CE55" s="109" t="n">
        <v>0</v>
      </c>
      <c r="CF55" s="109" t="n">
        <v>0</v>
      </c>
      <c r="CG55" s="109" t="n">
        <v>0</v>
      </c>
      <c r="CH55" s="109" t="n">
        <v>0</v>
      </c>
      <c r="CI55" s="109" t="n">
        <v>0</v>
      </c>
      <c r="CJ55" s="109" t="n">
        <v>0</v>
      </c>
      <c r="CK55" s="109" t="n">
        <v>0</v>
      </c>
      <c r="CL55" s="109" t="n">
        <v>0</v>
      </c>
      <c r="CM55" s="109" t="n">
        <v>0</v>
      </c>
      <c r="CN55" s="109" t="n">
        <v>0</v>
      </c>
      <c r="CO55" s="109" t="n">
        <v>0</v>
      </c>
      <c r="CP55" s="109" t="n">
        <v>0</v>
      </c>
      <c r="CQ55" s="109" t="n">
        <v>0</v>
      </c>
      <c r="CR55" s="109" t="n">
        <v>0</v>
      </c>
      <c r="CS55" s="109" t="n">
        <v>0</v>
      </c>
      <c r="CT55" s="109" t="n">
        <v>0</v>
      </c>
      <c r="CU55" s="109" t="n">
        <v>0</v>
      </c>
      <c r="CV55" s="109" t="n">
        <v>0</v>
      </c>
      <c r="CW55" s="109" t="n">
        <v>0</v>
      </c>
      <c r="CX55" s="109" t="n">
        <v>0</v>
      </c>
      <c r="CY55" s="109" t="n">
        <v>0</v>
      </c>
      <c r="CZ55" s="109" t="n">
        <v>0</v>
      </c>
      <c r="DA55" s="109" t="n">
        <v>0</v>
      </c>
      <c r="DB55" s="109" t="n">
        <v>0</v>
      </c>
      <c r="DC55" s="109" t="n">
        <v>0</v>
      </c>
      <c r="DD55" s="109" t="n">
        <v>0</v>
      </c>
      <c r="DE55" s="109" t="n">
        <v>0</v>
      </c>
      <c r="DF55" s="109" t="n">
        <v>0</v>
      </c>
      <c r="DG55" s="109" t="n">
        <v>0</v>
      </c>
      <c r="DH55" s="109" t="n">
        <v>0</v>
      </c>
      <c r="DI55" s="109" t="n">
        <v>0</v>
      </c>
      <c r="DJ55" s="109" t="n">
        <v>0</v>
      </c>
      <c r="DK55" s="109" t="n">
        <v>0</v>
      </c>
      <c r="DL55" s="109" t="n">
        <v>0</v>
      </c>
      <c r="DM55" s="109" t="n">
        <v>0</v>
      </c>
      <c r="DN55" s="109" t="n">
        <v>0</v>
      </c>
      <c r="DO55" s="109" t="n">
        <v>0</v>
      </c>
      <c r="DP55" s="109" t="n">
        <v>0</v>
      </c>
      <c r="DQ55" s="109" t="n">
        <v>0</v>
      </c>
      <c r="DR55" s="109" t="n">
        <v>0</v>
      </c>
      <c r="DS55" s="109" t="n">
        <v>0</v>
      </c>
      <c r="DT55" s="109" t="n">
        <v>0</v>
      </c>
      <c r="DU55" s="109" t="n">
        <v>0</v>
      </c>
      <c r="DV55" s="109" t="n">
        <v>0</v>
      </c>
      <c r="DW55" s="109" t="n">
        <v>0</v>
      </c>
      <c r="DX55" s="109" t="n">
        <v>0</v>
      </c>
      <c r="DY55" s="109" t="n">
        <v>0</v>
      </c>
      <c r="DZ55" s="109" t="n">
        <v>0</v>
      </c>
      <c r="EA55" s="109" t="n">
        <v>0</v>
      </c>
      <c r="EB55" s="109" t="n">
        <v>0</v>
      </c>
      <c r="EC55" s="109" t="n">
        <v>0</v>
      </c>
      <c r="ED55" s="109" t="n">
        <v>0</v>
      </c>
      <c r="EE55" s="109" t="n">
        <v>0</v>
      </c>
      <c r="EF55" s="109" t="n">
        <v>0</v>
      </c>
      <c r="EG55" s="109" t="n">
        <v>0</v>
      </c>
      <c r="EH55" s="109" t="n">
        <v>0</v>
      </c>
      <c r="EI55" s="109" t="n">
        <v>0</v>
      </c>
      <c r="EJ55" s="109" t="n">
        <v>0</v>
      </c>
      <c r="EK55" s="109" t="n">
        <v>0</v>
      </c>
      <c r="EL55" s="109" t="n">
        <v>0</v>
      </c>
      <c r="EM55" s="109" t="n">
        <v>0</v>
      </c>
      <c r="EN55" s="109" t="n">
        <v>0</v>
      </c>
      <c r="EO55" s="109" t="n">
        <v>0</v>
      </c>
      <c r="EP55" s="109" t="n">
        <v>0</v>
      </c>
      <c r="EQ55" s="109" t="n">
        <v>0</v>
      </c>
      <c r="ER55" s="109" t="n">
        <v>0</v>
      </c>
      <c r="ES55" s="109" t="n">
        <v>0</v>
      </c>
      <c r="ET55" s="109" t="n">
        <v>0</v>
      </c>
      <c r="EU55" s="109" t="n">
        <v>0</v>
      </c>
      <c r="EV55" s="109" t="n">
        <v>0</v>
      </c>
      <c r="EW55" s="109" t="n">
        <v>0</v>
      </c>
      <c r="EX55" s="109" t="n">
        <v>0</v>
      </c>
      <c r="EY55" s="109" t="n">
        <f aca="false">ROUND(SUM(F55:EX55),5)</f>
        <v>0</v>
      </c>
      <c r="EZ55" s="114"/>
      <c r="FA55" s="125"/>
      <c r="FB55" s="114"/>
      <c r="FC55" s="125"/>
      <c r="FD55" s="114"/>
      <c r="FE55" s="125"/>
      <c r="FF55" s="114"/>
      <c r="FG55" s="125"/>
      <c r="FH55" s="114"/>
      <c r="FI55" s="125"/>
      <c r="FJ55" s="114"/>
      <c r="FK55" s="125"/>
      <c r="FL55" s="114"/>
      <c r="FM55" s="125"/>
      <c r="FN55" s="114"/>
      <c r="FO55" s="125"/>
      <c r="FP55" s="114"/>
      <c r="FQ55" s="125"/>
      <c r="FR55" s="114"/>
      <c r="FS55" s="125"/>
      <c r="FT55" s="114"/>
      <c r="FU55" s="125"/>
      <c r="FV55" s="114"/>
      <c r="FW55" s="125"/>
      <c r="FX55" s="114"/>
      <c r="FY55" s="125"/>
      <c r="FZ55" s="114"/>
      <c r="GA55" s="125"/>
      <c r="GB55" s="114"/>
      <c r="GC55" s="125"/>
      <c r="GD55" s="114"/>
      <c r="GE55" s="125"/>
      <c r="GF55" s="114"/>
      <c r="GG55" s="125"/>
      <c r="GH55" s="114"/>
      <c r="GI55" s="125"/>
      <c r="GJ55" s="114"/>
      <c r="GK55" s="125"/>
      <c r="GL55" s="114"/>
      <c r="GM55" s="125"/>
      <c r="GN55" s="114"/>
      <c r="GO55" s="125"/>
      <c r="GP55" s="114"/>
      <c r="GQ55" s="125"/>
      <c r="GR55" s="114"/>
      <c r="GS55" s="125"/>
      <c r="GT55" s="114"/>
      <c r="GU55" s="125"/>
      <c r="GV55" s="114"/>
      <c r="GW55" s="125"/>
      <c r="GX55" s="114"/>
      <c r="GY55" s="125"/>
      <c r="GZ55" s="114"/>
      <c r="HA55" s="125"/>
      <c r="HB55" s="114"/>
      <c r="HC55" s="125"/>
      <c r="HD55" s="114"/>
      <c r="HE55" s="125"/>
      <c r="HF55" s="114"/>
      <c r="HG55" s="125"/>
      <c r="HH55" s="114"/>
      <c r="HI55" s="125"/>
      <c r="HJ55" s="114"/>
      <c r="HK55" s="125"/>
      <c r="HL55" s="114"/>
      <c r="HM55" s="125"/>
      <c r="HN55" s="114"/>
      <c r="HO55" s="125"/>
      <c r="HP55" s="114"/>
      <c r="HQ55" s="125"/>
      <c r="HR55" s="114"/>
      <c r="HS55" s="125"/>
      <c r="HT55" s="114"/>
      <c r="HU55" s="125"/>
      <c r="HV55" s="114"/>
      <c r="HW55" s="125"/>
      <c r="HX55" s="114"/>
      <c r="HY55" s="125"/>
      <c r="HZ55" s="114"/>
      <c r="IA55" s="125"/>
      <c r="IB55" s="114"/>
      <c r="IC55" s="125"/>
      <c r="ID55" s="114"/>
      <c r="IE55" s="125"/>
      <c r="IF55" s="114"/>
      <c r="IG55" s="125"/>
      <c r="IH55" s="114"/>
      <c r="II55" s="125"/>
      <c r="IJ55" s="114"/>
      <c r="IK55" s="125"/>
      <c r="IL55" s="114"/>
      <c r="IM55" s="125"/>
      <c r="IN55" s="114"/>
      <c r="IO55" s="125"/>
      <c r="IP55" s="114"/>
      <c r="IQ55" s="125"/>
      <c r="IR55" s="114"/>
      <c r="IS55" s="125"/>
      <c r="IT55" s="114"/>
      <c r="IU55" s="125"/>
      <c r="IV55" s="114"/>
      <c r="IW55" s="125"/>
      <c r="IX55" s="114"/>
      <c r="IY55" s="125"/>
      <c r="IZ55" s="114"/>
      <c r="JA55" s="125"/>
      <c r="JB55" s="114"/>
      <c r="JC55" s="125"/>
      <c r="JD55" s="114"/>
      <c r="JE55" s="125"/>
      <c r="JF55" s="114"/>
      <c r="JG55" s="125"/>
      <c r="JH55" s="114"/>
      <c r="JI55" s="125"/>
      <c r="JJ55" s="114"/>
      <c r="JK55" s="125"/>
      <c r="JL55" s="114"/>
      <c r="JM55" s="125"/>
      <c r="JN55" s="114"/>
      <c r="JO55" s="125"/>
      <c r="JP55" s="114"/>
      <c r="JQ55" s="125"/>
      <c r="JR55" s="114"/>
      <c r="JS55" s="125"/>
      <c r="JT55" s="114"/>
      <c r="JU55" s="125"/>
      <c r="JV55" s="114"/>
      <c r="JW55" s="125"/>
      <c r="JX55" s="114"/>
      <c r="JY55" s="126"/>
      <c r="JZ55" s="126"/>
      <c r="KA55" s="126"/>
      <c r="KB55" s="126"/>
      <c r="KC55" s="126"/>
      <c r="KD55" s="126"/>
      <c r="KE55" s="126"/>
      <c r="KF55" s="126"/>
      <c r="KG55" s="126"/>
      <c r="KH55" s="126"/>
      <c r="KI55" s="126"/>
      <c r="KJ55" s="126"/>
      <c r="KK55" s="126"/>
      <c r="KL55" s="126"/>
    </row>
    <row r="56" customFormat="false" ht="13.8" hidden="false" customHeight="false" outlineLevel="0" collapsed="false">
      <c r="A56" s="76"/>
      <c r="B56" s="76"/>
      <c r="C56" s="76"/>
      <c r="D56" s="76" t="s">
        <v>25</v>
      </c>
      <c r="E56" s="76"/>
      <c r="F56" s="109" t="n">
        <v>104.14</v>
      </c>
      <c r="G56" s="109" t="n">
        <v>351.66</v>
      </c>
      <c r="H56" s="109" t="n">
        <v>1572.21</v>
      </c>
      <c r="I56" s="109" t="n">
        <v>28.23</v>
      </c>
      <c r="J56" s="109" t="n">
        <v>801.74</v>
      </c>
      <c r="K56" s="109" t="n">
        <v>832.99</v>
      </c>
      <c r="L56" s="109" t="n">
        <v>59.76</v>
      </c>
      <c r="M56" s="109" t="n">
        <v>57.02</v>
      </c>
      <c r="N56" s="109" t="n">
        <v>351.93</v>
      </c>
      <c r="O56" s="109" t="n">
        <v>1224.95</v>
      </c>
      <c r="P56" s="109" t="n">
        <v>52.07</v>
      </c>
      <c r="Q56" s="109" t="n">
        <v>219.28</v>
      </c>
      <c r="R56" s="109" t="n">
        <v>39.19</v>
      </c>
      <c r="S56" s="109" t="n">
        <v>0</v>
      </c>
      <c r="T56" s="109" t="n">
        <v>23.32</v>
      </c>
      <c r="U56" s="109" t="n">
        <v>0</v>
      </c>
      <c r="V56" s="109" t="n">
        <v>556.7</v>
      </c>
      <c r="W56" s="109" t="n">
        <v>0</v>
      </c>
      <c r="X56" s="109" t="n">
        <v>25</v>
      </c>
      <c r="Y56" s="109" t="n">
        <v>855.18</v>
      </c>
      <c r="Z56" s="109" t="n">
        <v>0</v>
      </c>
      <c r="AA56" s="109" t="n">
        <v>0</v>
      </c>
      <c r="AB56" s="109" t="n">
        <v>41.12</v>
      </c>
      <c r="AC56" s="109" t="n">
        <v>134.3</v>
      </c>
      <c r="AD56" s="109" t="n">
        <v>748.28</v>
      </c>
      <c r="AE56" s="109" t="n">
        <v>54.81</v>
      </c>
      <c r="AF56" s="109" t="n">
        <v>28.79</v>
      </c>
      <c r="AG56" s="109" t="n">
        <v>555.05</v>
      </c>
      <c r="AH56" s="109" t="n">
        <v>47.41</v>
      </c>
      <c r="AI56" s="109" t="n">
        <v>113.22</v>
      </c>
      <c r="AJ56" s="109" t="n">
        <v>94.02</v>
      </c>
      <c r="AK56" s="109" t="n">
        <v>166.64</v>
      </c>
      <c r="AL56" s="109" t="n">
        <v>54.81</v>
      </c>
      <c r="AM56" s="109" t="n">
        <v>0</v>
      </c>
      <c r="AN56" s="109" t="n">
        <v>113.22</v>
      </c>
      <c r="AO56" s="109" t="n">
        <v>28.23</v>
      </c>
      <c r="AP56" s="109" t="n">
        <v>106.9</v>
      </c>
      <c r="AQ56" s="109" t="n">
        <v>98.13</v>
      </c>
      <c r="AR56" s="109" t="n">
        <v>76.22</v>
      </c>
      <c r="AS56" s="109" t="n">
        <v>79.5</v>
      </c>
      <c r="AT56" s="109" t="n">
        <v>498.85</v>
      </c>
      <c r="AU56" s="109" t="n">
        <v>33.71</v>
      </c>
      <c r="AV56" s="109" t="n">
        <v>37.82</v>
      </c>
      <c r="AW56" s="109" t="n">
        <v>32.35</v>
      </c>
      <c r="AX56" s="109" t="n">
        <v>120.6</v>
      </c>
      <c r="AY56" s="109" t="n">
        <v>137.05</v>
      </c>
      <c r="AZ56" s="109" t="n">
        <v>173.49</v>
      </c>
      <c r="BA56" s="109" t="n">
        <v>52.07</v>
      </c>
      <c r="BB56" s="109" t="n">
        <v>13.18</v>
      </c>
      <c r="BC56" s="109" t="n">
        <v>44.68</v>
      </c>
      <c r="BD56" s="109" t="n">
        <v>95.39</v>
      </c>
      <c r="BE56" s="109" t="n">
        <v>0</v>
      </c>
      <c r="BF56" s="109" t="n">
        <v>58.95</v>
      </c>
      <c r="BG56" s="109" t="n">
        <v>1028.95</v>
      </c>
      <c r="BH56" s="109" t="n">
        <v>75.36</v>
      </c>
      <c r="BI56" s="109" t="n">
        <v>47.41</v>
      </c>
      <c r="BJ56" s="109" t="n">
        <v>85.79</v>
      </c>
      <c r="BK56" s="109" t="n">
        <v>864.22</v>
      </c>
      <c r="BL56" s="109" t="n">
        <v>0</v>
      </c>
      <c r="BM56" s="109" t="n">
        <v>583.57</v>
      </c>
      <c r="BN56" s="109" t="n">
        <v>75.36</v>
      </c>
      <c r="BO56" s="109" t="n">
        <v>53.46</v>
      </c>
      <c r="BP56" s="109" t="n">
        <v>67.16</v>
      </c>
      <c r="BQ56" s="109" t="n">
        <v>37.01</v>
      </c>
      <c r="BR56" s="109" t="n">
        <v>45.23</v>
      </c>
      <c r="BS56" s="109" t="n">
        <v>94.02</v>
      </c>
      <c r="BT56" s="109" t="n">
        <v>0</v>
      </c>
      <c r="BU56" s="109" t="n">
        <v>1002.1</v>
      </c>
      <c r="BV56" s="109" t="n">
        <v>107.72</v>
      </c>
      <c r="BW56" s="109" t="n">
        <v>0</v>
      </c>
      <c r="BX56" s="109" t="n">
        <v>387.57</v>
      </c>
      <c r="BY56" s="109" t="n">
        <v>14.53</v>
      </c>
      <c r="BZ56" s="109" t="n">
        <v>69.34</v>
      </c>
      <c r="CA56" s="109" t="n">
        <v>30.15</v>
      </c>
      <c r="CB56" s="109" t="n">
        <v>292.46</v>
      </c>
      <c r="CC56" s="109" t="n">
        <v>32.35</v>
      </c>
      <c r="CD56" s="109" t="n">
        <v>44.68</v>
      </c>
      <c r="CE56" s="109" t="n">
        <v>0</v>
      </c>
      <c r="CF56" s="109" t="n">
        <v>260.39</v>
      </c>
      <c r="CG56" s="109" t="n">
        <v>83.59</v>
      </c>
      <c r="CH56" s="109" t="n">
        <v>0</v>
      </c>
      <c r="CI56" s="109" t="n">
        <v>22.76</v>
      </c>
      <c r="CJ56" s="109" t="n">
        <v>102.79</v>
      </c>
      <c r="CK56" s="109" t="n">
        <v>1207.13</v>
      </c>
      <c r="CL56" s="109" t="n">
        <v>66.6</v>
      </c>
      <c r="CM56" s="109" t="n">
        <v>267.26</v>
      </c>
      <c r="CN56" s="109" t="n">
        <v>63.86</v>
      </c>
      <c r="CO56" s="109" t="n">
        <v>1861.94</v>
      </c>
      <c r="CP56" s="109" t="n">
        <v>81.68</v>
      </c>
      <c r="CQ56" s="109" t="n">
        <v>340.43</v>
      </c>
      <c r="CR56" s="109" t="n">
        <v>155.68</v>
      </c>
      <c r="CS56" s="109" t="n">
        <v>837.38</v>
      </c>
      <c r="CT56" s="109" t="n">
        <v>654.84</v>
      </c>
      <c r="CU56" s="109" t="n">
        <v>846.41</v>
      </c>
      <c r="CV56" s="109" t="n">
        <v>0</v>
      </c>
      <c r="CW56" s="109" t="n">
        <v>0</v>
      </c>
      <c r="CX56" s="109" t="n">
        <v>37.82</v>
      </c>
      <c r="CY56" s="109" t="n">
        <v>84.96</v>
      </c>
      <c r="CZ56" s="109" t="n">
        <v>43.31</v>
      </c>
      <c r="DA56" s="109" t="n">
        <v>354.15</v>
      </c>
      <c r="DB56" s="109" t="n">
        <v>26.88</v>
      </c>
      <c r="DC56" s="109" t="n">
        <v>72.64</v>
      </c>
      <c r="DD56" s="109" t="n">
        <v>107.72</v>
      </c>
      <c r="DE56" s="109" t="n">
        <v>91.83</v>
      </c>
      <c r="DF56" s="109" t="n">
        <v>699.23</v>
      </c>
      <c r="DG56" s="109" t="n">
        <v>45.23</v>
      </c>
      <c r="DH56" s="109" t="n">
        <v>146.66</v>
      </c>
      <c r="DI56" s="109" t="n">
        <v>65.24</v>
      </c>
      <c r="DJ56" s="109" t="n">
        <v>111.02</v>
      </c>
      <c r="DK56" s="109" t="n">
        <v>78.93</v>
      </c>
      <c r="DL56" s="109" t="n">
        <v>601.37</v>
      </c>
      <c r="DM56" s="109" t="n">
        <v>124.17</v>
      </c>
      <c r="DN56" s="109" t="n">
        <v>118.34</v>
      </c>
      <c r="DO56" s="109" t="n">
        <v>37.01</v>
      </c>
      <c r="DP56" s="109" t="n">
        <v>80.3</v>
      </c>
      <c r="DQ56" s="109" t="n">
        <v>106.9</v>
      </c>
      <c r="DR56" s="109" t="n">
        <v>262.59</v>
      </c>
      <c r="DS56" s="109" t="n">
        <v>31.54</v>
      </c>
      <c r="DT56" s="109" t="n">
        <v>42.48</v>
      </c>
      <c r="DU56" s="109" t="n">
        <v>67.16</v>
      </c>
      <c r="DV56" s="109" t="n">
        <v>38.39</v>
      </c>
      <c r="DW56" s="109" t="n">
        <v>180.36</v>
      </c>
      <c r="DX56" s="109" t="n">
        <v>30.15</v>
      </c>
      <c r="DY56" s="109" t="n">
        <v>0</v>
      </c>
      <c r="DZ56" s="109" t="n">
        <v>59.76</v>
      </c>
      <c r="EA56" s="109" t="n">
        <v>83.07</v>
      </c>
      <c r="EB56" s="109" t="n">
        <v>91.83</v>
      </c>
      <c r="EC56" s="109" t="n">
        <v>10.43</v>
      </c>
      <c r="ED56" s="109" t="n">
        <v>89.92</v>
      </c>
      <c r="EE56" s="109" t="n">
        <v>117.86</v>
      </c>
      <c r="EF56" s="109" t="n">
        <v>36.45</v>
      </c>
      <c r="EG56" s="109" t="n">
        <v>53.46</v>
      </c>
      <c r="EH56" s="109" t="n">
        <v>0</v>
      </c>
      <c r="EI56" s="109" t="n">
        <v>0</v>
      </c>
      <c r="EJ56" s="109" t="n">
        <v>565.72</v>
      </c>
      <c r="EK56" s="109" t="n">
        <v>20.01</v>
      </c>
      <c r="EL56" s="109" t="n">
        <v>51.55</v>
      </c>
      <c r="EM56" s="109" t="n">
        <v>1104.61</v>
      </c>
      <c r="EN56" s="109" t="n">
        <v>1647.93</v>
      </c>
      <c r="EO56" s="109" t="n">
        <v>110.47</v>
      </c>
      <c r="EP56" s="109" t="n">
        <v>632.6</v>
      </c>
      <c r="EQ56" s="109" t="n">
        <v>73.46</v>
      </c>
      <c r="ER56" s="109" t="n">
        <v>752.67</v>
      </c>
      <c r="ES56" s="109" t="n">
        <v>88.53</v>
      </c>
      <c r="ET56" s="109" t="n">
        <v>0</v>
      </c>
      <c r="EU56" s="109" t="n">
        <v>0</v>
      </c>
      <c r="EV56" s="109" t="n">
        <v>0</v>
      </c>
      <c r="EW56" s="109" t="n">
        <v>0</v>
      </c>
      <c r="EX56" s="109" t="n">
        <v>0</v>
      </c>
      <c r="EY56" s="109" t="n">
        <f aca="false">ROUND(SUM(F56:EX56),5)</f>
        <v>32162.05</v>
      </c>
      <c r="EZ56" s="114"/>
      <c r="FA56" s="125"/>
      <c r="FB56" s="114"/>
      <c r="FC56" s="125"/>
      <c r="FD56" s="114"/>
      <c r="FE56" s="125"/>
      <c r="FF56" s="114"/>
      <c r="FG56" s="125"/>
      <c r="FH56" s="114"/>
      <c r="FI56" s="125"/>
      <c r="FJ56" s="114"/>
      <c r="FK56" s="125"/>
      <c r="FL56" s="114"/>
      <c r="FM56" s="125"/>
      <c r="FN56" s="114"/>
      <c r="FO56" s="125"/>
      <c r="FP56" s="114"/>
      <c r="FQ56" s="125"/>
      <c r="FR56" s="114"/>
      <c r="FS56" s="125"/>
      <c r="FT56" s="114"/>
      <c r="FU56" s="125"/>
      <c r="FV56" s="114"/>
      <c r="FW56" s="125"/>
      <c r="FX56" s="114"/>
      <c r="FY56" s="125"/>
      <c r="FZ56" s="114"/>
      <c r="GA56" s="125"/>
      <c r="GB56" s="114"/>
      <c r="GC56" s="125"/>
      <c r="GD56" s="114"/>
      <c r="GE56" s="125"/>
      <c r="GF56" s="114"/>
      <c r="GG56" s="125"/>
      <c r="GH56" s="114"/>
      <c r="GI56" s="125"/>
      <c r="GJ56" s="114"/>
      <c r="GK56" s="125"/>
      <c r="GL56" s="114"/>
      <c r="GM56" s="125"/>
      <c r="GN56" s="114"/>
      <c r="GO56" s="125"/>
      <c r="GP56" s="114"/>
      <c r="GQ56" s="125"/>
      <c r="GR56" s="114"/>
      <c r="GS56" s="125"/>
      <c r="GT56" s="114"/>
      <c r="GU56" s="125"/>
      <c r="GV56" s="114"/>
      <c r="GW56" s="125"/>
      <c r="GX56" s="114"/>
      <c r="GY56" s="125"/>
      <c r="GZ56" s="114"/>
      <c r="HA56" s="125"/>
      <c r="HB56" s="114"/>
      <c r="HC56" s="125"/>
      <c r="HD56" s="114"/>
      <c r="HE56" s="125"/>
      <c r="HF56" s="114"/>
      <c r="HG56" s="125"/>
      <c r="HH56" s="114"/>
      <c r="HI56" s="125"/>
      <c r="HJ56" s="114"/>
      <c r="HK56" s="125"/>
      <c r="HL56" s="114"/>
      <c r="HM56" s="125"/>
      <c r="HN56" s="114"/>
      <c r="HO56" s="125"/>
      <c r="HP56" s="114"/>
      <c r="HQ56" s="125"/>
      <c r="HR56" s="114"/>
      <c r="HS56" s="125"/>
      <c r="HT56" s="114"/>
      <c r="HU56" s="125"/>
      <c r="HV56" s="114"/>
      <c r="HW56" s="125"/>
      <c r="HX56" s="114"/>
      <c r="HY56" s="125"/>
      <c r="HZ56" s="114"/>
      <c r="IA56" s="125"/>
      <c r="IB56" s="114"/>
      <c r="IC56" s="125"/>
      <c r="ID56" s="114"/>
      <c r="IE56" s="125"/>
      <c r="IF56" s="114"/>
      <c r="IG56" s="125"/>
      <c r="IH56" s="114"/>
      <c r="II56" s="125"/>
      <c r="IJ56" s="114"/>
      <c r="IK56" s="125"/>
      <c r="IL56" s="114"/>
      <c r="IM56" s="125"/>
      <c r="IN56" s="114"/>
      <c r="IO56" s="125"/>
      <c r="IP56" s="114"/>
      <c r="IQ56" s="125"/>
      <c r="IR56" s="114"/>
      <c r="IS56" s="125"/>
      <c r="IT56" s="114"/>
      <c r="IU56" s="125"/>
      <c r="IV56" s="114"/>
      <c r="IW56" s="125"/>
      <c r="IX56" s="114"/>
      <c r="IY56" s="125"/>
      <c r="IZ56" s="114"/>
      <c r="JA56" s="125"/>
      <c r="JB56" s="114"/>
      <c r="JC56" s="125"/>
      <c r="JD56" s="114"/>
      <c r="JE56" s="125"/>
      <c r="JF56" s="114"/>
      <c r="JG56" s="125"/>
      <c r="JH56" s="114"/>
      <c r="JI56" s="125"/>
      <c r="JJ56" s="114"/>
      <c r="JK56" s="125"/>
      <c r="JL56" s="114"/>
      <c r="JM56" s="125"/>
      <c r="JN56" s="114"/>
      <c r="JO56" s="125"/>
      <c r="JP56" s="114"/>
      <c r="JQ56" s="125"/>
      <c r="JR56" s="114"/>
      <c r="JS56" s="125"/>
      <c r="JT56" s="114"/>
      <c r="JU56" s="125"/>
      <c r="JV56" s="114"/>
      <c r="JW56" s="125"/>
      <c r="JX56" s="114"/>
      <c r="JY56" s="126"/>
      <c r="JZ56" s="126"/>
      <c r="KA56" s="126"/>
      <c r="KB56" s="126"/>
      <c r="KC56" s="126"/>
      <c r="KD56" s="126"/>
      <c r="KE56" s="126"/>
      <c r="KF56" s="126"/>
      <c r="KG56" s="126"/>
      <c r="KH56" s="126"/>
      <c r="KI56" s="126"/>
      <c r="KJ56" s="126"/>
      <c r="KK56" s="126"/>
      <c r="KL56" s="126"/>
    </row>
    <row r="57" customFormat="false" ht="13.8" hidden="false" customHeight="false" outlineLevel="0" collapsed="false">
      <c r="A57" s="76"/>
      <c r="B57" s="76"/>
      <c r="C57" s="76"/>
      <c r="D57" s="76" t="s">
        <v>99</v>
      </c>
      <c r="E57" s="76"/>
      <c r="F57" s="109"/>
      <c r="G57" s="109"/>
      <c r="H57" s="109"/>
      <c r="I57" s="109"/>
      <c r="J57" s="109"/>
      <c r="K57" s="109"/>
      <c r="L57" s="109"/>
      <c r="M57" s="109"/>
      <c r="N57" s="109"/>
      <c r="O57" s="109"/>
      <c r="P57" s="109"/>
      <c r="Q57" s="109"/>
      <c r="R57" s="109"/>
      <c r="S57" s="109"/>
      <c r="T57" s="109"/>
      <c r="U57" s="109"/>
      <c r="V57" s="109"/>
      <c r="W57" s="109"/>
      <c r="X57" s="109"/>
      <c r="Y57" s="109"/>
      <c r="Z57" s="109"/>
      <c r="AA57" s="109"/>
      <c r="AB57" s="109"/>
      <c r="AC57" s="109"/>
      <c r="AD57" s="109"/>
      <c r="AE57" s="109"/>
      <c r="AF57" s="109"/>
      <c r="AG57" s="109"/>
      <c r="AH57" s="109"/>
      <c r="AI57" s="109"/>
      <c r="AJ57" s="109"/>
      <c r="AK57" s="109"/>
      <c r="AL57" s="109"/>
      <c r="AM57" s="109"/>
      <c r="AN57" s="109"/>
      <c r="AO57" s="109"/>
      <c r="AP57" s="109"/>
      <c r="AQ57" s="109"/>
      <c r="AR57" s="109"/>
      <c r="AS57" s="109"/>
      <c r="AT57" s="109"/>
      <c r="AU57" s="109"/>
      <c r="AV57" s="109"/>
      <c r="AW57" s="109"/>
      <c r="AX57" s="109"/>
      <c r="AY57" s="109"/>
      <c r="AZ57" s="109"/>
      <c r="BA57" s="109"/>
      <c r="BB57" s="109"/>
      <c r="BC57" s="109"/>
      <c r="BD57" s="109"/>
      <c r="BE57" s="109"/>
      <c r="BF57" s="109"/>
      <c r="BG57" s="109"/>
      <c r="BH57" s="109"/>
      <c r="BI57" s="109"/>
      <c r="BJ57" s="109"/>
      <c r="BK57" s="109"/>
      <c r="BL57" s="109"/>
      <c r="BM57" s="109"/>
      <c r="BN57" s="109"/>
      <c r="BO57" s="109"/>
      <c r="BP57" s="109"/>
      <c r="BQ57" s="109"/>
      <c r="BR57" s="109"/>
      <c r="BS57" s="109"/>
      <c r="BT57" s="109"/>
      <c r="BU57" s="109"/>
      <c r="BV57" s="109"/>
      <c r="BW57" s="109"/>
      <c r="BX57" s="109"/>
      <c r="BY57" s="109"/>
      <c r="BZ57" s="109"/>
      <c r="CA57" s="109"/>
      <c r="CB57" s="109"/>
      <c r="CC57" s="109"/>
      <c r="CD57" s="109"/>
      <c r="CE57" s="109"/>
      <c r="CF57" s="109"/>
      <c r="CG57" s="109"/>
      <c r="CH57" s="109"/>
      <c r="CI57" s="109"/>
      <c r="CJ57" s="109"/>
      <c r="CK57" s="109"/>
      <c r="CL57" s="109"/>
      <c r="CM57" s="109"/>
      <c r="CN57" s="109"/>
      <c r="CO57" s="109"/>
      <c r="CP57" s="109"/>
      <c r="CQ57" s="109"/>
      <c r="CR57" s="109"/>
      <c r="CS57" s="109"/>
      <c r="CT57" s="109"/>
      <c r="CU57" s="109"/>
      <c r="CV57" s="109"/>
      <c r="CW57" s="109"/>
      <c r="CX57" s="109"/>
      <c r="CY57" s="109"/>
      <c r="CZ57" s="109"/>
      <c r="DA57" s="109"/>
      <c r="DB57" s="109"/>
      <c r="DC57" s="109"/>
      <c r="DD57" s="109"/>
      <c r="DE57" s="109"/>
      <c r="DF57" s="109"/>
      <c r="DG57" s="109"/>
      <c r="DH57" s="109"/>
      <c r="DI57" s="109"/>
      <c r="DJ57" s="109"/>
      <c r="DK57" s="109"/>
      <c r="DL57" s="109"/>
      <c r="DM57" s="109"/>
      <c r="DN57" s="109"/>
      <c r="DO57" s="109"/>
      <c r="DP57" s="109"/>
      <c r="DQ57" s="109"/>
      <c r="DR57" s="109"/>
      <c r="DS57" s="109"/>
      <c r="DT57" s="109"/>
      <c r="DU57" s="109"/>
      <c r="DV57" s="109"/>
      <c r="DW57" s="109"/>
      <c r="DX57" s="109"/>
      <c r="DY57" s="109"/>
      <c r="DZ57" s="109"/>
      <c r="EA57" s="109"/>
      <c r="EB57" s="109"/>
      <c r="EC57" s="109"/>
      <c r="ED57" s="109"/>
      <c r="EE57" s="109"/>
      <c r="EF57" s="109"/>
      <c r="EG57" s="109"/>
      <c r="EH57" s="109"/>
      <c r="EI57" s="109"/>
      <c r="EJ57" s="109"/>
      <c r="EK57" s="109"/>
      <c r="EL57" s="109"/>
      <c r="EM57" s="109"/>
      <c r="EN57" s="109"/>
      <c r="EO57" s="109"/>
      <c r="EP57" s="109"/>
      <c r="EQ57" s="109"/>
      <c r="ER57" s="109"/>
      <c r="ES57" s="109"/>
      <c r="ET57" s="109"/>
      <c r="EU57" s="109"/>
      <c r="EV57" s="109"/>
      <c r="EW57" s="109"/>
      <c r="EX57" s="109"/>
      <c r="EY57" s="109"/>
      <c r="EZ57" s="114"/>
      <c r="FA57" s="125"/>
      <c r="FB57" s="114"/>
      <c r="FC57" s="125"/>
      <c r="FD57" s="114"/>
      <c r="FE57" s="125"/>
      <c r="FF57" s="114"/>
      <c r="FG57" s="125"/>
      <c r="FH57" s="114"/>
      <c r="FI57" s="125"/>
      <c r="FJ57" s="114"/>
      <c r="FK57" s="125"/>
      <c r="FL57" s="114"/>
      <c r="FM57" s="125"/>
      <c r="FN57" s="114"/>
      <c r="FO57" s="125"/>
      <c r="FP57" s="114"/>
      <c r="FQ57" s="125"/>
      <c r="FR57" s="114"/>
      <c r="FS57" s="125"/>
      <c r="FT57" s="114"/>
      <c r="FU57" s="125"/>
      <c r="FV57" s="114"/>
      <c r="FW57" s="125"/>
      <c r="FX57" s="114"/>
      <c r="FY57" s="125"/>
      <c r="FZ57" s="114"/>
      <c r="GA57" s="125"/>
      <c r="GB57" s="114"/>
      <c r="GC57" s="125"/>
      <c r="GD57" s="114"/>
      <c r="GE57" s="125"/>
      <c r="GF57" s="114"/>
      <c r="GG57" s="125"/>
      <c r="GH57" s="114"/>
      <c r="GI57" s="125"/>
      <c r="GJ57" s="114"/>
      <c r="GK57" s="125"/>
      <c r="GL57" s="114"/>
      <c r="GM57" s="125"/>
      <c r="GN57" s="114"/>
      <c r="GO57" s="125"/>
      <c r="GP57" s="114"/>
      <c r="GQ57" s="125"/>
      <c r="GR57" s="114"/>
      <c r="GS57" s="125"/>
      <c r="GT57" s="114"/>
      <c r="GU57" s="125"/>
      <c r="GV57" s="114"/>
      <c r="GW57" s="125"/>
      <c r="GX57" s="114"/>
      <c r="GY57" s="125"/>
      <c r="GZ57" s="114"/>
      <c r="HA57" s="125"/>
      <c r="HB57" s="114"/>
      <c r="HC57" s="125"/>
      <c r="HD57" s="114"/>
      <c r="HE57" s="125"/>
      <c r="HF57" s="114"/>
      <c r="HG57" s="125"/>
      <c r="HH57" s="114"/>
      <c r="HI57" s="125"/>
      <c r="HJ57" s="114"/>
      <c r="HK57" s="125"/>
      <c r="HL57" s="114"/>
      <c r="HM57" s="125"/>
      <c r="HN57" s="114"/>
      <c r="HO57" s="125"/>
      <c r="HP57" s="114"/>
      <c r="HQ57" s="125"/>
      <c r="HR57" s="114"/>
      <c r="HS57" s="125"/>
      <c r="HT57" s="114"/>
      <c r="HU57" s="125"/>
      <c r="HV57" s="114"/>
      <c r="HW57" s="125"/>
      <c r="HX57" s="114"/>
      <c r="HY57" s="125"/>
      <c r="HZ57" s="114"/>
      <c r="IA57" s="125"/>
      <c r="IB57" s="114"/>
      <c r="IC57" s="125"/>
      <c r="ID57" s="114"/>
      <c r="IE57" s="125"/>
      <c r="IF57" s="114"/>
      <c r="IG57" s="125"/>
      <c r="IH57" s="114"/>
      <c r="II57" s="125"/>
      <c r="IJ57" s="114"/>
      <c r="IK57" s="125"/>
      <c r="IL57" s="114"/>
      <c r="IM57" s="125"/>
      <c r="IN57" s="114"/>
      <c r="IO57" s="125"/>
      <c r="IP57" s="114"/>
      <c r="IQ57" s="125"/>
      <c r="IR57" s="114"/>
      <c r="IS57" s="125"/>
      <c r="IT57" s="114"/>
      <c r="IU57" s="125"/>
      <c r="IV57" s="114"/>
      <c r="IW57" s="125"/>
      <c r="IX57" s="114"/>
      <c r="IY57" s="125"/>
      <c r="IZ57" s="114"/>
      <c r="JA57" s="125"/>
      <c r="JB57" s="114"/>
      <c r="JC57" s="125"/>
      <c r="JD57" s="114"/>
      <c r="JE57" s="125"/>
      <c r="JF57" s="114"/>
      <c r="JG57" s="125"/>
      <c r="JH57" s="114"/>
      <c r="JI57" s="125"/>
      <c r="JJ57" s="114"/>
      <c r="JK57" s="125"/>
      <c r="JL57" s="114"/>
      <c r="JM57" s="125"/>
      <c r="JN57" s="114"/>
      <c r="JO57" s="125"/>
      <c r="JP57" s="114"/>
      <c r="JQ57" s="125"/>
      <c r="JR57" s="114"/>
      <c r="JS57" s="125"/>
      <c r="JT57" s="114"/>
      <c r="JU57" s="125"/>
      <c r="JV57" s="114"/>
      <c r="JW57" s="125"/>
      <c r="JX57" s="114"/>
      <c r="JY57" s="126"/>
      <c r="JZ57" s="126"/>
      <c r="KA57" s="126"/>
      <c r="KB57" s="126"/>
      <c r="KC57" s="126"/>
      <c r="KD57" s="126"/>
      <c r="KE57" s="126"/>
      <c r="KF57" s="126"/>
      <c r="KG57" s="126"/>
      <c r="KH57" s="126"/>
      <c r="KI57" s="126"/>
      <c r="KJ57" s="126"/>
      <c r="KK57" s="126"/>
      <c r="KL57" s="126"/>
    </row>
    <row r="58" customFormat="false" ht="13.8" hidden="false" customHeight="false" outlineLevel="0" collapsed="false">
      <c r="A58" s="76"/>
      <c r="B58" s="76"/>
      <c r="C58" s="76"/>
      <c r="D58" s="76"/>
      <c r="E58" s="76" t="s">
        <v>100</v>
      </c>
      <c r="F58" s="109" t="n">
        <v>0</v>
      </c>
      <c r="G58" s="109" t="n">
        <v>1617.14</v>
      </c>
      <c r="H58" s="109" t="n">
        <v>0</v>
      </c>
      <c r="I58" s="109" t="n">
        <v>0</v>
      </c>
      <c r="J58" s="109" t="n">
        <v>0</v>
      </c>
      <c r="K58" s="109" t="n">
        <v>0</v>
      </c>
      <c r="L58" s="109" t="n">
        <v>0</v>
      </c>
      <c r="M58" s="109" t="n">
        <v>0</v>
      </c>
      <c r="N58" s="109" t="n">
        <v>0</v>
      </c>
      <c r="O58" s="109" t="n">
        <v>0</v>
      </c>
      <c r="P58" s="109" t="n">
        <v>0</v>
      </c>
      <c r="Q58" s="109" t="n">
        <v>0</v>
      </c>
      <c r="R58" s="109" t="n">
        <v>0</v>
      </c>
      <c r="S58" s="109" t="n">
        <v>0</v>
      </c>
      <c r="T58" s="109" t="n">
        <v>0</v>
      </c>
      <c r="U58" s="109" t="n">
        <v>0</v>
      </c>
      <c r="V58" s="109" t="n">
        <v>0</v>
      </c>
      <c r="W58" s="109" t="n">
        <v>0</v>
      </c>
      <c r="X58" s="109" t="n">
        <v>0</v>
      </c>
      <c r="Y58" s="109" t="n">
        <v>4049.39</v>
      </c>
      <c r="Z58" s="109" t="n">
        <v>0</v>
      </c>
      <c r="AA58" s="109" t="n">
        <v>0</v>
      </c>
      <c r="AB58" s="109" t="n">
        <v>0</v>
      </c>
      <c r="AC58" s="109" t="n">
        <v>0</v>
      </c>
      <c r="AD58" s="109" t="n">
        <v>6125.14</v>
      </c>
      <c r="AE58" s="109" t="n">
        <v>0</v>
      </c>
      <c r="AF58" s="109" t="n">
        <v>0</v>
      </c>
      <c r="AG58" s="109" t="n">
        <v>0</v>
      </c>
      <c r="AH58" s="109" t="n">
        <v>0</v>
      </c>
      <c r="AI58" s="109" t="n">
        <v>0</v>
      </c>
      <c r="AJ58" s="109" t="n">
        <v>0</v>
      </c>
      <c r="AK58" s="109" t="n">
        <v>300</v>
      </c>
      <c r="AL58" s="109" t="n">
        <v>0</v>
      </c>
      <c r="AM58" s="109" t="n">
        <v>0</v>
      </c>
      <c r="AN58" s="109" t="n">
        <v>0</v>
      </c>
      <c r="AO58" s="109" t="n">
        <v>0</v>
      </c>
      <c r="AP58" s="109" t="n">
        <v>0</v>
      </c>
      <c r="AQ58" s="109" t="n">
        <v>0</v>
      </c>
      <c r="AR58" s="109" t="n">
        <v>0</v>
      </c>
      <c r="AS58" s="109" t="n">
        <v>0</v>
      </c>
      <c r="AT58" s="109" t="n">
        <v>3825</v>
      </c>
      <c r="AU58" s="109" t="n">
        <v>0</v>
      </c>
      <c r="AV58" s="109" t="n">
        <v>0</v>
      </c>
      <c r="AW58" s="109" t="n">
        <v>0</v>
      </c>
      <c r="AX58" s="109" t="n">
        <v>0</v>
      </c>
      <c r="AY58" s="109" t="n">
        <v>0</v>
      </c>
      <c r="AZ58" s="109" t="n">
        <v>0</v>
      </c>
      <c r="BA58" s="109" t="n">
        <v>0</v>
      </c>
      <c r="BB58" s="109" t="n">
        <v>0</v>
      </c>
      <c r="BC58" s="109" t="n">
        <v>0</v>
      </c>
      <c r="BD58" s="109" t="n">
        <v>0</v>
      </c>
      <c r="BE58" s="109" t="n">
        <v>0</v>
      </c>
      <c r="BF58" s="109" t="n">
        <v>0</v>
      </c>
      <c r="BG58" s="109" t="n">
        <v>0</v>
      </c>
      <c r="BH58" s="109" t="n">
        <v>0</v>
      </c>
      <c r="BI58" s="109" t="n">
        <v>0</v>
      </c>
      <c r="BJ58" s="109" t="n">
        <v>0</v>
      </c>
      <c r="BK58" s="109" t="n">
        <v>3500</v>
      </c>
      <c r="BL58" s="109" t="n">
        <v>0</v>
      </c>
      <c r="BM58" s="109" t="n">
        <v>2291.69</v>
      </c>
      <c r="BN58" s="109" t="n">
        <v>0</v>
      </c>
      <c r="BO58" s="109" t="n">
        <v>0</v>
      </c>
      <c r="BP58" s="109" t="n">
        <v>0</v>
      </c>
      <c r="BQ58" s="109" t="n">
        <v>0</v>
      </c>
      <c r="BR58" s="109" t="n">
        <v>0</v>
      </c>
      <c r="BS58" s="109" t="n">
        <v>0</v>
      </c>
      <c r="BT58" s="109" t="n">
        <v>0</v>
      </c>
      <c r="BU58" s="109" t="n">
        <v>2000</v>
      </c>
      <c r="BV58" s="109" t="n">
        <v>0</v>
      </c>
      <c r="BW58" s="109" t="n">
        <v>0</v>
      </c>
      <c r="BX58" s="109" t="n">
        <v>0</v>
      </c>
      <c r="BY58" s="109" t="n">
        <v>0</v>
      </c>
      <c r="BZ58" s="109" t="n">
        <v>0</v>
      </c>
      <c r="CA58" s="109" t="n">
        <v>0</v>
      </c>
      <c r="CB58" s="109" t="n">
        <v>0</v>
      </c>
      <c r="CC58" s="109" t="n">
        <v>0</v>
      </c>
      <c r="CD58" s="109" t="n">
        <v>0</v>
      </c>
      <c r="CE58" s="109" t="n">
        <v>0</v>
      </c>
      <c r="CF58" s="109" t="n">
        <v>1215</v>
      </c>
      <c r="CG58" s="109" t="n">
        <v>0</v>
      </c>
      <c r="CH58" s="109" t="n">
        <v>0</v>
      </c>
      <c r="CI58" s="109" t="n">
        <v>0</v>
      </c>
      <c r="CJ58" s="109" t="n">
        <v>0</v>
      </c>
      <c r="CK58" s="109" t="n">
        <v>0</v>
      </c>
      <c r="CL58" s="109" t="n">
        <v>0</v>
      </c>
      <c r="CM58" s="109" t="n">
        <v>0</v>
      </c>
      <c r="CN58" s="109" t="n">
        <v>0</v>
      </c>
      <c r="CO58" s="109" t="n">
        <v>16340.32</v>
      </c>
      <c r="CP58" s="109" t="n">
        <v>0</v>
      </c>
      <c r="CQ58" s="109" t="n">
        <v>0</v>
      </c>
      <c r="CR58" s="109" t="n">
        <v>0</v>
      </c>
      <c r="CS58" s="109" t="n">
        <v>0</v>
      </c>
      <c r="CT58" s="109" t="n">
        <v>8506.5</v>
      </c>
      <c r="CU58" s="109" t="n">
        <v>5801.74</v>
      </c>
      <c r="CV58" s="109" t="n">
        <v>0</v>
      </c>
      <c r="CW58" s="109" t="n">
        <v>0</v>
      </c>
      <c r="CX58" s="109" t="n">
        <v>0</v>
      </c>
      <c r="CY58" s="109" t="n">
        <v>0</v>
      </c>
      <c r="CZ58" s="109" t="n">
        <v>0</v>
      </c>
      <c r="DA58" s="109" t="n">
        <v>1400</v>
      </c>
      <c r="DB58" s="109" t="n">
        <v>0</v>
      </c>
      <c r="DC58" s="109" t="n">
        <v>0</v>
      </c>
      <c r="DD58" s="109" t="n">
        <v>4050</v>
      </c>
      <c r="DE58" s="109" t="n">
        <v>0</v>
      </c>
      <c r="DF58" s="109" t="n">
        <v>795</v>
      </c>
      <c r="DG58" s="109" t="n">
        <v>0</v>
      </c>
      <c r="DH58" s="109" t="n">
        <v>0</v>
      </c>
      <c r="DI58" s="109" t="n">
        <v>0</v>
      </c>
      <c r="DJ58" s="109" t="n">
        <v>0</v>
      </c>
      <c r="DK58" s="109" t="n">
        <v>4034</v>
      </c>
      <c r="DL58" s="109" t="n">
        <v>905</v>
      </c>
      <c r="DM58" s="109" t="n">
        <v>0</v>
      </c>
      <c r="DN58" s="109" t="n">
        <v>2930.69</v>
      </c>
      <c r="DO58" s="109" t="n">
        <v>0</v>
      </c>
      <c r="DP58" s="109" t="n">
        <v>0</v>
      </c>
      <c r="DQ58" s="109" t="n">
        <v>0</v>
      </c>
      <c r="DR58" s="109" t="n">
        <v>0</v>
      </c>
      <c r="DS58" s="109" t="n">
        <v>0</v>
      </c>
      <c r="DT58" s="109" t="n">
        <v>0</v>
      </c>
      <c r="DU58" s="109" t="n">
        <v>0</v>
      </c>
      <c r="DV58" s="109" t="n">
        <v>0</v>
      </c>
      <c r="DW58" s="109" t="n">
        <v>762.75</v>
      </c>
      <c r="DX58" s="109" t="n">
        <v>0</v>
      </c>
      <c r="DY58" s="109" t="n">
        <v>0</v>
      </c>
      <c r="DZ58" s="109" t="n">
        <v>0</v>
      </c>
      <c r="EA58" s="109" t="n">
        <v>0</v>
      </c>
      <c r="EB58" s="109" t="n">
        <v>0</v>
      </c>
      <c r="EC58" s="109" t="n">
        <v>0</v>
      </c>
      <c r="ED58" s="109" t="n">
        <v>0</v>
      </c>
      <c r="EE58" s="109" t="n">
        <v>0</v>
      </c>
      <c r="EF58" s="109" t="n">
        <v>0</v>
      </c>
      <c r="EG58" s="109" t="n">
        <v>0</v>
      </c>
      <c r="EH58" s="109" t="n">
        <v>0</v>
      </c>
      <c r="EI58" s="109" t="n">
        <v>0</v>
      </c>
      <c r="EJ58" s="109" t="n">
        <v>6321</v>
      </c>
      <c r="EK58" s="109" t="n">
        <v>0</v>
      </c>
      <c r="EL58" s="109" t="n">
        <v>0</v>
      </c>
      <c r="EM58" s="109" t="n">
        <v>6050</v>
      </c>
      <c r="EN58" s="109" t="n">
        <v>0</v>
      </c>
      <c r="EO58" s="109" t="n">
        <v>0</v>
      </c>
      <c r="EP58" s="109" t="n">
        <v>9418.07</v>
      </c>
      <c r="EQ58" s="109" t="n">
        <v>0</v>
      </c>
      <c r="ER58" s="109" t="n">
        <v>0</v>
      </c>
      <c r="ES58" s="109" t="n">
        <v>0</v>
      </c>
      <c r="ET58" s="109" t="n">
        <v>0</v>
      </c>
      <c r="EU58" s="109" t="n">
        <v>0</v>
      </c>
      <c r="EV58" s="109" t="n">
        <v>0</v>
      </c>
      <c r="EW58" s="109" t="n">
        <v>0</v>
      </c>
      <c r="EX58" s="109" t="n">
        <v>0</v>
      </c>
      <c r="EY58" s="109" t="n">
        <f aca="false">ROUND(SUM(F58:EX58),5)</f>
        <v>92238.43</v>
      </c>
      <c r="EZ58" s="114"/>
      <c r="FA58" s="125"/>
      <c r="FB58" s="114"/>
      <c r="FC58" s="125"/>
      <c r="FD58" s="114"/>
      <c r="FE58" s="125"/>
      <c r="FF58" s="114"/>
      <c r="FG58" s="125"/>
      <c r="FH58" s="114"/>
      <c r="FI58" s="125"/>
      <c r="FJ58" s="114"/>
      <c r="FK58" s="125"/>
      <c r="FL58" s="114"/>
      <c r="FM58" s="125"/>
      <c r="FN58" s="114"/>
      <c r="FO58" s="125"/>
      <c r="FP58" s="114"/>
      <c r="FQ58" s="125"/>
      <c r="FR58" s="114"/>
      <c r="FS58" s="125"/>
      <c r="FT58" s="114"/>
      <c r="FU58" s="125"/>
      <c r="FV58" s="114"/>
      <c r="FW58" s="125"/>
      <c r="FX58" s="114"/>
      <c r="FY58" s="125"/>
      <c r="FZ58" s="114"/>
      <c r="GA58" s="125"/>
      <c r="GB58" s="114"/>
      <c r="GC58" s="125"/>
      <c r="GD58" s="114"/>
      <c r="GE58" s="125"/>
      <c r="GF58" s="114"/>
      <c r="GG58" s="125"/>
      <c r="GH58" s="114"/>
      <c r="GI58" s="125"/>
      <c r="GJ58" s="114"/>
      <c r="GK58" s="125"/>
      <c r="GL58" s="114"/>
      <c r="GM58" s="125"/>
      <c r="GN58" s="114"/>
      <c r="GO58" s="125"/>
      <c r="GP58" s="114"/>
      <c r="GQ58" s="125"/>
      <c r="GR58" s="114"/>
      <c r="GS58" s="125"/>
      <c r="GT58" s="114"/>
      <c r="GU58" s="125"/>
      <c r="GV58" s="114"/>
      <c r="GW58" s="125"/>
      <c r="GX58" s="114"/>
      <c r="GY58" s="125"/>
      <c r="GZ58" s="114"/>
      <c r="HA58" s="125"/>
      <c r="HB58" s="114"/>
      <c r="HC58" s="125"/>
      <c r="HD58" s="114"/>
      <c r="HE58" s="125"/>
      <c r="HF58" s="114"/>
      <c r="HG58" s="125"/>
      <c r="HH58" s="114"/>
      <c r="HI58" s="125"/>
      <c r="HJ58" s="114"/>
      <c r="HK58" s="125"/>
      <c r="HL58" s="114"/>
      <c r="HM58" s="125"/>
      <c r="HN58" s="114"/>
      <c r="HO58" s="125"/>
      <c r="HP58" s="114"/>
      <c r="HQ58" s="125"/>
      <c r="HR58" s="114"/>
      <c r="HS58" s="125"/>
      <c r="HT58" s="114"/>
      <c r="HU58" s="125"/>
      <c r="HV58" s="114"/>
      <c r="HW58" s="125"/>
      <c r="HX58" s="114"/>
      <c r="HY58" s="125"/>
      <c r="HZ58" s="114"/>
      <c r="IA58" s="125"/>
      <c r="IB58" s="114"/>
      <c r="IC58" s="125"/>
      <c r="ID58" s="114"/>
      <c r="IE58" s="125"/>
      <c r="IF58" s="114"/>
      <c r="IG58" s="125"/>
      <c r="IH58" s="114"/>
      <c r="II58" s="125"/>
      <c r="IJ58" s="114"/>
      <c r="IK58" s="125"/>
      <c r="IL58" s="114"/>
      <c r="IM58" s="125"/>
      <c r="IN58" s="114"/>
      <c r="IO58" s="125"/>
      <c r="IP58" s="114"/>
      <c r="IQ58" s="125"/>
      <c r="IR58" s="114"/>
      <c r="IS58" s="125"/>
      <c r="IT58" s="114"/>
      <c r="IU58" s="125"/>
      <c r="IV58" s="114"/>
      <c r="IW58" s="125"/>
      <c r="IX58" s="114"/>
      <c r="IY58" s="125"/>
      <c r="IZ58" s="114"/>
      <c r="JA58" s="125"/>
      <c r="JB58" s="114"/>
      <c r="JC58" s="125"/>
      <c r="JD58" s="114"/>
      <c r="JE58" s="125"/>
      <c r="JF58" s="114"/>
      <c r="JG58" s="125"/>
      <c r="JH58" s="114"/>
      <c r="JI58" s="125"/>
      <c r="JJ58" s="114"/>
      <c r="JK58" s="125"/>
      <c r="JL58" s="114"/>
      <c r="JM58" s="125"/>
      <c r="JN58" s="114"/>
      <c r="JO58" s="125"/>
      <c r="JP58" s="114"/>
      <c r="JQ58" s="125"/>
      <c r="JR58" s="114"/>
      <c r="JS58" s="125"/>
      <c r="JT58" s="114"/>
      <c r="JU58" s="125"/>
      <c r="JV58" s="114"/>
      <c r="JW58" s="125"/>
      <c r="JX58" s="114"/>
      <c r="JY58" s="126"/>
      <c r="JZ58" s="126"/>
      <c r="KA58" s="126"/>
      <c r="KB58" s="126"/>
      <c r="KC58" s="126"/>
      <c r="KD58" s="126"/>
      <c r="KE58" s="126"/>
      <c r="KF58" s="126"/>
      <c r="KG58" s="126"/>
      <c r="KH58" s="126"/>
      <c r="KI58" s="126"/>
      <c r="KJ58" s="126"/>
      <c r="KK58" s="126"/>
      <c r="KL58" s="126"/>
    </row>
    <row r="59" customFormat="false" ht="13.8" hidden="false" customHeight="false" outlineLevel="0" collapsed="false">
      <c r="A59" s="76"/>
      <c r="B59" s="76"/>
      <c r="C59" s="76"/>
      <c r="D59" s="76"/>
      <c r="E59" s="76" t="s">
        <v>101</v>
      </c>
      <c r="F59" s="109" t="n">
        <v>0</v>
      </c>
      <c r="G59" s="109" t="n">
        <v>0</v>
      </c>
      <c r="H59" s="109" t="n">
        <v>41624.14</v>
      </c>
      <c r="I59" s="109" t="n">
        <v>0</v>
      </c>
      <c r="J59" s="109" t="n">
        <v>64618.34</v>
      </c>
      <c r="K59" s="109" t="n">
        <v>7500</v>
      </c>
      <c r="L59" s="109" t="n">
        <v>0</v>
      </c>
      <c r="M59" s="109" t="n">
        <v>0</v>
      </c>
      <c r="N59" s="109" t="n">
        <v>17875</v>
      </c>
      <c r="O59" s="109" t="n">
        <v>2794.7</v>
      </c>
      <c r="P59" s="109" t="n">
        <v>0</v>
      </c>
      <c r="Q59" s="109" t="n">
        <v>12455</v>
      </c>
      <c r="R59" s="109" t="n">
        <v>0</v>
      </c>
      <c r="S59" s="109" t="n">
        <v>0</v>
      </c>
      <c r="T59" s="109" t="n">
        <v>0</v>
      </c>
      <c r="U59" s="109" t="n">
        <v>0</v>
      </c>
      <c r="V59" s="109" t="n">
        <v>20345.63</v>
      </c>
      <c r="W59" s="109" t="n">
        <v>0</v>
      </c>
      <c r="X59" s="109" t="n">
        <v>0</v>
      </c>
      <c r="Y59" s="109" t="n">
        <v>41905.72</v>
      </c>
      <c r="Z59" s="109" t="n">
        <v>0</v>
      </c>
      <c r="AA59" s="109" t="n">
        <v>0</v>
      </c>
      <c r="AB59" s="109" t="n">
        <v>0</v>
      </c>
      <c r="AC59" s="109" t="n">
        <v>0</v>
      </c>
      <c r="AD59" s="109" t="n">
        <v>19957.73</v>
      </c>
      <c r="AE59" s="109" t="n">
        <v>160</v>
      </c>
      <c r="AF59" s="109" t="n">
        <v>0</v>
      </c>
      <c r="AG59" s="109" t="n">
        <v>7610</v>
      </c>
      <c r="AH59" s="109" t="n">
        <v>0</v>
      </c>
      <c r="AI59" s="109" t="n">
        <v>0</v>
      </c>
      <c r="AJ59" s="109" t="n">
        <v>1336.36</v>
      </c>
      <c r="AK59" s="109" t="n">
        <v>2100</v>
      </c>
      <c r="AL59" s="109" t="n">
        <v>0</v>
      </c>
      <c r="AM59" s="109" t="n">
        <v>0</v>
      </c>
      <c r="AN59" s="109" t="n">
        <v>0</v>
      </c>
      <c r="AO59" s="109" t="n">
        <v>0</v>
      </c>
      <c r="AP59" s="109" t="n">
        <v>0</v>
      </c>
      <c r="AQ59" s="109" t="n">
        <v>0</v>
      </c>
      <c r="AR59" s="109" t="n">
        <v>0</v>
      </c>
      <c r="AS59" s="109" t="n">
        <v>0</v>
      </c>
      <c r="AT59" s="109" t="n">
        <v>20500</v>
      </c>
      <c r="AU59" s="109" t="n">
        <v>0</v>
      </c>
      <c r="AV59" s="109" t="n">
        <v>0</v>
      </c>
      <c r="AW59" s="109" t="n">
        <v>0</v>
      </c>
      <c r="AX59" s="109" t="n">
        <v>422.3</v>
      </c>
      <c r="AY59" s="109" t="n">
        <v>0</v>
      </c>
      <c r="AZ59" s="109" t="n">
        <v>4404</v>
      </c>
      <c r="BA59" s="109" t="n">
        <v>0</v>
      </c>
      <c r="BB59" s="109" t="n">
        <v>0</v>
      </c>
      <c r="BC59" s="109" t="n">
        <v>0</v>
      </c>
      <c r="BD59" s="109" t="n">
        <v>0</v>
      </c>
      <c r="BE59" s="109" t="n">
        <v>0</v>
      </c>
      <c r="BF59" s="109" t="n">
        <v>827.7</v>
      </c>
      <c r="BG59" s="109" t="n">
        <v>3235</v>
      </c>
      <c r="BH59" s="109" t="n">
        <v>0</v>
      </c>
      <c r="BI59" s="109" t="n">
        <v>0</v>
      </c>
      <c r="BJ59" s="109" t="n">
        <v>0</v>
      </c>
      <c r="BK59" s="109" t="n">
        <v>2855.14</v>
      </c>
      <c r="BL59" s="109" t="n">
        <v>0</v>
      </c>
      <c r="BM59" s="109" t="n">
        <v>22315.06</v>
      </c>
      <c r="BN59" s="109" t="n">
        <v>0</v>
      </c>
      <c r="BO59" s="109" t="n">
        <v>0</v>
      </c>
      <c r="BP59" s="109" t="n">
        <v>180</v>
      </c>
      <c r="BQ59" s="109" t="n">
        <v>0</v>
      </c>
      <c r="BR59" s="109" t="n">
        <v>0</v>
      </c>
      <c r="BS59" s="109" t="n">
        <v>330</v>
      </c>
      <c r="BT59" s="109" t="n">
        <v>0</v>
      </c>
      <c r="BU59" s="109" t="n">
        <v>10350</v>
      </c>
      <c r="BV59" s="109" t="n">
        <v>650</v>
      </c>
      <c r="BW59" s="109" t="n">
        <v>0</v>
      </c>
      <c r="BX59" s="109" t="n">
        <v>5142</v>
      </c>
      <c r="BY59" s="109" t="n">
        <v>0</v>
      </c>
      <c r="BZ59" s="109" t="n">
        <v>0</v>
      </c>
      <c r="CA59" s="109" t="n">
        <v>0</v>
      </c>
      <c r="CB59" s="109" t="n">
        <v>770</v>
      </c>
      <c r="CC59" s="109" t="n">
        <v>0</v>
      </c>
      <c r="CD59" s="109" t="n">
        <v>0</v>
      </c>
      <c r="CE59" s="109" t="n">
        <v>0</v>
      </c>
      <c r="CF59" s="109" t="n">
        <v>7875</v>
      </c>
      <c r="CG59" s="109" t="n">
        <v>0</v>
      </c>
      <c r="CH59" s="109" t="n">
        <v>0</v>
      </c>
      <c r="CI59" s="109" t="n">
        <v>0</v>
      </c>
      <c r="CJ59" s="109" t="n">
        <v>337.5</v>
      </c>
      <c r="CK59" s="109" t="n">
        <v>37004</v>
      </c>
      <c r="CL59" s="109" t="n">
        <v>0</v>
      </c>
      <c r="CM59" s="109" t="n">
        <v>0</v>
      </c>
      <c r="CN59" s="109" t="n">
        <v>0</v>
      </c>
      <c r="CO59" s="109" t="n">
        <v>68.24</v>
      </c>
      <c r="CP59" s="109" t="n">
        <v>0</v>
      </c>
      <c r="CQ59" s="109" t="n">
        <v>10320</v>
      </c>
      <c r="CR59" s="109" t="n">
        <v>146</v>
      </c>
      <c r="CS59" s="109" t="n">
        <v>22986.01</v>
      </c>
      <c r="CT59" s="109" t="n">
        <v>22860.55</v>
      </c>
      <c r="CU59" s="109" t="n">
        <v>18589.54</v>
      </c>
      <c r="CV59" s="109" t="n">
        <v>17650</v>
      </c>
      <c r="CW59" s="109" t="n">
        <v>0</v>
      </c>
      <c r="CX59" s="109" t="n">
        <v>0</v>
      </c>
      <c r="CY59" s="109" t="n">
        <v>0</v>
      </c>
      <c r="CZ59" s="109" t="n">
        <v>0</v>
      </c>
      <c r="DA59" s="109" t="n">
        <v>8760</v>
      </c>
      <c r="DB59" s="109" t="n">
        <v>0</v>
      </c>
      <c r="DC59" s="109" t="n">
        <v>0</v>
      </c>
      <c r="DD59" s="109" t="n">
        <v>26550</v>
      </c>
      <c r="DE59" s="109" t="n">
        <v>0</v>
      </c>
      <c r="DF59" s="109" t="n">
        <v>17498.38</v>
      </c>
      <c r="DG59" s="109" t="n">
        <v>0</v>
      </c>
      <c r="DH59" s="109" t="n">
        <v>0</v>
      </c>
      <c r="DI59" s="109" t="n">
        <v>0</v>
      </c>
      <c r="DJ59" s="109" t="n">
        <v>0</v>
      </c>
      <c r="DK59" s="109" t="n">
        <v>0</v>
      </c>
      <c r="DL59" s="109" t="n">
        <v>13537.02</v>
      </c>
      <c r="DM59" s="109" t="n">
        <v>0</v>
      </c>
      <c r="DN59" s="109" t="n">
        <v>0</v>
      </c>
      <c r="DO59" s="109" t="n">
        <v>0</v>
      </c>
      <c r="DP59" s="109" t="n">
        <v>0</v>
      </c>
      <c r="DQ59" s="109" t="n">
        <v>0</v>
      </c>
      <c r="DR59" s="109" t="n">
        <v>1970</v>
      </c>
      <c r="DS59" s="109" t="n">
        <v>0</v>
      </c>
      <c r="DT59" s="109" t="n">
        <v>0</v>
      </c>
      <c r="DU59" s="109" t="n">
        <v>0</v>
      </c>
      <c r="DV59" s="109" t="n">
        <v>0</v>
      </c>
      <c r="DW59" s="109" t="n">
        <v>973</v>
      </c>
      <c r="DX59" s="109" t="n">
        <v>0</v>
      </c>
      <c r="DY59" s="109" t="n">
        <v>0</v>
      </c>
      <c r="DZ59" s="109" t="n">
        <v>0</v>
      </c>
      <c r="EA59" s="109" t="n">
        <v>0</v>
      </c>
      <c r="EB59" s="109" t="n">
        <v>0</v>
      </c>
      <c r="EC59" s="109" t="n">
        <v>0</v>
      </c>
      <c r="ED59" s="109" t="n">
        <v>0</v>
      </c>
      <c r="EE59" s="109" t="n">
        <v>0</v>
      </c>
      <c r="EF59" s="109" t="n">
        <v>0</v>
      </c>
      <c r="EG59" s="109" t="n">
        <v>0</v>
      </c>
      <c r="EH59" s="109" t="n">
        <v>0</v>
      </c>
      <c r="EI59" s="109" t="n">
        <v>450</v>
      </c>
      <c r="EJ59" s="109" t="n">
        <v>21554</v>
      </c>
      <c r="EK59" s="109" t="n">
        <v>0</v>
      </c>
      <c r="EL59" s="109" t="n">
        <v>0</v>
      </c>
      <c r="EM59" s="109" t="n">
        <v>30712.5</v>
      </c>
      <c r="EN59" s="109" t="n">
        <v>44659.84</v>
      </c>
      <c r="EO59" s="109" t="n">
        <v>0</v>
      </c>
      <c r="EP59" s="109" t="n">
        <v>25667.68</v>
      </c>
      <c r="EQ59" s="109" t="n">
        <v>0</v>
      </c>
      <c r="ER59" s="109" t="n">
        <v>10662.5</v>
      </c>
      <c r="ES59" s="109" t="n">
        <v>12254</v>
      </c>
      <c r="ET59" s="109" t="n">
        <v>0</v>
      </c>
      <c r="EU59" s="109" t="n">
        <v>0</v>
      </c>
      <c r="EV59" s="109" t="n">
        <v>0</v>
      </c>
      <c r="EW59" s="109" t="n">
        <v>0</v>
      </c>
      <c r="EX59" s="109" t="n">
        <v>0</v>
      </c>
      <c r="EY59" s="109" t="n">
        <f aca="false">ROUND(SUM(F59:EX59),5)</f>
        <v>665349.58</v>
      </c>
      <c r="EZ59" s="114"/>
      <c r="FA59" s="125"/>
      <c r="FB59" s="114"/>
      <c r="FC59" s="125"/>
      <c r="FD59" s="114"/>
      <c r="FE59" s="125"/>
      <c r="FF59" s="114"/>
      <c r="FG59" s="125"/>
      <c r="FH59" s="114"/>
      <c r="FI59" s="125"/>
      <c r="FJ59" s="114"/>
      <c r="FK59" s="125"/>
      <c r="FL59" s="114"/>
      <c r="FM59" s="125"/>
      <c r="FN59" s="114"/>
      <c r="FO59" s="125"/>
      <c r="FP59" s="114"/>
      <c r="FQ59" s="125"/>
      <c r="FR59" s="114"/>
      <c r="FS59" s="125"/>
      <c r="FT59" s="114"/>
      <c r="FU59" s="125"/>
      <c r="FV59" s="114"/>
      <c r="FW59" s="125"/>
      <c r="FX59" s="114"/>
      <c r="FY59" s="125"/>
      <c r="FZ59" s="114"/>
      <c r="GA59" s="125"/>
      <c r="GB59" s="114"/>
      <c r="GC59" s="125"/>
      <c r="GD59" s="114"/>
      <c r="GE59" s="125"/>
      <c r="GF59" s="114"/>
      <c r="GG59" s="125"/>
      <c r="GH59" s="114"/>
      <c r="GI59" s="125"/>
      <c r="GJ59" s="114"/>
      <c r="GK59" s="125"/>
      <c r="GL59" s="114"/>
      <c r="GM59" s="125"/>
      <c r="GN59" s="114"/>
      <c r="GO59" s="125"/>
      <c r="GP59" s="114"/>
      <c r="GQ59" s="125"/>
      <c r="GR59" s="114"/>
      <c r="GS59" s="125"/>
      <c r="GT59" s="114"/>
      <c r="GU59" s="125"/>
      <c r="GV59" s="114"/>
      <c r="GW59" s="125"/>
      <c r="GX59" s="114"/>
      <c r="GY59" s="125"/>
      <c r="GZ59" s="114"/>
      <c r="HA59" s="125"/>
      <c r="HB59" s="114"/>
      <c r="HC59" s="125"/>
      <c r="HD59" s="114"/>
      <c r="HE59" s="125"/>
      <c r="HF59" s="114"/>
      <c r="HG59" s="125"/>
      <c r="HH59" s="114"/>
      <c r="HI59" s="125"/>
      <c r="HJ59" s="114"/>
      <c r="HK59" s="125"/>
      <c r="HL59" s="114"/>
      <c r="HM59" s="125"/>
      <c r="HN59" s="114"/>
      <c r="HO59" s="125"/>
      <c r="HP59" s="114"/>
      <c r="HQ59" s="125"/>
      <c r="HR59" s="114"/>
      <c r="HS59" s="125"/>
      <c r="HT59" s="114"/>
      <c r="HU59" s="125"/>
      <c r="HV59" s="114"/>
      <c r="HW59" s="125"/>
      <c r="HX59" s="114"/>
      <c r="HY59" s="125"/>
      <c r="HZ59" s="114"/>
      <c r="IA59" s="125"/>
      <c r="IB59" s="114"/>
      <c r="IC59" s="125"/>
      <c r="ID59" s="114"/>
      <c r="IE59" s="125"/>
      <c r="IF59" s="114"/>
      <c r="IG59" s="125"/>
      <c r="IH59" s="114"/>
      <c r="II59" s="125"/>
      <c r="IJ59" s="114"/>
      <c r="IK59" s="125"/>
      <c r="IL59" s="114"/>
      <c r="IM59" s="125"/>
      <c r="IN59" s="114"/>
      <c r="IO59" s="125"/>
      <c r="IP59" s="114"/>
      <c r="IQ59" s="125"/>
      <c r="IR59" s="114"/>
      <c r="IS59" s="125"/>
      <c r="IT59" s="114"/>
      <c r="IU59" s="125"/>
      <c r="IV59" s="114"/>
      <c r="IW59" s="125"/>
      <c r="IX59" s="114"/>
      <c r="IY59" s="125"/>
      <c r="IZ59" s="114"/>
      <c r="JA59" s="125"/>
      <c r="JB59" s="114"/>
      <c r="JC59" s="125"/>
      <c r="JD59" s="114"/>
      <c r="JE59" s="125"/>
      <c r="JF59" s="114"/>
      <c r="JG59" s="125"/>
      <c r="JH59" s="114"/>
      <c r="JI59" s="125"/>
      <c r="JJ59" s="114"/>
      <c r="JK59" s="125"/>
      <c r="JL59" s="114"/>
      <c r="JM59" s="125"/>
      <c r="JN59" s="114"/>
      <c r="JO59" s="125"/>
      <c r="JP59" s="114"/>
      <c r="JQ59" s="125"/>
      <c r="JR59" s="114"/>
      <c r="JS59" s="125"/>
      <c r="JT59" s="114"/>
      <c r="JU59" s="125"/>
      <c r="JV59" s="114"/>
      <c r="JW59" s="125"/>
      <c r="JX59" s="114"/>
      <c r="JY59" s="126"/>
      <c r="JZ59" s="126"/>
      <c r="KA59" s="126"/>
      <c r="KB59" s="126"/>
      <c r="KC59" s="126"/>
      <c r="KD59" s="126"/>
      <c r="KE59" s="126"/>
      <c r="KF59" s="126"/>
      <c r="KG59" s="126"/>
      <c r="KH59" s="126"/>
      <c r="KI59" s="126"/>
      <c r="KJ59" s="126"/>
      <c r="KK59" s="126"/>
      <c r="KL59" s="126"/>
    </row>
    <row r="60" customFormat="false" ht="13.8" hidden="false" customHeight="false" outlineLevel="0" collapsed="false">
      <c r="A60" s="76"/>
      <c r="B60" s="76"/>
      <c r="C60" s="76"/>
      <c r="D60" s="76"/>
      <c r="E60" s="76" t="s">
        <v>528</v>
      </c>
      <c r="F60" s="109" t="n">
        <v>0</v>
      </c>
      <c r="G60" s="109" t="n">
        <v>0</v>
      </c>
      <c r="H60" s="109" t="n">
        <v>0</v>
      </c>
      <c r="I60" s="109" t="n">
        <v>0</v>
      </c>
      <c r="J60" s="109" t="n">
        <v>0</v>
      </c>
      <c r="K60" s="109" t="n">
        <v>0</v>
      </c>
      <c r="L60" s="109" t="n">
        <v>0</v>
      </c>
      <c r="M60" s="109" t="n">
        <v>0</v>
      </c>
      <c r="N60" s="109" t="n">
        <v>0</v>
      </c>
      <c r="O60" s="109" t="n">
        <v>0</v>
      </c>
      <c r="P60" s="109" t="n">
        <v>0</v>
      </c>
      <c r="Q60" s="109" t="n">
        <v>0</v>
      </c>
      <c r="R60" s="109" t="n">
        <v>0</v>
      </c>
      <c r="S60" s="109" t="n">
        <v>0</v>
      </c>
      <c r="T60" s="109" t="n">
        <v>0</v>
      </c>
      <c r="U60" s="109" t="n">
        <v>0</v>
      </c>
      <c r="V60" s="109" t="n">
        <v>0</v>
      </c>
      <c r="W60" s="109" t="n">
        <v>0</v>
      </c>
      <c r="X60" s="109" t="n">
        <v>0</v>
      </c>
      <c r="Y60" s="109" t="n">
        <v>0</v>
      </c>
      <c r="Z60" s="109" t="n">
        <v>0</v>
      </c>
      <c r="AA60" s="109" t="n">
        <v>0</v>
      </c>
      <c r="AB60" s="109" t="n">
        <v>0</v>
      </c>
      <c r="AC60" s="109" t="n">
        <v>0</v>
      </c>
      <c r="AD60" s="109" t="n">
        <v>0</v>
      </c>
      <c r="AE60" s="109" t="n">
        <v>0</v>
      </c>
      <c r="AF60" s="109" t="n">
        <v>0</v>
      </c>
      <c r="AG60" s="109" t="n">
        <v>0</v>
      </c>
      <c r="AH60" s="109" t="n">
        <v>0</v>
      </c>
      <c r="AI60" s="109" t="n">
        <v>0</v>
      </c>
      <c r="AJ60" s="109" t="n">
        <v>0</v>
      </c>
      <c r="AK60" s="109" t="n">
        <v>0</v>
      </c>
      <c r="AL60" s="109" t="n">
        <v>0</v>
      </c>
      <c r="AM60" s="109" t="n">
        <v>0</v>
      </c>
      <c r="AN60" s="109" t="n">
        <v>0</v>
      </c>
      <c r="AO60" s="109" t="n">
        <v>0</v>
      </c>
      <c r="AP60" s="109" t="n">
        <v>0</v>
      </c>
      <c r="AQ60" s="109" t="n">
        <v>0</v>
      </c>
      <c r="AR60" s="109" t="n">
        <v>0</v>
      </c>
      <c r="AS60" s="109" t="n">
        <v>0</v>
      </c>
      <c r="AT60" s="109" t="n">
        <v>2102.34</v>
      </c>
      <c r="AU60" s="109" t="n">
        <v>0</v>
      </c>
      <c r="AV60" s="109" t="n">
        <v>0</v>
      </c>
      <c r="AW60" s="109" t="n">
        <v>0</v>
      </c>
      <c r="AX60" s="109" t="n">
        <v>0</v>
      </c>
      <c r="AY60" s="109" t="n">
        <v>0</v>
      </c>
      <c r="AZ60" s="109" t="n">
        <v>0</v>
      </c>
      <c r="BA60" s="109" t="n">
        <v>0</v>
      </c>
      <c r="BB60" s="109" t="n">
        <v>0</v>
      </c>
      <c r="BC60" s="109" t="n">
        <v>0</v>
      </c>
      <c r="BD60" s="109" t="n">
        <v>0</v>
      </c>
      <c r="BE60" s="109" t="n">
        <v>0</v>
      </c>
      <c r="BF60" s="109" t="n">
        <v>0</v>
      </c>
      <c r="BG60" s="109" t="n">
        <v>0</v>
      </c>
      <c r="BH60" s="109" t="n">
        <v>0</v>
      </c>
      <c r="BI60" s="109" t="n">
        <v>0</v>
      </c>
      <c r="BJ60" s="109" t="n">
        <v>0</v>
      </c>
      <c r="BK60" s="109" t="n">
        <v>0</v>
      </c>
      <c r="BL60" s="109" t="n">
        <v>0</v>
      </c>
      <c r="BM60" s="109" t="n">
        <v>0</v>
      </c>
      <c r="BN60" s="109" t="n">
        <v>0</v>
      </c>
      <c r="BO60" s="109" t="n">
        <v>0</v>
      </c>
      <c r="BP60" s="109" t="n">
        <v>0</v>
      </c>
      <c r="BQ60" s="109" t="n">
        <v>0</v>
      </c>
      <c r="BR60" s="109" t="n">
        <v>0</v>
      </c>
      <c r="BS60" s="109" t="n">
        <v>0</v>
      </c>
      <c r="BT60" s="109" t="n">
        <v>0</v>
      </c>
      <c r="BU60" s="109" t="n">
        <v>0</v>
      </c>
      <c r="BV60" s="109" t="n">
        <v>0</v>
      </c>
      <c r="BW60" s="109" t="n">
        <v>0</v>
      </c>
      <c r="BX60" s="109" t="n">
        <v>0</v>
      </c>
      <c r="BY60" s="109" t="n">
        <v>0</v>
      </c>
      <c r="BZ60" s="109" t="n">
        <v>0</v>
      </c>
      <c r="CA60" s="109" t="n">
        <v>0</v>
      </c>
      <c r="CB60" s="109" t="n">
        <v>0</v>
      </c>
      <c r="CC60" s="109" t="n">
        <v>0</v>
      </c>
      <c r="CD60" s="109" t="n">
        <v>0</v>
      </c>
      <c r="CE60" s="109" t="n">
        <v>0</v>
      </c>
      <c r="CF60" s="109" t="n">
        <v>0</v>
      </c>
      <c r="CG60" s="109" t="n">
        <v>0</v>
      </c>
      <c r="CH60" s="109" t="n">
        <v>0</v>
      </c>
      <c r="CI60" s="109" t="n">
        <v>0</v>
      </c>
      <c r="CJ60" s="109" t="n">
        <v>0</v>
      </c>
      <c r="CK60" s="109" t="n">
        <v>0</v>
      </c>
      <c r="CL60" s="109" t="n">
        <v>0</v>
      </c>
      <c r="CM60" s="109" t="n">
        <v>0</v>
      </c>
      <c r="CN60" s="109" t="n">
        <v>0</v>
      </c>
      <c r="CO60" s="109" t="n">
        <v>0</v>
      </c>
      <c r="CP60" s="109" t="n">
        <v>0</v>
      </c>
      <c r="CQ60" s="109" t="n">
        <v>0</v>
      </c>
      <c r="CR60" s="109" t="n">
        <v>0</v>
      </c>
      <c r="CS60" s="109" t="n">
        <v>690</v>
      </c>
      <c r="CT60" s="109" t="n">
        <v>0</v>
      </c>
      <c r="CU60" s="109" t="n">
        <v>0</v>
      </c>
      <c r="CV60" s="109" t="n">
        <v>0</v>
      </c>
      <c r="CW60" s="109" t="n">
        <v>0</v>
      </c>
      <c r="CX60" s="109" t="n">
        <v>0</v>
      </c>
      <c r="CY60" s="109" t="n">
        <v>0</v>
      </c>
      <c r="CZ60" s="109" t="n">
        <v>0</v>
      </c>
      <c r="DA60" s="109" t="n">
        <v>0</v>
      </c>
      <c r="DB60" s="109" t="n">
        <v>0</v>
      </c>
      <c r="DC60" s="109" t="n">
        <v>0</v>
      </c>
      <c r="DD60" s="109" t="n">
        <v>0</v>
      </c>
      <c r="DE60" s="109" t="n">
        <v>0</v>
      </c>
      <c r="DF60" s="109" t="n">
        <v>0</v>
      </c>
      <c r="DG60" s="109" t="n">
        <v>0</v>
      </c>
      <c r="DH60" s="109" t="n">
        <v>0</v>
      </c>
      <c r="DI60" s="109" t="n">
        <v>0</v>
      </c>
      <c r="DJ60" s="109" t="n">
        <v>0</v>
      </c>
      <c r="DK60" s="109" t="n">
        <v>0</v>
      </c>
      <c r="DL60" s="109" t="n">
        <v>0</v>
      </c>
      <c r="DM60" s="109" t="n">
        <v>0</v>
      </c>
      <c r="DN60" s="109" t="n">
        <v>0</v>
      </c>
      <c r="DO60" s="109" t="n">
        <v>0</v>
      </c>
      <c r="DP60" s="109" t="n">
        <v>0</v>
      </c>
      <c r="DQ60" s="109" t="n">
        <v>0</v>
      </c>
      <c r="DR60" s="109" t="n">
        <v>0</v>
      </c>
      <c r="DS60" s="109" t="n">
        <v>0</v>
      </c>
      <c r="DT60" s="109" t="n">
        <v>0</v>
      </c>
      <c r="DU60" s="109" t="n">
        <v>0</v>
      </c>
      <c r="DV60" s="109" t="n">
        <v>0</v>
      </c>
      <c r="DW60" s="109" t="n">
        <v>0</v>
      </c>
      <c r="DX60" s="109" t="n">
        <v>0</v>
      </c>
      <c r="DY60" s="109" t="n">
        <v>0</v>
      </c>
      <c r="DZ60" s="109" t="n">
        <v>0</v>
      </c>
      <c r="EA60" s="109" t="n">
        <v>0</v>
      </c>
      <c r="EB60" s="109" t="n">
        <v>0</v>
      </c>
      <c r="EC60" s="109" t="n">
        <v>0</v>
      </c>
      <c r="ED60" s="109" t="n">
        <v>0</v>
      </c>
      <c r="EE60" s="109" t="n">
        <v>0</v>
      </c>
      <c r="EF60" s="109" t="n">
        <v>0</v>
      </c>
      <c r="EG60" s="109" t="n">
        <v>0</v>
      </c>
      <c r="EH60" s="109" t="n">
        <v>0</v>
      </c>
      <c r="EI60" s="109" t="n">
        <v>0</v>
      </c>
      <c r="EJ60" s="109" t="n">
        <v>0</v>
      </c>
      <c r="EK60" s="109" t="n">
        <v>0</v>
      </c>
      <c r="EL60" s="109" t="n">
        <v>0</v>
      </c>
      <c r="EM60" s="109" t="n">
        <v>0</v>
      </c>
      <c r="EN60" s="109" t="n">
        <v>1460</v>
      </c>
      <c r="EO60" s="109" t="n">
        <v>0</v>
      </c>
      <c r="EP60" s="109" t="n">
        <v>20</v>
      </c>
      <c r="EQ60" s="109" t="n">
        <v>0</v>
      </c>
      <c r="ER60" s="109" t="n">
        <v>0</v>
      </c>
      <c r="ES60" s="109" t="n">
        <v>0</v>
      </c>
      <c r="ET60" s="109" t="n">
        <v>0</v>
      </c>
      <c r="EU60" s="109" t="n">
        <v>0</v>
      </c>
      <c r="EV60" s="109" t="n">
        <v>0</v>
      </c>
      <c r="EW60" s="109" t="n">
        <v>0</v>
      </c>
      <c r="EX60" s="109" t="n">
        <v>0</v>
      </c>
      <c r="EY60" s="109" t="n">
        <f aca="false">ROUND(SUM(F60:EX60),5)</f>
        <v>4272.34</v>
      </c>
      <c r="EZ60" s="114"/>
      <c r="FA60" s="125"/>
      <c r="FB60" s="114"/>
      <c r="FC60" s="125"/>
      <c r="FD60" s="114"/>
      <c r="FE60" s="125"/>
      <c r="FF60" s="114"/>
      <c r="FG60" s="125"/>
      <c r="FH60" s="114"/>
      <c r="FI60" s="125"/>
      <c r="FJ60" s="114"/>
      <c r="FK60" s="125"/>
      <c r="FL60" s="114"/>
      <c r="FM60" s="125"/>
      <c r="FN60" s="114"/>
      <c r="FO60" s="125"/>
      <c r="FP60" s="114"/>
      <c r="FQ60" s="125"/>
      <c r="FR60" s="114"/>
      <c r="FS60" s="125"/>
      <c r="FT60" s="114"/>
      <c r="FU60" s="125"/>
      <c r="FV60" s="114"/>
      <c r="FW60" s="125"/>
      <c r="FX60" s="114"/>
      <c r="FY60" s="125"/>
      <c r="FZ60" s="114"/>
      <c r="GA60" s="125"/>
      <c r="GB60" s="114"/>
      <c r="GC60" s="125"/>
      <c r="GD60" s="114"/>
      <c r="GE60" s="125"/>
      <c r="GF60" s="114"/>
      <c r="GG60" s="125"/>
      <c r="GH60" s="114"/>
      <c r="GI60" s="125"/>
      <c r="GJ60" s="114"/>
      <c r="GK60" s="125"/>
      <c r="GL60" s="114"/>
      <c r="GM60" s="125"/>
      <c r="GN60" s="114"/>
      <c r="GO60" s="125"/>
      <c r="GP60" s="114"/>
      <c r="GQ60" s="125"/>
      <c r="GR60" s="114"/>
      <c r="GS60" s="125"/>
      <c r="GT60" s="114"/>
      <c r="GU60" s="125"/>
      <c r="GV60" s="114"/>
      <c r="GW60" s="125"/>
      <c r="GX60" s="114"/>
      <c r="GY60" s="125"/>
      <c r="GZ60" s="114"/>
      <c r="HA60" s="125"/>
      <c r="HB60" s="114"/>
      <c r="HC60" s="125"/>
      <c r="HD60" s="114"/>
      <c r="HE60" s="125"/>
      <c r="HF60" s="114"/>
      <c r="HG60" s="125"/>
      <c r="HH60" s="114"/>
      <c r="HI60" s="125"/>
      <c r="HJ60" s="114"/>
      <c r="HK60" s="125"/>
      <c r="HL60" s="114"/>
      <c r="HM60" s="125"/>
      <c r="HN60" s="114"/>
      <c r="HO60" s="125"/>
      <c r="HP60" s="114"/>
      <c r="HQ60" s="125"/>
      <c r="HR60" s="114"/>
      <c r="HS60" s="125"/>
      <c r="HT60" s="114"/>
      <c r="HU60" s="125"/>
      <c r="HV60" s="114"/>
      <c r="HW60" s="125"/>
      <c r="HX60" s="114"/>
      <c r="HY60" s="125"/>
      <c r="HZ60" s="114"/>
      <c r="IA60" s="125"/>
      <c r="IB60" s="114"/>
      <c r="IC60" s="125"/>
      <c r="ID60" s="114"/>
      <c r="IE60" s="125"/>
      <c r="IF60" s="114"/>
      <c r="IG60" s="125"/>
      <c r="IH60" s="114"/>
      <c r="II60" s="125"/>
      <c r="IJ60" s="114"/>
      <c r="IK60" s="125"/>
      <c r="IL60" s="114"/>
      <c r="IM60" s="125"/>
      <c r="IN60" s="114"/>
      <c r="IO60" s="125"/>
      <c r="IP60" s="114"/>
      <c r="IQ60" s="125"/>
      <c r="IR60" s="114"/>
      <c r="IS60" s="125"/>
      <c r="IT60" s="114"/>
      <c r="IU60" s="125"/>
      <c r="IV60" s="114"/>
      <c r="IW60" s="125"/>
      <c r="IX60" s="114"/>
      <c r="IY60" s="125"/>
      <c r="IZ60" s="114"/>
      <c r="JA60" s="125"/>
      <c r="JB60" s="114"/>
      <c r="JC60" s="125"/>
      <c r="JD60" s="114"/>
      <c r="JE60" s="125"/>
      <c r="JF60" s="114"/>
      <c r="JG60" s="125"/>
      <c r="JH60" s="114"/>
      <c r="JI60" s="125"/>
      <c r="JJ60" s="114"/>
      <c r="JK60" s="125"/>
      <c r="JL60" s="114"/>
      <c r="JM60" s="125"/>
      <c r="JN60" s="114"/>
      <c r="JO60" s="125"/>
      <c r="JP60" s="114"/>
      <c r="JQ60" s="125"/>
      <c r="JR60" s="114"/>
      <c r="JS60" s="125"/>
      <c r="JT60" s="114"/>
      <c r="JU60" s="125"/>
      <c r="JV60" s="114"/>
      <c r="JW60" s="125"/>
      <c r="JX60" s="114"/>
      <c r="JY60" s="126"/>
      <c r="JZ60" s="126"/>
      <c r="KA60" s="126"/>
      <c r="KB60" s="126"/>
      <c r="KC60" s="126"/>
      <c r="KD60" s="126"/>
      <c r="KE60" s="126"/>
      <c r="KF60" s="126"/>
      <c r="KG60" s="126"/>
      <c r="KH60" s="126"/>
      <c r="KI60" s="126"/>
      <c r="KJ60" s="126"/>
      <c r="KK60" s="126"/>
      <c r="KL60" s="126"/>
    </row>
    <row r="61" customFormat="false" ht="13.8" hidden="false" customHeight="false" outlineLevel="0" collapsed="false">
      <c r="A61" s="76"/>
      <c r="B61" s="76"/>
      <c r="C61" s="76"/>
      <c r="D61" s="76"/>
      <c r="E61" s="76" t="s">
        <v>103</v>
      </c>
      <c r="F61" s="113" t="n">
        <v>0</v>
      </c>
      <c r="G61" s="113" t="n">
        <v>0</v>
      </c>
      <c r="H61" s="113" t="n">
        <v>0</v>
      </c>
      <c r="I61" s="113" t="n">
        <v>0</v>
      </c>
      <c r="J61" s="113" t="n">
        <v>0</v>
      </c>
      <c r="K61" s="113" t="n">
        <v>0</v>
      </c>
      <c r="L61" s="113" t="n">
        <v>0</v>
      </c>
      <c r="M61" s="113" t="n">
        <v>0</v>
      </c>
      <c r="N61" s="113" t="n">
        <v>0</v>
      </c>
      <c r="O61" s="113" t="n">
        <v>0</v>
      </c>
      <c r="P61" s="113" t="n">
        <v>0</v>
      </c>
      <c r="Q61" s="113" t="n">
        <v>0</v>
      </c>
      <c r="R61" s="113" t="n">
        <v>0</v>
      </c>
      <c r="S61" s="113" t="n">
        <v>0</v>
      </c>
      <c r="T61" s="113" t="n">
        <v>0</v>
      </c>
      <c r="U61" s="113" t="n">
        <v>0</v>
      </c>
      <c r="V61" s="113" t="n">
        <v>0</v>
      </c>
      <c r="W61" s="113" t="n">
        <v>0</v>
      </c>
      <c r="X61" s="113" t="n">
        <v>0</v>
      </c>
      <c r="Y61" s="113" t="n">
        <v>0</v>
      </c>
      <c r="Z61" s="113" t="n">
        <v>0</v>
      </c>
      <c r="AA61" s="113" t="n">
        <v>0</v>
      </c>
      <c r="AB61" s="113" t="n">
        <v>0</v>
      </c>
      <c r="AC61" s="113" t="n">
        <v>0</v>
      </c>
      <c r="AD61" s="113" t="n">
        <v>0</v>
      </c>
      <c r="AE61" s="113" t="n">
        <v>0</v>
      </c>
      <c r="AF61" s="113" t="n">
        <v>0</v>
      </c>
      <c r="AG61" s="113" t="n">
        <v>0</v>
      </c>
      <c r="AH61" s="113" t="n">
        <v>0</v>
      </c>
      <c r="AI61" s="113" t="n">
        <v>0</v>
      </c>
      <c r="AJ61" s="113" t="n">
        <v>0</v>
      </c>
      <c r="AK61" s="113" t="n">
        <v>0</v>
      </c>
      <c r="AL61" s="113" t="n">
        <v>0</v>
      </c>
      <c r="AM61" s="113" t="n">
        <v>0</v>
      </c>
      <c r="AN61" s="113" t="n">
        <v>0</v>
      </c>
      <c r="AO61" s="113" t="n">
        <v>0</v>
      </c>
      <c r="AP61" s="113" t="n">
        <v>0</v>
      </c>
      <c r="AQ61" s="113" t="n">
        <v>0</v>
      </c>
      <c r="AR61" s="113" t="n">
        <v>0</v>
      </c>
      <c r="AS61" s="113" t="n">
        <v>0</v>
      </c>
      <c r="AT61" s="113" t="n">
        <v>0</v>
      </c>
      <c r="AU61" s="113" t="n">
        <v>0</v>
      </c>
      <c r="AV61" s="113" t="n">
        <v>0</v>
      </c>
      <c r="AW61" s="113" t="n">
        <v>0</v>
      </c>
      <c r="AX61" s="113" t="n">
        <v>0</v>
      </c>
      <c r="AY61" s="113" t="n">
        <v>0</v>
      </c>
      <c r="AZ61" s="113" t="n">
        <v>0</v>
      </c>
      <c r="BA61" s="113" t="n">
        <v>0</v>
      </c>
      <c r="BB61" s="113" t="n">
        <v>0</v>
      </c>
      <c r="BC61" s="113" t="n">
        <v>0</v>
      </c>
      <c r="BD61" s="113" t="n">
        <v>0</v>
      </c>
      <c r="BE61" s="113" t="n">
        <v>0</v>
      </c>
      <c r="BF61" s="113" t="n">
        <v>0</v>
      </c>
      <c r="BG61" s="113" t="n">
        <v>0</v>
      </c>
      <c r="BH61" s="113" t="n">
        <v>0</v>
      </c>
      <c r="BI61" s="113" t="n">
        <v>0</v>
      </c>
      <c r="BJ61" s="113" t="n">
        <v>0</v>
      </c>
      <c r="BK61" s="113" t="n">
        <v>0</v>
      </c>
      <c r="BL61" s="113" t="n">
        <v>0</v>
      </c>
      <c r="BM61" s="113" t="n">
        <v>0</v>
      </c>
      <c r="BN61" s="113" t="n">
        <v>0</v>
      </c>
      <c r="BO61" s="113" t="n">
        <v>0</v>
      </c>
      <c r="BP61" s="113" t="n">
        <v>0</v>
      </c>
      <c r="BQ61" s="113" t="n">
        <v>0</v>
      </c>
      <c r="BR61" s="113" t="n">
        <v>0</v>
      </c>
      <c r="BS61" s="113" t="n">
        <v>0</v>
      </c>
      <c r="BT61" s="113" t="n">
        <v>0</v>
      </c>
      <c r="BU61" s="113" t="n">
        <v>0</v>
      </c>
      <c r="BV61" s="113" t="n">
        <v>0</v>
      </c>
      <c r="BW61" s="113" t="n">
        <v>0</v>
      </c>
      <c r="BX61" s="113" t="n">
        <v>0</v>
      </c>
      <c r="BY61" s="113" t="n">
        <v>0</v>
      </c>
      <c r="BZ61" s="113" t="n">
        <v>0</v>
      </c>
      <c r="CA61" s="113" t="n">
        <v>0</v>
      </c>
      <c r="CB61" s="113" t="n">
        <v>0</v>
      </c>
      <c r="CC61" s="113" t="n">
        <v>0</v>
      </c>
      <c r="CD61" s="113" t="n">
        <v>0</v>
      </c>
      <c r="CE61" s="113" t="n">
        <v>0</v>
      </c>
      <c r="CF61" s="113" t="n">
        <v>0</v>
      </c>
      <c r="CG61" s="113" t="n">
        <v>0</v>
      </c>
      <c r="CH61" s="113" t="n">
        <v>0</v>
      </c>
      <c r="CI61" s="113" t="n">
        <v>0</v>
      </c>
      <c r="CJ61" s="113" t="n">
        <v>0</v>
      </c>
      <c r="CK61" s="113" t="n">
        <v>0</v>
      </c>
      <c r="CL61" s="113" t="n">
        <v>0</v>
      </c>
      <c r="CM61" s="113" t="n">
        <v>0</v>
      </c>
      <c r="CN61" s="113" t="n">
        <v>0</v>
      </c>
      <c r="CO61" s="113" t="n">
        <v>0</v>
      </c>
      <c r="CP61" s="113" t="n">
        <v>0</v>
      </c>
      <c r="CQ61" s="113" t="n">
        <v>0</v>
      </c>
      <c r="CR61" s="113" t="n">
        <v>0</v>
      </c>
      <c r="CS61" s="113" t="n">
        <v>0</v>
      </c>
      <c r="CT61" s="113" t="n">
        <v>0</v>
      </c>
      <c r="CU61" s="113" t="n">
        <v>0</v>
      </c>
      <c r="CV61" s="113" t="n">
        <v>0</v>
      </c>
      <c r="CW61" s="113" t="n">
        <v>0</v>
      </c>
      <c r="CX61" s="113" t="n">
        <v>0</v>
      </c>
      <c r="CY61" s="113" t="n">
        <v>0</v>
      </c>
      <c r="CZ61" s="113" t="n">
        <v>0</v>
      </c>
      <c r="DA61" s="113" t="n">
        <v>0</v>
      </c>
      <c r="DB61" s="113" t="n">
        <v>0</v>
      </c>
      <c r="DC61" s="113" t="n">
        <v>0</v>
      </c>
      <c r="DD61" s="113" t="n">
        <v>0</v>
      </c>
      <c r="DE61" s="113" t="n">
        <v>0</v>
      </c>
      <c r="DF61" s="113" t="n">
        <v>0</v>
      </c>
      <c r="DG61" s="113" t="n">
        <v>0</v>
      </c>
      <c r="DH61" s="113" t="n">
        <v>0</v>
      </c>
      <c r="DI61" s="113" t="n">
        <v>0</v>
      </c>
      <c r="DJ61" s="113" t="n">
        <v>0</v>
      </c>
      <c r="DK61" s="113" t="n">
        <v>0</v>
      </c>
      <c r="DL61" s="113" t="n">
        <v>0</v>
      </c>
      <c r="DM61" s="113" t="n">
        <v>0</v>
      </c>
      <c r="DN61" s="113" t="n">
        <v>0</v>
      </c>
      <c r="DO61" s="113" t="n">
        <v>0</v>
      </c>
      <c r="DP61" s="113" t="n">
        <v>0</v>
      </c>
      <c r="DQ61" s="113" t="n">
        <v>0</v>
      </c>
      <c r="DR61" s="113" t="n">
        <v>0</v>
      </c>
      <c r="DS61" s="113" t="n">
        <v>0</v>
      </c>
      <c r="DT61" s="113" t="n">
        <v>0</v>
      </c>
      <c r="DU61" s="113" t="n">
        <v>0</v>
      </c>
      <c r="DV61" s="113" t="n">
        <v>0</v>
      </c>
      <c r="DW61" s="113" t="n">
        <v>0</v>
      </c>
      <c r="DX61" s="113" t="n">
        <v>0</v>
      </c>
      <c r="DY61" s="113" t="n">
        <v>0</v>
      </c>
      <c r="DZ61" s="113" t="n">
        <v>0</v>
      </c>
      <c r="EA61" s="113" t="n">
        <v>0</v>
      </c>
      <c r="EB61" s="113" t="n">
        <v>0</v>
      </c>
      <c r="EC61" s="113" t="n">
        <v>0</v>
      </c>
      <c r="ED61" s="113" t="n">
        <v>0</v>
      </c>
      <c r="EE61" s="113" t="n">
        <v>0</v>
      </c>
      <c r="EF61" s="113" t="n">
        <v>0</v>
      </c>
      <c r="EG61" s="113" t="n">
        <v>0</v>
      </c>
      <c r="EH61" s="113" t="n">
        <v>0</v>
      </c>
      <c r="EI61" s="113" t="n">
        <v>0</v>
      </c>
      <c r="EJ61" s="113" t="n">
        <v>0</v>
      </c>
      <c r="EK61" s="113" t="n">
        <v>0</v>
      </c>
      <c r="EL61" s="113" t="n">
        <v>0</v>
      </c>
      <c r="EM61" s="113" t="n">
        <v>0</v>
      </c>
      <c r="EN61" s="113" t="n">
        <v>0</v>
      </c>
      <c r="EO61" s="113" t="n">
        <v>0</v>
      </c>
      <c r="EP61" s="113" t="n">
        <v>0</v>
      </c>
      <c r="EQ61" s="113" t="n">
        <v>0</v>
      </c>
      <c r="ER61" s="113" t="n">
        <v>0</v>
      </c>
      <c r="ES61" s="113" t="n">
        <v>0</v>
      </c>
      <c r="ET61" s="113" t="n">
        <v>0</v>
      </c>
      <c r="EU61" s="113" t="n">
        <v>0</v>
      </c>
      <c r="EV61" s="113" t="n">
        <v>0</v>
      </c>
      <c r="EW61" s="113" t="n">
        <v>0</v>
      </c>
      <c r="EX61" s="113" t="n">
        <v>0</v>
      </c>
      <c r="EY61" s="113" t="n">
        <f aca="false">ROUND(SUM(F61:EX61),5)</f>
        <v>0</v>
      </c>
      <c r="EZ61" s="114"/>
      <c r="FA61" s="125"/>
      <c r="FB61" s="114"/>
      <c r="FC61" s="125"/>
      <c r="FD61" s="114"/>
      <c r="FE61" s="125"/>
      <c r="FF61" s="114"/>
      <c r="FG61" s="125"/>
      <c r="FH61" s="114"/>
      <c r="FI61" s="125"/>
      <c r="FJ61" s="114"/>
      <c r="FK61" s="125"/>
      <c r="FL61" s="114"/>
      <c r="FM61" s="125"/>
      <c r="FN61" s="114"/>
      <c r="FO61" s="125"/>
      <c r="FP61" s="114"/>
      <c r="FQ61" s="125"/>
      <c r="FR61" s="114"/>
      <c r="FS61" s="125"/>
      <c r="FT61" s="114"/>
      <c r="FU61" s="125"/>
      <c r="FV61" s="114"/>
      <c r="FW61" s="125"/>
      <c r="FX61" s="114"/>
      <c r="FY61" s="125"/>
      <c r="FZ61" s="114"/>
      <c r="GA61" s="125"/>
      <c r="GB61" s="114"/>
      <c r="GC61" s="125"/>
      <c r="GD61" s="114"/>
      <c r="GE61" s="125"/>
      <c r="GF61" s="114"/>
      <c r="GG61" s="125"/>
      <c r="GH61" s="114"/>
      <c r="GI61" s="125"/>
      <c r="GJ61" s="114"/>
      <c r="GK61" s="125"/>
      <c r="GL61" s="114"/>
      <c r="GM61" s="125"/>
      <c r="GN61" s="114"/>
      <c r="GO61" s="125"/>
      <c r="GP61" s="114"/>
      <c r="GQ61" s="125"/>
      <c r="GR61" s="114"/>
      <c r="GS61" s="125"/>
      <c r="GT61" s="114"/>
      <c r="GU61" s="125"/>
      <c r="GV61" s="114"/>
      <c r="GW61" s="125"/>
      <c r="GX61" s="114"/>
      <c r="GY61" s="125"/>
      <c r="GZ61" s="114"/>
      <c r="HA61" s="125"/>
      <c r="HB61" s="114"/>
      <c r="HC61" s="125"/>
      <c r="HD61" s="114"/>
      <c r="HE61" s="125"/>
      <c r="HF61" s="114"/>
      <c r="HG61" s="125"/>
      <c r="HH61" s="114"/>
      <c r="HI61" s="125"/>
      <c r="HJ61" s="114"/>
      <c r="HK61" s="125"/>
      <c r="HL61" s="114"/>
      <c r="HM61" s="125"/>
      <c r="HN61" s="114"/>
      <c r="HO61" s="125"/>
      <c r="HP61" s="114"/>
      <c r="HQ61" s="125"/>
      <c r="HR61" s="114"/>
      <c r="HS61" s="125"/>
      <c r="HT61" s="114"/>
      <c r="HU61" s="125"/>
      <c r="HV61" s="114"/>
      <c r="HW61" s="125"/>
      <c r="HX61" s="114"/>
      <c r="HY61" s="125"/>
      <c r="HZ61" s="114"/>
      <c r="IA61" s="125"/>
      <c r="IB61" s="114"/>
      <c r="IC61" s="125"/>
      <c r="ID61" s="114"/>
      <c r="IE61" s="125"/>
      <c r="IF61" s="114"/>
      <c r="IG61" s="125"/>
      <c r="IH61" s="114"/>
      <c r="II61" s="125"/>
      <c r="IJ61" s="114"/>
      <c r="IK61" s="125"/>
      <c r="IL61" s="114"/>
      <c r="IM61" s="125"/>
      <c r="IN61" s="114"/>
      <c r="IO61" s="125"/>
      <c r="IP61" s="114"/>
      <c r="IQ61" s="125"/>
      <c r="IR61" s="114"/>
      <c r="IS61" s="125"/>
      <c r="IT61" s="114"/>
      <c r="IU61" s="125"/>
      <c r="IV61" s="114"/>
      <c r="IW61" s="125"/>
      <c r="IX61" s="114"/>
      <c r="IY61" s="125"/>
      <c r="IZ61" s="114"/>
      <c r="JA61" s="125"/>
      <c r="JB61" s="114"/>
      <c r="JC61" s="125"/>
      <c r="JD61" s="114"/>
      <c r="JE61" s="125"/>
      <c r="JF61" s="114"/>
      <c r="JG61" s="125"/>
      <c r="JH61" s="114"/>
      <c r="JI61" s="125"/>
      <c r="JJ61" s="114"/>
      <c r="JK61" s="125"/>
      <c r="JL61" s="114"/>
      <c r="JM61" s="125"/>
      <c r="JN61" s="114"/>
      <c r="JO61" s="125"/>
      <c r="JP61" s="114"/>
      <c r="JQ61" s="125"/>
      <c r="JR61" s="114"/>
      <c r="JS61" s="125"/>
      <c r="JT61" s="114"/>
      <c r="JU61" s="125"/>
      <c r="JV61" s="114"/>
      <c r="JW61" s="125"/>
      <c r="JX61" s="114"/>
      <c r="JY61" s="126"/>
      <c r="JZ61" s="126"/>
      <c r="KA61" s="126"/>
      <c r="KB61" s="126"/>
      <c r="KC61" s="126"/>
      <c r="KD61" s="126"/>
      <c r="KE61" s="126"/>
      <c r="KF61" s="126"/>
      <c r="KG61" s="126"/>
      <c r="KH61" s="126"/>
      <c r="KI61" s="126"/>
      <c r="KJ61" s="126"/>
      <c r="KK61" s="126"/>
      <c r="KL61" s="126"/>
    </row>
    <row r="62" customFormat="false" ht="13.8" hidden="false" customHeight="false" outlineLevel="0" collapsed="false">
      <c r="A62" s="76"/>
      <c r="B62" s="76"/>
      <c r="C62" s="76"/>
      <c r="D62" s="76" t="s">
        <v>104</v>
      </c>
      <c r="E62" s="76"/>
      <c r="F62" s="109" t="n">
        <f aca="false">ROUND(SUM(F57:F61),5)</f>
        <v>0</v>
      </c>
      <c r="G62" s="109" t="n">
        <f aca="false">ROUND(SUM(G57:G61),5)</f>
        <v>1617.14</v>
      </c>
      <c r="H62" s="109" t="n">
        <f aca="false">ROUND(SUM(H57:H61),5)</f>
        <v>41624.14</v>
      </c>
      <c r="I62" s="109" t="n">
        <f aca="false">ROUND(SUM(I57:I61),5)</f>
        <v>0</v>
      </c>
      <c r="J62" s="109" t="n">
        <f aca="false">ROUND(SUM(J57:J61),5)</f>
        <v>64618.34</v>
      </c>
      <c r="K62" s="109" t="n">
        <f aca="false">ROUND(SUM(K57:K61),5)</f>
        <v>7500</v>
      </c>
      <c r="L62" s="109" t="n">
        <f aca="false">ROUND(SUM(L57:L61),5)</f>
        <v>0</v>
      </c>
      <c r="M62" s="109" t="n">
        <f aca="false">ROUND(SUM(M57:M61),5)</f>
        <v>0</v>
      </c>
      <c r="N62" s="109" t="n">
        <f aca="false">ROUND(SUM(N57:N61),5)</f>
        <v>17875</v>
      </c>
      <c r="O62" s="109" t="n">
        <f aca="false">ROUND(SUM(O57:O61),5)</f>
        <v>2794.7</v>
      </c>
      <c r="P62" s="109" t="n">
        <f aca="false">ROUND(SUM(P57:P61),5)</f>
        <v>0</v>
      </c>
      <c r="Q62" s="109" t="n">
        <f aca="false">ROUND(SUM(Q57:Q61),5)</f>
        <v>12455</v>
      </c>
      <c r="R62" s="109" t="n">
        <f aca="false">ROUND(SUM(R57:R61),5)</f>
        <v>0</v>
      </c>
      <c r="S62" s="109" t="n">
        <f aca="false">ROUND(SUM(S57:S61),5)</f>
        <v>0</v>
      </c>
      <c r="T62" s="109" t="n">
        <f aca="false">ROUND(SUM(T57:T61),5)</f>
        <v>0</v>
      </c>
      <c r="U62" s="109" t="n">
        <f aca="false">ROUND(SUM(U57:U61),5)</f>
        <v>0</v>
      </c>
      <c r="V62" s="109" t="n">
        <f aca="false">ROUND(SUM(V57:V61),5)</f>
        <v>20345.63</v>
      </c>
      <c r="W62" s="109" t="n">
        <f aca="false">ROUND(SUM(W57:W61),5)</f>
        <v>0</v>
      </c>
      <c r="X62" s="109" t="n">
        <f aca="false">ROUND(SUM(X57:X61),5)</f>
        <v>0</v>
      </c>
      <c r="Y62" s="109" t="n">
        <f aca="false">ROUND(SUM(Y57:Y61),5)</f>
        <v>45955.11</v>
      </c>
      <c r="Z62" s="109" t="n">
        <f aca="false">ROUND(SUM(Z57:Z61),5)</f>
        <v>0</v>
      </c>
      <c r="AA62" s="109" t="n">
        <f aca="false">ROUND(SUM(AA57:AA61),5)</f>
        <v>0</v>
      </c>
      <c r="AB62" s="109" t="n">
        <f aca="false">ROUND(SUM(AB57:AB61),5)</f>
        <v>0</v>
      </c>
      <c r="AC62" s="109" t="n">
        <f aca="false">ROUND(SUM(AC57:AC61),5)</f>
        <v>0</v>
      </c>
      <c r="AD62" s="109" t="n">
        <f aca="false">ROUND(SUM(AD57:AD61),5)</f>
        <v>26082.87</v>
      </c>
      <c r="AE62" s="109" t="n">
        <f aca="false">ROUND(SUM(AE57:AE61),5)</f>
        <v>160</v>
      </c>
      <c r="AF62" s="109" t="n">
        <f aca="false">ROUND(SUM(AF57:AF61),5)</f>
        <v>0</v>
      </c>
      <c r="AG62" s="109" t="n">
        <f aca="false">ROUND(SUM(AG57:AG61),5)</f>
        <v>7610</v>
      </c>
      <c r="AH62" s="109" t="n">
        <f aca="false">ROUND(SUM(AH57:AH61),5)</f>
        <v>0</v>
      </c>
      <c r="AI62" s="109" t="n">
        <f aca="false">ROUND(SUM(AI57:AI61),5)</f>
        <v>0</v>
      </c>
      <c r="AJ62" s="109" t="n">
        <f aca="false">ROUND(SUM(AJ57:AJ61),5)</f>
        <v>1336.36</v>
      </c>
      <c r="AK62" s="109" t="n">
        <f aca="false">ROUND(SUM(AK57:AK61),5)</f>
        <v>2400</v>
      </c>
      <c r="AL62" s="109" t="n">
        <f aca="false">ROUND(SUM(AL57:AL61),5)</f>
        <v>0</v>
      </c>
      <c r="AM62" s="109" t="n">
        <f aca="false">ROUND(SUM(AM57:AM61),5)</f>
        <v>0</v>
      </c>
      <c r="AN62" s="109" t="n">
        <f aca="false">ROUND(SUM(AN57:AN61),5)</f>
        <v>0</v>
      </c>
      <c r="AO62" s="109" t="n">
        <f aca="false">ROUND(SUM(AO57:AO61),5)</f>
        <v>0</v>
      </c>
      <c r="AP62" s="109" t="n">
        <f aca="false">ROUND(SUM(AP57:AP61),5)</f>
        <v>0</v>
      </c>
      <c r="AQ62" s="109" t="n">
        <f aca="false">ROUND(SUM(AQ57:AQ61),5)</f>
        <v>0</v>
      </c>
      <c r="AR62" s="109" t="n">
        <f aca="false">ROUND(SUM(AR57:AR61),5)</f>
        <v>0</v>
      </c>
      <c r="AS62" s="109" t="n">
        <f aca="false">ROUND(SUM(AS57:AS61),5)</f>
        <v>0</v>
      </c>
      <c r="AT62" s="109" t="n">
        <f aca="false">ROUND(SUM(AT57:AT61),5)</f>
        <v>26427.34</v>
      </c>
      <c r="AU62" s="109" t="n">
        <f aca="false">ROUND(SUM(AU57:AU61),5)</f>
        <v>0</v>
      </c>
      <c r="AV62" s="109" t="n">
        <f aca="false">ROUND(SUM(AV57:AV61),5)</f>
        <v>0</v>
      </c>
      <c r="AW62" s="109" t="n">
        <f aca="false">ROUND(SUM(AW57:AW61),5)</f>
        <v>0</v>
      </c>
      <c r="AX62" s="109" t="n">
        <f aca="false">ROUND(SUM(AX57:AX61),5)</f>
        <v>422.3</v>
      </c>
      <c r="AY62" s="109" t="n">
        <f aca="false">ROUND(SUM(AY57:AY61),5)</f>
        <v>0</v>
      </c>
      <c r="AZ62" s="109" t="n">
        <f aca="false">ROUND(SUM(AZ57:AZ61),5)</f>
        <v>4404</v>
      </c>
      <c r="BA62" s="109" t="n">
        <f aca="false">ROUND(SUM(BA57:BA61),5)</f>
        <v>0</v>
      </c>
      <c r="BB62" s="109" t="n">
        <f aca="false">ROUND(SUM(BB57:BB61),5)</f>
        <v>0</v>
      </c>
      <c r="BC62" s="109" t="n">
        <f aca="false">ROUND(SUM(BC57:BC61),5)</f>
        <v>0</v>
      </c>
      <c r="BD62" s="109" t="n">
        <f aca="false">ROUND(SUM(BD57:BD61),5)</f>
        <v>0</v>
      </c>
      <c r="BE62" s="109" t="n">
        <f aca="false">ROUND(SUM(BE57:BE61),5)</f>
        <v>0</v>
      </c>
      <c r="BF62" s="109" t="n">
        <f aca="false">ROUND(SUM(BF57:BF61),5)</f>
        <v>827.7</v>
      </c>
      <c r="BG62" s="109" t="n">
        <f aca="false">ROUND(SUM(BG57:BG61),5)</f>
        <v>3235</v>
      </c>
      <c r="BH62" s="109" t="n">
        <f aca="false">ROUND(SUM(BH57:BH61),5)</f>
        <v>0</v>
      </c>
      <c r="BI62" s="109" t="n">
        <f aca="false">ROUND(SUM(BI57:BI61),5)</f>
        <v>0</v>
      </c>
      <c r="BJ62" s="109" t="n">
        <f aca="false">ROUND(SUM(BJ57:BJ61),5)</f>
        <v>0</v>
      </c>
      <c r="BK62" s="109" t="n">
        <f aca="false">ROUND(SUM(BK57:BK61),5)</f>
        <v>6355.14</v>
      </c>
      <c r="BL62" s="109" t="n">
        <f aca="false">ROUND(SUM(BL57:BL61),5)</f>
        <v>0</v>
      </c>
      <c r="BM62" s="109" t="n">
        <f aca="false">ROUND(SUM(BM57:BM61),5)</f>
        <v>24606.75</v>
      </c>
      <c r="BN62" s="109" t="n">
        <f aca="false">ROUND(SUM(BN57:BN61),5)</f>
        <v>0</v>
      </c>
      <c r="BO62" s="109" t="n">
        <f aca="false">ROUND(SUM(BO57:BO61),5)</f>
        <v>0</v>
      </c>
      <c r="BP62" s="109" t="n">
        <f aca="false">ROUND(SUM(BP57:BP61),5)</f>
        <v>180</v>
      </c>
      <c r="BQ62" s="109" t="n">
        <f aca="false">ROUND(SUM(BQ57:BQ61),5)</f>
        <v>0</v>
      </c>
      <c r="BR62" s="109" t="n">
        <f aca="false">ROUND(SUM(BR57:BR61),5)</f>
        <v>0</v>
      </c>
      <c r="BS62" s="109" t="n">
        <f aca="false">ROUND(SUM(BS57:BS61),5)</f>
        <v>330</v>
      </c>
      <c r="BT62" s="109" t="n">
        <f aca="false">ROUND(SUM(BT57:BT61),5)</f>
        <v>0</v>
      </c>
      <c r="BU62" s="109" t="n">
        <f aca="false">ROUND(SUM(BU57:BU61),5)</f>
        <v>12350</v>
      </c>
      <c r="BV62" s="109" t="n">
        <f aca="false">ROUND(SUM(BV57:BV61),5)</f>
        <v>650</v>
      </c>
      <c r="BW62" s="109" t="n">
        <f aca="false">ROUND(SUM(BW57:BW61),5)</f>
        <v>0</v>
      </c>
      <c r="BX62" s="109" t="n">
        <f aca="false">ROUND(SUM(BX57:BX61),5)</f>
        <v>5142</v>
      </c>
      <c r="BY62" s="109" t="n">
        <f aca="false">ROUND(SUM(BY57:BY61),5)</f>
        <v>0</v>
      </c>
      <c r="BZ62" s="109" t="n">
        <f aca="false">ROUND(SUM(BZ57:BZ61),5)</f>
        <v>0</v>
      </c>
      <c r="CA62" s="109" t="n">
        <f aca="false">ROUND(SUM(CA57:CA61),5)</f>
        <v>0</v>
      </c>
      <c r="CB62" s="109" t="n">
        <f aca="false">ROUND(SUM(CB57:CB61),5)</f>
        <v>770</v>
      </c>
      <c r="CC62" s="109" t="n">
        <f aca="false">ROUND(SUM(CC57:CC61),5)</f>
        <v>0</v>
      </c>
      <c r="CD62" s="109" t="n">
        <f aca="false">ROUND(SUM(CD57:CD61),5)</f>
        <v>0</v>
      </c>
      <c r="CE62" s="109" t="n">
        <f aca="false">ROUND(SUM(CE57:CE61),5)</f>
        <v>0</v>
      </c>
      <c r="CF62" s="109" t="n">
        <f aca="false">ROUND(SUM(CF57:CF61),5)</f>
        <v>9090</v>
      </c>
      <c r="CG62" s="109" t="n">
        <f aca="false">ROUND(SUM(CG57:CG61),5)</f>
        <v>0</v>
      </c>
      <c r="CH62" s="109" t="n">
        <f aca="false">ROUND(SUM(CH57:CH61),5)</f>
        <v>0</v>
      </c>
      <c r="CI62" s="109" t="n">
        <f aca="false">ROUND(SUM(CI57:CI61),5)</f>
        <v>0</v>
      </c>
      <c r="CJ62" s="109" t="n">
        <f aca="false">ROUND(SUM(CJ57:CJ61),5)</f>
        <v>337.5</v>
      </c>
      <c r="CK62" s="109" t="n">
        <f aca="false">ROUND(SUM(CK57:CK61),5)</f>
        <v>37004</v>
      </c>
      <c r="CL62" s="109" t="n">
        <f aca="false">ROUND(SUM(CL57:CL61),5)</f>
        <v>0</v>
      </c>
      <c r="CM62" s="109" t="n">
        <f aca="false">ROUND(SUM(CM57:CM61),5)</f>
        <v>0</v>
      </c>
      <c r="CN62" s="109" t="n">
        <f aca="false">ROUND(SUM(CN57:CN61),5)</f>
        <v>0</v>
      </c>
      <c r="CO62" s="109" t="n">
        <f aca="false">ROUND(SUM(CO57:CO61),5)</f>
        <v>16408.56</v>
      </c>
      <c r="CP62" s="109" t="n">
        <f aca="false">ROUND(SUM(CP57:CP61),5)</f>
        <v>0</v>
      </c>
      <c r="CQ62" s="109" t="n">
        <f aca="false">ROUND(SUM(CQ57:CQ61),5)</f>
        <v>10320</v>
      </c>
      <c r="CR62" s="109" t="n">
        <f aca="false">ROUND(SUM(CR57:CR61),5)</f>
        <v>146</v>
      </c>
      <c r="CS62" s="109" t="n">
        <f aca="false">ROUND(SUM(CS57:CS61),5)</f>
        <v>23676.01</v>
      </c>
      <c r="CT62" s="109" t="n">
        <f aca="false">ROUND(SUM(CT57:CT61),5)</f>
        <v>31367.05</v>
      </c>
      <c r="CU62" s="109" t="n">
        <f aca="false">ROUND(SUM(CU57:CU61),5)</f>
        <v>24391.28</v>
      </c>
      <c r="CV62" s="109" t="n">
        <f aca="false">ROUND(SUM(CV57:CV61),5)</f>
        <v>17650</v>
      </c>
      <c r="CW62" s="109" t="n">
        <f aca="false">ROUND(SUM(CW57:CW61),5)</f>
        <v>0</v>
      </c>
      <c r="CX62" s="109" t="n">
        <f aca="false">ROUND(SUM(CX57:CX61),5)</f>
        <v>0</v>
      </c>
      <c r="CY62" s="109" t="n">
        <f aca="false">ROUND(SUM(CY57:CY61),5)</f>
        <v>0</v>
      </c>
      <c r="CZ62" s="109" t="n">
        <f aca="false">ROUND(SUM(CZ57:CZ61),5)</f>
        <v>0</v>
      </c>
      <c r="DA62" s="109" t="n">
        <f aca="false">ROUND(SUM(DA57:DA61),5)</f>
        <v>10160</v>
      </c>
      <c r="DB62" s="109" t="n">
        <f aca="false">ROUND(SUM(DB57:DB61),5)</f>
        <v>0</v>
      </c>
      <c r="DC62" s="109" t="n">
        <f aca="false">ROUND(SUM(DC57:DC61),5)</f>
        <v>0</v>
      </c>
      <c r="DD62" s="109" t="n">
        <f aca="false">ROUND(SUM(DD57:DD61),5)</f>
        <v>30600</v>
      </c>
      <c r="DE62" s="109" t="n">
        <f aca="false">ROUND(SUM(DE57:DE61),5)</f>
        <v>0</v>
      </c>
      <c r="DF62" s="109" t="n">
        <f aca="false">ROUND(SUM(DF57:DF61),5)</f>
        <v>18293.38</v>
      </c>
      <c r="DG62" s="109" t="n">
        <f aca="false">ROUND(SUM(DG57:DG61),5)</f>
        <v>0</v>
      </c>
      <c r="DH62" s="109" t="n">
        <f aca="false">ROUND(SUM(DH57:DH61),5)</f>
        <v>0</v>
      </c>
      <c r="DI62" s="109" t="n">
        <f aca="false">ROUND(SUM(DI57:DI61),5)</f>
        <v>0</v>
      </c>
      <c r="DJ62" s="109" t="n">
        <f aca="false">ROUND(SUM(DJ57:DJ61),5)</f>
        <v>0</v>
      </c>
      <c r="DK62" s="109" t="n">
        <f aca="false">ROUND(SUM(DK57:DK61),5)</f>
        <v>4034</v>
      </c>
      <c r="DL62" s="109" t="n">
        <f aca="false">ROUND(SUM(DL57:DL61),5)</f>
        <v>14442.02</v>
      </c>
      <c r="DM62" s="109" t="n">
        <f aca="false">ROUND(SUM(DM57:DM61),5)</f>
        <v>0</v>
      </c>
      <c r="DN62" s="109" t="n">
        <f aca="false">ROUND(SUM(DN57:DN61),5)</f>
        <v>2930.69</v>
      </c>
      <c r="DO62" s="109" t="n">
        <f aca="false">ROUND(SUM(DO57:DO61),5)</f>
        <v>0</v>
      </c>
      <c r="DP62" s="109" t="n">
        <f aca="false">ROUND(SUM(DP57:DP61),5)</f>
        <v>0</v>
      </c>
      <c r="DQ62" s="109" t="n">
        <f aca="false">ROUND(SUM(DQ57:DQ61),5)</f>
        <v>0</v>
      </c>
      <c r="DR62" s="109" t="n">
        <f aca="false">ROUND(SUM(DR57:DR61),5)</f>
        <v>1970</v>
      </c>
      <c r="DS62" s="109" t="n">
        <f aca="false">ROUND(SUM(DS57:DS61),5)</f>
        <v>0</v>
      </c>
      <c r="DT62" s="109" t="n">
        <f aca="false">ROUND(SUM(DT57:DT61),5)</f>
        <v>0</v>
      </c>
      <c r="DU62" s="109" t="n">
        <f aca="false">ROUND(SUM(DU57:DU61),5)</f>
        <v>0</v>
      </c>
      <c r="DV62" s="109" t="n">
        <f aca="false">ROUND(SUM(DV57:DV61),5)</f>
        <v>0</v>
      </c>
      <c r="DW62" s="109" t="n">
        <f aca="false">ROUND(SUM(DW57:DW61),5)</f>
        <v>1735.75</v>
      </c>
      <c r="DX62" s="109" t="n">
        <f aca="false">ROUND(SUM(DX57:DX61),5)</f>
        <v>0</v>
      </c>
      <c r="DY62" s="109" t="n">
        <f aca="false">ROUND(SUM(DY57:DY61),5)</f>
        <v>0</v>
      </c>
      <c r="DZ62" s="109" t="n">
        <f aca="false">ROUND(SUM(DZ57:DZ61),5)</f>
        <v>0</v>
      </c>
      <c r="EA62" s="109" t="n">
        <f aca="false">ROUND(SUM(EA57:EA61),5)</f>
        <v>0</v>
      </c>
      <c r="EB62" s="109" t="n">
        <f aca="false">ROUND(SUM(EB57:EB61),5)</f>
        <v>0</v>
      </c>
      <c r="EC62" s="109" t="n">
        <f aca="false">ROUND(SUM(EC57:EC61),5)</f>
        <v>0</v>
      </c>
      <c r="ED62" s="109" t="n">
        <f aca="false">ROUND(SUM(ED57:ED61),5)</f>
        <v>0</v>
      </c>
      <c r="EE62" s="109" t="n">
        <f aca="false">ROUND(SUM(EE57:EE61),5)</f>
        <v>0</v>
      </c>
      <c r="EF62" s="109" t="n">
        <f aca="false">ROUND(SUM(EF57:EF61),5)</f>
        <v>0</v>
      </c>
      <c r="EG62" s="109" t="n">
        <f aca="false">ROUND(SUM(EG57:EG61),5)</f>
        <v>0</v>
      </c>
      <c r="EH62" s="109" t="n">
        <f aca="false">ROUND(SUM(EH57:EH61),5)</f>
        <v>0</v>
      </c>
      <c r="EI62" s="109" t="n">
        <f aca="false">ROUND(SUM(EI57:EI61),5)</f>
        <v>450</v>
      </c>
      <c r="EJ62" s="109" t="n">
        <f aca="false">ROUND(SUM(EJ57:EJ61),5)</f>
        <v>27875</v>
      </c>
      <c r="EK62" s="109" t="n">
        <f aca="false">ROUND(SUM(EK57:EK61),5)</f>
        <v>0</v>
      </c>
      <c r="EL62" s="109" t="n">
        <f aca="false">ROUND(SUM(EL57:EL61),5)</f>
        <v>0</v>
      </c>
      <c r="EM62" s="109" t="n">
        <f aca="false">ROUND(SUM(EM57:EM61),5)</f>
        <v>36762.5</v>
      </c>
      <c r="EN62" s="109" t="n">
        <f aca="false">ROUND(SUM(EN57:EN61),5)</f>
        <v>46119.84</v>
      </c>
      <c r="EO62" s="109" t="n">
        <f aca="false">ROUND(SUM(EO57:EO61),5)</f>
        <v>0</v>
      </c>
      <c r="EP62" s="109" t="n">
        <f aca="false">ROUND(SUM(EP57:EP61),5)</f>
        <v>35105.75</v>
      </c>
      <c r="EQ62" s="109" t="n">
        <f aca="false">ROUND(SUM(EQ57:EQ61),5)</f>
        <v>0</v>
      </c>
      <c r="ER62" s="109" t="n">
        <f aca="false">ROUND(SUM(ER57:ER61),5)</f>
        <v>10662.5</v>
      </c>
      <c r="ES62" s="109" t="n">
        <f aca="false">ROUND(SUM(ES57:ES61),5)</f>
        <v>12254</v>
      </c>
      <c r="ET62" s="109" t="n">
        <f aca="false">ROUND(SUM(ET57:ET61),5)</f>
        <v>0</v>
      </c>
      <c r="EU62" s="109" t="n">
        <f aca="false">ROUND(SUM(EU57:EU61),5)</f>
        <v>0</v>
      </c>
      <c r="EV62" s="109" t="n">
        <f aca="false">ROUND(SUM(EV57:EV61),5)</f>
        <v>0</v>
      </c>
      <c r="EW62" s="109" t="n">
        <f aca="false">ROUND(SUM(EW57:EW61),5)</f>
        <v>0</v>
      </c>
      <c r="EX62" s="109" t="n">
        <f aca="false">ROUND(SUM(EX57:EX61),5)</f>
        <v>0</v>
      </c>
      <c r="EY62" s="109" t="n">
        <f aca="false">ROUND(SUM(F62:EX62),5)</f>
        <v>761860.35</v>
      </c>
      <c r="EZ62" s="114"/>
      <c r="FA62" s="125"/>
      <c r="FB62" s="114"/>
      <c r="FC62" s="125"/>
      <c r="FD62" s="114"/>
      <c r="FE62" s="125"/>
      <c r="FF62" s="114"/>
      <c r="FG62" s="125"/>
      <c r="FH62" s="114"/>
      <c r="FI62" s="125"/>
      <c r="FJ62" s="114"/>
      <c r="FK62" s="125"/>
      <c r="FL62" s="114"/>
      <c r="FM62" s="125"/>
      <c r="FN62" s="114"/>
      <c r="FO62" s="125"/>
      <c r="FP62" s="114"/>
      <c r="FQ62" s="125"/>
      <c r="FR62" s="114"/>
      <c r="FS62" s="125"/>
      <c r="FT62" s="114"/>
      <c r="FU62" s="125"/>
      <c r="FV62" s="114"/>
      <c r="FW62" s="125"/>
      <c r="FX62" s="114"/>
      <c r="FY62" s="125"/>
      <c r="FZ62" s="114"/>
      <c r="GA62" s="125"/>
      <c r="GB62" s="114"/>
      <c r="GC62" s="125"/>
      <c r="GD62" s="114"/>
      <c r="GE62" s="125"/>
      <c r="GF62" s="114"/>
      <c r="GG62" s="125"/>
      <c r="GH62" s="114"/>
      <c r="GI62" s="125"/>
      <c r="GJ62" s="114"/>
      <c r="GK62" s="125"/>
      <c r="GL62" s="114"/>
      <c r="GM62" s="125"/>
      <c r="GN62" s="114"/>
      <c r="GO62" s="125"/>
      <c r="GP62" s="114"/>
      <c r="GQ62" s="125"/>
      <c r="GR62" s="114"/>
      <c r="GS62" s="125"/>
      <c r="GT62" s="114"/>
      <c r="GU62" s="125"/>
      <c r="GV62" s="114"/>
      <c r="GW62" s="125"/>
      <c r="GX62" s="114"/>
      <c r="GY62" s="125"/>
      <c r="GZ62" s="114"/>
      <c r="HA62" s="125"/>
      <c r="HB62" s="114"/>
      <c r="HC62" s="125"/>
      <c r="HD62" s="114"/>
      <c r="HE62" s="125"/>
      <c r="HF62" s="114"/>
      <c r="HG62" s="125"/>
      <c r="HH62" s="114"/>
      <c r="HI62" s="125"/>
      <c r="HJ62" s="114"/>
      <c r="HK62" s="125"/>
      <c r="HL62" s="114"/>
      <c r="HM62" s="125"/>
      <c r="HN62" s="114"/>
      <c r="HO62" s="125"/>
      <c r="HP62" s="114"/>
      <c r="HQ62" s="125"/>
      <c r="HR62" s="114"/>
      <c r="HS62" s="125"/>
      <c r="HT62" s="114"/>
      <c r="HU62" s="125"/>
      <c r="HV62" s="114"/>
      <c r="HW62" s="125"/>
      <c r="HX62" s="114"/>
      <c r="HY62" s="125"/>
      <c r="HZ62" s="114"/>
      <c r="IA62" s="125"/>
      <c r="IB62" s="114"/>
      <c r="IC62" s="125"/>
      <c r="ID62" s="114"/>
      <c r="IE62" s="125"/>
      <c r="IF62" s="114"/>
      <c r="IG62" s="125"/>
      <c r="IH62" s="114"/>
      <c r="II62" s="125"/>
      <c r="IJ62" s="114"/>
      <c r="IK62" s="125"/>
      <c r="IL62" s="114"/>
      <c r="IM62" s="125"/>
      <c r="IN62" s="114"/>
      <c r="IO62" s="125"/>
      <c r="IP62" s="114"/>
      <c r="IQ62" s="125"/>
      <c r="IR62" s="114"/>
      <c r="IS62" s="125"/>
      <c r="IT62" s="114"/>
      <c r="IU62" s="125"/>
      <c r="IV62" s="114"/>
      <c r="IW62" s="125"/>
      <c r="IX62" s="114"/>
      <c r="IY62" s="125"/>
      <c r="IZ62" s="114"/>
      <c r="JA62" s="125"/>
      <c r="JB62" s="114"/>
      <c r="JC62" s="125"/>
      <c r="JD62" s="114"/>
      <c r="JE62" s="125"/>
      <c r="JF62" s="114"/>
      <c r="JG62" s="125"/>
      <c r="JH62" s="114"/>
      <c r="JI62" s="125"/>
      <c r="JJ62" s="114"/>
      <c r="JK62" s="125"/>
      <c r="JL62" s="114"/>
      <c r="JM62" s="125"/>
      <c r="JN62" s="114"/>
      <c r="JO62" s="125"/>
      <c r="JP62" s="114"/>
      <c r="JQ62" s="125"/>
      <c r="JR62" s="114"/>
      <c r="JS62" s="125"/>
      <c r="JT62" s="114"/>
      <c r="JU62" s="125"/>
      <c r="JV62" s="114"/>
      <c r="JW62" s="125"/>
      <c r="JX62" s="114"/>
      <c r="JY62" s="126"/>
      <c r="JZ62" s="126"/>
      <c r="KA62" s="126"/>
      <c r="KB62" s="126"/>
      <c r="KC62" s="126"/>
      <c r="KD62" s="126"/>
      <c r="KE62" s="126"/>
      <c r="KF62" s="126"/>
      <c r="KG62" s="126"/>
      <c r="KH62" s="126"/>
      <c r="KI62" s="126"/>
      <c r="KJ62" s="126"/>
      <c r="KK62" s="126"/>
      <c r="KL62" s="126"/>
    </row>
    <row r="63" customFormat="false" ht="30" hidden="false" customHeight="true" outlineLevel="0" collapsed="false">
      <c r="A63" s="76"/>
      <c r="B63" s="76"/>
      <c r="C63" s="76"/>
      <c r="D63" s="76" t="s">
        <v>105</v>
      </c>
      <c r="E63" s="76"/>
      <c r="F63" s="109"/>
      <c r="G63" s="109"/>
      <c r="H63" s="109"/>
      <c r="I63" s="109"/>
      <c r="J63" s="109"/>
      <c r="K63" s="109"/>
      <c r="L63" s="109"/>
      <c r="M63" s="109"/>
      <c r="N63" s="109"/>
      <c r="O63" s="109"/>
      <c r="P63" s="109"/>
      <c r="Q63" s="109"/>
      <c r="R63" s="109"/>
      <c r="S63" s="109"/>
      <c r="T63" s="109"/>
      <c r="U63" s="109"/>
      <c r="V63" s="109"/>
      <c r="W63" s="109"/>
      <c r="X63" s="109"/>
      <c r="Y63" s="109"/>
      <c r="Z63" s="109"/>
      <c r="AA63" s="109"/>
      <c r="AB63" s="109"/>
      <c r="AC63" s="109"/>
      <c r="AD63" s="109"/>
      <c r="AE63" s="109"/>
      <c r="AF63" s="109"/>
      <c r="AG63" s="109"/>
      <c r="AH63" s="109"/>
      <c r="AI63" s="109"/>
      <c r="AJ63" s="109"/>
      <c r="AK63" s="109"/>
      <c r="AL63" s="109"/>
      <c r="AM63" s="109"/>
      <c r="AN63" s="109"/>
      <c r="AO63" s="109"/>
      <c r="AP63" s="109"/>
      <c r="AQ63" s="109"/>
      <c r="AR63" s="109"/>
      <c r="AS63" s="109"/>
      <c r="AT63" s="109"/>
      <c r="AU63" s="109"/>
      <c r="AV63" s="109"/>
      <c r="AW63" s="109"/>
      <c r="AX63" s="109"/>
      <c r="AY63" s="109"/>
      <c r="AZ63" s="109"/>
      <c r="BA63" s="109"/>
      <c r="BB63" s="109"/>
      <c r="BC63" s="109"/>
      <c r="BD63" s="109"/>
      <c r="BE63" s="109"/>
      <c r="BF63" s="109"/>
      <c r="BG63" s="109"/>
      <c r="BH63" s="109"/>
      <c r="BI63" s="109"/>
      <c r="BJ63" s="109"/>
      <c r="BK63" s="109"/>
      <c r="BL63" s="109"/>
      <c r="BM63" s="109"/>
      <c r="BN63" s="109"/>
      <c r="BO63" s="109"/>
      <c r="BP63" s="109"/>
      <c r="BQ63" s="109"/>
      <c r="BR63" s="109"/>
      <c r="BS63" s="109"/>
      <c r="BT63" s="109"/>
      <c r="BU63" s="109"/>
      <c r="BV63" s="109"/>
      <c r="BW63" s="109"/>
      <c r="BX63" s="109"/>
      <c r="BY63" s="109"/>
      <c r="BZ63" s="109"/>
      <c r="CA63" s="109"/>
      <c r="CB63" s="109"/>
      <c r="CC63" s="109"/>
      <c r="CD63" s="109"/>
      <c r="CE63" s="109"/>
      <c r="CF63" s="109"/>
      <c r="CG63" s="109"/>
      <c r="CH63" s="109"/>
      <c r="CI63" s="109"/>
      <c r="CJ63" s="109"/>
      <c r="CK63" s="109"/>
      <c r="CL63" s="109"/>
      <c r="CM63" s="109"/>
      <c r="CN63" s="109"/>
      <c r="CO63" s="109"/>
      <c r="CP63" s="109"/>
      <c r="CQ63" s="109"/>
      <c r="CR63" s="109"/>
      <c r="CS63" s="109"/>
      <c r="CT63" s="109"/>
      <c r="CU63" s="109"/>
      <c r="CV63" s="109"/>
      <c r="CW63" s="109"/>
      <c r="CX63" s="109"/>
      <c r="CY63" s="109"/>
      <c r="CZ63" s="109"/>
      <c r="DA63" s="109"/>
      <c r="DB63" s="109"/>
      <c r="DC63" s="109"/>
      <c r="DD63" s="109"/>
      <c r="DE63" s="109"/>
      <c r="DF63" s="109"/>
      <c r="DG63" s="109"/>
      <c r="DH63" s="109"/>
      <c r="DI63" s="109"/>
      <c r="DJ63" s="109"/>
      <c r="DK63" s="109"/>
      <c r="DL63" s="109"/>
      <c r="DM63" s="109"/>
      <c r="DN63" s="109"/>
      <c r="DO63" s="109"/>
      <c r="DP63" s="109"/>
      <c r="DQ63" s="109"/>
      <c r="DR63" s="109"/>
      <c r="DS63" s="109"/>
      <c r="DT63" s="109"/>
      <c r="DU63" s="109"/>
      <c r="DV63" s="109"/>
      <c r="DW63" s="109"/>
      <c r="DX63" s="109"/>
      <c r="DY63" s="109"/>
      <c r="DZ63" s="109"/>
      <c r="EA63" s="109"/>
      <c r="EB63" s="109"/>
      <c r="EC63" s="109"/>
      <c r="ED63" s="109"/>
      <c r="EE63" s="109"/>
      <c r="EF63" s="109"/>
      <c r="EG63" s="109"/>
      <c r="EH63" s="109"/>
      <c r="EI63" s="109"/>
      <c r="EJ63" s="109"/>
      <c r="EK63" s="109"/>
      <c r="EL63" s="109"/>
      <c r="EM63" s="109"/>
      <c r="EN63" s="109"/>
      <c r="EO63" s="109"/>
      <c r="EP63" s="109"/>
      <c r="EQ63" s="109"/>
      <c r="ER63" s="109"/>
      <c r="ES63" s="109"/>
      <c r="ET63" s="109"/>
      <c r="EU63" s="109"/>
      <c r="EV63" s="109"/>
      <c r="EW63" s="109"/>
      <c r="EX63" s="109"/>
      <c r="EY63" s="109"/>
      <c r="EZ63" s="114"/>
      <c r="FA63" s="125"/>
      <c r="FB63" s="114"/>
      <c r="FC63" s="125"/>
      <c r="FD63" s="114"/>
      <c r="FE63" s="125"/>
      <c r="FF63" s="114"/>
      <c r="FG63" s="125"/>
      <c r="FH63" s="114"/>
      <c r="FI63" s="125"/>
      <c r="FJ63" s="114"/>
      <c r="FK63" s="125"/>
      <c r="FL63" s="114"/>
      <c r="FM63" s="125"/>
      <c r="FN63" s="114"/>
      <c r="FO63" s="125"/>
      <c r="FP63" s="114"/>
      <c r="FQ63" s="125"/>
      <c r="FR63" s="114"/>
      <c r="FS63" s="125"/>
      <c r="FT63" s="114"/>
      <c r="FU63" s="125"/>
      <c r="FV63" s="114"/>
      <c r="FW63" s="125"/>
      <c r="FX63" s="114"/>
      <c r="FY63" s="125"/>
      <c r="FZ63" s="114"/>
      <c r="GA63" s="125"/>
      <c r="GB63" s="114"/>
      <c r="GC63" s="125"/>
      <c r="GD63" s="114"/>
      <c r="GE63" s="125"/>
      <c r="GF63" s="114"/>
      <c r="GG63" s="125"/>
      <c r="GH63" s="114"/>
      <c r="GI63" s="125"/>
      <c r="GJ63" s="114"/>
      <c r="GK63" s="125"/>
      <c r="GL63" s="114"/>
      <c r="GM63" s="125"/>
      <c r="GN63" s="114"/>
      <c r="GO63" s="125"/>
      <c r="GP63" s="114"/>
      <c r="GQ63" s="125"/>
      <c r="GR63" s="114"/>
      <c r="GS63" s="125"/>
      <c r="GT63" s="114"/>
      <c r="GU63" s="125"/>
      <c r="GV63" s="114"/>
      <c r="GW63" s="125"/>
      <c r="GX63" s="114"/>
      <c r="GY63" s="125"/>
      <c r="GZ63" s="114"/>
      <c r="HA63" s="125"/>
      <c r="HB63" s="114"/>
      <c r="HC63" s="125"/>
      <c r="HD63" s="114"/>
      <c r="HE63" s="125"/>
      <c r="HF63" s="114"/>
      <c r="HG63" s="125"/>
      <c r="HH63" s="114"/>
      <c r="HI63" s="125"/>
      <c r="HJ63" s="114"/>
      <c r="HK63" s="125"/>
      <c r="HL63" s="114"/>
      <c r="HM63" s="125"/>
      <c r="HN63" s="114"/>
      <c r="HO63" s="125"/>
      <c r="HP63" s="114"/>
      <c r="HQ63" s="125"/>
      <c r="HR63" s="114"/>
      <c r="HS63" s="125"/>
      <c r="HT63" s="114"/>
      <c r="HU63" s="125"/>
      <c r="HV63" s="114"/>
      <c r="HW63" s="125"/>
      <c r="HX63" s="114"/>
      <c r="HY63" s="125"/>
      <c r="HZ63" s="114"/>
      <c r="IA63" s="125"/>
      <c r="IB63" s="114"/>
      <c r="IC63" s="125"/>
      <c r="ID63" s="114"/>
      <c r="IE63" s="125"/>
      <c r="IF63" s="114"/>
      <c r="IG63" s="125"/>
      <c r="IH63" s="114"/>
      <c r="II63" s="125"/>
      <c r="IJ63" s="114"/>
      <c r="IK63" s="125"/>
      <c r="IL63" s="114"/>
      <c r="IM63" s="125"/>
      <c r="IN63" s="114"/>
      <c r="IO63" s="125"/>
      <c r="IP63" s="114"/>
      <c r="IQ63" s="125"/>
      <c r="IR63" s="114"/>
      <c r="IS63" s="125"/>
      <c r="IT63" s="114"/>
      <c r="IU63" s="125"/>
      <c r="IV63" s="114"/>
      <c r="IW63" s="125"/>
      <c r="IX63" s="114"/>
      <c r="IY63" s="125"/>
      <c r="IZ63" s="114"/>
      <c r="JA63" s="125"/>
      <c r="JB63" s="114"/>
      <c r="JC63" s="125"/>
      <c r="JD63" s="114"/>
      <c r="JE63" s="125"/>
      <c r="JF63" s="114"/>
      <c r="JG63" s="125"/>
      <c r="JH63" s="114"/>
      <c r="JI63" s="125"/>
      <c r="JJ63" s="114"/>
      <c r="JK63" s="125"/>
      <c r="JL63" s="114"/>
      <c r="JM63" s="125"/>
      <c r="JN63" s="114"/>
      <c r="JO63" s="125"/>
      <c r="JP63" s="114"/>
      <c r="JQ63" s="125"/>
      <c r="JR63" s="114"/>
      <c r="JS63" s="125"/>
      <c r="JT63" s="114"/>
      <c r="JU63" s="125"/>
      <c r="JV63" s="114"/>
      <c r="JW63" s="125"/>
      <c r="JX63" s="114"/>
      <c r="JY63" s="126"/>
      <c r="JZ63" s="126"/>
      <c r="KA63" s="126"/>
      <c r="KB63" s="126"/>
      <c r="KC63" s="126"/>
      <c r="KD63" s="126"/>
      <c r="KE63" s="126"/>
      <c r="KF63" s="126"/>
      <c r="KG63" s="126"/>
      <c r="KH63" s="126"/>
      <c r="KI63" s="126"/>
      <c r="KJ63" s="126"/>
      <c r="KK63" s="126"/>
      <c r="KL63" s="126"/>
    </row>
    <row r="64" customFormat="false" ht="13.8" hidden="false" customHeight="false" outlineLevel="0" collapsed="false">
      <c r="A64" s="76"/>
      <c r="B64" s="76"/>
      <c r="C64" s="76"/>
      <c r="D64" s="76"/>
      <c r="E64" s="76" t="s">
        <v>106</v>
      </c>
      <c r="F64" s="109" t="n">
        <v>0</v>
      </c>
      <c r="G64" s="109" t="n">
        <v>0</v>
      </c>
      <c r="H64" s="109" t="n">
        <v>943.26</v>
      </c>
      <c r="I64" s="109" t="n">
        <v>0</v>
      </c>
      <c r="J64" s="109" t="n">
        <v>695</v>
      </c>
      <c r="K64" s="109" t="n">
        <v>0</v>
      </c>
      <c r="L64" s="109" t="n">
        <v>0</v>
      </c>
      <c r="M64" s="109" t="n">
        <v>0</v>
      </c>
      <c r="N64" s="109" t="n">
        <v>0</v>
      </c>
      <c r="O64" s="109" t="n">
        <v>0</v>
      </c>
      <c r="P64" s="109" t="n">
        <v>0</v>
      </c>
      <c r="Q64" s="109" t="n">
        <v>0</v>
      </c>
      <c r="R64" s="109" t="n">
        <v>374.6</v>
      </c>
      <c r="S64" s="109" t="n">
        <v>0</v>
      </c>
      <c r="T64" s="109" t="n">
        <v>0</v>
      </c>
      <c r="U64" s="109" t="n">
        <v>0</v>
      </c>
      <c r="V64" s="109" t="n">
        <v>305.4</v>
      </c>
      <c r="W64" s="109" t="n">
        <v>0</v>
      </c>
      <c r="X64" s="109" t="n">
        <v>515.1</v>
      </c>
      <c r="Y64" s="109" t="n">
        <v>0</v>
      </c>
      <c r="Z64" s="109" t="n">
        <v>0</v>
      </c>
      <c r="AA64" s="109" t="n">
        <v>0</v>
      </c>
      <c r="AB64" s="109" t="n">
        <v>0</v>
      </c>
      <c r="AC64" s="109" t="n">
        <v>0</v>
      </c>
      <c r="AD64" s="109" t="n">
        <v>0</v>
      </c>
      <c r="AE64" s="109" t="n">
        <v>0</v>
      </c>
      <c r="AF64" s="109" t="n">
        <v>0</v>
      </c>
      <c r="AG64" s="109" t="n">
        <v>0</v>
      </c>
      <c r="AH64" s="109" t="n">
        <v>0</v>
      </c>
      <c r="AI64" s="109" t="n">
        <v>530.96</v>
      </c>
      <c r="AJ64" s="109" t="n">
        <v>0</v>
      </c>
      <c r="AK64" s="109" t="n">
        <v>0</v>
      </c>
      <c r="AL64" s="109" t="n">
        <v>0</v>
      </c>
      <c r="AM64" s="109" t="n">
        <v>0</v>
      </c>
      <c r="AN64" s="109" t="n">
        <v>0</v>
      </c>
      <c r="AO64" s="109" t="n">
        <v>0</v>
      </c>
      <c r="AP64" s="109" t="n">
        <v>0</v>
      </c>
      <c r="AQ64" s="109" t="n">
        <v>0</v>
      </c>
      <c r="AR64" s="109" t="n">
        <v>0</v>
      </c>
      <c r="AS64" s="109" t="n">
        <v>0</v>
      </c>
      <c r="AT64" s="109" t="n">
        <v>0</v>
      </c>
      <c r="AU64" s="109" t="n">
        <v>0</v>
      </c>
      <c r="AV64" s="109" t="n">
        <v>2864.8</v>
      </c>
      <c r="AW64" s="109" t="n">
        <v>0</v>
      </c>
      <c r="AX64" s="109" t="n">
        <v>0</v>
      </c>
      <c r="AY64" s="109" t="n">
        <v>0</v>
      </c>
      <c r="AZ64" s="109" t="n">
        <v>0</v>
      </c>
      <c r="BA64" s="109" t="n">
        <v>0</v>
      </c>
      <c r="BB64" s="109" t="n">
        <v>0</v>
      </c>
      <c r="BC64" s="109" t="n">
        <v>0</v>
      </c>
      <c r="BD64" s="109" t="n">
        <v>0</v>
      </c>
      <c r="BE64" s="109" t="n">
        <v>0</v>
      </c>
      <c r="BF64" s="109" t="n">
        <v>0</v>
      </c>
      <c r="BG64" s="109" t="n">
        <v>0</v>
      </c>
      <c r="BH64" s="109" t="n">
        <v>0</v>
      </c>
      <c r="BI64" s="109" t="n">
        <v>0</v>
      </c>
      <c r="BJ64" s="109" t="n">
        <v>0</v>
      </c>
      <c r="BK64" s="109" t="n">
        <v>0</v>
      </c>
      <c r="BL64" s="109" t="n">
        <v>0</v>
      </c>
      <c r="BM64" s="109" t="n">
        <v>0</v>
      </c>
      <c r="BN64" s="109" t="n">
        <v>0</v>
      </c>
      <c r="BO64" s="109" t="n">
        <v>0</v>
      </c>
      <c r="BP64" s="109" t="n">
        <v>0</v>
      </c>
      <c r="BQ64" s="109" t="n">
        <v>0</v>
      </c>
      <c r="BR64" s="109" t="n">
        <v>0</v>
      </c>
      <c r="BS64" s="109" t="n">
        <v>529.08</v>
      </c>
      <c r="BT64" s="109" t="n">
        <v>0</v>
      </c>
      <c r="BU64" s="109" t="n">
        <v>0</v>
      </c>
      <c r="BV64" s="109" t="n">
        <v>382</v>
      </c>
      <c r="BW64" s="109" t="n">
        <v>0</v>
      </c>
      <c r="BX64" s="109" t="n">
        <v>213.4</v>
      </c>
      <c r="BY64" s="109" t="n">
        <v>0</v>
      </c>
      <c r="BZ64" s="109" t="n">
        <v>0</v>
      </c>
      <c r="CA64" s="109" t="n">
        <v>0</v>
      </c>
      <c r="CB64" s="109" t="n">
        <v>0</v>
      </c>
      <c r="CC64" s="109" t="n">
        <v>0</v>
      </c>
      <c r="CD64" s="109" t="n">
        <v>0</v>
      </c>
      <c r="CE64" s="109" t="n">
        <v>0</v>
      </c>
      <c r="CF64" s="109" t="n">
        <v>-465.74</v>
      </c>
      <c r="CG64" s="109" t="n">
        <v>0</v>
      </c>
      <c r="CH64" s="109" t="n">
        <v>0</v>
      </c>
      <c r="CI64" s="109" t="n">
        <v>278.4</v>
      </c>
      <c r="CJ64" s="109" t="n">
        <v>900</v>
      </c>
      <c r="CK64" s="109" t="n">
        <v>0</v>
      </c>
      <c r="CL64" s="109" t="n">
        <v>0</v>
      </c>
      <c r="CM64" s="109" t="n">
        <v>0</v>
      </c>
      <c r="CN64" s="109" t="n">
        <v>0</v>
      </c>
      <c r="CO64" s="109" t="n">
        <v>0</v>
      </c>
      <c r="CP64" s="109" t="n">
        <v>0</v>
      </c>
      <c r="CQ64" s="109" t="n">
        <v>0</v>
      </c>
      <c r="CR64" s="109" t="n">
        <v>0</v>
      </c>
      <c r="CS64" s="109" t="n">
        <v>0</v>
      </c>
      <c r="CT64" s="109" t="n">
        <v>0</v>
      </c>
      <c r="CU64" s="109" t="n">
        <v>0</v>
      </c>
      <c r="CV64" s="109" t="n">
        <v>230</v>
      </c>
      <c r="CW64" s="109" t="n">
        <v>0</v>
      </c>
      <c r="CX64" s="109" t="n">
        <v>0</v>
      </c>
      <c r="CY64" s="109" t="n">
        <v>222.41</v>
      </c>
      <c r="CZ64" s="109" t="n">
        <v>0</v>
      </c>
      <c r="DA64" s="109" t="n">
        <v>0</v>
      </c>
      <c r="DB64" s="109" t="n">
        <v>0</v>
      </c>
      <c r="DC64" s="109" t="n">
        <v>0</v>
      </c>
      <c r="DD64" s="109" t="n">
        <v>0</v>
      </c>
      <c r="DE64" s="109" t="n">
        <v>0</v>
      </c>
      <c r="DF64" s="109" t="n">
        <v>0</v>
      </c>
      <c r="DG64" s="109" t="n">
        <v>0</v>
      </c>
      <c r="DH64" s="109" t="n">
        <v>0</v>
      </c>
      <c r="DI64" s="109" t="n">
        <v>0</v>
      </c>
      <c r="DJ64" s="109" t="n">
        <v>0</v>
      </c>
      <c r="DK64" s="109" t="n">
        <v>0</v>
      </c>
      <c r="DL64" s="109" t="n">
        <v>0</v>
      </c>
      <c r="DM64" s="109" t="n">
        <v>0</v>
      </c>
      <c r="DN64" s="109" t="n">
        <v>0</v>
      </c>
      <c r="DO64" s="109" t="n">
        <v>0</v>
      </c>
      <c r="DP64" s="109" t="n">
        <v>209.97</v>
      </c>
      <c r="DQ64" s="109" t="n">
        <v>0</v>
      </c>
      <c r="DR64" s="109" t="n">
        <v>0</v>
      </c>
      <c r="DS64" s="109" t="n">
        <v>0</v>
      </c>
      <c r="DT64" s="109" t="n">
        <v>0</v>
      </c>
      <c r="DU64" s="109" t="n">
        <v>0</v>
      </c>
      <c r="DV64" s="109" t="n">
        <v>0</v>
      </c>
      <c r="DW64" s="109" t="n">
        <v>0</v>
      </c>
      <c r="DX64" s="109" t="n">
        <v>0</v>
      </c>
      <c r="DY64" s="109" t="n">
        <v>1040</v>
      </c>
      <c r="DZ64" s="109" t="n">
        <v>0</v>
      </c>
      <c r="EA64" s="109" t="n">
        <v>0</v>
      </c>
      <c r="EB64" s="109" t="n">
        <v>0</v>
      </c>
      <c r="EC64" s="109" t="n">
        <v>842.41</v>
      </c>
      <c r="ED64" s="109" t="n">
        <v>1248.59</v>
      </c>
      <c r="EE64" s="109" t="n">
        <v>859.05</v>
      </c>
      <c r="EF64" s="109" t="n">
        <v>0</v>
      </c>
      <c r="EG64" s="109" t="n">
        <v>0</v>
      </c>
      <c r="EH64" s="109" t="n">
        <v>0</v>
      </c>
      <c r="EI64" s="109" t="n">
        <v>0</v>
      </c>
      <c r="EJ64" s="109" t="n">
        <v>-665</v>
      </c>
      <c r="EK64" s="109" t="n">
        <v>0</v>
      </c>
      <c r="EL64" s="109" t="n">
        <v>0</v>
      </c>
      <c r="EM64" s="109" t="n">
        <v>0</v>
      </c>
      <c r="EN64" s="109" t="n">
        <v>0</v>
      </c>
      <c r="EO64" s="109" t="n">
        <v>735.96</v>
      </c>
      <c r="EP64" s="109" t="n">
        <v>0</v>
      </c>
      <c r="EQ64" s="109" t="n">
        <v>0</v>
      </c>
      <c r="ER64" s="109" t="n">
        <v>0</v>
      </c>
      <c r="ES64" s="109" t="n">
        <v>-521.2</v>
      </c>
      <c r="ET64" s="109" t="n">
        <v>0</v>
      </c>
      <c r="EU64" s="109" t="n">
        <v>0</v>
      </c>
      <c r="EV64" s="109" t="n">
        <v>0</v>
      </c>
      <c r="EW64" s="109" t="n">
        <v>0</v>
      </c>
      <c r="EX64" s="109" t="n">
        <v>0</v>
      </c>
      <c r="EY64" s="109" t="n">
        <f aca="false">ROUND(SUM(F64:EX64),5)</f>
        <v>12268.45</v>
      </c>
      <c r="EZ64" s="114"/>
      <c r="FA64" s="125"/>
      <c r="FB64" s="114"/>
      <c r="FC64" s="125"/>
      <c r="FD64" s="114"/>
      <c r="FE64" s="125"/>
      <c r="FF64" s="114"/>
      <c r="FG64" s="125"/>
      <c r="FH64" s="114"/>
      <c r="FI64" s="125"/>
      <c r="FJ64" s="114"/>
      <c r="FK64" s="125"/>
      <c r="FL64" s="114"/>
      <c r="FM64" s="125"/>
      <c r="FN64" s="114"/>
      <c r="FO64" s="125"/>
      <c r="FP64" s="114"/>
      <c r="FQ64" s="125"/>
      <c r="FR64" s="114"/>
      <c r="FS64" s="125"/>
      <c r="FT64" s="114"/>
      <c r="FU64" s="125"/>
      <c r="FV64" s="114"/>
      <c r="FW64" s="125"/>
      <c r="FX64" s="114"/>
      <c r="FY64" s="125"/>
      <c r="FZ64" s="114"/>
      <c r="GA64" s="125"/>
      <c r="GB64" s="114"/>
      <c r="GC64" s="125"/>
      <c r="GD64" s="114"/>
      <c r="GE64" s="125"/>
      <c r="GF64" s="114"/>
      <c r="GG64" s="125"/>
      <c r="GH64" s="114"/>
      <c r="GI64" s="125"/>
      <c r="GJ64" s="114"/>
      <c r="GK64" s="125"/>
      <c r="GL64" s="114"/>
      <c r="GM64" s="125"/>
      <c r="GN64" s="114"/>
      <c r="GO64" s="125"/>
      <c r="GP64" s="114"/>
      <c r="GQ64" s="125"/>
      <c r="GR64" s="114"/>
      <c r="GS64" s="125"/>
      <c r="GT64" s="114"/>
      <c r="GU64" s="125"/>
      <c r="GV64" s="114"/>
      <c r="GW64" s="125"/>
      <c r="GX64" s="114"/>
      <c r="GY64" s="125"/>
      <c r="GZ64" s="114"/>
      <c r="HA64" s="125"/>
      <c r="HB64" s="114"/>
      <c r="HC64" s="125"/>
      <c r="HD64" s="114"/>
      <c r="HE64" s="125"/>
      <c r="HF64" s="114"/>
      <c r="HG64" s="125"/>
      <c r="HH64" s="114"/>
      <c r="HI64" s="125"/>
      <c r="HJ64" s="114"/>
      <c r="HK64" s="125"/>
      <c r="HL64" s="114"/>
      <c r="HM64" s="125"/>
      <c r="HN64" s="114"/>
      <c r="HO64" s="125"/>
      <c r="HP64" s="114"/>
      <c r="HQ64" s="125"/>
      <c r="HR64" s="114"/>
      <c r="HS64" s="125"/>
      <c r="HT64" s="114"/>
      <c r="HU64" s="125"/>
      <c r="HV64" s="114"/>
      <c r="HW64" s="125"/>
      <c r="HX64" s="114"/>
      <c r="HY64" s="125"/>
      <c r="HZ64" s="114"/>
      <c r="IA64" s="125"/>
      <c r="IB64" s="114"/>
      <c r="IC64" s="125"/>
      <c r="ID64" s="114"/>
      <c r="IE64" s="125"/>
      <c r="IF64" s="114"/>
      <c r="IG64" s="125"/>
      <c r="IH64" s="114"/>
      <c r="II64" s="125"/>
      <c r="IJ64" s="114"/>
      <c r="IK64" s="125"/>
      <c r="IL64" s="114"/>
      <c r="IM64" s="125"/>
      <c r="IN64" s="114"/>
      <c r="IO64" s="125"/>
      <c r="IP64" s="114"/>
      <c r="IQ64" s="125"/>
      <c r="IR64" s="114"/>
      <c r="IS64" s="125"/>
      <c r="IT64" s="114"/>
      <c r="IU64" s="125"/>
      <c r="IV64" s="114"/>
      <c r="IW64" s="125"/>
      <c r="IX64" s="114"/>
      <c r="IY64" s="125"/>
      <c r="IZ64" s="114"/>
      <c r="JA64" s="125"/>
      <c r="JB64" s="114"/>
      <c r="JC64" s="125"/>
      <c r="JD64" s="114"/>
      <c r="JE64" s="125"/>
      <c r="JF64" s="114"/>
      <c r="JG64" s="125"/>
      <c r="JH64" s="114"/>
      <c r="JI64" s="125"/>
      <c r="JJ64" s="114"/>
      <c r="JK64" s="125"/>
      <c r="JL64" s="114"/>
      <c r="JM64" s="125"/>
      <c r="JN64" s="114"/>
      <c r="JO64" s="125"/>
      <c r="JP64" s="114"/>
      <c r="JQ64" s="125"/>
      <c r="JR64" s="114"/>
      <c r="JS64" s="125"/>
      <c r="JT64" s="114"/>
      <c r="JU64" s="125"/>
      <c r="JV64" s="114"/>
      <c r="JW64" s="125"/>
      <c r="JX64" s="114"/>
      <c r="JY64" s="126"/>
      <c r="JZ64" s="126"/>
      <c r="KA64" s="126"/>
      <c r="KB64" s="126"/>
      <c r="KC64" s="126"/>
      <c r="KD64" s="126"/>
      <c r="KE64" s="126"/>
      <c r="KF64" s="126"/>
      <c r="KG64" s="126"/>
      <c r="KH64" s="126"/>
      <c r="KI64" s="126"/>
      <c r="KJ64" s="126"/>
      <c r="KK64" s="126"/>
      <c r="KL64" s="126"/>
    </row>
    <row r="65" customFormat="false" ht="13.8" hidden="false" customHeight="false" outlineLevel="0" collapsed="false">
      <c r="A65" s="76"/>
      <c r="B65" s="76"/>
      <c r="C65" s="76"/>
      <c r="D65" s="76"/>
      <c r="E65" s="76" t="s">
        <v>107</v>
      </c>
      <c r="F65" s="113" t="n">
        <v>0</v>
      </c>
      <c r="G65" s="113" t="n">
        <v>0</v>
      </c>
      <c r="H65" s="113" t="n">
        <v>0</v>
      </c>
      <c r="I65" s="113" t="n">
        <v>0</v>
      </c>
      <c r="J65" s="113" t="n">
        <v>0</v>
      </c>
      <c r="K65" s="113" t="n">
        <v>0</v>
      </c>
      <c r="L65" s="113" t="n">
        <v>0</v>
      </c>
      <c r="M65" s="113" t="n">
        <v>0</v>
      </c>
      <c r="N65" s="113" t="n">
        <v>0</v>
      </c>
      <c r="O65" s="113" t="n">
        <v>0</v>
      </c>
      <c r="P65" s="113" t="n">
        <v>0</v>
      </c>
      <c r="Q65" s="113" t="n">
        <v>0</v>
      </c>
      <c r="R65" s="113" t="n">
        <v>0</v>
      </c>
      <c r="S65" s="113" t="n">
        <v>0</v>
      </c>
      <c r="T65" s="113" t="n">
        <v>0</v>
      </c>
      <c r="U65" s="113" t="n">
        <v>0</v>
      </c>
      <c r="V65" s="113" t="n">
        <v>0</v>
      </c>
      <c r="W65" s="113" t="n">
        <v>0</v>
      </c>
      <c r="X65" s="113" t="n">
        <v>0</v>
      </c>
      <c r="Y65" s="113" t="n">
        <v>0</v>
      </c>
      <c r="Z65" s="113" t="n">
        <v>0</v>
      </c>
      <c r="AA65" s="113" t="n">
        <v>0</v>
      </c>
      <c r="AB65" s="113" t="n">
        <v>0</v>
      </c>
      <c r="AC65" s="113" t="n">
        <v>0</v>
      </c>
      <c r="AD65" s="113" t="n">
        <v>0</v>
      </c>
      <c r="AE65" s="113" t="n">
        <v>0</v>
      </c>
      <c r="AF65" s="113" t="n">
        <v>0</v>
      </c>
      <c r="AG65" s="113" t="n">
        <v>0</v>
      </c>
      <c r="AH65" s="113" t="n">
        <v>0</v>
      </c>
      <c r="AI65" s="113" t="n">
        <v>0</v>
      </c>
      <c r="AJ65" s="113" t="n">
        <v>0</v>
      </c>
      <c r="AK65" s="113" t="n">
        <v>0</v>
      </c>
      <c r="AL65" s="113" t="n">
        <v>0</v>
      </c>
      <c r="AM65" s="113" t="n">
        <v>0</v>
      </c>
      <c r="AN65" s="113" t="n">
        <v>0</v>
      </c>
      <c r="AO65" s="113" t="n">
        <v>0</v>
      </c>
      <c r="AP65" s="113" t="n">
        <v>0</v>
      </c>
      <c r="AQ65" s="113" t="n">
        <v>0</v>
      </c>
      <c r="AR65" s="113" t="n">
        <v>0</v>
      </c>
      <c r="AS65" s="113" t="n">
        <v>0</v>
      </c>
      <c r="AT65" s="113" t="n">
        <v>0</v>
      </c>
      <c r="AU65" s="113" t="n">
        <v>0</v>
      </c>
      <c r="AV65" s="113" t="n">
        <v>0</v>
      </c>
      <c r="AW65" s="113" t="n">
        <v>0</v>
      </c>
      <c r="AX65" s="113" t="n">
        <v>0</v>
      </c>
      <c r="AY65" s="113" t="n">
        <v>0</v>
      </c>
      <c r="AZ65" s="113" t="n">
        <v>0</v>
      </c>
      <c r="BA65" s="113" t="n">
        <v>0</v>
      </c>
      <c r="BB65" s="113" t="n">
        <v>0</v>
      </c>
      <c r="BC65" s="113" t="n">
        <v>0</v>
      </c>
      <c r="BD65" s="113" t="n">
        <v>0</v>
      </c>
      <c r="BE65" s="113" t="n">
        <v>0</v>
      </c>
      <c r="BF65" s="113" t="n">
        <v>0</v>
      </c>
      <c r="BG65" s="113" t="n">
        <v>0</v>
      </c>
      <c r="BH65" s="113" t="n">
        <v>0</v>
      </c>
      <c r="BI65" s="113" t="n">
        <v>0</v>
      </c>
      <c r="BJ65" s="113" t="n">
        <v>0</v>
      </c>
      <c r="BK65" s="113" t="n">
        <v>0</v>
      </c>
      <c r="BL65" s="113" t="n">
        <v>0</v>
      </c>
      <c r="BM65" s="113" t="n">
        <v>0</v>
      </c>
      <c r="BN65" s="113" t="n">
        <v>0</v>
      </c>
      <c r="BO65" s="113" t="n">
        <v>0</v>
      </c>
      <c r="BP65" s="113" t="n">
        <v>0</v>
      </c>
      <c r="BQ65" s="113" t="n">
        <v>0</v>
      </c>
      <c r="BR65" s="113" t="n">
        <v>0</v>
      </c>
      <c r="BS65" s="113" t="n">
        <v>0</v>
      </c>
      <c r="BT65" s="113" t="n">
        <v>0</v>
      </c>
      <c r="BU65" s="113" t="n">
        <v>0</v>
      </c>
      <c r="BV65" s="113" t="n">
        <v>0</v>
      </c>
      <c r="BW65" s="113" t="n">
        <v>0</v>
      </c>
      <c r="BX65" s="113" t="n">
        <v>0</v>
      </c>
      <c r="BY65" s="113" t="n">
        <v>0</v>
      </c>
      <c r="BZ65" s="113" t="n">
        <v>0</v>
      </c>
      <c r="CA65" s="113" t="n">
        <v>0</v>
      </c>
      <c r="CB65" s="113" t="n">
        <v>0</v>
      </c>
      <c r="CC65" s="113" t="n">
        <v>0</v>
      </c>
      <c r="CD65" s="113" t="n">
        <v>0</v>
      </c>
      <c r="CE65" s="113" t="n">
        <v>0</v>
      </c>
      <c r="CF65" s="113" t="n">
        <v>0</v>
      </c>
      <c r="CG65" s="113" t="n">
        <v>0</v>
      </c>
      <c r="CH65" s="113" t="n">
        <v>0</v>
      </c>
      <c r="CI65" s="113" t="n">
        <v>0</v>
      </c>
      <c r="CJ65" s="113" t="n">
        <v>0</v>
      </c>
      <c r="CK65" s="113" t="n">
        <v>0</v>
      </c>
      <c r="CL65" s="113" t="n">
        <v>0</v>
      </c>
      <c r="CM65" s="113" t="n">
        <v>0</v>
      </c>
      <c r="CN65" s="113" t="n">
        <v>0</v>
      </c>
      <c r="CO65" s="113" t="n">
        <v>0</v>
      </c>
      <c r="CP65" s="113" t="n">
        <v>0</v>
      </c>
      <c r="CQ65" s="113" t="n">
        <v>0</v>
      </c>
      <c r="CR65" s="113" t="n">
        <v>0</v>
      </c>
      <c r="CS65" s="113" t="n">
        <v>0</v>
      </c>
      <c r="CT65" s="113" t="n">
        <v>0</v>
      </c>
      <c r="CU65" s="113" t="n">
        <v>0</v>
      </c>
      <c r="CV65" s="113" t="n">
        <v>0</v>
      </c>
      <c r="CW65" s="113" t="n">
        <v>0</v>
      </c>
      <c r="CX65" s="113" t="n">
        <v>0</v>
      </c>
      <c r="CY65" s="113" t="n">
        <v>0</v>
      </c>
      <c r="CZ65" s="113" t="n">
        <v>0</v>
      </c>
      <c r="DA65" s="113" t="n">
        <v>0</v>
      </c>
      <c r="DB65" s="113" t="n">
        <v>0</v>
      </c>
      <c r="DC65" s="113" t="n">
        <v>0</v>
      </c>
      <c r="DD65" s="113" t="n">
        <v>0</v>
      </c>
      <c r="DE65" s="113" t="n">
        <v>0</v>
      </c>
      <c r="DF65" s="113" t="n">
        <v>0</v>
      </c>
      <c r="DG65" s="113" t="n">
        <v>0</v>
      </c>
      <c r="DH65" s="113" t="n">
        <v>0</v>
      </c>
      <c r="DI65" s="113" t="n">
        <v>0</v>
      </c>
      <c r="DJ65" s="113" t="n">
        <v>0</v>
      </c>
      <c r="DK65" s="113" t="n">
        <v>0</v>
      </c>
      <c r="DL65" s="113" t="n">
        <v>0</v>
      </c>
      <c r="DM65" s="113" t="n">
        <v>0</v>
      </c>
      <c r="DN65" s="113" t="n">
        <v>0</v>
      </c>
      <c r="DO65" s="113" t="n">
        <v>0</v>
      </c>
      <c r="DP65" s="113" t="n">
        <v>0</v>
      </c>
      <c r="DQ65" s="113" t="n">
        <v>0</v>
      </c>
      <c r="DR65" s="113" t="n">
        <v>0</v>
      </c>
      <c r="DS65" s="113" t="n">
        <v>0</v>
      </c>
      <c r="DT65" s="113" t="n">
        <v>0</v>
      </c>
      <c r="DU65" s="113" t="n">
        <v>0</v>
      </c>
      <c r="DV65" s="113" t="n">
        <v>0</v>
      </c>
      <c r="DW65" s="113" t="n">
        <v>0</v>
      </c>
      <c r="DX65" s="113" t="n">
        <v>0</v>
      </c>
      <c r="DY65" s="113" t="n">
        <v>0</v>
      </c>
      <c r="DZ65" s="113" t="n">
        <v>0</v>
      </c>
      <c r="EA65" s="113" t="n">
        <v>0</v>
      </c>
      <c r="EB65" s="113" t="n">
        <v>0</v>
      </c>
      <c r="EC65" s="113" t="n">
        <v>0</v>
      </c>
      <c r="ED65" s="113" t="n">
        <v>0</v>
      </c>
      <c r="EE65" s="113" t="n">
        <v>0</v>
      </c>
      <c r="EF65" s="113" t="n">
        <v>0</v>
      </c>
      <c r="EG65" s="113" t="n">
        <v>0</v>
      </c>
      <c r="EH65" s="113" t="n">
        <v>0</v>
      </c>
      <c r="EI65" s="113" t="n">
        <v>0</v>
      </c>
      <c r="EJ65" s="113" t="n">
        <v>0</v>
      </c>
      <c r="EK65" s="113" t="n">
        <v>0</v>
      </c>
      <c r="EL65" s="113" t="n">
        <v>0</v>
      </c>
      <c r="EM65" s="113" t="n">
        <v>0</v>
      </c>
      <c r="EN65" s="113" t="n">
        <v>0</v>
      </c>
      <c r="EO65" s="113" t="n">
        <v>0</v>
      </c>
      <c r="EP65" s="113" t="n">
        <v>0</v>
      </c>
      <c r="EQ65" s="113" t="n">
        <v>0</v>
      </c>
      <c r="ER65" s="113" t="n">
        <v>0</v>
      </c>
      <c r="ES65" s="113" t="n">
        <v>0</v>
      </c>
      <c r="ET65" s="113" t="n">
        <v>0</v>
      </c>
      <c r="EU65" s="113" t="n">
        <v>0</v>
      </c>
      <c r="EV65" s="113" t="n">
        <v>0</v>
      </c>
      <c r="EW65" s="113" t="n">
        <v>0</v>
      </c>
      <c r="EX65" s="113" t="n">
        <v>0</v>
      </c>
      <c r="EY65" s="113" t="n">
        <f aca="false">ROUND(SUM(F65:EX65),5)</f>
        <v>0</v>
      </c>
      <c r="EZ65" s="114"/>
      <c r="FA65" s="125"/>
      <c r="FB65" s="114"/>
      <c r="FC65" s="125"/>
      <c r="FD65" s="114"/>
      <c r="FE65" s="125"/>
      <c r="FF65" s="114"/>
      <c r="FG65" s="125"/>
      <c r="FH65" s="114"/>
      <c r="FI65" s="125"/>
      <c r="FJ65" s="114"/>
      <c r="FK65" s="125"/>
      <c r="FL65" s="114"/>
      <c r="FM65" s="125"/>
      <c r="FN65" s="114"/>
      <c r="FO65" s="125"/>
      <c r="FP65" s="114"/>
      <c r="FQ65" s="125"/>
      <c r="FR65" s="114"/>
      <c r="FS65" s="125"/>
      <c r="FT65" s="114"/>
      <c r="FU65" s="125"/>
      <c r="FV65" s="114"/>
      <c r="FW65" s="125"/>
      <c r="FX65" s="114"/>
      <c r="FY65" s="125"/>
      <c r="FZ65" s="114"/>
      <c r="GA65" s="125"/>
      <c r="GB65" s="114"/>
      <c r="GC65" s="125"/>
      <c r="GD65" s="114"/>
      <c r="GE65" s="125"/>
      <c r="GF65" s="114"/>
      <c r="GG65" s="125"/>
      <c r="GH65" s="114"/>
      <c r="GI65" s="125"/>
      <c r="GJ65" s="114"/>
      <c r="GK65" s="125"/>
      <c r="GL65" s="114"/>
      <c r="GM65" s="125"/>
      <c r="GN65" s="114"/>
      <c r="GO65" s="125"/>
      <c r="GP65" s="114"/>
      <c r="GQ65" s="125"/>
      <c r="GR65" s="114"/>
      <c r="GS65" s="125"/>
      <c r="GT65" s="114"/>
      <c r="GU65" s="125"/>
      <c r="GV65" s="114"/>
      <c r="GW65" s="125"/>
      <c r="GX65" s="114"/>
      <c r="GY65" s="125"/>
      <c r="GZ65" s="114"/>
      <c r="HA65" s="125"/>
      <c r="HB65" s="114"/>
      <c r="HC65" s="125"/>
      <c r="HD65" s="114"/>
      <c r="HE65" s="125"/>
      <c r="HF65" s="114"/>
      <c r="HG65" s="125"/>
      <c r="HH65" s="114"/>
      <c r="HI65" s="125"/>
      <c r="HJ65" s="114"/>
      <c r="HK65" s="125"/>
      <c r="HL65" s="114"/>
      <c r="HM65" s="125"/>
      <c r="HN65" s="114"/>
      <c r="HO65" s="125"/>
      <c r="HP65" s="114"/>
      <c r="HQ65" s="125"/>
      <c r="HR65" s="114"/>
      <c r="HS65" s="125"/>
      <c r="HT65" s="114"/>
      <c r="HU65" s="125"/>
      <c r="HV65" s="114"/>
      <c r="HW65" s="125"/>
      <c r="HX65" s="114"/>
      <c r="HY65" s="125"/>
      <c r="HZ65" s="114"/>
      <c r="IA65" s="125"/>
      <c r="IB65" s="114"/>
      <c r="IC65" s="125"/>
      <c r="ID65" s="114"/>
      <c r="IE65" s="125"/>
      <c r="IF65" s="114"/>
      <c r="IG65" s="125"/>
      <c r="IH65" s="114"/>
      <c r="II65" s="125"/>
      <c r="IJ65" s="114"/>
      <c r="IK65" s="125"/>
      <c r="IL65" s="114"/>
      <c r="IM65" s="125"/>
      <c r="IN65" s="114"/>
      <c r="IO65" s="125"/>
      <c r="IP65" s="114"/>
      <c r="IQ65" s="125"/>
      <c r="IR65" s="114"/>
      <c r="IS65" s="125"/>
      <c r="IT65" s="114"/>
      <c r="IU65" s="125"/>
      <c r="IV65" s="114"/>
      <c r="IW65" s="125"/>
      <c r="IX65" s="114"/>
      <c r="IY65" s="125"/>
      <c r="IZ65" s="114"/>
      <c r="JA65" s="125"/>
      <c r="JB65" s="114"/>
      <c r="JC65" s="125"/>
      <c r="JD65" s="114"/>
      <c r="JE65" s="125"/>
      <c r="JF65" s="114"/>
      <c r="JG65" s="125"/>
      <c r="JH65" s="114"/>
      <c r="JI65" s="125"/>
      <c r="JJ65" s="114"/>
      <c r="JK65" s="125"/>
      <c r="JL65" s="114"/>
      <c r="JM65" s="125"/>
      <c r="JN65" s="114"/>
      <c r="JO65" s="125"/>
      <c r="JP65" s="114"/>
      <c r="JQ65" s="125"/>
      <c r="JR65" s="114"/>
      <c r="JS65" s="125"/>
      <c r="JT65" s="114"/>
      <c r="JU65" s="125"/>
      <c r="JV65" s="114"/>
      <c r="JW65" s="125"/>
      <c r="JX65" s="114"/>
      <c r="JY65" s="126"/>
      <c r="JZ65" s="126"/>
      <c r="KA65" s="126"/>
      <c r="KB65" s="126"/>
      <c r="KC65" s="126"/>
      <c r="KD65" s="126"/>
      <c r="KE65" s="126"/>
      <c r="KF65" s="126"/>
      <c r="KG65" s="126"/>
      <c r="KH65" s="126"/>
      <c r="KI65" s="126"/>
      <c r="KJ65" s="126"/>
      <c r="KK65" s="126"/>
      <c r="KL65" s="126"/>
    </row>
    <row r="66" customFormat="false" ht="13.8" hidden="false" customHeight="false" outlineLevel="0" collapsed="false">
      <c r="A66" s="76"/>
      <c r="B66" s="76"/>
      <c r="C66" s="76"/>
      <c r="D66" s="76" t="s">
        <v>108</v>
      </c>
      <c r="E66" s="76"/>
      <c r="F66" s="109" t="n">
        <f aca="false">ROUND(SUM(F63:F65),5)</f>
        <v>0</v>
      </c>
      <c r="G66" s="109" t="n">
        <f aca="false">ROUND(SUM(G63:G65),5)</f>
        <v>0</v>
      </c>
      <c r="H66" s="109" t="n">
        <f aca="false">ROUND(SUM(H63:H65),5)</f>
        <v>943.26</v>
      </c>
      <c r="I66" s="109" t="n">
        <f aca="false">ROUND(SUM(I63:I65),5)</f>
        <v>0</v>
      </c>
      <c r="J66" s="109" t="n">
        <f aca="false">ROUND(SUM(J63:J65),5)</f>
        <v>695</v>
      </c>
      <c r="K66" s="109" t="n">
        <f aca="false">ROUND(SUM(K63:K65),5)</f>
        <v>0</v>
      </c>
      <c r="L66" s="109" t="n">
        <f aca="false">ROUND(SUM(L63:L65),5)</f>
        <v>0</v>
      </c>
      <c r="M66" s="109" t="n">
        <f aca="false">ROUND(SUM(M63:M65),5)</f>
        <v>0</v>
      </c>
      <c r="N66" s="109" t="n">
        <f aca="false">ROUND(SUM(N63:N65),5)</f>
        <v>0</v>
      </c>
      <c r="O66" s="109" t="n">
        <f aca="false">ROUND(SUM(O63:O65),5)</f>
        <v>0</v>
      </c>
      <c r="P66" s="109" t="n">
        <f aca="false">ROUND(SUM(P63:P65),5)</f>
        <v>0</v>
      </c>
      <c r="Q66" s="109" t="n">
        <f aca="false">ROUND(SUM(Q63:Q65),5)</f>
        <v>0</v>
      </c>
      <c r="R66" s="109" t="n">
        <f aca="false">ROUND(SUM(R63:R65),5)</f>
        <v>374.6</v>
      </c>
      <c r="S66" s="109" t="n">
        <f aca="false">ROUND(SUM(S63:S65),5)</f>
        <v>0</v>
      </c>
      <c r="T66" s="109" t="n">
        <f aca="false">ROUND(SUM(T63:T65),5)</f>
        <v>0</v>
      </c>
      <c r="U66" s="109" t="n">
        <f aca="false">ROUND(SUM(U63:U65),5)</f>
        <v>0</v>
      </c>
      <c r="V66" s="109" t="n">
        <f aca="false">ROUND(SUM(V63:V65),5)</f>
        <v>305.4</v>
      </c>
      <c r="W66" s="109" t="n">
        <f aca="false">ROUND(SUM(W63:W65),5)</f>
        <v>0</v>
      </c>
      <c r="X66" s="109" t="n">
        <f aca="false">ROUND(SUM(X63:X65),5)</f>
        <v>515.1</v>
      </c>
      <c r="Y66" s="109" t="n">
        <f aca="false">ROUND(SUM(Y63:Y65),5)</f>
        <v>0</v>
      </c>
      <c r="Z66" s="109" t="n">
        <f aca="false">ROUND(SUM(Z63:Z65),5)</f>
        <v>0</v>
      </c>
      <c r="AA66" s="109" t="n">
        <f aca="false">ROUND(SUM(AA63:AA65),5)</f>
        <v>0</v>
      </c>
      <c r="AB66" s="109" t="n">
        <f aca="false">ROUND(SUM(AB63:AB65),5)</f>
        <v>0</v>
      </c>
      <c r="AC66" s="109" t="n">
        <f aca="false">ROUND(SUM(AC63:AC65),5)</f>
        <v>0</v>
      </c>
      <c r="AD66" s="109" t="n">
        <f aca="false">ROUND(SUM(AD63:AD65),5)</f>
        <v>0</v>
      </c>
      <c r="AE66" s="109" t="n">
        <f aca="false">ROUND(SUM(AE63:AE65),5)</f>
        <v>0</v>
      </c>
      <c r="AF66" s="109" t="n">
        <f aca="false">ROUND(SUM(AF63:AF65),5)</f>
        <v>0</v>
      </c>
      <c r="AG66" s="109" t="n">
        <f aca="false">ROUND(SUM(AG63:AG65),5)</f>
        <v>0</v>
      </c>
      <c r="AH66" s="109" t="n">
        <f aca="false">ROUND(SUM(AH63:AH65),5)</f>
        <v>0</v>
      </c>
      <c r="AI66" s="109" t="n">
        <f aca="false">ROUND(SUM(AI63:AI65),5)</f>
        <v>530.96</v>
      </c>
      <c r="AJ66" s="109" t="n">
        <f aca="false">ROUND(SUM(AJ63:AJ65),5)</f>
        <v>0</v>
      </c>
      <c r="AK66" s="109" t="n">
        <f aca="false">ROUND(SUM(AK63:AK65),5)</f>
        <v>0</v>
      </c>
      <c r="AL66" s="109" t="n">
        <f aca="false">ROUND(SUM(AL63:AL65),5)</f>
        <v>0</v>
      </c>
      <c r="AM66" s="109" t="n">
        <f aca="false">ROUND(SUM(AM63:AM65),5)</f>
        <v>0</v>
      </c>
      <c r="AN66" s="109" t="n">
        <f aca="false">ROUND(SUM(AN63:AN65),5)</f>
        <v>0</v>
      </c>
      <c r="AO66" s="109" t="n">
        <f aca="false">ROUND(SUM(AO63:AO65),5)</f>
        <v>0</v>
      </c>
      <c r="AP66" s="109" t="n">
        <f aca="false">ROUND(SUM(AP63:AP65),5)</f>
        <v>0</v>
      </c>
      <c r="AQ66" s="109" t="n">
        <f aca="false">ROUND(SUM(AQ63:AQ65),5)</f>
        <v>0</v>
      </c>
      <c r="AR66" s="109" t="n">
        <f aca="false">ROUND(SUM(AR63:AR65),5)</f>
        <v>0</v>
      </c>
      <c r="AS66" s="109" t="n">
        <f aca="false">ROUND(SUM(AS63:AS65),5)</f>
        <v>0</v>
      </c>
      <c r="AT66" s="109" t="n">
        <f aca="false">ROUND(SUM(AT63:AT65),5)</f>
        <v>0</v>
      </c>
      <c r="AU66" s="109" t="n">
        <f aca="false">ROUND(SUM(AU63:AU65),5)</f>
        <v>0</v>
      </c>
      <c r="AV66" s="109" t="n">
        <f aca="false">ROUND(SUM(AV63:AV65),5)</f>
        <v>2864.8</v>
      </c>
      <c r="AW66" s="109" t="n">
        <f aca="false">ROUND(SUM(AW63:AW65),5)</f>
        <v>0</v>
      </c>
      <c r="AX66" s="109" t="n">
        <f aca="false">ROUND(SUM(AX63:AX65),5)</f>
        <v>0</v>
      </c>
      <c r="AY66" s="109" t="n">
        <f aca="false">ROUND(SUM(AY63:AY65),5)</f>
        <v>0</v>
      </c>
      <c r="AZ66" s="109" t="n">
        <f aca="false">ROUND(SUM(AZ63:AZ65),5)</f>
        <v>0</v>
      </c>
      <c r="BA66" s="109" t="n">
        <f aca="false">ROUND(SUM(BA63:BA65),5)</f>
        <v>0</v>
      </c>
      <c r="BB66" s="109" t="n">
        <f aca="false">ROUND(SUM(BB63:BB65),5)</f>
        <v>0</v>
      </c>
      <c r="BC66" s="109" t="n">
        <f aca="false">ROUND(SUM(BC63:BC65),5)</f>
        <v>0</v>
      </c>
      <c r="BD66" s="109" t="n">
        <f aca="false">ROUND(SUM(BD63:BD65),5)</f>
        <v>0</v>
      </c>
      <c r="BE66" s="109" t="n">
        <f aca="false">ROUND(SUM(BE63:BE65),5)</f>
        <v>0</v>
      </c>
      <c r="BF66" s="109" t="n">
        <f aca="false">ROUND(SUM(BF63:BF65),5)</f>
        <v>0</v>
      </c>
      <c r="BG66" s="109" t="n">
        <f aca="false">ROUND(SUM(BG63:BG65),5)</f>
        <v>0</v>
      </c>
      <c r="BH66" s="109" t="n">
        <f aca="false">ROUND(SUM(BH63:BH65),5)</f>
        <v>0</v>
      </c>
      <c r="BI66" s="109" t="n">
        <f aca="false">ROUND(SUM(BI63:BI65),5)</f>
        <v>0</v>
      </c>
      <c r="BJ66" s="109" t="n">
        <f aca="false">ROUND(SUM(BJ63:BJ65),5)</f>
        <v>0</v>
      </c>
      <c r="BK66" s="109" t="n">
        <f aca="false">ROUND(SUM(BK63:BK65),5)</f>
        <v>0</v>
      </c>
      <c r="BL66" s="109" t="n">
        <f aca="false">ROUND(SUM(BL63:BL65),5)</f>
        <v>0</v>
      </c>
      <c r="BM66" s="109" t="n">
        <f aca="false">ROUND(SUM(BM63:BM65),5)</f>
        <v>0</v>
      </c>
      <c r="BN66" s="109" t="n">
        <f aca="false">ROUND(SUM(BN63:BN65),5)</f>
        <v>0</v>
      </c>
      <c r="BO66" s="109" t="n">
        <f aca="false">ROUND(SUM(BO63:BO65),5)</f>
        <v>0</v>
      </c>
      <c r="BP66" s="109" t="n">
        <f aca="false">ROUND(SUM(BP63:BP65),5)</f>
        <v>0</v>
      </c>
      <c r="BQ66" s="109" t="n">
        <f aca="false">ROUND(SUM(BQ63:BQ65),5)</f>
        <v>0</v>
      </c>
      <c r="BR66" s="109" t="n">
        <f aca="false">ROUND(SUM(BR63:BR65),5)</f>
        <v>0</v>
      </c>
      <c r="BS66" s="109" t="n">
        <f aca="false">ROUND(SUM(BS63:BS65),5)</f>
        <v>529.08</v>
      </c>
      <c r="BT66" s="109" t="n">
        <f aca="false">ROUND(SUM(BT63:BT65),5)</f>
        <v>0</v>
      </c>
      <c r="BU66" s="109" t="n">
        <f aca="false">ROUND(SUM(BU63:BU65),5)</f>
        <v>0</v>
      </c>
      <c r="BV66" s="109" t="n">
        <f aca="false">ROUND(SUM(BV63:BV65),5)</f>
        <v>382</v>
      </c>
      <c r="BW66" s="109" t="n">
        <f aca="false">ROUND(SUM(BW63:BW65),5)</f>
        <v>0</v>
      </c>
      <c r="BX66" s="109" t="n">
        <f aca="false">ROUND(SUM(BX63:BX65),5)</f>
        <v>213.4</v>
      </c>
      <c r="BY66" s="109" t="n">
        <f aca="false">ROUND(SUM(BY63:BY65),5)</f>
        <v>0</v>
      </c>
      <c r="BZ66" s="109" t="n">
        <f aca="false">ROUND(SUM(BZ63:BZ65),5)</f>
        <v>0</v>
      </c>
      <c r="CA66" s="109" t="n">
        <f aca="false">ROUND(SUM(CA63:CA65),5)</f>
        <v>0</v>
      </c>
      <c r="CB66" s="109" t="n">
        <f aca="false">ROUND(SUM(CB63:CB65),5)</f>
        <v>0</v>
      </c>
      <c r="CC66" s="109" t="n">
        <f aca="false">ROUND(SUM(CC63:CC65),5)</f>
        <v>0</v>
      </c>
      <c r="CD66" s="109" t="n">
        <f aca="false">ROUND(SUM(CD63:CD65),5)</f>
        <v>0</v>
      </c>
      <c r="CE66" s="109" t="n">
        <f aca="false">ROUND(SUM(CE63:CE65),5)</f>
        <v>0</v>
      </c>
      <c r="CF66" s="109" t="n">
        <f aca="false">ROUND(SUM(CF63:CF65),5)</f>
        <v>-465.74</v>
      </c>
      <c r="CG66" s="109" t="n">
        <f aca="false">ROUND(SUM(CG63:CG65),5)</f>
        <v>0</v>
      </c>
      <c r="CH66" s="109" t="n">
        <f aca="false">ROUND(SUM(CH63:CH65),5)</f>
        <v>0</v>
      </c>
      <c r="CI66" s="109" t="n">
        <f aca="false">ROUND(SUM(CI63:CI65),5)</f>
        <v>278.4</v>
      </c>
      <c r="CJ66" s="109" t="n">
        <f aca="false">ROUND(SUM(CJ63:CJ65),5)</f>
        <v>900</v>
      </c>
      <c r="CK66" s="109" t="n">
        <f aca="false">ROUND(SUM(CK63:CK65),5)</f>
        <v>0</v>
      </c>
      <c r="CL66" s="109" t="n">
        <f aca="false">ROUND(SUM(CL63:CL65),5)</f>
        <v>0</v>
      </c>
      <c r="CM66" s="109" t="n">
        <f aca="false">ROUND(SUM(CM63:CM65),5)</f>
        <v>0</v>
      </c>
      <c r="CN66" s="109" t="n">
        <f aca="false">ROUND(SUM(CN63:CN65),5)</f>
        <v>0</v>
      </c>
      <c r="CO66" s="109" t="n">
        <f aca="false">ROUND(SUM(CO63:CO65),5)</f>
        <v>0</v>
      </c>
      <c r="CP66" s="109" t="n">
        <f aca="false">ROUND(SUM(CP63:CP65),5)</f>
        <v>0</v>
      </c>
      <c r="CQ66" s="109" t="n">
        <f aca="false">ROUND(SUM(CQ63:CQ65),5)</f>
        <v>0</v>
      </c>
      <c r="CR66" s="109" t="n">
        <f aca="false">ROUND(SUM(CR63:CR65),5)</f>
        <v>0</v>
      </c>
      <c r="CS66" s="109" t="n">
        <f aca="false">ROUND(SUM(CS63:CS65),5)</f>
        <v>0</v>
      </c>
      <c r="CT66" s="109" t="n">
        <f aca="false">ROUND(SUM(CT63:CT65),5)</f>
        <v>0</v>
      </c>
      <c r="CU66" s="109" t="n">
        <f aca="false">ROUND(SUM(CU63:CU65),5)</f>
        <v>0</v>
      </c>
      <c r="CV66" s="109" t="n">
        <f aca="false">ROUND(SUM(CV63:CV65),5)</f>
        <v>230</v>
      </c>
      <c r="CW66" s="109" t="n">
        <f aca="false">ROUND(SUM(CW63:CW65),5)</f>
        <v>0</v>
      </c>
      <c r="CX66" s="109" t="n">
        <f aca="false">ROUND(SUM(CX63:CX65),5)</f>
        <v>0</v>
      </c>
      <c r="CY66" s="109" t="n">
        <f aca="false">ROUND(SUM(CY63:CY65),5)</f>
        <v>222.41</v>
      </c>
      <c r="CZ66" s="109" t="n">
        <f aca="false">ROUND(SUM(CZ63:CZ65),5)</f>
        <v>0</v>
      </c>
      <c r="DA66" s="109" t="n">
        <f aca="false">ROUND(SUM(DA63:DA65),5)</f>
        <v>0</v>
      </c>
      <c r="DB66" s="109" t="n">
        <f aca="false">ROUND(SUM(DB63:DB65),5)</f>
        <v>0</v>
      </c>
      <c r="DC66" s="109" t="n">
        <f aca="false">ROUND(SUM(DC63:DC65),5)</f>
        <v>0</v>
      </c>
      <c r="DD66" s="109" t="n">
        <f aca="false">ROUND(SUM(DD63:DD65),5)</f>
        <v>0</v>
      </c>
      <c r="DE66" s="109" t="n">
        <f aca="false">ROUND(SUM(DE63:DE65),5)</f>
        <v>0</v>
      </c>
      <c r="DF66" s="109" t="n">
        <f aca="false">ROUND(SUM(DF63:DF65),5)</f>
        <v>0</v>
      </c>
      <c r="DG66" s="109" t="n">
        <f aca="false">ROUND(SUM(DG63:DG65),5)</f>
        <v>0</v>
      </c>
      <c r="DH66" s="109" t="n">
        <f aca="false">ROUND(SUM(DH63:DH65),5)</f>
        <v>0</v>
      </c>
      <c r="DI66" s="109" t="n">
        <f aca="false">ROUND(SUM(DI63:DI65),5)</f>
        <v>0</v>
      </c>
      <c r="DJ66" s="109" t="n">
        <f aca="false">ROUND(SUM(DJ63:DJ65),5)</f>
        <v>0</v>
      </c>
      <c r="DK66" s="109" t="n">
        <f aca="false">ROUND(SUM(DK63:DK65),5)</f>
        <v>0</v>
      </c>
      <c r="DL66" s="109" t="n">
        <f aca="false">ROUND(SUM(DL63:DL65),5)</f>
        <v>0</v>
      </c>
      <c r="DM66" s="109" t="n">
        <f aca="false">ROUND(SUM(DM63:DM65),5)</f>
        <v>0</v>
      </c>
      <c r="DN66" s="109" t="n">
        <f aca="false">ROUND(SUM(DN63:DN65),5)</f>
        <v>0</v>
      </c>
      <c r="DO66" s="109" t="n">
        <f aca="false">ROUND(SUM(DO63:DO65),5)</f>
        <v>0</v>
      </c>
      <c r="DP66" s="109" t="n">
        <f aca="false">ROUND(SUM(DP63:DP65),5)</f>
        <v>209.97</v>
      </c>
      <c r="DQ66" s="109" t="n">
        <f aca="false">ROUND(SUM(DQ63:DQ65),5)</f>
        <v>0</v>
      </c>
      <c r="DR66" s="109" t="n">
        <f aca="false">ROUND(SUM(DR63:DR65),5)</f>
        <v>0</v>
      </c>
      <c r="DS66" s="109" t="n">
        <f aca="false">ROUND(SUM(DS63:DS65),5)</f>
        <v>0</v>
      </c>
      <c r="DT66" s="109" t="n">
        <f aca="false">ROUND(SUM(DT63:DT65),5)</f>
        <v>0</v>
      </c>
      <c r="DU66" s="109" t="n">
        <f aca="false">ROUND(SUM(DU63:DU65),5)</f>
        <v>0</v>
      </c>
      <c r="DV66" s="109" t="n">
        <f aca="false">ROUND(SUM(DV63:DV65),5)</f>
        <v>0</v>
      </c>
      <c r="DW66" s="109" t="n">
        <f aca="false">ROUND(SUM(DW63:DW65),5)</f>
        <v>0</v>
      </c>
      <c r="DX66" s="109" t="n">
        <f aca="false">ROUND(SUM(DX63:DX65),5)</f>
        <v>0</v>
      </c>
      <c r="DY66" s="109" t="n">
        <f aca="false">ROUND(SUM(DY63:DY65),5)</f>
        <v>1040</v>
      </c>
      <c r="DZ66" s="109" t="n">
        <f aca="false">ROUND(SUM(DZ63:DZ65),5)</f>
        <v>0</v>
      </c>
      <c r="EA66" s="109" t="n">
        <f aca="false">ROUND(SUM(EA63:EA65),5)</f>
        <v>0</v>
      </c>
      <c r="EB66" s="109" t="n">
        <f aca="false">ROUND(SUM(EB63:EB65),5)</f>
        <v>0</v>
      </c>
      <c r="EC66" s="109" t="n">
        <f aca="false">ROUND(SUM(EC63:EC65),5)</f>
        <v>842.41</v>
      </c>
      <c r="ED66" s="109" t="n">
        <f aca="false">ROUND(SUM(ED63:ED65),5)</f>
        <v>1248.59</v>
      </c>
      <c r="EE66" s="109" t="n">
        <f aca="false">ROUND(SUM(EE63:EE65),5)</f>
        <v>859.05</v>
      </c>
      <c r="EF66" s="109" t="n">
        <f aca="false">ROUND(SUM(EF63:EF65),5)</f>
        <v>0</v>
      </c>
      <c r="EG66" s="109" t="n">
        <f aca="false">ROUND(SUM(EG63:EG65),5)</f>
        <v>0</v>
      </c>
      <c r="EH66" s="109" t="n">
        <f aca="false">ROUND(SUM(EH63:EH65),5)</f>
        <v>0</v>
      </c>
      <c r="EI66" s="109" t="n">
        <f aca="false">ROUND(SUM(EI63:EI65),5)</f>
        <v>0</v>
      </c>
      <c r="EJ66" s="109" t="n">
        <f aca="false">ROUND(SUM(EJ63:EJ65),5)</f>
        <v>-665</v>
      </c>
      <c r="EK66" s="109" t="n">
        <f aca="false">ROUND(SUM(EK63:EK65),5)</f>
        <v>0</v>
      </c>
      <c r="EL66" s="109" t="n">
        <f aca="false">ROUND(SUM(EL63:EL65),5)</f>
        <v>0</v>
      </c>
      <c r="EM66" s="109" t="n">
        <f aca="false">ROUND(SUM(EM63:EM65),5)</f>
        <v>0</v>
      </c>
      <c r="EN66" s="109" t="n">
        <f aca="false">ROUND(SUM(EN63:EN65),5)</f>
        <v>0</v>
      </c>
      <c r="EO66" s="109" t="n">
        <f aca="false">ROUND(SUM(EO63:EO65),5)</f>
        <v>735.96</v>
      </c>
      <c r="EP66" s="109" t="n">
        <f aca="false">ROUND(SUM(EP63:EP65),5)</f>
        <v>0</v>
      </c>
      <c r="EQ66" s="109" t="n">
        <f aca="false">ROUND(SUM(EQ63:EQ65),5)</f>
        <v>0</v>
      </c>
      <c r="ER66" s="109" t="n">
        <f aca="false">ROUND(SUM(ER63:ER65),5)</f>
        <v>0</v>
      </c>
      <c r="ES66" s="109" t="n">
        <f aca="false">ROUND(SUM(ES63:ES65),5)</f>
        <v>-521.2</v>
      </c>
      <c r="ET66" s="109" t="n">
        <f aca="false">ROUND(SUM(ET63:ET65),5)</f>
        <v>0</v>
      </c>
      <c r="EU66" s="109" t="n">
        <f aca="false">ROUND(SUM(EU63:EU65),5)</f>
        <v>0</v>
      </c>
      <c r="EV66" s="109" t="n">
        <f aca="false">ROUND(SUM(EV63:EV65),5)</f>
        <v>0</v>
      </c>
      <c r="EW66" s="109" t="n">
        <f aca="false">ROUND(SUM(EW63:EW65),5)</f>
        <v>0</v>
      </c>
      <c r="EX66" s="109" t="n">
        <f aca="false">ROUND(SUM(EX63:EX65),5)</f>
        <v>0</v>
      </c>
      <c r="EY66" s="109" t="n">
        <f aca="false">ROUND(SUM(F66:EX66),5)</f>
        <v>12268.45</v>
      </c>
      <c r="EZ66" s="114"/>
      <c r="FA66" s="125"/>
      <c r="FB66" s="114"/>
      <c r="FC66" s="125"/>
      <c r="FD66" s="114"/>
      <c r="FE66" s="125"/>
      <c r="FF66" s="114"/>
      <c r="FG66" s="125"/>
      <c r="FH66" s="114"/>
      <c r="FI66" s="125"/>
      <c r="FJ66" s="114"/>
      <c r="FK66" s="125"/>
      <c r="FL66" s="114"/>
      <c r="FM66" s="125"/>
      <c r="FN66" s="114"/>
      <c r="FO66" s="125"/>
      <c r="FP66" s="114"/>
      <c r="FQ66" s="125"/>
      <c r="FR66" s="114"/>
      <c r="FS66" s="125"/>
      <c r="FT66" s="114"/>
      <c r="FU66" s="125"/>
      <c r="FV66" s="114"/>
      <c r="FW66" s="125"/>
      <c r="FX66" s="114"/>
      <c r="FY66" s="125"/>
      <c r="FZ66" s="114"/>
      <c r="GA66" s="125"/>
      <c r="GB66" s="114"/>
      <c r="GC66" s="125"/>
      <c r="GD66" s="114"/>
      <c r="GE66" s="125"/>
      <c r="GF66" s="114"/>
      <c r="GG66" s="125"/>
      <c r="GH66" s="114"/>
      <c r="GI66" s="125"/>
      <c r="GJ66" s="114"/>
      <c r="GK66" s="125"/>
      <c r="GL66" s="114"/>
      <c r="GM66" s="125"/>
      <c r="GN66" s="114"/>
      <c r="GO66" s="125"/>
      <c r="GP66" s="114"/>
      <c r="GQ66" s="125"/>
      <c r="GR66" s="114"/>
      <c r="GS66" s="125"/>
      <c r="GT66" s="114"/>
      <c r="GU66" s="125"/>
      <c r="GV66" s="114"/>
      <c r="GW66" s="125"/>
      <c r="GX66" s="114"/>
      <c r="GY66" s="125"/>
      <c r="GZ66" s="114"/>
      <c r="HA66" s="125"/>
      <c r="HB66" s="114"/>
      <c r="HC66" s="125"/>
      <c r="HD66" s="114"/>
      <c r="HE66" s="125"/>
      <c r="HF66" s="114"/>
      <c r="HG66" s="125"/>
      <c r="HH66" s="114"/>
      <c r="HI66" s="125"/>
      <c r="HJ66" s="114"/>
      <c r="HK66" s="125"/>
      <c r="HL66" s="114"/>
      <c r="HM66" s="125"/>
      <c r="HN66" s="114"/>
      <c r="HO66" s="125"/>
      <c r="HP66" s="114"/>
      <c r="HQ66" s="125"/>
      <c r="HR66" s="114"/>
      <c r="HS66" s="125"/>
      <c r="HT66" s="114"/>
      <c r="HU66" s="125"/>
      <c r="HV66" s="114"/>
      <c r="HW66" s="125"/>
      <c r="HX66" s="114"/>
      <c r="HY66" s="125"/>
      <c r="HZ66" s="114"/>
      <c r="IA66" s="125"/>
      <c r="IB66" s="114"/>
      <c r="IC66" s="125"/>
      <c r="ID66" s="114"/>
      <c r="IE66" s="125"/>
      <c r="IF66" s="114"/>
      <c r="IG66" s="125"/>
      <c r="IH66" s="114"/>
      <c r="II66" s="125"/>
      <c r="IJ66" s="114"/>
      <c r="IK66" s="125"/>
      <c r="IL66" s="114"/>
      <c r="IM66" s="125"/>
      <c r="IN66" s="114"/>
      <c r="IO66" s="125"/>
      <c r="IP66" s="114"/>
      <c r="IQ66" s="125"/>
      <c r="IR66" s="114"/>
      <c r="IS66" s="125"/>
      <c r="IT66" s="114"/>
      <c r="IU66" s="125"/>
      <c r="IV66" s="114"/>
      <c r="IW66" s="125"/>
      <c r="IX66" s="114"/>
      <c r="IY66" s="125"/>
      <c r="IZ66" s="114"/>
      <c r="JA66" s="125"/>
      <c r="JB66" s="114"/>
      <c r="JC66" s="125"/>
      <c r="JD66" s="114"/>
      <c r="JE66" s="125"/>
      <c r="JF66" s="114"/>
      <c r="JG66" s="125"/>
      <c r="JH66" s="114"/>
      <c r="JI66" s="125"/>
      <c r="JJ66" s="114"/>
      <c r="JK66" s="125"/>
      <c r="JL66" s="114"/>
      <c r="JM66" s="125"/>
      <c r="JN66" s="114"/>
      <c r="JO66" s="125"/>
      <c r="JP66" s="114"/>
      <c r="JQ66" s="125"/>
      <c r="JR66" s="114"/>
      <c r="JS66" s="125"/>
      <c r="JT66" s="114"/>
      <c r="JU66" s="125"/>
      <c r="JV66" s="114"/>
      <c r="JW66" s="125"/>
      <c r="JX66" s="114"/>
      <c r="JY66" s="126"/>
      <c r="JZ66" s="126"/>
      <c r="KA66" s="126"/>
      <c r="KB66" s="126"/>
      <c r="KC66" s="126"/>
      <c r="KD66" s="126"/>
      <c r="KE66" s="126"/>
      <c r="KF66" s="126"/>
      <c r="KG66" s="126"/>
      <c r="KH66" s="126"/>
      <c r="KI66" s="126"/>
      <c r="KJ66" s="126"/>
      <c r="KK66" s="126"/>
      <c r="KL66" s="126"/>
    </row>
    <row r="67" customFormat="false" ht="30" hidden="false" customHeight="true" outlineLevel="0" collapsed="false">
      <c r="A67" s="76"/>
      <c r="B67" s="76"/>
      <c r="C67" s="76"/>
      <c r="D67" s="76" t="s">
        <v>109</v>
      </c>
      <c r="E67" s="76"/>
      <c r="F67" s="109"/>
      <c r="G67" s="109"/>
      <c r="H67" s="109"/>
      <c r="I67" s="109"/>
      <c r="J67" s="109"/>
      <c r="K67" s="109"/>
      <c r="L67" s="109"/>
      <c r="M67" s="109"/>
      <c r="N67" s="109"/>
      <c r="O67" s="109"/>
      <c r="P67" s="109"/>
      <c r="Q67" s="109"/>
      <c r="R67" s="109"/>
      <c r="S67" s="109"/>
      <c r="T67" s="109"/>
      <c r="U67" s="109"/>
      <c r="V67" s="109"/>
      <c r="W67" s="109"/>
      <c r="X67" s="109"/>
      <c r="Y67" s="109"/>
      <c r="Z67" s="109"/>
      <c r="AA67" s="109"/>
      <c r="AB67" s="109"/>
      <c r="AC67" s="109"/>
      <c r="AD67" s="109"/>
      <c r="AE67" s="109"/>
      <c r="AF67" s="109"/>
      <c r="AG67" s="109"/>
      <c r="AH67" s="109"/>
      <c r="AI67" s="109"/>
      <c r="AJ67" s="109"/>
      <c r="AK67" s="109"/>
      <c r="AL67" s="109"/>
      <c r="AM67" s="109"/>
      <c r="AN67" s="109"/>
      <c r="AO67" s="109"/>
      <c r="AP67" s="109"/>
      <c r="AQ67" s="109"/>
      <c r="AR67" s="109"/>
      <c r="AS67" s="109"/>
      <c r="AT67" s="109"/>
      <c r="AU67" s="109"/>
      <c r="AV67" s="109"/>
      <c r="AW67" s="109"/>
      <c r="AX67" s="109"/>
      <c r="AY67" s="109"/>
      <c r="AZ67" s="109"/>
      <c r="BA67" s="109"/>
      <c r="BB67" s="109"/>
      <c r="BC67" s="109"/>
      <c r="BD67" s="109"/>
      <c r="BE67" s="109"/>
      <c r="BF67" s="109"/>
      <c r="BG67" s="109"/>
      <c r="BH67" s="109"/>
      <c r="BI67" s="109"/>
      <c r="BJ67" s="109"/>
      <c r="BK67" s="109"/>
      <c r="BL67" s="109"/>
      <c r="BM67" s="109"/>
      <c r="BN67" s="109"/>
      <c r="BO67" s="109"/>
      <c r="BP67" s="109"/>
      <c r="BQ67" s="109"/>
      <c r="BR67" s="109"/>
      <c r="BS67" s="109"/>
      <c r="BT67" s="109"/>
      <c r="BU67" s="109"/>
      <c r="BV67" s="109"/>
      <c r="BW67" s="109"/>
      <c r="BX67" s="109"/>
      <c r="BY67" s="109"/>
      <c r="BZ67" s="109"/>
      <c r="CA67" s="109"/>
      <c r="CB67" s="109"/>
      <c r="CC67" s="109"/>
      <c r="CD67" s="109"/>
      <c r="CE67" s="109"/>
      <c r="CF67" s="109"/>
      <c r="CG67" s="109"/>
      <c r="CH67" s="109"/>
      <c r="CI67" s="109"/>
      <c r="CJ67" s="109"/>
      <c r="CK67" s="109"/>
      <c r="CL67" s="109"/>
      <c r="CM67" s="109"/>
      <c r="CN67" s="109"/>
      <c r="CO67" s="109"/>
      <c r="CP67" s="109"/>
      <c r="CQ67" s="109"/>
      <c r="CR67" s="109"/>
      <c r="CS67" s="109"/>
      <c r="CT67" s="109"/>
      <c r="CU67" s="109"/>
      <c r="CV67" s="109"/>
      <c r="CW67" s="109"/>
      <c r="CX67" s="109"/>
      <c r="CY67" s="109"/>
      <c r="CZ67" s="109"/>
      <c r="DA67" s="109"/>
      <c r="DB67" s="109"/>
      <c r="DC67" s="109"/>
      <c r="DD67" s="109"/>
      <c r="DE67" s="109"/>
      <c r="DF67" s="109"/>
      <c r="DG67" s="109"/>
      <c r="DH67" s="109"/>
      <c r="DI67" s="109"/>
      <c r="DJ67" s="109"/>
      <c r="DK67" s="109"/>
      <c r="DL67" s="109"/>
      <c r="DM67" s="109"/>
      <c r="DN67" s="109"/>
      <c r="DO67" s="109"/>
      <c r="DP67" s="109"/>
      <c r="DQ67" s="109"/>
      <c r="DR67" s="109"/>
      <c r="DS67" s="109"/>
      <c r="DT67" s="109"/>
      <c r="DU67" s="109"/>
      <c r="DV67" s="109"/>
      <c r="DW67" s="109"/>
      <c r="DX67" s="109"/>
      <c r="DY67" s="109"/>
      <c r="DZ67" s="109"/>
      <c r="EA67" s="109"/>
      <c r="EB67" s="109"/>
      <c r="EC67" s="109"/>
      <c r="ED67" s="109"/>
      <c r="EE67" s="109"/>
      <c r="EF67" s="109"/>
      <c r="EG67" s="109"/>
      <c r="EH67" s="109"/>
      <c r="EI67" s="109"/>
      <c r="EJ67" s="109"/>
      <c r="EK67" s="109"/>
      <c r="EL67" s="109"/>
      <c r="EM67" s="109"/>
      <c r="EN67" s="109"/>
      <c r="EO67" s="109"/>
      <c r="EP67" s="109"/>
      <c r="EQ67" s="109"/>
      <c r="ER67" s="109"/>
      <c r="ES67" s="109"/>
      <c r="ET67" s="109"/>
      <c r="EU67" s="109"/>
      <c r="EV67" s="109"/>
      <c r="EW67" s="109"/>
      <c r="EX67" s="109"/>
      <c r="EY67" s="109"/>
      <c r="EZ67" s="114"/>
      <c r="FA67" s="125"/>
      <c r="FB67" s="114"/>
      <c r="FC67" s="125"/>
      <c r="FD67" s="114"/>
      <c r="FE67" s="125"/>
      <c r="FF67" s="114"/>
      <c r="FG67" s="125"/>
      <c r="FH67" s="114"/>
      <c r="FI67" s="125"/>
      <c r="FJ67" s="114"/>
      <c r="FK67" s="125"/>
      <c r="FL67" s="114"/>
      <c r="FM67" s="125"/>
      <c r="FN67" s="114"/>
      <c r="FO67" s="125"/>
      <c r="FP67" s="114"/>
      <c r="FQ67" s="125"/>
      <c r="FR67" s="114"/>
      <c r="FS67" s="125"/>
      <c r="FT67" s="114"/>
      <c r="FU67" s="125"/>
      <c r="FV67" s="114"/>
      <c r="FW67" s="125"/>
      <c r="FX67" s="114"/>
      <c r="FY67" s="125"/>
      <c r="FZ67" s="114"/>
      <c r="GA67" s="125"/>
      <c r="GB67" s="114"/>
      <c r="GC67" s="125"/>
      <c r="GD67" s="114"/>
      <c r="GE67" s="125"/>
      <c r="GF67" s="114"/>
      <c r="GG67" s="125"/>
      <c r="GH67" s="114"/>
      <c r="GI67" s="125"/>
      <c r="GJ67" s="114"/>
      <c r="GK67" s="125"/>
      <c r="GL67" s="114"/>
      <c r="GM67" s="125"/>
      <c r="GN67" s="114"/>
      <c r="GO67" s="125"/>
      <c r="GP67" s="114"/>
      <c r="GQ67" s="125"/>
      <c r="GR67" s="114"/>
      <c r="GS67" s="125"/>
      <c r="GT67" s="114"/>
      <c r="GU67" s="125"/>
      <c r="GV67" s="114"/>
      <c r="GW67" s="125"/>
      <c r="GX67" s="114"/>
      <c r="GY67" s="125"/>
      <c r="GZ67" s="114"/>
      <c r="HA67" s="125"/>
      <c r="HB67" s="114"/>
      <c r="HC67" s="125"/>
      <c r="HD67" s="114"/>
      <c r="HE67" s="125"/>
      <c r="HF67" s="114"/>
      <c r="HG67" s="125"/>
      <c r="HH67" s="114"/>
      <c r="HI67" s="125"/>
      <c r="HJ67" s="114"/>
      <c r="HK67" s="125"/>
      <c r="HL67" s="114"/>
      <c r="HM67" s="125"/>
      <c r="HN67" s="114"/>
      <c r="HO67" s="125"/>
      <c r="HP67" s="114"/>
      <c r="HQ67" s="125"/>
      <c r="HR67" s="114"/>
      <c r="HS67" s="125"/>
      <c r="HT67" s="114"/>
      <c r="HU67" s="125"/>
      <c r="HV67" s="114"/>
      <c r="HW67" s="125"/>
      <c r="HX67" s="114"/>
      <c r="HY67" s="125"/>
      <c r="HZ67" s="114"/>
      <c r="IA67" s="125"/>
      <c r="IB67" s="114"/>
      <c r="IC67" s="125"/>
      <c r="ID67" s="114"/>
      <c r="IE67" s="125"/>
      <c r="IF67" s="114"/>
      <c r="IG67" s="125"/>
      <c r="IH67" s="114"/>
      <c r="II67" s="125"/>
      <c r="IJ67" s="114"/>
      <c r="IK67" s="125"/>
      <c r="IL67" s="114"/>
      <c r="IM67" s="125"/>
      <c r="IN67" s="114"/>
      <c r="IO67" s="125"/>
      <c r="IP67" s="114"/>
      <c r="IQ67" s="125"/>
      <c r="IR67" s="114"/>
      <c r="IS67" s="125"/>
      <c r="IT67" s="114"/>
      <c r="IU67" s="125"/>
      <c r="IV67" s="114"/>
      <c r="IW67" s="125"/>
      <c r="IX67" s="114"/>
      <c r="IY67" s="125"/>
      <c r="IZ67" s="114"/>
      <c r="JA67" s="125"/>
      <c r="JB67" s="114"/>
      <c r="JC67" s="125"/>
      <c r="JD67" s="114"/>
      <c r="JE67" s="125"/>
      <c r="JF67" s="114"/>
      <c r="JG67" s="125"/>
      <c r="JH67" s="114"/>
      <c r="JI67" s="125"/>
      <c r="JJ67" s="114"/>
      <c r="JK67" s="125"/>
      <c r="JL67" s="114"/>
      <c r="JM67" s="125"/>
      <c r="JN67" s="114"/>
      <c r="JO67" s="125"/>
      <c r="JP67" s="114"/>
      <c r="JQ67" s="125"/>
      <c r="JR67" s="114"/>
      <c r="JS67" s="125"/>
      <c r="JT67" s="114"/>
      <c r="JU67" s="125"/>
      <c r="JV67" s="114"/>
      <c r="JW67" s="125"/>
      <c r="JX67" s="114"/>
      <c r="JY67" s="126"/>
      <c r="JZ67" s="126"/>
      <c r="KA67" s="126"/>
      <c r="KB67" s="126"/>
      <c r="KC67" s="126"/>
      <c r="KD67" s="126"/>
      <c r="KE67" s="126"/>
      <c r="KF67" s="126"/>
      <c r="KG67" s="126"/>
      <c r="KH67" s="126"/>
      <c r="KI67" s="126"/>
      <c r="KJ67" s="126"/>
      <c r="KK67" s="126"/>
      <c r="KL67" s="126"/>
    </row>
    <row r="68" customFormat="false" ht="13.8" hidden="false" customHeight="false" outlineLevel="0" collapsed="false">
      <c r="A68" s="76"/>
      <c r="B68" s="76"/>
      <c r="C68" s="76"/>
      <c r="D68" s="76"/>
      <c r="E68" s="76" t="s">
        <v>110</v>
      </c>
      <c r="F68" s="109" t="n">
        <v>576</v>
      </c>
      <c r="G68" s="109" t="n">
        <v>5038.7</v>
      </c>
      <c r="H68" s="109" t="n">
        <v>110960.87</v>
      </c>
      <c r="I68" s="109" t="n">
        <v>0</v>
      </c>
      <c r="J68" s="109" t="n">
        <v>40242.04</v>
      </c>
      <c r="K68" s="109" t="n">
        <v>11639.83</v>
      </c>
      <c r="L68" s="109" t="n">
        <v>43.69</v>
      </c>
      <c r="M68" s="109" t="n">
        <v>0</v>
      </c>
      <c r="N68" s="109" t="n">
        <v>77196.74</v>
      </c>
      <c r="O68" s="109" t="n">
        <v>56234.46</v>
      </c>
      <c r="P68" s="109" t="n">
        <v>4666.25</v>
      </c>
      <c r="Q68" s="109" t="n">
        <v>28596.85</v>
      </c>
      <c r="R68" s="109" t="n">
        <v>1484.69</v>
      </c>
      <c r="S68" s="109" t="n">
        <v>0</v>
      </c>
      <c r="T68" s="109" t="n">
        <v>0</v>
      </c>
      <c r="U68" s="109" t="n">
        <v>0</v>
      </c>
      <c r="V68" s="109" t="n">
        <v>18822.36</v>
      </c>
      <c r="W68" s="109" t="n">
        <v>0</v>
      </c>
      <c r="X68" s="109" t="n">
        <v>5347.36</v>
      </c>
      <c r="Y68" s="109" t="n">
        <v>46516.66</v>
      </c>
      <c r="Z68" s="109" t="n">
        <v>0</v>
      </c>
      <c r="AA68" s="109" t="n">
        <v>0</v>
      </c>
      <c r="AB68" s="109" t="n">
        <v>0</v>
      </c>
      <c r="AC68" s="109" t="n">
        <v>0</v>
      </c>
      <c r="AD68" s="109" t="n">
        <v>34780.51</v>
      </c>
      <c r="AE68" s="109" t="n">
        <v>4350</v>
      </c>
      <c r="AF68" s="109" t="n">
        <v>0</v>
      </c>
      <c r="AG68" s="109" t="n">
        <v>10372.97</v>
      </c>
      <c r="AH68" s="109" t="n">
        <v>543.29</v>
      </c>
      <c r="AI68" s="109" t="n">
        <v>388</v>
      </c>
      <c r="AJ68" s="109" t="n">
        <v>9896.43</v>
      </c>
      <c r="AK68" s="109" t="n">
        <v>26398.65</v>
      </c>
      <c r="AL68" s="109" t="n">
        <v>836.61</v>
      </c>
      <c r="AM68" s="109" t="n">
        <v>3541.67</v>
      </c>
      <c r="AN68" s="109" t="n">
        <v>1508</v>
      </c>
      <c r="AO68" s="109" t="n">
        <v>0</v>
      </c>
      <c r="AP68" s="109" t="n">
        <v>0</v>
      </c>
      <c r="AQ68" s="109" t="n">
        <v>0</v>
      </c>
      <c r="AR68" s="109" t="n">
        <v>357.08</v>
      </c>
      <c r="AS68" s="109" t="n">
        <v>54.57</v>
      </c>
      <c r="AT68" s="109" t="n">
        <v>8329.38</v>
      </c>
      <c r="AU68" s="109" t="n">
        <v>8520.44</v>
      </c>
      <c r="AV68" s="109" t="n">
        <v>708.71</v>
      </c>
      <c r="AW68" s="109" t="n">
        <v>0</v>
      </c>
      <c r="AX68" s="109" t="n">
        <v>1821.39</v>
      </c>
      <c r="AY68" s="109" t="n">
        <v>5438.4</v>
      </c>
      <c r="AZ68" s="109" t="n">
        <v>2680.77</v>
      </c>
      <c r="BA68" s="109" t="n">
        <v>67.29</v>
      </c>
      <c r="BB68" s="109" t="n">
        <v>0</v>
      </c>
      <c r="BC68" s="109" t="n">
        <v>0</v>
      </c>
      <c r="BD68" s="109" t="n">
        <v>0</v>
      </c>
      <c r="BE68" s="109" t="n">
        <v>0</v>
      </c>
      <c r="BF68" s="109" t="n">
        <v>5985.75</v>
      </c>
      <c r="BG68" s="109" t="n">
        <v>75019.07</v>
      </c>
      <c r="BH68" s="109" t="n">
        <v>0</v>
      </c>
      <c r="BI68" s="109" t="n">
        <v>1242.87</v>
      </c>
      <c r="BJ68" s="109" t="n">
        <v>5769.94</v>
      </c>
      <c r="BK68" s="109" t="n">
        <v>19834.91</v>
      </c>
      <c r="BL68" s="109" t="n">
        <v>0</v>
      </c>
      <c r="BM68" s="109" t="n">
        <v>17960.2</v>
      </c>
      <c r="BN68" s="109" t="n">
        <v>0</v>
      </c>
      <c r="BO68" s="109" t="n">
        <v>739.42</v>
      </c>
      <c r="BP68" s="109" t="n">
        <v>1383.59</v>
      </c>
      <c r="BQ68" s="109" t="n">
        <v>0</v>
      </c>
      <c r="BR68" s="109" t="n">
        <v>571.43</v>
      </c>
      <c r="BS68" s="109" t="n">
        <v>0</v>
      </c>
      <c r="BT68" s="109" t="n">
        <v>0</v>
      </c>
      <c r="BU68" s="109" t="n">
        <v>3383.47</v>
      </c>
      <c r="BV68" s="109" t="n">
        <v>7616.98</v>
      </c>
      <c r="BW68" s="109" t="n">
        <v>0</v>
      </c>
      <c r="BX68" s="109" t="n">
        <v>1144.75</v>
      </c>
      <c r="BY68" s="109" t="n">
        <v>0</v>
      </c>
      <c r="BZ68" s="109" t="n">
        <v>5102.06</v>
      </c>
      <c r="CA68" s="109" t="n">
        <v>0</v>
      </c>
      <c r="CB68" s="109" t="n">
        <v>0</v>
      </c>
      <c r="CC68" s="109" t="n">
        <v>347.26</v>
      </c>
      <c r="CD68" s="109" t="n">
        <v>0</v>
      </c>
      <c r="CE68" s="109" t="n">
        <v>0</v>
      </c>
      <c r="CF68" s="109" t="n">
        <v>13660.97</v>
      </c>
      <c r="CG68" s="109" t="n">
        <v>0</v>
      </c>
      <c r="CH68" s="109" t="n">
        <v>0</v>
      </c>
      <c r="CI68" s="109" t="n">
        <v>161.43</v>
      </c>
      <c r="CJ68" s="109" t="n">
        <v>9575.66</v>
      </c>
      <c r="CK68" s="109" t="n">
        <v>64744.37</v>
      </c>
      <c r="CL68" s="109" t="n">
        <v>0</v>
      </c>
      <c r="CM68" s="109" t="n">
        <v>5095.56</v>
      </c>
      <c r="CN68" s="109" t="n">
        <v>956</v>
      </c>
      <c r="CO68" s="109" t="n">
        <v>138444.17</v>
      </c>
      <c r="CP68" s="109" t="n">
        <v>0</v>
      </c>
      <c r="CQ68" s="109" t="n">
        <v>39514.85</v>
      </c>
      <c r="CR68" s="109" t="n">
        <v>1070.41</v>
      </c>
      <c r="CS68" s="109" t="n">
        <v>68371.47</v>
      </c>
      <c r="CT68" s="109" t="n">
        <v>7792.04</v>
      </c>
      <c r="CU68" s="109" t="n">
        <v>4783.51</v>
      </c>
      <c r="CV68" s="109" t="n">
        <v>0</v>
      </c>
      <c r="CW68" s="109" t="n">
        <v>0</v>
      </c>
      <c r="CX68" s="109" t="n">
        <v>0</v>
      </c>
      <c r="CY68" s="109" t="n">
        <v>101.43</v>
      </c>
      <c r="CZ68" s="109" t="n">
        <v>0</v>
      </c>
      <c r="DA68" s="109" t="n">
        <v>5218.88</v>
      </c>
      <c r="DB68" s="109" t="n">
        <v>81.43</v>
      </c>
      <c r="DC68" s="109" t="n">
        <v>846.49</v>
      </c>
      <c r="DD68" s="109" t="n">
        <v>6580.83</v>
      </c>
      <c r="DE68" s="109" t="n">
        <v>309.63</v>
      </c>
      <c r="DF68" s="109" t="n">
        <v>11216.27</v>
      </c>
      <c r="DG68" s="109" t="n">
        <v>1760.29</v>
      </c>
      <c r="DH68" s="109" t="n">
        <v>0</v>
      </c>
      <c r="DI68" s="109" t="n">
        <v>358</v>
      </c>
      <c r="DJ68" s="109" t="n">
        <v>10805.83</v>
      </c>
      <c r="DK68" s="109" t="n">
        <v>8654.12</v>
      </c>
      <c r="DL68" s="109" t="n">
        <v>2603.51</v>
      </c>
      <c r="DM68" s="109" t="n">
        <v>213.07</v>
      </c>
      <c r="DN68" s="109" t="n">
        <v>6772.05</v>
      </c>
      <c r="DO68" s="109" t="n">
        <v>0</v>
      </c>
      <c r="DP68" s="109" t="n">
        <v>542.29</v>
      </c>
      <c r="DQ68" s="109" t="n">
        <v>6719.87</v>
      </c>
      <c r="DR68" s="109" t="n">
        <v>18524.58</v>
      </c>
      <c r="DS68" s="109" t="n">
        <v>0</v>
      </c>
      <c r="DT68" s="109" t="n">
        <v>412.65</v>
      </c>
      <c r="DU68" s="109" t="n">
        <v>0</v>
      </c>
      <c r="DV68" s="109" t="n">
        <v>3844.82</v>
      </c>
      <c r="DW68" s="109" t="n">
        <v>3434.29</v>
      </c>
      <c r="DX68" s="109" t="n">
        <v>0</v>
      </c>
      <c r="DY68" s="109" t="n">
        <v>2698.11</v>
      </c>
      <c r="DZ68" s="109" t="n">
        <v>1127.58</v>
      </c>
      <c r="EA68" s="109" t="n">
        <v>27378.45</v>
      </c>
      <c r="EB68" s="109" t="n">
        <v>412.14</v>
      </c>
      <c r="EC68" s="109" t="n">
        <v>56</v>
      </c>
      <c r="ED68" s="109" t="n">
        <v>58</v>
      </c>
      <c r="EE68" s="109" t="n">
        <v>2364.4</v>
      </c>
      <c r="EF68" s="109" t="n">
        <v>0</v>
      </c>
      <c r="EG68" s="109" t="n">
        <v>113.84</v>
      </c>
      <c r="EH68" s="109" t="n">
        <v>0</v>
      </c>
      <c r="EI68" s="109" t="n">
        <v>0</v>
      </c>
      <c r="EJ68" s="109" t="n">
        <v>23103.69</v>
      </c>
      <c r="EK68" s="109" t="n">
        <v>0</v>
      </c>
      <c r="EL68" s="109" t="n">
        <v>0</v>
      </c>
      <c r="EM68" s="109" t="n">
        <v>47333.41</v>
      </c>
      <c r="EN68" s="109" t="n">
        <v>69683.02</v>
      </c>
      <c r="EO68" s="109" t="n">
        <v>0</v>
      </c>
      <c r="EP68" s="109" t="n">
        <v>61635.39</v>
      </c>
      <c r="EQ68" s="109" t="n">
        <v>32.72</v>
      </c>
      <c r="ER68" s="109" t="n">
        <v>4874.17</v>
      </c>
      <c r="ES68" s="109" t="n">
        <v>8531.57</v>
      </c>
      <c r="ET68" s="109" t="n">
        <v>360</v>
      </c>
      <c r="EU68" s="109" t="n">
        <v>0</v>
      </c>
      <c r="EV68" s="109" t="n">
        <v>0</v>
      </c>
      <c r="EW68" s="109" t="n">
        <v>0</v>
      </c>
      <c r="EX68" s="109" t="n">
        <v>0</v>
      </c>
      <c r="EY68" s="109" t="n">
        <f aca="false">ROUND(SUM(F68:EX68),5)</f>
        <v>1366995.62</v>
      </c>
      <c r="EZ68" s="114"/>
      <c r="FA68" s="125"/>
      <c r="FB68" s="114"/>
      <c r="FC68" s="125"/>
      <c r="FD68" s="114"/>
      <c r="FE68" s="125"/>
      <c r="FF68" s="114"/>
      <c r="FG68" s="125"/>
      <c r="FH68" s="114"/>
      <c r="FI68" s="125"/>
      <c r="FJ68" s="114"/>
      <c r="FK68" s="125"/>
      <c r="FL68" s="114"/>
      <c r="FM68" s="125"/>
      <c r="FN68" s="114"/>
      <c r="FO68" s="125"/>
      <c r="FP68" s="114"/>
      <c r="FQ68" s="125"/>
      <c r="FR68" s="114"/>
      <c r="FS68" s="125"/>
      <c r="FT68" s="114"/>
      <c r="FU68" s="125"/>
      <c r="FV68" s="114"/>
      <c r="FW68" s="125"/>
      <c r="FX68" s="114"/>
      <c r="FY68" s="125"/>
      <c r="FZ68" s="114"/>
      <c r="GA68" s="125"/>
      <c r="GB68" s="114"/>
      <c r="GC68" s="125"/>
      <c r="GD68" s="114"/>
      <c r="GE68" s="125"/>
      <c r="GF68" s="114"/>
      <c r="GG68" s="125"/>
      <c r="GH68" s="114"/>
      <c r="GI68" s="125"/>
      <c r="GJ68" s="114"/>
      <c r="GK68" s="125"/>
      <c r="GL68" s="114"/>
      <c r="GM68" s="125"/>
      <c r="GN68" s="114"/>
      <c r="GO68" s="125"/>
      <c r="GP68" s="114"/>
      <c r="GQ68" s="125"/>
      <c r="GR68" s="114"/>
      <c r="GS68" s="125"/>
      <c r="GT68" s="114"/>
      <c r="GU68" s="125"/>
      <c r="GV68" s="114"/>
      <c r="GW68" s="125"/>
      <c r="GX68" s="114"/>
      <c r="GY68" s="125"/>
      <c r="GZ68" s="114"/>
      <c r="HA68" s="125"/>
      <c r="HB68" s="114"/>
      <c r="HC68" s="125"/>
      <c r="HD68" s="114"/>
      <c r="HE68" s="125"/>
      <c r="HF68" s="114"/>
      <c r="HG68" s="125"/>
      <c r="HH68" s="114"/>
      <c r="HI68" s="125"/>
      <c r="HJ68" s="114"/>
      <c r="HK68" s="125"/>
      <c r="HL68" s="114"/>
      <c r="HM68" s="125"/>
      <c r="HN68" s="114"/>
      <c r="HO68" s="125"/>
      <c r="HP68" s="114"/>
      <c r="HQ68" s="125"/>
      <c r="HR68" s="114"/>
      <c r="HS68" s="125"/>
      <c r="HT68" s="114"/>
      <c r="HU68" s="125"/>
      <c r="HV68" s="114"/>
      <c r="HW68" s="125"/>
      <c r="HX68" s="114"/>
      <c r="HY68" s="125"/>
      <c r="HZ68" s="114"/>
      <c r="IA68" s="125"/>
      <c r="IB68" s="114"/>
      <c r="IC68" s="125"/>
      <c r="ID68" s="114"/>
      <c r="IE68" s="125"/>
      <c r="IF68" s="114"/>
      <c r="IG68" s="125"/>
      <c r="IH68" s="114"/>
      <c r="II68" s="125"/>
      <c r="IJ68" s="114"/>
      <c r="IK68" s="125"/>
      <c r="IL68" s="114"/>
      <c r="IM68" s="125"/>
      <c r="IN68" s="114"/>
      <c r="IO68" s="125"/>
      <c r="IP68" s="114"/>
      <c r="IQ68" s="125"/>
      <c r="IR68" s="114"/>
      <c r="IS68" s="125"/>
      <c r="IT68" s="114"/>
      <c r="IU68" s="125"/>
      <c r="IV68" s="114"/>
      <c r="IW68" s="125"/>
      <c r="IX68" s="114"/>
      <c r="IY68" s="125"/>
      <c r="IZ68" s="114"/>
      <c r="JA68" s="125"/>
      <c r="JB68" s="114"/>
      <c r="JC68" s="125"/>
      <c r="JD68" s="114"/>
      <c r="JE68" s="125"/>
      <c r="JF68" s="114"/>
      <c r="JG68" s="125"/>
      <c r="JH68" s="114"/>
      <c r="JI68" s="125"/>
      <c r="JJ68" s="114"/>
      <c r="JK68" s="125"/>
      <c r="JL68" s="114"/>
      <c r="JM68" s="125"/>
      <c r="JN68" s="114"/>
      <c r="JO68" s="125"/>
      <c r="JP68" s="114"/>
      <c r="JQ68" s="125"/>
      <c r="JR68" s="114"/>
      <c r="JS68" s="125"/>
      <c r="JT68" s="114"/>
      <c r="JU68" s="125"/>
      <c r="JV68" s="114"/>
      <c r="JW68" s="125"/>
      <c r="JX68" s="114"/>
      <c r="JY68" s="126"/>
      <c r="JZ68" s="126"/>
      <c r="KA68" s="126"/>
      <c r="KB68" s="126"/>
      <c r="KC68" s="126"/>
      <c r="KD68" s="126"/>
      <c r="KE68" s="126"/>
      <c r="KF68" s="126"/>
      <c r="KG68" s="126"/>
      <c r="KH68" s="126"/>
      <c r="KI68" s="126"/>
      <c r="KJ68" s="126"/>
      <c r="KK68" s="126"/>
      <c r="KL68" s="126"/>
    </row>
    <row r="69" customFormat="false" ht="13.8" hidden="false" customHeight="false" outlineLevel="0" collapsed="false">
      <c r="A69" s="76"/>
      <c r="B69" s="76"/>
      <c r="C69" s="76"/>
      <c r="D69" s="76"/>
      <c r="E69" s="76" t="s">
        <v>111</v>
      </c>
      <c r="F69" s="113" t="n">
        <v>0</v>
      </c>
      <c r="G69" s="113" t="n">
        <v>0</v>
      </c>
      <c r="H69" s="113" t="n">
        <v>0</v>
      </c>
      <c r="I69" s="113" t="n">
        <v>0</v>
      </c>
      <c r="J69" s="113" t="n">
        <v>0</v>
      </c>
      <c r="K69" s="113" t="n">
        <v>0</v>
      </c>
      <c r="L69" s="113" t="n">
        <v>0</v>
      </c>
      <c r="M69" s="113" t="n">
        <v>0</v>
      </c>
      <c r="N69" s="113" t="n">
        <v>0</v>
      </c>
      <c r="O69" s="113" t="n">
        <v>0</v>
      </c>
      <c r="P69" s="113" t="n">
        <v>0</v>
      </c>
      <c r="Q69" s="113" t="n">
        <v>0</v>
      </c>
      <c r="R69" s="113" t="n">
        <v>0</v>
      </c>
      <c r="S69" s="113" t="n">
        <v>0</v>
      </c>
      <c r="T69" s="113" t="n">
        <v>0</v>
      </c>
      <c r="U69" s="113" t="n">
        <v>0</v>
      </c>
      <c r="V69" s="113" t="n">
        <v>0</v>
      </c>
      <c r="W69" s="113" t="n">
        <v>0</v>
      </c>
      <c r="X69" s="113" t="n">
        <v>0</v>
      </c>
      <c r="Y69" s="113" t="n">
        <v>0</v>
      </c>
      <c r="Z69" s="113" t="n">
        <v>0</v>
      </c>
      <c r="AA69" s="113" t="n">
        <v>0</v>
      </c>
      <c r="AB69" s="113" t="n">
        <v>0</v>
      </c>
      <c r="AC69" s="113" t="n">
        <v>0</v>
      </c>
      <c r="AD69" s="113" t="n">
        <v>0</v>
      </c>
      <c r="AE69" s="113" t="n">
        <v>0</v>
      </c>
      <c r="AF69" s="113" t="n">
        <v>0</v>
      </c>
      <c r="AG69" s="113" t="n">
        <v>0</v>
      </c>
      <c r="AH69" s="113" t="n">
        <v>0</v>
      </c>
      <c r="AI69" s="113" t="n">
        <v>0</v>
      </c>
      <c r="AJ69" s="113" t="n">
        <v>0</v>
      </c>
      <c r="AK69" s="113" t="n">
        <v>0</v>
      </c>
      <c r="AL69" s="113" t="n">
        <v>0</v>
      </c>
      <c r="AM69" s="113" t="n">
        <v>2951.38</v>
      </c>
      <c r="AN69" s="113" t="n">
        <v>0</v>
      </c>
      <c r="AO69" s="113" t="n">
        <v>0</v>
      </c>
      <c r="AP69" s="113" t="n">
        <v>0</v>
      </c>
      <c r="AQ69" s="113" t="n">
        <v>0</v>
      </c>
      <c r="AR69" s="113" t="n">
        <v>0</v>
      </c>
      <c r="AS69" s="113" t="n">
        <v>0</v>
      </c>
      <c r="AT69" s="113" t="n">
        <v>0</v>
      </c>
      <c r="AU69" s="113" t="n">
        <v>-2543.37</v>
      </c>
      <c r="AV69" s="113" t="n">
        <v>0</v>
      </c>
      <c r="AW69" s="113" t="n">
        <v>0</v>
      </c>
      <c r="AX69" s="113" t="n">
        <v>0</v>
      </c>
      <c r="AY69" s="113" t="n">
        <v>0</v>
      </c>
      <c r="AZ69" s="113" t="n">
        <v>0</v>
      </c>
      <c r="BA69" s="113" t="n">
        <v>0</v>
      </c>
      <c r="BB69" s="113" t="n">
        <v>0</v>
      </c>
      <c r="BC69" s="113" t="n">
        <v>0</v>
      </c>
      <c r="BD69" s="113" t="n">
        <v>0</v>
      </c>
      <c r="BE69" s="113" t="n">
        <v>0</v>
      </c>
      <c r="BF69" s="113" t="n">
        <v>0</v>
      </c>
      <c r="BG69" s="113" t="n">
        <v>0</v>
      </c>
      <c r="BH69" s="113" t="n">
        <v>0</v>
      </c>
      <c r="BI69" s="113" t="n">
        <v>0</v>
      </c>
      <c r="BJ69" s="113" t="n">
        <v>0</v>
      </c>
      <c r="BK69" s="113" t="n">
        <v>0</v>
      </c>
      <c r="BL69" s="113" t="n">
        <v>0</v>
      </c>
      <c r="BM69" s="113" t="n">
        <v>0</v>
      </c>
      <c r="BN69" s="113" t="n">
        <v>0</v>
      </c>
      <c r="BO69" s="113" t="n">
        <v>0</v>
      </c>
      <c r="BP69" s="113" t="n">
        <v>0</v>
      </c>
      <c r="BQ69" s="113" t="n">
        <v>0</v>
      </c>
      <c r="BR69" s="113" t="n">
        <v>0</v>
      </c>
      <c r="BS69" s="113" t="n">
        <v>0</v>
      </c>
      <c r="BT69" s="113" t="n">
        <v>0</v>
      </c>
      <c r="BU69" s="113" t="n">
        <v>0</v>
      </c>
      <c r="BV69" s="113" t="n">
        <v>0</v>
      </c>
      <c r="BW69" s="113" t="n">
        <v>0</v>
      </c>
      <c r="BX69" s="113" t="n">
        <v>0</v>
      </c>
      <c r="BY69" s="113" t="n">
        <v>0</v>
      </c>
      <c r="BZ69" s="113" t="n">
        <v>0</v>
      </c>
      <c r="CA69" s="113" t="n">
        <v>0</v>
      </c>
      <c r="CB69" s="113" t="n">
        <v>0</v>
      </c>
      <c r="CC69" s="113" t="n">
        <v>0</v>
      </c>
      <c r="CD69" s="113" t="n">
        <v>0</v>
      </c>
      <c r="CE69" s="113" t="n">
        <v>0</v>
      </c>
      <c r="CF69" s="113" t="n">
        <v>0</v>
      </c>
      <c r="CG69" s="113" t="n">
        <v>0</v>
      </c>
      <c r="CH69" s="113" t="n">
        <v>0</v>
      </c>
      <c r="CI69" s="113" t="n">
        <v>0</v>
      </c>
      <c r="CJ69" s="113" t="n">
        <v>0</v>
      </c>
      <c r="CK69" s="113" t="n">
        <v>0</v>
      </c>
      <c r="CL69" s="113" t="n">
        <v>0</v>
      </c>
      <c r="CM69" s="113" t="n">
        <v>0</v>
      </c>
      <c r="CN69" s="113" t="n">
        <v>0</v>
      </c>
      <c r="CO69" s="113" t="n">
        <v>0</v>
      </c>
      <c r="CP69" s="113" t="n">
        <v>0</v>
      </c>
      <c r="CQ69" s="113" t="n">
        <v>0</v>
      </c>
      <c r="CR69" s="113" t="n">
        <v>0</v>
      </c>
      <c r="CS69" s="113" t="n">
        <v>0</v>
      </c>
      <c r="CT69" s="113" t="n">
        <v>0</v>
      </c>
      <c r="CU69" s="113" t="n">
        <v>0</v>
      </c>
      <c r="CV69" s="113" t="n">
        <v>0</v>
      </c>
      <c r="CW69" s="113" t="n">
        <v>0</v>
      </c>
      <c r="CX69" s="113" t="n">
        <v>0</v>
      </c>
      <c r="CY69" s="113" t="n">
        <v>0</v>
      </c>
      <c r="CZ69" s="113" t="n">
        <v>0</v>
      </c>
      <c r="DA69" s="113" t="n">
        <v>0</v>
      </c>
      <c r="DB69" s="113" t="n">
        <v>0</v>
      </c>
      <c r="DC69" s="113" t="n">
        <v>0</v>
      </c>
      <c r="DD69" s="113" t="n">
        <v>0</v>
      </c>
      <c r="DE69" s="113" t="n">
        <v>0</v>
      </c>
      <c r="DF69" s="113" t="n">
        <v>0</v>
      </c>
      <c r="DG69" s="113" t="n">
        <v>0</v>
      </c>
      <c r="DH69" s="113" t="n">
        <v>0</v>
      </c>
      <c r="DI69" s="113" t="n">
        <v>0</v>
      </c>
      <c r="DJ69" s="113" t="n">
        <v>0</v>
      </c>
      <c r="DK69" s="113" t="n">
        <v>0</v>
      </c>
      <c r="DL69" s="113" t="n">
        <v>0</v>
      </c>
      <c r="DM69" s="113" t="n">
        <v>0</v>
      </c>
      <c r="DN69" s="113" t="n">
        <v>0</v>
      </c>
      <c r="DO69" s="113" t="n">
        <v>0</v>
      </c>
      <c r="DP69" s="113" t="n">
        <v>0</v>
      </c>
      <c r="DQ69" s="113" t="n">
        <v>0</v>
      </c>
      <c r="DR69" s="113" t="n">
        <v>0</v>
      </c>
      <c r="DS69" s="113" t="n">
        <v>0</v>
      </c>
      <c r="DT69" s="113" t="n">
        <v>0</v>
      </c>
      <c r="DU69" s="113" t="n">
        <v>0</v>
      </c>
      <c r="DV69" s="113" t="n">
        <v>0</v>
      </c>
      <c r="DW69" s="113" t="n">
        <v>0</v>
      </c>
      <c r="DX69" s="113" t="n">
        <v>0</v>
      </c>
      <c r="DY69" s="113" t="n">
        <v>0</v>
      </c>
      <c r="DZ69" s="113" t="n">
        <v>0</v>
      </c>
      <c r="EA69" s="113" t="n">
        <v>0</v>
      </c>
      <c r="EB69" s="113" t="n">
        <v>0</v>
      </c>
      <c r="EC69" s="113" t="n">
        <v>0</v>
      </c>
      <c r="ED69" s="113" t="n">
        <v>0</v>
      </c>
      <c r="EE69" s="113" t="n">
        <v>0</v>
      </c>
      <c r="EF69" s="113" t="n">
        <v>0</v>
      </c>
      <c r="EG69" s="113" t="n">
        <v>0</v>
      </c>
      <c r="EH69" s="113" t="n">
        <v>0</v>
      </c>
      <c r="EI69" s="113" t="n">
        <v>0</v>
      </c>
      <c r="EJ69" s="113" t="n">
        <v>0</v>
      </c>
      <c r="EK69" s="113" t="n">
        <v>0</v>
      </c>
      <c r="EL69" s="113" t="n">
        <v>0</v>
      </c>
      <c r="EM69" s="113" t="n">
        <v>0</v>
      </c>
      <c r="EN69" s="113" t="n">
        <v>0</v>
      </c>
      <c r="EO69" s="113" t="n">
        <v>0</v>
      </c>
      <c r="EP69" s="113" t="n">
        <v>0</v>
      </c>
      <c r="EQ69" s="113" t="n">
        <v>0</v>
      </c>
      <c r="ER69" s="113" t="n">
        <v>0</v>
      </c>
      <c r="ES69" s="113" t="n">
        <v>0</v>
      </c>
      <c r="ET69" s="113" t="n">
        <v>0</v>
      </c>
      <c r="EU69" s="113" t="n">
        <v>0</v>
      </c>
      <c r="EV69" s="113" t="n">
        <v>0</v>
      </c>
      <c r="EW69" s="113" t="n">
        <v>0</v>
      </c>
      <c r="EX69" s="113" t="n">
        <v>0</v>
      </c>
      <c r="EY69" s="113" t="n">
        <f aca="false">ROUND(SUM(F69:EX69),5)</f>
        <v>408.01</v>
      </c>
      <c r="EZ69" s="114"/>
      <c r="FA69" s="125"/>
      <c r="FB69" s="114"/>
      <c r="FC69" s="125"/>
      <c r="FD69" s="114"/>
      <c r="FE69" s="125"/>
      <c r="FF69" s="114"/>
      <c r="FG69" s="125"/>
      <c r="FH69" s="114"/>
      <c r="FI69" s="125"/>
      <c r="FJ69" s="114"/>
      <c r="FK69" s="125"/>
      <c r="FL69" s="114"/>
      <c r="FM69" s="125"/>
      <c r="FN69" s="114"/>
      <c r="FO69" s="125"/>
      <c r="FP69" s="114"/>
      <c r="FQ69" s="125"/>
      <c r="FR69" s="114"/>
      <c r="FS69" s="125"/>
      <c r="FT69" s="114"/>
      <c r="FU69" s="125"/>
      <c r="FV69" s="114"/>
      <c r="FW69" s="125"/>
      <c r="FX69" s="114"/>
      <c r="FY69" s="125"/>
      <c r="FZ69" s="114"/>
      <c r="GA69" s="125"/>
      <c r="GB69" s="114"/>
      <c r="GC69" s="125"/>
      <c r="GD69" s="114"/>
      <c r="GE69" s="125"/>
      <c r="GF69" s="114"/>
      <c r="GG69" s="125"/>
      <c r="GH69" s="114"/>
      <c r="GI69" s="125"/>
      <c r="GJ69" s="114"/>
      <c r="GK69" s="125"/>
      <c r="GL69" s="114"/>
      <c r="GM69" s="125"/>
      <c r="GN69" s="114"/>
      <c r="GO69" s="125"/>
      <c r="GP69" s="114"/>
      <c r="GQ69" s="125"/>
      <c r="GR69" s="114"/>
      <c r="GS69" s="125"/>
      <c r="GT69" s="114"/>
      <c r="GU69" s="125"/>
      <c r="GV69" s="114"/>
      <c r="GW69" s="125"/>
      <c r="GX69" s="114"/>
      <c r="GY69" s="125"/>
      <c r="GZ69" s="114"/>
      <c r="HA69" s="125"/>
      <c r="HB69" s="114"/>
      <c r="HC69" s="125"/>
      <c r="HD69" s="114"/>
      <c r="HE69" s="125"/>
      <c r="HF69" s="114"/>
      <c r="HG69" s="125"/>
      <c r="HH69" s="114"/>
      <c r="HI69" s="125"/>
      <c r="HJ69" s="114"/>
      <c r="HK69" s="125"/>
      <c r="HL69" s="114"/>
      <c r="HM69" s="125"/>
      <c r="HN69" s="114"/>
      <c r="HO69" s="125"/>
      <c r="HP69" s="114"/>
      <c r="HQ69" s="125"/>
      <c r="HR69" s="114"/>
      <c r="HS69" s="125"/>
      <c r="HT69" s="114"/>
      <c r="HU69" s="125"/>
      <c r="HV69" s="114"/>
      <c r="HW69" s="125"/>
      <c r="HX69" s="114"/>
      <c r="HY69" s="125"/>
      <c r="HZ69" s="114"/>
      <c r="IA69" s="125"/>
      <c r="IB69" s="114"/>
      <c r="IC69" s="125"/>
      <c r="ID69" s="114"/>
      <c r="IE69" s="125"/>
      <c r="IF69" s="114"/>
      <c r="IG69" s="125"/>
      <c r="IH69" s="114"/>
      <c r="II69" s="125"/>
      <c r="IJ69" s="114"/>
      <c r="IK69" s="125"/>
      <c r="IL69" s="114"/>
      <c r="IM69" s="125"/>
      <c r="IN69" s="114"/>
      <c r="IO69" s="125"/>
      <c r="IP69" s="114"/>
      <c r="IQ69" s="125"/>
      <c r="IR69" s="114"/>
      <c r="IS69" s="125"/>
      <c r="IT69" s="114"/>
      <c r="IU69" s="125"/>
      <c r="IV69" s="114"/>
      <c r="IW69" s="125"/>
      <c r="IX69" s="114"/>
      <c r="IY69" s="125"/>
      <c r="IZ69" s="114"/>
      <c r="JA69" s="125"/>
      <c r="JB69" s="114"/>
      <c r="JC69" s="125"/>
      <c r="JD69" s="114"/>
      <c r="JE69" s="125"/>
      <c r="JF69" s="114"/>
      <c r="JG69" s="125"/>
      <c r="JH69" s="114"/>
      <c r="JI69" s="125"/>
      <c r="JJ69" s="114"/>
      <c r="JK69" s="125"/>
      <c r="JL69" s="114"/>
      <c r="JM69" s="125"/>
      <c r="JN69" s="114"/>
      <c r="JO69" s="125"/>
      <c r="JP69" s="114"/>
      <c r="JQ69" s="125"/>
      <c r="JR69" s="114"/>
      <c r="JS69" s="125"/>
      <c r="JT69" s="114"/>
      <c r="JU69" s="125"/>
      <c r="JV69" s="114"/>
      <c r="JW69" s="125"/>
      <c r="JX69" s="114"/>
      <c r="JY69" s="126"/>
      <c r="JZ69" s="126"/>
      <c r="KA69" s="126"/>
      <c r="KB69" s="126"/>
      <c r="KC69" s="126"/>
      <c r="KD69" s="126"/>
      <c r="KE69" s="126"/>
      <c r="KF69" s="126"/>
      <c r="KG69" s="126"/>
      <c r="KH69" s="126"/>
      <c r="KI69" s="126"/>
      <c r="KJ69" s="126"/>
      <c r="KK69" s="126"/>
      <c r="KL69" s="126"/>
    </row>
    <row r="70" customFormat="false" ht="13.8" hidden="false" customHeight="false" outlineLevel="0" collapsed="false">
      <c r="A70" s="76"/>
      <c r="B70" s="76"/>
      <c r="C70" s="76"/>
      <c r="D70" s="76" t="s">
        <v>112</v>
      </c>
      <c r="E70" s="76"/>
      <c r="F70" s="109" t="n">
        <f aca="false">ROUND(SUM(F67:F69),5)</f>
        <v>576</v>
      </c>
      <c r="G70" s="109" t="n">
        <f aca="false">ROUND(SUM(G67:G69),5)</f>
        <v>5038.7</v>
      </c>
      <c r="H70" s="109" t="n">
        <f aca="false">ROUND(SUM(H67:H69),5)</f>
        <v>110960.87</v>
      </c>
      <c r="I70" s="109" t="n">
        <f aca="false">ROUND(SUM(I67:I69),5)</f>
        <v>0</v>
      </c>
      <c r="J70" s="109" t="n">
        <f aca="false">ROUND(SUM(J67:J69),5)</f>
        <v>40242.04</v>
      </c>
      <c r="K70" s="109" t="n">
        <f aca="false">ROUND(SUM(K67:K69),5)</f>
        <v>11639.83</v>
      </c>
      <c r="L70" s="109" t="n">
        <f aca="false">ROUND(SUM(L67:L69),5)</f>
        <v>43.69</v>
      </c>
      <c r="M70" s="109" t="n">
        <f aca="false">ROUND(SUM(M67:M69),5)</f>
        <v>0</v>
      </c>
      <c r="N70" s="109" t="n">
        <f aca="false">ROUND(SUM(N67:N69),5)</f>
        <v>77196.74</v>
      </c>
      <c r="O70" s="109" t="n">
        <f aca="false">ROUND(SUM(O67:O69),5)</f>
        <v>56234.46</v>
      </c>
      <c r="P70" s="109" t="n">
        <f aca="false">ROUND(SUM(P67:P69),5)</f>
        <v>4666.25</v>
      </c>
      <c r="Q70" s="109" t="n">
        <f aca="false">ROUND(SUM(Q67:Q69),5)</f>
        <v>28596.85</v>
      </c>
      <c r="R70" s="109" t="n">
        <f aca="false">ROUND(SUM(R67:R69),5)</f>
        <v>1484.69</v>
      </c>
      <c r="S70" s="109" t="n">
        <f aca="false">ROUND(SUM(S67:S69),5)</f>
        <v>0</v>
      </c>
      <c r="T70" s="109" t="n">
        <f aca="false">ROUND(SUM(T67:T69),5)</f>
        <v>0</v>
      </c>
      <c r="U70" s="109" t="n">
        <f aca="false">ROUND(SUM(U67:U69),5)</f>
        <v>0</v>
      </c>
      <c r="V70" s="109" t="n">
        <f aca="false">ROUND(SUM(V67:V69),5)</f>
        <v>18822.36</v>
      </c>
      <c r="W70" s="109" t="n">
        <f aca="false">ROUND(SUM(W67:W69),5)</f>
        <v>0</v>
      </c>
      <c r="X70" s="109" t="n">
        <f aca="false">ROUND(SUM(X67:X69),5)</f>
        <v>5347.36</v>
      </c>
      <c r="Y70" s="109" t="n">
        <f aca="false">ROUND(SUM(Y67:Y69),5)</f>
        <v>46516.66</v>
      </c>
      <c r="Z70" s="109" t="n">
        <f aca="false">ROUND(SUM(Z67:Z69),5)</f>
        <v>0</v>
      </c>
      <c r="AA70" s="109" t="n">
        <f aca="false">ROUND(SUM(AA67:AA69),5)</f>
        <v>0</v>
      </c>
      <c r="AB70" s="109" t="n">
        <f aca="false">ROUND(SUM(AB67:AB69),5)</f>
        <v>0</v>
      </c>
      <c r="AC70" s="109" t="n">
        <f aca="false">ROUND(SUM(AC67:AC69),5)</f>
        <v>0</v>
      </c>
      <c r="AD70" s="109" t="n">
        <f aca="false">ROUND(SUM(AD67:AD69),5)</f>
        <v>34780.51</v>
      </c>
      <c r="AE70" s="109" t="n">
        <f aca="false">ROUND(SUM(AE67:AE69),5)</f>
        <v>4350</v>
      </c>
      <c r="AF70" s="109" t="n">
        <f aca="false">ROUND(SUM(AF67:AF69),5)</f>
        <v>0</v>
      </c>
      <c r="AG70" s="109" t="n">
        <f aca="false">ROUND(SUM(AG67:AG69),5)</f>
        <v>10372.97</v>
      </c>
      <c r="AH70" s="109" t="n">
        <f aca="false">ROUND(SUM(AH67:AH69),5)</f>
        <v>543.29</v>
      </c>
      <c r="AI70" s="109" t="n">
        <f aca="false">ROUND(SUM(AI67:AI69),5)</f>
        <v>388</v>
      </c>
      <c r="AJ70" s="109" t="n">
        <f aca="false">ROUND(SUM(AJ67:AJ69),5)</f>
        <v>9896.43</v>
      </c>
      <c r="AK70" s="109" t="n">
        <f aca="false">ROUND(SUM(AK67:AK69),5)</f>
        <v>26398.65</v>
      </c>
      <c r="AL70" s="109" t="n">
        <f aca="false">ROUND(SUM(AL67:AL69),5)</f>
        <v>836.61</v>
      </c>
      <c r="AM70" s="109" t="n">
        <f aca="false">ROUND(SUM(AM67:AM69),5)</f>
        <v>6493.05</v>
      </c>
      <c r="AN70" s="109" t="n">
        <f aca="false">ROUND(SUM(AN67:AN69),5)</f>
        <v>1508</v>
      </c>
      <c r="AO70" s="109" t="n">
        <f aca="false">ROUND(SUM(AO67:AO69),5)</f>
        <v>0</v>
      </c>
      <c r="AP70" s="109" t="n">
        <f aca="false">ROUND(SUM(AP67:AP69),5)</f>
        <v>0</v>
      </c>
      <c r="AQ70" s="109" t="n">
        <f aca="false">ROUND(SUM(AQ67:AQ69),5)</f>
        <v>0</v>
      </c>
      <c r="AR70" s="109" t="n">
        <f aca="false">ROUND(SUM(AR67:AR69),5)</f>
        <v>357.08</v>
      </c>
      <c r="AS70" s="109" t="n">
        <f aca="false">ROUND(SUM(AS67:AS69),5)</f>
        <v>54.57</v>
      </c>
      <c r="AT70" s="109" t="n">
        <f aca="false">ROUND(SUM(AT67:AT69),5)</f>
        <v>8329.38</v>
      </c>
      <c r="AU70" s="109" t="n">
        <f aca="false">ROUND(SUM(AU67:AU69),5)</f>
        <v>5977.07</v>
      </c>
      <c r="AV70" s="109" t="n">
        <f aca="false">ROUND(SUM(AV67:AV69),5)</f>
        <v>708.71</v>
      </c>
      <c r="AW70" s="109" t="n">
        <f aca="false">ROUND(SUM(AW67:AW69),5)</f>
        <v>0</v>
      </c>
      <c r="AX70" s="109" t="n">
        <f aca="false">ROUND(SUM(AX67:AX69),5)</f>
        <v>1821.39</v>
      </c>
      <c r="AY70" s="109" t="n">
        <f aca="false">ROUND(SUM(AY67:AY69),5)</f>
        <v>5438.4</v>
      </c>
      <c r="AZ70" s="109" t="n">
        <f aca="false">ROUND(SUM(AZ67:AZ69),5)</f>
        <v>2680.77</v>
      </c>
      <c r="BA70" s="109" t="n">
        <f aca="false">ROUND(SUM(BA67:BA69),5)</f>
        <v>67.29</v>
      </c>
      <c r="BB70" s="109" t="n">
        <f aca="false">ROUND(SUM(BB67:BB69),5)</f>
        <v>0</v>
      </c>
      <c r="BC70" s="109" t="n">
        <f aca="false">ROUND(SUM(BC67:BC69),5)</f>
        <v>0</v>
      </c>
      <c r="BD70" s="109" t="n">
        <f aca="false">ROUND(SUM(BD67:BD69),5)</f>
        <v>0</v>
      </c>
      <c r="BE70" s="109" t="n">
        <f aca="false">ROUND(SUM(BE67:BE69),5)</f>
        <v>0</v>
      </c>
      <c r="BF70" s="109" t="n">
        <f aca="false">ROUND(SUM(BF67:BF69),5)</f>
        <v>5985.75</v>
      </c>
      <c r="BG70" s="109" t="n">
        <f aca="false">ROUND(SUM(BG67:BG69),5)</f>
        <v>75019.07</v>
      </c>
      <c r="BH70" s="109" t="n">
        <f aca="false">ROUND(SUM(BH67:BH69),5)</f>
        <v>0</v>
      </c>
      <c r="BI70" s="109" t="n">
        <f aca="false">ROUND(SUM(BI67:BI69),5)</f>
        <v>1242.87</v>
      </c>
      <c r="BJ70" s="109" t="n">
        <f aca="false">ROUND(SUM(BJ67:BJ69),5)</f>
        <v>5769.94</v>
      </c>
      <c r="BK70" s="109" t="n">
        <f aca="false">ROUND(SUM(BK67:BK69),5)</f>
        <v>19834.91</v>
      </c>
      <c r="BL70" s="109" t="n">
        <f aca="false">ROUND(SUM(BL67:BL69),5)</f>
        <v>0</v>
      </c>
      <c r="BM70" s="109" t="n">
        <f aca="false">ROUND(SUM(BM67:BM69),5)</f>
        <v>17960.2</v>
      </c>
      <c r="BN70" s="109" t="n">
        <f aca="false">ROUND(SUM(BN67:BN69),5)</f>
        <v>0</v>
      </c>
      <c r="BO70" s="109" t="n">
        <f aca="false">ROUND(SUM(BO67:BO69),5)</f>
        <v>739.42</v>
      </c>
      <c r="BP70" s="109" t="n">
        <f aca="false">ROUND(SUM(BP67:BP69),5)</f>
        <v>1383.59</v>
      </c>
      <c r="BQ70" s="109" t="n">
        <f aca="false">ROUND(SUM(BQ67:BQ69),5)</f>
        <v>0</v>
      </c>
      <c r="BR70" s="109" t="n">
        <f aca="false">ROUND(SUM(BR67:BR69),5)</f>
        <v>571.43</v>
      </c>
      <c r="BS70" s="109" t="n">
        <f aca="false">ROUND(SUM(BS67:BS69),5)</f>
        <v>0</v>
      </c>
      <c r="BT70" s="109" t="n">
        <f aca="false">ROUND(SUM(BT67:BT69),5)</f>
        <v>0</v>
      </c>
      <c r="BU70" s="109" t="n">
        <f aca="false">ROUND(SUM(BU67:BU69),5)</f>
        <v>3383.47</v>
      </c>
      <c r="BV70" s="109" t="n">
        <f aca="false">ROUND(SUM(BV67:BV69),5)</f>
        <v>7616.98</v>
      </c>
      <c r="BW70" s="109" t="n">
        <f aca="false">ROUND(SUM(BW67:BW69),5)</f>
        <v>0</v>
      </c>
      <c r="BX70" s="109" t="n">
        <f aca="false">ROUND(SUM(BX67:BX69),5)</f>
        <v>1144.75</v>
      </c>
      <c r="BY70" s="109" t="n">
        <f aca="false">ROUND(SUM(BY67:BY69),5)</f>
        <v>0</v>
      </c>
      <c r="BZ70" s="109" t="n">
        <f aca="false">ROUND(SUM(BZ67:BZ69),5)</f>
        <v>5102.06</v>
      </c>
      <c r="CA70" s="109" t="n">
        <f aca="false">ROUND(SUM(CA67:CA69),5)</f>
        <v>0</v>
      </c>
      <c r="CB70" s="109" t="n">
        <f aca="false">ROUND(SUM(CB67:CB69),5)</f>
        <v>0</v>
      </c>
      <c r="CC70" s="109" t="n">
        <f aca="false">ROUND(SUM(CC67:CC69),5)</f>
        <v>347.26</v>
      </c>
      <c r="CD70" s="109" t="n">
        <f aca="false">ROUND(SUM(CD67:CD69),5)</f>
        <v>0</v>
      </c>
      <c r="CE70" s="109" t="n">
        <f aca="false">ROUND(SUM(CE67:CE69),5)</f>
        <v>0</v>
      </c>
      <c r="CF70" s="109" t="n">
        <f aca="false">ROUND(SUM(CF67:CF69),5)</f>
        <v>13660.97</v>
      </c>
      <c r="CG70" s="109" t="n">
        <f aca="false">ROUND(SUM(CG67:CG69),5)</f>
        <v>0</v>
      </c>
      <c r="CH70" s="109" t="n">
        <f aca="false">ROUND(SUM(CH67:CH69),5)</f>
        <v>0</v>
      </c>
      <c r="CI70" s="109" t="n">
        <f aca="false">ROUND(SUM(CI67:CI69),5)</f>
        <v>161.43</v>
      </c>
      <c r="CJ70" s="109" t="n">
        <f aca="false">ROUND(SUM(CJ67:CJ69),5)</f>
        <v>9575.66</v>
      </c>
      <c r="CK70" s="109" t="n">
        <f aca="false">ROUND(SUM(CK67:CK69),5)</f>
        <v>64744.37</v>
      </c>
      <c r="CL70" s="109" t="n">
        <f aca="false">ROUND(SUM(CL67:CL69),5)</f>
        <v>0</v>
      </c>
      <c r="CM70" s="109" t="n">
        <f aca="false">ROUND(SUM(CM67:CM69),5)</f>
        <v>5095.56</v>
      </c>
      <c r="CN70" s="109" t="n">
        <f aca="false">ROUND(SUM(CN67:CN69),5)</f>
        <v>956</v>
      </c>
      <c r="CO70" s="109" t="n">
        <f aca="false">ROUND(SUM(CO67:CO69),5)</f>
        <v>138444.17</v>
      </c>
      <c r="CP70" s="109" t="n">
        <f aca="false">ROUND(SUM(CP67:CP69),5)</f>
        <v>0</v>
      </c>
      <c r="CQ70" s="109" t="n">
        <f aca="false">ROUND(SUM(CQ67:CQ69),5)</f>
        <v>39514.85</v>
      </c>
      <c r="CR70" s="109" t="n">
        <f aca="false">ROUND(SUM(CR67:CR69),5)</f>
        <v>1070.41</v>
      </c>
      <c r="CS70" s="109" t="n">
        <f aca="false">ROUND(SUM(CS67:CS69),5)</f>
        <v>68371.47</v>
      </c>
      <c r="CT70" s="109" t="n">
        <f aca="false">ROUND(SUM(CT67:CT69),5)</f>
        <v>7792.04</v>
      </c>
      <c r="CU70" s="109" t="n">
        <f aca="false">ROUND(SUM(CU67:CU69),5)</f>
        <v>4783.51</v>
      </c>
      <c r="CV70" s="109" t="n">
        <f aca="false">ROUND(SUM(CV67:CV69),5)</f>
        <v>0</v>
      </c>
      <c r="CW70" s="109" t="n">
        <f aca="false">ROUND(SUM(CW67:CW69),5)</f>
        <v>0</v>
      </c>
      <c r="CX70" s="109" t="n">
        <f aca="false">ROUND(SUM(CX67:CX69),5)</f>
        <v>0</v>
      </c>
      <c r="CY70" s="109" t="n">
        <f aca="false">ROUND(SUM(CY67:CY69),5)</f>
        <v>101.43</v>
      </c>
      <c r="CZ70" s="109" t="n">
        <f aca="false">ROUND(SUM(CZ67:CZ69),5)</f>
        <v>0</v>
      </c>
      <c r="DA70" s="109" t="n">
        <f aca="false">ROUND(SUM(DA67:DA69),5)</f>
        <v>5218.88</v>
      </c>
      <c r="DB70" s="109" t="n">
        <f aca="false">ROUND(SUM(DB67:DB69),5)</f>
        <v>81.43</v>
      </c>
      <c r="DC70" s="109" t="n">
        <f aca="false">ROUND(SUM(DC67:DC69),5)</f>
        <v>846.49</v>
      </c>
      <c r="DD70" s="109" t="n">
        <f aca="false">ROUND(SUM(DD67:DD69),5)</f>
        <v>6580.83</v>
      </c>
      <c r="DE70" s="109" t="n">
        <f aca="false">ROUND(SUM(DE67:DE69),5)</f>
        <v>309.63</v>
      </c>
      <c r="DF70" s="109" t="n">
        <f aca="false">ROUND(SUM(DF67:DF69),5)</f>
        <v>11216.27</v>
      </c>
      <c r="DG70" s="109" t="n">
        <f aca="false">ROUND(SUM(DG67:DG69),5)</f>
        <v>1760.29</v>
      </c>
      <c r="DH70" s="109" t="n">
        <f aca="false">ROUND(SUM(DH67:DH69),5)</f>
        <v>0</v>
      </c>
      <c r="DI70" s="109" t="n">
        <f aca="false">ROUND(SUM(DI67:DI69),5)</f>
        <v>358</v>
      </c>
      <c r="DJ70" s="109" t="n">
        <f aca="false">ROUND(SUM(DJ67:DJ69),5)</f>
        <v>10805.83</v>
      </c>
      <c r="DK70" s="109" t="n">
        <f aca="false">ROUND(SUM(DK67:DK69),5)</f>
        <v>8654.12</v>
      </c>
      <c r="DL70" s="109" t="n">
        <f aca="false">ROUND(SUM(DL67:DL69),5)</f>
        <v>2603.51</v>
      </c>
      <c r="DM70" s="109" t="n">
        <f aca="false">ROUND(SUM(DM67:DM69),5)</f>
        <v>213.07</v>
      </c>
      <c r="DN70" s="109" t="n">
        <f aca="false">ROUND(SUM(DN67:DN69),5)</f>
        <v>6772.05</v>
      </c>
      <c r="DO70" s="109" t="n">
        <f aca="false">ROUND(SUM(DO67:DO69),5)</f>
        <v>0</v>
      </c>
      <c r="DP70" s="109" t="n">
        <f aca="false">ROUND(SUM(DP67:DP69),5)</f>
        <v>542.29</v>
      </c>
      <c r="DQ70" s="109" t="n">
        <f aca="false">ROUND(SUM(DQ67:DQ69),5)</f>
        <v>6719.87</v>
      </c>
      <c r="DR70" s="109" t="n">
        <f aca="false">ROUND(SUM(DR67:DR69),5)</f>
        <v>18524.58</v>
      </c>
      <c r="DS70" s="109" t="n">
        <f aca="false">ROUND(SUM(DS67:DS69),5)</f>
        <v>0</v>
      </c>
      <c r="DT70" s="109" t="n">
        <f aca="false">ROUND(SUM(DT67:DT69),5)</f>
        <v>412.65</v>
      </c>
      <c r="DU70" s="109" t="n">
        <f aca="false">ROUND(SUM(DU67:DU69),5)</f>
        <v>0</v>
      </c>
      <c r="DV70" s="109" t="n">
        <f aca="false">ROUND(SUM(DV67:DV69),5)</f>
        <v>3844.82</v>
      </c>
      <c r="DW70" s="109" t="n">
        <f aca="false">ROUND(SUM(DW67:DW69),5)</f>
        <v>3434.29</v>
      </c>
      <c r="DX70" s="109" t="n">
        <f aca="false">ROUND(SUM(DX67:DX69),5)</f>
        <v>0</v>
      </c>
      <c r="DY70" s="109" t="n">
        <f aca="false">ROUND(SUM(DY67:DY69),5)</f>
        <v>2698.11</v>
      </c>
      <c r="DZ70" s="109" t="n">
        <f aca="false">ROUND(SUM(DZ67:DZ69),5)</f>
        <v>1127.58</v>
      </c>
      <c r="EA70" s="109" t="n">
        <f aca="false">ROUND(SUM(EA67:EA69),5)</f>
        <v>27378.45</v>
      </c>
      <c r="EB70" s="109" t="n">
        <f aca="false">ROUND(SUM(EB67:EB69),5)</f>
        <v>412.14</v>
      </c>
      <c r="EC70" s="109" t="n">
        <f aca="false">ROUND(SUM(EC67:EC69),5)</f>
        <v>56</v>
      </c>
      <c r="ED70" s="109" t="n">
        <f aca="false">ROUND(SUM(ED67:ED69),5)</f>
        <v>58</v>
      </c>
      <c r="EE70" s="109" t="n">
        <f aca="false">ROUND(SUM(EE67:EE69),5)</f>
        <v>2364.4</v>
      </c>
      <c r="EF70" s="109" t="n">
        <f aca="false">ROUND(SUM(EF67:EF69),5)</f>
        <v>0</v>
      </c>
      <c r="EG70" s="109" t="n">
        <f aca="false">ROUND(SUM(EG67:EG69),5)</f>
        <v>113.84</v>
      </c>
      <c r="EH70" s="109" t="n">
        <f aca="false">ROUND(SUM(EH67:EH69),5)</f>
        <v>0</v>
      </c>
      <c r="EI70" s="109" t="n">
        <f aca="false">ROUND(SUM(EI67:EI69),5)</f>
        <v>0</v>
      </c>
      <c r="EJ70" s="109" t="n">
        <f aca="false">ROUND(SUM(EJ67:EJ69),5)</f>
        <v>23103.69</v>
      </c>
      <c r="EK70" s="109" t="n">
        <f aca="false">ROUND(SUM(EK67:EK69),5)</f>
        <v>0</v>
      </c>
      <c r="EL70" s="109" t="n">
        <f aca="false">ROUND(SUM(EL67:EL69),5)</f>
        <v>0</v>
      </c>
      <c r="EM70" s="109" t="n">
        <f aca="false">ROUND(SUM(EM67:EM69),5)</f>
        <v>47333.41</v>
      </c>
      <c r="EN70" s="109" t="n">
        <f aca="false">ROUND(SUM(EN67:EN69),5)</f>
        <v>69683.02</v>
      </c>
      <c r="EO70" s="109" t="n">
        <f aca="false">ROUND(SUM(EO67:EO69),5)</f>
        <v>0</v>
      </c>
      <c r="EP70" s="109" t="n">
        <f aca="false">ROUND(SUM(EP67:EP69),5)</f>
        <v>61635.39</v>
      </c>
      <c r="EQ70" s="109" t="n">
        <f aca="false">ROUND(SUM(EQ67:EQ69),5)</f>
        <v>32.72</v>
      </c>
      <c r="ER70" s="109" t="n">
        <f aca="false">ROUND(SUM(ER67:ER69),5)</f>
        <v>4874.17</v>
      </c>
      <c r="ES70" s="109" t="n">
        <f aca="false">ROUND(SUM(ES67:ES69),5)</f>
        <v>8531.57</v>
      </c>
      <c r="ET70" s="109" t="n">
        <f aca="false">ROUND(SUM(ET67:ET69),5)</f>
        <v>360</v>
      </c>
      <c r="EU70" s="109" t="n">
        <f aca="false">ROUND(SUM(EU67:EU69),5)</f>
        <v>0</v>
      </c>
      <c r="EV70" s="109" t="n">
        <f aca="false">ROUND(SUM(EV67:EV69),5)</f>
        <v>0</v>
      </c>
      <c r="EW70" s="109" t="n">
        <f aca="false">ROUND(SUM(EW67:EW69),5)</f>
        <v>0</v>
      </c>
      <c r="EX70" s="109" t="n">
        <f aca="false">ROUND(SUM(EX67:EX69),5)</f>
        <v>0</v>
      </c>
      <c r="EY70" s="109" t="n">
        <f aca="false">ROUND(SUM(F70:EX70),5)</f>
        <v>1367403.63</v>
      </c>
      <c r="EZ70" s="114"/>
      <c r="FA70" s="125"/>
      <c r="FB70" s="114"/>
      <c r="FC70" s="125"/>
      <c r="FD70" s="114"/>
      <c r="FE70" s="125"/>
      <c r="FF70" s="114"/>
      <c r="FG70" s="125"/>
      <c r="FH70" s="114"/>
      <c r="FI70" s="125"/>
      <c r="FJ70" s="114"/>
      <c r="FK70" s="125"/>
      <c r="FL70" s="114"/>
      <c r="FM70" s="125"/>
      <c r="FN70" s="114"/>
      <c r="FO70" s="125"/>
      <c r="FP70" s="114"/>
      <c r="FQ70" s="125"/>
      <c r="FR70" s="114"/>
      <c r="FS70" s="125"/>
      <c r="FT70" s="114"/>
      <c r="FU70" s="125"/>
      <c r="FV70" s="114"/>
      <c r="FW70" s="125"/>
      <c r="FX70" s="114"/>
      <c r="FY70" s="125"/>
      <c r="FZ70" s="114"/>
      <c r="GA70" s="125"/>
      <c r="GB70" s="114"/>
      <c r="GC70" s="125"/>
      <c r="GD70" s="114"/>
      <c r="GE70" s="125"/>
      <c r="GF70" s="114"/>
      <c r="GG70" s="125"/>
      <c r="GH70" s="114"/>
      <c r="GI70" s="125"/>
      <c r="GJ70" s="114"/>
      <c r="GK70" s="125"/>
      <c r="GL70" s="114"/>
      <c r="GM70" s="125"/>
      <c r="GN70" s="114"/>
      <c r="GO70" s="125"/>
      <c r="GP70" s="114"/>
      <c r="GQ70" s="125"/>
      <c r="GR70" s="114"/>
      <c r="GS70" s="125"/>
      <c r="GT70" s="114"/>
      <c r="GU70" s="125"/>
      <c r="GV70" s="114"/>
      <c r="GW70" s="125"/>
      <c r="GX70" s="114"/>
      <c r="GY70" s="125"/>
      <c r="GZ70" s="114"/>
      <c r="HA70" s="125"/>
      <c r="HB70" s="114"/>
      <c r="HC70" s="125"/>
      <c r="HD70" s="114"/>
      <c r="HE70" s="125"/>
      <c r="HF70" s="114"/>
      <c r="HG70" s="125"/>
      <c r="HH70" s="114"/>
      <c r="HI70" s="125"/>
      <c r="HJ70" s="114"/>
      <c r="HK70" s="125"/>
      <c r="HL70" s="114"/>
      <c r="HM70" s="125"/>
      <c r="HN70" s="114"/>
      <c r="HO70" s="125"/>
      <c r="HP70" s="114"/>
      <c r="HQ70" s="125"/>
      <c r="HR70" s="114"/>
      <c r="HS70" s="125"/>
      <c r="HT70" s="114"/>
      <c r="HU70" s="125"/>
      <c r="HV70" s="114"/>
      <c r="HW70" s="125"/>
      <c r="HX70" s="114"/>
      <c r="HY70" s="125"/>
      <c r="HZ70" s="114"/>
      <c r="IA70" s="125"/>
      <c r="IB70" s="114"/>
      <c r="IC70" s="125"/>
      <c r="ID70" s="114"/>
      <c r="IE70" s="125"/>
      <c r="IF70" s="114"/>
      <c r="IG70" s="125"/>
      <c r="IH70" s="114"/>
      <c r="II70" s="125"/>
      <c r="IJ70" s="114"/>
      <c r="IK70" s="125"/>
      <c r="IL70" s="114"/>
      <c r="IM70" s="125"/>
      <c r="IN70" s="114"/>
      <c r="IO70" s="125"/>
      <c r="IP70" s="114"/>
      <c r="IQ70" s="125"/>
      <c r="IR70" s="114"/>
      <c r="IS70" s="125"/>
      <c r="IT70" s="114"/>
      <c r="IU70" s="125"/>
      <c r="IV70" s="114"/>
      <c r="IW70" s="125"/>
      <c r="IX70" s="114"/>
      <c r="IY70" s="125"/>
      <c r="IZ70" s="114"/>
      <c r="JA70" s="125"/>
      <c r="JB70" s="114"/>
      <c r="JC70" s="125"/>
      <c r="JD70" s="114"/>
      <c r="JE70" s="125"/>
      <c r="JF70" s="114"/>
      <c r="JG70" s="125"/>
      <c r="JH70" s="114"/>
      <c r="JI70" s="125"/>
      <c r="JJ70" s="114"/>
      <c r="JK70" s="125"/>
      <c r="JL70" s="114"/>
      <c r="JM70" s="125"/>
      <c r="JN70" s="114"/>
      <c r="JO70" s="125"/>
      <c r="JP70" s="114"/>
      <c r="JQ70" s="125"/>
      <c r="JR70" s="114"/>
      <c r="JS70" s="125"/>
      <c r="JT70" s="114"/>
      <c r="JU70" s="125"/>
      <c r="JV70" s="114"/>
      <c r="JW70" s="125"/>
      <c r="JX70" s="114"/>
      <c r="JY70" s="126"/>
      <c r="JZ70" s="126"/>
      <c r="KA70" s="126"/>
      <c r="KB70" s="126"/>
      <c r="KC70" s="126"/>
      <c r="KD70" s="126"/>
      <c r="KE70" s="126"/>
      <c r="KF70" s="126"/>
      <c r="KG70" s="126"/>
      <c r="KH70" s="126"/>
      <c r="KI70" s="126"/>
      <c r="KJ70" s="126"/>
      <c r="KK70" s="126"/>
      <c r="KL70" s="126"/>
    </row>
    <row r="71" customFormat="false" ht="30" hidden="false" customHeight="true" outlineLevel="0" collapsed="false">
      <c r="A71" s="76"/>
      <c r="B71" s="76"/>
      <c r="C71" s="76"/>
      <c r="D71" s="76" t="s">
        <v>113</v>
      </c>
      <c r="E71" s="76"/>
      <c r="F71" s="109"/>
      <c r="G71" s="109"/>
      <c r="H71" s="109"/>
      <c r="I71" s="109"/>
      <c r="J71" s="109"/>
      <c r="K71" s="109"/>
      <c r="L71" s="109"/>
      <c r="M71" s="109"/>
      <c r="N71" s="109"/>
      <c r="O71" s="109"/>
      <c r="P71" s="109"/>
      <c r="Q71" s="109"/>
      <c r="R71" s="109"/>
      <c r="S71" s="109"/>
      <c r="T71" s="109"/>
      <c r="U71" s="109"/>
      <c r="V71" s="109"/>
      <c r="W71" s="109"/>
      <c r="X71" s="109"/>
      <c r="Y71" s="109"/>
      <c r="Z71" s="109"/>
      <c r="AA71" s="109"/>
      <c r="AB71" s="109"/>
      <c r="AC71" s="109"/>
      <c r="AD71" s="109"/>
      <c r="AE71" s="109"/>
      <c r="AF71" s="109"/>
      <c r="AG71" s="109"/>
      <c r="AH71" s="109"/>
      <c r="AI71" s="109"/>
      <c r="AJ71" s="109"/>
      <c r="AK71" s="109"/>
      <c r="AL71" s="109"/>
      <c r="AM71" s="109"/>
      <c r="AN71" s="109"/>
      <c r="AO71" s="109"/>
      <c r="AP71" s="109"/>
      <c r="AQ71" s="109"/>
      <c r="AR71" s="109"/>
      <c r="AS71" s="109"/>
      <c r="AT71" s="109"/>
      <c r="AU71" s="109"/>
      <c r="AV71" s="109"/>
      <c r="AW71" s="109"/>
      <c r="AX71" s="109"/>
      <c r="AY71" s="109"/>
      <c r="AZ71" s="109"/>
      <c r="BA71" s="109"/>
      <c r="BB71" s="109"/>
      <c r="BC71" s="109"/>
      <c r="BD71" s="109"/>
      <c r="BE71" s="109"/>
      <c r="BF71" s="109"/>
      <c r="BG71" s="109"/>
      <c r="BH71" s="109"/>
      <c r="BI71" s="109"/>
      <c r="BJ71" s="109"/>
      <c r="BK71" s="109"/>
      <c r="BL71" s="109"/>
      <c r="BM71" s="109"/>
      <c r="BN71" s="109"/>
      <c r="BO71" s="109"/>
      <c r="BP71" s="109"/>
      <c r="BQ71" s="109"/>
      <c r="BR71" s="109"/>
      <c r="BS71" s="109"/>
      <c r="BT71" s="109"/>
      <c r="BU71" s="109"/>
      <c r="BV71" s="109"/>
      <c r="BW71" s="109"/>
      <c r="BX71" s="109"/>
      <c r="BY71" s="109"/>
      <c r="BZ71" s="109"/>
      <c r="CA71" s="109"/>
      <c r="CB71" s="109"/>
      <c r="CC71" s="109"/>
      <c r="CD71" s="109"/>
      <c r="CE71" s="109"/>
      <c r="CF71" s="109"/>
      <c r="CG71" s="109"/>
      <c r="CH71" s="109"/>
      <c r="CI71" s="109"/>
      <c r="CJ71" s="109"/>
      <c r="CK71" s="109"/>
      <c r="CL71" s="109"/>
      <c r="CM71" s="109"/>
      <c r="CN71" s="109"/>
      <c r="CO71" s="109"/>
      <c r="CP71" s="109"/>
      <c r="CQ71" s="109"/>
      <c r="CR71" s="109"/>
      <c r="CS71" s="109"/>
      <c r="CT71" s="109"/>
      <c r="CU71" s="109"/>
      <c r="CV71" s="109"/>
      <c r="CW71" s="109"/>
      <c r="CX71" s="109"/>
      <c r="CY71" s="109"/>
      <c r="CZ71" s="109"/>
      <c r="DA71" s="109"/>
      <c r="DB71" s="109"/>
      <c r="DC71" s="109"/>
      <c r="DD71" s="109"/>
      <c r="DE71" s="109"/>
      <c r="DF71" s="109"/>
      <c r="DG71" s="109"/>
      <c r="DH71" s="109"/>
      <c r="DI71" s="109"/>
      <c r="DJ71" s="109"/>
      <c r="DK71" s="109"/>
      <c r="DL71" s="109"/>
      <c r="DM71" s="109"/>
      <c r="DN71" s="109"/>
      <c r="DO71" s="109"/>
      <c r="DP71" s="109"/>
      <c r="DQ71" s="109"/>
      <c r="DR71" s="109"/>
      <c r="DS71" s="109"/>
      <c r="DT71" s="109"/>
      <c r="DU71" s="109"/>
      <c r="DV71" s="109"/>
      <c r="DW71" s="109"/>
      <c r="DX71" s="109"/>
      <c r="DY71" s="109"/>
      <c r="DZ71" s="109"/>
      <c r="EA71" s="109"/>
      <c r="EB71" s="109"/>
      <c r="EC71" s="109"/>
      <c r="ED71" s="109"/>
      <c r="EE71" s="109"/>
      <c r="EF71" s="109"/>
      <c r="EG71" s="109"/>
      <c r="EH71" s="109"/>
      <c r="EI71" s="109"/>
      <c r="EJ71" s="109"/>
      <c r="EK71" s="109"/>
      <c r="EL71" s="109"/>
      <c r="EM71" s="109"/>
      <c r="EN71" s="109"/>
      <c r="EO71" s="109"/>
      <c r="EP71" s="109"/>
      <c r="EQ71" s="109"/>
      <c r="ER71" s="109"/>
      <c r="ES71" s="109"/>
      <c r="ET71" s="109"/>
      <c r="EU71" s="109"/>
      <c r="EV71" s="109"/>
      <c r="EW71" s="109"/>
      <c r="EX71" s="109"/>
      <c r="EY71" s="109"/>
      <c r="EZ71" s="114"/>
      <c r="FA71" s="125"/>
      <c r="FB71" s="114"/>
      <c r="FC71" s="125"/>
      <c r="FD71" s="114"/>
      <c r="FE71" s="125"/>
      <c r="FF71" s="114"/>
      <c r="FG71" s="125"/>
      <c r="FH71" s="114"/>
      <c r="FI71" s="125"/>
      <c r="FJ71" s="114"/>
      <c r="FK71" s="125"/>
      <c r="FL71" s="114"/>
      <c r="FM71" s="125"/>
      <c r="FN71" s="114"/>
      <c r="FO71" s="125"/>
      <c r="FP71" s="114"/>
      <c r="FQ71" s="125"/>
      <c r="FR71" s="114"/>
      <c r="FS71" s="125"/>
      <c r="FT71" s="114"/>
      <c r="FU71" s="125"/>
      <c r="FV71" s="114"/>
      <c r="FW71" s="125"/>
      <c r="FX71" s="114"/>
      <c r="FY71" s="125"/>
      <c r="FZ71" s="114"/>
      <c r="GA71" s="125"/>
      <c r="GB71" s="114"/>
      <c r="GC71" s="125"/>
      <c r="GD71" s="114"/>
      <c r="GE71" s="125"/>
      <c r="GF71" s="114"/>
      <c r="GG71" s="125"/>
      <c r="GH71" s="114"/>
      <c r="GI71" s="125"/>
      <c r="GJ71" s="114"/>
      <c r="GK71" s="125"/>
      <c r="GL71" s="114"/>
      <c r="GM71" s="125"/>
      <c r="GN71" s="114"/>
      <c r="GO71" s="125"/>
      <c r="GP71" s="114"/>
      <c r="GQ71" s="125"/>
      <c r="GR71" s="114"/>
      <c r="GS71" s="125"/>
      <c r="GT71" s="114"/>
      <c r="GU71" s="125"/>
      <c r="GV71" s="114"/>
      <c r="GW71" s="125"/>
      <c r="GX71" s="114"/>
      <c r="GY71" s="125"/>
      <c r="GZ71" s="114"/>
      <c r="HA71" s="125"/>
      <c r="HB71" s="114"/>
      <c r="HC71" s="125"/>
      <c r="HD71" s="114"/>
      <c r="HE71" s="125"/>
      <c r="HF71" s="114"/>
      <c r="HG71" s="125"/>
      <c r="HH71" s="114"/>
      <c r="HI71" s="125"/>
      <c r="HJ71" s="114"/>
      <c r="HK71" s="125"/>
      <c r="HL71" s="114"/>
      <c r="HM71" s="125"/>
      <c r="HN71" s="114"/>
      <c r="HO71" s="125"/>
      <c r="HP71" s="114"/>
      <c r="HQ71" s="125"/>
      <c r="HR71" s="114"/>
      <c r="HS71" s="125"/>
      <c r="HT71" s="114"/>
      <c r="HU71" s="125"/>
      <c r="HV71" s="114"/>
      <c r="HW71" s="125"/>
      <c r="HX71" s="114"/>
      <c r="HY71" s="125"/>
      <c r="HZ71" s="114"/>
      <c r="IA71" s="125"/>
      <c r="IB71" s="114"/>
      <c r="IC71" s="125"/>
      <c r="ID71" s="114"/>
      <c r="IE71" s="125"/>
      <c r="IF71" s="114"/>
      <c r="IG71" s="125"/>
      <c r="IH71" s="114"/>
      <c r="II71" s="125"/>
      <c r="IJ71" s="114"/>
      <c r="IK71" s="125"/>
      <c r="IL71" s="114"/>
      <c r="IM71" s="125"/>
      <c r="IN71" s="114"/>
      <c r="IO71" s="125"/>
      <c r="IP71" s="114"/>
      <c r="IQ71" s="125"/>
      <c r="IR71" s="114"/>
      <c r="IS71" s="125"/>
      <c r="IT71" s="114"/>
      <c r="IU71" s="125"/>
      <c r="IV71" s="114"/>
      <c r="IW71" s="125"/>
      <c r="IX71" s="114"/>
      <c r="IY71" s="125"/>
      <c r="IZ71" s="114"/>
      <c r="JA71" s="125"/>
      <c r="JB71" s="114"/>
      <c r="JC71" s="125"/>
      <c r="JD71" s="114"/>
      <c r="JE71" s="125"/>
      <c r="JF71" s="114"/>
      <c r="JG71" s="125"/>
      <c r="JH71" s="114"/>
      <c r="JI71" s="125"/>
      <c r="JJ71" s="114"/>
      <c r="JK71" s="125"/>
      <c r="JL71" s="114"/>
      <c r="JM71" s="125"/>
      <c r="JN71" s="114"/>
      <c r="JO71" s="125"/>
      <c r="JP71" s="114"/>
      <c r="JQ71" s="125"/>
      <c r="JR71" s="114"/>
      <c r="JS71" s="125"/>
      <c r="JT71" s="114"/>
      <c r="JU71" s="125"/>
      <c r="JV71" s="114"/>
      <c r="JW71" s="125"/>
      <c r="JX71" s="114"/>
      <c r="JY71" s="126"/>
      <c r="JZ71" s="126"/>
      <c r="KA71" s="126"/>
      <c r="KB71" s="126"/>
      <c r="KC71" s="126"/>
      <c r="KD71" s="126"/>
      <c r="KE71" s="126"/>
      <c r="KF71" s="126"/>
      <c r="KG71" s="126"/>
      <c r="KH71" s="126"/>
      <c r="KI71" s="126"/>
      <c r="KJ71" s="126"/>
      <c r="KK71" s="126"/>
      <c r="KL71" s="126"/>
    </row>
    <row r="72" customFormat="false" ht="13.8" hidden="false" customHeight="false" outlineLevel="0" collapsed="false">
      <c r="A72" s="76"/>
      <c r="B72" s="76"/>
      <c r="C72" s="76"/>
      <c r="D72" s="76"/>
      <c r="E72" s="76" t="s">
        <v>29</v>
      </c>
      <c r="F72" s="109" t="n">
        <v>0</v>
      </c>
      <c r="G72" s="109" t="n">
        <v>0</v>
      </c>
      <c r="H72" s="109" t="n">
        <v>445820.49</v>
      </c>
      <c r="I72" s="109" t="n">
        <v>0</v>
      </c>
      <c r="J72" s="109" t="n">
        <v>164098.12</v>
      </c>
      <c r="K72" s="109" t="n">
        <v>58362.52</v>
      </c>
      <c r="L72" s="109" t="n">
        <v>0</v>
      </c>
      <c r="M72" s="109" t="n">
        <v>0</v>
      </c>
      <c r="N72" s="109" t="n">
        <v>61936.72</v>
      </c>
      <c r="O72" s="109" t="n">
        <v>335726.87</v>
      </c>
      <c r="P72" s="109" t="n">
        <v>327.29</v>
      </c>
      <c r="Q72" s="109" t="n">
        <v>27770.4</v>
      </c>
      <c r="R72" s="109" t="n">
        <v>0</v>
      </c>
      <c r="S72" s="109" t="n">
        <v>0</v>
      </c>
      <c r="T72" s="109" t="n">
        <v>0</v>
      </c>
      <c r="U72" s="109" t="n">
        <v>0</v>
      </c>
      <c r="V72" s="109" t="n">
        <v>108491.97</v>
      </c>
      <c r="W72" s="109" t="n">
        <v>0</v>
      </c>
      <c r="X72" s="109" t="n">
        <v>0</v>
      </c>
      <c r="Y72" s="109" t="n">
        <v>248216.33</v>
      </c>
      <c r="Z72" s="109" t="n">
        <v>0</v>
      </c>
      <c r="AA72" s="109" t="n">
        <v>0</v>
      </c>
      <c r="AB72" s="109" t="n">
        <v>0</v>
      </c>
      <c r="AC72" s="109" t="n">
        <v>0</v>
      </c>
      <c r="AD72" s="109" t="n">
        <v>70229.69</v>
      </c>
      <c r="AE72" s="109" t="n">
        <v>0</v>
      </c>
      <c r="AF72" s="109" t="n">
        <v>0</v>
      </c>
      <c r="AG72" s="109" t="n">
        <v>2341.76</v>
      </c>
      <c r="AH72" s="109" t="n">
        <v>0</v>
      </c>
      <c r="AI72" s="109" t="n">
        <v>0</v>
      </c>
      <c r="AJ72" s="109" t="n">
        <v>0</v>
      </c>
      <c r="AK72" s="109" t="n">
        <v>12000</v>
      </c>
      <c r="AL72" s="109" t="n">
        <v>0</v>
      </c>
      <c r="AM72" s="109" t="n">
        <v>0</v>
      </c>
      <c r="AN72" s="109" t="n">
        <v>0</v>
      </c>
      <c r="AO72" s="109" t="n">
        <v>0</v>
      </c>
      <c r="AP72" s="109" t="n">
        <v>0</v>
      </c>
      <c r="AQ72" s="109" t="n">
        <v>0</v>
      </c>
      <c r="AR72" s="109" t="n">
        <v>0</v>
      </c>
      <c r="AS72" s="109" t="n">
        <v>1490.26</v>
      </c>
      <c r="AT72" s="109" t="n">
        <v>142703.23</v>
      </c>
      <c r="AU72" s="109" t="n">
        <v>12.52</v>
      </c>
      <c r="AV72" s="109" t="n">
        <v>5607.24</v>
      </c>
      <c r="AW72" s="109" t="n">
        <v>943.51</v>
      </c>
      <c r="AX72" s="109" t="n">
        <v>0</v>
      </c>
      <c r="AY72" s="109" t="n">
        <v>600</v>
      </c>
      <c r="AZ72" s="109" t="n">
        <v>15972.04</v>
      </c>
      <c r="BA72" s="109" t="n">
        <v>1050.81</v>
      </c>
      <c r="BB72" s="109" t="n">
        <v>0</v>
      </c>
      <c r="BC72" s="109" t="n">
        <v>0</v>
      </c>
      <c r="BD72" s="109" t="n">
        <v>0</v>
      </c>
      <c r="BE72" s="109" t="n">
        <v>0</v>
      </c>
      <c r="BF72" s="109" t="n">
        <v>0</v>
      </c>
      <c r="BG72" s="109" t="n">
        <v>159110.04</v>
      </c>
      <c r="BH72" s="109" t="n">
        <v>0</v>
      </c>
      <c r="BI72" s="109" t="n">
        <v>0</v>
      </c>
      <c r="BJ72" s="109" t="n">
        <v>0</v>
      </c>
      <c r="BK72" s="109" t="n">
        <v>202550.12</v>
      </c>
      <c r="BL72" s="109" t="n">
        <v>0</v>
      </c>
      <c r="BM72" s="109" t="n">
        <v>139304.64</v>
      </c>
      <c r="BN72" s="109" t="n">
        <v>0</v>
      </c>
      <c r="BO72" s="109" t="n">
        <v>412.02</v>
      </c>
      <c r="BP72" s="109" t="n">
        <v>0</v>
      </c>
      <c r="BQ72" s="109" t="n">
        <v>0</v>
      </c>
      <c r="BR72" s="109" t="n">
        <v>0</v>
      </c>
      <c r="BS72" s="109" t="n">
        <v>28.72</v>
      </c>
      <c r="BT72" s="109" t="n">
        <v>0</v>
      </c>
      <c r="BU72" s="109" t="n">
        <v>178096.64</v>
      </c>
      <c r="BV72" s="109" t="n">
        <v>0</v>
      </c>
      <c r="BW72" s="109" t="n">
        <v>0</v>
      </c>
      <c r="BX72" s="109" t="n">
        <v>75171.03</v>
      </c>
      <c r="BY72" s="109" t="n">
        <v>695.97</v>
      </c>
      <c r="BZ72" s="109" t="n">
        <v>0</v>
      </c>
      <c r="CA72" s="109" t="n">
        <v>0</v>
      </c>
      <c r="CB72" s="109" t="n">
        <v>0</v>
      </c>
      <c r="CC72" s="109" t="n">
        <v>0</v>
      </c>
      <c r="CD72" s="109" t="n">
        <v>0</v>
      </c>
      <c r="CE72" s="109" t="n">
        <v>0</v>
      </c>
      <c r="CF72" s="109" t="n">
        <v>0</v>
      </c>
      <c r="CG72" s="109" t="n">
        <v>0</v>
      </c>
      <c r="CH72" s="109" t="n">
        <v>0</v>
      </c>
      <c r="CI72" s="109" t="n">
        <v>0</v>
      </c>
      <c r="CJ72" s="109" t="n">
        <v>5037.41</v>
      </c>
      <c r="CK72" s="109" t="n">
        <v>254534.98</v>
      </c>
      <c r="CL72" s="109" t="n">
        <v>0</v>
      </c>
      <c r="CM72" s="109" t="n">
        <v>169638.96</v>
      </c>
      <c r="CN72" s="109" t="n">
        <v>0</v>
      </c>
      <c r="CO72" s="109" t="n">
        <v>220323.96</v>
      </c>
      <c r="CP72" s="109" t="n">
        <v>0</v>
      </c>
      <c r="CQ72" s="109" t="n">
        <v>2777.96</v>
      </c>
      <c r="CR72" s="109" t="n">
        <v>0</v>
      </c>
      <c r="CS72" s="109" t="n">
        <v>237192</v>
      </c>
      <c r="CT72" s="109" t="n">
        <v>58912.4</v>
      </c>
      <c r="CU72" s="109" t="n">
        <v>240192.43</v>
      </c>
      <c r="CV72" s="109" t="n">
        <v>6338.47</v>
      </c>
      <c r="CW72" s="109" t="n">
        <v>107.31</v>
      </c>
      <c r="CX72" s="109" t="n">
        <v>0</v>
      </c>
      <c r="CY72" s="109" t="n">
        <v>0</v>
      </c>
      <c r="CZ72" s="109" t="n">
        <v>0</v>
      </c>
      <c r="DA72" s="109" t="n">
        <v>0</v>
      </c>
      <c r="DB72" s="109" t="n">
        <v>0</v>
      </c>
      <c r="DC72" s="109" t="n">
        <v>0</v>
      </c>
      <c r="DD72" s="109" t="n">
        <v>189824.56</v>
      </c>
      <c r="DE72" s="109" t="n">
        <v>0</v>
      </c>
      <c r="DF72" s="109" t="n">
        <v>129219.04</v>
      </c>
      <c r="DG72" s="109" t="n">
        <v>0</v>
      </c>
      <c r="DH72" s="109" t="n">
        <v>0</v>
      </c>
      <c r="DI72" s="109" t="n">
        <v>0</v>
      </c>
      <c r="DJ72" s="109" t="n">
        <v>0</v>
      </c>
      <c r="DK72" s="109" t="n">
        <v>0</v>
      </c>
      <c r="DL72" s="109" t="n">
        <v>117769.23</v>
      </c>
      <c r="DM72" s="109" t="n">
        <v>0</v>
      </c>
      <c r="DN72" s="109" t="n">
        <v>24778.13</v>
      </c>
      <c r="DO72" s="109" t="n">
        <v>0</v>
      </c>
      <c r="DP72" s="109" t="n">
        <v>0</v>
      </c>
      <c r="DQ72" s="109" t="n">
        <v>0</v>
      </c>
      <c r="DR72" s="109" t="n">
        <v>0</v>
      </c>
      <c r="DS72" s="109" t="n">
        <v>0</v>
      </c>
      <c r="DT72" s="109" t="n">
        <v>0</v>
      </c>
      <c r="DU72" s="109" t="n">
        <v>0</v>
      </c>
      <c r="DV72" s="109" t="n">
        <v>0</v>
      </c>
      <c r="DW72" s="109" t="n">
        <v>0</v>
      </c>
      <c r="DX72" s="109" t="n">
        <v>0</v>
      </c>
      <c r="DY72" s="109" t="n">
        <v>2151.25</v>
      </c>
      <c r="DZ72" s="109" t="n">
        <v>250</v>
      </c>
      <c r="EA72" s="109" t="n">
        <v>466.45</v>
      </c>
      <c r="EB72" s="109" t="n">
        <v>0</v>
      </c>
      <c r="EC72" s="109" t="n">
        <v>134.72</v>
      </c>
      <c r="ED72" s="109" t="n">
        <v>0</v>
      </c>
      <c r="EE72" s="109" t="n">
        <v>0</v>
      </c>
      <c r="EF72" s="109" t="n">
        <v>0</v>
      </c>
      <c r="EG72" s="109" t="n">
        <v>0</v>
      </c>
      <c r="EH72" s="109" t="n">
        <v>473.33</v>
      </c>
      <c r="EI72" s="109" t="n">
        <v>0</v>
      </c>
      <c r="EJ72" s="109" t="n">
        <v>147224.78</v>
      </c>
      <c r="EK72" s="109" t="n">
        <v>0</v>
      </c>
      <c r="EL72" s="109" t="n">
        <v>0</v>
      </c>
      <c r="EM72" s="109" t="n">
        <v>212349.57</v>
      </c>
      <c r="EN72" s="109" t="n">
        <v>297396.94</v>
      </c>
      <c r="EO72" s="109" t="n">
        <v>0</v>
      </c>
      <c r="EP72" s="109" t="n">
        <v>237936</v>
      </c>
      <c r="EQ72" s="109" t="n">
        <v>0</v>
      </c>
      <c r="ER72" s="109" t="n">
        <v>64318.24</v>
      </c>
      <c r="ES72" s="109" t="n">
        <v>11297.15</v>
      </c>
      <c r="ET72" s="109" t="n">
        <v>0</v>
      </c>
      <c r="EU72" s="109" t="n">
        <v>0</v>
      </c>
      <c r="EV72" s="109" t="n">
        <v>0</v>
      </c>
      <c r="EW72" s="109" t="n">
        <v>0</v>
      </c>
      <c r="EX72" s="109" t="n">
        <v>0</v>
      </c>
      <c r="EY72" s="109" t="n">
        <f aca="false">ROUND(SUM(F72:EX72),5)</f>
        <v>5089716.22</v>
      </c>
      <c r="EZ72" s="114"/>
      <c r="FA72" s="125"/>
      <c r="FB72" s="114"/>
      <c r="FC72" s="125"/>
      <c r="FD72" s="114"/>
      <c r="FE72" s="125"/>
      <c r="FF72" s="114"/>
      <c r="FG72" s="125"/>
      <c r="FH72" s="114"/>
      <c r="FI72" s="125"/>
      <c r="FJ72" s="114"/>
      <c r="FK72" s="125"/>
      <c r="FL72" s="114"/>
      <c r="FM72" s="125"/>
      <c r="FN72" s="114"/>
      <c r="FO72" s="125"/>
      <c r="FP72" s="114"/>
      <c r="FQ72" s="125"/>
      <c r="FR72" s="114"/>
      <c r="FS72" s="125"/>
      <c r="FT72" s="114"/>
      <c r="FU72" s="125"/>
      <c r="FV72" s="114"/>
      <c r="FW72" s="125"/>
      <c r="FX72" s="114"/>
      <c r="FY72" s="125"/>
      <c r="FZ72" s="114"/>
      <c r="GA72" s="125"/>
      <c r="GB72" s="114"/>
      <c r="GC72" s="125"/>
      <c r="GD72" s="114"/>
      <c r="GE72" s="125"/>
      <c r="GF72" s="114"/>
      <c r="GG72" s="125"/>
      <c r="GH72" s="114"/>
      <c r="GI72" s="125"/>
      <c r="GJ72" s="114"/>
      <c r="GK72" s="125"/>
      <c r="GL72" s="114"/>
      <c r="GM72" s="125"/>
      <c r="GN72" s="114"/>
      <c r="GO72" s="125"/>
      <c r="GP72" s="114"/>
      <c r="GQ72" s="125"/>
      <c r="GR72" s="114"/>
      <c r="GS72" s="125"/>
      <c r="GT72" s="114"/>
      <c r="GU72" s="125"/>
      <c r="GV72" s="114"/>
      <c r="GW72" s="125"/>
      <c r="GX72" s="114"/>
      <c r="GY72" s="125"/>
      <c r="GZ72" s="114"/>
      <c r="HA72" s="125"/>
      <c r="HB72" s="114"/>
      <c r="HC72" s="125"/>
      <c r="HD72" s="114"/>
      <c r="HE72" s="125"/>
      <c r="HF72" s="114"/>
      <c r="HG72" s="125"/>
      <c r="HH72" s="114"/>
      <c r="HI72" s="125"/>
      <c r="HJ72" s="114"/>
      <c r="HK72" s="125"/>
      <c r="HL72" s="114"/>
      <c r="HM72" s="125"/>
      <c r="HN72" s="114"/>
      <c r="HO72" s="125"/>
      <c r="HP72" s="114"/>
      <c r="HQ72" s="125"/>
      <c r="HR72" s="114"/>
      <c r="HS72" s="125"/>
      <c r="HT72" s="114"/>
      <c r="HU72" s="125"/>
      <c r="HV72" s="114"/>
      <c r="HW72" s="125"/>
      <c r="HX72" s="114"/>
      <c r="HY72" s="125"/>
      <c r="HZ72" s="114"/>
      <c r="IA72" s="125"/>
      <c r="IB72" s="114"/>
      <c r="IC72" s="125"/>
      <c r="ID72" s="114"/>
      <c r="IE72" s="125"/>
      <c r="IF72" s="114"/>
      <c r="IG72" s="125"/>
      <c r="IH72" s="114"/>
      <c r="II72" s="125"/>
      <c r="IJ72" s="114"/>
      <c r="IK72" s="125"/>
      <c r="IL72" s="114"/>
      <c r="IM72" s="125"/>
      <c r="IN72" s="114"/>
      <c r="IO72" s="125"/>
      <c r="IP72" s="114"/>
      <c r="IQ72" s="125"/>
      <c r="IR72" s="114"/>
      <c r="IS72" s="125"/>
      <c r="IT72" s="114"/>
      <c r="IU72" s="125"/>
      <c r="IV72" s="114"/>
      <c r="IW72" s="125"/>
      <c r="IX72" s="114"/>
      <c r="IY72" s="125"/>
      <c r="IZ72" s="114"/>
      <c r="JA72" s="125"/>
      <c r="JB72" s="114"/>
      <c r="JC72" s="125"/>
      <c r="JD72" s="114"/>
      <c r="JE72" s="125"/>
      <c r="JF72" s="114"/>
      <c r="JG72" s="125"/>
      <c r="JH72" s="114"/>
      <c r="JI72" s="125"/>
      <c r="JJ72" s="114"/>
      <c r="JK72" s="125"/>
      <c r="JL72" s="114"/>
      <c r="JM72" s="125"/>
      <c r="JN72" s="114"/>
      <c r="JO72" s="125"/>
      <c r="JP72" s="114"/>
      <c r="JQ72" s="125"/>
      <c r="JR72" s="114"/>
      <c r="JS72" s="125"/>
      <c r="JT72" s="114"/>
      <c r="JU72" s="125"/>
      <c r="JV72" s="114"/>
      <c r="JW72" s="125"/>
      <c r="JX72" s="114"/>
      <c r="JY72" s="126"/>
      <c r="JZ72" s="126"/>
      <c r="KA72" s="126"/>
      <c r="KB72" s="126"/>
      <c r="KC72" s="126"/>
      <c r="KD72" s="126"/>
      <c r="KE72" s="126"/>
      <c r="KF72" s="126"/>
      <c r="KG72" s="126"/>
      <c r="KH72" s="126"/>
      <c r="KI72" s="126"/>
      <c r="KJ72" s="126"/>
      <c r="KK72" s="126"/>
      <c r="KL72" s="126"/>
    </row>
    <row r="73" customFormat="false" ht="13.8" hidden="false" customHeight="false" outlineLevel="0" collapsed="false">
      <c r="A73" s="76"/>
      <c r="B73" s="76"/>
      <c r="C73" s="76"/>
      <c r="D73" s="76"/>
      <c r="E73" s="76" t="s">
        <v>114</v>
      </c>
      <c r="F73" s="113" t="n">
        <v>0</v>
      </c>
      <c r="G73" s="113" t="n">
        <v>0</v>
      </c>
      <c r="H73" s="113" t="n">
        <v>0</v>
      </c>
      <c r="I73" s="113" t="n">
        <v>0</v>
      </c>
      <c r="J73" s="113" t="n">
        <v>0</v>
      </c>
      <c r="K73" s="113" t="n">
        <v>0</v>
      </c>
      <c r="L73" s="113" t="n">
        <v>0</v>
      </c>
      <c r="M73" s="113" t="n">
        <v>0</v>
      </c>
      <c r="N73" s="113" t="n">
        <v>0</v>
      </c>
      <c r="O73" s="113" t="n">
        <v>0</v>
      </c>
      <c r="P73" s="113" t="n">
        <v>0</v>
      </c>
      <c r="Q73" s="113" t="n">
        <v>0</v>
      </c>
      <c r="R73" s="113" t="n">
        <v>0</v>
      </c>
      <c r="S73" s="113" t="n">
        <v>0</v>
      </c>
      <c r="T73" s="113" t="n">
        <v>0</v>
      </c>
      <c r="U73" s="113" t="n">
        <v>0</v>
      </c>
      <c r="V73" s="113" t="n">
        <v>0</v>
      </c>
      <c r="W73" s="113" t="n">
        <v>0</v>
      </c>
      <c r="X73" s="113" t="n">
        <v>0</v>
      </c>
      <c r="Y73" s="113" t="n">
        <v>0</v>
      </c>
      <c r="Z73" s="113" t="n">
        <v>0</v>
      </c>
      <c r="AA73" s="113" t="n">
        <v>0</v>
      </c>
      <c r="AB73" s="113" t="n">
        <v>0</v>
      </c>
      <c r="AC73" s="113" t="n">
        <v>0</v>
      </c>
      <c r="AD73" s="113" t="n">
        <v>0</v>
      </c>
      <c r="AE73" s="113" t="n">
        <v>0</v>
      </c>
      <c r="AF73" s="113" t="n">
        <v>0</v>
      </c>
      <c r="AG73" s="113" t="n">
        <v>0</v>
      </c>
      <c r="AH73" s="113" t="n">
        <v>0</v>
      </c>
      <c r="AI73" s="113" t="n">
        <v>0</v>
      </c>
      <c r="AJ73" s="113" t="n">
        <v>0</v>
      </c>
      <c r="AK73" s="113" t="n">
        <v>0</v>
      </c>
      <c r="AL73" s="113" t="n">
        <v>0</v>
      </c>
      <c r="AM73" s="113" t="n">
        <v>0</v>
      </c>
      <c r="AN73" s="113" t="n">
        <v>0</v>
      </c>
      <c r="AO73" s="113" t="n">
        <v>0</v>
      </c>
      <c r="AP73" s="113" t="n">
        <v>0</v>
      </c>
      <c r="AQ73" s="113" t="n">
        <v>0</v>
      </c>
      <c r="AR73" s="113" t="n">
        <v>0</v>
      </c>
      <c r="AS73" s="113" t="n">
        <v>0</v>
      </c>
      <c r="AT73" s="113" t="n">
        <v>0</v>
      </c>
      <c r="AU73" s="113" t="n">
        <v>0</v>
      </c>
      <c r="AV73" s="113" t="n">
        <v>0</v>
      </c>
      <c r="AW73" s="113" t="n">
        <v>0</v>
      </c>
      <c r="AX73" s="113" t="n">
        <v>0</v>
      </c>
      <c r="AY73" s="113" t="n">
        <v>0</v>
      </c>
      <c r="AZ73" s="113" t="n">
        <v>0</v>
      </c>
      <c r="BA73" s="113" t="n">
        <v>0</v>
      </c>
      <c r="BB73" s="113" t="n">
        <v>0</v>
      </c>
      <c r="BC73" s="113" t="n">
        <v>0</v>
      </c>
      <c r="BD73" s="113" t="n">
        <v>0</v>
      </c>
      <c r="BE73" s="113" t="n">
        <v>0</v>
      </c>
      <c r="BF73" s="113" t="n">
        <v>0</v>
      </c>
      <c r="BG73" s="113" t="n">
        <v>0</v>
      </c>
      <c r="BH73" s="113" t="n">
        <v>0</v>
      </c>
      <c r="BI73" s="113" t="n">
        <v>0</v>
      </c>
      <c r="BJ73" s="113" t="n">
        <v>0</v>
      </c>
      <c r="BK73" s="113" t="n">
        <v>0</v>
      </c>
      <c r="BL73" s="113" t="n">
        <v>0</v>
      </c>
      <c r="BM73" s="113" t="n">
        <v>0</v>
      </c>
      <c r="BN73" s="113" t="n">
        <v>0</v>
      </c>
      <c r="BO73" s="113" t="n">
        <v>0</v>
      </c>
      <c r="BP73" s="113" t="n">
        <v>0</v>
      </c>
      <c r="BQ73" s="113" t="n">
        <v>0</v>
      </c>
      <c r="BR73" s="113" t="n">
        <v>0</v>
      </c>
      <c r="BS73" s="113" t="n">
        <v>0</v>
      </c>
      <c r="BT73" s="113" t="n">
        <v>0</v>
      </c>
      <c r="BU73" s="113" t="n">
        <v>0</v>
      </c>
      <c r="BV73" s="113" t="n">
        <v>0</v>
      </c>
      <c r="BW73" s="113" t="n">
        <v>0</v>
      </c>
      <c r="BX73" s="113" t="n">
        <v>0</v>
      </c>
      <c r="BY73" s="113" t="n">
        <v>0</v>
      </c>
      <c r="BZ73" s="113" t="n">
        <v>0</v>
      </c>
      <c r="CA73" s="113" t="n">
        <v>0</v>
      </c>
      <c r="CB73" s="113" t="n">
        <v>0</v>
      </c>
      <c r="CC73" s="113" t="n">
        <v>0</v>
      </c>
      <c r="CD73" s="113" t="n">
        <v>0</v>
      </c>
      <c r="CE73" s="113" t="n">
        <v>0</v>
      </c>
      <c r="CF73" s="113" t="n">
        <v>0</v>
      </c>
      <c r="CG73" s="113" t="n">
        <v>0</v>
      </c>
      <c r="CH73" s="113" t="n">
        <v>0</v>
      </c>
      <c r="CI73" s="113" t="n">
        <v>0</v>
      </c>
      <c r="CJ73" s="113" t="n">
        <v>0</v>
      </c>
      <c r="CK73" s="113" t="n">
        <v>0</v>
      </c>
      <c r="CL73" s="113" t="n">
        <v>0</v>
      </c>
      <c r="CM73" s="113" t="n">
        <v>0</v>
      </c>
      <c r="CN73" s="113" t="n">
        <v>0</v>
      </c>
      <c r="CO73" s="113" t="n">
        <v>0</v>
      </c>
      <c r="CP73" s="113" t="n">
        <v>0</v>
      </c>
      <c r="CQ73" s="113" t="n">
        <v>0</v>
      </c>
      <c r="CR73" s="113" t="n">
        <v>0</v>
      </c>
      <c r="CS73" s="113" t="n">
        <v>0</v>
      </c>
      <c r="CT73" s="113" t="n">
        <v>0</v>
      </c>
      <c r="CU73" s="113" t="n">
        <v>0</v>
      </c>
      <c r="CV73" s="113" t="n">
        <v>0</v>
      </c>
      <c r="CW73" s="113" t="n">
        <v>0</v>
      </c>
      <c r="CX73" s="113" t="n">
        <v>0</v>
      </c>
      <c r="CY73" s="113" t="n">
        <v>0</v>
      </c>
      <c r="CZ73" s="113" t="n">
        <v>0</v>
      </c>
      <c r="DA73" s="113" t="n">
        <v>0</v>
      </c>
      <c r="DB73" s="113" t="n">
        <v>0</v>
      </c>
      <c r="DC73" s="113" t="n">
        <v>0</v>
      </c>
      <c r="DD73" s="113" t="n">
        <v>0</v>
      </c>
      <c r="DE73" s="113" t="n">
        <v>0</v>
      </c>
      <c r="DF73" s="113" t="n">
        <v>0</v>
      </c>
      <c r="DG73" s="113" t="n">
        <v>0</v>
      </c>
      <c r="DH73" s="113" t="n">
        <v>0</v>
      </c>
      <c r="DI73" s="113" t="n">
        <v>0</v>
      </c>
      <c r="DJ73" s="113" t="n">
        <v>0</v>
      </c>
      <c r="DK73" s="113" t="n">
        <v>0</v>
      </c>
      <c r="DL73" s="113" t="n">
        <v>0</v>
      </c>
      <c r="DM73" s="113" t="n">
        <v>0</v>
      </c>
      <c r="DN73" s="113" t="n">
        <v>0</v>
      </c>
      <c r="DO73" s="113" t="n">
        <v>0</v>
      </c>
      <c r="DP73" s="113" t="n">
        <v>0</v>
      </c>
      <c r="DQ73" s="113" t="n">
        <v>0</v>
      </c>
      <c r="DR73" s="113" t="n">
        <v>0</v>
      </c>
      <c r="DS73" s="113" t="n">
        <v>0</v>
      </c>
      <c r="DT73" s="113" t="n">
        <v>0</v>
      </c>
      <c r="DU73" s="113" t="n">
        <v>0</v>
      </c>
      <c r="DV73" s="113" t="n">
        <v>0</v>
      </c>
      <c r="DW73" s="113" t="n">
        <v>0</v>
      </c>
      <c r="DX73" s="113" t="n">
        <v>0</v>
      </c>
      <c r="DY73" s="113" t="n">
        <v>0</v>
      </c>
      <c r="DZ73" s="113" t="n">
        <v>0</v>
      </c>
      <c r="EA73" s="113" t="n">
        <v>0</v>
      </c>
      <c r="EB73" s="113" t="n">
        <v>0</v>
      </c>
      <c r="EC73" s="113" t="n">
        <v>0</v>
      </c>
      <c r="ED73" s="113" t="n">
        <v>0</v>
      </c>
      <c r="EE73" s="113" t="n">
        <v>0</v>
      </c>
      <c r="EF73" s="113" t="n">
        <v>0</v>
      </c>
      <c r="EG73" s="113" t="n">
        <v>0</v>
      </c>
      <c r="EH73" s="113" t="n">
        <v>0</v>
      </c>
      <c r="EI73" s="113" t="n">
        <v>0</v>
      </c>
      <c r="EJ73" s="113" t="n">
        <v>0</v>
      </c>
      <c r="EK73" s="113" t="n">
        <v>0</v>
      </c>
      <c r="EL73" s="113" t="n">
        <v>0</v>
      </c>
      <c r="EM73" s="113" t="n">
        <v>0</v>
      </c>
      <c r="EN73" s="113" t="n">
        <v>0</v>
      </c>
      <c r="EO73" s="113" t="n">
        <v>0</v>
      </c>
      <c r="EP73" s="113" t="n">
        <v>0</v>
      </c>
      <c r="EQ73" s="113" t="n">
        <v>0</v>
      </c>
      <c r="ER73" s="113" t="n">
        <v>0</v>
      </c>
      <c r="ES73" s="113" t="n">
        <v>0</v>
      </c>
      <c r="ET73" s="113" t="n">
        <v>0</v>
      </c>
      <c r="EU73" s="113" t="n">
        <v>0</v>
      </c>
      <c r="EV73" s="113" t="n">
        <v>0</v>
      </c>
      <c r="EW73" s="113" t="n">
        <v>0</v>
      </c>
      <c r="EX73" s="113" t="n">
        <v>0</v>
      </c>
      <c r="EY73" s="113" t="n">
        <f aca="false">ROUND(SUM(F73:EX73),5)</f>
        <v>0</v>
      </c>
      <c r="EZ73" s="114"/>
      <c r="FA73" s="125"/>
      <c r="FB73" s="114"/>
      <c r="FC73" s="125"/>
      <c r="FD73" s="114"/>
      <c r="FE73" s="125"/>
      <c r="FF73" s="114"/>
      <c r="FG73" s="125"/>
      <c r="FH73" s="114"/>
      <c r="FI73" s="125"/>
      <c r="FJ73" s="114"/>
      <c r="FK73" s="125"/>
      <c r="FL73" s="114"/>
      <c r="FM73" s="125"/>
      <c r="FN73" s="114"/>
      <c r="FO73" s="125"/>
      <c r="FP73" s="114"/>
      <c r="FQ73" s="125"/>
      <c r="FR73" s="114"/>
      <c r="FS73" s="125"/>
      <c r="FT73" s="114"/>
      <c r="FU73" s="125"/>
      <c r="FV73" s="114"/>
      <c r="FW73" s="125"/>
      <c r="FX73" s="114"/>
      <c r="FY73" s="125"/>
      <c r="FZ73" s="114"/>
      <c r="GA73" s="125"/>
      <c r="GB73" s="114"/>
      <c r="GC73" s="125"/>
      <c r="GD73" s="114"/>
      <c r="GE73" s="125"/>
      <c r="GF73" s="114"/>
      <c r="GG73" s="125"/>
      <c r="GH73" s="114"/>
      <c r="GI73" s="125"/>
      <c r="GJ73" s="114"/>
      <c r="GK73" s="125"/>
      <c r="GL73" s="114"/>
      <c r="GM73" s="125"/>
      <c r="GN73" s="114"/>
      <c r="GO73" s="125"/>
      <c r="GP73" s="114"/>
      <c r="GQ73" s="125"/>
      <c r="GR73" s="114"/>
      <c r="GS73" s="125"/>
      <c r="GT73" s="114"/>
      <c r="GU73" s="125"/>
      <c r="GV73" s="114"/>
      <c r="GW73" s="125"/>
      <c r="GX73" s="114"/>
      <c r="GY73" s="125"/>
      <c r="GZ73" s="114"/>
      <c r="HA73" s="125"/>
      <c r="HB73" s="114"/>
      <c r="HC73" s="125"/>
      <c r="HD73" s="114"/>
      <c r="HE73" s="125"/>
      <c r="HF73" s="114"/>
      <c r="HG73" s="125"/>
      <c r="HH73" s="114"/>
      <c r="HI73" s="125"/>
      <c r="HJ73" s="114"/>
      <c r="HK73" s="125"/>
      <c r="HL73" s="114"/>
      <c r="HM73" s="125"/>
      <c r="HN73" s="114"/>
      <c r="HO73" s="125"/>
      <c r="HP73" s="114"/>
      <c r="HQ73" s="125"/>
      <c r="HR73" s="114"/>
      <c r="HS73" s="125"/>
      <c r="HT73" s="114"/>
      <c r="HU73" s="125"/>
      <c r="HV73" s="114"/>
      <c r="HW73" s="125"/>
      <c r="HX73" s="114"/>
      <c r="HY73" s="125"/>
      <c r="HZ73" s="114"/>
      <c r="IA73" s="125"/>
      <c r="IB73" s="114"/>
      <c r="IC73" s="125"/>
      <c r="ID73" s="114"/>
      <c r="IE73" s="125"/>
      <c r="IF73" s="114"/>
      <c r="IG73" s="125"/>
      <c r="IH73" s="114"/>
      <c r="II73" s="125"/>
      <c r="IJ73" s="114"/>
      <c r="IK73" s="125"/>
      <c r="IL73" s="114"/>
      <c r="IM73" s="125"/>
      <c r="IN73" s="114"/>
      <c r="IO73" s="125"/>
      <c r="IP73" s="114"/>
      <c r="IQ73" s="125"/>
      <c r="IR73" s="114"/>
      <c r="IS73" s="125"/>
      <c r="IT73" s="114"/>
      <c r="IU73" s="125"/>
      <c r="IV73" s="114"/>
      <c r="IW73" s="125"/>
      <c r="IX73" s="114"/>
      <c r="IY73" s="125"/>
      <c r="IZ73" s="114"/>
      <c r="JA73" s="125"/>
      <c r="JB73" s="114"/>
      <c r="JC73" s="125"/>
      <c r="JD73" s="114"/>
      <c r="JE73" s="125"/>
      <c r="JF73" s="114"/>
      <c r="JG73" s="125"/>
      <c r="JH73" s="114"/>
      <c r="JI73" s="125"/>
      <c r="JJ73" s="114"/>
      <c r="JK73" s="125"/>
      <c r="JL73" s="114"/>
      <c r="JM73" s="125"/>
      <c r="JN73" s="114"/>
      <c r="JO73" s="125"/>
      <c r="JP73" s="114"/>
      <c r="JQ73" s="125"/>
      <c r="JR73" s="114"/>
      <c r="JS73" s="125"/>
      <c r="JT73" s="114"/>
      <c r="JU73" s="125"/>
      <c r="JV73" s="114"/>
      <c r="JW73" s="125"/>
      <c r="JX73" s="114"/>
      <c r="JY73" s="126"/>
      <c r="JZ73" s="126"/>
      <c r="KA73" s="126"/>
      <c r="KB73" s="126"/>
      <c r="KC73" s="126"/>
      <c r="KD73" s="126"/>
      <c r="KE73" s="126"/>
      <c r="KF73" s="126"/>
      <c r="KG73" s="126"/>
      <c r="KH73" s="126"/>
      <c r="KI73" s="126"/>
      <c r="KJ73" s="126"/>
      <c r="KK73" s="126"/>
      <c r="KL73" s="126"/>
    </row>
    <row r="74" customFormat="false" ht="13.8" hidden="false" customHeight="false" outlineLevel="0" collapsed="false">
      <c r="A74" s="76"/>
      <c r="B74" s="76"/>
      <c r="C74" s="76"/>
      <c r="D74" s="76" t="s">
        <v>115</v>
      </c>
      <c r="E74" s="76"/>
      <c r="F74" s="109" t="n">
        <f aca="false">ROUND(SUM(F71:F73),5)</f>
        <v>0</v>
      </c>
      <c r="G74" s="109" t="n">
        <f aca="false">ROUND(SUM(G71:G73),5)</f>
        <v>0</v>
      </c>
      <c r="H74" s="109" t="n">
        <f aca="false">ROUND(SUM(H71:H73),5)</f>
        <v>445820.49</v>
      </c>
      <c r="I74" s="109" t="n">
        <f aca="false">ROUND(SUM(I71:I73),5)</f>
        <v>0</v>
      </c>
      <c r="J74" s="109" t="n">
        <f aca="false">ROUND(SUM(J71:J73),5)</f>
        <v>164098.12</v>
      </c>
      <c r="K74" s="109" t="n">
        <f aca="false">ROUND(SUM(K71:K73),5)</f>
        <v>58362.52</v>
      </c>
      <c r="L74" s="109" t="n">
        <f aca="false">ROUND(SUM(L71:L73),5)</f>
        <v>0</v>
      </c>
      <c r="M74" s="109" t="n">
        <f aca="false">ROUND(SUM(M71:M73),5)</f>
        <v>0</v>
      </c>
      <c r="N74" s="109" t="n">
        <f aca="false">ROUND(SUM(N71:N73),5)</f>
        <v>61936.72</v>
      </c>
      <c r="O74" s="109" t="n">
        <f aca="false">ROUND(SUM(O71:O73),5)</f>
        <v>335726.87</v>
      </c>
      <c r="P74" s="109" t="n">
        <f aca="false">ROUND(SUM(P71:P73),5)</f>
        <v>327.29</v>
      </c>
      <c r="Q74" s="109" t="n">
        <f aca="false">ROUND(SUM(Q71:Q73),5)</f>
        <v>27770.4</v>
      </c>
      <c r="R74" s="109" t="n">
        <f aca="false">ROUND(SUM(R71:R73),5)</f>
        <v>0</v>
      </c>
      <c r="S74" s="109" t="n">
        <f aca="false">ROUND(SUM(S71:S73),5)</f>
        <v>0</v>
      </c>
      <c r="T74" s="109" t="n">
        <f aca="false">ROUND(SUM(T71:T73),5)</f>
        <v>0</v>
      </c>
      <c r="U74" s="109" t="n">
        <f aca="false">ROUND(SUM(U71:U73),5)</f>
        <v>0</v>
      </c>
      <c r="V74" s="109" t="n">
        <f aca="false">ROUND(SUM(V71:V73),5)</f>
        <v>108491.97</v>
      </c>
      <c r="W74" s="109" t="n">
        <f aca="false">ROUND(SUM(W71:W73),5)</f>
        <v>0</v>
      </c>
      <c r="X74" s="109" t="n">
        <f aca="false">ROUND(SUM(X71:X73),5)</f>
        <v>0</v>
      </c>
      <c r="Y74" s="109" t="n">
        <f aca="false">ROUND(SUM(Y71:Y73),5)</f>
        <v>248216.33</v>
      </c>
      <c r="Z74" s="109" t="n">
        <f aca="false">ROUND(SUM(Z71:Z73),5)</f>
        <v>0</v>
      </c>
      <c r="AA74" s="109" t="n">
        <f aca="false">ROUND(SUM(AA71:AA73),5)</f>
        <v>0</v>
      </c>
      <c r="AB74" s="109" t="n">
        <f aca="false">ROUND(SUM(AB71:AB73),5)</f>
        <v>0</v>
      </c>
      <c r="AC74" s="109" t="n">
        <f aca="false">ROUND(SUM(AC71:AC73),5)</f>
        <v>0</v>
      </c>
      <c r="AD74" s="109" t="n">
        <f aca="false">ROUND(SUM(AD71:AD73),5)</f>
        <v>70229.69</v>
      </c>
      <c r="AE74" s="109" t="n">
        <f aca="false">ROUND(SUM(AE71:AE73),5)</f>
        <v>0</v>
      </c>
      <c r="AF74" s="109" t="n">
        <f aca="false">ROUND(SUM(AF71:AF73),5)</f>
        <v>0</v>
      </c>
      <c r="AG74" s="109" t="n">
        <f aca="false">ROUND(SUM(AG71:AG73),5)</f>
        <v>2341.76</v>
      </c>
      <c r="AH74" s="109" t="n">
        <f aca="false">ROUND(SUM(AH71:AH73),5)</f>
        <v>0</v>
      </c>
      <c r="AI74" s="109" t="n">
        <f aca="false">ROUND(SUM(AI71:AI73),5)</f>
        <v>0</v>
      </c>
      <c r="AJ74" s="109" t="n">
        <f aca="false">ROUND(SUM(AJ71:AJ73),5)</f>
        <v>0</v>
      </c>
      <c r="AK74" s="109" t="n">
        <f aca="false">ROUND(SUM(AK71:AK73),5)</f>
        <v>12000</v>
      </c>
      <c r="AL74" s="109" t="n">
        <f aca="false">ROUND(SUM(AL71:AL73),5)</f>
        <v>0</v>
      </c>
      <c r="AM74" s="109" t="n">
        <f aca="false">ROUND(SUM(AM71:AM73),5)</f>
        <v>0</v>
      </c>
      <c r="AN74" s="109" t="n">
        <f aca="false">ROUND(SUM(AN71:AN73),5)</f>
        <v>0</v>
      </c>
      <c r="AO74" s="109" t="n">
        <f aca="false">ROUND(SUM(AO71:AO73),5)</f>
        <v>0</v>
      </c>
      <c r="AP74" s="109" t="n">
        <f aca="false">ROUND(SUM(AP71:AP73),5)</f>
        <v>0</v>
      </c>
      <c r="AQ74" s="109" t="n">
        <f aca="false">ROUND(SUM(AQ71:AQ73),5)</f>
        <v>0</v>
      </c>
      <c r="AR74" s="109" t="n">
        <f aca="false">ROUND(SUM(AR71:AR73),5)</f>
        <v>0</v>
      </c>
      <c r="AS74" s="109" t="n">
        <f aca="false">ROUND(SUM(AS71:AS73),5)</f>
        <v>1490.26</v>
      </c>
      <c r="AT74" s="109" t="n">
        <f aca="false">ROUND(SUM(AT71:AT73),5)</f>
        <v>142703.23</v>
      </c>
      <c r="AU74" s="109" t="n">
        <f aca="false">ROUND(SUM(AU71:AU73),5)</f>
        <v>12.52</v>
      </c>
      <c r="AV74" s="109" t="n">
        <f aca="false">ROUND(SUM(AV71:AV73),5)</f>
        <v>5607.24</v>
      </c>
      <c r="AW74" s="109" t="n">
        <f aca="false">ROUND(SUM(AW71:AW73),5)</f>
        <v>943.51</v>
      </c>
      <c r="AX74" s="109" t="n">
        <f aca="false">ROUND(SUM(AX71:AX73),5)</f>
        <v>0</v>
      </c>
      <c r="AY74" s="109" t="n">
        <f aca="false">ROUND(SUM(AY71:AY73),5)</f>
        <v>600</v>
      </c>
      <c r="AZ74" s="109" t="n">
        <f aca="false">ROUND(SUM(AZ71:AZ73),5)</f>
        <v>15972.04</v>
      </c>
      <c r="BA74" s="109" t="n">
        <f aca="false">ROUND(SUM(BA71:BA73),5)</f>
        <v>1050.81</v>
      </c>
      <c r="BB74" s="109" t="n">
        <f aca="false">ROUND(SUM(BB71:BB73),5)</f>
        <v>0</v>
      </c>
      <c r="BC74" s="109" t="n">
        <f aca="false">ROUND(SUM(BC71:BC73),5)</f>
        <v>0</v>
      </c>
      <c r="BD74" s="109" t="n">
        <f aca="false">ROUND(SUM(BD71:BD73),5)</f>
        <v>0</v>
      </c>
      <c r="BE74" s="109" t="n">
        <f aca="false">ROUND(SUM(BE71:BE73),5)</f>
        <v>0</v>
      </c>
      <c r="BF74" s="109" t="n">
        <f aca="false">ROUND(SUM(BF71:BF73),5)</f>
        <v>0</v>
      </c>
      <c r="BG74" s="109" t="n">
        <f aca="false">ROUND(SUM(BG71:BG73),5)</f>
        <v>159110.04</v>
      </c>
      <c r="BH74" s="109" t="n">
        <f aca="false">ROUND(SUM(BH71:BH73),5)</f>
        <v>0</v>
      </c>
      <c r="BI74" s="109" t="n">
        <f aca="false">ROUND(SUM(BI71:BI73),5)</f>
        <v>0</v>
      </c>
      <c r="BJ74" s="109" t="n">
        <f aca="false">ROUND(SUM(BJ71:BJ73),5)</f>
        <v>0</v>
      </c>
      <c r="BK74" s="109" t="n">
        <f aca="false">ROUND(SUM(BK71:BK73),5)</f>
        <v>202550.12</v>
      </c>
      <c r="BL74" s="109" t="n">
        <f aca="false">ROUND(SUM(BL71:BL73),5)</f>
        <v>0</v>
      </c>
      <c r="BM74" s="109" t="n">
        <f aca="false">ROUND(SUM(BM71:BM73),5)</f>
        <v>139304.64</v>
      </c>
      <c r="BN74" s="109" t="n">
        <f aca="false">ROUND(SUM(BN71:BN73),5)</f>
        <v>0</v>
      </c>
      <c r="BO74" s="109" t="n">
        <f aca="false">ROUND(SUM(BO71:BO73),5)</f>
        <v>412.02</v>
      </c>
      <c r="BP74" s="109" t="n">
        <f aca="false">ROUND(SUM(BP71:BP73),5)</f>
        <v>0</v>
      </c>
      <c r="BQ74" s="109" t="n">
        <f aca="false">ROUND(SUM(BQ71:BQ73),5)</f>
        <v>0</v>
      </c>
      <c r="BR74" s="109" t="n">
        <f aca="false">ROUND(SUM(BR71:BR73),5)</f>
        <v>0</v>
      </c>
      <c r="BS74" s="109" t="n">
        <f aca="false">ROUND(SUM(BS71:BS73),5)</f>
        <v>28.72</v>
      </c>
      <c r="BT74" s="109" t="n">
        <f aca="false">ROUND(SUM(BT71:BT73),5)</f>
        <v>0</v>
      </c>
      <c r="BU74" s="109" t="n">
        <f aca="false">ROUND(SUM(BU71:BU73),5)</f>
        <v>178096.64</v>
      </c>
      <c r="BV74" s="109" t="n">
        <f aca="false">ROUND(SUM(BV71:BV73),5)</f>
        <v>0</v>
      </c>
      <c r="BW74" s="109" t="n">
        <f aca="false">ROUND(SUM(BW71:BW73),5)</f>
        <v>0</v>
      </c>
      <c r="BX74" s="109" t="n">
        <f aca="false">ROUND(SUM(BX71:BX73),5)</f>
        <v>75171.03</v>
      </c>
      <c r="BY74" s="109" t="n">
        <f aca="false">ROUND(SUM(BY71:BY73),5)</f>
        <v>695.97</v>
      </c>
      <c r="BZ74" s="109" t="n">
        <f aca="false">ROUND(SUM(BZ71:BZ73),5)</f>
        <v>0</v>
      </c>
      <c r="CA74" s="109" t="n">
        <f aca="false">ROUND(SUM(CA71:CA73),5)</f>
        <v>0</v>
      </c>
      <c r="CB74" s="109" t="n">
        <f aca="false">ROUND(SUM(CB71:CB73),5)</f>
        <v>0</v>
      </c>
      <c r="CC74" s="109" t="n">
        <f aca="false">ROUND(SUM(CC71:CC73),5)</f>
        <v>0</v>
      </c>
      <c r="CD74" s="109" t="n">
        <f aca="false">ROUND(SUM(CD71:CD73),5)</f>
        <v>0</v>
      </c>
      <c r="CE74" s="109" t="n">
        <f aca="false">ROUND(SUM(CE71:CE73),5)</f>
        <v>0</v>
      </c>
      <c r="CF74" s="109" t="n">
        <f aca="false">ROUND(SUM(CF71:CF73),5)</f>
        <v>0</v>
      </c>
      <c r="CG74" s="109" t="n">
        <f aca="false">ROUND(SUM(CG71:CG73),5)</f>
        <v>0</v>
      </c>
      <c r="CH74" s="109" t="n">
        <f aca="false">ROUND(SUM(CH71:CH73),5)</f>
        <v>0</v>
      </c>
      <c r="CI74" s="109" t="n">
        <f aca="false">ROUND(SUM(CI71:CI73),5)</f>
        <v>0</v>
      </c>
      <c r="CJ74" s="109" t="n">
        <f aca="false">ROUND(SUM(CJ71:CJ73),5)</f>
        <v>5037.41</v>
      </c>
      <c r="CK74" s="109" t="n">
        <f aca="false">ROUND(SUM(CK71:CK73),5)</f>
        <v>254534.98</v>
      </c>
      <c r="CL74" s="109" t="n">
        <f aca="false">ROUND(SUM(CL71:CL73),5)</f>
        <v>0</v>
      </c>
      <c r="CM74" s="109" t="n">
        <f aca="false">ROUND(SUM(CM71:CM73),5)</f>
        <v>169638.96</v>
      </c>
      <c r="CN74" s="109" t="n">
        <f aca="false">ROUND(SUM(CN71:CN73),5)</f>
        <v>0</v>
      </c>
      <c r="CO74" s="109" t="n">
        <f aca="false">ROUND(SUM(CO71:CO73),5)</f>
        <v>220323.96</v>
      </c>
      <c r="CP74" s="109" t="n">
        <f aca="false">ROUND(SUM(CP71:CP73),5)</f>
        <v>0</v>
      </c>
      <c r="CQ74" s="109" t="n">
        <f aca="false">ROUND(SUM(CQ71:CQ73),5)</f>
        <v>2777.96</v>
      </c>
      <c r="CR74" s="109" t="n">
        <f aca="false">ROUND(SUM(CR71:CR73),5)</f>
        <v>0</v>
      </c>
      <c r="CS74" s="109" t="n">
        <f aca="false">ROUND(SUM(CS71:CS73),5)</f>
        <v>237192</v>
      </c>
      <c r="CT74" s="109" t="n">
        <f aca="false">ROUND(SUM(CT71:CT73),5)</f>
        <v>58912.4</v>
      </c>
      <c r="CU74" s="109" t="n">
        <f aca="false">ROUND(SUM(CU71:CU73),5)</f>
        <v>240192.43</v>
      </c>
      <c r="CV74" s="109" t="n">
        <f aca="false">ROUND(SUM(CV71:CV73),5)</f>
        <v>6338.47</v>
      </c>
      <c r="CW74" s="109" t="n">
        <f aca="false">ROUND(SUM(CW71:CW73),5)</f>
        <v>107.31</v>
      </c>
      <c r="CX74" s="109" t="n">
        <f aca="false">ROUND(SUM(CX71:CX73),5)</f>
        <v>0</v>
      </c>
      <c r="CY74" s="109" t="n">
        <f aca="false">ROUND(SUM(CY71:CY73),5)</f>
        <v>0</v>
      </c>
      <c r="CZ74" s="109" t="n">
        <f aca="false">ROUND(SUM(CZ71:CZ73),5)</f>
        <v>0</v>
      </c>
      <c r="DA74" s="109" t="n">
        <f aca="false">ROUND(SUM(DA71:DA73),5)</f>
        <v>0</v>
      </c>
      <c r="DB74" s="109" t="n">
        <f aca="false">ROUND(SUM(DB71:DB73),5)</f>
        <v>0</v>
      </c>
      <c r="DC74" s="109" t="n">
        <f aca="false">ROUND(SUM(DC71:DC73),5)</f>
        <v>0</v>
      </c>
      <c r="DD74" s="109" t="n">
        <f aca="false">ROUND(SUM(DD71:DD73),5)</f>
        <v>189824.56</v>
      </c>
      <c r="DE74" s="109" t="n">
        <f aca="false">ROUND(SUM(DE71:DE73),5)</f>
        <v>0</v>
      </c>
      <c r="DF74" s="109" t="n">
        <f aca="false">ROUND(SUM(DF71:DF73),5)</f>
        <v>129219.04</v>
      </c>
      <c r="DG74" s="109" t="n">
        <f aca="false">ROUND(SUM(DG71:DG73),5)</f>
        <v>0</v>
      </c>
      <c r="DH74" s="109" t="n">
        <f aca="false">ROUND(SUM(DH71:DH73),5)</f>
        <v>0</v>
      </c>
      <c r="DI74" s="109" t="n">
        <f aca="false">ROUND(SUM(DI71:DI73),5)</f>
        <v>0</v>
      </c>
      <c r="DJ74" s="109" t="n">
        <f aca="false">ROUND(SUM(DJ71:DJ73),5)</f>
        <v>0</v>
      </c>
      <c r="DK74" s="109" t="n">
        <f aca="false">ROUND(SUM(DK71:DK73),5)</f>
        <v>0</v>
      </c>
      <c r="DL74" s="109" t="n">
        <f aca="false">ROUND(SUM(DL71:DL73),5)</f>
        <v>117769.23</v>
      </c>
      <c r="DM74" s="109" t="n">
        <f aca="false">ROUND(SUM(DM71:DM73),5)</f>
        <v>0</v>
      </c>
      <c r="DN74" s="109" t="n">
        <f aca="false">ROUND(SUM(DN71:DN73),5)</f>
        <v>24778.13</v>
      </c>
      <c r="DO74" s="109" t="n">
        <f aca="false">ROUND(SUM(DO71:DO73),5)</f>
        <v>0</v>
      </c>
      <c r="DP74" s="109" t="n">
        <f aca="false">ROUND(SUM(DP71:DP73),5)</f>
        <v>0</v>
      </c>
      <c r="DQ74" s="109" t="n">
        <f aca="false">ROUND(SUM(DQ71:DQ73),5)</f>
        <v>0</v>
      </c>
      <c r="DR74" s="109" t="n">
        <f aca="false">ROUND(SUM(DR71:DR73),5)</f>
        <v>0</v>
      </c>
      <c r="DS74" s="109" t="n">
        <f aca="false">ROUND(SUM(DS71:DS73),5)</f>
        <v>0</v>
      </c>
      <c r="DT74" s="109" t="n">
        <f aca="false">ROUND(SUM(DT71:DT73),5)</f>
        <v>0</v>
      </c>
      <c r="DU74" s="109" t="n">
        <f aca="false">ROUND(SUM(DU71:DU73),5)</f>
        <v>0</v>
      </c>
      <c r="DV74" s="109" t="n">
        <f aca="false">ROUND(SUM(DV71:DV73),5)</f>
        <v>0</v>
      </c>
      <c r="DW74" s="109" t="n">
        <f aca="false">ROUND(SUM(DW71:DW73),5)</f>
        <v>0</v>
      </c>
      <c r="DX74" s="109" t="n">
        <f aca="false">ROUND(SUM(DX71:DX73),5)</f>
        <v>0</v>
      </c>
      <c r="DY74" s="109" t="n">
        <f aca="false">ROUND(SUM(DY71:DY73),5)</f>
        <v>2151.25</v>
      </c>
      <c r="DZ74" s="109" t="n">
        <f aca="false">ROUND(SUM(DZ71:DZ73),5)</f>
        <v>250</v>
      </c>
      <c r="EA74" s="109" t="n">
        <f aca="false">ROUND(SUM(EA71:EA73),5)</f>
        <v>466.45</v>
      </c>
      <c r="EB74" s="109" t="n">
        <f aca="false">ROUND(SUM(EB71:EB73),5)</f>
        <v>0</v>
      </c>
      <c r="EC74" s="109" t="n">
        <f aca="false">ROUND(SUM(EC71:EC73),5)</f>
        <v>134.72</v>
      </c>
      <c r="ED74" s="109" t="n">
        <f aca="false">ROUND(SUM(ED71:ED73),5)</f>
        <v>0</v>
      </c>
      <c r="EE74" s="109" t="n">
        <f aca="false">ROUND(SUM(EE71:EE73),5)</f>
        <v>0</v>
      </c>
      <c r="EF74" s="109" t="n">
        <f aca="false">ROUND(SUM(EF71:EF73),5)</f>
        <v>0</v>
      </c>
      <c r="EG74" s="109" t="n">
        <f aca="false">ROUND(SUM(EG71:EG73),5)</f>
        <v>0</v>
      </c>
      <c r="EH74" s="109" t="n">
        <f aca="false">ROUND(SUM(EH71:EH73),5)</f>
        <v>473.33</v>
      </c>
      <c r="EI74" s="109" t="n">
        <f aca="false">ROUND(SUM(EI71:EI73),5)</f>
        <v>0</v>
      </c>
      <c r="EJ74" s="109" t="n">
        <f aca="false">ROUND(SUM(EJ71:EJ73),5)</f>
        <v>147224.78</v>
      </c>
      <c r="EK74" s="109" t="n">
        <f aca="false">ROUND(SUM(EK71:EK73),5)</f>
        <v>0</v>
      </c>
      <c r="EL74" s="109" t="n">
        <f aca="false">ROUND(SUM(EL71:EL73),5)</f>
        <v>0</v>
      </c>
      <c r="EM74" s="109" t="n">
        <f aca="false">ROUND(SUM(EM71:EM73),5)</f>
        <v>212349.57</v>
      </c>
      <c r="EN74" s="109" t="n">
        <f aca="false">ROUND(SUM(EN71:EN73),5)</f>
        <v>297396.94</v>
      </c>
      <c r="EO74" s="109" t="n">
        <f aca="false">ROUND(SUM(EO71:EO73),5)</f>
        <v>0</v>
      </c>
      <c r="EP74" s="109" t="n">
        <f aca="false">ROUND(SUM(EP71:EP73),5)</f>
        <v>237936</v>
      </c>
      <c r="EQ74" s="109" t="n">
        <f aca="false">ROUND(SUM(EQ71:EQ73),5)</f>
        <v>0</v>
      </c>
      <c r="ER74" s="109" t="n">
        <f aca="false">ROUND(SUM(ER71:ER73),5)</f>
        <v>64318.24</v>
      </c>
      <c r="ES74" s="109" t="n">
        <f aca="false">ROUND(SUM(ES71:ES73),5)</f>
        <v>11297.15</v>
      </c>
      <c r="ET74" s="109" t="n">
        <f aca="false">ROUND(SUM(ET71:ET73),5)</f>
        <v>0</v>
      </c>
      <c r="EU74" s="109" t="n">
        <f aca="false">ROUND(SUM(EU71:EU73),5)</f>
        <v>0</v>
      </c>
      <c r="EV74" s="109" t="n">
        <f aca="false">ROUND(SUM(EV71:EV73),5)</f>
        <v>0</v>
      </c>
      <c r="EW74" s="109" t="n">
        <f aca="false">ROUND(SUM(EW71:EW73),5)</f>
        <v>0</v>
      </c>
      <c r="EX74" s="109" t="n">
        <f aca="false">ROUND(SUM(EX71:EX73),5)</f>
        <v>0</v>
      </c>
      <c r="EY74" s="109" t="n">
        <f aca="false">ROUND(SUM(F74:EX74),5)</f>
        <v>5089716.22</v>
      </c>
      <c r="EZ74" s="114"/>
      <c r="FA74" s="125"/>
      <c r="FB74" s="114"/>
      <c r="FC74" s="125"/>
      <c r="FD74" s="114"/>
      <c r="FE74" s="125"/>
      <c r="FF74" s="114"/>
      <c r="FG74" s="125"/>
      <c r="FH74" s="114"/>
      <c r="FI74" s="125"/>
      <c r="FJ74" s="114"/>
      <c r="FK74" s="125"/>
      <c r="FL74" s="114"/>
      <c r="FM74" s="125"/>
      <c r="FN74" s="114"/>
      <c r="FO74" s="125"/>
      <c r="FP74" s="114"/>
      <c r="FQ74" s="125"/>
      <c r="FR74" s="114"/>
      <c r="FS74" s="125"/>
      <c r="FT74" s="114"/>
      <c r="FU74" s="125"/>
      <c r="FV74" s="114"/>
      <c r="FW74" s="125"/>
      <c r="FX74" s="114"/>
      <c r="FY74" s="125"/>
      <c r="FZ74" s="114"/>
      <c r="GA74" s="125"/>
      <c r="GB74" s="114"/>
      <c r="GC74" s="125"/>
      <c r="GD74" s="114"/>
      <c r="GE74" s="125"/>
      <c r="GF74" s="114"/>
      <c r="GG74" s="125"/>
      <c r="GH74" s="114"/>
      <c r="GI74" s="125"/>
      <c r="GJ74" s="114"/>
      <c r="GK74" s="125"/>
      <c r="GL74" s="114"/>
      <c r="GM74" s="125"/>
      <c r="GN74" s="114"/>
      <c r="GO74" s="125"/>
      <c r="GP74" s="114"/>
      <c r="GQ74" s="125"/>
      <c r="GR74" s="114"/>
      <c r="GS74" s="125"/>
      <c r="GT74" s="114"/>
      <c r="GU74" s="125"/>
      <c r="GV74" s="114"/>
      <c r="GW74" s="125"/>
      <c r="GX74" s="114"/>
      <c r="GY74" s="125"/>
      <c r="GZ74" s="114"/>
      <c r="HA74" s="125"/>
      <c r="HB74" s="114"/>
      <c r="HC74" s="125"/>
      <c r="HD74" s="114"/>
      <c r="HE74" s="125"/>
      <c r="HF74" s="114"/>
      <c r="HG74" s="125"/>
      <c r="HH74" s="114"/>
      <c r="HI74" s="125"/>
      <c r="HJ74" s="114"/>
      <c r="HK74" s="125"/>
      <c r="HL74" s="114"/>
      <c r="HM74" s="125"/>
      <c r="HN74" s="114"/>
      <c r="HO74" s="125"/>
      <c r="HP74" s="114"/>
      <c r="HQ74" s="125"/>
      <c r="HR74" s="114"/>
      <c r="HS74" s="125"/>
      <c r="HT74" s="114"/>
      <c r="HU74" s="125"/>
      <c r="HV74" s="114"/>
      <c r="HW74" s="125"/>
      <c r="HX74" s="114"/>
      <c r="HY74" s="125"/>
      <c r="HZ74" s="114"/>
      <c r="IA74" s="125"/>
      <c r="IB74" s="114"/>
      <c r="IC74" s="125"/>
      <c r="ID74" s="114"/>
      <c r="IE74" s="125"/>
      <c r="IF74" s="114"/>
      <c r="IG74" s="125"/>
      <c r="IH74" s="114"/>
      <c r="II74" s="125"/>
      <c r="IJ74" s="114"/>
      <c r="IK74" s="125"/>
      <c r="IL74" s="114"/>
      <c r="IM74" s="125"/>
      <c r="IN74" s="114"/>
      <c r="IO74" s="125"/>
      <c r="IP74" s="114"/>
      <c r="IQ74" s="125"/>
      <c r="IR74" s="114"/>
      <c r="IS74" s="125"/>
      <c r="IT74" s="114"/>
      <c r="IU74" s="125"/>
      <c r="IV74" s="114"/>
      <c r="IW74" s="125"/>
      <c r="IX74" s="114"/>
      <c r="IY74" s="125"/>
      <c r="IZ74" s="114"/>
      <c r="JA74" s="125"/>
      <c r="JB74" s="114"/>
      <c r="JC74" s="125"/>
      <c r="JD74" s="114"/>
      <c r="JE74" s="125"/>
      <c r="JF74" s="114"/>
      <c r="JG74" s="125"/>
      <c r="JH74" s="114"/>
      <c r="JI74" s="125"/>
      <c r="JJ74" s="114"/>
      <c r="JK74" s="125"/>
      <c r="JL74" s="114"/>
      <c r="JM74" s="125"/>
      <c r="JN74" s="114"/>
      <c r="JO74" s="125"/>
      <c r="JP74" s="114"/>
      <c r="JQ74" s="125"/>
      <c r="JR74" s="114"/>
      <c r="JS74" s="125"/>
      <c r="JT74" s="114"/>
      <c r="JU74" s="125"/>
      <c r="JV74" s="114"/>
      <c r="JW74" s="125"/>
      <c r="JX74" s="114"/>
      <c r="JY74" s="126"/>
      <c r="JZ74" s="126"/>
      <c r="KA74" s="126"/>
      <c r="KB74" s="126"/>
      <c r="KC74" s="126"/>
      <c r="KD74" s="126"/>
      <c r="KE74" s="126"/>
      <c r="KF74" s="126"/>
      <c r="KG74" s="126"/>
      <c r="KH74" s="126"/>
      <c r="KI74" s="126"/>
      <c r="KJ74" s="126"/>
      <c r="KK74" s="126"/>
      <c r="KL74" s="126"/>
    </row>
    <row r="75" customFormat="false" ht="30" hidden="false" customHeight="true" outlineLevel="0" collapsed="false">
      <c r="A75" s="76"/>
      <c r="B75" s="76"/>
      <c r="C75" s="76"/>
      <c r="D75" s="76" t="s">
        <v>116</v>
      </c>
      <c r="E75" s="76"/>
      <c r="F75" s="109"/>
      <c r="G75" s="109"/>
      <c r="H75" s="109"/>
      <c r="I75" s="109"/>
      <c r="J75" s="109"/>
      <c r="K75" s="109"/>
      <c r="L75" s="109"/>
      <c r="M75" s="109"/>
      <c r="N75" s="109"/>
      <c r="O75" s="109"/>
      <c r="P75" s="109"/>
      <c r="Q75" s="109"/>
      <c r="R75" s="109"/>
      <c r="S75" s="109"/>
      <c r="T75" s="109"/>
      <c r="U75" s="109"/>
      <c r="V75" s="109"/>
      <c r="W75" s="109"/>
      <c r="X75" s="109"/>
      <c r="Y75" s="109"/>
      <c r="Z75" s="109"/>
      <c r="AA75" s="109"/>
      <c r="AB75" s="109"/>
      <c r="AC75" s="109"/>
      <c r="AD75" s="109"/>
      <c r="AE75" s="109"/>
      <c r="AF75" s="109"/>
      <c r="AG75" s="109"/>
      <c r="AH75" s="109"/>
      <c r="AI75" s="109"/>
      <c r="AJ75" s="109"/>
      <c r="AK75" s="109"/>
      <c r="AL75" s="109"/>
      <c r="AM75" s="109"/>
      <c r="AN75" s="109"/>
      <c r="AO75" s="109"/>
      <c r="AP75" s="109"/>
      <c r="AQ75" s="109"/>
      <c r="AR75" s="109"/>
      <c r="AS75" s="109"/>
      <c r="AT75" s="109"/>
      <c r="AU75" s="109"/>
      <c r="AV75" s="109"/>
      <c r="AW75" s="109"/>
      <c r="AX75" s="109"/>
      <c r="AY75" s="109"/>
      <c r="AZ75" s="109"/>
      <c r="BA75" s="109"/>
      <c r="BB75" s="109"/>
      <c r="BC75" s="109"/>
      <c r="BD75" s="109"/>
      <c r="BE75" s="109"/>
      <c r="BF75" s="109"/>
      <c r="BG75" s="109"/>
      <c r="BH75" s="109"/>
      <c r="BI75" s="109"/>
      <c r="BJ75" s="109"/>
      <c r="BK75" s="109"/>
      <c r="BL75" s="109"/>
      <c r="BM75" s="109"/>
      <c r="BN75" s="109"/>
      <c r="BO75" s="109"/>
      <c r="BP75" s="109"/>
      <c r="BQ75" s="109"/>
      <c r="BR75" s="109"/>
      <c r="BS75" s="109"/>
      <c r="BT75" s="109"/>
      <c r="BU75" s="109"/>
      <c r="BV75" s="109"/>
      <c r="BW75" s="109"/>
      <c r="BX75" s="109"/>
      <c r="BY75" s="109"/>
      <c r="BZ75" s="109"/>
      <c r="CA75" s="109"/>
      <c r="CB75" s="109"/>
      <c r="CC75" s="109"/>
      <c r="CD75" s="109"/>
      <c r="CE75" s="109"/>
      <c r="CF75" s="109"/>
      <c r="CG75" s="109"/>
      <c r="CH75" s="109"/>
      <c r="CI75" s="109"/>
      <c r="CJ75" s="109"/>
      <c r="CK75" s="109"/>
      <c r="CL75" s="109"/>
      <c r="CM75" s="109"/>
      <c r="CN75" s="109"/>
      <c r="CO75" s="109"/>
      <c r="CP75" s="109"/>
      <c r="CQ75" s="109"/>
      <c r="CR75" s="109"/>
      <c r="CS75" s="109"/>
      <c r="CT75" s="109"/>
      <c r="CU75" s="109"/>
      <c r="CV75" s="109"/>
      <c r="CW75" s="109"/>
      <c r="CX75" s="109"/>
      <c r="CY75" s="109"/>
      <c r="CZ75" s="109"/>
      <c r="DA75" s="109"/>
      <c r="DB75" s="109"/>
      <c r="DC75" s="109"/>
      <c r="DD75" s="109"/>
      <c r="DE75" s="109"/>
      <c r="DF75" s="109"/>
      <c r="DG75" s="109"/>
      <c r="DH75" s="109"/>
      <c r="DI75" s="109"/>
      <c r="DJ75" s="109"/>
      <c r="DK75" s="109"/>
      <c r="DL75" s="109"/>
      <c r="DM75" s="109"/>
      <c r="DN75" s="109"/>
      <c r="DO75" s="109"/>
      <c r="DP75" s="109"/>
      <c r="DQ75" s="109"/>
      <c r="DR75" s="109"/>
      <c r="DS75" s="109"/>
      <c r="DT75" s="109"/>
      <c r="DU75" s="109"/>
      <c r="DV75" s="109"/>
      <c r="DW75" s="109"/>
      <c r="DX75" s="109"/>
      <c r="DY75" s="109"/>
      <c r="DZ75" s="109"/>
      <c r="EA75" s="109"/>
      <c r="EB75" s="109"/>
      <c r="EC75" s="109"/>
      <c r="ED75" s="109"/>
      <c r="EE75" s="109"/>
      <c r="EF75" s="109"/>
      <c r="EG75" s="109"/>
      <c r="EH75" s="109"/>
      <c r="EI75" s="109"/>
      <c r="EJ75" s="109"/>
      <c r="EK75" s="109"/>
      <c r="EL75" s="109"/>
      <c r="EM75" s="109"/>
      <c r="EN75" s="109"/>
      <c r="EO75" s="109"/>
      <c r="EP75" s="109"/>
      <c r="EQ75" s="109"/>
      <c r="ER75" s="109"/>
      <c r="ES75" s="109"/>
      <c r="ET75" s="109"/>
      <c r="EU75" s="109"/>
      <c r="EV75" s="109"/>
      <c r="EW75" s="109"/>
      <c r="EX75" s="109"/>
      <c r="EY75" s="109"/>
      <c r="EZ75" s="114"/>
      <c r="FA75" s="125"/>
      <c r="FB75" s="114"/>
      <c r="FC75" s="125"/>
      <c r="FD75" s="114"/>
      <c r="FE75" s="125"/>
      <c r="FF75" s="114"/>
      <c r="FG75" s="125"/>
      <c r="FH75" s="114"/>
      <c r="FI75" s="125"/>
      <c r="FJ75" s="114"/>
      <c r="FK75" s="125"/>
      <c r="FL75" s="114"/>
      <c r="FM75" s="125"/>
      <c r="FN75" s="114"/>
      <c r="FO75" s="125"/>
      <c r="FP75" s="114"/>
      <c r="FQ75" s="125"/>
      <c r="FR75" s="114"/>
      <c r="FS75" s="125"/>
      <c r="FT75" s="114"/>
      <c r="FU75" s="125"/>
      <c r="FV75" s="114"/>
      <c r="FW75" s="125"/>
      <c r="FX75" s="114"/>
      <c r="FY75" s="125"/>
      <c r="FZ75" s="114"/>
      <c r="GA75" s="125"/>
      <c r="GB75" s="114"/>
      <c r="GC75" s="125"/>
      <c r="GD75" s="114"/>
      <c r="GE75" s="125"/>
      <c r="GF75" s="114"/>
      <c r="GG75" s="125"/>
      <c r="GH75" s="114"/>
      <c r="GI75" s="125"/>
      <c r="GJ75" s="114"/>
      <c r="GK75" s="125"/>
      <c r="GL75" s="114"/>
      <c r="GM75" s="125"/>
      <c r="GN75" s="114"/>
      <c r="GO75" s="125"/>
      <c r="GP75" s="114"/>
      <c r="GQ75" s="125"/>
      <c r="GR75" s="114"/>
      <c r="GS75" s="125"/>
      <c r="GT75" s="114"/>
      <c r="GU75" s="125"/>
      <c r="GV75" s="114"/>
      <c r="GW75" s="125"/>
      <c r="GX75" s="114"/>
      <c r="GY75" s="125"/>
      <c r="GZ75" s="114"/>
      <c r="HA75" s="125"/>
      <c r="HB75" s="114"/>
      <c r="HC75" s="125"/>
      <c r="HD75" s="114"/>
      <c r="HE75" s="125"/>
      <c r="HF75" s="114"/>
      <c r="HG75" s="125"/>
      <c r="HH75" s="114"/>
      <c r="HI75" s="125"/>
      <c r="HJ75" s="114"/>
      <c r="HK75" s="125"/>
      <c r="HL75" s="114"/>
      <c r="HM75" s="125"/>
      <c r="HN75" s="114"/>
      <c r="HO75" s="125"/>
      <c r="HP75" s="114"/>
      <c r="HQ75" s="125"/>
      <c r="HR75" s="114"/>
      <c r="HS75" s="125"/>
      <c r="HT75" s="114"/>
      <c r="HU75" s="125"/>
      <c r="HV75" s="114"/>
      <c r="HW75" s="125"/>
      <c r="HX75" s="114"/>
      <c r="HY75" s="125"/>
      <c r="HZ75" s="114"/>
      <c r="IA75" s="125"/>
      <c r="IB75" s="114"/>
      <c r="IC75" s="125"/>
      <c r="ID75" s="114"/>
      <c r="IE75" s="125"/>
      <c r="IF75" s="114"/>
      <c r="IG75" s="125"/>
      <c r="IH75" s="114"/>
      <c r="II75" s="125"/>
      <c r="IJ75" s="114"/>
      <c r="IK75" s="125"/>
      <c r="IL75" s="114"/>
      <c r="IM75" s="125"/>
      <c r="IN75" s="114"/>
      <c r="IO75" s="125"/>
      <c r="IP75" s="114"/>
      <c r="IQ75" s="125"/>
      <c r="IR75" s="114"/>
      <c r="IS75" s="125"/>
      <c r="IT75" s="114"/>
      <c r="IU75" s="125"/>
      <c r="IV75" s="114"/>
      <c r="IW75" s="125"/>
      <c r="IX75" s="114"/>
      <c r="IY75" s="125"/>
      <c r="IZ75" s="114"/>
      <c r="JA75" s="125"/>
      <c r="JB75" s="114"/>
      <c r="JC75" s="125"/>
      <c r="JD75" s="114"/>
      <c r="JE75" s="125"/>
      <c r="JF75" s="114"/>
      <c r="JG75" s="125"/>
      <c r="JH75" s="114"/>
      <c r="JI75" s="125"/>
      <c r="JJ75" s="114"/>
      <c r="JK75" s="125"/>
      <c r="JL75" s="114"/>
      <c r="JM75" s="125"/>
      <c r="JN75" s="114"/>
      <c r="JO75" s="125"/>
      <c r="JP75" s="114"/>
      <c r="JQ75" s="125"/>
      <c r="JR75" s="114"/>
      <c r="JS75" s="125"/>
      <c r="JT75" s="114"/>
      <c r="JU75" s="125"/>
      <c r="JV75" s="114"/>
      <c r="JW75" s="125"/>
      <c r="JX75" s="114"/>
      <c r="JY75" s="126"/>
      <c r="JZ75" s="126"/>
      <c r="KA75" s="126"/>
      <c r="KB75" s="126"/>
      <c r="KC75" s="126"/>
      <c r="KD75" s="126"/>
      <c r="KE75" s="126"/>
      <c r="KF75" s="126"/>
      <c r="KG75" s="126"/>
      <c r="KH75" s="126"/>
      <c r="KI75" s="126"/>
      <c r="KJ75" s="126"/>
      <c r="KK75" s="126"/>
      <c r="KL75" s="126"/>
    </row>
    <row r="76" customFormat="false" ht="13.8" hidden="false" customHeight="false" outlineLevel="0" collapsed="false">
      <c r="A76" s="76"/>
      <c r="B76" s="76"/>
      <c r="C76" s="76"/>
      <c r="D76" s="76"/>
      <c r="E76" s="76" t="s">
        <v>30</v>
      </c>
      <c r="F76" s="109" t="n">
        <v>0</v>
      </c>
      <c r="G76" s="109" t="n">
        <v>1319.04</v>
      </c>
      <c r="H76" s="109" t="n">
        <v>0</v>
      </c>
      <c r="I76" s="109" t="n">
        <v>0</v>
      </c>
      <c r="J76" s="109" t="n">
        <v>0</v>
      </c>
      <c r="K76" s="109" t="n">
        <v>3756.36</v>
      </c>
      <c r="L76" s="109" t="n">
        <v>4713.6</v>
      </c>
      <c r="M76" s="109" t="n">
        <v>0</v>
      </c>
      <c r="N76" s="109" t="n">
        <v>119964.84</v>
      </c>
      <c r="O76" s="109" t="n">
        <v>0</v>
      </c>
      <c r="P76" s="109" t="n">
        <v>11986.56</v>
      </c>
      <c r="Q76" s="109" t="n">
        <v>0</v>
      </c>
      <c r="R76" s="109" t="n">
        <v>0</v>
      </c>
      <c r="S76" s="109" t="n">
        <v>0</v>
      </c>
      <c r="T76" s="109" t="n">
        <v>0</v>
      </c>
      <c r="U76" s="109" t="n">
        <v>6829.92</v>
      </c>
      <c r="V76" s="109" t="n">
        <v>0</v>
      </c>
      <c r="W76" s="109" t="n">
        <v>0</v>
      </c>
      <c r="X76" s="109" t="n">
        <v>0</v>
      </c>
      <c r="Y76" s="109" t="n">
        <v>0</v>
      </c>
      <c r="Z76" s="109" t="n">
        <v>0</v>
      </c>
      <c r="AA76" s="109" t="n">
        <v>0</v>
      </c>
      <c r="AB76" s="109" t="n">
        <v>0</v>
      </c>
      <c r="AC76" s="109" t="n">
        <v>0</v>
      </c>
      <c r="AD76" s="109" t="n">
        <v>0</v>
      </c>
      <c r="AE76" s="109" t="n">
        <v>0</v>
      </c>
      <c r="AF76" s="109" t="n">
        <v>0</v>
      </c>
      <c r="AG76" s="109" t="n">
        <v>0</v>
      </c>
      <c r="AH76" s="109" t="n">
        <v>0</v>
      </c>
      <c r="AI76" s="109" t="n">
        <v>0</v>
      </c>
      <c r="AJ76" s="109" t="n">
        <v>0</v>
      </c>
      <c r="AK76" s="109" t="n">
        <v>0</v>
      </c>
      <c r="AL76" s="109" t="n">
        <v>0</v>
      </c>
      <c r="AM76" s="109" t="n">
        <v>0</v>
      </c>
      <c r="AN76" s="109" t="n">
        <v>0</v>
      </c>
      <c r="AO76" s="109" t="n">
        <v>0</v>
      </c>
      <c r="AP76" s="109" t="n">
        <v>0</v>
      </c>
      <c r="AQ76" s="109" t="n">
        <v>0</v>
      </c>
      <c r="AR76" s="109" t="n">
        <v>0</v>
      </c>
      <c r="AS76" s="109" t="n">
        <v>0</v>
      </c>
      <c r="AT76" s="109" t="n">
        <v>25657.8</v>
      </c>
      <c r="AU76" s="109" t="n">
        <v>0</v>
      </c>
      <c r="AV76" s="109" t="n">
        <v>0</v>
      </c>
      <c r="AW76" s="109" t="n">
        <v>0</v>
      </c>
      <c r="AX76" s="109" t="n">
        <v>0</v>
      </c>
      <c r="AY76" s="109" t="n">
        <v>0</v>
      </c>
      <c r="AZ76" s="109" t="n">
        <v>0</v>
      </c>
      <c r="BA76" s="109" t="n">
        <v>0</v>
      </c>
      <c r="BB76" s="109" t="n">
        <v>0</v>
      </c>
      <c r="BC76" s="109" t="n">
        <v>0</v>
      </c>
      <c r="BD76" s="109" t="n">
        <v>0</v>
      </c>
      <c r="BE76" s="109" t="n">
        <v>0</v>
      </c>
      <c r="BF76" s="109" t="n">
        <v>0</v>
      </c>
      <c r="BG76" s="109" t="n">
        <v>135758.12</v>
      </c>
      <c r="BH76" s="109" t="n">
        <v>0</v>
      </c>
      <c r="BI76" s="109" t="n">
        <v>0</v>
      </c>
      <c r="BJ76" s="109" t="n">
        <v>0</v>
      </c>
      <c r="BK76" s="109" t="n">
        <v>69776.76</v>
      </c>
      <c r="BL76" s="109" t="n">
        <v>0</v>
      </c>
      <c r="BM76" s="109" t="n">
        <v>19380.84</v>
      </c>
      <c r="BN76" s="109" t="n">
        <v>0</v>
      </c>
      <c r="BO76" s="109" t="n">
        <v>0</v>
      </c>
      <c r="BP76" s="109" t="n">
        <v>0</v>
      </c>
      <c r="BQ76" s="109" t="n">
        <v>0</v>
      </c>
      <c r="BR76" s="109" t="n">
        <v>0</v>
      </c>
      <c r="BS76" s="109" t="n">
        <v>0</v>
      </c>
      <c r="BT76" s="109" t="n">
        <v>0</v>
      </c>
      <c r="BU76" s="109" t="n">
        <v>0</v>
      </c>
      <c r="BV76" s="109" t="n">
        <v>5924.16</v>
      </c>
      <c r="BW76" s="109" t="n">
        <v>0</v>
      </c>
      <c r="BX76" s="109" t="n">
        <v>3949.44</v>
      </c>
      <c r="BY76" s="109" t="n">
        <v>0</v>
      </c>
      <c r="BZ76" s="109" t="n">
        <v>9496.68</v>
      </c>
      <c r="CA76" s="109" t="n">
        <v>0</v>
      </c>
      <c r="CB76" s="109" t="n">
        <v>0</v>
      </c>
      <c r="CC76" s="109" t="n">
        <v>0</v>
      </c>
      <c r="CD76" s="109" t="n">
        <v>0</v>
      </c>
      <c r="CE76" s="109" t="n">
        <v>0</v>
      </c>
      <c r="CF76" s="109" t="n">
        <v>0</v>
      </c>
      <c r="CG76" s="109" t="n">
        <v>0</v>
      </c>
      <c r="CH76" s="109" t="n">
        <v>0</v>
      </c>
      <c r="CI76" s="109" t="n">
        <v>0</v>
      </c>
      <c r="CJ76" s="109" t="n">
        <v>0</v>
      </c>
      <c r="CK76" s="109" t="n">
        <v>17619</v>
      </c>
      <c r="CL76" s="109" t="n">
        <v>0</v>
      </c>
      <c r="CM76" s="109" t="n">
        <v>0</v>
      </c>
      <c r="CN76" s="109" t="n">
        <v>0</v>
      </c>
      <c r="CO76" s="109" t="n">
        <v>0</v>
      </c>
      <c r="CP76" s="109" t="n">
        <v>0</v>
      </c>
      <c r="CQ76" s="109" t="n">
        <v>2638.08</v>
      </c>
      <c r="CR76" s="109" t="n">
        <v>0</v>
      </c>
      <c r="CS76" s="109" t="n">
        <v>0</v>
      </c>
      <c r="CT76" s="109" t="n">
        <v>10379.88</v>
      </c>
      <c r="CU76" s="109" t="n">
        <v>0</v>
      </c>
      <c r="CV76" s="109" t="n">
        <v>26379.72</v>
      </c>
      <c r="CW76" s="109" t="n">
        <v>0</v>
      </c>
      <c r="CX76" s="109" t="n">
        <v>0</v>
      </c>
      <c r="CY76" s="109" t="n">
        <v>0</v>
      </c>
      <c r="CZ76" s="109" t="n">
        <v>0</v>
      </c>
      <c r="DA76" s="109" t="n">
        <v>21103.8</v>
      </c>
      <c r="DB76" s="109" t="n">
        <v>0</v>
      </c>
      <c r="DC76" s="109" t="n">
        <v>0</v>
      </c>
      <c r="DD76" s="109" t="n">
        <v>0</v>
      </c>
      <c r="DE76" s="109" t="n">
        <v>0</v>
      </c>
      <c r="DF76" s="109" t="n">
        <v>59488.2</v>
      </c>
      <c r="DG76" s="109" t="n">
        <v>0</v>
      </c>
      <c r="DH76" s="109" t="n">
        <v>0</v>
      </c>
      <c r="DI76" s="109" t="n">
        <v>0</v>
      </c>
      <c r="DJ76" s="109" t="n">
        <v>0</v>
      </c>
      <c r="DK76" s="109" t="n">
        <v>0</v>
      </c>
      <c r="DL76" s="109" t="n">
        <v>4770</v>
      </c>
      <c r="DM76" s="109" t="n">
        <v>0</v>
      </c>
      <c r="DN76" s="109" t="n">
        <v>20726.04</v>
      </c>
      <c r="DO76" s="109" t="n">
        <v>0</v>
      </c>
      <c r="DP76" s="109" t="n">
        <v>0</v>
      </c>
      <c r="DQ76" s="109" t="n">
        <v>0</v>
      </c>
      <c r="DR76" s="109" t="n">
        <v>0</v>
      </c>
      <c r="DS76" s="109" t="n">
        <v>0</v>
      </c>
      <c r="DT76" s="109" t="n">
        <v>0</v>
      </c>
      <c r="DU76" s="109" t="n">
        <v>0</v>
      </c>
      <c r="DV76" s="109" t="n">
        <v>0</v>
      </c>
      <c r="DW76" s="109" t="n">
        <v>12908.88</v>
      </c>
      <c r="DX76" s="109" t="n">
        <v>0</v>
      </c>
      <c r="DY76" s="109" t="n">
        <v>0</v>
      </c>
      <c r="DZ76" s="109" t="n">
        <v>0</v>
      </c>
      <c r="EA76" s="109" t="n">
        <v>0</v>
      </c>
      <c r="EB76" s="109" t="n">
        <v>0</v>
      </c>
      <c r="EC76" s="109" t="n">
        <v>0</v>
      </c>
      <c r="ED76" s="109" t="n">
        <v>0</v>
      </c>
      <c r="EE76" s="109" t="n">
        <v>0</v>
      </c>
      <c r="EF76" s="109" t="n">
        <v>0</v>
      </c>
      <c r="EG76" s="109" t="n">
        <v>0</v>
      </c>
      <c r="EH76" s="109" t="n">
        <v>0</v>
      </c>
      <c r="EI76" s="109" t="n">
        <v>0</v>
      </c>
      <c r="EJ76" s="109" t="n">
        <v>6594.96</v>
      </c>
      <c r="EK76" s="109" t="n">
        <v>0</v>
      </c>
      <c r="EL76" s="109" t="n">
        <v>0</v>
      </c>
      <c r="EM76" s="109" t="n">
        <v>41381.52</v>
      </c>
      <c r="EN76" s="109" t="n">
        <v>0</v>
      </c>
      <c r="EO76" s="109" t="n">
        <v>0</v>
      </c>
      <c r="EP76" s="109" t="n">
        <v>0</v>
      </c>
      <c r="EQ76" s="109" t="n">
        <v>0</v>
      </c>
      <c r="ER76" s="109" t="n">
        <v>13775.4</v>
      </c>
      <c r="ES76" s="109" t="n">
        <v>0</v>
      </c>
      <c r="ET76" s="109" t="n">
        <v>0</v>
      </c>
      <c r="EU76" s="109" t="n">
        <v>0</v>
      </c>
      <c r="EV76" s="109" t="n">
        <v>0</v>
      </c>
      <c r="EW76" s="109" t="n">
        <v>0</v>
      </c>
      <c r="EX76" s="109" t="n">
        <v>0</v>
      </c>
      <c r="EY76" s="109" t="n">
        <f aca="false">ROUND(SUM(F76:EX76),5)</f>
        <v>656279.6</v>
      </c>
      <c r="EZ76" s="114"/>
      <c r="FA76" s="125"/>
      <c r="FB76" s="114"/>
      <c r="FC76" s="125"/>
      <c r="FD76" s="114"/>
      <c r="FE76" s="125"/>
      <c r="FF76" s="114"/>
      <c r="FG76" s="125"/>
      <c r="FH76" s="114"/>
      <c r="FI76" s="125"/>
      <c r="FJ76" s="114"/>
      <c r="FK76" s="125"/>
      <c r="FL76" s="114"/>
      <c r="FM76" s="125"/>
      <c r="FN76" s="114"/>
      <c r="FO76" s="125"/>
      <c r="FP76" s="114"/>
      <c r="FQ76" s="125"/>
      <c r="FR76" s="114"/>
      <c r="FS76" s="125"/>
      <c r="FT76" s="114"/>
      <c r="FU76" s="125"/>
      <c r="FV76" s="114"/>
      <c r="FW76" s="125"/>
      <c r="FX76" s="114"/>
      <c r="FY76" s="125"/>
      <c r="FZ76" s="114"/>
      <c r="GA76" s="125"/>
      <c r="GB76" s="114"/>
      <c r="GC76" s="125"/>
      <c r="GD76" s="114"/>
      <c r="GE76" s="125"/>
      <c r="GF76" s="114"/>
      <c r="GG76" s="125"/>
      <c r="GH76" s="114"/>
      <c r="GI76" s="125"/>
      <c r="GJ76" s="114"/>
      <c r="GK76" s="125"/>
      <c r="GL76" s="114"/>
      <c r="GM76" s="125"/>
      <c r="GN76" s="114"/>
      <c r="GO76" s="125"/>
      <c r="GP76" s="114"/>
      <c r="GQ76" s="125"/>
      <c r="GR76" s="114"/>
      <c r="GS76" s="125"/>
      <c r="GT76" s="114"/>
      <c r="GU76" s="125"/>
      <c r="GV76" s="114"/>
      <c r="GW76" s="125"/>
      <c r="GX76" s="114"/>
      <c r="GY76" s="125"/>
      <c r="GZ76" s="114"/>
      <c r="HA76" s="125"/>
      <c r="HB76" s="114"/>
      <c r="HC76" s="125"/>
      <c r="HD76" s="114"/>
      <c r="HE76" s="125"/>
      <c r="HF76" s="114"/>
      <c r="HG76" s="125"/>
      <c r="HH76" s="114"/>
      <c r="HI76" s="125"/>
      <c r="HJ76" s="114"/>
      <c r="HK76" s="125"/>
      <c r="HL76" s="114"/>
      <c r="HM76" s="125"/>
      <c r="HN76" s="114"/>
      <c r="HO76" s="125"/>
      <c r="HP76" s="114"/>
      <c r="HQ76" s="125"/>
      <c r="HR76" s="114"/>
      <c r="HS76" s="125"/>
      <c r="HT76" s="114"/>
      <c r="HU76" s="125"/>
      <c r="HV76" s="114"/>
      <c r="HW76" s="125"/>
      <c r="HX76" s="114"/>
      <c r="HY76" s="125"/>
      <c r="HZ76" s="114"/>
      <c r="IA76" s="125"/>
      <c r="IB76" s="114"/>
      <c r="IC76" s="125"/>
      <c r="ID76" s="114"/>
      <c r="IE76" s="125"/>
      <c r="IF76" s="114"/>
      <c r="IG76" s="125"/>
      <c r="IH76" s="114"/>
      <c r="II76" s="125"/>
      <c r="IJ76" s="114"/>
      <c r="IK76" s="125"/>
      <c r="IL76" s="114"/>
      <c r="IM76" s="125"/>
      <c r="IN76" s="114"/>
      <c r="IO76" s="125"/>
      <c r="IP76" s="114"/>
      <c r="IQ76" s="125"/>
      <c r="IR76" s="114"/>
      <c r="IS76" s="125"/>
      <c r="IT76" s="114"/>
      <c r="IU76" s="125"/>
      <c r="IV76" s="114"/>
      <c r="IW76" s="125"/>
      <c r="IX76" s="114"/>
      <c r="IY76" s="125"/>
      <c r="IZ76" s="114"/>
      <c r="JA76" s="125"/>
      <c r="JB76" s="114"/>
      <c r="JC76" s="125"/>
      <c r="JD76" s="114"/>
      <c r="JE76" s="125"/>
      <c r="JF76" s="114"/>
      <c r="JG76" s="125"/>
      <c r="JH76" s="114"/>
      <c r="JI76" s="125"/>
      <c r="JJ76" s="114"/>
      <c r="JK76" s="125"/>
      <c r="JL76" s="114"/>
      <c r="JM76" s="125"/>
      <c r="JN76" s="114"/>
      <c r="JO76" s="125"/>
      <c r="JP76" s="114"/>
      <c r="JQ76" s="125"/>
      <c r="JR76" s="114"/>
      <c r="JS76" s="125"/>
      <c r="JT76" s="114"/>
      <c r="JU76" s="125"/>
      <c r="JV76" s="114"/>
      <c r="JW76" s="125"/>
      <c r="JX76" s="114"/>
      <c r="JY76" s="126"/>
      <c r="JZ76" s="126"/>
      <c r="KA76" s="126"/>
      <c r="KB76" s="126"/>
      <c r="KC76" s="126"/>
      <c r="KD76" s="126"/>
      <c r="KE76" s="126"/>
      <c r="KF76" s="126"/>
      <c r="KG76" s="126"/>
      <c r="KH76" s="126"/>
      <c r="KI76" s="126"/>
      <c r="KJ76" s="126"/>
      <c r="KK76" s="126"/>
      <c r="KL76" s="126"/>
    </row>
    <row r="77" customFormat="false" ht="13.8" hidden="false" customHeight="false" outlineLevel="0" collapsed="false">
      <c r="A77" s="76"/>
      <c r="B77" s="76"/>
      <c r="C77" s="76"/>
      <c r="D77" s="76"/>
      <c r="E77" s="76" t="s">
        <v>117</v>
      </c>
      <c r="F77" s="109" t="n">
        <v>0</v>
      </c>
      <c r="G77" s="109" t="n">
        <v>868</v>
      </c>
      <c r="H77" s="109" t="n">
        <v>46162.92</v>
      </c>
      <c r="I77" s="109" t="n">
        <v>0</v>
      </c>
      <c r="J77" s="109" t="n">
        <v>7825.48</v>
      </c>
      <c r="K77" s="109" t="n">
        <v>12892.02</v>
      </c>
      <c r="L77" s="109" t="n">
        <v>233.35</v>
      </c>
      <c r="M77" s="109" t="n">
        <v>56.19</v>
      </c>
      <c r="N77" s="109" t="n">
        <v>4099.63</v>
      </c>
      <c r="O77" s="109" t="n">
        <v>10285.83</v>
      </c>
      <c r="P77" s="109" t="n">
        <v>0</v>
      </c>
      <c r="Q77" s="109" t="n">
        <v>4958.33</v>
      </c>
      <c r="R77" s="109" t="n">
        <v>0</v>
      </c>
      <c r="S77" s="109" t="n">
        <v>0</v>
      </c>
      <c r="T77" s="109" t="n">
        <v>0</v>
      </c>
      <c r="U77" s="109" t="n">
        <v>278.9</v>
      </c>
      <c r="V77" s="109" t="n">
        <v>6726.28</v>
      </c>
      <c r="W77" s="109" t="n">
        <v>0</v>
      </c>
      <c r="X77" s="109" t="n">
        <v>0</v>
      </c>
      <c r="Y77" s="109" t="n">
        <v>27654.8</v>
      </c>
      <c r="Z77" s="109" t="n">
        <v>0</v>
      </c>
      <c r="AA77" s="109" t="n">
        <v>0</v>
      </c>
      <c r="AB77" s="109" t="n">
        <v>0</v>
      </c>
      <c r="AC77" s="109" t="n">
        <v>10000</v>
      </c>
      <c r="AD77" s="109" t="n">
        <v>7015.28</v>
      </c>
      <c r="AE77" s="109" t="n">
        <v>65</v>
      </c>
      <c r="AF77" s="109" t="n">
        <v>0</v>
      </c>
      <c r="AG77" s="109" t="n">
        <v>4698.37</v>
      </c>
      <c r="AH77" s="109" t="n">
        <v>0</v>
      </c>
      <c r="AI77" s="109" t="n">
        <v>1434.07</v>
      </c>
      <c r="AJ77" s="109" t="n">
        <v>2943.61</v>
      </c>
      <c r="AK77" s="109" t="n">
        <v>1464.93</v>
      </c>
      <c r="AL77" s="109" t="n">
        <v>2907.56</v>
      </c>
      <c r="AM77" s="109" t="n">
        <v>6607.66</v>
      </c>
      <c r="AN77" s="109" t="n">
        <v>0</v>
      </c>
      <c r="AO77" s="109" t="n">
        <v>0</v>
      </c>
      <c r="AP77" s="109" t="n">
        <v>0</v>
      </c>
      <c r="AQ77" s="109" t="n">
        <v>129.81</v>
      </c>
      <c r="AR77" s="109" t="n">
        <v>0</v>
      </c>
      <c r="AS77" s="109" t="n">
        <v>0</v>
      </c>
      <c r="AT77" s="109" t="n">
        <v>4845.92</v>
      </c>
      <c r="AU77" s="109" t="n">
        <v>2356.03</v>
      </c>
      <c r="AV77" s="109" t="n">
        <v>4505.65</v>
      </c>
      <c r="AW77" s="109" t="n">
        <v>0</v>
      </c>
      <c r="AX77" s="109" t="n">
        <v>10</v>
      </c>
      <c r="AY77" s="109" t="n">
        <v>1705.51</v>
      </c>
      <c r="AZ77" s="109" t="n">
        <v>526.19</v>
      </c>
      <c r="BA77" s="109" t="n">
        <v>623.15</v>
      </c>
      <c r="BB77" s="109" t="n">
        <v>797.5</v>
      </c>
      <c r="BC77" s="109" t="n">
        <v>389.23</v>
      </c>
      <c r="BD77" s="109" t="n">
        <v>0</v>
      </c>
      <c r="BE77" s="109" t="n">
        <v>0</v>
      </c>
      <c r="BF77" s="109" t="n">
        <v>56.58</v>
      </c>
      <c r="BG77" s="109" t="n">
        <v>17189.54</v>
      </c>
      <c r="BH77" s="109" t="n">
        <v>494</v>
      </c>
      <c r="BI77" s="109" t="n">
        <v>162.49</v>
      </c>
      <c r="BJ77" s="109" t="n">
        <v>0</v>
      </c>
      <c r="BK77" s="109" t="n">
        <v>4634.67</v>
      </c>
      <c r="BL77" s="109" t="n">
        <v>0</v>
      </c>
      <c r="BM77" s="109" t="n">
        <v>2668.51</v>
      </c>
      <c r="BN77" s="109" t="n">
        <v>169.79</v>
      </c>
      <c r="BO77" s="109" t="n">
        <v>214.86</v>
      </c>
      <c r="BP77" s="109" t="n">
        <v>0</v>
      </c>
      <c r="BQ77" s="109" t="n">
        <v>0</v>
      </c>
      <c r="BR77" s="109" t="n">
        <v>0</v>
      </c>
      <c r="BS77" s="109" t="n">
        <v>124.44</v>
      </c>
      <c r="BT77" s="109" t="n">
        <v>0</v>
      </c>
      <c r="BU77" s="109" t="n">
        <v>3129.89</v>
      </c>
      <c r="BV77" s="109" t="n">
        <v>-3250</v>
      </c>
      <c r="BW77" s="109" t="n">
        <v>0</v>
      </c>
      <c r="BX77" s="109" t="n">
        <v>8743.59</v>
      </c>
      <c r="BY77" s="109" t="n">
        <v>0</v>
      </c>
      <c r="BZ77" s="109" t="n">
        <v>1893.33</v>
      </c>
      <c r="CA77" s="109" t="n">
        <v>0</v>
      </c>
      <c r="CB77" s="109" t="n">
        <v>1637.64</v>
      </c>
      <c r="CC77" s="109" t="n">
        <v>0</v>
      </c>
      <c r="CD77" s="109" t="n">
        <v>0</v>
      </c>
      <c r="CE77" s="109" t="n">
        <v>0</v>
      </c>
      <c r="CF77" s="109" t="n">
        <v>3057.9</v>
      </c>
      <c r="CG77" s="109" t="n">
        <v>0</v>
      </c>
      <c r="CH77" s="109" t="n">
        <v>0</v>
      </c>
      <c r="CI77" s="109" t="n">
        <v>0</v>
      </c>
      <c r="CJ77" s="109" t="n">
        <v>632.08</v>
      </c>
      <c r="CK77" s="109" t="n">
        <v>9376.84</v>
      </c>
      <c r="CL77" s="109" t="n">
        <v>0</v>
      </c>
      <c r="CM77" s="109" t="n">
        <v>4566.71</v>
      </c>
      <c r="CN77" s="109" t="n">
        <v>0</v>
      </c>
      <c r="CO77" s="109" t="n">
        <v>5123.54</v>
      </c>
      <c r="CP77" s="109" t="n">
        <v>0</v>
      </c>
      <c r="CQ77" s="109" t="n">
        <v>8009.02</v>
      </c>
      <c r="CR77" s="109" t="n">
        <v>0</v>
      </c>
      <c r="CS77" s="109" t="n">
        <v>5564.83</v>
      </c>
      <c r="CT77" s="109" t="n">
        <v>12316.96</v>
      </c>
      <c r="CU77" s="109" t="n">
        <v>4538.64</v>
      </c>
      <c r="CV77" s="109" t="n">
        <v>2704.24</v>
      </c>
      <c r="CW77" s="109" t="n">
        <v>0</v>
      </c>
      <c r="CX77" s="109" t="n">
        <v>200</v>
      </c>
      <c r="CY77" s="109" t="n">
        <v>1470.37</v>
      </c>
      <c r="CZ77" s="109" t="n">
        <v>0</v>
      </c>
      <c r="DA77" s="109" t="n">
        <v>269.46</v>
      </c>
      <c r="DB77" s="109" t="n">
        <v>0</v>
      </c>
      <c r="DC77" s="109" t="n">
        <v>160.29</v>
      </c>
      <c r="DD77" s="109" t="n">
        <v>19956.37</v>
      </c>
      <c r="DE77" s="109" t="n">
        <v>4053.6</v>
      </c>
      <c r="DF77" s="109" t="n">
        <v>2933.9</v>
      </c>
      <c r="DG77" s="109" t="n">
        <v>465.34</v>
      </c>
      <c r="DH77" s="109" t="n">
        <v>0</v>
      </c>
      <c r="DI77" s="109" t="n">
        <v>0</v>
      </c>
      <c r="DJ77" s="109" t="n">
        <v>4115.68</v>
      </c>
      <c r="DK77" s="109" t="n">
        <v>20359</v>
      </c>
      <c r="DL77" s="109" t="n">
        <v>2707.32</v>
      </c>
      <c r="DM77" s="109" t="n">
        <v>185.7</v>
      </c>
      <c r="DN77" s="109" t="n">
        <v>574.92</v>
      </c>
      <c r="DO77" s="109" t="n">
        <v>0</v>
      </c>
      <c r="DP77" s="109" t="n">
        <v>0</v>
      </c>
      <c r="DQ77" s="109" t="n">
        <v>0</v>
      </c>
      <c r="DR77" s="109" t="n">
        <v>1332.29</v>
      </c>
      <c r="DS77" s="109" t="n">
        <v>0</v>
      </c>
      <c r="DT77" s="109" t="n">
        <v>467.59</v>
      </c>
      <c r="DU77" s="109" t="n">
        <v>0</v>
      </c>
      <c r="DV77" s="109" t="n">
        <v>1654.16</v>
      </c>
      <c r="DW77" s="109" t="n">
        <v>3173.04</v>
      </c>
      <c r="DX77" s="109" t="n">
        <v>0</v>
      </c>
      <c r="DY77" s="109" t="n">
        <v>1329.64</v>
      </c>
      <c r="DZ77" s="109" t="n">
        <v>0</v>
      </c>
      <c r="EA77" s="109" t="n">
        <v>1231.09</v>
      </c>
      <c r="EB77" s="109" t="n">
        <v>0</v>
      </c>
      <c r="EC77" s="109" t="n">
        <v>0</v>
      </c>
      <c r="ED77" s="109" t="n">
        <v>193.8</v>
      </c>
      <c r="EE77" s="109" t="n">
        <v>0</v>
      </c>
      <c r="EF77" s="109" t="n">
        <v>0</v>
      </c>
      <c r="EG77" s="109" t="n">
        <v>0</v>
      </c>
      <c r="EH77" s="109" t="n">
        <v>0</v>
      </c>
      <c r="EI77" s="109" t="n">
        <v>0</v>
      </c>
      <c r="EJ77" s="109" t="n">
        <v>4466.86</v>
      </c>
      <c r="EK77" s="109" t="n">
        <v>0</v>
      </c>
      <c r="EL77" s="109" t="n">
        <v>0</v>
      </c>
      <c r="EM77" s="109" t="n">
        <v>17239.27</v>
      </c>
      <c r="EN77" s="109" t="n">
        <v>9230.52</v>
      </c>
      <c r="EO77" s="109" t="n">
        <v>0</v>
      </c>
      <c r="EP77" s="109" t="n">
        <v>8078.08</v>
      </c>
      <c r="EQ77" s="109" t="n">
        <v>0</v>
      </c>
      <c r="ER77" s="109" t="n">
        <v>4427.18</v>
      </c>
      <c r="ES77" s="109" t="n">
        <v>2949.08</v>
      </c>
      <c r="ET77" s="109" t="n">
        <v>0</v>
      </c>
      <c r="EU77" s="109" t="n">
        <v>0</v>
      </c>
      <c r="EV77" s="109" t="n">
        <v>0</v>
      </c>
      <c r="EW77" s="109" t="n">
        <v>0</v>
      </c>
      <c r="EX77" s="109" t="n">
        <v>0</v>
      </c>
      <c r="EY77" s="109" t="n">
        <f aca="false">ROUND(SUM(F77:EX77),5)</f>
        <v>382051.84</v>
      </c>
      <c r="EZ77" s="114"/>
      <c r="FA77" s="125"/>
      <c r="FB77" s="114"/>
      <c r="FC77" s="125"/>
      <c r="FD77" s="114"/>
      <c r="FE77" s="125"/>
      <c r="FF77" s="114"/>
      <c r="FG77" s="125"/>
      <c r="FH77" s="114"/>
      <c r="FI77" s="125"/>
      <c r="FJ77" s="114"/>
      <c r="FK77" s="125"/>
      <c r="FL77" s="114"/>
      <c r="FM77" s="125"/>
      <c r="FN77" s="114"/>
      <c r="FO77" s="125"/>
      <c r="FP77" s="114"/>
      <c r="FQ77" s="125"/>
      <c r="FR77" s="114"/>
      <c r="FS77" s="125"/>
      <c r="FT77" s="114"/>
      <c r="FU77" s="125"/>
      <c r="FV77" s="114"/>
      <c r="FW77" s="125"/>
      <c r="FX77" s="114"/>
      <c r="FY77" s="125"/>
      <c r="FZ77" s="114"/>
      <c r="GA77" s="125"/>
      <c r="GB77" s="114"/>
      <c r="GC77" s="125"/>
      <c r="GD77" s="114"/>
      <c r="GE77" s="125"/>
      <c r="GF77" s="114"/>
      <c r="GG77" s="125"/>
      <c r="GH77" s="114"/>
      <c r="GI77" s="125"/>
      <c r="GJ77" s="114"/>
      <c r="GK77" s="125"/>
      <c r="GL77" s="114"/>
      <c r="GM77" s="125"/>
      <c r="GN77" s="114"/>
      <c r="GO77" s="125"/>
      <c r="GP77" s="114"/>
      <c r="GQ77" s="125"/>
      <c r="GR77" s="114"/>
      <c r="GS77" s="125"/>
      <c r="GT77" s="114"/>
      <c r="GU77" s="125"/>
      <c r="GV77" s="114"/>
      <c r="GW77" s="125"/>
      <c r="GX77" s="114"/>
      <c r="GY77" s="125"/>
      <c r="GZ77" s="114"/>
      <c r="HA77" s="125"/>
      <c r="HB77" s="114"/>
      <c r="HC77" s="125"/>
      <c r="HD77" s="114"/>
      <c r="HE77" s="125"/>
      <c r="HF77" s="114"/>
      <c r="HG77" s="125"/>
      <c r="HH77" s="114"/>
      <c r="HI77" s="125"/>
      <c r="HJ77" s="114"/>
      <c r="HK77" s="125"/>
      <c r="HL77" s="114"/>
      <c r="HM77" s="125"/>
      <c r="HN77" s="114"/>
      <c r="HO77" s="125"/>
      <c r="HP77" s="114"/>
      <c r="HQ77" s="125"/>
      <c r="HR77" s="114"/>
      <c r="HS77" s="125"/>
      <c r="HT77" s="114"/>
      <c r="HU77" s="125"/>
      <c r="HV77" s="114"/>
      <c r="HW77" s="125"/>
      <c r="HX77" s="114"/>
      <c r="HY77" s="125"/>
      <c r="HZ77" s="114"/>
      <c r="IA77" s="125"/>
      <c r="IB77" s="114"/>
      <c r="IC77" s="125"/>
      <c r="ID77" s="114"/>
      <c r="IE77" s="125"/>
      <c r="IF77" s="114"/>
      <c r="IG77" s="125"/>
      <c r="IH77" s="114"/>
      <c r="II77" s="125"/>
      <c r="IJ77" s="114"/>
      <c r="IK77" s="125"/>
      <c r="IL77" s="114"/>
      <c r="IM77" s="125"/>
      <c r="IN77" s="114"/>
      <c r="IO77" s="125"/>
      <c r="IP77" s="114"/>
      <c r="IQ77" s="125"/>
      <c r="IR77" s="114"/>
      <c r="IS77" s="125"/>
      <c r="IT77" s="114"/>
      <c r="IU77" s="125"/>
      <c r="IV77" s="114"/>
      <c r="IW77" s="125"/>
      <c r="IX77" s="114"/>
      <c r="IY77" s="125"/>
      <c r="IZ77" s="114"/>
      <c r="JA77" s="125"/>
      <c r="JB77" s="114"/>
      <c r="JC77" s="125"/>
      <c r="JD77" s="114"/>
      <c r="JE77" s="125"/>
      <c r="JF77" s="114"/>
      <c r="JG77" s="125"/>
      <c r="JH77" s="114"/>
      <c r="JI77" s="125"/>
      <c r="JJ77" s="114"/>
      <c r="JK77" s="125"/>
      <c r="JL77" s="114"/>
      <c r="JM77" s="125"/>
      <c r="JN77" s="114"/>
      <c r="JO77" s="125"/>
      <c r="JP77" s="114"/>
      <c r="JQ77" s="125"/>
      <c r="JR77" s="114"/>
      <c r="JS77" s="125"/>
      <c r="JT77" s="114"/>
      <c r="JU77" s="125"/>
      <c r="JV77" s="114"/>
      <c r="JW77" s="125"/>
      <c r="JX77" s="114"/>
      <c r="JY77" s="126"/>
      <c r="JZ77" s="126"/>
      <c r="KA77" s="126"/>
      <c r="KB77" s="126"/>
      <c r="KC77" s="126"/>
      <c r="KD77" s="126"/>
      <c r="KE77" s="126"/>
      <c r="KF77" s="126"/>
      <c r="KG77" s="126"/>
      <c r="KH77" s="126"/>
      <c r="KI77" s="126"/>
      <c r="KJ77" s="126"/>
      <c r="KK77" s="126"/>
      <c r="KL77" s="126"/>
    </row>
    <row r="78" customFormat="false" ht="13.8" hidden="false" customHeight="false" outlineLevel="0" collapsed="false">
      <c r="A78" s="76"/>
      <c r="B78" s="76"/>
      <c r="C78" s="76"/>
      <c r="D78" s="76"/>
      <c r="E78" s="76" t="s">
        <v>118</v>
      </c>
      <c r="F78" s="109" t="n">
        <v>0</v>
      </c>
      <c r="G78" s="109" t="n">
        <v>0</v>
      </c>
      <c r="H78" s="109" t="n">
        <v>0</v>
      </c>
      <c r="I78" s="109" t="n">
        <v>0</v>
      </c>
      <c r="J78" s="109" t="n">
        <v>0</v>
      </c>
      <c r="K78" s="109" t="n">
        <v>0</v>
      </c>
      <c r="L78" s="109" t="n">
        <v>0</v>
      </c>
      <c r="M78" s="109" t="n">
        <v>0</v>
      </c>
      <c r="N78" s="109" t="n">
        <v>0</v>
      </c>
      <c r="O78" s="109" t="n">
        <v>0</v>
      </c>
      <c r="P78" s="109" t="n">
        <v>0</v>
      </c>
      <c r="Q78" s="109" t="n">
        <v>0</v>
      </c>
      <c r="R78" s="109" t="n">
        <v>0</v>
      </c>
      <c r="S78" s="109" t="n">
        <v>0</v>
      </c>
      <c r="T78" s="109" t="n">
        <v>0</v>
      </c>
      <c r="U78" s="109" t="n">
        <v>0</v>
      </c>
      <c r="V78" s="109" t="n">
        <v>0</v>
      </c>
      <c r="W78" s="109" t="n">
        <v>0</v>
      </c>
      <c r="X78" s="109" t="n">
        <v>0</v>
      </c>
      <c r="Y78" s="109" t="n">
        <v>0</v>
      </c>
      <c r="Z78" s="109" t="n">
        <v>0</v>
      </c>
      <c r="AA78" s="109" t="n">
        <v>0</v>
      </c>
      <c r="AB78" s="109" t="n">
        <v>0</v>
      </c>
      <c r="AC78" s="109" t="n">
        <v>0</v>
      </c>
      <c r="AD78" s="109" t="n">
        <v>0</v>
      </c>
      <c r="AE78" s="109" t="n">
        <v>0</v>
      </c>
      <c r="AF78" s="109" t="n">
        <v>0</v>
      </c>
      <c r="AG78" s="109" t="n">
        <v>0</v>
      </c>
      <c r="AH78" s="109" t="n">
        <v>0</v>
      </c>
      <c r="AI78" s="109" t="n">
        <v>0</v>
      </c>
      <c r="AJ78" s="109" t="n">
        <v>0</v>
      </c>
      <c r="AK78" s="109" t="n">
        <v>0</v>
      </c>
      <c r="AL78" s="109" t="n">
        <v>0</v>
      </c>
      <c r="AM78" s="109" t="n">
        <v>0</v>
      </c>
      <c r="AN78" s="109" t="n">
        <v>0</v>
      </c>
      <c r="AO78" s="109" t="n">
        <v>0</v>
      </c>
      <c r="AP78" s="109" t="n">
        <v>0</v>
      </c>
      <c r="AQ78" s="109" t="n">
        <v>0</v>
      </c>
      <c r="AR78" s="109" t="n">
        <v>0</v>
      </c>
      <c r="AS78" s="109" t="n">
        <v>0</v>
      </c>
      <c r="AT78" s="109" t="n">
        <v>0</v>
      </c>
      <c r="AU78" s="109" t="n">
        <v>0</v>
      </c>
      <c r="AV78" s="109" t="n">
        <v>0</v>
      </c>
      <c r="AW78" s="109" t="n">
        <v>0</v>
      </c>
      <c r="AX78" s="109" t="n">
        <v>0</v>
      </c>
      <c r="AY78" s="109" t="n">
        <v>0</v>
      </c>
      <c r="AZ78" s="109" t="n">
        <v>0</v>
      </c>
      <c r="BA78" s="109" t="n">
        <v>0</v>
      </c>
      <c r="BB78" s="109" t="n">
        <v>0</v>
      </c>
      <c r="BC78" s="109" t="n">
        <v>0</v>
      </c>
      <c r="BD78" s="109" t="n">
        <v>0</v>
      </c>
      <c r="BE78" s="109" t="n">
        <v>0</v>
      </c>
      <c r="BF78" s="109" t="n">
        <v>0</v>
      </c>
      <c r="BG78" s="109" t="n">
        <v>0</v>
      </c>
      <c r="BH78" s="109" t="n">
        <v>0</v>
      </c>
      <c r="BI78" s="109" t="n">
        <v>0</v>
      </c>
      <c r="BJ78" s="109" t="n">
        <v>0</v>
      </c>
      <c r="BK78" s="109" t="n">
        <v>0</v>
      </c>
      <c r="BL78" s="109" t="n">
        <v>0</v>
      </c>
      <c r="BM78" s="109" t="n">
        <v>0</v>
      </c>
      <c r="BN78" s="109" t="n">
        <v>0</v>
      </c>
      <c r="BO78" s="109" t="n">
        <v>0</v>
      </c>
      <c r="BP78" s="109" t="n">
        <v>0</v>
      </c>
      <c r="BQ78" s="109" t="n">
        <v>0</v>
      </c>
      <c r="BR78" s="109" t="n">
        <v>0</v>
      </c>
      <c r="BS78" s="109" t="n">
        <v>0</v>
      </c>
      <c r="BT78" s="109" t="n">
        <v>0</v>
      </c>
      <c r="BU78" s="109" t="n">
        <v>0</v>
      </c>
      <c r="BV78" s="109" t="n">
        <v>0</v>
      </c>
      <c r="BW78" s="109" t="n">
        <v>0</v>
      </c>
      <c r="BX78" s="109" t="n">
        <v>0</v>
      </c>
      <c r="BY78" s="109" t="n">
        <v>0</v>
      </c>
      <c r="BZ78" s="109" t="n">
        <v>0</v>
      </c>
      <c r="CA78" s="109" t="n">
        <v>0</v>
      </c>
      <c r="CB78" s="109" t="n">
        <v>0</v>
      </c>
      <c r="CC78" s="109" t="n">
        <v>0</v>
      </c>
      <c r="CD78" s="109" t="n">
        <v>0</v>
      </c>
      <c r="CE78" s="109" t="n">
        <v>0</v>
      </c>
      <c r="CF78" s="109" t="n">
        <v>0</v>
      </c>
      <c r="CG78" s="109" t="n">
        <v>0</v>
      </c>
      <c r="CH78" s="109" t="n">
        <v>0</v>
      </c>
      <c r="CI78" s="109" t="n">
        <v>0</v>
      </c>
      <c r="CJ78" s="109" t="n">
        <v>0</v>
      </c>
      <c r="CK78" s="109" t="n">
        <v>0</v>
      </c>
      <c r="CL78" s="109" t="n">
        <v>0</v>
      </c>
      <c r="CM78" s="109" t="n">
        <v>0</v>
      </c>
      <c r="CN78" s="109" t="n">
        <v>0</v>
      </c>
      <c r="CO78" s="109" t="n">
        <v>0</v>
      </c>
      <c r="CP78" s="109" t="n">
        <v>0</v>
      </c>
      <c r="CQ78" s="109" t="n">
        <v>0</v>
      </c>
      <c r="CR78" s="109" t="n">
        <v>0</v>
      </c>
      <c r="CS78" s="109" t="n">
        <v>0</v>
      </c>
      <c r="CT78" s="109" t="n">
        <v>0</v>
      </c>
      <c r="CU78" s="109" t="n">
        <v>0</v>
      </c>
      <c r="CV78" s="109" t="n">
        <v>0</v>
      </c>
      <c r="CW78" s="109" t="n">
        <v>0</v>
      </c>
      <c r="CX78" s="109" t="n">
        <v>0</v>
      </c>
      <c r="CY78" s="109" t="n">
        <v>0</v>
      </c>
      <c r="CZ78" s="109" t="n">
        <v>0</v>
      </c>
      <c r="DA78" s="109" t="n">
        <v>0</v>
      </c>
      <c r="DB78" s="109" t="n">
        <v>0</v>
      </c>
      <c r="DC78" s="109" t="n">
        <v>0</v>
      </c>
      <c r="DD78" s="109" t="n">
        <v>0</v>
      </c>
      <c r="DE78" s="109" t="n">
        <v>0</v>
      </c>
      <c r="DF78" s="109" t="n">
        <v>0</v>
      </c>
      <c r="DG78" s="109" t="n">
        <v>0</v>
      </c>
      <c r="DH78" s="109" t="n">
        <v>0</v>
      </c>
      <c r="DI78" s="109" t="n">
        <v>0</v>
      </c>
      <c r="DJ78" s="109" t="n">
        <v>0</v>
      </c>
      <c r="DK78" s="109" t="n">
        <v>0</v>
      </c>
      <c r="DL78" s="109" t="n">
        <v>0</v>
      </c>
      <c r="DM78" s="109" t="n">
        <v>0</v>
      </c>
      <c r="DN78" s="109" t="n">
        <v>0</v>
      </c>
      <c r="DO78" s="109" t="n">
        <v>0</v>
      </c>
      <c r="DP78" s="109" t="n">
        <v>0</v>
      </c>
      <c r="DQ78" s="109" t="n">
        <v>0</v>
      </c>
      <c r="DR78" s="109" t="n">
        <v>0</v>
      </c>
      <c r="DS78" s="109" t="n">
        <v>0</v>
      </c>
      <c r="DT78" s="109" t="n">
        <v>0</v>
      </c>
      <c r="DU78" s="109" t="n">
        <v>0</v>
      </c>
      <c r="DV78" s="109" t="n">
        <v>0</v>
      </c>
      <c r="DW78" s="109" t="n">
        <v>0</v>
      </c>
      <c r="DX78" s="109" t="n">
        <v>0</v>
      </c>
      <c r="DY78" s="109" t="n">
        <v>0</v>
      </c>
      <c r="DZ78" s="109" t="n">
        <v>0</v>
      </c>
      <c r="EA78" s="109" t="n">
        <v>0</v>
      </c>
      <c r="EB78" s="109" t="n">
        <v>0</v>
      </c>
      <c r="EC78" s="109" t="n">
        <v>0</v>
      </c>
      <c r="ED78" s="109" t="n">
        <v>0</v>
      </c>
      <c r="EE78" s="109" t="n">
        <v>0</v>
      </c>
      <c r="EF78" s="109" t="n">
        <v>0</v>
      </c>
      <c r="EG78" s="109" t="n">
        <v>0</v>
      </c>
      <c r="EH78" s="109" t="n">
        <v>0</v>
      </c>
      <c r="EI78" s="109" t="n">
        <v>0</v>
      </c>
      <c r="EJ78" s="109" t="n">
        <v>0</v>
      </c>
      <c r="EK78" s="109" t="n">
        <v>0</v>
      </c>
      <c r="EL78" s="109" t="n">
        <v>0</v>
      </c>
      <c r="EM78" s="109" t="n">
        <v>0</v>
      </c>
      <c r="EN78" s="109" t="n">
        <v>0</v>
      </c>
      <c r="EO78" s="109" t="n">
        <v>0</v>
      </c>
      <c r="EP78" s="109" t="n">
        <v>0</v>
      </c>
      <c r="EQ78" s="109" t="n">
        <v>0</v>
      </c>
      <c r="ER78" s="109" t="n">
        <v>0</v>
      </c>
      <c r="ES78" s="109" t="n">
        <v>0</v>
      </c>
      <c r="ET78" s="109" t="n">
        <v>0</v>
      </c>
      <c r="EU78" s="109" t="n">
        <v>0</v>
      </c>
      <c r="EV78" s="109" t="n">
        <v>0</v>
      </c>
      <c r="EW78" s="109" t="n">
        <v>0</v>
      </c>
      <c r="EX78" s="109" t="n">
        <v>0</v>
      </c>
      <c r="EY78" s="109" t="n">
        <f aca="false">ROUND(SUM(F78:EX78),5)</f>
        <v>0</v>
      </c>
      <c r="EZ78" s="114"/>
      <c r="FA78" s="125"/>
      <c r="FB78" s="114"/>
      <c r="FC78" s="125"/>
      <c r="FD78" s="114"/>
      <c r="FE78" s="125"/>
      <c r="FF78" s="114"/>
      <c r="FG78" s="125"/>
      <c r="FH78" s="114"/>
      <c r="FI78" s="125"/>
      <c r="FJ78" s="114"/>
      <c r="FK78" s="125"/>
      <c r="FL78" s="114"/>
      <c r="FM78" s="125"/>
      <c r="FN78" s="114"/>
      <c r="FO78" s="125"/>
      <c r="FP78" s="114"/>
      <c r="FQ78" s="125"/>
      <c r="FR78" s="114"/>
      <c r="FS78" s="125"/>
      <c r="FT78" s="114"/>
      <c r="FU78" s="125"/>
      <c r="FV78" s="114"/>
      <c r="FW78" s="125"/>
      <c r="FX78" s="114"/>
      <c r="FY78" s="125"/>
      <c r="FZ78" s="114"/>
      <c r="GA78" s="125"/>
      <c r="GB78" s="114"/>
      <c r="GC78" s="125"/>
      <c r="GD78" s="114"/>
      <c r="GE78" s="125"/>
      <c r="GF78" s="114"/>
      <c r="GG78" s="125"/>
      <c r="GH78" s="114"/>
      <c r="GI78" s="125"/>
      <c r="GJ78" s="114"/>
      <c r="GK78" s="125"/>
      <c r="GL78" s="114"/>
      <c r="GM78" s="125"/>
      <c r="GN78" s="114"/>
      <c r="GO78" s="125"/>
      <c r="GP78" s="114"/>
      <c r="GQ78" s="125"/>
      <c r="GR78" s="114"/>
      <c r="GS78" s="125"/>
      <c r="GT78" s="114"/>
      <c r="GU78" s="125"/>
      <c r="GV78" s="114"/>
      <c r="GW78" s="125"/>
      <c r="GX78" s="114"/>
      <c r="GY78" s="125"/>
      <c r="GZ78" s="114"/>
      <c r="HA78" s="125"/>
      <c r="HB78" s="114"/>
      <c r="HC78" s="125"/>
      <c r="HD78" s="114"/>
      <c r="HE78" s="125"/>
      <c r="HF78" s="114"/>
      <c r="HG78" s="125"/>
      <c r="HH78" s="114"/>
      <c r="HI78" s="125"/>
      <c r="HJ78" s="114"/>
      <c r="HK78" s="125"/>
      <c r="HL78" s="114"/>
      <c r="HM78" s="125"/>
      <c r="HN78" s="114"/>
      <c r="HO78" s="125"/>
      <c r="HP78" s="114"/>
      <c r="HQ78" s="125"/>
      <c r="HR78" s="114"/>
      <c r="HS78" s="125"/>
      <c r="HT78" s="114"/>
      <c r="HU78" s="125"/>
      <c r="HV78" s="114"/>
      <c r="HW78" s="125"/>
      <c r="HX78" s="114"/>
      <c r="HY78" s="125"/>
      <c r="HZ78" s="114"/>
      <c r="IA78" s="125"/>
      <c r="IB78" s="114"/>
      <c r="IC78" s="125"/>
      <c r="ID78" s="114"/>
      <c r="IE78" s="125"/>
      <c r="IF78" s="114"/>
      <c r="IG78" s="125"/>
      <c r="IH78" s="114"/>
      <c r="II78" s="125"/>
      <c r="IJ78" s="114"/>
      <c r="IK78" s="125"/>
      <c r="IL78" s="114"/>
      <c r="IM78" s="125"/>
      <c r="IN78" s="114"/>
      <c r="IO78" s="125"/>
      <c r="IP78" s="114"/>
      <c r="IQ78" s="125"/>
      <c r="IR78" s="114"/>
      <c r="IS78" s="125"/>
      <c r="IT78" s="114"/>
      <c r="IU78" s="125"/>
      <c r="IV78" s="114"/>
      <c r="IW78" s="125"/>
      <c r="IX78" s="114"/>
      <c r="IY78" s="125"/>
      <c r="IZ78" s="114"/>
      <c r="JA78" s="125"/>
      <c r="JB78" s="114"/>
      <c r="JC78" s="125"/>
      <c r="JD78" s="114"/>
      <c r="JE78" s="125"/>
      <c r="JF78" s="114"/>
      <c r="JG78" s="125"/>
      <c r="JH78" s="114"/>
      <c r="JI78" s="125"/>
      <c r="JJ78" s="114"/>
      <c r="JK78" s="125"/>
      <c r="JL78" s="114"/>
      <c r="JM78" s="125"/>
      <c r="JN78" s="114"/>
      <c r="JO78" s="125"/>
      <c r="JP78" s="114"/>
      <c r="JQ78" s="125"/>
      <c r="JR78" s="114"/>
      <c r="JS78" s="125"/>
      <c r="JT78" s="114"/>
      <c r="JU78" s="125"/>
      <c r="JV78" s="114"/>
      <c r="JW78" s="125"/>
      <c r="JX78" s="114"/>
      <c r="JY78" s="126"/>
      <c r="JZ78" s="126"/>
      <c r="KA78" s="126"/>
      <c r="KB78" s="126"/>
      <c r="KC78" s="126"/>
      <c r="KD78" s="126"/>
      <c r="KE78" s="126"/>
      <c r="KF78" s="126"/>
      <c r="KG78" s="126"/>
      <c r="KH78" s="126"/>
      <c r="KI78" s="126"/>
      <c r="KJ78" s="126"/>
      <c r="KK78" s="126"/>
      <c r="KL78" s="126"/>
    </row>
    <row r="79" customFormat="false" ht="13.8" hidden="false" customHeight="false" outlineLevel="0" collapsed="false">
      <c r="A79" s="76"/>
      <c r="B79" s="76"/>
      <c r="C79" s="76"/>
      <c r="D79" s="76"/>
      <c r="E79" s="76" t="s">
        <v>529</v>
      </c>
      <c r="F79" s="109" t="n">
        <v>0</v>
      </c>
      <c r="G79" s="109" t="n">
        <v>0</v>
      </c>
      <c r="H79" s="109" t="n">
        <v>0</v>
      </c>
      <c r="I79" s="109" t="n">
        <v>0</v>
      </c>
      <c r="J79" s="109" t="n">
        <v>2583.9</v>
      </c>
      <c r="K79" s="109" t="n">
        <v>787.62</v>
      </c>
      <c r="L79" s="109" t="n">
        <v>0</v>
      </c>
      <c r="M79" s="109" t="n">
        <v>0</v>
      </c>
      <c r="N79" s="109" t="n">
        <v>0</v>
      </c>
      <c r="O79" s="109" t="n">
        <v>775.94</v>
      </c>
      <c r="P79" s="109" t="n">
        <v>0</v>
      </c>
      <c r="Q79" s="109" t="n">
        <v>0</v>
      </c>
      <c r="R79" s="109" t="n">
        <v>0</v>
      </c>
      <c r="S79" s="109" t="n">
        <v>0</v>
      </c>
      <c r="T79" s="109" t="n">
        <v>0</v>
      </c>
      <c r="U79" s="109" t="n">
        <v>0</v>
      </c>
      <c r="V79" s="109" t="n">
        <v>0</v>
      </c>
      <c r="W79" s="109" t="n">
        <v>0</v>
      </c>
      <c r="X79" s="109" t="n">
        <v>0</v>
      </c>
      <c r="Y79" s="109" t="n">
        <v>0</v>
      </c>
      <c r="Z79" s="109" t="n">
        <v>0</v>
      </c>
      <c r="AA79" s="109" t="n">
        <v>0</v>
      </c>
      <c r="AB79" s="109" t="n">
        <v>0</v>
      </c>
      <c r="AC79" s="109" t="n">
        <v>0</v>
      </c>
      <c r="AD79" s="109" t="n">
        <v>0</v>
      </c>
      <c r="AE79" s="109" t="n">
        <v>0</v>
      </c>
      <c r="AF79" s="109" t="n">
        <v>0</v>
      </c>
      <c r="AG79" s="109" t="n">
        <v>0</v>
      </c>
      <c r="AH79" s="109" t="n">
        <v>0</v>
      </c>
      <c r="AI79" s="109" t="n">
        <v>0</v>
      </c>
      <c r="AJ79" s="109" t="n">
        <v>2196.66</v>
      </c>
      <c r="AK79" s="109" t="n">
        <v>0</v>
      </c>
      <c r="AL79" s="109" t="n">
        <v>0</v>
      </c>
      <c r="AM79" s="109" t="n">
        <v>0</v>
      </c>
      <c r="AN79" s="109" t="n">
        <v>0</v>
      </c>
      <c r="AO79" s="109" t="n">
        <v>0</v>
      </c>
      <c r="AP79" s="109" t="n">
        <v>0</v>
      </c>
      <c r="AQ79" s="109" t="n">
        <v>0</v>
      </c>
      <c r="AR79" s="109" t="n">
        <v>0</v>
      </c>
      <c r="AS79" s="109" t="n">
        <v>0</v>
      </c>
      <c r="AT79" s="109" t="n">
        <v>0</v>
      </c>
      <c r="AU79" s="109" t="n">
        <v>0</v>
      </c>
      <c r="AV79" s="109" t="n">
        <v>0</v>
      </c>
      <c r="AW79" s="109" t="n">
        <v>0</v>
      </c>
      <c r="AX79" s="109" t="n">
        <v>0</v>
      </c>
      <c r="AY79" s="109" t="n">
        <v>0</v>
      </c>
      <c r="AZ79" s="109" t="n">
        <v>0</v>
      </c>
      <c r="BA79" s="109" t="n">
        <v>0</v>
      </c>
      <c r="BB79" s="109" t="n">
        <v>0</v>
      </c>
      <c r="BC79" s="109" t="n">
        <v>0</v>
      </c>
      <c r="BD79" s="109" t="n">
        <v>0</v>
      </c>
      <c r="BE79" s="109" t="n">
        <v>0</v>
      </c>
      <c r="BF79" s="109" t="n">
        <v>0</v>
      </c>
      <c r="BG79" s="109" t="n">
        <v>8337.58</v>
      </c>
      <c r="BH79" s="109" t="n">
        <v>0</v>
      </c>
      <c r="BI79" s="109" t="n">
        <v>0</v>
      </c>
      <c r="BJ79" s="109" t="n">
        <v>0</v>
      </c>
      <c r="BK79" s="109" t="n">
        <v>4345.51</v>
      </c>
      <c r="BL79" s="109" t="n">
        <v>0</v>
      </c>
      <c r="BM79" s="109" t="n">
        <v>0</v>
      </c>
      <c r="BN79" s="109" t="n">
        <v>0</v>
      </c>
      <c r="BO79" s="109" t="n">
        <v>0</v>
      </c>
      <c r="BP79" s="109" t="n">
        <v>0</v>
      </c>
      <c r="BQ79" s="109" t="n">
        <v>0</v>
      </c>
      <c r="BR79" s="109" t="n">
        <v>0</v>
      </c>
      <c r="BS79" s="109" t="n">
        <v>0</v>
      </c>
      <c r="BT79" s="109" t="n">
        <v>0</v>
      </c>
      <c r="BU79" s="109" t="n">
        <v>2533.5</v>
      </c>
      <c r="BV79" s="109" t="n">
        <v>0</v>
      </c>
      <c r="BW79" s="109" t="n">
        <v>0</v>
      </c>
      <c r="BX79" s="109" t="n">
        <v>0</v>
      </c>
      <c r="BY79" s="109" t="n">
        <v>0</v>
      </c>
      <c r="BZ79" s="109" t="n">
        <v>0</v>
      </c>
      <c r="CA79" s="109" t="n">
        <v>0</v>
      </c>
      <c r="CB79" s="109" t="n">
        <v>0</v>
      </c>
      <c r="CC79" s="109" t="n">
        <v>0</v>
      </c>
      <c r="CD79" s="109" t="n">
        <v>0</v>
      </c>
      <c r="CE79" s="109" t="n">
        <v>0</v>
      </c>
      <c r="CF79" s="109" t="n">
        <v>0</v>
      </c>
      <c r="CG79" s="109" t="n">
        <v>0</v>
      </c>
      <c r="CH79" s="109" t="n">
        <v>0</v>
      </c>
      <c r="CI79" s="109" t="n">
        <v>0</v>
      </c>
      <c r="CJ79" s="109" t="n">
        <v>0</v>
      </c>
      <c r="CK79" s="109" t="n">
        <v>731.88</v>
      </c>
      <c r="CL79" s="109" t="n">
        <v>0</v>
      </c>
      <c r="CM79" s="109" t="n">
        <v>0</v>
      </c>
      <c r="CN79" s="109" t="n">
        <v>0</v>
      </c>
      <c r="CO79" s="109" t="n">
        <v>72.71</v>
      </c>
      <c r="CP79" s="109" t="n">
        <v>0</v>
      </c>
      <c r="CQ79" s="109" t="n">
        <v>0</v>
      </c>
      <c r="CR79" s="109" t="n">
        <v>0</v>
      </c>
      <c r="CS79" s="109" t="n">
        <v>1272</v>
      </c>
      <c r="CT79" s="109" t="n">
        <v>8665.9</v>
      </c>
      <c r="CU79" s="109" t="n">
        <v>0</v>
      </c>
      <c r="CV79" s="109" t="n">
        <v>340.24</v>
      </c>
      <c r="CW79" s="109" t="n">
        <v>0</v>
      </c>
      <c r="CX79" s="109" t="n">
        <v>0</v>
      </c>
      <c r="CY79" s="109" t="n">
        <v>0</v>
      </c>
      <c r="CZ79" s="109" t="n">
        <v>0</v>
      </c>
      <c r="DA79" s="109" t="n">
        <v>0</v>
      </c>
      <c r="DB79" s="109" t="n">
        <v>0</v>
      </c>
      <c r="DC79" s="109" t="n">
        <v>0</v>
      </c>
      <c r="DD79" s="109" t="n">
        <v>0</v>
      </c>
      <c r="DE79" s="109" t="n">
        <v>0</v>
      </c>
      <c r="DF79" s="109" t="n">
        <v>0</v>
      </c>
      <c r="DG79" s="109" t="n">
        <v>0</v>
      </c>
      <c r="DH79" s="109" t="n">
        <v>0</v>
      </c>
      <c r="DI79" s="109" t="n">
        <v>0</v>
      </c>
      <c r="DJ79" s="109" t="n">
        <v>0</v>
      </c>
      <c r="DK79" s="109" t="n">
        <v>0</v>
      </c>
      <c r="DL79" s="109" t="n">
        <v>-1553.32</v>
      </c>
      <c r="DM79" s="109" t="n">
        <v>0</v>
      </c>
      <c r="DN79" s="109" t="n">
        <v>1177.03</v>
      </c>
      <c r="DO79" s="109" t="n">
        <v>0</v>
      </c>
      <c r="DP79" s="109" t="n">
        <v>0</v>
      </c>
      <c r="DQ79" s="109" t="n">
        <v>0</v>
      </c>
      <c r="DR79" s="109" t="n">
        <v>0</v>
      </c>
      <c r="DS79" s="109" t="n">
        <v>0</v>
      </c>
      <c r="DT79" s="109" t="n">
        <v>0</v>
      </c>
      <c r="DU79" s="109" t="n">
        <v>0</v>
      </c>
      <c r="DV79" s="109" t="n">
        <v>0</v>
      </c>
      <c r="DW79" s="109" t="n">
        <v>0</v>
      </c>
      <c r="DX79" s="109" t="n">
        <v>0</v>
      </c>
      <c r="DY79" s="109" t="n">
        <v>0</v>
      </c>
      <c r="DZ79" s="109" t="n">
        <v>0</v>
      </c>
      <c r="EA79" s="109" t="n">
        <v>0</v>
      </c>
      <c r="EB79" s="109" t="n">
        <v>0</v>
      </c>
      <c r="EC79" s="109" t="n">
        <v>0</v>
      </c>
      <c r="ED79" s="109" t="n">
        <v>0</v>
      </c>
      <c r="EE79" s="109" t="n">
        <v>0</v>
      </c>
      <c r="EF79" s="109" t="n">
        <v>0</v>
      </c>
      <c r="EG79" s="109" t="n">
        <v>0</v>
      </c>
      <c r="EH79" s="109" t="n">
        <v>0</v>
      </c>
      <c r="EI79" s="109" t="n">
        <v>0</v>
      </c>
      <c r="EJ79" s="109" t="n">
        <v>0</v>
      </c>
      <c r="EK79" s="109" t="n">
        <v>0</v>
      </c>
      <c r="EL79" s="109" t="n">
        <v>0</v>
      </c>
      <c r="EM79" s="109" t="n">
        <v>16276</v>
      </c>
      <c r="EN79" s="109" t="n">
        <v>0</v>
      </c>
      <c r="EO79" s="109" t="n">
        <v>0</v>
      </c>
      <c r="EP79" s="109" t="n">
        <v>1658.21</v>
      </c>
      <c r="EQ79" s="109" t="n">
        <v>0</v>
      </c>
      <c r="ER79" s="109" t="n">
        <v>0</v>
      </c>
      <c r="ES79" s="109" t="n">
        <v>0</v>
      </c>
      <c r="ET79" s="109" t="n">
        <v>0</v>
      </c>
      <c r="EU79" s="109" t="n">
        <v>0</v>
      </c>
      <c r="EV79" s="109" t="n">
        <v>0</v>
      </c>
      <c r="EW79" s="109" t="n">
        <v>0</v>
      </c>
      <c r="EX79" s="109" t="n">
        <v>0</v>
      </c>
      <c r="EY79" s="109" t="n">
        <f aca="false">ROUND(SUM(F79:EX79),5)</f>
        <v>50201.36</v>
      </c>
      <c r="EZ79" s="114"/>
      <c r="FA79" s="125"/>
      <c r="FB79" s="114"/>
      <c r="FC79" s="125"/>
      <c r="FD79" s="114"/>
      <c r="FE79" s="125"/>
      <c r="FF79" s="114"/>
      <c r="FG79" s="125"/>
      <c r="FH79" s="114"/>
      <c r="FI79" s="125"/>
      <c r="FJ79" s="114"/>
      <c r="FK79" s="125"/>
      <c r="FL79" s="114"/>
      <c r="FM79" s="125"/>
      <c r="FN79" s="114"/>
      <c r="FO79" s="125"/>
      <c r="FP79" s="114"/>
      <c r="FQ79" s="125"/>
      <c r="FR79" s="114"/>
      <c r="FS79" s="125"/>
      <c r="FT79" s="114"/>
      <c r="FU79" s="125"/>
      <c r="FV79" s="114"/>
      <c r="FW79" s="125"/>
      <c r="FX79" s="114"/>
      <c r="FY79" s="125"/>
      <c r="FZ79" s="114"/>
      <c r="GA79" s="125"/>
      <c r="GB79" s="114"/>
      <c r="GC79" s="125"/>
      <c r="GD79" s="114"/>
      <c r="GE79" s="125"/>
      <c r="GF79" s="114"/>
      <c r="GG79" s="125"/>
      <c r="GH79" s="114"/>
      <c r="GI79" s="125"/>
      <c r="GJ79" s="114"/>
      <c r="GK79" s="125"/>
      <c r="GL79" s="114"/>
      <c r="GM79" s="125"/>
      <c r="GN79" s="114"/>
      <c r="GO79" s="125"/>
      <c r="GP79" s="114"/>
      <c r="GQ79" s="125"/>
      <c r="GR79" s="114"/>
      <c r="GS79" s="125"/>
      <c r="GT79" s="114"/>
      <c r="GU79" s="125"/>
      <c r="GV79" s="114"/>
      <c r="GW79" s="125"/>
      <c r="GX79" s="114"/>
      <c r="GY79" s="125"/>
      <c r="GZ79" s="114"/>
      <c r="HA79" s="125"/>
      <c r="HB79" s="114"/>
      <c r="HC79" s="125"/>
      <c r="HD79" s="114"/>
      <c r="HE79" s="125"/>
      <c r="HF79" s="114"/>
      <c r="HG79" s="125"/>
      <c r="HH79" s="114"/>
      <c r="HI79" s="125"/>
      <c r="HJ79" s="114"/>
      <c r="HK79" s="125"/>
      <c r="HL79" s="114"/>
      <c r="HM79" s="125"/>
      <c r="HN79" s="114"/>
      <c r="HO79" s="125"/>
      <c r="HP79" s="114"/>
      <c r="HQ79" s="125"/>
      <c r="HR79" s="114"/>
      <c r="HS79" s="125"/>
      <c r="HT79" s="114"/>
      <c r="HU79" s="125"/>
      <c r="HV79" s="114"/>
      <c r="HW79" s="125"/>
      <c r="HX79" s="114"/>
      <c r="HY79" s="125"/>
      <c r="HZ79" s="114"/>
      <c r="IA79" s="125"/>
      <c r="IB79" s="114"/>
      <c r="IC79" s="125"/>
      <c r="ID79" s="114"/>
      <c r="IE79" s="125"/>
      <c r="IF79" s="114"/>
      <c r="IG79" s="125"/>
      <c r="IH79" s="114"/>
      <c r="II79" s="125"/>
      <c r="IJ79" s="114"/>
      <c r="IK79" s="125"/>
      <c r="IL79" s="114"/>
      <c r="IM79" s="125"/>
      <c r="IN79" s="114"/>
      <c r="IO79" s="125"/>
      <c r="IP79" s="114"/>
      <c r="IQ79" s="125"/>
      <c r="IR79" s="114"/>
      <c r="IS79" s="125"/>
      <c r="IT79" s="114"/>
      <c r="IU79" s="125"/>
      <c r="IV79" s="114"/>
      <c r="IW79" s="125"/>
      <c r="IX79" s="114"/>
      <c r="IY79" s="125"/>
      <c r="IZ79" s="114"/>
      <c r="JA79" s="125"/>
      <c r="JB79" s="114"/>
      <c r="JC79" s="125"/>
      <c r="JD79" s="114"/>
      <c r="JE79" s="125"/>
      <c r="JF79" s="114"/>
      <c r="JG79" s="125"/>
      <c r="JH79" s="114"/>
      <c r="JI79" s="125"/>
      <c r="JJ79" s="114"/>
      <c r="JK79" s="125"/>
      <c r="JL79" s="114"/>
      <c r="JM79" s="125"/>
      <c r="JN79" s="114"/>
      <c r="JO79" s="125"/>
      <c r="JP79" s="114"/>
      <c r="JQ79" s="125"/>
      <c r="JR79" s="114"/>
      <c r="JS79" s="125"/>
      <c r="JT79" s="114"/>
      <c r="JU79" s="125"/>
      <c r="JV79" s="114"/>
      <c r="JW79" s="125"/>
      <c r="JX79" s="114"/>
      <c r="JY79" s="126"/>
      <c r="JZ79" s="126"/>
      <c r="KA79" s="126"/>
      <c r="KB79" s="126"/>
      <c r="KC79" s="126"/>
      <c r="KD79" s="126"/>
      <c r="KE79" s="126"/>
      <c r="KF79" s="126"/>
      <c r="KG79" s="126"/>
      <c r="KH79" s="126"/>
      <c r="KI79" s="126"/>
      <c r="KJ79" s="126"/>
      <c r="KK79" s="126"/>
      <c r="KL79" s="126"/>
    </row>
    <row r="80" customFormat="false" ht="13.8" hidden="false" customHeight="false" outlineLevel="0" collapsed="false">
      <c r="A80" s="76"/>
      <c r="B80" s="76"/>
      <c r="C80" s="76"/>
      <c r="D80" s="76"/>
      <c r="E80" s="76" t="s">
        <v>120</v>
      </c>
      <c r="F80" s="109" t="n">
        <v>0</v>
      </c>
      <c r="G80" s="109" t="n">
        <v>0</v>
      </c>
      <c r="H80" s="109" t="n">
        <v>0</v>
      </c>
      <c r="I80" s="109" t="n">
        <v>0</v>
      </c>
      <c r="J80" s="109" t="n">
        <v>0</v>
      </c>
      <c r="K80" s="109" t="n">
        <v>0</v>
      </c>
      <c r="L80" s="109" t="n">
        <v>0</v>
      </c>
      <c r="M80" s="109" t="n">
        <v>0</v>
      </c>
      <c r="N80" s="109" t="n">
        <v>63.04</v>
      </c>
      <c r="O80" s="109" t="n">
        <v>521.39</v>
      </c>
      <c r="P80" s="109" t="n">
        <v>0</v>
      </c>
      <c r="Q80" s="109" t="n">
        <v>0</v>
      </c>
      <c r="R80" s="109" t="n">
        <v>0</v>
      </c>
      <c r="S80" s="109" t="n">
        <v>0</v>
      </c>
      <c r="T80" s="109" t="n">
        <v>0</v>
      </c>
      <c r="U80" s="109" t="n">
        <v>0</v>
      </c>
      <c r="V80" s="109" t="n">
        <v>485.51</v>
      </c>
      <c r="W80" s="109" t="n">
        <v>0</v>
      </c>
      <c r="X80" s="109" t="n">
        <v>0</v>
      </c>
      <c r="Y80" s="109" t="n">
        <v>746.1</v>
      </c>
      <c r="Z80" s="109" t="n">
        <v>0</v>
      </c>
      <c r="AA80" s="109" t="n">
        <v>0</v>
      </c>
      <c r="AB80" s="109" t="n">
        <v>0</v>
      </c>
      <c r="AC80" s="109" t="n">
        <v>0</v>
      </c>
      <c r="AD80" s="109" t="n">
        <v>0</v>
      </c>
      <c r="AE80" s="109" t="n">
        <v>0</v>
      </c>
      <c r="AF80" s="109" t="n">
        <v>0</v>
      </c>
      <c r="AG80" s="109" t="n">
        <v>0</v>
      </c>
      <c r="AH80" s="109" t="n">
        <v>0</v>
      </c>
      <c r="AI80" s="109" t="n">
        <v>0</v>
      </c>
      <c r="AJ80" s="109" t="n">
        <v>0</v>
      </c>
      <c r="AK80" s="109" t="n">
        <v>0</v>
      </c>
      <c r="AL80" s="109" t="n">
        <v>0</v>
      </c>
      <c r="AM80" s="109" t="n">
        <v>0</v>
      </c>
      <c r="AN80" s="109" t="n">
        <v>0</v>
      </c>
      <c r="AO80" s="109" t="n">
        <v>0</v>
      </c>
      <c r="AP80" s="109" t="n">
        <v>0</v>
      </c>
      <c r="AQ80" s="109" t="n">
        <v>0</v>
      </c>
      <c r="AR80" s="109" t="n">
        <v>0</v>
      </c>
      <c r="AS80" s="109" t="n">
        <v>0</v>
      </c>
      <c r="AT80" s="109" t="n">
        <v>0</v>
      </c>
      <c r="AU80" s="109" t="n">
        <v>0</v>
      </c>
      <c r="AV80" s="109" t="n">
        <v>0</v>
      </c>
      <c r="AW80" s="109" t="n">
        <v>0</v>
      </c>
      <c r="AX80" s="109" t="n">
        <v>0</v>
      </c>
      <c r="AY80" s="109" t="n">
        <v>0</v>
      </c>
      <c r="AZ80" s="109" t="n">
        <v>0</v>
      </c>
      <c r="BA80" s="109" t="n">
        <v>0</v>
      </c>
      <c r="BB80" s="109" t="n">
        <v>0</v>
      </c>
      <c r="BC80" s="109" t="n">
        <v>0</v>
      </c>
      <c r="BD80" s="109" t="n">
        <v>0</v>
      </c>
      <c r="BE80" s="109" t="n">
        <v>0</v>
      </c>
      <c r="BF80" s="109" t="n">
        <v>0</v>
      </c>
      <c r="BG80" s="109" t="n">
        <v>106</v>
      </c>
      <c r="BH80" s="109" t="n">
        <v>0</v>
      </c>
      <c r="BI80" s="109" t="n">
        <v>0</v>
      </c>
      <c r="BJ80" s="109" t="n">
        <v>0</v>
      </c>
      <c r="BK80" s="109" t="n">
        <v>134.41</v>
      </c>
      <c r="BL80" s="109" t="n">
        <v>0</v>
      </c>
      <c r="BM80" s="109" t="n">
        <v>0</v>
      </c>
      <c r="BN80" s="109" t="n">
        <v>0</v>
      </c>
      <c r="BO80" s="109" t="n">
        <v>0</v>
      </c>
      <c r="BP80" s="109" t="n">
        <v>0</v>
      </c>
      <c r="BQ80" s="109" t="n">
        <v>0</v>
      </c>
      <c r="BR80" s="109" t="n">
        <v>0</v>
      </c>
      <c r="BS80" s="109" t="n">
        <v>0</v>
      </c>
      <c r="BT80" s="109" t="n">
        <v>0</v>
      </c>
      <c r="BU80" s="109" t="n">
        <v>42</v>
      </c>
      <c r="BV80" s="109" t="n">
        <v>0</v>
      </c>
      <c r="BW80" s="109" t="n">
        <v>0</v>
      </c>
      <c r="BX80" s="109" t="n">
        <v>0</v>
      </c>
      <c r="BY80" s="109" t="n">
        <v>0</v>
      </c>
      <c r="BZ80" s="109" t="n">
        <v>0</v>
      </c>
      <c r="CA80" s="109" t="n">
        <v>0</v>
      </c>
      <c r="CB80" s="109" t="n">
        <v>0</v>
      </c>
      <c r="CC80" s="109" t="n">
        <v>0</v>
      </c>
      <c r="CD80" s="109" t="n">
        <v>0</v>
      </c>
      <c r="CE80" s="109" t="n">
        <v>0</v>
      </c>
      <c r="CF80" s="109" t="n">
        <v>0</v>
      </c>
      <c r="CG80" s="109" t="n">
        <v>0</v>
      </c>
      <c r="CH80" s="109" t="n">
        <v>0</v>
      </c>
      <c r="CI80" s="109" t="n">
        <v>0</v>
      </c>
      <c r="CJ80" s="109" t="n">
        <v>0</v>
      </c>
      <c r="CK80" s="109" t="n">
        <v>2789.36</v>
      </c>
      <c r="CL80" s="109" t="n">
        <v>0</v>
      </c>
      <c r="CM80" s="109" t="n">
        <v>1015.04</v>
      </c>
      <c r="CN80" s="109" t="n">
        <v>0</v>
      </c>
      <c r="CO80" s="109" t="n">
        <v>4078.56</v>
      </c>
      <c r="CP80" s="109" t="n">
        <v>0</v>
      </c>
      <c r="CQ80" s="109" t="n">
        <v>0</v>
      </c>
      <c r="CR80" s="109" t="n">
        <v>0</v>
      </c>
      <c r="CS80" s="109" t="n">
        <v>1197.38</v>
      </c>
      <c r="CT80" s="109" t="n">
        <v>0</v>
      </c>
      <c r="CU80" s="109" t="n">
        <v>4738.58</v>
      </c>
      <c r="CV80" s="109" t="n">
        <v>108</v>
      </c>
      <c r="CW80" s="109" t="n">
        <v>0</v>
      </c>
      <c r="CX80" s="109" t="n">
        <v>0</v>
      </c>
      <c r="CY80" s="109" t="n">
        <v>0</v>
      </c>
      <c r="CZ80" s="109" t="n">
        <v>0</v>
      </c>
      <c r="DA80" s="109" t="n">
        <v>0</v>
      </c>
      <c r="DB80" s="109" t="n">
        <v>0</v>
      </c>
      <c r="DC80" s="109" t="n">
        <v>0</v>
      </c>
      <c r="DD80" s="109" t="n">
        <v>0</v>
      </c>
      <c r="DE80" s="109" t="n">
        <v>0</v>
      </c>
      <c r="DF80" s="109" t="n">
        <v>0</v>
      </c>
      <c r="DG80" s="109" t="n">
        <v>0</v>
      </c>
      <c r="DH80" s="109" t="n">
        <v>0</v>
      </c>
      <c r="DI80" s="109" t="n">
        <v>0</v>
      </c>
      <c r="DJ80" s="109" t="n">
        <v>0</v>
      </c>
      <c r="DK80" s="109" t="n">
        <v>0</v>
      </c>
      <c r="DL80" s="109" t="n">
        <v>0</v>
      </c>
      <c r="DM80" s="109" t="n">
        <v>0</v>
      </c>
      <c r="DN80" s="109" t="n">
        <v>0</v>
      </c>
      <c r="DO80" s="109" t="n">
        <v>0</v>
      </c>
      <c r="DP80" s="109" t="n">
        <v>0</v>
      </c>
      <c r="DQ80" s="109" t="n">
        <v>0</v>
      </c>
      <c r="DR80" s="109" t="n">
        <v>0</v>
      </c>
      <c r="DS80" s="109" t="n">
        <v>0</v>
      </c>
      <c r="DT80" s="109" t="n">
        <v>0</v>
      </c>
      <c r="DU80" s="109" t="n">
        <v>0</v>
      </c>
      <c r="DV80" s="109" t="n">
        <v>0</v>
      </c>
      <c r="DW80" s="109" t="n">
        <v>126</v>
      </c>
      <c r="DX80" s="109" t="n">
        <v>0</v>
      </c>
      <c r="DY80" s="109" t="n">
        <v>0</v>
      </c>
      <c r="DZ80" s="109" t="n">
        <v>0</v>
      </c>
      <c r="EA80" s="109" t="n">
        <v>0</v>
      </c>
      <c r="EB80" s="109" t="n">
        <v>0</v>
      </c>
      <c r="EC80" s="109" t="n">
        <v>0</v>
      </c>
      <c r="ED80" s="109" t="n">
        <v>0</v>
      </c>
      <c r="EE80" s="109" t="n">
        <v>0</v>
      </c>
      <c r="EF80" s="109" t="n">
        <v>0</v>
      </c>
      <c r="EG80" s="109" t="n">
        <v>0</v>
      </c>
      <c r="EH80" s="109" t="n">
        <v>0</v>
      </c>
      <c r="EI80" s="109" t="n">
        <v>0</v>
      </c>
      <c r="EJ80" s="109" t="n">
        <v>5912.38</v>
      </c>
      <c r="EK80" s="109" t="n">
        <v>0</v>
      </c>
      <c r="EL80" s="109" t="n">
        <v>0</v>
      </c>
      <c r="EM80" s="109" t="n">
        <v>282.1</v>
      </c>
      <c r="EN80" s="109" t="n">
        <v>9417.72</v>
      </c>
      <c r="EO80" s="109" t="n">
        <v>0</v>
      </c>
      <c r="EP80" s="109" t="n">
        <v>7717.59</v>
      </c>
      <c r="EQ80" s="109" t="n">
        <v>0</v>
      </c>
      <c r="ER80" s="109" t="n">
        <v>0</v>
      </c>
      <c r="ES80" s="109" t="n">
        <v>0</v>
      </c>
      <c r="ET80" s="109" t="n">
        <v>0</v>
      </c>
      <c r="EU80" s="109" t="n">
        <v>0</v>
      </c>
      <c r="EV80" s="109" t="n">
        <v>0</v>
      </c>
      <c r="EW80" s="109" t="n">
        <v>0</v>
      </c>
      <c r="EX80" s="109" t="n">
        <v>0</v>
      </c>
      <c r="EY80" s="109" t="n">
        <f aca="false">ROUND(SUM(F80:EX80),5)</f>
        <v>39481.16</v>
      </c>
      <c r="EZ80" s="114"/>
      <c r="FA80" s="125"/>
      <c r="FB80" s="114"/>
      <c r="FC80" s="125"/>
      <c r="FD80" s="114"/>
      <c r="FE80" s="125"/>
      <c r="FF80" s="114"/>
      <c r="FG80" s="125"/>
      <c r="FH80" s="114"/>
      <c r="FI80" s="125"/>
      <c r="FJ80" s="114"/>
      <c r="FK80" s="125"/>
      <c r="FL80" s="114"/>
      <c r="FM80" s="125"/>
      <c r="FN80" s="114"/>
      <c r="FO80" s="125"/>
      <c r="FP80" s="114"/>
      <c r="FQ80" s="125"/>
      <c r="FR80" s="114"/>
      <c r="FS80" s="125"/>
      <c r="FT80" s="114"/>
      <c r="FU80" s="125"/>
      <c r="FV80" s="114"/>
      <c r="FW80" s="125"/>
      <c r="FX80" s="114"/>
      <c r="FY80" s="125"/>
      <c r="FZ80" s="114"/>
      <c r="GA80" s="125"/>
      <c r="GB80" s="114"/>
      <c r="GC80" s="125"/>
      <c r="GD80" s="114"/>
      <c r="GE80" s="125"/>
      <c r="GF80" s="114"/>
      <c r="GG80" s="125"/>
      <c r="GH80" s="114"/>
      <c r="GI80" s="125"/>
      <c r="GJ80" s="114"/>
      <c r="GK80" s="125"/>
      <c r="GL80" s="114"/>
      <c r="GM80" s="125"/>
      <c r="GN80" s="114"/>
      <c r="GO80" s="125"/>
      <c r="GP80" s="114"/>
      <c r="GQ80" s="125"/>
      <c r="GR80" s="114"/>
      <c r="GS80" s="125"/>
      <c r="GT80" s="114"/>
      <c r="GU80" s="125"/>
      <c r="GV80" s="114"/>
      <c r="GW80" s="125"/>
      <c r="GX80" s="114"/>
      <c r="GY80" s="125"/>
      <c r="GZ80" s="114"/>
      <c r="HA80" s="125"/>
      <c r="HB80" s="114"/>
      <c r="HC80" s="125"/>
      <c r="HD80" s="114"/>
      <c r="HE80" s="125"/>
      <c r="HF80" s="114"/>
      <c r="HG80" s="125"/>
      <c r="HH80" s="114"/>
      <c r="HI80" s="125"/>
      <c r="HJ80" s="114"/>
      <c r="HK80" s="125"/>
      <c r="HL80" s="114"/>
      <c r="HM80" s="125"/>
      <c r="HN80" s="114"/>
      <c r="HO80" s="125"/>
      <c r="HP80" s="114"/>
      <c r="HQ80" s="125"/>
      <c r="HR80" s="114"/>
      <c r="HS80" s="125"/>
      <c r="HT80" s="114"/>
      <c r="HU80" s="125"/>
      <c r="HV80" s="114"/>
      <c r="HW80" s="125"/>
      <c r="HX80" s="114"/>
      <c r="HY80" s="125"/>
      <c r="HZ80" s="114"/>
      <c r="IA80" s="125"/>
      <c r="IB80" s="114"/>
      <c r="IC80" s="125"/>
      <c r="ID80" s="114"/>
      <c r="IE80" s="125"/>
      <c r="IF80" s="114"/>
      <c r="IG80" s="125"/>
      <c r="IH80" s="114"/>
      <c r="II80" s="125"/>
      <c r="IJ80" s="114"/>
      <c r="IK80" s="125"/>
      <c r="IL80" s="114"/>
      <c r="IM80" s="125"/>
      <c r="IN80" s="114"/>
      <c r="IO80" s="125"/>
      <c r="IP80" s="114"/>
      <c r="IQ80" s="125"/>
      <c r="IR80" s="114"/>
      <c r="IS80" s="125"/>
      <c r="IT80" s="114"/>
      <c r="IU80" s="125"/>
      <c r="IV80" s="114"/>
      <c r="IW80" s="125"/>
      <c r="IX80" s="114"/>
      <c r="IY80" s="125"/>
      <c r="IZ80" s="114"/>
      <c r="JA80" s="125"/>
      <c r="JB80" s="114"/>
      <c r="JC80" s="125"/>
      <c r="JD80" s="114"/>
      <c r="JE80" s="125"/>
      <c r="JF80" s="114"/>
      <c r="JG80" s="125"/>
      <c r="JH80" s="114"/>
      <c r="JI80" s="125"/>
      <c r="JJ80" s="114"/>
      <c r="JK80" s="125"/>
      <c r="JL80" s="114"/>
      <c r="JM80" s="125"/>
      <c r="JN80" s="114"/>
      <c r="JO80" s="125"/>
      <c r="JP80" s="114"/>
      <c r="JQ80" s="125"/>
      <c r="JR80" s="114"/>
      <c r="JS80" s="125"/>
      <c r="JT80" s="114"/>
      <c r="JU80" s="125"/>
      <c r="JV80" s="114"/>
      <c r="JW80" s="125"/>
      <c r="JX80" s="114"/>
      <c r="JY80" s="126"/>
      <c r="JZ80" s="126"/>
      <c r="KA80" s="126"/>
      <c r="KB80" s="126"/>
      <c r="KC80" s="126"/>
      <c r="KD80" s="126"/>
      <c r="KE80" s="126"/>
      <c r="KF80" s="126"/>
      <c r="KG80" s="126"/>
      <c r="KH80" s="126"/>
      <c r="KI80" s="126"/>
      <c r="KJ80" s="126"/>
      <c r="KK80" s="126"/>
      <c r="KL80" s="126"/>
    </row>
    <row r="81" customFormat="false" ht="13.8" hidden="false" customHeight="false" outlineLevel="0" collapsed="false">
      <c r="A81" s="76"/>
      <c r="B81" s="76"/>
      <c r="C81" s="76"/>
      <c r="D81" s="76"/>
      <c r="E81" s="76" t="s">
        <v>121</v>
      </c>
      <c r="F81" s="109" t="n">
        <v>0</v>
      </c>
      <c r="G81" s="109" t="n">
        <v>0</v>
      </c>
      <c r="H81" s="109" t="n">
        <v>0</v>
      </c>
      <c r="I81" s="109" t="n">
        <v>0</v>
      </c>
      <c r="J81" s="109" t="n">
        <v>0</v>
      </c>
      <c r="K81" s="109" t="n">
        <v>0</v>
      </c>
      <c r="L81" s="109" t="n">
        <v>0</v>
      </c>
      <c r="M81" s="109" t="n">
        <v>0</v>
      </c>
      <c r="N81" s="109" t="n">
        <v>0</v>
      </c>
      <c r="O81" s="109" t="n">
        <v>0</v>
      </c>
      <c r="P81" s="109" t="n">
        <v>0</v>
      </c>
      <c r="Q81" s="109" t="n">
        <v>0</v>
      </c>
      <c r="R81" s="109" t="n">
        <v>0</v>
      </c>
      <c r="S81" s="109" t="n">
        <v>0</v>
      </c>
      <c r="T81" s="109" t="n">
        <v>0</v>
      </c>
      <c r="U81" s="109" t="n">
        <v>0</v>
      </c>
      <c r="V81" s="109" t="n">
        <v>0</v>
      </c>
      <c r="W81" s="109" t="n">
        <v>0</v>
      </c>
      <c r="X81" s="109" t="n">
        <v>0</v>
      </c>
      <c r="Y81" s="109" t="n">
        <v>0</v>
      </c>
      <c r="Z81" s="109" t="n">
        <v>0</v>
      </c>
      <c r="AA81" s="109" t="n">
        <v>0</v>
      </c>
      <c r="AB81" s="109" t="n">
        <v>0</v>
      </c>
      <c r="AC81" s="109" t="n">
        <v>0</v>
      </c>
      <c r="AD81" s="109" t="n">
        <v>0</v>
      </c>
      <c r="AE81" s="109" t="n">
        <v>0</v>
      </c>
      <c r="AF81" s="109" t="n">
        <v>0</v>
      </c>
      <c r="AG81" s="109" t="n">
        <v>0</v>
      </c>
      <c r="AH81" s="109" t="n">
        <v>0</v>
      </c>
      <c r="AI81" s="109" t="n">
        <v>0</v>
      </c>
      <c r="AJ81" s="109" t="n">
        <v>0</v>
      </c>
      <c r="AK81" s="109" t="n">
        <v>0</v>
      </c>
      <c r="AL81" s="109" t="n">
        <v>0</v>
      </c>
      <c r="AM81" s="109" t="n">
        <v>0</v>
      </c>
      <c r="AN81" s="109" t="n">
        <v>0</v>
      </c>
      <c r="AO81" s="109" t="n">
        <v>0</v>
      </c>
      <c r="AP81" s="109" t="n">
        <v>0</v>
      </c>
      <c r="AQ81" s="109" t="n">
        <v>0</v>
      </c>
      <c r="AR81" s="109" t="n">
        <v>0</v>
      </c>
      <c r="AS81" s="109" t="n">
        <v>0</v>
      </c>
      <c r="AT81" s="109" t="n">
        <v>0</v>
      </c>
      <c r="AU81" s="109" t="n">
        <v>0</v>
      </c>
      <c r="AV81" s="109" t="n">
        <v>0</v>
      </c>
      <c r="AW81" s="109" t="n">
        <v>0</v>
      </c>
      <c r="AX81" s="109" t="n">
        <v>0</v>
      </c>
      <c r="AY81" s="109" t="n">
        <v>0</v>
      </c>
      <c r="AZ81" s="109" t="n">
        <v>0</v>
      </c>
      <c r="BA81" s="109" t="n">
        <v>0</v>
      </c>
      <c r="BB81" s="109" t="n">
        <v>0</v>
      </c>
      <c r="BC81" s="109" t="n">
        <v>0</v>
      </c>
      <c r="BD81" s="109" t="n">
        <v>0</v>
      </c>
      <c r="BE81" s="109" t="n">
        <v>0</v>
      </c>
      <c r="BF81" s="109" t="n">
        <v>0</v>
      </c>
      <c r="BG81" s="109" t="n">
        <v>0</v>
      </c>
      <c r="BH81" s="109" t="n">
        <v>0</v>
      </c>
      <c r="BI81" s="109" t="n">
        <v>0</v>
      </c>
      <c r="BJ81" s="109" t="n">
        <v>0</v>
      </c>
      <c r="BK81" s="109" t="n">
        <v>0</v>
      </c>
      <c r="BL81" s="109" t="n">
        <v>0</v>
      </c>
      <c r="BM81" s="109" t="n">
        <v>0</v>
      </c>
      <c r="BN81" s="109" t="n">
        <v>0</v>
      </c>
      <c r="BO81" s="109" t="n">
        <v>0</v>
      </c>
      <c r="BP81" s="109" t="n">
        <v>0</v>
      </c>
      <c r="BQ81" s="109" t="n">
        <v>0</v>
      </c>
      <c r="BR81" s="109" t="n">
        <v>0</v>
      </c>
      <c r="BS81" s="109" t="n">
        <v>0</v>
      </c>
      <c r="BT81" s="109" t="n">
        <v>0</v>
      </c>
      <c r="BU81" s="109" t="n">
        <v>0</v>
      </c>
      <c r="BV81" s="109" t="n">
        <v>0</v>
      </c>
      <c r="BW81" s="109" t="n">
        <v>0</v>
      </c>
      <c r="BX81" s="109" t="n">
        <v>0</v>
      </c>
      <c r="BY81" s="109" t="n">
        <v>0</v>
      </c>
      <c r="BZ81" s="109" t="n">
        <v>0</v>
      </c>
      <c r="CA81" s="109" t="n">
        <v>0</v>
      </c>
      <c r="CB81" s="109" t="n">
        <v>0</v>
      </c>
      <c r="CC81" s="109" t="n">
        <v>0</v>
      </c>
      <c r="CD81" s="109" t="n">
        <v>0</v>
      </c>
      <c r="CE81" s="109" t="n">
        <v>0</v>
      </c>
      <c r="CF81" s="109" t="n">
        <v>0</v>
      </c>
      <c r="CG81" s="109" t="n">
        <v>0</v>
      </c>
      <c r="CH81" s="109" t="n">
        <v>0</v>
      </c>
      <c r="CI81" s="109" t="n">
        <v>0</v>
      </c>
      <c r="CJ81" s="109" t="n">
        <v>0</v>
      </c>
      <c r="CK81" s="109" t="n">
        <v>0</v>
      </c>
      <c r="CL81" s="109" t="n">
        <v>0</v>
      </c>
      <c r="CM81" s="109" t="n">
        <v>0</v>
      </c>
      <c r="CN81" s="109" t="n">
        <v>0</v>
      </c>
      <c r="CO81" s="109" t="n">
        <v>0</v>
      </c>
      <c r="CP81" s="109" t="n">
        <v>0</v>
      </c>
      <c r="CQ81" s="109" t="n">
        <v>0</v>
      </c>
      <c r="CR81" s="109" t="n">
        <v>0</v>
      </c>
      <c r="CS81" s="109" t="n">
        <v>0</v>
      </c>
      <c r="CT81" s="109" t="n">
        <v>0</v>
      </c>
      <c r="CU81" s="109" t="n">
        <v>0</v>
      </c>
      <c r="CV81" s="109" t="n">
        <v>0</v>
      </c>
      <c r="CW81" s="109" t="n">
        <v>0</v>
      </c>
      <c r="CX81" s="109" t="n">
        <v>0</v>
      </c>
      <c r="CY81" s="109" t="n">
        <v>0</v>
      </c>
      <c r="CZ81" s="109" t="n">
        <v>0</v>
      </c>
      <c r="DA81" s="109" t="n">
        <v>0</v>
      </c>
      <c r="DB81" s="109" t="n">
        <v>0</v>
      </c>
      <c r="DC81" s="109" t="n">
        <v>0</v>
      </c>
      <c r="DD81" s="109" t="n">
        <v>0</v>
      </c>
      <c r="DE81" s="109" t="n">
        <v>0</v>
      </c>
      <c r="DF81" s="109" t="n">
        <v>0</v>
      </c>
      <c r="DG81" s="109" t="n">
        <v>0</v>
      </c>
      <c r="DH81" s="109" t="n">
        <v>0</v>
      </c>
      <c r="DI81" s="109" t="n">
        <v>0</v>
      </c>
      <c r="DJ81" s="109" t="n">
        <v>0</v>
      </c>
      <c r="DK81" s="109" t="n">
        <v>0</v>
      </c>
      <c r="DL81" s="109" t="n">
        <v>0</v>
      </c>
      <c r="DM81" s="109" t="n">
        <v>0</v>
      </c>
      <c r="DN81" s="109" t="n">
        <v>0</v>
      </c>
      <c r="DO81" s="109" t="n">
        <v>0</v>
      </c>
      <c r="DP81" s="109" t="n">
        <v>0</v>
      </c>
      <c r="DQ81" s="109" t="n">
        <v>0</v>
      </c>
      <c r="DR81" s="109" t="n">
        <v>0</v>
      </c>
      <c r="DS81" s="109" t="n">
        <v>0</v>
      </c>
      <c r="DT81" s="109" t="n">
        <v>0</v>
      </c>
      <c r="DU81" s="109" t="n">
        <v>0</v>
      </c>
      <c r="DV81" s="109" t="n">
        <v>0</v>
      </c>
      <c r="DW81" s="109" t="n">
        <v>0</v>
      </c>
      <c r="DX81" s="109" t="n">
        <v>0</v>
      </c>
      <c r="DY81" s="109" t="n">
        <v>0</v>
      </c>
      <c r="DZ81" s="109" t="n">
        <v>0</v>
      </c>
      <c r="EA81" s="109" t="n">
        <v>0</v>
      </c>
      <c r="EB81" s="109" t="n">
        <v>0</v>
      </c>
      <c r="EC81" s="109" t="n">
        <v>0</v>
      </c>
      <c r="ED81" s="109" t="n">
        <v>0</v>
      </c>
      <c r="EE81" s="109" t="n">
        <v>0</v>
      </c>
      <c r="EF81" s="109" t="n">
        <v>0</v>
      </c>
      <c r="EG81" s="109" t="n">
        <v>0</v>
      </c>
      <c r="EH81" s="109" t="n">
        <v>0</v>
      </c>
      <c r="EI81" s="109" t="n">
        <v>0</v>
      </c>
      <c r="EJ81" s="109" t="n">
        <v>0</v>
      </c>
      <c r="EK81" s="109" t="n">
        <v>0</v>
      </c>
      <c r="EL81" s="109" t="n">
        <v>0</v>
      </c>
      <c r="EM81" s="109" t="n">
        <v>0</v>
      </c>
      <c r="EN81" s="109" t="n">
        <v>0</v>
      </c>
      <c r="EO81" s="109" t="n">
        <v>0</v>
      </c>
      <c r="EP81" s="109" t="n">
        <v>0</v>
      </c>
      <c r="EQ81" s="109" t="n">
        <v>0</v>
      </c>
      <c r="ER81" s="109" t="n">
        <v>0</v>
      </c>
      <c r="ES81" s="109" t="n">
        <v>0</v>
      </c>
      <c r="ET81" s="109" t="n">
        <v>0</v>
      </c>
      <c r="EU81" s="109" t="n">
        <v>0</v>
      </c>
      <c r="EV81" s="109" t="n">
        <v>0</v>
      </c>
      <c r="EW81" s="109" t="n">
        <v>0</v>
      </c>
      <c r="EX81" s="109" t="n">
        <v>0</v>
      </c>
      <c r="EY81" s="109" t="n">
        <f aca="false">ROUND(SUM(F81:EX81),5)</f>
        <v>0</v>
      </c>
      <c r="EZ81" s="114"/>
      <c r="FA81" s="125"/>
      <c r="FB81" s="114"/>
      <c r="FC81" s="125"/>
      <c r="FD81" s="114"/>
      <c r="FE81" s="125"/>
      <c r="FF81" s="114"/>
      <c r="FG81" s="125"/>
      <c r="FH81" s="114"/>
      <c r="FI81" s="125"/>
      <c r="FJ81" s="114"/>
      <c r="FK81" s="125"/>
      <c r="FL81" s="114"/>
      <c r="FM81" s="125"/>
      <c r="FN81" s="114"/>
      <c r="FO81" s="125"/>
      <c r="FP81" s="114"/>
      <c r="FQ81" s="125"/>
      <c r="FR81" s="114"/>
      <c r="FS81" s="125"/>
      <c r="FT81" s="114"/>
      <c r="FU81" s="125"/>
      <c r="FV81" s="114"/>
      <c r="FW81" s="125"/>
      <c r="FX81" s="114"/>
      <c r="FY81" s="125"/>
      <c r="FZ81" s="114"/>
      <c r="GA81" s="125"/>
      <c r="GB81" s="114"/>
      <c r="GC81" s="125"/>
      <c r="GD81" s="114"/>
      <c r="GE81" s="125"/>
      <c r="GF81" s="114"/>
      <c r="GG81" s="125"/>
      <c r="GH81" s="114"/>
      <c r="GI81" s="125"/>
      <c r="GJ81" s="114"/>
      <c r="GK81" s="125"/>
      <c r="GL81" s="114"/>
      <c r="GM81" s="125"/>
      <c r="GN81" s="114"/>
      <c r="GO81" s="125"/>
      <c r="GP81" s="114"/>
      <c r="GQ81" s="125"/>
      <c r="GR81" s="114"/>
      <c r="GS81" s="125"/>
      <c r="GT81" s="114"/>
      <c r="GU81" s="125"/>
      <c r="GV81" s="114"/>
      <c r="GW81" s="125"/>
      <c r="GX81" s="114"/>
      <c r="GY81" s="125"/>
      <c r="GZ81" s="114"/>
      <c r="HA81" s="125"/>
      <c r="HB81" s="114"/>
      <c r="HC81" s="125"/>
      <c r="HD81" s="114"/>
      <c r="HE81" s="125"/>
      <c r="HF81" s="114"/>
      <c r="HG81" s="125"/>
      <c r="HH81" s="114"/>
      <c r="HI81" s="125"/>
      <c r="HJ81" s="114"/>
      <c r="HK81" s="125"/>
      <c r="HL81" s="114"/>
      <c r="HM81" s="125"/>
      <c r="HN81" s="114"/>
      <c r="HO81" s="125"/>
      <c r="HP81" s="114"/>
      <c r="HQ81" s="125"/>
      <c r="HR81" s="114"/>
      <c r="HS81" s="125"/>
      <c r="HT81" s="114"/>
      <c r="HU81" s="125"/>
      <c r="HV81" s="114"/>
      <c r="HW81" s="125"/>
      <c r="HX81" s="114"/>
      <c r="HY81" s="125"/>
      <c r="HZ81" s="114"/>
      <c r="IA81" s="125"/>
      <c r="IB81" s="114"/>
      <c r="IC81" s="125"/>
      <c r="ID81" s="114"/>
      <c r="IE81" s="125"/>
      <c r="IF81" s="114"/>
      <c r="IG81" s="125"/>
      <c r="IH81" s="114"/>
      <c r="II81" s="125"/>
      <c r="IJ81" s="114"/>
      <c r="IK81" s="125"/>
      <c r="IL81" s="114"/>
      <c r="IM81" s="125"/>
      <c r="IN81" s="114"/>
      <c r="IO81" s="125"/>
      <c r="IP81" s="114"/>
      <c r="IQ81" s="125"/>
      <c r="IR81" s="114"/>
      <c r="IS81" s="125"/>
      <c r="IT81" s="114"/>
      <c r="IU81" s="125"/>
      <c r="IV81" s="114"/>
      <c r="IW81" s="125"/>
      <c r="IX81" s="114"/>
      <c r="IY81" s="125"/>
      <c r="IZ81" s="114"/>
      <c r="JA81" s="125"/>
      <c r="JB81" s="114"/>
      <c r="JC81" s="125"/>
      <c r="JD81" s="114"/>
      <c r="JE81" s="125"/>
      <c r="JF81" s="114"/>
      <c r="JG81" s="125"/>
      <c r="JH81" s="114"/>
      <c r="JI81" s="125"/>
      <c r="JJ81" s="114"/>
      <c r="JK81" s="125"/>
      <c r="JL81" s="114"/>
      <c r="JM81" s="125"/>
      <c r="JN81" s="114"/>
      <c r="JO81" s="125"/>
      <c r="JP81" s="114"/>
      <c r="JQ81" s="125"/>
      <c r="JR81" s="114"/>
      <c r="JS81" s="125"/>
      <c r="JT81" s="114"/>
      <c r="JU81" s="125"/>
      <c r="JV81" s="114"/>
      <c r="JW81" s="125"/>
      <c r="JX81" s="114"/>
      <c r="JY81" s="126"/>
      <c r="JZ81" s="126"/>
      <c r="KA81" s="126"/>
      <c r="KB81" s="126"/>
      <c r="KC81" s="126"/>
      <c r="KD81" s="126"/>
      <c r="KE81" s="126"/>
      <c r="KF81" s="126"/>
      <c r="KG81" s="126"/>
      <c r="KH81" s="126"/>
      <c r="KI81" s="126"/>
      <c r="KJ81" s="126"/>
      <c r="KK81" s="126"/>
      <c r="KL81" s="126"/>
    </row>
    <row r="82" customFormat="false" ht="13.8" hidden="false" customHeight="false" outlineLevel="0" collapsed="false">
      <c r="A82" s="76"/>
      <c r="B82" s="76"/>
      <c r="C82" s="76"/>
      <c r="D82" s="76"/>
      <c r="E82" s="76" t="s">
        <v>122</v>
      </c>
      <c r="F82" s="113" t="n">
        <v>0</v>
      </c>
      <c r="G82" s="113" t="n">
        <v>0</v>
      </c>
      <c r="H82" s="113" t="n">
        <v>0</v>
      </c>
      <c r="I82" s="113" t="n">
        <v>0</v>
      </c>
      <c r="J82" s="113" t="n">
        <v>0</v>
      </c>
      <c r="K82" s="113" t="n">
        <v>0</v>
      </c>
      <c r="L82" s="113" t="n">
        <v>0</v>
      </c>
      <c r="M82" s="113" t="n">
        <v>0</v>
      </c>
      <c r="N82" s="113" t="n">
        <v>0</v>
      </c>
      <c r="O82" s="113" t="n">
        <v>0</v>
      </c>
      <c r="P82" s="113" t="n">
        <v>0</v>
      </c>
      <c r="Q82" s="113" t="n">
        <v>0</v>
      </c>
      <c r="R82" s="113" t="n">
        <v>0</v>
      </c>
      <c r="S82" s="113" t="n">
        <v>0</v>
      </c>
      <c r="T82" s="113" t="n">
        <v>0</v>
      </c>
      <c r="U82" s="113" t="n">
        <v>0</v>
      </c>
      <c r="V82" s="113" t="n">
        <v>0</v>
      </c>
      <c r="W82" s="113" t="n">
        <v>0</v>
      </c>
      <c r="X82" s="113" t="n">
        <v>0</v>
      </c>
      <c r="Y82" s="113" t="n">
        <v>0</v>
      </c>
      <c r="Z82" s="113" t="n">
        <v>0</v>
      </c>
      <c r="AA82" s="113" t="n">
        <v>0</v>
      </c>
      <c r="AB82" s="113" t="n">
        <v>0</v>
      </c>
      <c r="AC82" s="113" t="n">
        <v>0</v>
      </c>
      <c r="AD82" s="113" t="n">
        <v>0</v>
      </c>
      <c r="AE82" s="113" t="n">
        <v>0</v>
      </c>
      <c r="AF82" s="113" t="n">
        <v>0</v>
      </c>
      <c r="AG82" s="113" t="n">
        <v>0</v>
      </c>
      <c r="AH82" s="113" t="n">
        <v>0</v>
      </c>
      <c r="AI82" s="113" t="n">
        <v>0</v>
      </c>
      <c r="AJ82" s="113" t="n">
        <v>0</v>
      </c>
      <c r="AK82" s="113" t="n">
        <v>0</v>
      </c>
      <c r="AL82" s="113" t="n">
        <v>0</v>
      </c>
      <c r="AM82" s="113" t="n">
        <v>0</v>
      </c>
      <c r="AN82" s="113" t="n">
        <v>0</v>
      </c>
      <c r="AO82" s="113" t="n">
        <v>0</v>
      </c>
      <c r="AP82" s="113" t="n">
        <v>0</v>
      </c>
      <c r="AQ82" s="113" t="n">
        <v>0</v>
      </c>
      <c r="AR82" s="113" t="n">
        <v>0</v>
      </c>
      <c r="AS82" s="113" t="n">
        <v>0</v>
      </c>
      <c r="AT82" s="113" t="n">
        <v>0</v>
      </c>
      <c r="AU82" s="113" t="n">
        <v>0</v>
      </c>
      <c r="AV82" s="113" t="n">
        <v>0</v>
      </c>
      <c r="AW82" s="113" t="n">
        <v>0</v>
      </c>
      <c r="AX82" s="113" t="n">
        <v>0</v>
      </c>
      <c r="AY82" s="113" t="n">
        <v>0</v>
      </c>
      <c r="AZ82" s="113" t="n">
        <v>0</v>
      </c>
      <c r="BA82" s="113" t="n">
        <v>0</v>
      </c>
      <c r="BB82" s="113" t="n">
        <v>0</v>
      </c>
      <c r="BC82" s="113" t="n">
        <v>0</v>
      </c>
      <c r="BD82" s="113" t="n">
        <v>0</v>
      </c>
      <c r="BE82" s="113" t="n">
        <v>0</v>
      </c>
      <c r="BF82" s="113" t="n">
        <v>0</v>
      </c>
      <c r="BG82" s="113" t="n">
        <v>0</v>
      </c>
      <c r="BH82" s="113" t="n">
        <v>0</v>
      </c>
      <c r="BI82" s="113" t="n">
        <v>0</v>
      </c>
      <c r="BJ82" s="113" t="n">
        <v>0</v>
      </c>
      <c r="BK82" s="113" t="n">
        <v>0</v>
      </c>
      <c r="BL82" s="113" t="n">
        <v>0</v>
      </c>
      <c r="BM82" s="113" t="n">
        <v>0</v>
      </c>
      <c r="BN82" s="113" t="n">
        <v>0</v>
      </c>
      <c r="BO82" s="113" t="n">
        <v>0</v>
      </c>
      <c r="BP82" s="113" t="n">
        <v>0</v>
      </c>
      <c r="BQ82" s="113" t="n">
        <v>0</v>
      </c>
      <c r="BR82" s="113" t="n">
        <v>0</v>
      </c>
      <c r="BS82" s="113" t="n">
        <v>0</v>
      </c>
      <c r="BT82" s="113" t="n">
        <v>0</v>
      </c>
      <c r="BU82" s="113" t="n">
        <v>0</v>
      </c>
      <c r="BV82" s="113" t="n">
        <v>0</v>
      </c>
      <c r="BW82" s="113" t="n">
        <v>0</v>
      </c>
      <c r="BX82" s="113" t="n">
        <v>0</v>
      </c>
      <c r="BY82" s="113" t="n">
        <v>0</v>
      </c>
      <c r="BZ82" s="113" t="n">
        <v>0</v>
      </c>
      <c r="CA82" s="113" t="n">
        <v>0</v>
      </c>
      <c r="CB82" s="113" t="n">
        <v>0</v>
      </c>
      <c r="CC82" s="113" t="n">
        <v>0</v>
      </c>
      <c r="CD82" s="113" t="n">
        <v>0</v>
      </c>
      <c r="CE82" s="113" t="n">
        <v>0</v>
      </c>
      <c r="CF82" s="113" t="n">
        <v>0</v>
      </c>
      <c r="CG82" s="113" t="n">
        <v>0</v>
      </c>
      <c r="CH82" s="113" t="n">
        <v>0</v>
      </c>
      <c r="CI82" s="113" t="n">
        <v>0</v>
      </c>
      <c r="CJ82" s="113" t="n">
        <v>0</v>
      </c>
      <c r="CK82" s="113" t="n">
        <v>0</v>
      </c>
      <c r="CL82" s="113" t="n">
        <v>0</v>
      </c>
      <c r="CM82" s="113" t="n">
        <v>0</v>
      </c>
      <c r="CN82" s="113" t="n">
        <v>0</v>
      </c>
      <c r="CO82" s="113" t="n">
        <v>0</v>
      </c>
      <c r="CP82" s="113" t="n">
        <v>0</v>
      </c>
      <c r="CQ82" s="113" t="n">
        <v>0</v>
      </c>
      <c r="CR82" s="113" t="n">
        <v>0</v>
      </c>
      <c r="CS82" s="113" t="n">
        <v>0</v>
      </c>
      <c r="CT82" s="113" t="n">
        <v>0</v>
      </c>
      <c r="CU82" s="113" t="n">
        <v>0</v>
      </c>
      <c r="CV82" s="113" t="n">
        <v>0</v>
      </c>
      <c r="CW82" s="113" t="n">
        <v>0</v>
      </c>
      <c r="CX82" s="113" t="n">
        <v>0</v>
      </c>
      <c r="CY82" s="113" t="n">
        <v>0</v>
      </c>
      <c r="CZ82" s="113" t="n">
        <v>0</v>
      </c>
      <c r="DA82" s="113" t="n">
        <v>0</v>
      </c>
      <c r="DB82" s="113" t="n">
        <v>0</v>
      </c>
      <c r="DC82" s="113" t="n">
        <v>0</v>
      </c>
      <c r="DD82" s="113" t="n">
        <v>0</v>
      </c>
      <c r="DE82" s="113" t="n">
        <v>0</v>
      </c>
      <c r="DF82" s="113" t="n">
        <v>0</v>
      </c>
      <c r="DG82" s="113" t="n">
        <v>0</v>
      </c>
      <c r="DH82" s="113" t="n">
        <v>0</v>
      </c>
      <c r="DI82" s="113" t="n">
        <v>0</v>
      </c>
      <c r="DJ82" s="113" t="n">
        <v>0</v>
      </c>
      <c r="DK82" s="113" t="n">
        <v>0</v>
      </c>
      <c r="DL82" s="113" t="n">
        <v>0</v>
      </c>
      <c r="DM82" s="113" t="n">
        <v>0</v>
      </c>
      <c r="DN82" s="113" t="n">
        <v>0</v>
      </c>
      <c r="DO82" s="113" t="n">
        <v>0</v>
      </c>
      <c r="DP82" s="113" t="n">
        <v>0</v>
      </c>
      <c r="DQ82" s="113" t="n">
        <v>0</v>
      </c>
      <c r="DR82" s="113" t="n">
        <v>0</v>
      </c>
      <c r="DS82" s="113" t="n">
        <v>0</v>
      </c>
      <c r="DT82" s="113" t="n">
        <v>0</v>
      </c>
      <c r="DU82" s="113" t="n">
        <v>0</v>
      </c>
      <c r="DV82" s="113" t="n">
        <v>0</v>
      </c>
      <c r="DW82" s="113" t="n">
        <v>0</v>
      </c>
      <c r="DX82" s="113" t="n">
        <v>0</v>
      </c>
      <c r="DY82" s="113" t="n">
        <v>0</v>
      </c>
      <c r="DZ82" s="113" t="n">
        <v>0</v>
      </c>
      <c r="EA82" s="113" t="n">
        <v>0</v>
      </c>
      <c r="EB82" s="113" t="n">
        <v>0</v>
      </c>
      <c r="EC82" s="113" t="n">
        <v>0</v>
      </c>
      <c r="ED82" s="113" t="n">
        <v>0</v>
      </c>
      <c r="EE82" s="113" t="n">
        <v>0</v>
      </c>
      <c r="EF82" s="113" t="n">
        <v>0</v>
      </c>
      <c r="EG82" s="113" t="n">
        <v>0</v>
      </c>
      <c r="EH82" s="113" t="n">
        <v>0</v>
      </c>
      <c r="EI82" s="113" t="n">
        <v>0</v>
      </c>
      <c r="EJ82" s="113" t="n">
        <v>0</v>
      </c>
      <c r="EK82" s="113" t="n">
        <v>0</v>
      </c>
      <c r="EL82" s="113" t="n">
        <v>0</v>
      </c>
      <c r="EM82" s="113" t="n">
        <v>0</v>
      </c>
      <c r="EN82" s="113" t="n">
        <v>0</v>
      </c>
      <c r="EO82" s="113" t="n">
        <v>0</v>
      </c>
      <c r="EP82" s="113" t="n">
        <v>0</v>
      </c>
      <c r="EQ82" s="113" t="n">
        <v>0</v>
      </c>
      <c r="ER82" s="113" t="n">
        <v>0</v>
      </c>
      <c r="ES82" s="113" t="n">
        <v>0</v>
      </c>
      <c r="ET82" s="113" t="n">
        <v>0</v>
      </c>
      <c r="EU82" s="113" t="n">
        <v>0</v>
      </c>
      <c r="EV82" s="113" t="n">
        <v>0</v>
      </c>
      <c r="EW82" s="113" t="n">
        <v>0</v>
      </c>
      <c r="EX82" s="113" t="n">
        <v>0</v>
      </c>
      <c r="EY82" s="113" t="n">
        <f aca="false">ROUND(SUM(F82:EX82),5)</f>
        <v>0</v>
      </c>
      <c r="EZ82" s="114"/>
      <c r="FA82" s="125"/>
      <c r="FB82" s="114"/>
      <c r="FC82" s="125"/>
      <c r="FD82" s="114"/>
      <c r="FE82" s="125"/>
      <c r="FF82" s="114"/>
      <c r="FG82" s="125"/>
      <c r="FH82" s="114"/>
      <c r="FI82" s="125"/>
      <c r="FJ82" s="114"/>
      <c r="FK82" s="125"/>
      <c r="FL82" s="114"/>
      <c r="FM82" s="125"/>
      <c r="FN82" s="114"/>
      <c r="FO82" s="125"/>
      <c r="FP82" s="114"/>
      <c r="FQ82" s="125"/>
      <c r="FR82" s="114"/>
      <c r="FS82" s="125"/>
      <c r="FT82" s="114"/>
      <c r="FU82" s="125"/>
      <c r="FV82" s="114"/>
      <c r="FW82" s="125"/>
      <c r="FX82" s="114"/>
      <c r="FY82" s="125"/>
      <c r="FZ82" s="114"/>
      <c r="GA82" s="125"/>
      <c r="GB82" s="114"/>
      <c r="GC82" s="125"/>
      <c r="GD82" s="114"/>
      <c r="GE82" s="125"/>
      <c r="GF82" s="114"/>
      <c r="GG82" s="125"/>
      <c r="GH82" s="114"/>
      <c r="GI82" s="125"/>
      <c r="GJ82" s="114"/>
      <c r="GK82" s="125"/>
      <c r="GL82" s="114"/>
      <c r="GM82" s="125"/>
      <c r="GN82" s="114"/>
      <c r="GO82" s="125"/>
      <c r="GP82" s="114"/>
      <c r="GQ82" s="125"/>
      <c r="GR82" s="114"/>
      <c r="GS82" s="125"/>
      <c r="GT82" s="114"/>
      <c r="GU82" s="125"/>
      <c r="GV82" s="114"/>
      <c r="GW82" s="125"/>
      <c r="GX82" s="114"/>
      <c r="GY82" s="125"/>
      <c r="GZ82" s="114"/>
      <c r="HA82" s="125"/>
      <c r="HB82" s="114"/>
      <c r="HC82" s="125"/>
      <c r="HD82" s="114"/>
      <c r="HE82" s="125"/>
      <c r="HF82" s="114"/>
      <c r="HG82" s="125"/>
      <c r="HH82" s="114"/>
      <c r="HI82" s="125"/>
      <c r="HJ82" s="114"/>
      <c r="HK82" s="125"/>
      <c r="HL82" s="114"/>
      <c r="HM82" s="125"/>
      <c r="HN82" s="114"/>
      <c r="HO82" s="125"/>
      <c r="HP82" s="114"/>
      <c r="HQ82" s="125"/>
      <c r="HR82" s="114"/>
      <c r="HS82" s="125"/>
      <c r="HT82" s="114"/>
      <c r="HU82" s="125"/>
      <c r="HV82" s="114"/>
      <c r="HW82" s="125"/>
      <c r="HX82" s="114"/>
      <c r="HY82" s="125"/>
      <c r="HZ82" s="114"/>
      <c r="IA82" s="125"/>
      <c r="IB82" s="114"/>
      <c r="IC82" s="125"/>
      <c r="ID82" s="114"/>
      <c r="IE82" s="125"/>
      <c r="IF82" s="114"/>
      <c r="IG82" s="125"/>
      <c r="IH82" s="114"/>
      <c r="II82" s="125"/>
      <c r="IJ82" s="114"/>
      <c r="IK82" s="125"/>
      <c r="IL82" s="114"/>
      <c r="IM82" s="125"/>
      <c r="IN82" s="114"/>
      <c r="IO82" s="125"/>
      <c r="IP82" s="114"/>
      <c r="IQ82" s="125"/>
      <c r="IR82" s="114"/>
      <c r="IS82" s="125"/>
      <c r="IT82" s="114"/>
      <c r="IU82" s="125"/>
      <c r="IV82" s="114"/>
      <c r="IW82" s="125"/>
      <c r="IX82" s="114"/>
      <c r="IY82" s="125"/>
      <c r="IZ82" s="114"/>
      <c r="JA82" s="125"/>
      <c r="JB82" s="114"/>
      <c r="JC82" s="125"/>
      <c r="JD82" s="114"/>
      <c r="JE82" s="125"/>
      <c r="JF82" s="114"/>
      <c r="JG82" s="125"/>
      <c r="JH82" s="114"/>
      <c r="JI82" s="125"/>
      <c r="JJ82" s="114"/>
      <c r="JK82" s="125"/>
      <c r="JL82" s="114"/>
      <c r="JM82" s="125"/>
      <c r="JN82" s="114"/>
      <c r="JO82" s="125"/>
      <c r="JP82" s="114"/>
      <c r="JQ82" s="125"/>
      <c r="JR82" s="114"/>
      <c r="JS82" s="125"/>
      <c r="JT82" s="114"/>
      <c r="JU82" s="125"/>
      <c r="JV82" s="114"/>
      <c r="JW82" s="125"/>
      <c r="JX82" s="114"/>
      <c r="JY82" s="126"/>
      <c r="JZ82" s="126"/>
      <c r="KA82" s="126"/>
      <c r="KB82" s="126"/>
      <c r="KC82" s="126"/>
      <c r="KD82" s="126"/>
      <c r="KE82" s="126"/>
      <c r="KF82" s="126"/>
      <c r="KG82" s="126"/>
      <c r="KH82" s="126"/>
      <c r="KI82" s="126"/>
      <c r="KJ82" s="126"/>
      <c r="KK82" s="126"/>
      <c r="KL82" s="126"/>
    </row>
    <row r="83" customFormat="false" ht="13.8" hidden="false" customHeight="false" outlineLevel="0" collapsed="false">
      <c r="A83" s="76"/>
      <c r="B83" s="76"/>
      <c r="C83" s="76"/>
      <c r="D83" s="76" t="s">
        <v>123</v>
      </c>
      <c r="E83" s="76"/>
      <c r="F83" s="109" t="n">
        <f aca="false">ROUND(SUM(F75:F82),5)</f>
        <v>0</v>
      </c>
      <c r="G83" s="109" t="n">
        <f aca="false">ROUND(SUM(G75:G82),5)</f>
        <v>2187.04</v>
      </c>
      <c r="H83" s="109" t="n">
        <f aca="false">ROUND(SUM(H75:H82),5)</f>
        <v>46162.92</v>
      </c>
      <c r="I83" s="109" t="n">
        <f aca="false">ROUND(SUM(I75:I82),5)</f>
        <v>0</v>
      </c>
      <c r="J83" s="109" t="n">
        <f aca="false">ROUND(SUM(J75:J82),5)</f>
        <v>10409.38</v>
      </c>
      <c r="K83" s="109" t="n">
        <f aca="false">ROUND(SUM(K75:K82),5)</f>
        <v>17436</v>
      </c>
      <c r="L83" s="109" t="n">
        <f aca="false">ROUND(SUM(L75:L82),5)</f>
        <v>4946.95</v>
      </c>
      <c r="M83" s="109" t="n">
        <f aca="false">ROUND(SUM(M75:M82),5)</f>
        <v>56.19</v>
      </c>
      <c r="N83" s="109" t="n">
        <f aca="false">ROUND(SUM(N75:N82),5)</f>
        <v>124127.51</v>
      </c>
      <c r="O83" s="109" t="n">
        <f aca="false">ROUND(SUM(O75:O82),5)</f>
        <v>11583.16</v>
      </c>
      <c r="P83" s="109" t="n">
        <f aca="false">ROUND(SUM(P75:P82),5)</f>
        <v>11986.56</v>
      </c>
      <c r="Q83" s="109" t="n">
        <f aca="false">ROUND(SUM(Q75:Q82),5)</f>
        <v>4958.33</v>
      </c>
      <c r="R83" s="109" t="n">
        <f aca="false">ROUND(SUM(R75:R82),5)</f>
        <v>0</v>
      </c>
      <c r="S83" s="109" t="n">
        <f aca="false">ROUND(SUM(S75:S82),5)</f>
        <v>0</v>
      </c>
      <c r="T83" s="109" t="n">
        <f aca="false">ROUND(SUM(T75:T82),5)</f>
        <v>0</v>
      </c>
      <c r="U83" s="109" t="n">
        <f aca="false">ROUND(SUM(U75:U82),5)</f>
        <v>7108.82</v>
      </c>
      <c r="V83" s="109" t="n">
        <f aca="false">ROUND(SUM(V75:V82),5)</f>
        <v>7211.79</v>
      </c>
      <c r="W83" s="109" t="n">
        <f aca="false">ROUND(SUM(W75:W82),5)</f>
        <v>0</v>
      </c>
      <c r="X83" s="109" t="n">
        <f aca="false">ROUND(SUM(X75:X82),5)</f>
        <v>0</v>
      </c>
      <c r="Y83" s="109" t="n">
        <f aca="false">ROUND(SUM(Y75:Y82),5)</f>
        <v>28400.9</v>
      </c>
      <c r="Z83" s="109" t="n">
        <f aca="false">ROUND(SUM(Z75:Z82),5)</f>
        <v>0</v>
      </c>
      <c r="AA83" s="109" t="n">
        <f aca="false">ROUND(SUM(AA75:AA82),5)</f>
        <v>0</v>
      </c>
      <c r="AB83" s="109" t="n">
        <f aca="false">ROUND(SUM(AB75:AB82),5)</f>
        <v>0</v>
      </c>
      <c r="AC83" s="109" t="n">
        <f aca="false">ROUND(SUM(AC75:AC82),5)</f>
        <v>10000</v>
      </c>
      <c r="AD83" s="109" t="n">
        <f aca="false">ROUND(SUM(AD75:AD82),5)</f>
        <v>7015.28</v>
      </c>
      <c r="AE83" s="109" t="n">
        <f aca="false">ROUND(SUM(AE75:AE82),5)</f>
        <v>65</v>
      </c>
      <c r="AF83" s="109" t="n">
        <f aca="false">ROUND(SUM(AF75:AF82),5)</f>
        <v>0</v>
      </c>
      <c r="AG83" s="109" t="n">
        <f aca="false">ROUND(SUM(AG75:AG82),5)</f>
        <v>4698.37</v>
      </c>
      <c r="AH83" s="109" t="n">
        <f aca="false">ROUND(SUM(AH75:AH82),5)</f>
        <v>0</v>
      </c>
      <c r="AI83" s="109" t="n">
        <f aca="false">ROUND(SUM(AI75:AI82),5)</f>
        <v>1434.07</v>
      </c>
      <c r="AJ83" s="109" t="n">
        <f aca="false">ROUND(SUM(AJ75:AJ82),5)</f>
        <v>5140.27</v>
      </c>
      <c r="AK83" s="109" t="n">
        <f aca="false">ROUND(SUM(AK75:AK82),5)</f>
        <v>1464.93</v>
      </c>
      <c r="AL83" s="109" t="n">
        <f aca="false">ROUND(SUM(AL75:AL82),5)</f>
        <v>2907.56</v>
      </c>
      <c r="AM83" s="109" t="n">
        <f aca="false">ROUND(SUM(AM75:AM82),5)</f>
        <v>6607.66</v>
      </c>
      <c r="AN83" s="109" t="n">
        <f aca="false">ROUND(SUM(AN75:AN82),5)</f>
        <v>0</v>
      </c>
      <c r="AO83" s="109" t="n">
        <f aca="false">ROUND(SUM(AO75:AO82),5)</f>
        <v>0</v>
      </c>
      <c r="AP83" s="109" t="n">
        <f aca="false">ROUND(SUM(AP75:AP82),5)</f>
        <v>0</v>
      </c>
      <c r="AQ83" s="109" t="n">
        <f aca="false">ROUND(SUM(AQ75:AQ82),5)</f>
        <v>129.81</v>
      </c>
      <c r="AR83" s="109" t="n">
        <f aca="false">ROUND(SUM(AR75:AR82),5)</f>
        <v>0</v>
      </c>
      <c r="AS83" s="109" t="n">
        <f aca="false">ROUND(SUM(AS75:AS82),5)</f>
        <v>0</v>
      </c>
      <c r="AT83" s="109" t="n">
        <f aca="false">ROUND(SUM(AT75:AT82),5)</f>
        <v>30503.72</v>
      </c>
      <c r="AU83" s="109" t="n">
        <f aca="false">ROUND(SUM(AU75:AU82),5)</f>
        <v>2356.03</v>
      </c>
      <c r="AV83" s="109" t="n">
        <f aca="false">ROUND(SUM(AV75:AV82),5)</f>
        <v>4505.65</v>
      </c>
      <c r="AW83" s="109" t="n">
        <f aca="false">ROUND(SUM(AW75:AW82),5)</f>
        <v>0</v>
      </c>
      <c r="AX83" s="109" t="n">
        <f aca="false">ROUND(SUM(AX75:AX82),5)</f>
        <v>10</v>
      </c>
      <c r="AY83" s="109" t="n">
        <f aca="false">ROUND(SUM(AY75:AY82),5)</f>
        <v>1705.51</v>
      </c>
      <c r="AZ83" s="109" t="n">
        <f aca="false">ROUND(SUM(AZ75:AZ82),5)</f>
        <v>526.19</v>
      </c>
      <c r="BA83" s="109" t="n">
        <f aca="false">ROUND(SUM(BA75:BA82),5)</f>
        <v>623.15</v>
      </c>
      <c r="BB83" s="109" t="n">
        <f aca="false">ROUND(SUM(BB75:BB82),5)</f>
        <v>797.5</v>
      </c>
      <c r="BC83" s="109" t="n">
        <f aca="false">ROUND(SUM(BC75:BC82),5)</f>
        <v>389.23</v>
      </c>
      <c r="BD83" s="109" t="n">
        <f aca="false">ROUND(SUM(BD75:BD82),5)</f>
        <v>0</v>
      </c>
      <c r="BE83" s="109" t="n">
        <f aca="false">ROUND(SUM(BE75:BE82),5)</f>
        <v>0</v>
      </c>
      <c r="BF83" s="109" t="n">
        <f aca="false">ROUND(SUM(BF75:BF82),5)</f>
        <v>56.58</v>
      </c>
      <c r="BG83" s="109" t="n">
        <f aca="false">ROUND(SUM(BG75:BG82),5)</f>
        <v>161391.24</v>
      </c>
      <c r="BH83" s="109" t="n">
        <f aca="false">ROUND(SUM(BH75:BH82),5)</f>
        <v>494</v>
      </c>
      <c r="BI83" s="109" t="n">
        <f aca="false">ROUND(SUM(BI75:BI82),5)</f>
        <v>162.49</v>
      </c>
      <c r="BJ83" s="109" t="n">
        <f aca="false">ROUND(SUM(BJ75:BJ82),5)</f>
        <v>0</v>
      </c>
      <c r="BK83" s="109" t="n">
        <f aca="false">ROUND(SUM(BK75:BK82),5)</f>
        <v>78891.35</v>
      </c>
      <c r="BL83" s="109" t="n">
        <f aca="false">ROUND(SUM(BL75:BL82),5)</f>
        <v>0</v>
      </c>
      <c r="BM83" s="109" t="n">
        <f aca="false">ROUND(SUM(BM75:BM82),5)</f>
        <v>22049.35</v>
      </c>
      <c r="BN83" s="109" t="n">
        <f aca="false">ROUND(SUM(BN75:BN82),5)</f>
        <v>169.79</v>
      </c>
      <c r="BO83" s="109" t="n">
        <f aca="false">ROUND(SUM(BO75:BO82),5)</f>
        <v>214.86</v>
      </c>
      <c r="BP83" s="109" t="n">
        <f aca="false">ROUND(SUM(BP75:BP82),5)</f>
        <v>0</v>
      </c>
      <c r="BQ83" s="109" t="n">
        <f aca="false">ROUND(SUM(BQ75:BQ82),5)</f>
        <v>0</v>
      </c>
      <c r="BR83" s="109" t="n">
        <f aca="false">ROUND(SUM(BR75:BR82),5)</f>
        <v>0</v>
      </c>
      <c r="BS83" s="109" t="n">
        <f aca="false">ROUND(SUM(BS75:BS82),5)</f>
        <v>124.44</v>
      </c>
      <c r="BT83" s="109" t="n">
        <f aca="false">ROUND(SUM(BT75:BT82),5)</f>
        <v>0</v>
      </c>
      <c r="BU83" s="109" t="n">
        <f aca="false">ROUND(SUM(BU75:BU82),5)</f>
        <v>5705.39</v>
      </c>
      <c r="BV83" s="109" t="n">
        <f aca="false">ROUND(SUM(BV75:BV82),5)</f>
        <v>2674.16</v>
      </c>
      <c r="BW83" s="109" t="n">
        <f aca="false">ROUND(SUM(BW75:BW82),5)</f>
        <v>0</v>
      </c>
      <c r="BX83" s="109" t="n">
        <f aca="false">ROUND(SUM(BX75:BX82),5)</f>
        <v>12693.03</v>
      </c>
      <c r="BY83" s="109" t="n">
        <f aca="false">ROUND(SUM(BY75:BY82),5)</f>
        <v>0</v>
      </c>
      <c r="BZ83" s="109" t="n">
        <f aca="false">ROUND(SUM(BZ75:BZ82),5)</f>
        <v>11390.01</v>
      </c>
      <c r="CA83" s="109" t="n">
        <f aca="false">ROUND(SUM(CA75:CA82),5)</f>
        <v>0</v>
      </c>
      <c r="CB83" s="109" t="n">
        <f aca="false">ROUND(SUM(CB75:CB82),5)</f>
        <v>1637.64</v>
      </c>
      <c r="CC83" s="109" t="n">
        <f aca="false">ROUND(SUM(CC75:CC82),5)</f>
        <v>0</v>
      </c>
      <c r="CD83" s="109" t="n">
        <f aca="false">ROUND(SUM(CD75:CD82),5)</f>
        <v>0</v>
      </c>
      <c r="CE83" s="109" t="n">
        <f aca="false">ROUND(SUM(CE75:CE82),5)</f>
        <v>0</v>
      </c>
      <c r="CF83" s="109" t="n">
        <f aca="false">ROUND(SUM(CF75:CF82),5)</f>
        <v>3057.9</v>
      </c>
      <c r="CG83" s="109" t="n">
        <f aca="false">ROUND(SUM(CG75:CG82),5)</f>
        <v>0</v>
      </c>
      <c r="CH83" s="109" t="n">
        <f aca="false">ROUND(SUM(CH75:CH82),5)</f>
        <v>0</v>
      </c>
      <c r="CI83" s="109" t="n">
        <f aca="false">ROUND(SUM(CI75:CI82),5)</f>
        <v>0</v>
      </c>
      <c r="CJ83" s="109" t="n">
        <f aca="false">ROUND(SUM(CJ75:CJ82),5)</f>
        <v>632.08</v>
      </c>
      <c r="CK83" s="109" t="n">
        <f aca="false">ROUND(SUM(CK75:CK82),5)</f>
        <v>30517.08</v>
      </c>
      <c r="CL83" s="109" t="n">
        <f aca="false">ROUND(SUM(CL75:CL82),5)</f>
        <v>0</v>
      </c>
      <c r="CM83" s="109" t="n">
        <f aca="false">ROUND(SUM(CM75:CM82),5)</f>
        <v>5581.75</v>
      </c>
      <c r="CN83" s="109" t="n">
        <f aca="false">ROUND(SUM(CN75:CN82),5)</f>
        <v>0</v>
      </c>
      <c r="CO83" s="109" t="n">
        <f aca="false">ROUND(SUM(CO75:CO82),5)</f>
        <v>9274.81</v>
      </c>
      <c r="CP83" s="109" t="n">
        <f aca="false">ROUND(SUM(CP75:CP82),5)</f>
        <v>0</v>
      </c>
      <c r="CQ83" s="109" t="n">
        <f aca="false">ROUND(SUM(CQ75:CQ82),5)</f>
        <v>10647.1</v>
      </c>
      <c r="CR83" s="109" t="n">
        <f aca="false">ROUND(SUM(CR75:CR82),5)</f>
        <v>0</v>
      </c>
      <c r="CS83" s="109" t="n">
        <f aca="false">ROUND(SUM(CS75:CS82),5)</f>
        <v>8034.21</v>
      </c>
      <c r="CT83" s="109" t="n">
        <f aca="false">ROUND(SUM(CT75:CT82),5)</f>
        <v>31362.74</v>
      </c>
      <c r="CU83" s="109" t="n">
        <f aca="false">ROUND(SUM(CU75:CU82),5)</f>
        <v>9277.22</v>
      </c>
      <c r="CV83" s="109" t="n">
        <f aca="false">ROUND(SUM(CV75:CV82),5)</f>
        <v>29532.2</v>
      </c>
      <c r="CW83" s="109" t="n">
        <f aca="false">ROUND(SUM(CW75:CW82),5)</f>
        <v>0</v>
      </c>
      <c r="CX83" s="109" t="n">
        <f aca="false">ROUND(SUM(CX75:CX82),5)</f>
        <v>200</v>
      </c>
      <c r="CY83" s="109" t="n">
        <f aca="false">ROUND(SUM(CY75:CY82),5)</f>
        <v>1470.37</v>
      </c>
      <c r="CZ83" s="109" t="n">
        <f aca="false">ROUND(SUM(CZ75:CZ82),5)</f>
        <v>0</v>
      </c>
      <c r="DA83" s="109" t="n">
        <f aca="false">ROUND(SUM(DA75:DA82),5)</f>
        <v>21373.26</v>
      </c>
      <c r="DB83" s="109" t="n">
        <f aca="false">ROUND(SUM(DB75:DB82),5)</f>
        <v>0</v>
      </c>
      <c r="DC83" s="109" t="n">
        <f aca="false">ROUND(SUM(DC75:DC82),5)</f>
        <v>160.29</v>
      </c>
      <c r="DD83" s="109" t="n">
        <f aca="false">ROUND(SUM(DD75:DD82),5)</f>
        <v>19956.37</v>
      </c>
      <c r="DE83" s="109" t="n">
        <f aca="false">ROUND(SUM(DE75:DE82),5)</f>
        <v>4053.6</v>
      </c>
      <c r="DF83" s="109" t="n">
        <f aca="false">ROUND(SUM(DF75:DF82),5)</f>
        <v>62422.1</v>
      </c>
      <c r="DG83" s="109" t="n">
        <f aca="false">ROUND(SUM(DG75:DG82),5)</f>
        <v>465.34</v>
      </c>
      <c r="DH83" s="109" t="n">
        <f aca="false">ROUND(SUM(DH75:DH82),5)</f>
        <v>0</v>
      </c>
      <c r="DI83" s="109" t="n">
        <f aca="false">ROUND(SUM(DI75:DI82),5)</f>
        <v>0</v>
      </c>
      <c r="DJ83" s="109" t="n">
        <f aca="false">ROUND(SUM(DJ75:DJ82),5)</f>
        <v>4115.68</v>
      </c>
      <c r="DK83" s="109" t="n">
        <f aca="false">ROUND(SUM(DK75:DK82),5)</f>
        <v>20359</v>
      </c>
      <c r="DL83" s="109" t="n">
        <f aca="false">ROUND(SUM(DL75:DL82),5)</f>
        <v>5924</v>
      </c>
      <c r="DM83" s="109" t="n">
        <f aca="false">ROUND(SUM(DM75:DM82),5)</f>
        <v>185.7</v>
      </c>
      <c r="DN83" s="109" t="n">
        <f aca="false">ROUND(SUM(DN75:DN82),5)</f>
        <v>22477.99</v>
      </c>
      <c r="DO83" s="109" t="n">
        <f aca="false">ROUND(SUM(DO75:DO82),5)</f>
        <v>0</v>
      </c>
      <c r="DP83" s="109" t="n">
        <f aca="false">ROUND(SUM(DP75:DP82),5)</f>
        <v>0</v>
      </c>
      <c r="DQ83" s="109" t="n">
        <f aca="false">ROUND(SUM(DQ75:DQ82),5)</f>
        <v>0</v>
      </c>
      <c r="DR83" s="109" t="n">
        <f aca="false">ROUND(SUM(DR75:DR82),5)</f>
        <v>1332.29</v>
      </c>
      <c r="DS83" s="109" t="n">
        <f aca="false">ROUND(SUM(DS75:DS82),5)</f>
        <v>0</v>
      </c>
      <c r="DT83" s="109" t="n">
        <f aca="false">ROUND(SUM(DT75:DT82),5)</f>
        <v>467.59</v>
      </c>
      <c r="DU83" s="109" t="n">
        <f aca="false">ROUND(SUM(DU75:DU82),5)</f>
        <v>0</v>
      </c>
      <c r="DV83" s="109" t="n">
        <f aca="false">ROUND(SUM(DV75:DV82),5)</f>
        <v>1654.16</v>
      </c>
      <c r="DW83" s="109" t="n">
        <f aca="false">ROUND(SUM(DW75:DW82),5)</f>
        <v>16207.92</v>
      </c>
      <c r="DX83" s="109" t="n">
        <f aca="false">ROUND(SUM(DX75:DX82),5)</f>
        <v>0</v>
      </c>
      <c r="DY83" s="109" t="n">
        <f aca="false">ROUND(SUM(DY75:DY82),5)</f>
        <v>1329.64</v>
      </c>
      <c r="DZ83" s="109" t="n">
        <f aca="false">ROUND(SUM(DZ75:DZ82),5)</f>
        <v>0</v>
      </c>
      <c r="EA83" s="109" t="n">
        <f aca="false">ROUND(SUM(EA75:EA82),5)</f>
        <v>1231.09</v>
      </c>
      <c r="EB83" s="109" t="n">
        <f aca="false">ROUND(SUM(EB75:EB82),5)</f>
        <v>0</v>
      </c>
      <c r="EC83" s="109" t="n">
        <f aca="false">ROUND(SUM(EC75:EC82),5)</f>
        <v>0</v>
      </c>
      <c r="ED83" s="109" t="n">
        <f aca="false">ROUND(SUM(ED75:ED82),5)</f>
        <v>193.8</v>
      </c>
      <c r="EE83" s="109" t="n">
        <f aca="false">ROUND(SUM(EE75:EE82),5)</f>
        <v>0</v>
      </c>
      <c r="EF83" s="109" t="n">
        <f aca="false">ROUND(SUM(EF75:EF82),5)</f>
        <v>0</v>
      </c>
      <c r="EG83" s="109" t="n">
        <f aca="false">ROUND(SUM(EG75:EG82),5)</f>
        <v>0</v>
      </c>
      <c r="EH83" s="109" t="n">
        <f aca="false">ROUND(SUM(EH75:EH82),5)</f>
        <v>0</v>
      </c>
      <c r="EI83" s="109" t="n">
        <f aca="false">ROUND(SUM(EI75:EI82),5)</f>
        <v>0</v>
      </c>
      <c r="EJ83" s="109" t="n">
        <f aca="false">ROUND(SUM(EJ75:EJ82),5)</f>
        <v>16974.2</v>
      </c>
      <c r="EK83" s="109" t="n">
        <f aca="false">ROUND(SUM(EK75:EK82),5)</f>
        <v>0</v>
      </c>
      <c r="EL83" s="109" t="n">
        <f aca="false">ROUND(SUM(EL75:EL82),5)</f>
        <v>0</v>
      </c>
      <c r="EM83" s="109" t="n">
        <f aca="false">ROUND(SUM(EM75:EM82),5)</f>
        <v>75178.89</v>
      </c>
      <c r="EN83" s="109" t="n">
        <f aca="false">ROUND(SUM(EN75:EN82),5)</f>
        <v>18648.24</v>
      </c>
      <c r="EO83" s="109" t="n">
        <f aca="false">ROUND(SUM(EO75:EO82),5)</f>
        <v>0</v>
      </c>
      <c r="EP83" s="109" t="n">
        <f aca="false">ROUND(SUM(EP75:EP82),5)</f>
        <v>17453.88</v>
      </c>
      <c r="EQ83" s="109" t="n">
        <f aca="false">ROUND(SUM(EQ75:EQ82),5)</f>
        <v>0</v>
      </c>
      <c r="ER83" s="109" t="n">
        <f aca="false">ROUND(SUM(ER75:ER82),5)</f>
        <v>18202.58</v>
      </c>
      <c r="ES83" s="109" t="n">
        <f aca="false">ROUND(SUM(ES75:ES82),5)</f>
        <v>2949.08</v>
      </c>
      <c r="ET83" s="109" t="n">
        <f aca="false">ROUND(SUM(ET75:ET82),5)</f>
        <v>0</v>
      </c>
      <c r="EU83" s="109" t="n">
        <f aca="false">ROUND(SUM(EU75:EU82),5)</f>
        <v>0</v>
      </c>
      <c r="EV83" s="109" t="n">
        <f aca="false">ROUND(SUM(EV75:EV82),5)</f>
        <v>0</v>
      </c>
      <c r="EW83" s="109" t="n">
        <f aca="false">ROUND(SUM(EW75:EW82),5)</f>
        <v>0</v>
      </c>
      <c r="EX83" s="109" t="n">
        <f aca="false">ROUND(SUM(EX75:EX82),5)</f>
        <v>0</v>
      </c>
      <c r="EY83" s="109" t="n">
        <f aca="false">ROUND(SUM(F83:EX83),5)</f>
        <v>1128013.96</v>
      </c>
      <c r="EZ83" s="114"/>
      <c r="FA83" s="125"/>
      <c r="FB83" s="114"/>
      <c r="FC83" s="125"/>
      <c r="FD83" s="114"/>
      <c r="FE83" s="125"/>
      <c r="FF83" s="114"/>
      <c r="FG83" s="125"/>
      <c r="FH83" s="114"/>
      <c r="FI83" s="125"/>
      <c r="FJ83" s="114"/>
      <c r="FK83" s="125"/>
      <c r="FL83" s="114"/>
      <c r="FM83" s="125"/>
      <c r="FN83" s="114"/>
      <c r="FO83" s="125"/>
      <c r="FP83" s="114"/>
      <c r="FQ83" s="125"/>
      <c r="FR83" s="114"/>
      <c r="FS83" s="125"/>
      <c r="FT83" s="114"/>
      <c r="FU83" s="125"/>
      <c r="FV83" s="114"/>
      <c r="FW83" s="125"/>
      <c r="FX83" s="114"/>
      <c r="FY83" s="125"/>
      <c r="FZ83" s="114"/>
      <c r="GA83" s="125"/>
      <c r="GB83" s="114"/>
      <c r="GC83" s="125"/>
      <c r="GD83" s="114"/>
      <c r="GE83" s="125"/>
      <c r="GF83" s="114"/>
      <c r="GG83" s="125"/>
      <c r="GH83" s="114"/>
      <c r="GI83" s="125"/>
      <c r="GJ83" s="114"/>
      <c r="GK83" s="125"/>
      <c r="GL83" s="114"/>
      <c r="GM83" s="125"/>
      <c r="GN83" s="114"/>
      <c r="GO83" s="125"/>
      <c r="GP83" s="114"/>
      <c r="GQ83" s="125"/>
      <c r="GR83" s="114"/>
      <c r="GS83" s="125"/>
      <c r="GT83" s="114"/>
      <c r="GU83" s="125"/>
      <c r="GV83" s="114"/>
      <c r="GW83" s="125"/>
      <c r="GX83" s="114"/>
      <c r="GY83" s="125"/>
      <c r="GZ83" s="114"/>
      <c r="HA83" s="125"/>
      <c r="HB83" s="114"/>
      <c r="HC83" s="125"/>
      <c r="HD83" s="114"/>
      <c r="HE83" s="125"/>
      <c r="HF83" s="114"/>
      <c r="HG83" s="125"/>
      <c r="HH83" s="114"/>
      <c r="HI83" s="125"/>
      <c r="HJ83" s="114"/>
      <c r="HK83" s="125"/>
      <c r="HL83" s="114"/>
      <c r="HM83" s="125"/>
      <c r="HN83" s="114"/>
      <c r="HO83" s="125"/>
      <c r="HP83" s="114"/>
      <c r="HQ83" s="125"/>
      <c r="HR83" s="114"/>
      <c r="HS83" s="125"/>
      <c r="HT83" s="114"/>
      <c r="HU83" s="125"/>
      <c r="HV83" s="114"/>
      <c r="HW83" s="125"/>
      <c r="HX83" s="114"/>
      <c r="HY83" s="125"/>
      <c r="HZ83" s="114"/>
      <c r="IA83" s="125"/>
      <c r="IB83" s="114"/>
      <c r="IC83" s="125"/>
      <c r="ID83" s="114"/>
      <c r="IE83" s="125"/>
      <c r="IF83" s="114"/>
      <c r="IG83" s="125"/>
      <c r="IH83" s="114"/>
      <c r="II83" s="125"/>
      <c r="IJ83" s="114"/>
      <c r="IK83" s="125"/>
      <c r="IL83" s="114"/>
      <c r="IM83" s="125"/>
      <c r="IN83" s="114"/>
      <c r="IO83" s="125"/>
      <c r="IP83" s="114"/>
      <c r="IQ83" s="125"/>
      <c r="IR83" s="114"/>
      <c r="IS83" s="125"/>
      <c r="IT83" s="114"/>
      <c r="IU83" s="125"/>
      <c r="IV83" s="114"/>
      <c r="IW83" s="125"/>
      <c r="IX83" s="114"/>
      <c r="IY83" s="125"/>
      <c r="IZ83" s="114"/>
      <c r="JA83" s="125"/>
      <c r="JB83" s="114"/>
      <c r="JC83" s="125"/>
      <c r="JD83" s="114"/>
      <c r="JE83" s="125"/>
      <c r="JF83" s="114"/>
      <c r="JG83" s="125"/>
      <c r="JH83" s="114"/>
      <c r="JI83" s="125"/>
      <c r="JJ83" s="114"/>
      <c r="JK83" s="125"/>
      <c r="JL83" s="114"/>
      <c r="JM83" s="125"/>
      <c r="JN83" s="114"/>
      <c r="JO83" s="125"/>
      <c r="JP83" s="114"/>
      <c r="JQ83" s="125"/>
      <c r="JR83" s="114"/>
      <c r="JS83" s="125"/>
      <c r="JT83" s="114"/>
      <c r="JU83" s="125"/>
      <c r="JV83" s="114"/>
      <c r="JW83" s="125"/>
      <c r="JX83" s="114"/>
      <c r="JY83" s="126"/>
      <c r="JZ83" s="126"/>
      <c r="KA83" s="126"/>
      <c r="KB83" s="126"/>
      <c r="KC83" s="126"/>
      <c r="KD83" s="126"/>
      <c r="KE83" s="126"/>
      <c r="KF83" s="126"/>
      <c r="KG83" s="126"/>
      <c r="KH83" s="126"/>
      <c r="KI83" s="126"/>
      <c r="KJ83" s="126"/>
      <c r="KK83" s="126"/>
      <c r="KL83" s="126"/>
    </row>
    <row r="84" customFormat="false" ht="30" hidden="false" customHeight="true" outlineLevel="0" collapsed="false">
      <c r="A84" s="76"/>
      <c r="B84" s="76"/>
      <c r="C84" s="76"/>
      <c r="D84" s="76" t="s">
        <v>124</v>
      </c>
      <c r="E84" s="76"/>
      <c r="F84" s="109"/>
      <c r="G84" s="109"/>
      <c r="H84" s="109"/>
      <c r="I84" s="109"/>
      <c r="J84" s="109"/>
      <c r="K84" s="109"/>
      <c r="L84" s="109"/>
      <c r="M84" s="109"/>
      <c r="N84" s="109"/>
      <c r="O84" s="109"/>
      <c r="P84" s="109"/>
      <c r="Q84" s="109"/>
      <c r="R84" s="109"/>
      <c r="S84" s="109"/>
      <c r="T84" s="109"/>
      <c r="U84" s="109"/>
      <c r="V84" s="109"/>
      <c r="W84" s="109"/>
      <c r="X84" s="109"/>
      <c r="Y84" s="109"/>
      <c r="Z84" s="109"/>
      <c r="AA84" s="109"/>
      <c r="AB84" s="109"/>
      <c r="AC84" s="109"/>
      <c r="AD84" s="109"/>
      <c r="AE84" s="109"/>
      <c r="AF84" s="109"/>
      <c r="AG84" s="109"/>
      <c r="AH84" s="109"/>
      <c r="AI84" s="109"/>
      <c r="AJ84" s="109"/>
      <c r="AK84" s="109"/>
      <c r="AL84" s="109"/>
      <c r="AM84" s="109"/>
      <c r="AN84" s="109"/>
      <c r="AO84" s="109"/>
      <c r="AP84" s="109"/>
      <c r="AQ84" s="109"/>
      <c r="AR84" s="109"/>
      <c r="AS84" s="109"/>
      <c r="AT84" s="109"/>
      <c r="AU84" s="109"/>
      <c r="AV84" s="109"/>
      <c r="AW84" s="109"/>
      <c r="AX84" s="109"/>
      <c r="AY84" s="109"/>
      <c r="AZ84" s="109"/>
      <c r="BA84" s="109"/>
      <c r="BB84" s="109"/>
      <c r="BC84" s="109"/>
      <c r="BD84" s="109"/>
      <c r="BE84" s="109"/>
      <c r="BF84" s="109"/>
      <c r="BG84" s="109"/>
      <c r="BH84" s="109"/>
      <c r="BI84" s="109"/>
      <c r="BJ84" s="109"/>
      <c r="BK84" s="109"/>
      <c r="BL84" s="109"/>
      <c r="BM84" s="109"/>
      <c r="BN84" s="109"/>
      <c r="BO84" s="109"/>
      <c r="BP84" s="109"/>
      <c r="BQ84" s="109"/>
      <c r="BR84" s="109"/>
      <c r="BS84" s="109"/>
      <c r="BT84" s="109"/>
      <c r="BU84" s="109"/>
      <c r="BV84" s="109"/>
      <c r="BW84" s="109"/>
      <c r="BX84" s="109"/>
      <c r="BY84" s="109"/>
      <c r="BZ84" s="109"/>
      <c r="CA84" s="109"/>
      <c r="CB84" s="109"/>
      <c r="CC84" s="109"/>
      <c r="CD84" s="109"/>
      <c r="CE84" s="109"/>
      <c r="CF84" s="109"/>
      <c r="CG84" s="109"/>
      <c r="CH84" s="109"/>
      <c r="CI84" s="109"/>
      <c r="CJ84" s="109"/>
      <c r="CK84" s="109"/>
      <c r="CL84" s="109"/>
      <c r="CM84" s="109"/>
      <c r="CN84" s="109"/>
      <c r="CO84" s="109"/>
      <c r="CP84" s="109"/>
      <c r="CQ84" s="109"/>
      <c r="CR84" s="109"/>
      <c r="CS84" s="109"/>
      <c r="CT84" s="109"/>
      <c r="CU84" s="109"/>
      <c r="CV84" s="109"/>
      <c r="CW84" s="109"/>
      <c r="CX84" s="109"/>
      <c r="CY84" s="109"/>
      <c r="CZ84" s="109"/>
      <c r="DA84" s="109"/>
      <c r="DB84" s="109"/>
      <c r="DC84" s="109"/>
      <c r="DD84" s="109"/>
      <c r="DE84" s="109"/>
      <c r="DF84" s="109"/>
      <c r="DG84" s="109"/>
      <c r="DH84" s="109"/>
      <c r="DI84" s="109"/>
      <c r="DJ84" s="109"/>
      <c r="DK84" s="109"/>
      <c r="DL84" s="109"/>
      <c r="DM84" s="109"/>
      <c r="DN84" s="109"/>
      <c r="DO84" s="109"/>
      <c r="DP84" s="109"/>
      <c r="DQ84" s="109"/>
      <c r="DR84" s="109"/>
      <c r="DS84" s="109"/>
      <c r="DT84" s="109"/>
      <c r="DU84" s="109"/>
      <c r="DV84" s="109"/>
      <c r="DW84" s="109"/>
      <c r="DX84" s="109"/>
      <c r="DY84" s="109"/>
      <c r="DZ84" s="109"/>
      <c r="EA84" s="109"/>
      <c r="EB84" s="109"/>
      <c r="EC84" s="109"/>
      <c r="ED84" s="109"/>
      <c r="EE84" s="109"/>
      <c r="EF84" s="109"/>
      <c r="EG84" s="109"/>
      <c r="EH84" s="109"/>
      <c r="EI84" s="109"/>
      <c r="EJ84" s="109"/>
      <c r="EK84" s="109"/>
      <c r="EL84" s="109"/>
      <c r="EM84" s="109"/>
      <c r="EN84" s="109"/>
      <c r="EO84" s="109"/>
      <c r="EP84" s="109"/>
      <c r="EQ84" s="109"/>
      <c r="ER84" s="109"/>
      <c r="ES84" s="109"/>
      <c r="ET84" s="109"/>
      <c r="EU84" s="109"/>
      <c r="EV84" s="109"/>
      <c r="EW84" s="109"/>
      <c r="EX84" s="109"/>
      <c r="EY84" s="109"/>
      <c r="EZ84" s="114"/>
      <c r="FA84" s="125"/>
      <c r="FB84" s="114"/>
      <c r="FC84" s="125"/>
      <c r="FD84" s="114"/>
      <c r="FE84" s="125"/>
      <c r="FF84" s="114"/>
      <c r="FG84" s="125"/>
      <c r="FH84" s="114"/>
      <c r="FI84" s="125"/>
      <c r="FJ84" s="114"/>
      <c r="FK84" s="125"/>
      <c r="FL84" s="114"/>
      <c r="FM84" s="125"/>
      <c r="FN84" s="114"/>
      <c r="FO84" s="125"/>
      <c r="FP84" s="114"/>
      <c r="FQ84" s="125"/>
      <c r="FR84" s="114"/>
      <c r="FS84" s="125"/>
      <c r="FT84" s="114"/>
      <c r="FU84" s="125"/>
      <c r="FV84" s="114"/>
      <c r="FW84" s="125"/>
      <c r="FX84" s="114"/>
      <c r="FY84" s="125"/>
      <c r="FZ84" s="114"/>
      <c r="GA84" s="125"/>
      <c r="GB84" s="114"/>
      <c r="GC84" s="125"/>
      <c r="GD84" s="114"/>
      <c r="GE84" s="125"/>
      <c r="GF84" s="114"/>
      <c r="GG84" s="125"/>
      <c r="GH84" s="114"/>
      <c r="GI84" s="125"/>
      <c r="GJ84" s="114"/>
      <c r="GK84" s="125"/>
      <c r="GL84" s="114"/>
      <c r="GM84" s="125"/>
      <c r="GN84" s="114"/>
      <c r="GO84" s="125"/>
      <c r="GP84" s="114"/>
      <c r="GQ84" s="125"/>
      <c r="GR84" s="114"/>
      <c r="GS84" s="125"/>
      <c r="GT84" s="114"/>
      <c r="GU84" s="125"/>
      <c r="GV84" s="114"/>
      <c r="GW84" s="125"/>
      <c r="GX84" s="114"/>
      <c r="GY84" s="125"/>
      <c r="GZ84" s="114"/>
      <c r="HA84" s="125"/>
      <c r="HB84" s="114"/>
      <c r="HC84" s="125"/>
      <c r="HD84" s="114"/>
      <c r="HE84" s="125"/>
      <c r="HF84" s="114"/>
      <c r="HG84" s="125"/>
      <c r="HH84" s="114"/>
      <c r="HI84" s="125"/>
      <c r="HJ84" s="114"/>
      <c r="HK84" s="125"/>
      <c r="HL84" s="114"/>
      <c r="HM84" s="125"/>
      <c r="HN84" s="114"/>
      <c r="HO84" s="125"/>
      <c r="HP84" s="114"/>
      <c r="HQ84" s="125"/>
      <c r="HR84" s="114"/>
      <c r="HS84" s="125"/>
      <c r="HT84" s="114"/>
      <c r="HU84" s="125"/>
      <c r="HV84" s="114"/>
      <c r="HW84" s="125"/>
      <c r="HX84" s="114"/>
      <c r="HY84" s="125"/>
      <c r="HZ84" s="114"/>
      <c r="IA84" s="125"/>
      <c r="IB84" s="114"/>
      <c r="IC84" s="125"/>
      <c r="ID84" s="114"/>
      <c r="IE84" s="125"/>
      <c r="IF84" s="114"/>
      <c r="IG84" s="125"/>
      <c r="IH84" s="114"/>
      <c r="II84" s="125"/>
      <c r="IJ84" s="114"/>
      <c r="IK84" s="125"/>
      <c r="IL84" s="114"/>
      <c r="IM84" s="125"/>
      <c r="IN84" s="114"/>
      <c r="IO84" s="125"/>
      <c r="IP84" s="114"/>
      <c r="IQ84" s="125"/>
      <c r="IR84" s="114"/>
      <c r="IS84" s="125"/>
      <c r="IT84" s="114"/>
      <c r="IU84" s="125"/>
      <c r="IV84" s="114"/>
      <c r="IW84" s="125"/>
      <c r="IX84" s="114"/>
      <c r="IY84" s="125"/>
      <c r="IZ84" s="114"/>
      <c r="JA84" s="125"/>
      <c r="JB84" s="114"/>
      <c r="JC84" s="125"/>
      <c r="JD84" s="114"/>
      <c r="JE84" s="125"/>
      <c r="JF84" s="114"/>
      <c r="JG84" s="125"/>
      <c r="JH84" s="114"/>
      <c r="JI84" s="125"/>
      <c r="JJ84" s="114"/>
      <c r="JK84" s="125"/>
      <c r="JL84" s="114"/>
      <c r="JM84" s="125"/>
      <c r="JN84" s="114"/>
      <c r="JO84" s="125"/>
      <c r="JP84" s="114"/>
      <c r="JQ84" s="125"/>
      <c r="JR84" s="114"/>
      <c r="JS84" s="125"/>
      <c r="JT84" s="114"/>
      <c r="JU84" s="125"/>
      <c r="JV84" s="114"/>
      <c r="JW84" s="125"/>
      <c r="JX84" s="114"/>
      <c r="JY84" s="126"/>
      <c r="JZ84" s="126"/>
      <c r="KA84" s="126"/>
      <c r="KB84" s="126"/>
      <c r="KC84" s="126"/>
      <c r="KD84" s="126"/>
      <c r="KE84" s="126"/>
      <c r="KF84" s="126"/>
      <c r="KG84" s="126"/>
      <c r="KH84" s="126"/>
      <c r="KI84" s="126"/>
      <c r="KJ84" s="126"/>
      <c r="KK84" s="126"/>
      <c r="KL84" s="126"/>
    </row>
    <row r="85" customFormat="false" ht="13.8" hidden="false" customHeight="false" outlineLevel="0" collapsed="false">
      <c r="A85" s="76"/>
      <c r="B85" s="76"/>
      <c r="C85" s="76"/>
      <c r="D85" s="76"/>
      <c r="E85" s="76" t="s">
        <v>125</v>
      </c>
      <c r="F85" s="109" t="n">
        <v>0</v>
      </c>
      <c r="G85" s="109" t="n">
        <v>0</v>
      </c>
      <c r="H85" s="109" t="n">
        <v>0</v>
      </c>
      <c r="I85" s="109" t="n">
        <v>0</v>
      </c>
      <c r="J85" s="109" t="n">
        <v>0</v>
      </c>
      <c r="K85" s="109" t="n">
        <v>0</v>
      </c>
      <c r="L85" s="109" t="n">
        <v>0</v>
      </c>
      <c r="M85" s="109" t="n">
        <v>0</v>
      </c>
      <c r="N85" s="109" t="n">
        <v>0</v>
      </c>
      <c r="O85" s="109" t="n">
        <v>0</v>
      </c>
      <c r="P85" s="109" t="n">
        <v>0</v>
      </c>
      <c r="Q85" s="109" t="n">
        <v>0</v>
      </c>
      <c r="R85" s="109" t="n">
        <v>0</v>
      </c>
      <c r="S85" s="109" t="n">
        <v>0</v>
      </c>
      <c r="T85" s="109" t="n">
        <v>0</v>
      </c>
      <c r="U85" s="109" t="n">
        <v>0</v>
      </c>
      <c r="V85" s="109" t="n">
        <v>0</v>
      </c>
      <c r="W85" s="109" t="n">
        <v>0</v>
      </c>
      <c r="X85" s="109" t="n">
        <v>0</v>
      </c>
      <c r="Y85" s="109" t="n">
        <v>0</v>
      </c>
      <c r="Z85" s="109" t="n">
        <v>0</v>
      </c>
      <c r="AA85" s="109" t="n">
        <v>0</v>
      </c>
      <c r="AB85" s="109" t="n">
        <v>0</v>
      </c>
      <c r="AC85" s="109" t="n">
        <v>0</v>
      </c>
      <c r="AD85" s="109" t="n">
        <v>0</v>
      </c>
      <c r="AE85" s="109" t="n">
        <v>0</v>
      </c>
      <c r="AF85" s="109" t="n">
        <v>0</v>
      </c>
      <c r="AG85" s="109" t="n">
        <v>0</v>
      </c>
      <c r="AH85" s="109" t="n">
        <v>0</v>
      </c>
      <c r="AI85" s="109" t="n">
        <v>0</v>
      </c>
      <c r="AJ85" s="109" t="n">
        <v>0</v>
      </c>
      <c r="AK85" s="109" t="n">
        <v>0</v>
      </c>
      <c r="AL85" s="109" t="n">
        <v>0</v>
      </c>
      <c r="AM85" s="109" t="n">
        <v>0</v>
      </c>
      <c r="AN85" s="109" t="n">
        <v>0</v>
      </c>
      <c r="AO85" s="109" t="n">
        <v>0</v>
      </c>
      <c r="AP85" s="109" t="n">
        <v>0</v>
      </c>
      <c r="AQ85" s="109" t="n">
        <v>0</v>
      </c>
      <c r="AR85" s="109" t="n">
        <v>0</v>
      </c>
      <c r="AS85" s="109" t="n">
        <v>0</v>
      </c>
      <c r="AT85" s="109" t="n">
        <v>0</v>
      </c>
      <c r="AU85" s="109" t="n">
        <v>0</v>
      </c>
      <c r="AV85" s="109" t="n">
        <v>0</v>
      </c>
      <c r="AW85" s="109" t="n">
        <v>0</v>
      </c>
      <c r="AX85" s="109" t="n">
        <v>0</v>
      </c>
      <c r="AY85" s="109" t="n">
        <v>0</v>
      </c>
      <c r="AZ85" s="109" t="n">
        <v>0</v>
      </c>
      <c r="BA85" s="109" t="n">
        <v>0</v>
      </c>
      <c r="BB85" s="109" t="n">
        <v>0</v>
      </c>
      <c r="BC85" s="109" t="n">
        <v>0</v>
      </c>
      <c r="BD85" s="109" t="n">
        <v>0</v>
      </c>
      <c r="BE85" s="109" t="n">
        <v>0</v>
      </c>
      <c r="BF85" s="109" t="n">
        <v>0</v>
      </c>
      <c r="BG85" s="109" t="n">
        <v>0</v>
      </c>
      <c r="BH85" s="109" t="n">
        <v>0</v>
      </c>
      <c r="BI85" s="109" t="n">
        <v>0</v>
      </c>
      <c r="BJ85" s="109" t="n">
        <v>0</v>
      </c>
      <c r="BK85" s="109" t="n">
        <v>0</v>
      </c>
      <c r="BL85" s="109" t="n">
        <v>0</v>
      </c>
      <c r="BM85" s="109" t="n">
        <v>0</v>
      </c>
      <c r="BN85" s="109" t="n">
        <v>0</v>
      </c>
      <c r="BO85" s="109" t="n">
        <v>0</v>
      </c>
      <c r="BP85" s="109" t="n">
        <v>0</v>
      </c>
      <c r="BQ85" s="109" t="n">
        <v>0</v>
      </c>
      <c r="BR85" s="109" t="n">
        <v>0</v>
      </c>
      <c r="BS85" s="109" t="n">
        <v>0</v>
      </c>
      <c r="BT85" s="109" t="n">
        <v>0</v>
      </c>
      <c r="BU85" s="109" t="n">
        <v>0</v>
      </c>
      <c r="BV85" s="109" t="n">
        <v>0</v>
      </c>
      <c r="BW85" s="109" t="n">
        <v>0</v>
      </c>
      <c r="BX85" s="109" t="n">
        <v>0</v>
      </c>
      <c r="BY85" s="109" t="n">
        <v>0</v>
      </c>
      <c r="BZ85" s="109" t="n">
        <v>0</v>
      </c>
      <c r="CA85" s="109" t="n">
        <v>0</v>
      </c>
      <c r="CB85" s="109" t="n">
        <v>0</v>
      </c>
      <c r="CC85" s="109" t="n">
        <v>0</v>
      </c>
      <c r="CD85" s="109" t="n">
        <v>0</v>
      </c>
      <c r="CE85" s="109" t="n">
        <v>0</v>
      </c>
      <c r="CF85" s="109" t="n">
        <v>0</v>
      </c>
      <c r="CG85" s="109" t="n">
        <v>0</v>
      </c>
      <c r="CH85" s="109" t="n">
        <v>0</v>
      </c>
      <c r="CI85" s="109" t="n">
        <v>0</v>
      </c>
      <c r="CJ85" s="109" t="n">
        <v>0</v>
      </c>
      <c r="CK85" s="109" t="n">
        <v>0</v>
      </c>
      <c r="CL85" s="109" t="n">
        <v>0</v>
      </c>
      <c r="CM85" s="109" t="n">
        <v>0</v>
      </c>
      <c r="CN85" s="109" t="n">
        <v>0</v>
      </c>
      <c r="CO85" s="109" t="n">
        <v>0</v>
      </c>
      <c r="CP85" s="109" t="n">
        <v>0</v>
      </c>
      <c r="CQ85" s="109" t="n">
        <v>0</v>
      </c>
      <c r="CR85" s="109" t="n">
        <v>0</v>
      </c>
      <c r="CS85" s="109" t="n">
        <v>90.03</v>
      </c>
      <c r="CT85" s="109" t="n">
        <v>0</v>
      </c>
      <c r="CU85" s="109" t="n">
        <v>0</v>
      </c>
      <c r="CV85" s="109" t="n">
        <v>0</v>
      </c>
      <c r="CW85" s="109" t="n">
        <v>0</v>
      </c>
      <c r="CX85" s="109" t="n">
        <v>0</v>
      </c>
      <c r="CY85" s="109" t="n">
        <v>0</v>
      </c>
      <c r="CZ85" s="109" t="n">
        <v>0</v>
      </c>
      <c r="DA85" s="109" t="n">
        <v>0</v>
      </c>
      <c r="DB85" s="109" t="n">
        <v>0</v>
      </c>
      <c r="DC85" s="109" t="n">
        <v>0</v>
      </c>
      <c r="DD85" s="109" t="n">
        <v>0</v>
      </c>
      <c r="DE85" s="109" t="n">
        <v>0</v>
      </c>
      <c r="DF85" s="109" t="n">
        <v>0</v>
      </c>
      <c r="DG85" s="109" t="n">
        <v>0</v>
      </c>
      <c r="DH85" s="109" t="n">
        <v>0</v>
      </c>
      <c r="DI85" s="109" t="n">
        <v>0</v>
      </c>
      <c r="DJ85" s="109" t="n">
        <v>0</v>
      </c>
      <c r="DK85" s="109" t="n">
        <v>0</v>
      </c>
      <c r="DL85" s="109" t="n">
        <v>0</v>
      </c>
      <c r="DM85" s="109" t="n">
        <v>0</v>
      </c>
      <c r="DN85" s="109" t="n">
        <v>0</v>
      </c>
      <c r="DO85" s="109" t="n">
        <v>0</v>
      </c>
      <c r="DP85" s="109" t="n">
        <v>0</v>
      </c>
      <c r="DQ85" s="109" t="n">
        <v>0</v>
      </c>
      <c r="DR85" s="109" t="n">
        <v>0</v>
      </c>
      <c r="DS85" s="109" t="n">
        <v>0</v>
      </c>
      <c r="DT85" s="109" t="n">
        <v>0</v>
      </c>
      <c r="DU85" s="109" t="n">
        <v>0</v>
      </c>
      <c r="DV85" s="109" t="n">
        <v>0</v>
      </c>
      <c r="DW85" s="109" t="n">
        <v>0</v>
      </c>
      <c r="DX85" s="109" t="n">
        <v>0</v>
      </c>
      <c r="DY85" s="109" t="n">
        <v>0</v>
      </c>
      <c r="DZ85" s="109" t="n">
        <v>0</v>
      </c>
      <c r="EA85" s="109" t="n">
        <v>0</v>
      </c>
      <c r="EB85" s="109" t="n">
        <v>0</v>
      </c>
      <c r="EC85" s="109" t="n">
        <v>0</v>
      </c>
      <c r="ED85" s="109" t="n">
        <v>0</v>
      </c>
      <c r="EE85" s="109" t="n">
        <v>0</v>
      </c>
      <c r="EF85" s="109" t="n">
        <v>0</v>
      </c>
      <c r="EG85" s="109" t="n">
        <v>0</v>
      </c>
      <c r="EH85" s="109" t="n">
        <v>0</v>
      </c>
      <c r="EI85" s="109" t="n">
        <v>0</v>
      </c>
      <c r="EJ85" s="109" t="n">
        <v>0</v>
      </c>
      <c r="EK85" s="109" t="n">
        <v>0</v>
      </c>
      <c r="EL85" s="109" t="n">
        <v>0</v>
      </c>
      <c r="EM85" s="109" t="n">
        <v>94.51</v>
      </c>
      <c r="EN85" s="109" t="n">
        <v>0</v>
      </c>
      <c r="EO85" s="109" t="n">
        <v>0</v>
      </c>
      <c r="EP85" s="109" t="n">
        <v>0</v>
      </c>
      <c r="EQ85" s="109" t="n">
        <v>0</v>
      </c>
      <c r="ER85" s="109" t="n">
        <v>0</v>
      </c>
      <c r="ES85" s="109" t="n">
        <v>0</v>
      </c>
      <c r="ET85" s="109" t="n">
        <v>0</v>
      </c>
      <c r="EU85" s="109" t="n">
        <v>0</v>
      </c>
      <c r="EV85" s="109" t="n">
        <v>0</v>
      </c>
      <c r="EW85" s="109" t="n">
        <v>0</v>
      </c>
      <c r="EX85" s="109" t="n">
        <v>0</v>
      </c>
      <c r="EY85" s="109" t="n">
        <f aca="false">ROUND(SUM(F85:EX85),5)</f>
        <v>184.54</v>
      </c>
      <c r="EZ85" s="114"/>
      <c r="FA85" s="125"/>
      <c r="FB85" s="114"/>
      <c r="FC85" s="125"/>
      <c r="FD85" s="114"/>
      <c r="FE85" s="125"/>
      <c r="FF85" s="114"/>
      <c r="FG85" s="125"/>
      <c r="FH85" s="114"/>
      <c r="FI85" s="125"/>
      <c r="FJ85" s="114"/>
      <c r="FK85" s="125"/>
      <c r="FL85" s="114"/>
      <c r="FM85" s="125"/>
      <c r="FN85" s="114"/>
      <c r="FO85" s="125"/>
      <c r="FP85" s="114"/>
      <c r="FQ85" s="125"/>
      <c r="FR85" s="114"/>
      <c r="FS85" s="125"/>
      <c r="FT85" s="114"/>
      <c r="FU85" s="125"/>
      <c r="FV85" s="114"/>
      <c r="FW85" s="125"/>
      <c r="FX85" s="114"/>
      <c r="FY85" s="125"/>
      <c r="FZ85" s="114"/>
      <c r="GA85" s="125"/>
      <c r="GB85" s="114"/>
      <c r="GC85" s="125"/>
      <c r="GD85" s="114"/>
      <c r="GE85" s="125"/>
      <c r="GF85" s="114"/>
      <c r="GG85" s="125"/>
      <c r="GH85" s="114"/>
      <c r="GI85" s="125"/>
      <c r="GJ85" s="114"/>
      <c r="GK85" s="125"/>
      <c r="GL85" s="114"/>
      <c r="GM85" s="125"/>
      <c r="GN85" s="114"/>
      <c r="GO85" s="125"/>
      <c r="GP85" s="114"/>
      <c r="GQ85" s="125"/>
      <c r="GR85" s="114"/>
      <c r="GS85" s="125"/>
      <c r="GT85" s="114"/>
      <c r="GU85" s="125"/>
      <c r="GV85" s="114"/>
      <c r="GW85" s="125"/>
      <c r="GX85" s="114"/>
      <c r="GY85" s="125"/>
      <c r="GZ85" s="114"/>
      <c r="HA85" s="125"/>
      <c r="HB85" s="114"/>
      <c r="HC85" s="125"/>
      <c r="HD85" s="114"/>
      <c r="HE85" s="125"/>
      <c r="HF85" s="114"/>
      <c r="HG85" s="125"/>
      <c r="HH85" s="114"/>
      <c r="HI85" s="125"/>
      <c r="HJ85" s="114"/>
      <c r="HK85" s="125"/>
      <c r="HL85" s="114"/>
      <c r="HM85" s="125"/>
      <c r="HN85" s="114"/>
      <c r="HO85" s="125"/>
      <c r="HP85" s="114"/>
      <c r="HQ85" s="125"/>
      <c r="HR85" s="114"/>
      <c r="HS85" s="125"/>
      <c r="HT85" s="114"/>
      <c r="HU85" s="125"/>
      <c r="HV85" s="114"/>
      <c r="HW85" s="125"/>
      <c r="HX85" s="114"/>
      <c r="HY85" s="125"/>
      <c r="HZ85" s="114"/>
      <c r="IA85" s="125"/>
      <c r="IB85" s="114"/>
      <c r="IC85" s="125"/>
      <c r="ID85" s="114"/>
      <c r="IE85" s="125"/>
      <c r="IF85" s="114"/>
      <c r="IG85" s="125"/>
      <c r="IH85" s="114"/>
      <c r="II85" s="125"/>
      <c r="IJ85" s="114"/>
      <c r="IK85" s="125"/>
      <c r="IL85" s="114"/>
      <c r="IM85" s="125"/>
      <c r="IN85" s="114"/>
      <c r="IO85" s="125"/>
      <c r="IP85" s="114"/>
      <c r="IQ85" s="125"/>
      <c r="IR85" s="114"/>
      <c r="IS85" s="125"/>
      <c r="IT85" s="114"/>
      <c r="IU85" s="125"/>
      <c r="IV85" s="114"/>
      <c r="IW85" s="125"/>
      <c r="IX85" s="114"/>
      <c r="IY85" s="125"/>
      <c r="IZ85" s="114"/>
      <c r="JA85" s="125"/>
      <c r="JB85" s="114"/>
      <c r="JC85" s="125"/>
      <c r="JD85" s="114"/>
      <c r="JE85" s="125"/>
      <c r="JF85" s="114"/>
      <c r="JG85" s="125"/>
      <c r="JH85" s="114"/>
      <c r="JI85" s="125"/>
      <c r="JJ85" s="114"/>
      <c r="JK85" s="125"/>
      <c r="JL85" s="114"/>
      <c r="JM85" s="125"/>
      <c r="JN85" s="114"/>
      <c r="JO85" s="125"/>
      <c r="JP85" s="114"/>
      <c r="JQ85" s="125"/>
      <c r="JR85" s="114"/>
      <c r="JS85" s="125"/>
      <c r="JT85" s="114"/>
      <c r="JU85" s="125"/>
      <c r="JV85" s="114"/>
      <c r="JW85" s="125"/>
      <c r="JX85" s="114"/>
      <c r="JY85" s="126"/>
      <c r="JZ85" s="126"/>
      <c r="KA85" s="126"/>
      <c r="KB85" s="126"/>
      <c r="KC85" s="126"/>
      <c r="KD85" s="126"/>
      <c r="KE85" s="126"/>
      <c r="KF85" s="126"/>
      <c r="KG85" s="126"/>
      <c r="KH85" s="126"/>
      <c r="KI85" s="126"/>
      <c r="KJ85" s="126"/>
      <c r="KK85" s="126"/>
      <c r="KL85" s="126"/>
    </row>
    <row r="86" customFormat="false" ht="13.8" hidden="false" customHeight="false" outlineLevel="0" collapsed="false">
      <c r="A86" s="76"/>
      <c r="B86" s="76"/>
      <c r="C86" s="76"/>
      <c r="D86" s="76"/>
      <c r="E86" s="76" t="s">
        <v>32</v>
      </c>
      <c r="F86" s="109" t="n">
        <v>0</v>
      </c>
      <c r="G86" s="109" t="n">
        <v>0</v>
      </c>
      <c r="H86" s="109" t="n">
        <v>0</v>
      </c>
      <c r="I86" s="109" t="n">
        <v>0</v>
      </c>
      <c r="J86" s="109" t="n">
        <v>575.1</v>
      </c>
      <c r="K86" s="109" t="n">
        <v>0</v>
      </c>
      <c r="L86" s="109" t="n">
        <v>0</v>
      </c>
      <c r="M86" s="109" t="n">
        <v>0</v>
      </c>
      <c r="N86" s="109" t="n">
        <v>0</v>
      </c>
      <c r="O86" s="109" t="n">
        <v>23617.74</v>
      </c>
      <c r="P86" s="109" t="n">
        <v>0</v>
      </c>
      <c r="Q86" s="109" t="n">
        <v>-61343.58</v>
      </c>
      <c r="R86" s="109" t="n">
        <v>0</v>
      </c>
      <c r="S86" s="109" t="n">
        <v>0</v>
      </c>
      <c r="T86" s="109" t="n">
        <v>0</v>
      </c>
      <c r="U86" s="109" t="n">
        <v>0</v>
      </c>
      <c r="V86" s="109" t="n">
        <v>0</v>
      </c>
      <c r="W86" s="109" t="n">
        <v>0</v>
      </c>
      <c r="X86" s="109" t="n">
        <v>0</v>
      </c>
      <c r="Y86" s="109" t="n">
        <v>0</v>
      </c>
      <c r="Z86" s="109" t="n">
        <v>0</v>
      </c>
      <c r="AA86" s="109" t="n">
        <v>0</v>
      </c>
      <c r="AB86" s="109" t="n">
        <v>0</v>
      </c>
      <c r="AC86" s="109" t="n">
        <v>0</v>
      </c>
      <c r="AD86" s="109" t="n">
        <v>0</v>
      </c>
      <c r="AE86" s="109" t="n">
        <v>0</v>
      </c>
      <c r="AF86" s="109" t="n">
        <v>0</v>
      </c>
      <c r="AG86" s="109" t="n">
        <v>0</v>
      </c>
      <c r="AH86" s="109" t="n">
        <v>0</v>
      </c>
      <c r="AI86" s="109" t="n">
        <v>0</v>
      </c>
      <c r="AJ86" s="109" t="n">
        <v>0</v>
      </c>
      <c r="AK86" s="109" t="n">
        <v>0</v>
      </c>
      <c r="AL86" s="109" t="n">
        <v>0</v>
      </c>
      <c r="AM86" s="109" t="n">
        <v>0</v>
      </c>
      <c r="AN86" s="109" t="n">
        <v>0</v>
      </c>
      <c r="AO86" s="109" t="n">
        <v>0</v>
      </c>
      <c r="AP86" s="109" t="n">
        <v>0</v>
      </c>
      <c r="AQ86" s="109" t="n">
        <v>0</v>
      </c>
      <c r="AR86" s="109" t="n">
        <v>0</v>
      </c>
      <c r="AS86" s="109" t="n">
        <v>0</v>
      </c>
      <c r="AT86" s="109" t="n">
        <v>9878.32</v>
      </c>
      <c r="AU86" s="109" t="n">
        <v>0</v>
      </c>
      <c r="AV86" s="109" t="n">
        <v>0</v>
      </c>
      <c r="AW86" s="109" t="n">
        <v>0</v>
      </c>
      <c r="AX86" s="109" t="n">
        <v>0</v>
      </c>
      <c r="AY86" s="109" t="n">
        <v>0</v>
      </c>
      <c r="AZ86" s="109" t="n">
        <v>0</v>
      </c>
      <c r="BA86" s="109" t="n">
        <v>0</v>
      </c>
      <c r="BB86" s="109" t="n">
        <v>0</v>
      </c>
      <c r="BC86" s="109" t="n">
        <v>0</v>
      </c>
      <c r="BD86" s="109" t="n">
        <v>0</v>
      </c>
      <c r="BE86" s="109" t="n">
        <v>0</v>
      </c>
      <c r="BF86" s="109" t="n">
        <v>0</v>
      </c>
      <c r="BG86" s="109" t="n">
        <v>6686.13</v>
      </c>
      <c r="BH86" s="109" t="n">
        <v>0</v>
      </c>
      <c r="BI86" s="109" t="n">
        <v>0</v>
      </c>
      <c r="BJ86" s="109" t="n">
        <v>0</v>
      </c>
      <c r="BK86" s="109" t="n">
        <v>0</v>
      </c>
      <c r="BL86" s="109" t="n">
        <v>0</v>
      </c>
      <c r="BM86" s="109" t="n">
        <v>0</v>
      </c>
      <c r="BN86" s="109" t="n">
        <v>0</v>
      </c>
      <c r="BO86" s="109" t="n">
        <v>0</v>
      </c>
      <c r="BP86" s="109" t="n">
        <v>0</v>
      </c>
      <c r="BQ86" s="109" t="n">
        <v>0</v>
      </c>
      <c r="BR86" s="109" t="n">
        <v>0</v>
      </c>
      <c r="BS86" s="109" t="n">
        <v>0</v>
      </c>
      <c r="BT86" s="109" t="n">
        <v>0</v>
      </c>
      <c r="BU86" s="109" t="n">
        <v>6386.28</v>
      </c>
      <c r="BV86" s="109" t="n">
        <v>0</v>
      </c>
      <c r="BW86" s="109" t="n">
        <v>0</v>
      </c>
      <c r="BX86" s="109" t="n">
        <v>0</v>
      </c>
      <c r="BY86" s="109" t="n">
        <v>0</v>
      </c>
      <c r="BZ86" s="109" t="n">
        <v>0</v>
      </c>
      <c r="CA86" s="109" t="n">
        <v>0</v>
      </c>
      <c r="CB86" s="109" t="n">
        <v>0</v>
      </c>
      <c r="CC86" s="109" t="n">
        <v>0</v>
      </c>
      <c r="CD86" s="109" t="n">
        <v>0</v>
      </c>
      <c r="CE86" s="109" t="n">
        <v>0</v>
      </c>
      <c r="CF86" s="109" t="n">
        <v>0</v>
      </c>
      <c r="CG86" s="109" t="n">
        <v>0</v>
      </c>
      <c r="CH86" s="109" t="n">
        <v>0</v>
      </c>
      <c r="CI86" s="109" t="n">
        <v>0</v>
      </c>
      <c r="CJ86" s="109" t="n">
        <v>0</v>
      </c>
      <c r="CK86" s="109" t="n">
        <v>0</v>
      </c>
      <c r="CL86" s="109" t="n">
        <v>0</v>
      </c>
      <c r="CM86" s="109" t="n">
        <v>188</v>
      </c>
      <c r="CN86" s="109" t="n">
        <v>0</v>
      </c>
      <c r="CO86" s="109" t="n">
        <v>0</v>
      </c>
      <c r="CP86" s="109" t="n">
        <v>0</v>
      </c>
      <c r="CQ86" s="109" t="n">
        <v>0</v>
      </c>
      <c r="CR86" s="109" t="n">
        <v>0</v>
      </c>
      <c r="CS86" s="109" t="n">
        <v>0</v>
      </c>
      <c r="CT86" s="109" t="n">
        <v>0</v>
      </c>
      <c r="CU86" s="109" t="n">
        <v>0</v>
      </c>
      <c r="CV86" s="109" t="n">
        <v>0</v>
      </c>
      <c r="CW86" s="109" t="n">
        <v>0</v>
      </c>
      <c r="CX86" s="109" t="n">
        <v>0</v>
      </c>
      <c r="CY86" s="109" t="n">
        <v>0</v>
      </c>
      <c r="CZ86" s="109" t="n">
        <v>0</v>
      </c>
      <c r="DA86" s="109" t="n">
        <v>0</v>
      </c>
      <c r="DB86" s="109" t="n">
        <v>0</v>
      </c>
      <c r="DC86" s="109" t="n">
        <v>0</v>
      </c>
      <c r="DD86" s="109" t="n">
        <v>0</v>
      </c>
      <c r="DE86" s="109" t="n">
        <v>0</v>
      </c>
      <c r="DF86" s="109" t="n">
        <v>0</v>
      </c>
      <c r="DG86" s="109" t="n">
        <v>0</v>
      </c>
      <c r="DH86" s="109" t="n">
        <v>0</v>
      </c>
      <c r="DI86" s="109" t="n">
        <v>0</v>
      </c>
      <c r="DJ86" s="109" t="n">
        <v>0</v>
      </c>
      <c r="DK86" s="109" t="n">
        <v>0</v>
      </c>
      <c r="DL86" s="109" t="n">
        <v>0</v>
      </c>
      <c r="DM86" s="109" t="n">
        <v>0</v>
      </c>
      <c r="DN86" s="109" t="n">
        <v>2803.88</v>
      </c>
      <c r="DO86" s="109" t="n">
        <v>0</v>
      </c>
      <c r="DP86" s="109" t="n">
        <v>0</v>
      </c>
      <c r="DQ86" s="109" t="n">
        <v>0</v>
      </c>
      <c r="DR86" s="109" t="n">
        <v>0</v>
      </c>
      <c r="DS86" s="109" t="n">
        <v>0</v>
      </c>
      <c r="DT86" s="109" t="n">
        <v>0</v>
      </c>
      <c r="DU86" s="109" t="n">
        <v>0</v>
      </c>
      <c r="DV86" s="109" t="n">
        <v>0</v>
      </c>
      <c r="DW86" s="109" t="n">
        <v>127.65</v>
      </c>
      <c r="DX86" s="109" t="n">
        <v>0</v>
      </c>
      <c r="DY86" s="109" t="n">
        <v>0</v>
      </c>
      <c r="DZ86" s="109" t="n">
        <v>0</v>
      </c>
      <c r="EA86" s="109" t="n">
        <v>0</v>
      </c>
      <c r="EB86" s="109" t="n">
        <v>0</v>
      </c>
      <c r="EC86" s="109" t="n">
        <v>0</v>
      </c>
      <c r="ED86" s="109" t="n">
        <v>0</v>
      </c>
      <c r="EE86" s="109" t="n">
        <v>0</v>
      </c>
      <c r="EF86" s="109" t="n">
        <v>0</v>
      </c>
      <c r="EG86" s="109" t="n">
        <v>0</v>
      </c>
      <c r="EH86" s="109" t="n">
        <v>0</v>
      </c>
      <c r="EI86" s="109" t="n">
        <v>0</v>
      </c>
      <c r="EJ86" s="109" t="n">
        <v>1108.54</v>
      </c>
      <c r="EK86" s="109" t="n">
        <v>0</v>
      </c>
      <c r="EL86" s="109" t="n">
        <v>0</v>
      </c>
      <c r="EM86" s="109" t="n">
        <v>12067.7</v>
      </c>
      <c r="EN86" s="109" t="n">
        <v>0</v>
      </c>
      <c r="EO86" s="109" t="n">
        <v>0</v>
      </c>
      <c r="EP86" s="109" t="n">
        <v>0</v>
      </c>
      <c r="EQ86" s="109" t="n">
        <v>0</v>
      </c>
      <c r="ER86" s="109" t="n">
        <v>4697.16</v>
      </c>
      <c r="ES86" s="109" t="n">
        <v>0</v>
      </c>
      <c r="ET86" s="109" t="n">
        <v>0</v>
      </c>
      <c r="EU86" s="109" t="n">
        <v>0</v>
      </c>
      <c r="EV86" s="109" t="n">
        <v>0</v>
      </c>
      <c r="EW86" s="109" t="n">
        <v>0</v>
      </c>
      <c r="EX86" s="109" t="n">
        <v>0</v>
      </c>
      <c r="EY86" s="109" t="n">
        <f aca="false">ROUND(SUM(F86:EX86),5)</f>
        <v>6792.92</v>
      </c>
      <c r="EZ86" s="114"/>
      <c r="FA86" s="125"/>
      <c r="FB86" s="114"/>
      <c r="FC86" s="125"/>
      <c r="FD86" s="114"/>
      <c r="FE86" s="125"/>
      <c r="FF86" s="114"/>
      <c r="FG86" s="125"/>
      <c r="FH86" s="114"/>
      <c r="FI86" s="125"/>
      <c r="FJ86" s="114"/>
      <c r="FK86" s="125"/>
      <c r="FL86" s="114"/>
      <c r="FM86" s="125"/>
      <c r="FN86" s="114"/>
      <c r="FO86" s="125"/>
      <c r="FP86" s="114"/>
      <c r="FQ86" s="125"/>
      <c r="FR86" s="114"/>
      <c r="FS86" s="125"/>
      <c r="FT86" s="114"/>
      <c r="FU86" s="125"/>
      <c r="FV86" s="114"/>
      <c r="FW86" s="125"/>
      <c r="FX86" s="114"/>
      <c r="FY86" s="125"/>
      <c r="FZ86" s="114"/>
      <c r="GA86" s="125"/>
      <c r="GB86" s="114"/>
      <c r="GC86" s="125"/>
      <c r="GD86" s="114"/>
      <c r="GE86" s="125"/>
      <c r="GF86" s="114"/>
      <c r="GG86" s="125"/>
      <c r="GH86" s="114"/>
      <c r="GI86" s="125"/>
      <c r="GJ86" s="114"/>
      <c r="GK86" s="125"/>
      <c r="GL86" s="114"/>
      <c r="GM86" s="125"/>
      <c r="GN86" s="114"/>
      <c r="GO86" s="125"/>
      <c r="GP86" s="114"/>
      <c r="GQ86" s="125"/>
      <c r="GR86" s="114"/>
      <c r="GS86" s="125"/>
      <c r="GT86" s="114"/>
      <c r="GU86" s="125"/>
      <c r="GV86" s="114"/>
      <c r="GW86" s="125"/>
      <c r="GX86" s="114"/>
      <c r="GY86" s="125"/>
      <c r="GZ86" s="114"/>
      <c r="HA86" s="125"/>
      <c r="HB86" s="114"/>
      <c r="HC86" s="125"/>
      <c r="HD86" s="114"/>
      <c r="HE86" s="125"/>
      <c r="HF86" s="114"/>
      <c r="HG86" s="125"/>
      <c r="HH86" s="114"/>
      <c r="HI86" s="125"/>
      <c r="HJ86" s="114"/>
      <c r="HK86" s="125"/>
      <c r="HL86" s="114"/>
      <c r="HM86" s="125"/>
      <c r="HN86" s="114"/>
      <c r="HO86" s="125"/>
      <c r="HP86" s="114"/>
      <c r="HQ86" s="125"/>
      <c r="HR86" s="114"/>
      <c r="HS86" s="125"/>
      <c r="HT86" s="114"/>
      <c r="HU86" s="125"/>
      <c r="HV86" s="114"/>
      <c r="HW86" s="125"/>
      <c r="HX86" s="114"/>
      <c r="HY86" s="125"/>
      <c r="HZ86" s="114"/>
      <c r="IA86" s="125"/>
      <c r="IB86" s="114"/>
      <c r="IC86" s="125"/>
      <c r="ID86" s="114"/>
      <c r="IE86" s="125"/>
      <c r="IF86" s="114"/>
      <c r="IG86" s="125"/>
      <c r="IH86" s="114"/>
      <c r="II86" s="125"/>
      <c r="IJ86" s="114"/>
      <c r="IK86" s="125"/>
      <c r="IL86" s="114"/>
      <c r="IM86" s="125"/>
      <c r="IN86" s="114"/>
      <c r="IO86" s="125"/>
      <c r="IP86" s="114"/>
      <c r="IQ86" s="125"/>
      <c r="IR86" s="114"/>
      <c r="IS86" s="125"/>
      <c r="IT86" s="114"/>
      <c r="IU86" s="125"/>
      <c r="IV86" s="114"/>
      <c r="IW86" s="125"/>
      <c r="IX86" s="114"/>
      <c r="IY86" s="125"/>
      <c r="IZ86" s="114"/>
      <c r="JA86" s="125"/>
      <c r="JB86" s="114"/>
      <c r="JC86" s="125"/>
      <c r="JD86" s="114"/>
      <c r="JE86" s="125"/>
      <c r="JF86" s="114"/>
      <c r="JG86" s="125"/>
      <c r="JH86" s="114"/>
      <c r="JI86" s="125"/>
      <c r="JJ86" s="114"/>
      <c r="JK86" s="125"/>
      <c r="JL86" s="114"/>
      <c r="JM86" s="125"/>
      <c r="JN86" s="114"/>
      <c r="JO86" s="125"/>
      <c r="JP86" s="114"/>
      <c r="JQ86" s="125"/>
      <c r="JR86" s="114"/>
      <c r="JS86" s="125"/>
      <c r="JT86" s="114"/>
      <c r="JU86" s="125"/>
      <c r="JV86" s="114"/>
      <c r="JW86" s="125"/>
      <c r="JX86" s="114"/>
      <c r="JY86" s="126"/>
      <c r="JZ86" s="126"/>
      <c r="KA86" s="126"/>
      <c r="KB86" s="126"/>
      <c r="KC86" s="126"/>
      <c r="KD86" s="126"/>
      <c r="KE86" s="126"/>
      <c r="KF86" s="126"/>
      <c r="KG86" s="126"/>
      <c r="KH86" s="126"/>
      <c r="KI86" s="126"/>
      <c r="KJ86" s="126"/>
      <c r="KK86" s="126"/>
      <c r="KL86" s="126"/>
    </row>
    <row r="87" customFormat="false" ht="13.8" hidden="false" customHeight="false" outlineLevel="0" collapsed="false">
      <c r="A87" s="76"/>
      <c r="B87" s="76"/>
      <c r="C87" s="76"/>
      <c r="D87" s="76"/>
      <c r="E87" s="76" t="s">
        <v>126</v>
      </c>
      <c r="F87" s="109" t="n">
        <v>0</v>
      </c>
      <c r="G87" s="109" t="n">
        <v>4210.71</v>
      </c>
      <c r="H87" s="109" t="n">
        <v>11377.68</v>
      </c>
      <c r="I87" s="109" t="n">
        <v>175.2</v>
      </c>
      <c r="J87" s="109" t="n">
        <v>9624.49</v>
      </c>
      <c r="K87" s="109" t="n">
        <v>4512.06</v>
      </c>
      <c r="L87" s="109" t="n">
        <v>175.2</v>
      </c>
      <c r="M87" s="109" t="n">
        <v>175.2</v>
      </c>
      <c r="N87" s="109" t="n">
        <v>13490.63</v>
      </c>
      <c r="O87" s="109" t="n">
        <v>17623.48</v>
      </c>
      <c r="P87" s="109" t="n">
        <v>920.4</v>
      </c>
      <c r="Q87" s="109" t="n">
        <v>8395.18</v>
      </c>
      <c r="R87" s="109" t="n">
        <v>262.8</v>
      </c>
      <c r="S87" s="109" t="n">
        <v>0</v>
      </c>
      <c r="T87" s="109" t="n">
        <v>175.2</v>
      </c>
      <c r="U87" s="109" t="n">
        <v>175.2</v>
      </c>
      <c r="V87" s="109" t="n">
        <v>2406.12</v>
      </c>
      <c r="W87" s="109" t="n">
        <v>0</v>
      </c>
      <c r="X87" s="109" t="n">
        <v>175.2</v>
      </c>
      <c r="Y87" s="109" t="n">
        <v>13233.66</v>
      </c>
      <c r="Z87" s="109" t="n">
        <v>0</v>
      </c>
      <c r="AA87" s="109" t="n">
        <v>0</v>
      </c>
      <c r="AB87" s="109" t="n">
        <v>175.2</v>
      </c>
      <c r="AC87" s="109" t="n">
        <v>175.2</v>
      </c>
      <c r="AD87" s="109" t="n">
        <v>899.4</v>
      </c>
      <c r="AE87" s="109" t="n">
        <v>613.21</v>
      </c>
      <c r="AF87" s="109" t="n">
        <v>175.2</v>
      </c>
      <c r="AG87" s="109" t="n">
        <v>584.01</v>
      </c>
      <c r="AH87" s="109" t="n">
        <v>175.2</v>
      </c>
      <c r="AI87" s="109" t="n">
        <v>175.2</v>
      </c>
      <c r="AJ87" s="109" t="n">
        <v>2882.67</v>
      </c>
      <c r="AK87" s="109" t="n">
        <v>920.4</v>
      </c>
      <c r="AL87" s="109" t="n">
        <v>613.21</v>
      </c>
      <c r="AM87" s="109" t="n">
        <v>0</v>
      </c>
      <c r="AN87" s="109" t="n">
        <v>175.2</v>
      </c>
      <c r="AO87" s="109" t="n">
        <v>175.2</v>
      </c>
      <c r="AP87" s="109" t="n">
        <v>0</v>
      </c>
      <c r="AQ87" s="109" t="n">
        <v>1103.78</v>
      </c>
      <c r="AR87" s="109" t="n">
        <v>1594.35</v>
      </c>
      <c r="AS87" s="109" t="n">
        <v>175.2</v>
      </c>
      <c r="AT87" s="109" t="n">
        <v>22779.09</v>
      </c>
      <c r="AU87" s="109" t="n">
        <v>175.2</v>
      </c>
      <c r="AV87" s="109" t="n">
        <v>384.28</v>
      </c>
      <c r="AW87" s="109" t="n">
        <v>175.2</v>
      </c>
      <c r="AX87" s="109" t="n">
        <v>613.21</v>
      </c>
      <c r="AY87" s="109" t="n">
        <v>1533.61</v>
      </c>
      <c r="AZ87" s="109" t="n">
        <v>3103.43</v>
      </c>
      <c r="BA87" s="109" t="n">
        <v>283.83</v>
      </c>
      <c r="BB87" s="109" t="n">
        <v>175.2</v>
      </c>
      <c r="BC87" s="109" t="n">
        <v>175.2</v>
      </c>
      <c r="BD87" s="109" t="n">
        <v>613.21</v>
      </c>
      <c r="BE87" s="109" t="n">
        <v>0</v>
      </c>
      <c r="BF87" s="109" t="n">
        <v>920.4</v>
      </c>
      <c r="BG87" s="109" t="n">
        <v>22636.23</v>
      </c>
      <c r="BH87" s="109" t="n">
        <v>175.2</v>
      </c>
      <c r="BI87" s="109" t="n">
        <v>330.55</v>
      </c>
      <c r="BJ87" s="109" t="n">
        <v>613.21</v>
      </c>
      <c r="BK87" s="109" t="n">
        <v>10614.97</v>
      </c>
      <c r="BL87" s="109" t="n">
        <v>0</v>
      </c>
      <c r="BM87" s="109" t="n">
        <v>6552.58</v>
      </c>
      <c r="BN87" s="109" t="n">
        <v>175.2</v>
      </c>
      <c r="BO87" s="109" t="n">
        <v>539.63</v>
      </c>
      <c r="BP87" s="109" t="n">
        <v>2646.74</v>
      </c>
      <c r="BQ87" s="109" t="n">
        <v>175.2</v>
      </c>
      <c r="BR87" s="109" t="n">
        <v>613.21</v>
      </c>
      <c r="BS87" s="109" t="n">
        <v>175.2</v>
      </c>
      <c r="BT87" s="109" t="n">
        <v>0</v>
      </c>
      <c r="BU87" s="109" t="n">
        <v>6132.9</v>
      </c>
      <c r="BV87" s="109" t="n">
        <v>2621.04</v>
      </c>
      <c r="BW87" s="109" t="n">
        <v>0</v>
      </c>
      <c r="BX87" s="109" t="n">
        <v>6880.81</v>
      </c>
      <c r="BY87" s="109" t="n">
        <v>175.2</v>
      </c>
      <c r="BZ87" s="109" t="n">
        <v>292.01</v>
      </c>
      <c r="CA87" s="109" t="n">
        <v>262.8</v>
      </c>
      <c r="CB87" s="109" t="n">
        <v>6453.31</v>
      </c>
      <c r="CC87" s="109" t="n">
        <v>292.01</v>
      </c>
      <c r="CD87" s="109" t="n">
        <v>325.45</v>
      </c>
      <c r="CE87" s="109" t="n">
        <v>0</v>
      </c>
      <c r="CF87" s="109" t="n">
        <v>262.8</v>
      </c>
      <c r="CG87" s="109" t="n">
        <v>233.6</v>
      </c>
      <c r="CH87" s="109" t="n">
        <v>0</v>
      </c>
      <c r="CI87" s="109" t="n">
        <v>175.2</v>
      </c>
      <c r="CJ87" s="109" t="n">
        <v>175.2</v>
      </c>
      <c r="CK87" s="109" t="n">
        <v>14296.57</v>
      </c>
      <c r="CL87" s="109" t="n">
        <v>175.2</v>
      </c>
      <c r="CM87" s="109" t="n">
        <v>185.72</v>
      </c>
      <c r="CN87" s="109" t="n">
        <v>233.6</v>
      </c>
      <c r="CO87" s="109" t="n">
        <v>12386.85</v>
      </c>
      <c r="CP87" s="109" t="n">
        <v>175.2</v>
      </c>
      <c r="CQ87" s="109" t="n">
        <v>991.65</v>
      </c>
      <c r="CR87" s="109" t="n">
        <v>607.37</v>
      </c>
      <c r="CS87" s="109" t="n">
        <v>10815</v>
      </c>
      <c r="CT87" s="109" t="n">
        <v>175.2</v>
      </c>
      <c r="CU87" s="109" t="n">
        <v>2163</v>
      </c>
      <c r="CV87" s="109" t="n">
        <v>14000</v>
      </c>
      <c r="CW87" s="109" t="n">
        <v>0</v>
      </c>
      <c r="CX87" s="109" t="n">
        <v>175.2</v>
      </c>
      <c r="CY87" s="109" t="n">
        <v>175.2</v>
      </c>
      <c r="CZ87" s="109" t="n">
        <v>175.2</v>
      </c>
      <c r="DA87" s="109" t="n">
        <v>4866.75</v>
      </c>
      <c r="DB87" s="109" t="n">
        <v>175.2</v>
      </c>
      <c r="DC87" s="109" t="n">
        <v>438.01</v>
      </c>
      <c r="DD87" s="109" t="n">
        <v>175.2</v>
      </c>
      <c r="DE87" s="109" t="n">
        <v>438.01</v>
      </c>
      <c r="DF87" s="109" t="n">
        <v>9531.04</v>
      </c>
      <c r="DG87" s="109" t="n">
        <v>175.2</v>
      </c>
      <c r="DH87" s="109" t="n">
        <v>175.2</v>
      </c>
      <c r="DI87" s="109" t="n">
        <v>175.2</v>
      </c>
      <c r="DJ87" s="109" t="n">
        <v>1093.27</v>
      </c>
      <c r="DK87" s="109" t="n">
        <v>408.81</v>
      </c>
      <c r="DL87" s="109" t="n">
        <v>6947.39</v>
      </c>
      <c r="DM87" s="109" t="n">
        <v>175.2</v>
      </c>
      <c r="DN87" s="109" t="n">
        <v>7285.26</v>
      </c>
      <c r="DO87" s="109" t="n">
        <v>175.2</v>
      </c>
      <c r="DP87" s="109" t="n">
        <v>175.2</v>
      </c>
      <c r="DQ87" s="109" t="n">
        <v>379.61</v>
      </c>
      <c r="DR87" s="109" t="n">
        <v>7338.67</v>
      </c>
      <c r="DS87" s="109" t="n">
        <v>175.2</v>
      </c>
      <c r="DT87" s="109" t="n">
        <v>175.2</v>
      </c>
      <c r="DU87" s="109" t="n">
        <v>233.6</v>
      </c>
      <c r="DV87" s="109" t="n">
        <v>1011.51</v>
      </c>
      <c r="DW87" s="109" t="n">
        <v>3311.33</v>
      </c>
      <c r="DX87" s="109" t="n">
        <v>350.41</v>
      </c>
      <c r="DY87" s="109" t="n">
        <v>0</v>
      </c>
      <c r="DZ87" s="109" t="n">
        <v>350.41</v>
      </c>
      <c r="EA87" s="109" t="n">
        <v>330.55</v>
      </c>
      <c r="EB87" s="109" t="n">
        <v>175.2</v>
      </c>
      <c r="EC87" s="109" t="n">
        <v>175.2</v>
      </c>
      <c r="ED87" s="109" t="n">
        <v>175.2</v>
      </c>
      <c r="EE87" s="109" t="n">
        <v>350.41</v>
      </c>
      <c r="EF87" s="109" t="n">
        <v>408.81</v>
      </c>
      <c r="EG87" s="109" t="n">
        <v>408.81</v>
      </c>
      <c r="EH87" s="109" t="n">
        <v>175.2</v>
      </c>
      <c r="EI87" s="109" t="n">
        <v>0</v>
      </c>
      <c r="EJ87" s="109" t="n">
        <v>11096.19</v>
      </c>
      <c r="EK87" s="109" t="n">
        <v>175.2</v>
      </c>
      <c r="EL87" s="109" t="n">
        <v>175.2</v>
      </c>
      <c r="EM87" s="109" t="n">
        <v>10245.84</v>
      </c>
      <c r="EN87" s="109" t="n">
        <v>8123.42</v>
      </c>
      <c r="EO87" s="109" t="n">
        <v>175.2</v>
      </c>
      <c r="EP87" s="109" t="n">
        <v>10617.31</v>
      </c>
      <c r="EQ87" s="109" t="n">
        <v>408.81</v>
      </c>
      <c r="ER87" s="109" t="n">
        <v>7699.9</v>
      </c>
      <c r="ES87" s="109" t="n">
        <v>584.01</v>
      </c>
      <c r="ET87" s="109" t="n">
        <v>0</v>
      </c>
      <c r="EU87" s="109" t="n">
        <v>0</v>
      </c>
      <c r="EV87" s="109" t="n">
        <v>0</v>
      </c>
      <c r="EW87" s="109" t="n">
        <v>0</v>
      </c>
      <c r="EX87" s="109" t="n">
        <v>0</v>
      </c>
      <c r="EY87" s="109" t="n">
        <f aca="false">ROUND(SUM(F87:EX87),5)</f>
        <v>352150.65</v>
      </c>
      <c r="EZ87" s="114"/>
      <c r="FA87" s="125"/>
      <c r="FB87" s="114"/>
      <c r="FC87" s="125"/>
      <c r="FD87" s="114"/>
      <c r="FE87" s="125"/>
      <c r="FF87" s="114"/>
      <c r="FG87" s="125"/>
      <c r="FH87" s="114"/>
      <c r="FI87" s="125"/>
      <c r="FJ87" s="114"/>
      <c r="FK87" s="125"/>
      <c r="FL87" s="114"/>
      <c r="FM87" s="125"/>
      <c r="FN87" s="114"/>
      <c r="FO87" s="125"/>
      <c r="FP87" s="114"/>
      <c r="FQ87" s="125"/>
      <c r="FR87" s="114"/>
      <c r="FS87" s="125"/>
      <c r="FT87" s="114"/>
      <c r="FU87" s="125"/>
      <c r="FV87" s="114"/>
      <c r="FW87" s="125"/>
      <c r="FX87" s="114"/>
      <c r="FY87" s="125"/>
      <c r="FZ87" s="114"/>
      <c r="GA87" s="125"/>
      <c r="GB87" s="114"/>
      <c r="GC87" s="125"/>
      <c r="GD87" s="114"/>
      <c r="GE87" s="125"/>
      <c r="GF87" s="114"/>
      <c r="GG87" s="125"/>
      <c r="GH87" s="114"/>
      <c r="GI87" s="125"/>
      <c r="GJ87" s="114"/>
      <c r="GK87" s="125"/>
      <c r="GL87" s="114"/>
      <c r="GM87" s="125"/>
      <c r="GN87" s="114"/>
      <c r="GO87" s="125"/>
      <c r="GP87" s="114"/>
      <c r="GQ87" s="125"/>
      <c r="GR87" s="114"/>
      <c r="GS87" s="125"/>
      <c r="GT87" s="114"/>
      <c r="GU87" s="125"/>
      <c r="GV87" s="114"/>
      <c r="GW87" s="125"/>
      <c r="GX87" s="114"/>
      <c r="GY87" s="125"/>
      <c r="GZ87" s="114"/>
      <c r="HA87" s="125"/>
      <c r="HB87" s="114"/>
      <c r="HC87" s="125"/>
      <c r="HD87" s="114"/>
      <c r="HE87" s="125"/>
      <c r="HF87" s="114"/>
      <c r="HG87" s="125"/>
      <c r="HH87" s="114"/>
      <c r="HI87" s="125"/>
      <c r="HJ87" s="114"/>
      <c r="HK87" s="125"/>
      <c r="HL87" s="114"/>
      <c r="HM87" s="125"/>
      <c r="HN87" s="114"/>
      <c r="HO87" s="125"/>
      <c r="HP87" s="114"/>
      <c r="HQ87" s="125"/>
      <c r="HR87" s="114"/>
      <c r="HS87" s="125"/>
      <c r="HT87" s="114"/>
      <c r="HU87" s="125"/>
      <c r="HV87" s="114"/>
      <c r="HW87" s="125"/>
      <c r="HX87" s="114"/>
      <c r="HY87" s="125"/>
      <c r="HZ87" s="114"/>
      <c r="IA87" s="125"/>
      <c r="IB87" s="114"/>
      <c r="IC87" s="125"/>
      <c r="ID87" s="114"/>
      <c r="IE87" s="125"/>
      <c r="IF87" s="114"/>
      <c r="IG87" s="125"/>
      <c r="IH87" s="114"/>
      <c r="II87" s="125"/>
      <c r="IJ87" s="114"/>
      <c r="IK87" s="125"/>
      <c r="IL87" s="114"/>
      <c r="IM87" s="125"/>
      <c r="IN87" s="114"/>
      <c r="IO87" s="125"/>
      <c r="IP87" s="114"/>
      <c r="IQ87" s="125"/>
      <c r="IR87" s="114"/>
      <c r="IS87" s="125"/>
      <c r="IT87" s="114"/>
      <c r="IU87" s="125"/>
      <c r="IV87" s="114"/>
      <c r="IW87" s="125"/>
      <c r="IX87" s="114"/>
      <c r="IY87" s="125"/>
      <c r="IZ87" s="114"/>
      <c r="JA87" s="125"/>
      <c r="JB87" s="114"/>
      <c r="JC87" s="125"/>
      <c r="JD87" s="114"/>
      <c r="JE87" s="125"/>
      <c r="JF87" s="114"/>
      <c r="JG87" s="125"/>
      <c r="JH87" s="114"/>
      <c r="JI87" s="125"/>
      <c r="JJ87" s="114"/>
      <c r="JK87" s="125"/>
      <c r="JL87" s="114"/>
      <c r="JM87" s="125"/>
      <c r="JN87" s="114"/>
      <c r="JO87" s="125"/>
      <c r="JP87" s="114"/>
      <c r="JQ87" s="125"/>
      <c r="JR87" s="114"/>
      <c r="JS87" s="125"/>
      <c r="JT87" s="114"/>
      <c r="JU87" s="125"/>
      <c r="JV87" s="114"/>
      <c r="JW87" s="125"/>
      <c r="JX87" s="114"/>
      <c r="JY87" s="126"/>
      <c r="JZ87" s="126"/>
      <c r="KA87" s="126"/>
      <c r="KB87" s="126"/>
      <c r="KC87" s="126"/>
      <c r="KD87" s="126"/>
      <c r="KE87" s="126"/>
      <c r="KF87" s="126"/>
      <c r="KG87" s="126"/>
      <c r="KH87" s="126"/>
      <c r="KI87" s="126"/>
      <c r="KJ87" s="126"/>
      <c r="KK87" s="126"/>
      <c r="KL87" s="126"/>
    </row>
    <row r="88" customFormat="false" ht="13.8" hidden="false" customHeight="false" outlineLevel="0" collapsed="false">
      <c r="A88" s="76"/>
      <c r="B88" s="76"/>
      <c r="C88" s="76"/>
      <c r="D88" s="76"/>
      <c r="E88" s="76" t="s">
        <v>127</v>
      </c>
      <c r="F88" s="109" t="n">
        <v>175.2</v>
      </c>
      <c r="G88" s="109" t="n">
        <v>4834.03</v>
      </c>
      <c r="H88" s="109" t="n">
        <v>0</v>
      </c>
      <c r="I88" s="109" t="n">
        <v>0</v>
      </c>
      <c r="J88" s="109" t="n">
        <v>15468.74</v>
      </c>
      <c r="K88" s="109" t="n">
        <v>0</v>
      </c>
      <c r="L88" s="109" t="n">
        <v>0</v>
      </c>
      <c r="M88" s="109" t="n">
        <v>0</v>
      </c>
      <c r="N88" s="109" t="n">
        <v>8701.15</v>
      </c>
      <c r="O88" s="109" t="n">
        <v>3975.89</v>
      </c>
      <c r="P88" s="109" t="n">
        <v>0</v>
      </c>
      <c r="Q88" s="109" t="n">
        <v>6093.73</v>
      </c>
      <c r="R88" s="109" t="n">
        <v>0</v>
      </c>
      <c r="S88" s="109" t="n">
        <v>0</v>
      </c>
      <c r="T88" s="109" t="n">
        <v>0</v>
      </c>
      <c r="U88" s="109" t="n">
        <v>0</v>
      </c>
      <c r="V88" s="109" t="n">
        <v>2591.43</v>
      </c>
      <c r="W88" s="109" t="n">
        <v>0</v>
      </c>
      <c r="X88" s="109" t="n">
        <v>0</v>
      </c>
      <c r="Y88" s="109" t="n">
        <v>3256.08</v>
      </c>
      <c r="Z88" s="109" t="n">
        <v>0</v>
      </c>
      <c r="AA88" s="109" t="n">
        <v>0</v>
      </c>
      <c r="AB88" s="109" t="n">
        <v>0</v>
      </c>
      <c r="AC88" s="109" t="n">
        <v>0</v>
      </c>
      <c r="AD88" s="109" t="n">
        <v>0</v>
      </c>
      <c r="AE88" s="109" t="n">
        <v>0</v>
      </c>
      <c r="AF88" s="109" t="n">
        <v>0</v>
      </c>
      <c r="AG88" s="109" t="n">
        <v>901.68</v>
      </c>
      <c r="AH88" s="109" t="n">
        <v>11</v>
      </c>
      <c r="AI88" s="109" t="n">
        <v>12574.43</v>
      </c>
      <c r="AJ88" s="109" t="n">
        <v>0</v>
      </c>
      <c r="AK88" s="109" t="n">
        <v>0</v>
      </c>
      <c r="AL88" s="109" t="n">
        <v>0</v>
      </c>
      <c r="AM88" s="109" t="n">
        <v>0</v>
      </c>
      <c r="AN88" s="109" t="n">
        <v>186.17</v>
      </c>
      <c r="AO88" s="109" t="n">
        <v>0</v>
      </c>
      <c r="AP88" s="109" t="n">
        <v>0</v>
      </c>
      <c r="AQ88" s="109" t="n">
        <v>24.55</v>
      </c>
      <c r="AR88" s="109" t="n">
        <v>0</v>
      </c>
      <c r="AS88" s="109" t="n">
        <v>0</v>
      </c>
      <c r="AT88" s="109" t="n">
        <v>21829.58</v>
      </c>
      <c r="AU88" s="109" t="n">
        <v>0</v>
      </c>
      <c r="AV88" s="109" t="n">
        <v>0</v>
      </c>
      <c r="AW88" s="109" t="n">
        <v>0</v>
      </c>
      <c r="AX88" s="109" t="n">
        <v>0</v>
      </c>
      <c r="AY88" s="109" t="n">
        <v>270.41</v>
      </c>
      <c r="AZ88" s="109" t="n">
        <v>251.56</v>
      </c>
      <c r="BA88" s="109" t="n">
        <v>14.81</v>
      </c>
      <c r="BB88" s="109" t="n">
        <v>0</v>
      </c>
      <c r="BC88" s="109" t="n">
        <v>0</v>
      </c>
      <c r="BD88" s="109" t="n">
        <v>0</v>
      </c>
      <c r="BE88" s="109" t="n">
        <v>0</v>
      </c>
      <c r="BF88" s="109" t="n">
        <v>0</v>
      </c>
      <c r="BG88" s="109" t="n">
        <v>0</v>
      </c>
      <c r="BH88" s="109" t="n">
        <v>0</v>
      </c>
      <c r="BI88" s="109" t="n">
        <v>0</v>
      </c>
      <c r="BJ88" s="109" t="n">
        <v>0</v>
      </c>
      <c r="BK88" s="109" t="n">
        <v>27511.58</v>
      </c>
      <c r="BL88" s="109" t="n">
        <v>0</v>
      </c>
      <c r="BM88" s="109" t="n">
        <v>14090</v>
      </c>
      <c r="BN88" s="109" t="n">
        <v>0</v>
      </c>
      <c r="BO88" s="109" t="n">
        <v>0</v>
      </c>
      <c r="BP88" s="109" t="n">
        <v>0</v>
      </c>
      <c r="BQ88" s="109" t="n">
        <v>0</v>
      </c>
      <c r="BR88" s="109" t="n">
        <v>0</v>
      </c>
      <c r="BS88" s="109" t="n">
        <v>0</v>
      </c>
      <c r="BT88" s="109" t="n">
        <v>0</v>
      </c>
      <c r="BU88" s="109" t="n">
        <v>22871.12</v>
      </c>
      <c r="BV88" s="109" t="n">
        <v>1182.56</v>
      </c>
      <c r="BW88" s="109" t="n">
        <v>0</v>
      </c>
      <c r="BX88" s="109" t="n">
        <v>0</v>
      </c>
      <c r="BY88" s="109" t="n">
        <v>0</v>
      </c>
      <c r="BZ88" s="109" t="n">
        <v>0</v>
      </c>
      <c r="CA88" s="109" t="n">
        <v>0</v>
      </c>
      <c r="CB88" s="109" t="n">
        <v>4052.21</v>
      </c>
      <c r="CC88" s="109" t="n">
        <v>0</v>
      </c>
      <c r="CD88" s="109" t="n">
        <v>0</v>
      </c>
      <c r="CE88" s="109" t="n">
        <v>0</v>
      </c>
      <c r="CF88" s="109" t="n">
        <v>1088.88</v>
      </c>
      <c r="CG88" s="109" t="n">
        <v>0</v>
      </c>
      <c r="CH88" s="109" t="n">
        <v>0</v>
      </c>
      <c r="CI88" s="109" t="n">
        <v>1</v>
      </c>
      <c r="CJ88" s="109" t="n">
        <v>599.72</v>
      </c>
      <c r="CK88" s="109" t="n">
        <v>35145.38</v>
      </c>
      <c r="CL88" s="109" t="n">
        <v>0</v>
      </c>
      <c r="CM88" s="109" t="n">
        <v>0</v>
      </c>
      <c r="CN88" s="109" t="n">
        <v>0</v>
      </c>
      <c r="CO88" s="109" t="n">
        <v>0</v>
      </c>
      <c r="CP88" s="109" t="n">
        <v>0</v>
      </c>
      <c r="CQ88" s="109" t="n">
        <v>3374.04</v>
      </c>
      <c r="CR88" s="109" t="n">
        <v>0</v>
      </c>
      <c r="CS88" s="109" t="n">
        <v>0</v>
      </c>
      <c r="CT88" s="109" t="n">
        <v>24230.08</v>
      </c>
      <c r="CU88" s="109" t="n">
        <v>0</v>
      </c>
      <c r="CV88" s="109" t="n">
        <v>16000</v>
      </c>
      <c r="CW88" s="109" t="n">
        <v>0</v>
      </c>
      <c r="CX88" s="109" t="n">
        <v>0</v>
      </c>
      <c r="CY88" s="109" t="n">
        <v>0</v>
      </c>
      <c r="CZ88" s="109" t="n">
        <v>0</v>
      </c>
      <c r="DA88" s="109" t="n">
        <v>5560.23</v>
      </c>
      <c r="DB88" s="109" t="n">
        <v>0</v>
      </c>
      <c r="DC88" s="109" t="n">
        <v>0</v>
      </c>
      <c r="DD88" s="109" t="n">
        <v>294.36</v>
      </c>
      <c r="DE88" s="109" t="n">
        <v>59.39</v>
      </c>
      <c r="DF88" s="109" t="n">
        <v>19542.29</v>
      </c>
      <c r="DG88" s="109" t="n">
        <v>0</v>
      </c>
      <c r="DH88" s="109" t="n">
        <v>0</v>
      </c>
      <c r="DI88" s="109" t="n">
        <v>18.54</v>
      </c>
      <c r="DJ88" s="109" t="n">
        <v>0</v>
      </c>
      <c r="DK88" s="109" t="n">
        <v>27</v>
      </c>
      <c r="DL88" s="109" t="n">
        <v>93.76</v>
      </c>
      <c r="DM88" s="109" t="n">
        <v>0</v>
      </c>
      <c r="DN88" s="109" t="n">
        <v>13603.47</v>
      </c>
      <c r="DO88" s="109" t="n">
        <v>0</v>
      </c>
      <c r="DP88" s="109" t="n">
        <v>0</v>
      </c>
      <c r="DQ88" s="109" t="n">
        <v>0</v>
      </c>
      <c r="DR88" s="109" t="n">
        <v>5224.76</v>
      </c>
      <c r="DS88" s="109" t="n">
        <v>0</v>
      </c>
      <c r="DT88" s="109" t="n">
        <v>0</v>
      </c>
      <c r="DU88" s="109" t="n">
        <v>0</v>
      </c>
      <c r="DV88" s="109" t="n">
        <v>0</v>
      </c>
      <c r="DW88" s="109" t="n">
        <v>4477.52</v>
      </c>
      <c r="DX88" s="109" t="n">
        <v>0</v>
      </c>
      <c r="DY88" s="109" t="n">
        <v>0</v>
      </c>
      <c r="DZ88" s="109" t="n">
        <v>54.35</v>
      </c>
      <c r="EA88" s="109" t="n">
        <v>0</v>
      </c>
      <c r="EB88" s="109" t="n">
        <v>0</v>
      </c>
      <c r="EC88" s="109" t="n">
        <v>0</v>
      </c>
      <c r="ED88" s="109" t="n">
        <v>0</v>
      </c>
      <c r="EE88" s="109" t="n">
        <v>0</v>
      </c>
      <c r="EF88" s="109" t="n">
        <v>0</v>
      </c>
      <c r="EG88" s="109" t="n">
        <v>0</v>
      </c>
      <c r="EH88" s="109" t="n">
        <v>0</v>
      </c>
      <c r="EI88" s="109" t="n">
        <v>0</v>
      </c>
      <c r="EJ88" s="109" t="n">
        <v>29782.34</v>
      </c>
      <c r="EK88" s="109" t="n">
        <v>0</v>
      </c>
      <c r="EL88" s="109" t="n">
        <v>0</v>
      </c>
      <c r="EM88" s="109" t="n">
        <v>0</v>
      </c>
      <c r="EN88" s="109" t="n">
        <v>2013.05</v>
      </c>
      <c r="EO88" s="109" t="n">
        <v>0</v>
      </c>
      <c r="EP88" s="109" t="n">
        <v>9441.15</v>
      </c>
      <c r="EQ88" s="109" t="n">
        <v>5.81</v>
      </c>
      <c r="ER88" s="109" t="n">
        <v>8814.75</v>
      </c>
      <c r="ES88" s="109" t="n">
        <v>581.52</v>
      </c>
      <c r="ET88" s="109" t="n">
        <v>0</v>
      </c>
      <c r="EU88" s="109" t="n">
        <v>0</v>
      </c>
      <c r="EV88" s="109" t="n">
        <v>0</v>
      </c>
      <c r="EW88" s="109" t="n">
        <v>0</v>
      </c>
      <c r="EX88" s="109" t="n">
        <v>0</v>
      </c>
      <c r="EY88" s="109" t="n">
        <f aca="false">ROUND(SUM(F88:EX88),5)</f>
        <v>330901.3</v>
      </c>
      <c r="EZ88" s="114"/>
      <c r="FA88" s="125"/>
      <c r="FB88" s="114"/>
      <c r="FC88" s="125"/>
      <c r="FD88" s="114"/>
      <c r="FE88" s="125"/>
      <c r="FF88" s="114"/>
      <c r="FG88" s="125"/>
      <c r="FH88" s="114"/>
      <c r="FI88" s="125"/>
      <c r="FJ88" s="114"/>
      <c r="FK88" s="125"/>
      <c r="FL88" s="114"/>
      <c r="FM88" s="125"/>
      <c r="FN88" s="114"/>
      <c r="FO88" s="125"/>
      <c r="FP88" s="114"/>
      <c r="FQ88" s="125"/>
      <c r="FR88" s="114"/>
      <c r="FS88" s="125"/>
      <c r="FT88" s="114"/>
      <c r="FU88" s="125"/>
      <c r="FV88" s="114"/>
      <c r="FW88" s="125"/>
      <c r="FX88" s="114"/>
      <c r="FY88" s="125"/>
      <c r="FZ88" s="114"/>
      <c r="GA88" s="125"/>
      <c r="GB88" s="114"/>
      <c r="GC88" s="125"/>
      <c r="GD88" s="114"/>
      <c r="GE88" s="125"/>
      <c r="GF88" s="114"/>
      <c r="GG88" s="125"/>
      <c r="GH88" s="114"/>
      <c r="GI88" s="125"/>
      <c r="GJ88" s="114"/>
      <c r="GK88" s="125"/>
      <c r="GL88" s="114"/>
      <c r="GM88" s="125"/>
      <c r="GN88" s="114"/>
      <c r="GO88" s="125"/>
      <c r="GP88" s="114"/>
      <c r="GQ88" s="125"/>
      <c r="GR88" s="114"/>
      <c r="GS88" s="125"/>
      <c r="GT88" s="114"/>
      <c r="GU88" s="125"/>
      <c r="GV88" s="114"/>
      <c r="GW88" s="125"/>
      <c r="GX88" s="114"/>
      <c r="GY88" s="125"/>
      <c r="GZ88" s="114"/>
      <c r="HA88" s="125"/>
      <c r="HB88" s="114"/>
      <c r="HC88" s="125"/>
      <c r="HD88" s="114"/>
      <c r="HE88" s="125"/>
      <c r="HF88" s="114"/>
      <c r="HG88" s="125"/>
      <c r="HH88" s="114"/>
      <c r="HI88" s="125"/>
      <c r="HJ88" s="114"/>
      <c r="HK88" s="125"/>
      <c r="HL88" s="114"/>
      <c r="HM88" s="125"/>
      <c r="HN88" s="114"/>
      <c r="HO88" s="125"/>
      <c r="HP88" s="114"/>
      <c r="HQ88" s="125"/>
      <c r="HR88" s="114"/>
      <c r="HS88" s="125"/>
      <c r="HT88" s="114"/>
      <c r="HU88" s="125"/>
      <c r="HV88" s="114"/>
      <c r="HW88" s="125"/>
      <c r="HX88" s="114"/>
      <c r="HY88" s="125"/>
      <c r="HZ88" s="114"/>
      <c r="IA88" s="125"/>
      <c r="IB88" s="114"/>
      <c r="IC88" s="125"/>
      <c r="ID88" s="114"/>
      <c r="IE88" s="125"/>
      <c r="IF88" s="114"/>
      <c r="IG88" s="125"/>
      <c r="IH88" s="114"/>
      <c r="II88" s="125"/>
      <c r="IJ88" s="114"/>
      <c r="IK88" s="125"/>
      <c r="IL88" s="114"/>
      <c r="IM88" s="125"/>
      <c r="IN88" s="114"/>
      <c r="IO88" s="125"/>
      <c r="IP88" s="114"/>
      <c r="IQ88" s="125"/>
      <c r="IR88" s="114"/>
      <c r="IS88" s="125"/>
      <c r="IT88" s="114"/>
      <c r="IU88" s="125"/>
      <c r="IV88" s="114"/>
      <c r="IW88" s="125"/>
      <c r="IX88" s="114"/>
      <c r="IY88" s="125"/>
      <c r="IZ88" s="114"/>
      <c r="JA88" s="125"/>
      <c r="JB88" s="114"/>
      <c r="JC88" s="125"/>
      <c r="JD88" s="114"/>
      <c r="JE88" s="125"/>
      <c r="JF88" s="114"/>
      <c r="JG88" s="125"/>
      <c r="JH88" s="114"/>
      <c r="JI88" s="125"/>
      <c r="JJ88" s="114"/>
      <c r="JK88" s="125"/>
      <c r="JL88" s="114"/>
      <c r="JM88" s="125"/>
      <c r="JN88" s="114"/>
      <c r="JO88" s="125"/>
      <c r="JP88" s="114"/>
      <c r="JQ88" s="125"/>
      <c r="JR88" s="114"/>
      <c r="JS88" s="125"/>
      <c r="JT88" s="114"/>
      <c r="JU88" s="125"/>
      <c r="JV88" s="114"/>
      <c r="JW88" s="125"/>
      <c r="JX88" s="114"/>
      <c r="JY88" s="126"/>
      <c r="JZ88" s="126"/>
      <c r="KA88" s="126"/>
      <c r="KB88" s="126"/>
      <c r="KC88" s="126"/>
      <c r="KD88" s="126"/>
      <c r="KE88" s="126"/>
      <c r="KF88" s="126"/>
      <c r="KG88" s="126"/>
      <c r="KH88" s="126"/>
      <c r="KI88" s="126"/>
      <c r="KJ88" s="126"/>
      <c r="KK88" s="126"/>
      <c r="KL88" s="126"/>
    </row>
    <row r="89" customFormat="false" ht="13.8" hidden="false" customHeight="false" outlineLevel="0" collapsed="false">
      <c r="A89" s="76"/>
      <c r="B89" s="76"/>
      <c r="C89" s="76"/>
      <c r="D89" s="76"/>
      <c r="E89" s="76" t="s">
        <v>128</v>
      </c>
      <c r="F89" s="109" t="n">
        <v>0</v>
      </c>
      <c r="G89" s="109" t="n">
        <v>1212.42</v>
      </c>
      <c r="H89" s="109" t="n">
        <v>612.94</v>
      </c>
      <c r="I89" s="109" t="n">
        <v>0</v>
      </c>
      <c r="J89" s="109" t="n">
        <v>-185.56</v>
      </c>
      <c r="K89" s="109" t="n">
        <v>0</v>
      </c>
      <c r="L89" s="109" t="n">
        <v>0</v>
      </c>
      <c r="M89" s="109" t="n">
        <v>0</v>
      </c>
      <c r="N89" s="109" t="n">
        <v>1597.56</v>
      </c>
      <c r="O89" s="109" t="n">
        <v>3140.73</v>
      </c>
      <c r="P89" s="109" t="n">
        <v>0</v>
      </c>
      <c r="Q89" s="109" t="n">
        <v>0</v>
      </c>
      <c r="R89" s="109" t="n">
        <v>0</v>
      </c>
      <c r="S89" s="109" t="n">
        <v>0</v>
      </c>
      <c r="T89" s="109" t="n">
        <v>0</v>
      </c>
      <c r="U89" s="109" t="n">
        <v>0</v>
      </c>
      <c r="V89" s="109" t="n">
        <v>0</v>
      </c>
      <c r="W89" s="109" t="n">
        <v>0</v>
      </c>
      <c r="X89" s="109" t="n">
        <v>0</v>
      </c>
      <c r="Y89" s="109" t="n">
        <v>0</v>
      </c>
      <c r="Z89" s="109" t="n">
        <v>0</v>
      </c>
      <c r="AA89" s="109" t="n">
        <v>0</v>
      </c>
      <c r="AB89" s="109" t="n">
        <v>0</v>
      </c>
      <c r="AC89" s="109" t="n">
        <v>0</v>
      </c>
      <c r="AD89" s="109" t="n">
        <v>0</v>
      </c>
      <c r="AE89" s="109" t="n">
        <v>0</v>
      </c>
      <c r="AF89" s="109" t="n">
        <v>0</v>
      </c>
      <c r="AG89" s="109" t="n">
        <v>0</v>
      </c>
      <c r="AH89" s="109" t="n">
        <v>0</v>
      </c>
      <c r="AI89" s="109" t="n">
        <v>0</v>
      </c>
      <c r="AJ89" s="109" t="n">
        <v>0</v>
      </c>
      <c r="AK89" s="109" t="n">
        <v>0</v>
      </c>
      <c r="AL89" s="109" t="n">
        <v>0</v>
      </c>
      <c r="AM89" s="109" t="n">
        <v>0</v>
      </c>
      <c r="AN89" s="109" t="n">
        <v>0</v>
      </c>
      <c r="AO89" s="109" t="n">
        <v>0</v>
      </c>
      <c r="AP89" s="109" t="n">
        <v>0</v>
      </c>
      <c r="AQ89" s="109" t="n">
        <v>0</v>
      </c>
      <c r="AR89" s="109" t="n">
        <v>0</v>
      </c>
      <c r="AS89" s="109" t="n">
        <v>0</v>
      </c>
      <c r="AT89" s="109" t="n">
        <v>1217.9</v>
      </c>
      <c r="AU89" s="109" t="n">
        <v>0</v>
      </c>
      <c r="AV89" s="109" t="n">
        <v>0</v>
      </c>
      <c r="AW89" s="109" t="n">
        <v>0</v>
      </c>
      <c r="AX89" s="109" t="n">
        <v>0</v>
      </c>
      <c r="AY89" s="109" t="n">
        <v>0</v>
      </c>
      <c r="AZ89" s="109" t="n">
        <v>0</v>
      </c>
      <c r="BA89" s="109" t="n">
        <v>0</v>
      </c>
      <c r="BB89" s="109" t="n">
        <v>0</v>
      </c>
      <c r="BC89" s="109" t="n">
        <v>0</v>
      </c>
      <c r="BD89" s="109" t="n">
        <v>0</v>
      </c>
      <c r="BE89" s="109" t="n">
        <v>0</v>
      </c>
      <c r="BF89" s="109" t="n">
        <v>0</v>
      </c>
      <c r="BG89" s="109" t="n">
        <v>0</v>
      </c>
      <c r="BH89" s="109" t="n">
        <v>0</v>
      </c>
      <c r="BI89" s="109" t="n">
        <v>0</v>
      </c>
      <c r="BJ89" s="109" t="n">
        <v>0</v>
      </c>
      <c r="BK89" s="109" t="n">
        <v>1823.26</v>
      </c>
      <c r="BL89" s="109" t="n">
        <v>0</v>
      </c>
      <c r="BM89" s="109" t="n">
        <v>573.83</v>
      </c>
      <c r="BN89" s="109" t="n">
        <v>0</v>
      </c>
      <c r="BO89" s="109" t="n">
        <v>0</v>
      </c>
      <c r="BP89" s="109" t="n">
        <v>0</v>
      </c>
      <c r="BQ89" s="109" t="n">
        <v>0</v>
      </c>
      <c r="BR89" s="109" t="n">
        <v>0</v>
      </c>
      <c r="BS89" s="109" t="n">
        <v>0</v>
      </c>
      <c r="BT89" s="109" t="n">
        <v>0</v>
      </c>
      <c r="BU89" s="109" t="n">
        <v>0</v>
      </c>
      <c r="BV89" s="109" t="n">
        <v>0</v>
      </c>
      <c r="BW89" s="109" t="n">
        <v>0</v>
      </c>
      <c r="BX89" s="109" t="n">
        <v>518.93</v>
      </c>
      <c r="BY89" s="109" t="n">
        <v>0</v>
      </c>
      <c r="BZ89" s="109" t="n">
        <v>0</v>
      </c>
      <c r="CA89" s="109" t="n">
        <v>0</v>
      </c>
      <c r="CB89" s="109" t="n">
        <v>0</v>
      </c>
      <c r="CC89" s="109" t="n">
        <v>0</v>
      </c>
      <c r="CD89" s="109" t="n">
        <v>0</v>
      </c>
      <c r="CE89" s="109" t="n">
        <v>0</v>
      </c>
      <c r="CF89" s="109" t="n">
        <v>0</v>
      </c>
      <c r="CG89" s="109" t="n">
        <v>0</v>
      </c>
      <c r="CH89" s="109" t="n">
        <v>0</v>
      </c>
      <c r="CI89" s="109" t="n">
        <v>0</v>
      </c>
      <c r="CJ89" s="109" t="n">
        <v>0</v>
      </c>
      <c r="CK89" s="109" t="n">
        <v>3299.23</v>
      </c>
      <c r="CL89" s="109" t="n">
        <v>0</v>
      </c>
      <c r="CM89" s="109" t="n">
        <v>1245.78</v>
      </c>
      <c r="CN89" s="109" t="n">
        <v>0</v>
      </c>
      <c r="CO89" s="109" t="n">
        <v>1711.53</v>
      </c>
      <c r="CP89" s="109" t="n">
        <v>0</v>
      </c>
      <c r="CQ89" s="109" t="n">
        <v>0</v>
      </c>
      <c r="CR89" s="109" t="n">
        <v>0</v>
      </c>
      <c r="CS89" s="109" t="n">
        <v>1713.35</v>
      </c>
      <c r="CT89" s="109" t="n">
        <v>-792.61</v>
      </c>
      <c r="CU89" s="109" t="n">
        <v>0</v>
      </c>
      <c r="CV89" s="109" t="n">
        <v>0</v>
      </c>
      <c r="CW89" s="109" t="n">
        <v>0</v>
      </c>
      <c r="CX89" s="109" t="n">
        <v>0</v>
      </c>
      <c r="CY89" s="109" t="n">
        <v>0</v>
      </c>
      <c r="CZ89" s="109" t="n">
        <v>0</v>
      </c>
      <c r="DA89" s="109" t="n">
        <v>0</v>
      </c>
      <c r="DB89" s="109" t="n">
        <v>0</v>
      </c>
      <c r="DC89" s="109" t="n">
        <v>0</v>
      </c>
      <c r="DD89" s="109" t="n">
        <v>1161.88</v>
      </c>
      <c r="DE89" s="109" t="n">
        <v>0</v>
      </c>
      <c r="DF89" s="109" t="n">
        <v>942.33</v>
      </c>
      <c r="DG89" s="109" t="n">
        <v>0</v>
      </c>
      <c r="DH89" s="109" t="n">
        <v>0</v>
      </c>
      <c r="DI89" s="109" t="n">
        <v>0</v>
      </c>
      <c r="DJ89" s="109" t="n">
        <v>0</v>
      </c>
      <c r="DK89" s="109" t="n">
        <v>0</v>
      </c>
      <c r="DL89" s="109" t="n">
        <v>213.81</v>
      </c>
      <c r="DM89" s="109" t="n">
        <v>0</v>
      </c>
      <c r="DN89" s="109" t="n">
        <v>466.26</v>
      </c>
      <c r="DO89" s="109" t="n">
        <v>0</v>
      </c>
      <c r="DP89" s="109" t="n">
        <v>0</v>
      </c>
      <c r="DQ89" s="109" t="n">
        <v>0</v>
      </c>
      <c r="DR89" s="109" t="n">
        <v>0</v>
      </c>
      <c r="DS89" s="109" t="n">
        <v>0</v>
      </c>
      <c r="DT89" s="109" t="n">
        <v>0</v>
      </c>
      <c r="DU89" s="109" t="n">
        <v>0</v>
      </c>
      <c r="DV89" s="109" t="n">
        <v>0</v>
      </c>
      <c r="DW89" s="109" t="n">
        <v>-98.86</v>
      </c>
      <c r="DX89" s="109" t="n">
        <v>0</v>
      </c>
      <c r="DY89" s="109" t="n">
        <v>0</v>
      </c>
      <c r="DZ89" s="109" t="n">
        <v>0</v>
      </c>
      <c r="EA89" s="109" t="n">
        <v>0</v>
      </c>
      <c r="EB89" s="109" t="n">
        <v>0</v>
      </c>
      <c r="EC89" s="109" t="n">
        <v>0</v>
      </c>
      <c r="ED89" s="109" t="n">
        <v>0</v>
      </c>
      <c r="EE89" s="109" t="n">
        <v>0</v>
      </c>
      <c r="EF89" s="109" t="n">
        <v>0</v>
      </c>
      <c r="EG89" s="109" t="n">
        <v>0</v>
      </c>
      <c r="EH89" s="109" t="n">
        <v>0</v>
      </c>
      <c r="EI89" s="109" t="n">
        <v>0</v>
      </c>
      <c r="EJ89" s="109" t="n">
        <v>0</v>
      </c>
      <c r="EK89" s="109" t="n">
        <v>0</v>
      </c>
      <c r="EL89" s="109" t="n">
        <v>0</v>
      </c>
      <c r="EM89" s="109" t="n">
        <v>0</v>
      </c>
      <c r="EN89" s="109" t="n">
        <v>1172.14</v>
      </c>
      <c r="EO89" s="109" t="n">
        <v>0</v>
      </c>
      <c r="EP89" s="109" t="n">
        <v>1080.25</v>
      </c>
      <c r="EQ89" s="109" t="n">
        <v>0</v>
      </c>
      <c r="ER89" s="109" t="n">
        <v>273.51</v>
      </c>
      <c r="ES89" s="109" t="n">
        <v>0</v>
      </c>
      <c r="ET89" s="109" t="n">
        <v>0</v>
      </c>
      <c r="EU89" s="109" t="n">
        <v>0</v>
      </c>
      <c r="EV89" s="109" t="n">
        <v>0</v>
      </c>
      <c r="EW89" s="109" t="n">
        <v>0</v>
      </c>
      <c r="EX89" s="109" t="n">
        <v>0</v>
      </c>
      <c r="EY89" s="109" t="n">
        <f aca="false">ROUND(SUM(F89:EX89),5)</f>
        <v>22900.61</v>
      </c>
      <c r="EZ89" s="114"/>
      <c r="FA89" s="125"/>
      <c r="FB89" s="114"/>
      <c r="FC89" s="125"/>
      <c r="FD89" s="114"/>
      <c r="FE89" s="125"/>
      <c r="FF89" s="114"/>
      <c r="FG89" s="125"/>
      <c r="FH89" s="114"/>
      <c r="FI89" s="125"/>
      <c r="FJ89" s="114"/>
      <c r="FK89" s="125"/>
      <c r="FL89" s="114"/>
      <c r="FM89" s="125"/>
      <c r="FN89" s="114"/>
      <c r="FO89" s="125"/>
      <c r="FP89" s="114"/>
      <c r="FQ89" s="125"/>
      <c r="FR89" s="114"/>
      <c r="FS89" s="125"/>
      <c r="FT89" s="114"/>
      <c r="FU89" s="125"/>
      <c r="FV89" s="114"/>
      <c r="FW89" s="125"/>
      <c r="FX89" s="114"/>
      <c r="FY89" s="125"/>
      <c r="FZ89" s="114"/>
      <c r="GA89" s="125"/>
      <c r="GB89" s="114"/>
      <c r="GC89" s="125"/>
      <c r="GD89" s="114"/>
      <c r="GE89" s="125"/>
      <c r="GF89" s="114"/>
      <c r="GG89" s="125"/>
      <c r="GH89" s="114"/>
      <c r="GI89" s="125"/>
      <c r="GJ89" s="114"/>
      <c r="GK89" s="125"/>
      <c r="GL89" s="114"/>
      <c r="GM89" s="125"/>
      <c r="GN89" s="114"/>
      <c r="GO89" s="125"/>
      <c r="GP89" s="114"/>
      <c r="GQ89" s="125"/>
      <c r="GR89" s="114"/>
      <c r="GS89" s="125"/>
      <c r="GT89" s="114"/>
      <c r="GU89" s="125"/>
      <c r="GV89" s="114"/>
      <c r="GW89" s="125"/>
      <c r="GX89" s="114"/>
      <c r="GY89" s="125"/>
      <c r="GZ89" s="114"/>
      <c r="HA89" s="125"/>
      <c r="HB89" s="114"/>
      <c r="HC89" s="125"/>
      <c r="HD89" s="114"/>
      <c r="HE89" s="125"/>
      <c r="HF89" s="114"/>
      <c r="HG89" s="125"/>
      <c r="HH89" s="114"/>
      <c r="HI89" s="125"/>
      <c r="HJ89" s="114"/>
      <c r="HK89" s="125"/>
      <c r="HL89" s="114"/>
      <c r="HM89" s="125"/>
      <c r="HN89" s="114"/>
      <c r="HO89" s="125"/>
      <c r="HP89" s="114"/>
      <c r="HQ89" s="125"/>
      <c r="HR89" s="114"/>
      <c r="HS89" s="125"/>
      <c r="HT89" s="114"/>
      <c r="HU89" s="125"/>
      <c r="HV89" s="114"/>
      <c r="HW89" s="125"/>
      <c r="HX89" s="114"/>
      <c r="HY89" s="125"/>
      <c r="HZ89" s="114"/>
      <c r="IA89" s="125"/>
      <c r="IB89" s="114"/>
      <c r="IC89" s="125"/>
      <c r="ID89" s="114"/>
      <c r="IE89" s="125"/>
      <c r="IF89" s="114"/>
      <c r="IG89" s="125"/>
      <c r="IH89" s="114"/>
      <c r="II89" s="125"/>
      <c r="IJ89" s="114"/>
      <c r="IK89" s="125"/>
      <c r="IL89" s="114"/>
      <c r="IM89" s="125"/>
      <c r="IN89" s="114"/>
      <c r="IO89" s="125"/>
      <c r="IP89" s="114"/>
      <c r="IQ89" s="125"/>
      <c r="IR89" s="114"/>
      <c r="IS89" s="125"/>
      <c r="IT89" s="114"/>
      <c r="IU89" s="125"/>
      <c r="IV89" s="114"/>
      <c r="IW89" s="125"/>
      <c r="IX89" s="114"/>
      <c r="IY89" s="125"/>
      <c r="IZ89" s="114"/>
      <c r="JA89" s="125"/>
      <c r="JB89" s="114"/>
      <c r="JC89" s="125"/>
      <c r="JD89" s="114"/>
      <c r="JE89" s="125"/>
      <c r="JF89" s="114"/>
      <c r="JG89" s="125"/>
      <c r="JH89" s="114"/>
      <c r="JI89" s="125"/>
      <c r="JJ89" s="114"/>
      <c r="JK89" s="125"/>
      <c r="JL89" s="114"/>
      <c r="JM89" s="125"/>
      <c r="JN89" s="114"/>
      <c r="JO89" s="125"/>
      <c r="JP89" s="114"/>
      <c r="JQ89" s="125"/>
      <c r="JR89" s="114"/>
      <c r="JS89" s="125"/>
      <c r="JT89" s="114"/>
      <c r="JU89" s="125"/>
      <c r="JV89" s="114"/>
      <c r="JW89" s="125"/>
      <c r="JX89" s="114"/>
      <c r="JY89" s="126"/>
      <c r="JZ89" s="126"/>
      <c r="KA89" s="126"/>
      <c r="KB89" s="126"/>
      <c r="KC89" s="126"/>
      <c r="KD89" s="126"/>
      <c r="KE89" s="126"/>
      <c r="KF89" s="126"/>
      <c r="KG89" s="126"/>
      <c r="KH89" s="126"/>
      <c r="KI89" s="126"/>
      <c r="KJ89" s="126"/>
      <c r="KK89" s="126"/>
      <c r="KL89" s="126"/>
    </row>
    <row r="90" customFormat="false" ht="13.8" hidden="false" customHeight="false" outlineLevel="0" collapsed="false">
      <c r="A90" s="76"/>
      <c r="B90" s="76"/>
      <c r="C90" s="76"/>
      <c r="D90" s="76"/>
      <c r="E90" s="76" t="s">
        <v>129</v>
      </c>
      <c r="F90" s="113" t="n">
        <v>0</v>
      </c>
      <c r="G90" s="113" t="n">
        <v>0</v>
      </c>
      <c r="H90" s="113" t="n">
        <v>0</v>
      </c>
      <c r="I90" s="113" t="n">
        <v>0</v>
      </c>
      <c r="J90" s="113" t="n">
        <v>0</v>
      </c>
      <c r="K90" s="113" t="n">
        <v>0</v>
      </c>
      <c r="L90" s="113" t="n">
        <v>0</v>
      </c>
      <c r="M90" s="113" t="n">
        <v>0</v>
      </c>
      <c r="N90" s="113" t="n">
        <v>0</v>
      </c>
      <c r="O90" s="113" t="n">
        <v>0</v>
      </c>
      <c r="P90" s="113" t="n">
        <v>0</v>
      </c>
      <c r="Q90" s="113" t="n">
        <v>0</v>
      </c>
      <c r="R90" s="113" t="n">
        <v>0</v>
      </c>
      <c r="S90" s="113" t="n">
        <v>0</v>
      </c>
      <c r="T90" s="113" t="n">
        <v>0</v>
      </c>
      <c r="U90" s="113" t="n">
        <v>0</v>
      </c>
      <c r="V90" s="113" t="n">
        <v>0</v>
      </c>
      <c r="W90" s="113" t="n">
        <v>0</v>
      </c>
      <c r="X90" s="113" t="n">
        <v>0</v>
      </c>
      <c r="Y90" s="113" t="n">
        <v>0</v>
      </c>
      <c r="Z90" s="113" t="n">
        <v>0</v>
      </c>
      <c r="AA90" s="113" t="n">
        <v>0</v>
      </c>
      <c r="AB90" s="113" t="n">
        <v>0</v>
      </c>
      <c r="AC90" s="113" t="n">
        <v>0</v>
      </c>
      <c r="AD90" s="113" t="n">
        <v>0</v>
      </c>
      <c r="AE90" s="113" t="n">
        <v>0</v>
      </c>
      <c r="AF90" s="113" t="n">
        <v>0</v>
      </c>
      <c r="AG90" s="113" t="n">
        <v>0</v>
      </c>
      <c r="AH90" s="113" t="n">
        <v>0</v>
      </c>
      <c r="AI90" s="113" t="n">
        <v>0</v>
      </c>
      <c r="AJ90" s="113" t="n">
        <v>0</v>
      </c>
      <c r="AK90" s="113" t="n">
        <v>0</v>
      </c>
      <c r="AL90" s="113" t="n">
        <v>0</v>
      </c>
      <c r="AM90" s="113" t="n">
        <v>0</v>
      </c>
      <c r="AN90" s="113" t="n">
        <v>0</v>
      </c>
      <c r="AO90" s="113" t="n">
        <v>0</v>
      </c>
      <c r="AP90" s="113" t="n">
        <v>0</v>
      </c>
      <c r="AQ90" s="113" t="n">
        <v>0</v>
      </c>
      <c r="AR90" s="113" t="n">
        <v>0</v>
      </c>
      <c r="AS90" s="113" t="n">
        <v>0</v>
      </c>
      <c r="AT90" s="113" t="n">
        <v>0</v>
      </c>
      <c r="AU90" s="113" t="n">
        <v>0</v>
      </c>
      <c r="AV90" s="113" t="n">
        <v>0</v>
      </c>
      <c r="AW90" s="113" t="n">
        <v>0</v>
      </c>
      <c r="AX90" s="113" t="n">
        <v>0</v>
      </c>
      <c r="AY90" s="113" t="n">
        <v>0</v>
      </c>
      <c r="AZ90" s="113" t="n">
        <v>0</v>
      </c>
      <c r="BA90" s="113" t="n">
        <v>0</v>
      </c>
      <c r="BB90" s="113" t="n">
        <v>0</v>
      </c>
      <c r="BC90" s="113" t="n">
        <v>0</v>
      </c>
      <c r="BD90" s="113" t="n">
        <v>0</v>
      </c>
      <c r="BE90" s="113" t="n">
        <v>0</v>
      </c>
      <c r="BF90" s="113" t="n">
        <v>0</v>
      </c>
      <c r="BG90" s="113" t="n">
        <v>3264.64</v>
      </c>
      <c r="BH90" s="113" t="n">
        <v>0</v>
      </c>
      <c r="BI90" s="113" t="n">
        <v>0</v>
      </c>
      <c r="BJ90" s="113" t="n">
        <v>0</v>
      </c>
      <c r="BK90" s="113" t="n">
        <v>0</v>
      </c>
      <c r="BL90" s="113" t="n">
        <v>0</v>
      </c>
      <c r="BM90" s="113" t="n">
        <v>0</v>
      </c>
      <c r="BN90" s="113" t="n">
        <v>0</v>
      </c>
      <c r="BO90" s="113" t="n">
        <v>0</v>
      </c>
      <c r="BP90" s="113" t="n">
        <v>0</v>
      </c>
      <c r="BQ90" s="113" t="n">
        <v>0</v>
      </c>
      <c r="BR90" s="113" t="n">
        <v>0</v>
      </c>
      <c r="BS90" s="113" t="n">
        <v>0</v>
      </c>
      <c r="BT90" s="113" t="n">
        <v>0</v>
      </c>
      <c r="BU90" s="113" t="n">
        <v>0</v>
      </c>
      <c r="BV90" s="113" t="n">
        <v>0</v>
      </c>
      <c r="BW90" s="113" t="n">
        <v>0</v>
      </c>
      <c r="BX90" s="113" t="n">
        <v>0</v>
      </c>
      <c r="BY90" s="113" t="n">
        <v>0</v>
      </c>
      <c r="BZ90" s="113" t="n">
        <v>0</v>
      </c>
      <c r="CA90" s="113" t="n">
        <v>0</v>
      </c>
      <c r="CB90" s="113" t="n">
        <v>0</v>
      </c>
      <c r="CC90" s="113" t="n">
        <v>0</v>
      </c>
      <c r="CD90" s="113" t="n">
        <v>0</v>
      </c>
      <c r="CE90" s="113" t="n">
        <v>0</v>
      </c>
      <c r="CF90" s="113" t="n">
        <v>0</v>
      </c>
      <c r="CG90" s="113" t="n">
        <v>0</v>
      </c>
      <c r="CH90" s="113" t="n">
        <v>0</v>
      </c>
      <c r="CI90" s="113" t="n">
        <v>0</v>
      </c>
      <c r="CJ90" s="113" t="n">
        <v>0</v>
      </c>
      <c r="CK90" s="113" t="n">
        <v>0</v>
      </c>
      <c r="CL90" s="113" t="n">
        <v>0</v>
      </c>
      <c r="CM90" s="113" t="n">
        <v>0</v>
      </c>
      <c r="CN90" s="113" t="n">
        <v>0</v>
      </c>
      <c r="CO90" s="113" t="n">
        <v>0</v>
      </c>
      <c r="CP90" s="113" t="n">
        <v>0</v>
      </c>
      <c r="CQ90" s="113" t="n">
        <v>0</v>
      </c>
      <c r="CR90" s="113" t="n">
        <v>0</v>
      </c>
      <c r="CS90" s="113" t="n">
        <v>0</v>
      </c>
      <c r="CT90" s="113" t="n">
        <v>0</v>
      </c>
      <c r="CU90" s="113" t="n">
        <v>0</v>
      </c>
      <c r="CV90" s="113" t="n">
        <v>0</v>
      </c>
      <c r="CW90" s="113" t="n">
        <v>0</v>
      </c>
      <c r="CX90" s="113" t="n">
        <v>0</v>
      </c>
      <c r="CY90" s="113" t="n">
        <v>0</v>
      </c>
      <c r="CZ90" s="113" t="n">
        <v>0</v>
      </c>
      <c r="DA90" s="113" t="n">
        <v>0</v>
      </c>
      <c r="DB90" s="113" t="n">
        <v>0</v>
      </c>
      <c r="DC90" s="113" t="n">
        <v>0</v>
      </c>
      <c r="DD90" s="113" t="n">
        <v>0</v>
      </c>
      <c r="DE90" s="113" t="n">
        <v>0</v>
      </c>
      <c r="DF90" s="113" t="n">
        <v>0</v>
      </c>
      <c r="DG90" s="113" t="n">
        <v>0</v>
      </c>
      <c r="DH90" s="113" t="n">
        <v>0</v>
      </c>
      <c r="DI90" s="113" t="n">
        <v>0</v>
      </c>
      <c r="DJ90" s="113" t="n">
        <v>0</v>
      </c>
      <c r="DK90" s="113" t="n">
        <v>0</v>
      </c>
      <c r="DL90" s="113" t="n">
        <v>0</v>
      </c>
      <c r="DM90" s="113" t="n">
        <v>0</v>
      </c>
      <c r="DN90" s="113" t="n">
        <v>0</v>
      </c>
      <c r="DO90" s="113" t="n">
        <v>0</v>
      </c>
      <c r="DP90" s="113" t="n">
        <v>0</v>
      </c>
      <c r="DQ90" s="113" t="n">
        <v>0</v>
      </c>
      <c r="DR90" s="113" t="n">
        <v>0</v>
      </c>
      <c r="DS90" s="113" t="n">
        <v>0</v>
      </c>
      <c r="DT90" s="113" t="n">
        <v>0</v>
      </c>
      <c r="DU90" s="113" t="n">
        <v>0</v>
      </c>
      <c r="DV90" s="113" t="n">
        <v>0</v>
      </c>
      <c r="DW90" s="113" t="n">
        <v>0</v>
      </c>
      <c r="DX90" s="113" t="n">
        <v>0</v>
      </c>
      <c r="DY90" s="113" t="n">
        <v>0</v>
      </c>
      <c r="DZ90" s="113" t="n">
        <v>0</v>
      </c>
      <c r="EA90" s="113" t="n">
        <v>0</v>
      </c>
      <c r="EB90" s="113" t="n">
        <v>0</v>
      </c>
      <c r="EC90" s="113" t="n">
        <v>0</v>
      </c>
      <c r="ED90" s="113" t="n">
        <v>0</v>
      </c>
      <c r="EE90" s="113" t="n">
        <v>0</v>
      </c>
      <c r="EF90" s="113" t="n">
        <v>0</v>
      </c>
      <c r="EG90" s="113" t="n">
        <v>0</v>
      </c>
      <c r="EH90" s="113" t="n">
        <v>0</v>
      </c>
      <c r="EI90" s="113" t="n">
        <v>0</v>
      </c>
      <c r="EJ90" s="113" t="n">
        <v>0</v>
      </c>
      <c r="EK90" s="113" t="n">
        <v>0</v>
      </c>
      <c r="EL90" s="113" t="n">
        <v>0</v>
      </c>
      <c r="EM90" s="113" t="n">
        <v>0</v>
      </c>
      <c r="EN90" s="113" t="n">
        <v>0</v>
      </c>
      <c r="EO90" s="113" t="n">
        <v>0</v>
      </c>
      <c r="EP90" s="113" t="n">
        <v>0</v>
      </c>
      <c r="EQ90" s="113" t="n">
        <v>0</v>
      </c>
      <c r="ER90" s="113" t="n">
        <v>0</v>
      </c>
      <c r="ES90" s="113" t="n">
        <v>0</v>
      </c>
      <c r="ET90" s="113" t="n">
        <v>0</v>
      </c>
      <c r="EU90" s="113" t="n">
        <v>0</v>
      </c>
      <c r="EV90" s="113" t="n">
        <v>0</v>
      </c>
      <c r="EW90" s="113" t="n">
        <v>0</v>
      </c>
      <c r="EX90" s="113" t="n">
        <v>0</v>
      </c>
      <c r="EY90" s="113" t="n">
        <f aca="false">ROUND(SUM(F90:EX90),5)</f>
        <v>3264.64</v>
      </c>
      <c r="EZ90" s="114"/>
      <c r="FA90" s="125"/>
      <c r="FB90" s="114"/>
      <c r="FC90" s="125"/>
      <c r="FD90" s="114"/>
      <c r="FE90" s="125"/>
      <c r="FF90" s="114"/>
      <c r="FG90" s="125"/>
      <c r="FH90" s="114"/>
      <c r="FI90" s="125"/>
      <c r="FJ90" s="114"/>
      <c r="FK90" s="125"/>
      <c r="FL90" s="114"/>
      <c r="FM90" s="125"/>
      <c r="FN90" s="114"/>
      <c r="FO90" s="125"/>
      <c r="FP90" s="114"/>
      <c r="FQ90" s="125"/>
      <c r="FR90" s="114"/>
      <c r="FS90" s="125"/>
      <c r="FT90" s="114"/>
      <c r="FU90" s="125"/>
      <c r="FV90" s="114"/>
      <c r="FW90" s="125"/>
      <c r="FX90" s="114"/>
      <c r="FY90" s="125"/>
      <c r="FZ90" s="114"/>
      <c r="GA90" s="125"/>
      <c r="GB90" s="114"/>
      <c r="GC90" s="125"/>
      <c r="GD90" s="114"/>
      <c r="GE90" s="125"/>
      <c r="GF90" s="114"/>
      <c r="GG90" s="125"/>
      <c r="GH90" s="114"/>
      <c r="GI90" s="125"/>
      <c r="GJ90" s="114"/>
      <c r="GK90" s="125"/>
      <c r="GL90" s="114"/>
      <c r="GM90" s="125"/>
      <c r="GN90" s="114"/>
      <c r="GO90" s="125"/>
      <c r="GP90" s="114"/>
      <c r="GQ90" s="125"/>
      <c r="GR90" s="114"/>
      <c r="GS90" s="125"/>
      <c r="GT90" s="114"/>
      <c r="GU90" s="125"/>
      <c r="GV90" s="114"/>
      <c r="GW90" s="125"/>
      <c r="GX90" s="114"/>
      <c r="GY90" s="125"/>
      <c r="GZ90" s="114"/>
      <c r="HA90" s="125"/>
      <c r="HB90" s="114"/>
      <c r="HC90" s="125"/>
      <c r="HD90" s="114"/>
      <c r="HE90" s="125"/>
      <c r="HF90" s="114"/>
      <c r="HG90" s="125"/>
      <c r="HH90" s="114"/>
      <c r="HI90" s="125"/>
      <c r="HJ90" s="114"/>
      <c r="HK90" s="125"/>
      <c r="HL90" s="114"/>
      <c r="HM90" s="125"/>
      <c r="HN90" s="114"/>
      <c r="HO90" s="125"/>
      <c r="HP90" s="114"/>
      <c r="HQ90" s="125"/>
      <c r="HR90" s="114"/>
      <c r="HS90" s="125"/>
      <c r="HT90" s="114"/>
      <c r="HU90" s="125"/>
      <c r="HV90" s="114"/>
      <c r="HW90" s="125"/>
      <c r="HX90" s="114"/>
      <c r="HY90" s="125"/>
      <c r="HZ90" s="114"/>
      <c r="IA90" s="125"/>
      <c r="IB90" s="114"/>
      <c r="IC90" s="125"/>
      <c r="ID90" s="114"/>
      <c r="IE90" s="125"/>
      <c r="IF90" s="114"/>
      <c r="IG90" s="125"/>
      <c r="IH90" s="114"/>
      <c r="II90" s="125"/>
      <c r="IJ90" s="114"/>
      <c r="IK90" s="125"/>
      <c r="IL90" s="114"/>
      <c r="IM90" s="125"/>
      <c r="IN90" s="114"/>
      <c r="IO90" s="125"/>
      <c r="IP90" s="114"/>
      <c r="IQ90" s="125"/>
      <c r="IR90" s="114"/>
      <c r="IS90" s="125"/>
      <c r="IT90" s="114"/>
      <c r="IU90" s="125"/>
      <c r="IV90" s="114"/>
      <c r="IW90" s="125"/>
      <c r="IX90" s="114"/>
      <c r="IY90" s="125"/>
      <c r="IZ90" s="114"/>
      <c r="JA90" s="125"/>
      <c r="JB90" s="114"/>
      <c r="JC90" s="125"/>
      <c r="JD90" s="114"/>
      <c r="JE90" s="125"/>
      <c r="JF90" s="114"/>
      <c r="JG90" s="125"/>
      <c r="JH90" s="114"/>
      <c r="JI90" s="125"/>
      <c r="JJ90" s="114"/>
      <c r="JK90" s="125"/>
      <c r="JL90" s="114"/>
      <c r="JM90" s="125"/>
      <c r="JN90" s="114"/>
      <c r="JO90" s="125"/>
      <c r="JP90" s="114"/>
      <c r="JQ90" s="125"/>
      <c r="JR90" s="114"/>
      <c r="JS90" s="125"/>
      <c r="JT90" s="114"/>
      <c r="JU90" s="125"/>
      <c r="JV90" s="114"/>
      <c r="JW90" s="125"/>
      <c r="JX90" s="114"/>
      <c r="JY90" s="126"/>
      <c r="JZ90" s="126"/>
      <c r="KA90" s="126"/>
      <c r="KB90" s="126"/>
      <c r="KC90" s="126"/>
      <c r="KD90" s="126"/>
      <c r="KE90" s="126"/>
      <c r="KF90" s="126"/>
      <c r="KG90" s="126"/>
      <c r="KH90" s="126"/>
      <c r="KI90" s="126"/>
      <c r="KJ90" s="126"/>
      <c r="KK90" s="126"/>
      <c r="KL90" s="126"/>
    </row>
    <row r="91" customFormat="false" ht="13.8" hidden="false" customHeight="false" outlineLevel="0" collapsed="false">
      <c r="A91" s="76"/>
      <c r="B91" s="76"/>
      <c r="C91" s="76"/>
      <c r="D91" s="76" t="s">
        <v>130</v>
      </c>
      <c r="E91" s="76"/>
      <c r="F91" s="109" t="n">
        <f aca="false">ROUND(SUM(F84:F90),5)</f>
        <v>175.2</v>
      </c>
      <c r="G91" s="109" t="n">
        <f aca="false">ROUND(SUM(G84:G90),5)</f>
        <v>10257.16</v>
      </c>
      <c r="H91" s="109" t="n">
        <f aca="false">ROUND(SUM(H84:H90),5)</f>
        <v>11990.62</v>
      </c>
      <c r="I91" s="109" t="n">
        <f aca="false">ROUND(SUM(I84:I90),5)</f>
        <v>175.2</v>
      </c>
      <c r="J91" s="109" t="n">
        <f aca="false">ROUND(SUM(J84:J90),5)</f>
        <v>25482.77</v>
      </c>
      <c r="K91" s="109" t="n">
        <f aca="false">ROUND(SUM(K84:K90),5)</f>
        <v>4512.06</v>
      </c>
      <c r="L91" s="109" t="n">
        <f aca="false">ROUND(SUM(L84:L90),5)</f>
        <v>175.2</v>
      </c>
      <c r="M91" s="109" t="n">
        <f aca="false">ROUND(SUM(M84:M90),5)</f>
        <v>175.2</v>
      </c>
      <c r="N91" s="109" t="n">
        <f aca="false">ROUND(SUM(N84:N90),5)</f>
        <v>23789.34</v>
      </c>
      <c r="O91" s="109" t="n">
        <f aca="false">ROUND(SUM(O84:O90),5)</f>
        <v>48357.84</v>
      </c>
      <c r="P91" s="109" t="n">
        <f aca="false">ROUND(SUM(P84:P90),5)</f>
        <v>920.4</v>
      </c>
      <c r="Q91" s="109" t="n">
        <f aca="false">ROUND(SUM(Q84:Q90),5)</f>
        <v>-46854.67</v>
      </c>
      <c r="R91" s="109" t="n">
        <f aca="false">ROUND(SUM(R84:R90),5)</f>
        <v>262.8</v>
      </c>
      <c r="S91" s="109" t="n">
        <f aca="false">ROUND(SUM(S84:S90),5)</f>
        <v>0</v>
      </c>
      <c r="T91" s="109" t="n">
        <f aca="false">ROUND(SUM(T84:T90),5)</f>
        <v>175.2</v>
      </c>
      <c r="U91" s="109" t="n">
        <f aca="false">ROUND(SUM(U84:U90),5)</f>
        <v>175.2</v>
      </c>
      <c r="V91" s="109" t="n">
        <f aca="false">ROUND(SUM(V84:V90),5)</f>
        <v>4997.55</v>
      </c>
      <c r="W91" s="109" t="n">
        <f aca="false">ROUND(SUM(W84:W90),5)</f>
        <v>0</v>
      </c>
      <c r="X91" s="109" t="n">
        <f aca="false">ROUND(SUM(X84:X90),5)</f>
        <v>175.2</v>
      </c>
      <c r="Y91" s="109" t="n">
        <f aca="false">ROUND(SUM(Y84:Y90),5)</f>
        <v>16489.74</v>
      </c>
      <c r="Z91" s="109" t="n">
        <f aca="false">ROUND(SUM(Z84:Z90),5)</f>
        <v>0</v>
      </c>
      <c r="AA91" s="109" t="n">
        <f aca="false">ROUND(SUM(AA84:AA90),5)</f>
        <v>0</v>
      </c>
      <c r="AB91" s="109" t="n">
        <f aca="false">ROUND(SUM(AB84:AB90),5)</f>
        <v>175.2</v>
      </c>
      <c r="AC91" s="109" t="n">
        <f aca="false">ROUND(SUM(AC84:AC90),5)</f>
        <v>175.2</v>
      </c>
      <c r="AD91" s="109" t="n">
        <f aca="false">ROUND(SUM(AD84:AD90),5)</f>
        <v>899.4</v>
      </c>
      <c r="AE91" s="109" t="n">
        <f aca="false">ROUND(SUM(AE84:AE90),5)</f>
        <v>613.21</v>
      </c>
      <c r="AF91" s="109" t="n">
        <f aca="false">ROUND(SUM(AF84:AF90),5)</f>
        <v>175.2</v>
      </c>
      <c r="AG91" s="109" t="n">
        <f aca="false">ROUND(SUM(AG84:AG90),5)</f>
        <v>1485.69</v>
      </c>
      <c r="AH91" s="109" t="n">
        <f aca="false">ROUND(SUM(AH84:AH90),5)</f>
        <v>186.2</v>
      </c>
      <c r="AI91" s="109" t="n">
        <f aca="false">ROUND(SUM(AI84:AI90),5)</f>
        <v>12749.63</v>
      </c>
      <c r="AJ91" s="109" t="n">
        <f aca="false">ROUND(SUM(AJ84:AJ90),5)</f>
        <v>2882.67</v>
      </c>
      <c r="AK91" s="109" t="n">
        <f aca="false">ROUND(SUM(AK84:AK90),5)</f>
        <v>920.4</v>
      </c>
      <c r="AL91" s="109" t="n">
        <f aca="false">ROUND(SUM(AL84:AL90),5)</f>
        <v>613.21</v>
      </c>
      <c r="AM91" s="109" t="n">
        <f aca="false">ROUND(SUM(AM84:AM90),5)</f>
        <v>0</v>
      </c>
      <c r="AN91" s="109" t="n">
        <f aca="false">ROUND(SUM(AN84:AN90),5)</f>
        <v>361.37</v>
      </c>
      <c r="AO91" s="109" t="n">
        <f aca="false">ROUND(SUM(AO84:AO90),5)</f>
        <v>175.2</v>
      </c>
      <c r="AP91" s="109" t="n">
        <f aca="false">ROUND(SUM(AP84:AP90),5)</f>
        <v>0</v>
      </c>
      <c r="AQ91" s="109" t="n">
        <f aca="false">ROUND(SUM(AQ84:AQ90),5)</f>
        <v>1128.33</v>
      </c>
      <c r="AR91" s="109" t="n">
        <f aca="false">ROUND(SUM(AR84:AR90),5)</f>
        <v>1594.35</v>
      </c>
      <c r="AS91" s="109" t="n">
        <f aca="false">ROUND(SUM(AS84:AS90),5)</f>
        <v>175.2</v>
      </c>
      <c r="AT91" s="109" t="n">
        <f aca="false">ROUND(SUM(AT84:AT90),5)</f>
        <v>55704.89</v>
      </c>
      <c r="AU91" s="109" t="n">
        <f aca="false">ROUND(SUM(AU84:AU90),5)</f>
        <v>175.2</v>
      </c>
      <c r="AV91" s="109" t="n">
        <f aca="false">ROUND(SUM(AV84:AV90),5)</f>
        <v>384.28</v>
      </c>
      <c r="AW91" s="109" t="n">
        <f aca="false">ROUND(SUM(AW84:AW90),5)</f>
        <v>175.2</v>
      </c>
      <c r="AX91" s="109" t="n">
        <f aca="false">ROUND(SUM(AX84:AX90),5)</f>
        <v>613.21</v>
      </c>
      <c r="AY91" s="109" t="n">
        <f aca="false">ROUND(SUM(AY84:AY90),5)</f>
        <v>1804.02</v>
      </c>
      <c r="AZ91" s="109" t="n">
        <f aca="false">ROUND(SUM(AZ84:AZ90),5)</f>
        <v>3354.99</v>
      </c>
      <c r="BA91" s="109" t="n">
        <f aca="false">ROUND(SUM(BA84:BA90),5)</f>
        <v>298.64</v>
      </c>
      <c r="BB91" s="109" t="n">
        <f aca="false">ROUND(SUM(BB84:BB90),5)</f>
        <v>175.2</v>
      </c>
      <c r="BC91" s="109" t="n">
        <f aca="false">ROUND(SUM(BC84:BC90),5)</f>
        <v>175.2</v>
      </c>
      <c r="BD91" s="109" t="n">
        <f aca="false">ROUND(SUM(BD84:BD90),5)</f>
        <v>613.21</v>
      </c>
      <c r="BE91" s="109" t="n">
        <f aca="false">ROUND(SUM(BE84:BE90),5)</f>
        <v>0</v>
      </c>
      <c r="BF91" s="109" t="n">
        <f aca="false">ROUND(SUM(BF84:BF90),5)</f>
        <v>920.4</v>
      </c>
      <c r="BG91" s="109" t="n">
        <f aca="false">ROUND(SUM(BG84:BG90),5)</f>
        <v>32587</v>
      </c>
      <c r="BH91" s="109" t="n">
        <f aca="false">ROUND(SUM(BH84:BH90),5)</f>
        <v>175.2</v>
      </c>
      <c r="BI91" s="109" t="n">
        <f aca="false">ROUND(SUM(BI84:BI90),5)</f>
        <v>330.55</v>
      </c>
      <c r="BJ91" s="109" t="n">
        <f aca="false">ROUND(SUM(BJ84:BJ90),5)</f>
        <v>613.21</v>
      </c>
      <c r="BK91" s="109" t="n">
        <f aca="false">ROUND(SUM(BK84:BK90),5)</f>
        <v>39949.81</v>
      </c>
      <c r="BL91" s="109" t="n">
        <f aca="false">ROUND(SUM(BL84:BL90),5)</f>
        <v>0</v>
      </c>
      <c r="BM91" s="109" t="n">
        <f aca="false">ROUND(SUM(BM84:BM90),5)</f>
        <v>21216.41</v>
      </c>
      <c r="BN91" s="109" t="n">
        <f aca="false">ROUND(SUM(BN84:BN90),5)</f>
        <v>175.2</v>
      </c>
      <c r="BO91" s="109" t="n">
        <f aca="false">ROUND(SUM(BO84:BO90),5)</f>
        <v>539.63</v>
      </c>
      <c r="BP91" s="109" t="n">
        <f aca="false">ROUND(SUM(BP84:BP90),5)</f>
        <v>2646.74</v>
      </c>
      <c r="BQ91" s="109" t="n">
        <f aca="false">ROUND(SUM(BQ84:BQ90),5)</f>
        <v>175.2</v>
      </c>
      <c r="BR91" s="109" t="n">
        <f aca="false">ROUND(SUM(BR84:BR90),5)</f>
        <v>613.21</v>
      </c>
      <c r="BS91" s="109" t="n">
        <f aca="false">ROUND(SUM(BS84:BS90),5)</f>
        <v>175.2</v>
      </c>
      <c r="BT91" s="109" t="n">
        <f aca="false">ROUND(SUM(BT84:BT90),5)</f>
        <v>0</v>
      </c>
      <c r="BU91" s="109" t="n">
        <f aca="false">ROUND(SUM(BU84:BU90),5)</f>
        <v>35390.3</v>
      </c>
      <c r="BV91" s="109" t="n">
        <f aca="false">ROUND(SUM(BV84:BV90),5)</f>
        <v>3803.6</v>
      </c>
      <c r="BW91" s="109" t="n">
        <f aca="false">ROUND(SUM(BW84:BW90),5)</f>
        <v>0</v>
      </c>
      <c r="BX91" s="109" t="n">
        <f aca="false">ROUND(SUM(BX84:BX90),5)</f>
        <v>7399.74</v>
      </c>
      <c r="BY91" s="109" t="n">
        <f aca="false">ROUND(SUM(BY84:BY90),5)</f>
        <v>175.2</v>
      </c>
      <c r="BZ91" s="109" t="n">
        <f aca="false">ROUND(SUM(BZ84:BZ90),5)</f>
        <v>292.01</v>
      </c>
      <c r="CA91" s="109" t="n">
        <f aca="false">ROUND(SUM(CA84:CA90),5)</f>
        <v>262.8</v>
      </c>
      <c r="CB91" s="109" t="n">
        <f aca="false">ROUND(SUM(CB84:CB90),5)</f>
        <v>10505.52</v>
      </c>
      <c r="CC91" s="109" t="n">
        <f aca="false">ROUND(SUM(CC84:CC90),5)</f>
        <v>292.01</v>
      </c>
      <c r="CD91" s="109" t="n">
        <f aca="false">ROUND(SUM(CD84:CD90),5)</f>
        <v>325.45</v>
      </c>
      <c r="CE91" s="109" t="n">
        <f aca="false">ROUND(SUM(CE84:CE90),5)</f>
        <v>0</v>
      </c>
      <c r="CF91" s="109" t="n">
        <f aca="false">ROUND(SUM(CF84:CF90),5)</f>
        <v>1351.68</v>
      </c>
      <c r="CG91" s="109" t="n">
        <f aca="false">ROUND(SUM(CG84:CG90),5)</f>
        <v>233.6</v>
      </c>
      <c r="CH91" s="109" t="n">
        <f aca="false">ROUND(SUM(CH84:CH90),5)</f>
        <v>0</v>
      </c>
      <c r="CI91" s="109" t="n">
        <f aca="false">ROUND(SUM(CI84:CI90),5)</f>
        <v>176.2</v>
      </c>
      <c r="CJ91" s="109" t="n">
        <f aca="false">ROUND(SUM(CJ84:CJ90),5)</f>
        <v>774.92</v>
      </c>
      <c r="CK91" s="109" t="n">
        <f aca="false">ROUND(SUM(CK84:CK90),5)</f>
        <v>52741.18</v>
      </c>
      <c r="CL91" s="109" t="n">
        <f aca="false">ROUND(SUM(CL84:CL90),5)</f>
        <v>175.2</v>
      </c>
      <c r="CM91" s="109" t="n">
        <f aca="false">ROUND(SUM(CM84:CM90),5)</f>
        <v>1619.5</v>
      </c>
      <c r="CN91" s="109" t="n">
        <f aca="false">ROUND(SUM(CN84:CN90),5)</f>
        <v>233.6</v>
      </c>
      <c r="CO91" s="109" t="n">
        <f aca="false">ROUND(SUM(CO84:CO90),5)</f>
        <v>14098.38</v>
      </c>
      <c r="CP91" s="109" t="n">
        <f aca="false">ROUND(SUM(CP84:CP90),5)</f>
        <v>175.2</v>
      </c>
      <c r="CQ91" s="109" t="n">
        <f aca="false">ROUND(SUM(CQ84:CQ90),5)</f>
        <v>4365.69</v>
      </c>
      <c r="CR91" s="109" t="n">
        <f aca="false">ROUND(SUM(CR84:CR90),5)</f>
        <v>607.37</v>
      </c>
      <c r="CS91" s="109" t="n">
        <f aca="false">ROUND(SUM(CS84:CS90),5)</f>
        <v>12618.38</v>
      </c>
      <c r="CT91" s="109" t="n">
        <f aca="false">ROUND(SUM(CT84:CT90),5)</f>
        <v>23612.67</v>
      </c>
      <c r="CU91" s="109" t="n">
        <f aca="false">ROUND(SUM(CU84:CU90),5)</f>
        <v>2163</v>
      </c>
      <c r="CV91" s="109" t="n">
        <f aca="false">ROUND(SUM(CV84:CV90),5)</f>
        <v>30000</v>
      </c>
      <c r="CW91" s="109" t="n">
        <f aca="false">ROUND(SUM(CW84:CW90),5)</f>
        <v>0</v>
      </c>
      <c r="CX91" s="109" t="n">
        <f aca="false">ROUND(SUM(CX84:CX90),5)</f>
        <v>175.2</v>
      </c>
      <c r="CY91" s="109" t="n">
        <f aca="false">ROUND(SUM(CY84:CY90),5)</f>
        <v>175.2</v>
      </c>
      <c r="CZ91" s="109" t="n">
        <f aca="false">ROUND(SUM(CZ84:CZ90),5)</f>
        <v>175.2</v>
      </c>
      <c r="DA91" s="109" t="n">
        <f aca="false">ROUND(SUM(DA84:DA90),5)</f>
        <v>10426.98</v>
      </c>
      <c r="DB91" s="109" t="n">
        <f aca="false">ROUND(SUM(DB84:DB90),5)</f>
        <v>175.2</v>
      </c>
      <c r="DC91" s="109" t="n">
        <f aca="false">ROUND(SUM(DC84:DC90),5)</f>
        <v>438.01</v>
      </c>
      <c r="DD91" s="109" t="n">
        <f aca="false">ROUND(SUM(DD84:DD90),5)</f>
        <v>1631.44</v>
      </c>
      <c r="DE91" s="109" t="n">
        <f aca="false">ROUND(SUM(DE84:DE90),5)</f>
        <v>497.4</v>
      </c>
      <c r="DF91" s="109" t="n">
        <f aca="false">ROUND(SUM(DF84:DF90),5)</f>
        <v>30015.66</v>
      </c>
      <c r="DG91" s="109" t="n">
        <f aca="false">ROUND(SUM(DG84:DG90),5)</f>
        <v>175.2</v>
      </c>
      <c r="DH91" s="109" t="n">
        <f aca="false">ROUND(SUM(DH84:DH90),5)</f>
        <v>175.2</v>
      </c>
      <c r="DI91" s="109" t="n">
        <f aca="false">ROUND(SUM(DI84:DI90),5)</f>
        <v>193.74</v>
      </c>
      <c r="DJ91" s="109" t="n">
        <f aca="false">ROUND(SUM(DJ84:DJ90),5)</f>
        <v>1093.27</v>
      </c>
      <c r="DK91" s="109" t="n">
        <f aca="false">ROUND(SUM(DK84:DK90),5)</f>
        <v>435.81</v>
      </c>
      <c r="DL91" s="109" t="n">
        <f aca="false">ROUND(SUM(DL84:DL90),5)</f>
        <v>7254.96</v>
      </c>
      <c r="DM91" s="109" t="n">
        <f aca="false">ROUND(SUM(DM84:DM90),5)</f>
        <v>175.2</v>
      </c>
      <c r="DN91" s="109" t="n">
        <f aca="false">ROUND(SUM(DN84:DN90),5)</f>
        <v>24158.87</v>
      </c>
      <c r="DO91" s="109" t="n">
        <f aca="false">ROUND(SUM(DO84:DO90),5)</f>
        <v>175.2</v>
      </c>
      <c r="DP91" s="109" t="n">
        <f aca="false">ROUND(SUM(DP84:DP90),5)</f>
        <v>175.2</v>
      </c>
      <c r="DQ91" s="109" t="n">
        <f aca="false">ROUND(SUM(DQ84:DQ90),5)</f>
        <v>379.61</v>
      </c>
      <c r="DR91" s="109" t="n">
        <f aca="false">ROUND(SUM(DR84:DR90),5)</f>
        <v>12563.43</v>
      </c>
      <c r="DS91" s="109" t="n">
        <f aca="false">ROUND(SUM(DS84:DS90),5)</f>
        <v>175.2</v>
      </c>
      <c r="DT91" s="109" t="n">
        <f aca="false">ROUND(SUM(DT84:DT90),5)</f>
        <v>175.2</v>
      </c>
      <c r="DU91" s="109" t="n">
        <f aca="false">ROUND(SUM(DU84:DU90),5)</f>
        <v>233.6</v>
      </c>
      <c r="DV91" s="109" t="n">
        <f aca="false">ROUND(SUM(DV84:DV90),5)</f>
        <v>1011.51</v>
      </c>
      <c r="DW91" s="109" t="n">
        <f aca="false">ROUND(SUM(DW84:DW90),5)</f>
        <v>7817.64</v>
      </c>
      <c r="DX91" s="109" t="n">
        <f aca="false">ROUND(SUM(DX84:DX90),5)</f>
        <v>350.41</v>
      </c>
      <c r="DY91" s="109" t="n">
        <f aca="false">ROUND(SUM(DY84:DY90),5)</f>
        <v>0</v>
      </c>
      <c r="DZ91" s="109" t="n">
        <f aca="false">ROUND(SUM(DZ84:DZ90),5)</f>
        <v>404.76</v>
      </c>
      <c r="EA91" s="109" t="n">
        <f aca="false">ROUND(SUM(EA84:EA90),5)</f>
        <v>330.55</v>
      </c>
      <c r="EB91" s="109" t="n">
        <f aca="false">ROUND(SUM(EB84:EB90),5)</f>
        <v>175.2</v>
      </c>
      <c r="EC91" s="109" t="n">
        <f aca="false">ROUND(SUM(EC84:EC90),5)</f>
        <v>175.2</v>
      </c>
      <c r="ED91" s="109" t="n">
        <f aca="false">ROUND(SUM(ED84:ED90),5)</f>
        <v>175.2</v>
      </c>
      <c r="EE91" s="109" t="n">
        <f aca="false">ROUND(SUM(EE84:EE90),5)</f>
        <v>350.41</v>
      </c>
      <c r="EF91" s="109" t="n">
        <f aca="false">ROUND(SUM(EF84:EF90),5)</f>
        <v>408.81</v>
      </c>
      <c r="EG91" s="109" t="n">
        <f aca="false">ROUND(SUM(EG84:EG90),5)</f>
        <v>408.81</v>
      </c>
      <c r="EH91" s="109" t="n">
        <f aca="false">ROUND(SUM(EH84:EH90),5)</f>
        <v>175.2</v>
      </c>
      <c r="EI91" s="109" t="n">
        <f aca="false">ROUND(SUM(EI84:EI90),5)</f>
        <v>0</v>
      </c>
      <c r="EJ91" s="109" t="n">
        <f aca="false">ROUND(SUM(EJ84:EJ90),5)</f>
        <v>41987.07</v>
      </c>
      <c r="EK91" s="109" t="n">
        <f aca="false">ROUND(SUM(EK84:EK90),5)</f>
        <v>175.2</v>
      </c>
      <c r="EL91" s="109" t="n">
        <f aca="false">ROUND(SUM(EL84:EL90),5)</f>
        <v>175.2</v>
      </c>
      <c r="EM91" s="109" t="n">
        <f aca="false">ROUND(SUM(EM84:EM90),5)</f>
        <v>22408.05</v>
      </c>
      <c r="EN91" s="109" t="n">
        <f aca="false">ROUND(SUM(EN84:EN90),5)</f>
        <v>11308.61</v>
      </c>
      <c r="EO91" s="109" t="n">
        <f aca="false">ROUND(SUM(EO84:EO90),5)</f>
        <v>175.2</v>
      </c>
      <c r="EP91" s="109" t="n">
        <f aca="false">ROUND(SUM(EP84:EP90),5)</f>
        <v>21138.71</v>
      </c>
      <c r="EQ91" s="109" t="n">
        <f aca="false">ROUND(SUM(EQ84:EQ90),5)</f>
        <v>414.62</v>
      </c>
      <c r="ER91" s="109" t="n">
        <f aca="false">ROUND(SUM(ER84:ER90),5)</f>
        <v>21485.32</v>
      </c>
      <c r="ES91" s="109" t="n">
        <f aca="false">ROUND(SUM(ES84:ES90),5)</f>
        <v>1165.53</v>
      </c>
      <c r="ET91" s="109" t="n">
        <f aca="false">ROUND(SUM(ET84:ET90),5)</f>
        <v>0</v>
      </c>
      <c r="EU91" s="109" t="n">
        <f aca="false">ROUND(SUM(EU84:EU90),5)</f>
        <v>0</v>
      </c>
      <c r="EV91" s="109" t="n">
        <f aca="false">ROUND(SUM(EV84:EV90),5)</f>
        <v>0</v>
      </c>
      <c r="EW91" s="109" t="n">
        <f aca="false">ROUND(SUM(EW84:EW90),5)</f>
        <v>0</v>
      </c>
      <c r="EX91" s="109" t="n">
        <f aca="false">ROUND(SUM(EX84:EX90),5)</f>
        <v>0</v>
      </c>
      <c r="EY91" s="109" t="n">
        <f aca="false">ROUND(SUM(F91:EX91),5)</f>
        <v>716194.66</v>
      </c>
      <c r="EZ91" s="114"/>
      <c r="FA91" s="125"/>
      <c r="FB91" s="114"/>
      <c r="FC91" s="125"/>
      <c r="FD91" s="114"/>
      <c r="FE91" s="125"/>
      <c r="FF91" s="114"/>
      <c r="FG91" s="125"/>
      <c r="FH91" s="114"/>
      <c r="FI91" s="125"/>
      <c r="FJ91" s="114"/>
      <c r="FK91" s="125"/>
      <c r="FL91" s="114"/>
      <c r="FM91" s="125"/>
      <c r="FN91" s="114"/>
      <c r="FO91" s="125"/>
      <c r="FP91" s="114"/>
      <c r="FQ91" s="125"/>
      <c r="FR91" s="114"/>
      <c r="FS91" s="125"/>
      <c r="FT91" s="114"/>
      <c r="FU91" s="125"/>
      <c r="FV91" s="114"/>
      <c r="FW91" s="125"/>
      <c r="FX91" s="114"/>
      <c r="FY91" s="125"/>
      <c r="FZ91" s="114"/>
      <c r="GA91" s="125"/>
      <c r="GB91" s="114"/>
      <c r="GC91" s="125"/>
      <c r="GD91" s="114"/>
      <c r="GE91" s="125"/>
      <c r="GF91" s="114"/>
      <c r="GG91" s="125"/>
      <c r="GH91" s="114"/>
      <c r="GI91" s="125"/>
      <c r="GJ91" s="114"/>
      <c r="GK91" s="125"/>
      <c r="GL91" s="114"/>
      <c r="GM91" s="125"/>
      <c r="GN91" s="114"/>
      <c r="GO91" s="125"/>
      <c r="GP91" s="114"/>
      <c r="GQ91" s="125"/>
      <c r="GR91" s="114"/>
      <c r="GS91" s="125"/>
      <c r="GT91" s="114"/>
      <c r="GU91" s="125"/>
      <c r="GV91" s="114"/>
      <c r="GW91" s="125"/>
      <c r="GX91" s="114"/>
      <c r="GY91" s="125"/>
      <c r="GZ91" s="114"/>
      <c r="HA91" s="125"/>
      <c r="HB91" s="114"/>
      <c r="HC91" s="125"/>
      <c r="HD91" s="114"/>
      <c r="HE91" s="125"/>
      <c r="HF91" s="114"/>
      <c r="HG91" s="125"/>
      <c r="HH91" s="114"/>
      <c r="HI91" s="125"/>
      <c r="HJ91" s="114"/>
      <c r="HK91" s="125"/>
      <c r="HL91" s="114"/>
      <c r="HM91" s="125"/>
      <c r="HN91" s="114"/>
      <c r="HO91" s="125"/>
      <c r="HP91" s="114"/>
      <c r="HQ91" s="125"/>
      <c r="HR91" s="114"/>
      <c r="HS91" s="125"/>
      <c r="HT91" s="114"/>
      <c r="HU91" s="125"/>
      <c r="HV91" s="114"/>
      <c r="HW91" s="125"/>
      <c r="HX91" s="114"/>
      <c r="HY91" s="125"/>
      <c r="HZ91" s="114"/>
      <c r="IA91" s="125"/>
      <c r="IB91" s="114"/>
      <c r="IC91" s="125"/>
      <c r="ID91" s="114"/>
      <c r="IE91" s="125"/>
      <c r="IF91" s="114"/>
      <c r="IG91" s="125"/>
      <c r="IH91" s="114"/>
      <c r="II91" s="125"/>
      <c r="IJ91" s="114"/>
      <c r="IK91" s="125"/>
      <c r="IL91" s="114"/>
      <c r="IM91" s="125"/>
      <c r="IN91" s="114"/>
      <c r="IO91" s="125"/>
      <c r="IP91" s="114"/>
      <c r="IQ91" s="125"/>
      <c r="IR91" s="114"/>
      <c r="IS91" s="125"/>
      <c r="IT91" s="114"/>
      <c r="IU91" s="125"/>
      <c r="IV91" s="114"/>
      <c r="IW91" s="125"/>
      <c r="IX91" s="114"/>
      <c r="IY91" s="125"/>
      <c r="IZ91" s="114"/>
      <c r="JA91" s="125"/>
      <c r="JB91" s="114"/>
      <c r="JC91" s="125"/>
      <c r="JD91" s="114"/>
      <c r="JE91" s="125"/>
      <c r="JF91" s="114"/>
      <c r="JG91" s="125"/>
      <c r="JH91" s="114"/>
      <c r="JI91" s="125"/>
      <c r="JJ91" s="114"/>
      <c r="JK91" s="125"/>
      <c r="JL91" s="114"/>
      <c r="JM91" s="125"/>
      <c r="JN91" s="114"/>
      <c r="JO91" s="125"/>
      <c r="JP91" s="114"/>
      <c r="JQ91" s="125"/>
      <c r="JR91" s="114"/>
      <c r="JS91" s="125"/>
      <c r="JT91" s="114"/>
      <c r="JU91" s="125"/>
      <c r="JV91" s="114"/>
      <c r="JW91" s="125"/>
      <c r="JX91" s="114"/>
      <c r="JY91" s="126"/>
      <c r="JZ91" s="126"/>
      <c r="KA91" s="126"/>
      <c r="KB91" s="126"/>
      <c r="KC91" s="126"/>
      <c r="KD91" s="126"/>
      <c r="KE91" s="126"/>
      <c r="KF91" s="126"/>
      <c r="KG91" s="126"/>
      <c r="KH91" s="126"/>
      <c r="KI91" s="126"/>
      <c r="KJ91" s="126"/>
      <c r="KK91" s="126"/>
      <c r="KL91" s="126"/>
    </row>
    <row r="92" customFormat="false" ht="30" hidden="false" customHeight="true" outlineLevel="0" collapsed="false">
      <c r="A92" s="76"/>
      <c r="B92" s="76"/>
      <c r="C92" s="76"/>
      <c r="D92" s="76" t="s">
        <v>131</v>
      </c>
      <c r="E92" s="76"/>
      <c r="F92" s="109"/>
      <c r="G92" s="109"/>
      <c r="H92" s="109"/>
      <c r="I92" s="109"/>
      <c r="J92" s="109"/>
      <c r="K92" s="109"/>
      <c r="L92" s="109"/>
      <c r="M92" s="109"/>
      <c r="N92" s="109"/>
      <c r="O92" s="109"/>
      <c r="P92" s="109"/>
      <c r="Q92" s="109"/>
      <c r="R92" s="109"/>
      <c r="S92" s="109"/>
      <c r="T92" s="109"/>
      <c r="U92" s="109"/>
      <c r="V92" s="109"/>
      <c r="W92" s="109"/>
      <c r="X92" s="109"/>
      <c r="Y92" s="109"/>
      <c r="Z92" s="109"/>
      <c r="AA92" s="109"/>
      <c r="AB92" s="109"/>
      <c r="AC92" s="109"/>
      <c r="AD92" s="109"/>
      <c r="AE92" s="109"/>
      <c r="AF92" s="109"/>
      <c r="AG92" s="109"/>
      <c r="AH92" s="109"/>
      <c r="AI92" s="109"/>
      <c r="AJ92" s="109"/>
      <c r="AK92" s="109"/>
      <c r="AL92" s="109"/>
      <c r="AM92" s="109"/>
      <c r="AN92" s="109"/>
      <c r="AO92" s="109"/>
      <c r="AP92" s="109"/>
      <c r="AQ92" s="109"/>
      <c r="AR92" s="109"/>
      <c r="AS92" s="109"/>
      <c r="AT92" s="109"/>
      <c r="AU92" s="109"/>
      <c r="AV92" s="109"/>
      <c r="AW92" s="109"/>
      <c r="AX92" s="109"/>
      <c r="AY92" s="109"/>
      <c r="AZ92" s="109"/>
      <c r="BA92" s="109"/>
      <c r="BB92" s="109"/>
      <c r="BC92" s="109"/>
      <c r="BD92" s="109"/>
      <c r="BE92" s="109"/>
      <c r="BF92" s="109"/>
      <c r="BG92" s="109"/>
      <c r="BH92" s="109"/>
      <c r="BI92" s="109"/>
      <c r="BJ92" s="109"/>
      <c r="BK92" s="109"/>
      <c r="BL92" s="109"/>
      <c r="BM92" s="109"/>
      <c r="BN92" s="109"/>
      <c r="BO92" s="109"/>
      <c r="BP92" s="109"/>
      <c r="BQ92" s="109"/>
      <c r="BR92" s="109"/>
      <c r="BS92" s="109"/>
      <c r="BT92" s="109"/>
      <c r="BU92" s="109"/>
      <c r="BV92" s="109"/>
      <c r="BW92" s="109"/>
      <c r="BX92" s="109"/>
      <c r="BY92" s="109"/>
      <c r="BZ92" s="109"/>
      <c r="CA92" s="109"/>
      <c r="CB92" s="109"/>
      <c r="CC92" s="109"/>
      <c r="CD92" s="109"/>
      <c r="CE92" s="109"/>
      <c r="CF92" s="109"/>
      <c r="CG92" s="109"/>
      <c r="CH92" s="109"/>
      <c r="CI92" s="109"/>
      <c r="CJ92" s="109"/>
      <c r="CK92" s="109"/>
      <c r="CL92" s="109"/>
      <c r="CM92" s="109"/>
      <c r="CN92" s="109"/>
      <c r="CO92" s="109"/>
      <c r="CP92" s="109"/>
      <c r="CQ92" s="109"/>
      <c r="CR92" s="109"/>
      <c r="CS92" s="109"/>
      <c r="CT92" s="109"/>
      <c r="CU92" s="109"/>
      <c r="CV92" s="109"/>
      <c r="CW92" s="109"/>
      <c r="CX92" s="109"/>
      <c r="CY92" s="109"/>
      <c r="CZ92" s="109"/>
      <c r="DA92" s="109"/>
      <c r="DB92" s="109"/>
      <c r="DC92" s="109"/>
      <c r="DD92" s="109"/>
      <c r="DE92" s="109"/>
      <c r="DF92" s="109"/>
      <c r="DG92" s="109"/>
      <c r="DH92" s="109"/>
      <c r="DI92" s="109"/>
      <c r="DJ92" s="109"/>
      <c r="DK92" s="109"/>
      <c r="DL92" s="109"/>
      <c r="DM92" s="109"/>
      <c r="DN92" s="109"/>
      <c r="DO92" s="109"/>
      <c r="DP92" s="109"/>
      <c r="DQ92" s="109"/>
      <c r="DR92" s="109"/>
      <c r="DS92" s="109"/>
      <c r="DT92" s="109"/>
      <c r="DU92" s="109"/>
      <c r="DV92" s="109"/>
      <c r="DW92" s="109"/>
      <c r="DX92" s="109"/>
      <c r="DY92" s="109"/>
      <c r="DZ92" s="109"/>
      <c r="EA92" s="109"/>
      <c r="EB92" s="109"/>
      <c r="EC92" s="109"/>
      <c r="ED92" s="109"/>
      <c r="EE92" s="109"/>
      <c r="EF92" s="109"/>
      <c r="EG92" s="109"/>
      <c r="EH92" s="109"/>
      <c r="EI92" s="109"/>
      <c r="EJ92" s="109"/>
      <c r="EK92" s="109"/>
      <c r="EL92" s="109"/>
      <c r="EM92" s="109"/>
      <c r="EN92" s="109"/>
      <c r="EO92" s="109"/>
      <c r="EP92" s="109"/>
      <c r="EQ92" s="109"/>
      <c r="ER92" s="109"/>
      <c r="ES92" s="109"/>
      <c r="ET92" s="109"/>
      <c r="EU92" s="109"/>
      <c r="EV92" s="109"/>
      <c r="EW92" s="109"/>
      <c r="EX92" s="109"/>
      <c r="EY92" s="109"/>
      <c r="EZ92" s="114"/>
      <c r="FA92" s="125"/>
      <c r="FB92" s="114"/>
      <c r="FC92" s="125"/>
      <c r="FD92" s="114"/>
      <c r="FE92" s="125"/>
      <c r="FF92" s="114"/>
      <c r="FG92" s="125"/>
      <c r="FH92" s="114"/>
      <c r="FI92" s="125"/>
      <c r="FJ92" s="114"/>
      <c r="FK92" s="125"/>
      <c r="FL92" s="114"/>
      <c r="FM92" s="125"/>
      <c r="FN92" s="114"/>
      <c r="FO92" s="125"/>
      <c r="FP92" s="114"/>
      <c r="FQ92" s="125"/>
      <c r="FR92" s="114"/>
      <c r="FS92" s="125"/>
      <c r="FT92" s="114"/>
      <c r="FU92" s="125"/>
      <c r="FV92" s="114"/>
      <c r="FW92" s="125"/>
      <c r="FX92" s="114"/>
      <c r="FY92" s="125"/>
      <c r="FZ92" s="114"/>
      <c r="GA92" s="125"/>
      <c r="GB92" s="114"/>
      <c r="GC92" s="125"/>
      <c r="GD92" s="114"/>
      <c r="GE92" s="125"/>
      <c r="GF92" s="114"/>
      <c r="GG92" s="125"/>
      <c r="GH92" s="114"/>
      <c r="GI92" s="125"/>
      <c r="GJ92" s="114"/>
      <c r="GK92" s="125"/>
      <c r="GL92" s="114"/>
      <c r="GM92" s="125"/>
      <c r="GN92" s="114"/>
      <c r="GO92" s="125"/>
      <c r="GP92" s="114"/>
      <c r="GQ92" s="125"/>
      <c r="GR92" s="114"/>
      <c r="GS92" s="125"/>
      <c r="GT92" s="114"/>
      <c r="GU92" s="125"/>
      <c r="GV92" s="114"/>
      <c r="GW92" s="125"/>
      <c r="GX92" s="114"/>
      <c r="GY92" s="125"/>
      <c r="GZ92" s="114"/>
      <c r="HA92" s="125"/>
      <c r="HB92" s="114"/>
      <c r="HC92" s="125"/>
      <c r="HD92" s="114"/>
      <c r="HE92" s="125"/>
      <c r="HF92" s="114"/>
      <c r="HG92" s="125"/>
      <c r="HH92" s="114"/>
      <c r="HI92" s="125"/>
      <c r="HJ92" s="114"/>
      <c r="HK92" s="125"/>
      <c r="HL92" s="114"/>
      <c r="HM92" s="125"/>
      <c r="HN92" s="114"/>
      <c r="HO92" s="125"/>
      <c r="HP92" s="114"/>
      <c r="HQ92" s="125"/>
      <c r="HR92" s="114"/>
      <c r="HS92" s="125"/>
      <c r="HT92" s="114"/>
      <c r="HU92" s="125"/>
      <c r="HV92" s="114"/>
      <c r="HW92" s="125"/>
      <c r="HX92" s="114"/>
      <c r="HY92" s="125"/>
      <c r="HZ92" s="114"/>
      <c r="IA92" s="125"/>
      <c r="IB92" s="114"/>
      <c r="IC92" s="125"/>
      <c r="ID92" s="114"/>
      <c r="IE92" s="125"/>
      <c r="IF92" s="114"/>
      <c r="IG92" s="125"/>
      <c r="IH92" s="114"/>
      <c r="II92" s="125"/>
      <c r="IJ92" s="114"/>
      <c r="IK92" s="125"/>
      <c r="IL92" s="114"/>
      <c r="IM92" s="125"/>
      <c r="IN92" s="114"/>
      <c r="IO92" s="125"/>
      <c r="IP92" s="114"/>
      <c r="IQ92" s="125"/>
      <c r="IR92" s="114"/>
      <c r="IS92" s="125"/>
      <c r="IT92" s="114"/>
      <c r="IU92" s="125"/>
      <c r="IV92" s="114"/>
      <c r="IW92" s="125"/>
      <c r="IX92" s="114"/>
      <c r="IY92" s="125"/>
      <c r="IZ92" s="114"/>
      <c r="JA92" s="125"/>
      <c r="JB92" s="114"/>
      <c r="JC92" s="125"/>
      <c r="JD92" s="114"/>
      <c r="JE92" s="125"/>
      <c r="JF92" s="114"/>
      <c r="JG92" s="125"/>
      <c r="JH92" s="114"/>
      <c r="JI92" s="125"/>
      <c r="JJ92" s="114"/>
      <c r="JK92" s="125"/>
      <c r="JL92" s="114"/>
      <c r="JM92" s="125"/>
      <c r="JN92" s="114"/>
      <c r="JO92" s="125"/>
      <c r="JP92" s="114"/>
      <c r="JQ92" s="125"/>
      <c r="JR92" s="114"/>
      <c r="JS92" s="125"/>
      <c r="JT92" s="114"/>
      <c r="JU92" s="125"/>
      <c r="JV92" s="114"/>
      <c r="JW92" s="125"/>
      <c r="JX92" s="114"/>
      <c r="JY92" s="126"/>
      <c r="JZ92" s="126"/>
      <c r="KA92" s="126"/>
      <c r="KB92" s="126"/>
      <c r="KC92" s="126"/>
      <c r="KD92" s="126"/>
      <c r="KE92" s="126"/>
      <c r="KF92" s="126"/>
      <c r="KG92" s="126"/>
      <c r="KH92" s="126"/>
      <c r="KI92" s="126"/>
      <c r="KJ92" s="126"/>
      <c r="KK92" s="126"/>
      <c r="KL92" s="126"/>
    </row>
    <row r="93" customFormat="false" ht="13.8" hidden="false" customHeight="false" outlineLevel="0" collapsed="false">
      <c r="A93" s="76"/>
      <c r="B93" s="76"/>
      <c r="C93" s="76"/>
      <c r="D93" s="76"/>
      <c r="E93" s="76" t="s">
        <v>33</v>
      </c>
      <c r="F93" s="109" t="n">
        <v>0</v>
      </c>
      <c r="G93" s="109" t="n">
        <v>0</v>
      </c>
      <c r="H93" s="109" t="n">
        <v>187645.92</v>
      </c>
      <c r="I93" s="109" t="n">
        <v>0</v>
      </c>
      <c r="J93" s="109" t="n">
        <v>0</v>
      </c>
      <c r="K93" s="109" t="n">
        <v>0</v>
      </c>
      <c r="L93" s="109" t="n">
        <v>0</v>
      </c>
      <c r="M93" s="109" t="n">
        <v>0</v>
      </c>
      <c r="N93" s="109" t="n">
        <v>0</v>
      </c>
      <c r="O93" s="109" t="n">
        <v>0</v>
      </c>
      <c r="P93" s="109" t="n">
        <v>0</v>
      </c>
      <c r="Q93" s="109" t="n">
        <v>0</v>
      </c>
      <c r="R93" s="109" t="n">
        <v>0</v>
      </c>
      <c r="S93" s="109" t="n">
        <v>0</v>
      </c>
      <c r="T93" s="109" t="n">
        <v>0</v>
      </c>
      <c r="U93" s="109" t="n">
        <v>0</v>
      </c>
      <c r="V93" s="109" t="n">
        <v>0</v>
      </c>
      <c r="W93" s="109" t="n">
        <v>0</v>
      </c>
      <c r="X93" s="109" t="n">
        <v>0</v>
      </c>
      <c r="Y93" s="109" t="n">
        <v>0</v>
      </c>
      <c r="Z93" s="109" t="n">
        <v>0</v>
      </c>
      <c r="AA93" s="109" t="n">
        <v>0</v>
      </c>
      <c r="AB93" s="109" t="n">
        <v>0</v>
      </c>
      <c r="AC93" s="109" t="n">
        <v>0</v>
      </c>
      <c r="AD93" s="109" t="n">
        <v>0</v>
      </c>
      <c r="AE93" s="109" t="n">
        <v>0</v>
      </c>
      <c r="AF93" s="109" t="n">
        <v>0</v>
      </c>
      <c r="AG93" s="109" t="n">
        <v>0</v>
      </c>
      <c r="AH93" s="109" t="n">
        <v>0</v>
      </c>
      <c r="AI93" s="109" t="n">
        <v>0</v>
      </c>
      <c r="AJ93" s="109" t="n">
        <v>0</v>
      </c>
      <c r="AK93" s="109" t="n">
        <v>0</v>
      </c>
      <c r="AL93" s="109" t="n">
        <v>0</v>
      </c>
      <c r="AM93" s="109" t="n">
        <v>0</v>
      </c>
      <c r="AN93" s="109" t="n">
        <v>0</v>
      </c>
      <c r="AO93" s="109" t="n">
        <v>0</v>
      </c>
      <c r="AP93" s="109" t="n">
        <v>0</v>
      </c>
      <c r="AQ93" s="109" t="n">
        <v>0</v>
      </c>
      <c r="AR93" s="109" t="n">
        <v>0</v>
      </c>
      <c r="AS93" s="109" t="n">
        <v>0</v>
      </c>
      <c r="AT93" s="109" t="n">
        <v>0</v>
      </c>
      <c r="AU93" s="109" t="n">
        <v>0</v>
      </c>
      <c r="AV93" s="109" t="n">
        <v>0</v>
      </c>
      <c r="AW93" s="109" t="n">
        <v>0</v>
      </c>
      <c r="AX93" s="109" t="n">
        <v>0</v>
      </c>
      <c r="AY93" s="109" t="n">
        <v>0</v>
      </c>
      <c r="AZ93" s="109" t="n">
        <v>0</v>
      </c>
      <c r="BA93" s="109" t="n">
        <v>0</v>
      </c>
      <c r="BB93" s="109" t="n">
        <v>0</v>
      </c>
      <c r="BC93" s="109" t="n">
        <v>0</v>
      </c>
      <c r="BD93" s="109" t="n">
        <v>0</v>
      </c>
      <c r="BE93" s="109" t="n">
        <v>0</v>
      </c>
      <c r="BF93" s="109" t="n">
        <v>0</v>
      </c>
      <c r="BG93" s="109" t="n">
        <v>0</v>
      </c>
      <c r="BH93" s="109" t="n">
        <v>0</v>
      </c>
      <c r="BI93" s="109" t="n">
        <v>0</v>
      </c>
      <c r="BJ93" s="109" t="n">
        <v>0</v>
      </c>
      <c r="BK93" s="109" t="n">
        <v>0</v>
      </c>
      <c r="BL93" s="109" t="n">
        <v>0</v>
      </c>
      <c r="BM93" s="109" t="n">
        <v>0</v>
      </c>
      <c r="BN93" s="109" t="n">
        <v>0</v>
      </c>
      <c r="BO93" s="109" t="n">
        <v>0</v>
      </c>
      <c r="BP93" s="109" t="n">
        <v>0</v>
      </c>
      <c r="BQ93" s="109" t="n">
        <v>0</v>
      </c>
      <c r="BR93" s="109" t="n">
        <v>0</v>
      </c>
      <c r="BS93" s="109" t="n">
        <v>0</v>
      </c>
      <c r="BT93" s="109" t="n">
        <v>0</v>
      </c>
      <c r="BU93" s="109" t="n">
        <v>0</v>
      </c>
      <c r="BV93" s="109" t="n">
        <v>0</v>
      </c>
      <c r="BW93" s="109" t="n">
        <v>0</v>
      </c>
      <c r="BX93" s="109" t="n">
        <v>0</v>
      </c>
      <c r="BY93" s="109" t="n">
        <v>0</v>
      </c>
      <c r="BZ93" s="109" t="n">
        <v>0</v>
      </c>
      <c r="CA93" s="109" t="n">
        <v>0</v>
      </c>
      <c r="CB93" s="109" t="n">
        <v>0</v>
      </c>
      <c r="CC93" s="109" t="n">
        <v>0</v>
      </c>
      <c r="CD93" s="109" t="n">
        <v>0</v>
      </c>
      <c r="CE93" s="109" t="n">
        <v>0</v>
      </c>
      <c r="CF93" s="109" t="n">
        <v>0</v>
      </c>
      <c r="CG93" s="109" t="n">
        <v>0</v>
      </c>
      <c r="CH93" s="109" t="n">
        <v>0</v>
      </c>
      <c r="CI93" s="109" t="n">
        <v>0</v>
      </c>
      <c r="CJ93" s="109" t="n">
        <v>0</v>
      </c>
      <c r="CK93" s="109" t="n">
        <v>0</v>
      </c>
      <c r="CL93" s="109" t="n">
        <v>0</v>
      </c>
      <c r="CM93" s="109" t="n">
        <v>0</v>
      </c>
      <c r="CN93" s="109" t="n">
        <v>0</v>
      </c>
      <c r="CO93" s="109" t="n">
        <v>41969.8</v>
      </c>
      <c r="CP93" s="109" t="n">
        <v>0</v>
      </c>
      <c r="CQ93" s="109" t="n">
        <v>0</v>
      </c>
      <c r="CR93" s="109" t="n">
        <v>0</v>
      </c>
      <c r="CS93" s="109" t="n">
        <v>0</v>
      </c>
      <c r="CT93" s="109" t="n">
        <v>0</v>
      </c>
      <c r="CU93" s="109" t="n">
        <v>0</v>
      </c>
      <c r="CV93" s="109" t="n">
        <v>0</v>
      </c>
      <c r="CW93" s="109" t="n">
        <v>0</v>
      </c>
      <c r="CX93" s="109" t="n">
        <v>0</v>
      </c>
      <c r="CY93" s="109" t="n">
        <v>0</v>
      </c>
      <c r="CZ93" s="109" t="n">
        <v>0</v>
      </c>
      <c r="DA93" s="109" t="n">
        <v>0</v>
      </c>
      <c r="DB93" s="109" t="n">
        <v>0</v>
      </c>
      <c r="DC93" s="109" t="n">
        <v>0</v>
      </c>
      <c r="DD93" s="109" t="n">
        <v>0</v>
      </c>
      <c r="DE93" s="109" t="n">
        <v>0</v>
      </c>
      <c r="DF93" s="109" t="n">
        <v>0</v>
      </c>
      <c r="DG93" s="109" t="n">
        <v>0</v>
      </c>
      <c r="DH93" s="109" t="n">
        <v>0</v>
      </c>
      <c r="DI93" s="109" t="n">
        <v>0</v>
      </c>
      <c r="DJ93" s="109" t="n">
        <v>0</v>
      </c>
      <c r="DK93" s="109" t="n">
        <v>0</v>
      </c>
      <c r="DL93" s="109" t="n">
        <v>0</v>
      </c>
      <c r="DM93" s="109" t="n">
        <v>0</v>
      </c>
      <c r="DN93" s="109" t="n">
        <v>0</v>
      </c>
      <c r="DO93" s="109" t="n">
        <v>0</v>
      </c>
      <c r="DP93" s="109" t="n">
        <v>0</v>
      </c>
      <c r="DQ93" s="109" t="n">
        <v>0</v>
      </c>
      <c r="DR93" s="109" t="n">
        <v>8729.33</v>
      </c>
      <c r="DS93" s="109" t="n">
        <v>0</v>
      </c>
      <c r="DT93" s="109" t="n">
        <v>0</v>
      </c>
      <c r="DU93" s="109" t="n">
        <v>0</v>
      </c>
      <c r="DV93" s="109" t="n">
        <v>0</v>
      </c>
      <c r="DW93" s="109" t="n">
        <v>0</v>
      </c>
      <c r="DX93" s="109" t="n">
        <v>0</v>
      </c>
      <c r="DY93" s="109" t="n">
        <v>0</v>
      </c>
      <c r="DZ93" s="109" t="n">
        <v>0</v>
      </c>
      <c r="EA93" s="109" t="n">
        <v>10491.3</v>
      </c>
      <c r="EB93" s="109" t="n">
        <v>0</v>
      </c>
      <c r="EC93" s="109" t="n">
        <v>0</v>
      </c>
      <c r="ED93" s="109" t="n">
        <v>0</v>
      </c>
      <c r="EE93" s="109" t="n">
        <v>0</v>
      </c>
      <c r="EF93" s="109" t="n">
        <v>0</v>
      </c>
      <c r="EG93" s="109" t="n">
        <v>0</v>
      </c>
      <c r="EH93" s="109" t="n">
        <v>0</v>
      </c>
      <c r="EI93" s="109" t="n">
        <v>0</v>
      </c>
      <c r="EJ93" s="109" t="n">
        <v>0</v>
      </c>
      <c r="EK93" s="109" t="n">
        <v>0</v>
      </c>
      <c r="EL93" s="109" t="n">
        <v>0</v>
      </c>
      <c r="EM93" s="109" t="n">
        <v>0</v>
      </c>
      <c r="EN93" s="109" t="n">
        <v>0</v>
      </c>
      <c r="EO93" s="109" t="n">
        <v>0</v>
      </c>
      <c r="EP93" s="109" t="n">
        <v>0</v>
      </c>
      <c r="EQ93" s="109" t="n">
        <v>0</v>
      </c>
      <c r="ER93" s="109" t="n">
        <v>0</v>
      </c>
      <c r="ES93" s="109" t="n">
        <v>0</v>
      </c>
      <c r="ET93" s="109" t="n">
        <v>0</v>
      </c>
      <c r="EU93" s="109" t="n">
        <v>0</v>
      </c>
      <c r="EV93" s="109" t="n">
        <v>0</v>
      </c>
      <c r="EW93" s="109" t="n">
        <v>0</v>
      </c>
      <c r="EX93" s="109" t="n">
        <v>0</v>
      </c>
      <c r="EY93" s="109" t="n">
        <f aca="false">ROUND(SUM(F93:EX93),5)</f>
        <v>248836.35</v>
      </c>
      <c r="EZ93" s="114"/>
      <c r="FA93" s="125"/>
      <c r="FB93" s="114"/>
      <c r="FC93" s="125"/>
      <c r="FD93" s="114"/>
      <c r="FE93" s="125"/>
      <c r="FF93" s="114"/>
      <c r="FG93" s="125"/>
      <c r="FH93" s="114"/>
      <c r="FI93" s="125"/>
      <c r="FJ93" s="114"/>
      <c r="FK93" s="125"/>
      <c r="FL93" s="114"/>
      <c r="FM93" s="125"/>
      <c r="FN93" s="114"/>
      <c r="FO93" s="125"/>
      <c r="FP93" s="114"/>
      <c r="FQ93" s="125"/>
      <c r="FR93" s="114"/>
      <c r="FS93" s="125"/>
      <c r="FT93" s="114"/>
      <c r="FU93" s="125"/>
      <c r="FV93" s="114"/>
      <c r="FW93" s="125"/>
      <c r="FX93" s="114"/>
      <c r="FY93" s="125"/>
      <c r="FZ93" s="114"/>
      <c r="GA93" s="125"/>
      <c r="GB93" s="114"/>
      <c r="GC93" s="125"/>
      <c r="GD93" s="114"/>
      <c r="GE93" s="125"/>
      <c r="GF93" s="114"/>
      <c r="GG93" s="125"/>
      <c r="GH93" s="114"/>
      <c r="GI93" s="125"/>
      <c r="GJ93" s="114"/>
      <c r="GK93" s="125"/>
      <c r="GL93" s="114"/>
      <c r="GM93" s="125"/>
      <c r="GN93" s="114"/>
      <c r="GO93" s="125"/>
      <c r="GP93" s="114"/>
      <c r="GQ93" s="125"/>
      <c r="GR93" s="114"/>
      <c r="GS93" s="125"/>
      <c r="GT93" s="114"/>
      <c r="GU93" s="125"/>
      <c r="GV93" s="114"/>
      <c r="GW93" s="125"/>
      <c r="GX93" s="114"/>
      <c r="GY93" s="125"/>
      <c r="GZ93" s="114"/>
      <c r="HA93" s="125"/>
      <c r="HB93" s="114"/>
      <c r="HC93" s="125"/>
      <c r="HD93" s="114"/>
      <c r="HE93" s="125"/>
      <c r="HF93" s="114"/>
      <c r="HG93" s="125"/>
      <c r="HH93" s="114"/>
      <c r="HI93" s="125"/>
      <c r="HJ93" s="114"/>
      <c r="HK93" s="125"/>
      <c r="HL93" s="114"/>
      <c r="HM93" s="125"/>
      <c r="HN93" s="114"/>
      <c r="HO93" s="125"/>
      <c r="HP93" s="114"/>
      <c r="HQ93" s="125"/>
      <c r="HR93" s="114"/>
      <c r="HS93" s="125"/>
      <c r="HT93" s="114"/>
      <c r="HU93" s="125"/>
      <c r="HV93" s="114"/>
      <c r="HW93" s="125"/>
      <c r="HX93" s="114"/>
      <c r="HY93" s="125"/>
      <c r="HZ93" s="114"/>
      <c r="IA93" s="125"/>
      <c r="IB93" s="114"/>
      <c r="IC93" s="125"/>
      <c r="ID93" s="114"/>
      <c r="IE93" s="125"/>
      <c r="IF93" s="114"/>
      <c r="IG93" s="125"/>
      <c r="IH93" s="114"/>
      <c r="II93" s="125"/>
      <c r="IJ93" s="114"/>
      <c r="IK93" s="125"/>
      <c r="IL93" s="114"/>
      <c r="IM93" s="125"/>
      <c r="IN93" s="114"/>
      <c r="IO93" s="125"/>
      <c r="IP93" s="114"/>
      <c r="IQ93" s="125"/>
      <c r="IR93" s="114"/>
      <c r="IS93" s="125"/>
      <c r="IT93" s="114"/>
      <c r="IU93" s="125"/>
      <c r="IV93" s="114"/>
      <c r="IW93" s="125"/>
      <c r="IX93" s="114"/>
      <c r="IY93" s="125"/>
      <c r="IZ93" s="114"/>
      <c r="JA93" s="125"/>
      <c r="JB93" s="114"/>
      <c r="JC93" s="125"/>
      <c r="JD93" s="114"/>
      <c r="JE93" s="125"/>
      <c r="JF93" s="114"/>
      <c r="JG93" s="125"/>
      <c r="JH93" s="114"/>
      <c r="JI93" s="125"/>
      <c r="JJ93" s="114"/>
      <c r="JK93" s="125"/>
      <c r="JL93" s="114"/>
      <c r="JM93" s="125"/>
      <c r="JN93" s="114"/>
      <c r="JO93" s="125"/>
      <c r="JP93" s="114"/>
      <c r="JQ93" s="125"/>
      <c r="JR93" s="114"/>
      <c r="JS93" s="125"/>
      <c r="JT93" s="114"/>
      <c r="JU93" s="125"/>
      <c r="JV93" s="114"/>
      <c r="JW93" s="125"/>
      <c r="JX93" s="114"/>
      <c r="JY93" s="126"/>
      <c r="JZ93" s="126"/>
      <c r="KA93" s="126"/>
      <c r="KB93" s="126"/>
      <c r="KC93" s="126"/>
      <c r="KD93" s="126"/>
      <c r="KE93" s="126"/>
      <c r="KF93" s="126"/>
      <c r="KG93" s="126"/>
      <c r="KH93" s="126"/>
      <c r="KI93" s="126"/>
      <c r="KJ93" s="126"/>
      <c r="KK93" s="126"/>
      <c r="KL93" s="126"/>
    </row>
    <row r="94" customFormat="false" ht="13.8" hidden="false" customHeight="false" outlineLevel="0" collapsed="false">
      <c r="A94" s="76"/>
      <c r="B94" s="76"/>
      <c r="C94" s="76"/>
      <c r="D94" s="76"/>
      <c r="E94" s="76" t="s">
        <v>41</v>
      </c>
      <c r="F94" s="109" t="n">
        <v>0</v>
      </c>
      <c r="G94" s="109" t="n">
        <v>0</v>
      </c>
      <c r="H94" s="109" t="n">
        <v>0</v>
      </c>
      <c r="I94" s="109" t="n">
        <v>0</v>
      </c>
      <c r="J94" s="109" t="n">
        <v>0</v>
      </c>
      <c r="K94" s="109" t="n">
        <v>0</v>
      </c>
      <c r="L94" s="109" t="n">
        <v>0</v>
      </c>
      <c r="M94" s="109" t="n">
        <v>0</v>
      </c>
      <c r="N94" s="109" t="n">
        <v>0</v>
      </c>
      <c r="O94" s="109" t="n">
        <v>0</v>
      </c>
      <c r="P94" s="109" t="n">
        <v>0</v>
      </c>
      <c r="Q94" s="109" t="n">
        <v>0</v>
      </c>
      <c r="R94" s="109" t="n">
        <v>0</v>
      </c>
      <c r="S94" s="109" t="n">
        <v>0</v>
      </c>
      <c r="T94" s="109" t="n">
        <v>0</v>
      </c>
      <c r="U94" s="109" t="n">
        <v>0</v>
      </c>
      <c r="V94" s="109" t="n">
        <v>0</v>
      </c>
      <c r="W94" s="109" t="n">
        <v>0</v>
      </c>
      <c r="X94" s="109" t="n">
        <v>0</v>
      </c>
      <c r="Y94" s="109" t="n">
        <v>0</v>
      </c>
      <c r="Z94" s="109" t="n">
        <v>0</v>
      </c>
      <c r="AA94" s="109" t="n">
        <v>0</v>
      </c>
      <c r="AB94" s="109" t="n">
        <v>0</v>
      </c>
      <c r="AC94" s="109" t="n">
        <v>0</v>
      </c>
      <c r="AD94" s="109" t="n">
        <v>0</v>
      </c>
      <c r="AE94" s="109" t="n">
        <v>0</v>
      </c>
      <c r="AF94" s="109" t="n">
        <v>0</v>
      </c>
      <c r="AG94" s="109" t="n">
        <v>0</v>
      </c>
      <c r="AH94" s="109" t="n">
        <v>0</v>
      </c>
      <c r="AI94" s="109" t="n">
        <v>0</v>
      </c>
      <c r="AJ94" s="109" t="n">
        <v>0</v>
      </c>
      <c r="AK94" s="109" t="n">
        <v>0</v>
      </c>
      <c r="AL94" s="109" t="n">
        <v>0</v>
      </c>
      <c r="AM94" s="109" t="n">
        <v>0</v>
      </c>
      <c r="AN94" s="109" t="n">
        <v>0</v>
      </c>
      <c r="AO94" s="109" t="n">
        <v>0</v>
      </c>
      <c r="AP94" s="109" t="n">
        <v>0</v>
      </c>
      <c r="AQ94" s="109" t="n">
        <v>0</v>
      </c>
      <c r="AR94" s="109" t="n">
        <v>0</v>
      </c>
      <c r="AS94" s="109" t="n">
        <v>0</v>
      </c>
      <c r="AT94" s="109" t="n">
        <v>0</v>
      </c>
      <c r="AU94" s="109" t="n">
        <v>0</v>
      </c>
      <c r="AV94" s="109" t="n">
        <v>0</v>
      </c>
      <c r="AW94" s="109" t="n">
        <v>0</v>
      </c>
      <c r="AX94" s="109" t="n">
        <v>0</v>
      </c>
      <c r="AY94" s="109" t="n">
        <v>0</v>
      </c>
      <c r="AZ94" s="109" t="n">
        <v>0</v>
      </c>
      <c r="BA94" s="109" t="n">
        <v>0</v>
      </c>
      <c r="BB94" s="109" t="n">
        <v>0</v>
      </c>
      <c r="BC94" s="109" t="n">
        <v>0</v>
      </c>
      <c r="BD94" s="109" t="n">
        <v>0</v>
      </c>
      <c r="BE94" s="109" t="n">
        <v>0</v>
      </c>
      <c r="BF94" s="109" t="n">
        <v>0</v>
      </c>
      <c r="BG94" s="109" t="n">
        <v>0</v>
      </c>
      <c r="BH94" s="109" t="n">
        <v>0</v>
      </c>
      <c r="BI94" s="109" t="n">
        <v>0</v>
      </c>
      <c r="BJ94" s="109" t="n">
        <v>0</v>
      </c>
      <c r="BK94" s="109" t="n">
        <v>0</v>
      </c>
      <c r="BL94" s="109" t="n">
        <v>0</v>
      </c>
      <c r="BM94" s="109" t="n">
        <v>0</v>
      </c>
      <c r="BN94" s="109" t="n">
        <v>0</v>
      </c>
      <c r="BO94" s="109" t="n">
        <v>0</v>
      </c>
      <c r="BP94" s="109" t="n">
        <v>0</v>
      </c>
      <c r="BQ94" s="109" t="n">
        <v>0</v>
      </c>
      <c r="BR94" s="109" t="n">
        <v>0</v>
      </c>
      <c r="BS94" s="109" t="n">
        <v>0</v>
      </c>
      <c r="BT94" s="109" t="n">
        <v>0</v>
      </c>
      <c r="BU94" s="109" t="n">
        <v>0</v>
      </c>
      <c r="BV94" s="109" t="n">
        <v>0</v>
      </c>
      <c r="BW94" s="109" t="n">
        <v>0</v>
      </c>
      <c r="BX94" s="109" t="n">
        <v>0</v>
      </c>
      <c r="BY94" s="109" t="n">
        <v>0</v>
      </c>
      <c r="BZ94" s="109" t="n">
        <v>0</v>
      </c>
      <c r="CA94" s="109" t="n">
        <v>0</v>
      </c>
      <c r="CB94" s="109" t="n">
        <v>0</v>
      </c>
      <c r="CC94" s="109" t="n">
        <v>0</v>
      </c>
      <c r="CD94" s="109" t="n">
        <v>0</v>
      </c>
      <c r="CE94" s="109" t="n">
        <v>0</v>
      </c>
      <c r="CF94" s="109" t="n">
        <v>0</v>
      </c>
      <c r="CG94" s="109" t="n">
        <v>0</v>
      </c>
      <c r="CH94" s="109" t="n">
        <v>0</v>
      </c>
      <c r="CI94" s="109" t="n">
        <v>0</v>
      </c>
      <c r="CJ94" s="109" t="n">
        <v>0</v>
      </c>
      <c r="CK94" s="109" t="n">
        <v>0</v>
      </c>
      <c r="CL94" s="109" t="n">
        <v>0</v>
      </c>
      <c r="CM94" s="109" t="n">
        <v>0</v>
      </c>
      <c r="CN94" s="109" t="n">
        <v>0</v>
      </c>
      <c r="CO94" s="109" t="n">
        <v>0</v>
      </c>
      <c r="CP94" s="109" t="n">
        <v>0</v>
      </c>
      <c r="CQ94" s="109" t="n">
        <v>0</v>
      </c>
      <c r="CR94" s="109" t="n">
        <v>0</v>
      </c>
      <c r="CS94" s="109" t="n">
        <v>0</v>
      </c>
      <c r="CT94" s="109" t="n">
        <v>0</v>
      </c>
      <c r="CU94" s="109" t="n">
        <v>0</v>
      </c>
      <c r="CV94" s="109" t="n">
        <v>0</v>
      </c>
      <c r="CW94" s="109" t="n">
        <v>0</v>
      </c>
      <c r="CX94" s="109" t="n">
        <v>0</v>
      </c>
      <c r="CY94" s="109" t="n">
        <v>0</v>
      </c>
      <c r="CZ94" s="109" t="n">
        <v>0</v>
      </c>
      <c r="DA94" s="109" t="n">
        <v>0</v>
      </c>
      <c r="DB94" s="109" t="n">
        <v>0</v>
      </c>
      <c r="DC94" s="109" t="n">
        <v>0</v>
      </c>
      <c r="DD94" s="109" t="n">
        <v>0</v>
      </c>
      <c r="DE94" s="109" t="n">
        <v>0</v>
      </c>
      <c r="DF94" s="109" t="n">
        <v>0</v>
      </c>
      <c r="DG94" s="109" t="n">
        <v>0</v>
      </c>
      <c r="DH94" s="109" t="n">
        <v>0</v>
      </c>
      <c r="DI94" s="109" t="n">
        <v>0</v>
      </c>
      <c r="DJ94" s="109" t="n">
        <v>0</v>
      </c>
      <c r="DK94" s="109" t="n">
        <v>0</v>
      </c>
      <c r="DL94" s="109" t="n">
        <v>0</v>
      </c>
      <c r="DM94" s="109" t="n">
        <v>0</v>
      </c>
      <c r="DN94" s="109" t="n">
        <v>0</v>
      </c>
      <c r="DO94" s="109" t="n">
        <v>0</v>
      </c>
      <c r="DP94" s="109" t="n">
        <v>0</v>
      </c>
      <c r="DQ94" s="109" t="n">
        <v>0</v>
      </c>
      <c r="DR94" s="109" t="n">
        <v>0</v>
      </c>
      <c r="DS94" s="109" t="n">
        <v>0</v>
      </c>
      <c r="DT94" s="109" t="n">
        <v>0</v>
      </c>
      <c r="DU94" s="109" t="n">
        <v>0</v>
      </c>
      <c r="DV94" s="109" t="n">
        <v>0</v>
      </c>
      <c r="DW94" s="109" t="n">
        <v>0</v>
      </c>
      <c r="DX94" s="109" t="n">
        <v>0</v>
      </c>
      <c r="DY94" s="109" t="n">
        <v>0</v>
      </c>
      <c r="DZ94" s="109" t="n">
        <v>0</v>
      </c>
      <c r="EA94" s="109" t="n">
        <v>0</v>
      </c>
      <c r="EB94" s="109" t="n">
        <v>0</v>
      </c>
      <c r="EC94" s="109" t="n">
        <v>0</v>
      </c>
      <c r="ED94" s="109" t="n">
        <v>0</v>
      </c>
      <c r="EE94" s="109" t="n">
        <v>0</v>
      </c>
      <c r="EF94" s="109" t="n">
        <v>0</v>
      </c>
      <c r="EG94" s="109" t="n">
        <v>0</v>
      </c>
      <c r="EH94" s="109" t="n">
        <v>0</v>
      </c>
      <c r="EI94" s="109" t="n">
        <v>0</v>
      </c>
      <c r="EJ94" s="109" t="n">
        <v>0</v>
      </c>
      <c r="EK94" s="109" t="n">
        <v>0</v>
      </c>
      <c r="EL94" s="109" t="n">
        <v>0</v>
      </c>
      <c r="EM94" s="109" t="n">
        <v>0</v>
      </c>
      <c r="EN94" s="109" t="n">
        <v>0</v>
      </c>
      <c r="EO94" s="109" t="n">
        <v>0</v>
      </c>
      <c r="EP94" s="109" t="n">
        <v>0</v>
      </c>
      <c r="EQ94" s="109" t="n">
        <v>0</v>
      </c>
      <c r="ER94" s="109" t="n">
        <v>0</v>
      </c>
      <c r="ES94" s="109" t="n">
        <v>0</v>
      </c>
      <c r="ET94" s="109" t="n">
        <v>0</v>
      </c>
      <c r="EU94" s="109" t="n">
        <v>0</v>
      </c>
      <c r="EV94" s="109" t="n">
        <v>0</v>
      </c>
      <c r="EW94" s="109" t="n">
        <v>0</v>
      </c>
      <c r="EX94" s="109" t="n">
        <v>0</v>
      </c>
      <c r="EY94" s="109" t="n">
        <f aca="false">ROUND(SUM(F94:EX94),5)</f>
        <v>0</v>
      </c>
      <c r="EZ94" s="114"/>
      <c r="FA94" s="125"/>
      <c r="FB94" s="114"/>
      <c r="FC94" s="125"/>
      <c r="FD94" s="114"/>
      <c r="FE94" s="125"/>
      <c r="FF94" s="114"/>
      <c r="FG94" s="125"/>
      <c r="FH94" s="114"/>
      <c r="FI94" s="125"/>
      <c r="FJ94" s="114"/>
      <c r="FK94" s="125"/>
      <c r="FL94" s="114"/>
      <c r="FM94" s="125"/>
      <c r="FN94" s="114"/>
      <c r="FO94" s="125"/>
      <c r="FP94" s="114"/>
      <c r="FQ94" s="125"/>
      <c r="FR94" s="114"/>
      <c r="FS94" s="125"/>
      <c r="FT94" s="114"/>
      <c r="FU94" s="125"/>
      <c r="FV94" s="114"/>
      <c r="FW94" s="125"/>
      <c r="FX94" s="114"/>
      <c r="FY94" s="125"/>
      <c r="FZ94" s="114"/>
      <c r="GA94" s="125"/>
      <c r="GB94" s="114"/>
      <c r="GC94" s="125"/>
      <c r="GD94" s="114"/>
      <c r="GE94" s="125"/>
      <c r="GF94" s="114"/>
      <c r="GG94" s="125"/>
      <c r="GH94" s="114"/>
      <c r="GI94" s="125"/>
      <c r="GJ94" s="114"/>
      <c r="GK94" s="125"/>
      <c r="GL94" s="114"/>
      <c r="GM94" s="125"/>
      <c r="GN94" s="114"/>
      <c r="GO94" s="125"/>
      <c r="GP94" s="114"/>
      <c r="GQ94" s="125"/>
      <c r="GR94" s="114"/>
      <c r="GS94" s="125"/>
      <c r="GT94" s="114"/>
      <c r="GU94" s="125"/>
      <c r="GV94" s="114"/>
      <c r="GW94" s="125"/>
      <c r="GX94" s="114"/>
      <c r="GY94" s="125"/>
      <c r="GZ94" s="114"/>
      <c r="HA94" s="125"/>
      <c r="HB94" s="114"/>
      <c r="HC94" s="125"/>
      <c r="HD94" s="114"/>
      <c r="HE94" s="125"/>
      <c r="HF94" s="114"/>
      <c r="HG94" s="125"/>
      <c r="HH94" s="114"/>
      <c r="HI94" s="125"/>
      <c r="HJ94" s="114"/>
      <c r="HK94" s="125"/>
      <c r="HL94" s="114"/>
      <c r="HM94" s="125"/>
      <c r="HN94" s="114"/>
      <c r="HO94" s="125"/>
      <c r="HP94" s="114"/>
      <c r="HQ94" s="125"/>
      <c r="HR94" s="114"/>
      <c r="HS94" s="125"/>
      <c r="HT94" s="114"/>
      <c r="HU94" s="125"/>
      <c r="HV94" s="114"/>
      <c r="HW94" s="125"/>
      <c r="HX94" s="114"/>
      <c r="HY94" s="125"/>
      <c r="HZ94" s="114"/>
      <c r="IA94" s="125"/>
      <c r="IB94" s="114"/>
      <c r="IC94" s="125"/>
      <c r="ID94" s="114"/>
      <c r="IE94" s="125"/>
      <c r="IF94" s="114"/>
      <c r="IG94" s="125"/>
      <c r="IH94" s="114"/>
      <c r="II94" s="125"/>
      <c r="IJ94" s="114"/>
      <c r="IK94" s="125"/>
      <c r="IL94" s="114"/>
      <c r="IM94" s="125"/>
      <c r="IN94" s="114"/>
      <c r="IO94" s="125"/>
      <c r="IP94" s="114"/>
      <c r="IQ94" s="125"/>
      <c r="IR94" s="114"/>
      <c r="IS94" s="125"/>
      <c r="IT94" s="114"/>
      <c r="IU94" s="125"/>
      <c r="IV94" s="114"/>
      <c r="IW94" s="125"/>
      <c r="IX94" s="114"/>
      <c r="IY94" s="125"/>
      <c r="IZ94" s="114"/>
      <c r="JA94" s="125"/>
      <c r="JB94" s="114"/>
      <c r="JC94" s="125"/>
      <c r="JD94" s="114"/>
      <c r="JE94" s="125"/>
      <c r="JF94" s="114"/>
      <c r="JG94" s="125"/>
      <c r="JH94" s="114"/>
      <c r="JI94" s="125"/>
      <c r="JJ94" s="114"/>
      <c r="JK94" s="125"/>
      <c r="JL94" s="114"/>
      <c r="JM94" s="125"/>
      <c r="JN94" s="114"/>
      <c r="JO94" s="125"/>
      <c r="JP94" s="114"/>
      <c r="JQ94" s="125"/>
      <c r="JR94" s="114"/>
      <c r="JS94" s="125"/>
      <c r="JT94" s="114"/>
      <c r="JU94" s="125"/>
      <c r="JV94" s="114"/>
      <c r="JW94" s="125"/>
      <c r="JX94" s="114"/>
      <c r="JY94" s="126"/>
      <c r="JZ94" s="126"/>
      <c r="KA94" s="126"/>
      <c r="KB94" s="126"/>
      <c r="KC94" s="126"/>
      <c r="KD94" s="126"/>
      <c r="KE94" s="126"/>
      <c r="KF94" s="126"/>
      <c r="KG94" s="126"/>
      <c r="KH94" s="126"/>
      <c r="KI94" s="126"/>
      <c r="KJ94" s="126"/>
      <c r="KK94" s="126"/>
      <c r="KL94" s="126"/>
    </row>
    <row r="95" customFormat="false" ht="13.8" hidden="false" customHeight="false" outlineLevel="0" collapsed="false">
      <c r="A95" s="76"/>
      <c r="B95" s="76"/>
      <c r="C95" s="76"/>
      <c r="D95" s="76"/>
      <c r="E95" s="76" t="s">
        <v>132</v>
      </c>
      <c r="F95" s="113" t="n">
        <v>0</v>
      </c>
      <c r="G95" s="113" t="n">
        <v>0</v>
      </c>
      <c r="H95" s="113" t="n">
        <v>0</v>
      </c>
      <c r="I95" s="113" t="n">
        <v>0</v>
      </c>
      <c r="J95" s="113" t="n">
        <v>0</v>
      </c>
      <c r="K95" s="113" t="n">
        <v>0</v>
      </c>
      <c r="L95" s="113" t="n">
        <v>0</v>
      </c>
      <c r="M95" s="113" t="n">
        <v>0</v>
      </c>
      <c r="N95" s="113" t="n">
        <v>0</v>
      </c>
      <c r="O95" s="113" t="n">
        <v>0</v>
      </c>
      <c r="P95" s="113" t="n">
        <v>0</v>
      </c>
      <c r="Q95" s="113" t="n">
        <v>0</v>
      </c>
      <c r="R95" s="113" t="n">
        <v>0</v>
      </c>
      <c r="S95" s="113" t="n">
        <v>0</v>
      </c>
      <c r="T95" s="113" t="n">
        <v>0</v>
      </c>
      <c r="U95" s="113" t="n">
        <v>0</v>
      </c>
      <c r="V95" s="113" t="n">
        <v>0</v>
      </c>
      <c r="W95" s="113" t="n">
        <v>0</v>
      </c>
      <c r="X95" s="113" t="n">
        <v>0</v>
      </c>
      <c r="Y95" s="113" t="n">
        <v>0</v>
      </c>
      <c r="Z95" s="113" t="n">
        <v>0</v>
      </c>
      <c r="AA95" s="113" t="n">
        <v>0</v>
      </c>
      <c r="AB95" s="113" t="n">
        <v>0</v>
      </c>
      <c r="AC95" s="113" t="n">
        <v>0</v>
      </c>
      <c r="AD95" s="113" t="n">
        <v>0</v>
      </c>
      <c r="AE95" s="113" t="n">
        <v>0</v>
      </c>
      <c r="AF95" s="113" t="n">
        <v>0</v>
      </c>
      <c r="AG95" s="113" t="n">
        <v>0</v>
      </c>
      <c r="AH95" s="113" t="n">
        <v>0</v>
      </c>
      <c r="AI95" s="113" t="n">
        <v>0</v>
      </c>
      <c r="AJ95" s="113" t="n">
        <v>0</v>
      </c>
      <c r="AK95" s="113" t="n">
        <v>0</v>
      </c>
      <c r="AL95" s="113" t="n">
        <v>0</v>
      </c>
      <c r="AM95" s="113" t="n">
        <v>0</v>
      </c>
      <c r="AN95" s="113" t="n">
        <v>0</v>
      </c>
      <c r="AO95" s="113" t="n">
        <v>0</v>
      </c>
      <c r="AP95" s="113" t="n">
        <v>0</v>
      </c>
      <c r="AQ95" s="113" t="n">
        <v>0</v>
      </c>
      <c r="AR95" s="113" t="n">
        <v>0</v>
      </c>
      <c r="AS95" s="113" t="n">
        <v>0</v>
      </c>
      <c r="AT95" s="113" t="n">
        <v>0</v>
      </c>
      <c r="AU95" s="113" t="n">
        <v>0</v>
      </c>
      <c r="AV95" s="113" t="n">
        <v>0</v>
      </c>
      <c r="AW95" s="113" t="n">
        <v>0</v>
      </c>
      <c r="AX95" s="113" t="n">
        <v>0</v>
      </c>
      <c r="AY95" s="113" t="n">
        <v>0</v>
      </c>
      <c r="AZ95" s="113" t="n">
        <v>0</v>
      </c>
      <c r="BA95" s="113" t="n">
        <v>0</v>
      </c>
      <c r="BB95" s="113" t="n">
        <v>0</v>
      </c>
      <c r="BC95" s="113" t="n">
        <v>0</v>
      </c>
      <c r="BD95" s="113" t="n">
        <v>0</v>
      </c>
      <c r="BE95" s="113" t="n">
        <v>0</v>
      </c>
      <c r="BF95" s="113" t="n">
        <v>0</v>
      </c>
      <c r="BG95" s="113" t="n">
        <v>0</v>
      </c>
      <c r="BH95" s="113" t="n">
        <v>0</v>
      </c>
      <c r="BI95" s="113" t="n">
        <v>0</v>
      </c>
      <c r="BJ95" s="113" t="n">
        <v>0</v>
      </c>
      <c r="BK95" s="113" t="n">
        <v>0</v>
      </c>
      <c r="BL95" s="113" t="n">
        <v>0</v>
      </c>
      <c r="BM95" s="113" t="n">
        <v>0</v>
      </c>
      <c r="BN95" s="113" t="n">
        <v>0</v>
      </c>
      <c r="BO95" s="113" t="n">
        <v>0</v>
      </c>
      <c r="BP95" s="113" t="n">
        <v>0</v>
      </c>
      <c r="BQ95" s="113" t="n">
        <v>0</v>
      </c>
      <c r="BR95" s="113" t="n">
        <v>0</v>
      </c>
      <c r="BS95" s="113" t="n">
        <v>0</v>
      </c>
      <c r="BT95" s="113" t="n">
        <v>0</v>
      </c>
      <c r="BU95" s="113" t="n">
        <v>0</v>
      </c>
      <c r="BV95" s="113" t="n">
        <v>0</v>
      </c>
      <c r="BW95" s="113" t="n">
        <v>0</v>
      </c>
      <c r="BX95" s="113" t="n">
        <v>0</v>
      </c>
      <c r="BY95" s="113" t="n">
        <v>0</v>
      </c>
      <c r="BZ95" s="113" t="n">
        <v>0</v>
      </c>
      <c r="CA95" s="113" t="n">
        <v>0</v>
      </c>
      <c r="CB95" s="113" t="n">
        <v>0</v>
      </c>
      <c r="CC95" s="113" t="n">
        <v>0</v>
      </c>
      <c r="CD95" s="113" t="n">
        <v>0</v>
      </c>
      <c r="CE95" s="113" t="n">
        <v>0</v>
      </c>
      <c r="CF95" s="113" t="n">
        <v>0</v>
      </c>
      <c r="CG95" s="113" t="n">
        <v>0</v>
      </c>
      <c r="CH95" s="113" t="n">
        <v>0</v>
      </c>
      <c r="CI95" s="113" t="n">
        <v>0</v>
      </c>
      <c r="CJ95" s="113" t="n">
        <v>0</v>
      </c>
      <c r="CK95" s="113" t="n">
        <v>0</v>
      </c>
      <c r="CL95" s="113" t="n">
        <v>0</v>
      </c>
      <c r="CM95" s="113" t="n">
        <v>0</v>
      </c>
      <c r="CN95" s="113" t="n">
        <v>0</v>
      </c>
      <c r="CO95" s="113" t="n">
        <v>0</v>
      </c>
      <c r="CP95" s="113" t="n">
        <v>0</v>
      </c>
      <c r="CQ95" s="113" t="n">
        <v>0</v>
      </c>
      <c r="CR95" s="113" t="n">
        <v>0</v>
      </c>
      <c r="CS95" s="113" t="n">
        <v>0</v>
      </c>
      <c r="CT95" s="113" t="n">
        <v>0</v>
      </c>
      <c r="CU95" s="113" t="n">
        <v>0</v>
      </c>
      <c r="CV95" s="113" t="n">
        <v>0</v>
      </c>
      <c r="CW95" s="113" t="n">
        <v>0</v>
      </c>
      <c r="CX95" s="113" t="n">
        <v>0</v>
      </c>
      <c r="CY95" s="113" t="n">
        <v>0</v>
      </c>
      <c r="CZ95" s="113" t="n">
        <v>0</v>
      </c>
      <c r="DA95" s="113" t="n">
        <v>0</v>
      </c>
      <c r="DB95" s="113" t="n">
        <v>0</v>
      </c>
      <c r="DC95" s="113" t="n">
        <v>0</v>
      </c>
      <c r="DD95" s="113" t="n">
        <v>0</v>
      </c>
      <c r="DE95" s="113" t="n">
        <v>0</v>
      </c>
      <c r="DF95" s="113" t="n">
        <v>0</v>
      </c>
      <c r="DG95" s="113" t="n">
        <v>0</v>
      </c>
      <c r="DH95" s="113" t="n">
        <v>0</v>
      </c>
      <c r="DI95" s="113" t="n">
        <v>0</v>
      </c>
      <c r="DJ95" s="113" t="n">
        <v>0</v>
      </c>
      <c r="DK95" s="113" t="n">
        <v>0</v>
      </c>
      <c r="DL95" s="113" t="n">
        <v>0</v>
      </c>
      <c r="DM95" s="113" t="n">
        <v>0</v>
      </c>
      <c r="DN95" s="113" t="n">
        <v>0</v>
      </c>
      <c r="DO95" s="113" t="n">
        <v>0</v>
      </c>
      <c r="DP95" s="113" t="n">
        <v>0</v>
      </c>
      <c r="DQ95" s="113" t="n">
        <v>0</v>
      </c>
      <c r="DR95" s="113" t="n">
        <v>0</v>
      </c>
      <c r="DS95" s="113" t="n">
        <v>0</v>
      </c>
      <c r="DT95" s="113" t="n">
        <v>0</v>
      </c>
      <c r="DU95" s="113" t="n">
        <v>0</v>
      </c>
      <c r="DV95" s="113" t="n">
        <v>0</v>
      </c>
      <c r="DW95" s="113" t="n">
        <v>0</v>
      </c>
      <c r="DX95" s="113" t="n">
        <v>0</v>
      </c>
      <c r="DY95" s="113" t="n">
        <v>0</v>
      </c>
      <c r="DZ95" s="113" t="n">
        <v>0</v>
      </c>
      <c r="EA95" s="113" t="n">
        <v>0</v>
      </c>
      <c r="EB95" s="113" t="n">
        <v>0</v>
      </c>
      <c r="EC95" s="113" t="n">
        <v>0</v>
      </c>
      <c r="ED95" s="113" t="n">
        <v>0</v>
      </c>
      <c r="EE95" s="113" t="n">
        <v>0</v>
      </c>
      <c r="EF95" s="113" t="n">
        <v>0</v>
      </c>
      <c r="EG95" s="113" t="n">
        <v>0</v>
      </c>
      <c r="EH95" s="113" t="n">
        <v>0</v>
      </c>
      <c r="EI95" s="113" t="n">
        <v>0</v>
      </c>
      <c r="EJ95" s="113" t="n">
        <v>0</v>
      </c>
      <c r="EK95" s="113" t="n">
        <v>0</v>
      </c>
      <c r="EL95" s="113" t="n">
        <v>0</v>
      </c>
      <c r="EM95" s="113" t="n">
        <v>0</v>
      </c>
      <c r="EN95" s="113" t="n">
        <v>0</v>
      </c>
      <c r="EO95" s="113" t="n">
        <v>0</v>
      </c>
      <c r="EP95" s="113" t="n">
        <v>0</v>
      </c>
      <c r="EQ95" s="113" t="n">
        <v>0</v>
      </c>
      <c r="ER95" s="113" t="n">
        <v>0</v>
      </c>
      <c r="ES95" s="113" t="n">
        <v>0</v>
      </c>
      <c r="ET95" s="113" t="n">
        <v>0</v>
      </c>
      <c r="EU95" s="113" t="n">
        <v>0</v>
      </c>
      <c r="EV95" s="113" t="n">
        <v>0</v>
      </c>
      <c r="EW95" s="113" t="n">
        <v>0</v>
      </c>
      <c r="EX95" s="113" t="n">
        <v>0</v>
      </c>
      <c r="EY95" s="113" t="n">
        <f aca="false">ROUND(SUM(F95:EX95),5)</f>
        <v>0</v>
      </c>
      <c r="EZ95" s="114"/>
      <c r="FA95" s="125"/>
      <c r="FB95" s="114"/>
      <c r="FC95" s="125"/>
      <c r="FD95" s="114"/>
      <c r="FE95" s="125"/>
      <c r="FF95" s="114"/>
      <c r="FG95" s="125"/>
      <c r="FH95" s="114"/>
      <c r="FI95" s="125"/>
      <c r="FJ95" s="114"/>
      <c r="FK95" s="125"/>
      <c r="FL95" s="114"/>
      <c r="FM95" s="125"/>
      <c r="FN95" s="114"/>
      <c r="FO95" s="125"/>
      <c r="FP95" s="114"/>
      <c r="FQ95" s="125"/>
      <c r="FR95" s="114"/>
      <c r="FS95" s="125"/>
      <c r="FT95" s="114"/>
      <c r="FU95" s="125"/>
      <c r="FV95" s="114"/>
      <c r="FW95" s="125"/>
      <c r="FX95" s="114"/>
      <c r="FY95" s="125"/>
      <c r="FZ95" s="114"/>
      <c r="GA95" s="125"/>
      <c r="GB95" s="114"/>
      <c r="GC95" s="125"/>
      <c r="GD95" s="114"/>
      <c r="GE95" s="125"/>
      <c r="GF95" s="114"/>
      <c r="GG95" s="125"/>
      <c r="GH95" s="114"/>
      <c r="GI95" s="125"/>
      <c r="GJ95" s="114"/>
      <c r="GK95" s="125"/>
      <c r="GL95" s="114"/>
      <c r="GM95" s="125"/>
      <c r="GN95" s="114"/>
      <c r="GO95" s="125"/>
      <c r="GP95" s="114"/>
      <c r="GQ95" s="125"/>
      <c r="GR95" s="114"/>
      <c r="GS95" s="125"/>
      <c r="GT95" s="114"/>
      <c r="GU95" s="125"/>
      <c r="GV95" s="114"/>
      <c r="GW95" s="125"/>
      <c r="GX95" s="114"/>
      <c r="GY95" s="125"/>
      <c r="GZ95" s="114"/>
      <c r="HA95" s="125"/>
      <c r="HB95" s="114"/>
      <c r="HC95" s="125"/>
      <c r="HD95" s="114"/>
      <c r="HE95" s="125"/>
      <c r="HF95" s="114"/>
      <c r="HG95" s="125"/>
      <c r="HH95" s="114"/>
      <c r="HI95" s="125"/>
      <c r="HJ95" s="114"/>
      <c r="HK95" s="125"/>
      <c r="HL95" s="114"/>
      <c r="HM95" s="125"/>
      <c r="HN95" s="114"/>
      <c r="HO95" s="125"/>
      <c r="HP95" s="114"/>
      <c r="HQ95" s="125"/>
      <c r="HR95" s="114"/>
      <c r="HS95" s="125"/>
      <c r="HT95" s="114"/>
      <c r="HU95" s="125"/>
      <c r="HV95" s="114"/>
      <c r="HW95" s="125"/>
      <c r="HX95" s="114"/>
      <c r="HY95" s="125"/>
      <c r="HZ95" s="114"/>
      <c r="IA95" s="125"/>
      <c r="IB95" s="114"/>
      <c r="IC95" s="125"/>
      <c r="ID95" s="114"/>
      <c r="IE95" s="125"/>
      <c r="IF95" s="114"/>
      <c r="IG95" s="125"/>
      <c r="IH95" s="114"/>
      <c r="II95" s="125"/>
      <c r="IJ95" s="114"/>
      <c r="IK95" s="125"/>
      <c r="IL95" s="114"/>
      <c r="IM95" s="125"/>
      <c r="IN95" s="114"/>
      <c r="IO95" s="125"/>
      <c r="IP95" s="114"/>
      <c r="IQ95" s="125"/>
      <c r="IR95" s="114"/>
      <c r="IS95" s="125"/>
      <c r="IT95" s="114"/>
      <c r="IU95" s="125"/>
      <c r="IV95" s="114"/>
      <c r="IW95" s="125"/>
      <c r="IX95" s="114"/>
      <c r="IY95" s="125"/>
      <c r="IZ95" s="114"/>
      <c r="JA95" s="125"/>
      <c r="JB95" s="114"/>
      <c r="JC95" s="125"/>
      <c r="JD95" s="114"/>
      <c r="JE95" s="125"/>
      <c r="JF95" s="114"/>
      <c r="JG95" s="125"/>
      <c r="JH95" s="114"/>
      <c r="JI95" s="125"/>
      <c r="JJ95" s="114"/>
      <c r="JK95" s="125"/>
      <c r="JL95" s="114"/>
      <c r="JM95" s="125"/>
      <c r="JN95" s="114"/>
      <c r="JO95" s="125"/>
      <c r="JP95" s="114"/>
      <c r="JQ95" s="125"/>
      <c r="JR95" s="114"/>
      <c r="JS95" s="125"/>
      <c r="JT95" s="114"/>
      <c r="JU95" s="125"/>
      <c r="JV95" s="114"/>
      <c r="JW95" s="125"/>
      <c r="JX95" s="114"/>
      <c r="JY95" s="126"/>
      <c r="JZ95" s="126"/>
      <c r="KA95" s="126"/>
      <c r="KB95" s="126"/>
      <c r="KC95" s="126"/>
      <c r="KD95" s="126"/>
      <c r="KE95" s="126"/>
      <c r="KF95" s="126"/>
      <c r="KG95" s="126"/>
      <c r="KH95" s="126"/>
      <c r="KI95" s="126"/>
      <c r="KJ95" s="126"/>
      <c r="KK95" s="126"/>
      <c r="KL95" s="126"/>
    </row>
    <row r="96" customFormat="false" ht="13.8" hidden="false" customHeight="false" outlineLevel="0" collapsed="false">
      <c r="A96" s="76"/>
      <c r="B96" s="76"/>
      <c r="C96" s="76"/>
      <c r="D96" s="76" t="s">
        <v>133</v>
      </c>
      <c r="E96" s="76"/>
      <c r="F96" s="109" t="n">
        <f aca="false">ROUND(SUM(F92:F95),5)</f>
        <v>0</v>
      </c>
      <c r="G96" s="109" t="n">
        <f aca="false">ROUND(SUM(G92:G95),5)</f>
        <v>0</v>
      </c>
      <c r="H96" s="109" t="n">
        <f aca="false">ROUND(SUM(H92:H95),5)</f>
        <v>187645.92</v>
      </c>
      <c r="I96" s="109" t="n">
        <f aca="false">ROUND(SUM(I92:I95),5)</f>
        <v>0</v>
      </c>
      <c r="J96" s="109" t="n">
        <f aca="false">ROUND(SUM(J92:J95),5)</f>
        <v>0</v>
      </c>
      <c r="K96" s="109" t="n">
        <f aca="false">ROUND(SUM(K92:K95),5)</f>
        <v>0</v>
      </c>
      <c r="L96" s="109" t="n">
        <f aca="false">ROUND(SUM(L92:L95),5)</f>
        <v>0</v>
      </c>
      <c r="M96" s="109" t="n">
        <f aca="false">ROUND(SUM(M92:M95),5)</f>
        <v>0</v>
      </c>
      <c r="N96" s="109" t="n">
        <f aca="false">ROUND(SUM(N92:N95),5)</f>
        <v>0</v>
      </c>
      <c r="O96" s="109" t="n">
        <f aca="false">ROUND(SUM(O92:O95),5)</f>
        <v>0</v>
      </c>
      <c r="P96" s="109" t="n">
        <f aca="false">ROUND(SUM(P92:P95),5)</f>
        <v>0</v>
      </c>
      <c r="Q96" s="109" t="n">
        <f aca="false">ROUND(SUM(Q92:Q95),5)</f>
        <v>0</v>
      </c>
      <c r="R96" s="109" t="n">
        <f aca="false">ROUND(SUM(R92:R95),5)</f>
        <v>0</v>
      </c>
      <c r="S96" s="109" t="n">
        <f aca="false">ROUND(SUM(S92:S95),5)</f>
        <v>0</v>
      </c>
      <c r="T96" s="109" t="n">
        <f aca="false">ROUND(SUM(T92:T95),5)</f>
        <v>0</v>
      </c>
      <c r="U96" s="109" t="n">
        <f aca="false">ROUND(SUM(U92:U95),5)</f>
        <v>0</v>
      </c>
      <c r="V96" s="109" t="n">
        <f aca="false">ROUND(SUM(V92:V95),5)</f>
        <v>0</v>
      </c>
      <c r="W96" s="109" t="n">
        <f aca="false">ROUND(SUM(W92:W95),5)</f>
        <v>0</v>
      </c>
      <c r="X96" s="109" t="n">
        <f aca="false">ROUND(SUM(X92:X95),5)</f>
        <v>0</v>
      </c>
      <c r="Y96" s="109" t="n">
        <f aca="false">ROUND(SUM(Y92:Y95),5)</f>
        <v>0</v>
      </c>
      <c r="Z96" s="109" t="n">
        <f aca="false">ROUND(SUM(Z92:Z95),5)</f>
        <v>0</v>
      </c>
      <c r="AA96" s="109" t="n">
        <f aca="false">ROUND(SUM(AA92:AA95),5)</f>
        <v>0</v>
      </c>
      <c r="AB96" s="109" t="n">
        <f aca="false">ROUND(SUM(AB92:AB95),5)</f>
        <v>0</v>
      </c>
      <c r="AC96" s="109" t="n">
        <f aca="false">ROUND(SUM(AC92:AC95),5)</f>
        <v>0</v>
      </c>
      <c r="AD96" s="109" t="n">
        <f aca="false">ROUND(SUM(AD92:AD95),5)</f>
        <v>0</v>
      </c>
      <c r="AE96" s="109" t="n">
        <f aca="false">ROUND(SUM(AE92:AE95),5)</f>
        <v>0</v>
      </c>
      <c r="AF96" s="109" t="n">
        <f aca="false">ROUND(SUM(AF92:AF95),5)</f>
        <v>0</v>
      </c>
      <c r="AG96" s="109" t="n">
        <f aca="false">ROUND(SUM(AG92:AG95),5)</f>
        <v>0</v>
      </c>
      <c r="AH96" s="109" t="n">
        <f aca="false">ROUND(SUM(AH92:AH95),5)</f>
        <v>0</v>
      </c>
      <c r="AI96" s="109" t="n">
        <f aca="false">ROUND(SUM(AI92:AI95),5)</f>
        <v>0</v>
      </c>
      <c r="AJ96" s="109" t="n">
        <f aca="false">ROUND(SUM(AJ92:AJ95),5)</f>
        <v>0</v>
      </c>
      <c r="AK96" s="109" t="n">
        <f aca="false">ROUND(SUM(AK92:AK95),5)</f>
        <v>0</v>
      </c>
      <c r="AL96" s="109" t="n">
        <f aca="false">ROUND(SUM(AL92:AL95),5)</f>
        <v>0</v>
      </c>
      <c r="AM96" s="109" t="n">
        <f aca="false">ROUND(SUM(AM92:AM95),5)</f>
        <v>0</v>
      </c>
      <c r="AN96" s="109" t="n">
        <f aca="false">ROUND(SUM(AN92:AN95),5)</f>
        <v>0</v>
      </c>
      <c r="AO96" s="109" t="n">
        <f aca="false">ROUND(SUM(AO92:AO95),5)</f>
        <v>0</v>
      </c>
      <c r="AP96" s="109" t="n">
        <f aca="false">ROUND(SUM(AP92:AP95),5)</f>
        <v>0</v>
      </c>
      <c r="AQ96" s="109" t="n">
        <f aca="false">ROUND(SUM(AQ92:AQ95),5)</f>
        <v>0</v>
      </c>
      <c r="AR96" s="109" t="n">
        <f aca="false">ROUND(SUM(AR92:AR95),5)</f>
        <v>0</v>
      </c>
      <c r="AS96" s="109" t="n">
        <f aca="false">ROUND(SUM(AS92:AS95),5)</f>
        <v>0</v>
      </c>
      <c r="AT96" s="109" t="n">
        <f aca="false">ROUND(SUM(AT92:AT95),5)</f>
        <v>0</v>
      </c>
      <c r="AU96" s="109" t="n">
        <f aca="false">ROUND(SUM(AU92:AU95),5)</f>
        <v>0</v>
      </c>
      <c r="AV96" s="109" t="n">
        <f aca="false">ROUND(SUM(AV92:AV95),5)</f>
        <v>0</v>
      </c>
      <c r="AW96" s="109" t="n">
        <f aca="false">ROUND(SUM(AW92:AW95),5)</f>
        <v>0</v>
      </c>
      <c r="AX96" s="109" t="n">
        <f aca="false">ROUND(SUM(AX92:AX95),5)</f>
        <v>0</v>
      </c>
      <c r="AY96" s="109" t="n">
        <f aca="false">ROUND(SUM(AY92:AY95),5)</f>
        <v>0</v>
      </c>
      <c r="AZ96" s="109" t="n">
        <f aca="false">ROUND(SUM(AZ92:AZ95),5)</f>
        <v>0</v>
      </c>
      <c r="BA96" s="109" t="n">
        <f aca="false">ROUND(SUM(BA92:BA95),5)</f>
        <v>0</v>
      </c>
      <c r="BB96" s="109" t="n">
        <f aca="false">ROUND(SUM(BB92:BB95),5)</f>
        <v>0</v>
      </c>
      <c r="BC96" s="109" t="n">
        <f aca="false">ROUND(SUM(BC92:BC95),5)</f>
        <v>0</v>
      </c>
      <c r="BD96" s="109" t="n">
        <f aca="false">ROUND(SUM(BD92:BD95),5)</f>
        <v>0</v>
      </c>
      <c r="BE96" s="109" t="n">
        <f aca="false">ROUND(SUM(BE92:BE95),5)</f>
        <v>0</v>
      </c>
      <c r="BF96" s="109" t="n">
        <f aca="false">ROUND(SUM(BF92:BF95),5)</f>
        <v>0</v>
      </c>
      <c r="BG96" s="109" t="n">
        <f aca="false">ROUND(SUM(BG92:BG95),5)</f>
        <v>0</v>
      </c>
      <c r="BH96" s="109" t="n">
        <f aca="false">ROUND(SUM(BH92:BH95),5)</f>
        <v>0</v>
      </c>
      <c r="BI96" s="109" t="n">
        <f aca="false">ROUND(SUM(BI92:BI95),5)</f>
        <v>0</v>
      </c>
      <c r="BJ96" s="109" t="n">
        <f aca="false">ROUND(SUM(BJ92:BJ95),5)</f>
        <v>0</v>
      </c>
      <c r="BK96" s="109" t="n">
        <f aca="false">ROUND(SUM(BK92:BK95),5)</f>
        <v>0</v>
      </c>
      <c r="BL96" s="109" t="n">
        <f aca="false">ROUND(SUM(BL92:BL95),5)</f>
        <v>0</v>
      </c>
      <c r="BM96" s="109" t="n">
        <f aca="false">ROUND(SUM(BM92:BM95),5)</f>
        <v>0</v>
      </c>
      <c r="BN96" s="109" t="n">
        <f aca="false">ROUND(SUM(BN92:BN95),5)</f>
        <v>0</v>
      </c>
      <c r="BO96" s="109" t="n">
        <f aca="false">ROUND(SUM(BO92:BO95),5)</f>
        <v>0</v>
      </c>
      <c r="BP96" s="109" t="n">
        <f aca="false">ROUND(SUM(BP92:BP95),5)</f>
        <v>0</v>
      </c>
      <c r="BQ96" s="109" t="n">
        <f aca="false">ROUND(SUM(BQ92:BQ95),5)</f>
        <v>0</v>
      </c>
      <c r="BR96" s="109" t="n">
        <f aca="false">ROUND(SUM(BR92:BR95),5)</f>
        <v>0</v>
      </c>
      <c r="BS96" s="109" t="n">
        <f aca="false">ROUND(SUM(BS92:BS95),5)</f>
        <v>0</v>
      </c>
      <c r="BT96" s="109" t="n">
        <f aca="false">ROUND(SUM(BT92:BT95),5)</f>
        <v>0</v>
      </c>
      <c r="BU96" s="109" t="n">
        <f aca="false">ROUND(SUM(BU92:BU95),5)</f>
        <v>0</v>
      </c>
      <c r="BV96" s="109" t="n">
        <f aca="false">ROUND(SUM(BV92:BV95),5)</f>
        <v>0</v>
      </c>
      <c r="BW96" s="109" t="n">
        <f aca="false">ROUND(SUM(BW92:BW95),5)</f>
        <v>0</v>
      </c>
      <c r="BX96" s="109" t="n">
        <f aca="false">ROUND(SUM(BX92:BX95),5)</f>
        <v>0</v>
      </c>
      <c r="BY96" s="109" t="n">
        <f aca="false">ROUND(SUM(BY92:BY95),5)</f>
        <v>0</v>
      </c>
      <c r="BZ96" s="109" t="n">
        <f aca="false">ROUND(SUM(BZ92:BZ95),5)</f>
        <v>0</v>
      </c>
      <c r="CA96" s="109" t="n">
        <f aca="false">ROUND(SUM(CA92:CA95),5)</f>
        <v>0</v>
      </c>
      <c r="CB96" s="109" t="n">
        <f aca="false">ROUND(SUM(CB92:CB95),5)</f>
        <v>0</v>
      </c>
      <c r="CC96" s="109" t="n">
        <f aca="false">ROUND(SUM(CC92:CC95),5)</f>
        <v>0</v>
      </c>
      <c r="CD96" s="109" t="n">
        <f aca="false">ROUND(SUM(CD92:CD95),5)</f>
        <v>0</v>
      </c>
      <c r="CE96" s="109" t="n">
        <f aca="false">ROUND(SUM(CE92:CE95),5)</f>
        <v>0</v>
      </c>
      <c r="CF96" s="109" t="n">
        <f aca="false">ROUND(SUM(CF92:CF95),5)</f>
        <v>0</v>
      </c>
      <c r="CG96" s="109" t="n">
        <f aca="false">ROUND(SUM(CG92:CG95),5)</f>
        <v>0</v>
      </c>
      <c r="CH96" s="109" t="n">
        <f aca="false">ROUND(SUM(CH92:CH95),5)</f>
        <v>0</v>
      </c>
      <c r="CI96" s="109" t="n">
        <f aca="false">ROUND(SUM(CI92:CI95),5)</f>
        <v>0</v>
      </c>
      <c r="CJ96" s="109" t="n">
        <f aca="false">ROUND(SUM(CJ92:CJ95),5)</f>
        <v>0</v>
      </c>
      <c r="CK96" s="109" t="n">
        <f aca="false">ROUND(SUM(CK92:CK95),5)</f>
        <v>0</v>
      </c>
      <c r="CL96" s="109" t="n">
        <f aca="false">ROUND(SUM(CL92:CL95),5)</f>
        <v>0</v>
      </c>
      <c r="CM96" s="109" t="n">
        <f aca="false">ROUND(SUM(CM92:CM95),5)</f>
        <v>0</v>
      </c>
      <c r="CN96" s="109" t="n">
        <f aca="false">ROUND(SUM(CN92:CN95),5)</f>
        <v>0</v>
      </c>
      <c r="CO96" s="109" t="n">
        <f aca="false">ROUND(SUM(CO92:CO95),5)</f>
        <v>41969.8</v>
      </c>
      <c r="CP96" s="109" t="n">
        <f aca="false">ROUND(SUM(CP92:CP95),5)</f>
        <v>0</v>
      </c>
      <c r="CQ96" s="109" t="n">
        <f aca="false">ROUND(SUM(CQ92:CQ95),5)</f>
        <v>0</v>
      </c>
      <c r="CR96" s="109" t="n">
        <f aca="false">ROUND(SUM(CR92:CR95),5)</f>
        <v>0</v>
      </c>
      <c r="CS96" s="109" t="n">
        <f aca="false">ROUND(SUM(CS92:CS95),5)</f>
        <v>0</v>
      </c>
      <c r="CT96" s="109" t="n">
        <f aca="false">ROUND(SUM(CT92:CT95),5)</f>
        <v>0</v>
      </c>
      <c r="CU96" s="109" t="n">
        <f aca="false">ROUND(SUM(CU92:CU95),5)</f>
        <v>0</v>
      </c>
      <c r="CV96" s="109" t="n">
        <f aca="false">ROUND(SUM(CV92:CV95),5)</f>
        <v>0</v>
      </c>
      <c r="CW96" s="109" t="n">
        <f aca="false">ROUND(SUM(CW92:CW95),5)</f>
        <v>0</v>
      </c>
      <c r="CX96" s="109" t="n">
        <f aca="false">ROUND(SUM(CX92:CX95),5)</f>
        <v>0</v>
      </c>
      <c r="CY96" s="109" t="n">
        <f aca="false">ROUND(SUM(CY92:CY95),5)</f>
        <v>0</v>
      </c>
      <c r="CZ96" s="109" t="n">
        <f aca="false">ROUND(SUM(CZ92:CZ95),5)</f>
        <v>0</v>
      </c>
      <c r="DA96" s="109" t="n">
        <f aca="false">ROUND(SUM(DA92:DA95),5)</f>
        <v>0</v>
      </c>
      <c r="DB96" s="109" t="n">
        <f aca="false">ROUND(SUM(DB92:DB95),5)</f>
        <v>0</v>
      </c>
      <c r="DC96" s="109" t="n">
        <f aca="false">ROUND(SUM(DC92:DC95),5)</f>
        <v>0</v>
      </c>
      <c r="DD96" s="109" t="n">
        <f aca="false">ROUND(SUM(DD92:DD95),5)</f>
        <v>0</v>
      </c>
      <c r="DE96" s="109" t="n">
        <f aca="false">ROUND(SUM(DE92:DE95),5)</f>
        <v>0</v>
      </c>
      <c r="DF96" s="109" t="n">
        <f aca="false">ROUND(SUM(DF92:DF95),5)</f>
        <v>0</v>
      </c>
      <c r="DG96" s="109" t="n">
        <f aca="false">ROUND(SUM(DG92:DG95),5)</f>
        <v>0</v>
      </c>
      <c r="DH96" s="109" t="n">
        <f aca="false">ROUND(SUM(DH92:DH95),5)</f>
        <v>0</v>
      </c>
      <c r="DI96" s="109" t="n">
        <f aca="false">ROUND(SUM(DI92:DI95),5)</f>
        <v>0</v>
      </c>
      <c r="DJ96" s="109" t="n">
        <f aca="false">ROUND(SUM(DJ92:DJ95),5)</f>
        <v>0</v>
      </c>
      <c r="DK96" s="109" t="n">
        <f aca="false">ROUND(SUM(DK92:DK95),5)</f>
        <v>0</v>
      </c>
      <c r="DL96" s="109" t="n">
        <f aca="false">ROUND(SUM(DL92:DL95),5)</f>
        <v>0</v>
      </c>
      <c r="DM96" s="109" t="n">
        <f aca="false">ROUND(SUM(DM92:DM95),5)</f>
        <v>0</v>
      </c>
      <c r="DN96" s="109" t="n">
        <f aca="false">ROUND(SUM(DN92:DN95),5)</f>
        <v>0</v>
      </c>
      <c r="DO96" s="109" t="n">
        <f aca="false">ROUND(SUM(DO92:DO95),5)</f>
        <v>0</v>
      </c>
      <c r="DP96" s="109" t="n">
        <f aca="false">ROUND(SUM(DP92:DP95),5)</f>
        <v>0</v>
      </c>
      <c r="DQ96" s="109" t="n">
        <f aca="false">ROUND(SUM(DQ92:DQ95),5)</f>
        <v>0</v>
      </c>
      <c r="DR96" s="109" t="n">
        <f aca="false">ROUND(SUM(DR92:DR95),5)</f>
        <v>8729.33</v>
      </c>
      <c r="DS96" s="109" t="n">
        <f aca="false">ROUND(SUM(DS92:DS95),5)</f>
        <v>0</v>
      </c>
      <c r="DT96" s="109" t="n">
        <f aca="false">ROUND(SUM(DT92:DT95),5)</f>
        <v>0</v>
      </c>
      <c r="DU96" s="109" t="n">
        <f aca="false">ROUND(SUM(DU92:DU95),5)</f>
        <v>0</v>
      </c>
      <c r="DV96" s="109" t="n">
        <f aca="false">ROUND(SUM(DV92:DV95),5)</f>
        <v>0</v>
      </c>
      <c r="DW96" s="109" t="n">
        <f aca="false">ROUND(SUM(DW92:DW95),5)</f>
        <v>0</v>
      </c>
      <c r="DX96" s="109" t="n">
        <f aca="false">ROUND(SUM(DX92:DX95),5)</f>
        <v>0</v>
      </c>
      <c r="DY96" s="109" t="n">
        <f aca="false">ROUND(SUM(DY92:DY95),5)</f>
        <v>0</v>
      </c>
      <c r="DZ96" s="109" t="n">
        <f aca="false">ROUND(SUM(DZ92:DZ95),5)</f>
        <v>0</v>
      </c>
      <c r="EA96" s="109" t="n">
        <f aca="false">ROUND(SUM(EA92:EA95),5)</f>
        <v>10491.3</v>
      </c>
      <c r="EB96" s="109" t="n">
        <f aca="false">ROUND(SUM(EB92:EB95),5)</f>
        <v>0</v>
      </c>
      <c r="EC96" s="109" t="n">
        <f aca="false">ROUND(SUM(EC92:EC95),5)</f>
        <v>0</v>
      </c>
      <c r="ED96" s="109" t="n">
        <f aca="false">ROUND(SUM(ED92:ED95),5)</f>
        <v>0</v>
      </c>
      <c r="EE96" s="109" t="n">
        <f aca="false">ROUND(SUM(EE92:EE95),5)</f>
        <v>0</v>
      </c>
      <c r="EF96" s="109" t="n">
        <f aca="false">ROUND(SUM(EF92:EF95),5)</f>
        <v>0</v>
      </c>
      <c r="EG96" s="109" t="n">
        <f aca="false">ROUND(SUM(EG92:EG95),5)</f>
        <v>0</v>
      </c>
      <c r="EH96" s="109" t="n">
        <f aca="false">ROUND(SUM(EH92:EH95),5)</f>
        <v>0</v>
      </c>
      <c r="EI96" s="109" t="n">
        <f aca="false">ROUND(SUM(EI92:EI95),5)</f>
        <v>0</v>
      </c>
      <c r="EJ96" s="109" t="n">
        <f aca="false">ROUND(SUM(EJ92:EJ95),5)</f>
        <v>0</v>
      </c>
      <c r="EK96" s="109" t="n">
        <f aca="false">ROUND(SUM(EK92:EK95),5)</f>
        <v>0</v>
      </c>
      <c r="EL96" s="109" t="n">
        <f aca="false">ROUND(SUM(EL92:EL95),5)</f>
        <v>0</v>
      </c>
      <c r="EM96" s="109" t="n">
        <f aca="false">ROUND(SUM(EM92:EM95),5)</f>
        <v>0</v>
      </c>
      <c r="EN96" s="109" t="n">
        <f aca="false">ROUND(SUM(EN92:EN95),5)</f>
        <v>0</v>
      </c>
      <c r="EO96" s="109" t="n">
        <f aca="false">ROUND(SUM(EO92:EO95),5)</f>
        <v>0</v>
      </c>
      <c r="EP96" s="109" t="n">
        <f aca="false">ROUND(SUM(EP92:EP95),5)</f>
        <v>0</v>
      </c>
      <c r="EQ96" s="109" t="n">
        <f aca="false">ROUND(SUM(EQ92:EQ95),5)</f>
        <v>0</v>
      </c>
      <c r="ER96" s="109" t="n">
        <f aca="false">ROUND(SUM(ER92:ER95),5)</f>
        <v>0</v>
      </c>
      <c r="ES96" s="109" t="n">
        <f aca="false">ROUND(SUM(ES92:ES95),5)</f>
        <v>0</v>
      </c>
      <c r="ET96" s="109" t="n">
        <f aca="false">ROUND(SUM(ET92:ET95),5)</f>
        <v>0</v>
      </c>
      <c r="EU96" s="109" t="n">
        <f aca="false">ROUND(SUM(EU92:EU95),5)</f>
        <v>0</v>
      </c>
      <c r="EV96" s="109" t="n">
        <f aca="false">ROUND(SUM(EV92:EV95),5)</f>
        <v>0</v>
      </c>
      <c r="EW96" s="109" t="n">
        <f aca="false">ROUND(SUM(EW92:EW95),5)</f>
        <v>0</v>
      </c>
      <c r="EX96" s="109" t="n">
        <f aca="false">ROUND(SUM(EX92:EX95),5)</f>
        <v>0</v>
      </c>
      <c r="EY96" s="109" t="n">
        <f aca="false">ROUND(SUM(F96:EX96),5)</f>
        <v>248836.35</v>
      </c>
      <c r="EZ96" s="114"/>
      <c r="FA96" s="125"/>
      <c r="FB96" s="114"/>
      <c r="FC96" s="125"/>
      <c r="FD96" s="114"/>
      <c r="FE96" s="125"/>
      <c r="FF96" s="114"/>
      <c r="FG96" s="125"/>
      <c r="FH96" s="114"/>
      <c r="FI96" s="125"/>
      <c r="FJ96" s="114"/>
      <c r="FK96" s="125"/>
      <c r="FL96" s="114"/>
      <c r="FM96" s="125"/>
      <c r="FN96" s="114"/>
      <c r="FO96" s="125"/>
      <c r="FP96" s="114"/>
      <c r="FQ96" s="125"/>
      <c r="FR96" s="114"/>
      <c r="FS96" s="125"/>
      <c r="FT96" s="114"/>
      <c r="FU96" s="125"/>
      <c r="FV96" s="114"/>
      <c r="FW96" s="125"/>
      <c r="FX96" s="114"/>
      <c r="FY96" s="125"/>
      <c r="FZ96" s="114"/>
      <c r="GA96" s="125"/>
      <c r="GB96" s="114"/>
      <c r="GC96" s="125"/>
      <c r="GD96" s="114"/>
      <c r="GE96" s="125"/>
      <c r="GF96" s="114"/>
      <c r="GG96" s="125"/>
      <c r="GH96" s="114"/>
      <c r="GI96" s="125"/>
      <c r="GJ96" s="114"/>
      <c r="GK96" s="125"/>
      <c r="GL96" s="114"/>
      <c r="GM96" s="125"/>
      <c r="GN96" s="114"/>
      <c r="GO96" s="125"/>
      <c r="GP96" s="114"/>
      <c r="GQ96" s="125"/>
      <c r="GR96" s="114"/>
      <c r="GS96" s="125"/>
      <c r="GT96" s="114"/>
      <c r="GU96" s="125"/>
      <c r="GV96" s="114"/>
      <c r="GW96" s="125"/>
      <c r="GX96" s="114"/>
      <c r="GY96" s="125"/>
      <c r="GZ96" s="114"/>
      <c r="HA96" s="125"/>
      <c r="HB96" s="114"/>
      <c r="HC96" s="125"/>
      <c r="HD96" s="114"/>
      <c r="HE96" s="125"/>
      <c r="HF96" s="114"/>
      <c r="HG96" s="125"/>
      <c r="HH96" s="114"/>
      <c r="HI96" s="125"/>
      <c r="HJ96" s="114"/>
      <c r="HK96" s="125"/>
      <c r="HL96" s="114"/>
      <c r="HM96" s="125"/>
      <c r="HN96" s="114"/>
      <c r="HO96" s="125"/>
      <c r="HP96" s="114"/>
      <c r="HQ96" s="125"/>
      <c r="HR96" s="114"/>
      <c r="HS96" s="125"/>
      <c r="HT96" s="114"/>
      <c r="HU96" s="125"/>
      <c r="HV96" s="114"/>
      <c r="HW96" s="125"/>
      <c r="HX96" s="114"/>
      <c r="HY96" s="125"/>
      <c r="HZ96" s="114"/>
      <c r="IA96" s="125"/>
      <c r="IB96" s="114"/>
      <c r="IC96" s="125"/>
      <c r="ID96" s="114"/>
      <c r="IE96" s="125"/>
      <c r="IF96" s="114"/>
      <c r="IG96" s="125"/>
      <c r="IH96" s="114"/>
      <c r="II96" s="125"/>
      <c r="IJ96" s="114"/>
      <c r="IK96" s="125"/>
      <c r="IL96" s="114"/>
      <c r="IM96" s="125"/>
      <c r="IN96" s="114"/>
      <c r="IO96" s="125"/>
      <c r="IP96" s="114"/>
      <c r="IQ96" s="125"/>
      <c r="IR96" s="114"/>
      <c r="IS96" s="125"/>
      <c r="IT96" s="114"/>
      <c r="IU96" s="125"/>
      <c r="IV96" s="114"/>
      <c r="IW96" s="125"/>
      <c r="IX96" s="114"/>
      <c r="IY96" s="125"/>
      <c r="IZ96" s="114"/>
      <c r="JA96" s="125"/>
      <c r="JB96" s="114"/>
      <c r="JC96" s="125"/>
      <c r="JD96" s="114"/>
      <c r="JE96" s="125"/>
      <c r="JF96" s="114"/>
      <c r="JG96" s="125"/>
      <c r="JH96" s="114"/>
      <c r="JI96" s="125"/>
      <c r="JJ96" s="114"/>
      <c r="JK96" s="125"/>
      <c r="JL96" s="114"/>
      <c r="JM96" s="125"/>
      <c r="JN96" s="114"/>
      <c r="JO96" s="125"/>
      <c r="JP96" s="114"/>
      <c r="JQ96" s="125"/>
      <c r="JR96" s="114"/>
      <c r="JS96" s="125"/>
      <c r="JT96" s="114"/>
      <c r="JU96" s="125"/>
      <c r="JV96" s="114"/>
      <c r="JW96" s="125"/>
      <c r="JX96" s="114"/>
      <c r="JY96" s="126"/>
      <c r="JZ96" s="126"/>
      <c r="KA96" s="126"/>
      <c r="KB96" s="126"/>
      <c r="KC96" s="126"/>
      <c r="KD96" s="126"/>
      <c r="KE96" s="126"/>
      <c r="KF96" s="126"/>
      <c r="KG96" s="126"/>
      <c r="KH96" s="126"/>
      <c r="KI96" s="126"/>
      <c r="KJ96" s="126"/>
      <c r="KK96" s="126"/>
      <c r="KL96" s="126"/>
    </row>
    <row r="97" customFormat="false" ht="30" hidden="false" customHeight="true" outlineLevel="0" collapsed="false">
      <c r="A97" s="76"/>
      <c r="B97" s="76"/>
      <c r="C97" s="76"/>
      <c r="D97" s="76" t="s">
        <v>134</v>
      </c>
      <c r="E97" s="76"/>
      <c r="F97" s="109"/>
      <c r="G97" s="109"/>
      <c r="H97" s="109"/>
      <c r="I97" s="109"/>
      <c r="J97" s="109"/>
      <c r="K97" s="109"/>
      <c r="L97" s="109"/>
      <c r="M97" s="109"/>
      <c r="N97" s="109"/>
      <c r="O97" s="109"/>
      <c r="P97" s="109"/>
      <c r="Q97" s="109"/>
      <c r="R97" s="109"/>
      <c r="S97" s="109"/>
      <c r="T97" s="109"/>
      <c r="U97" s="109"/>
      <c r="V97" s="109"/>
      <c r="W97" s="109"/>
      <c r="X97" s="109"/>
      <c r="Y97" s="109"/>
      <c r="Z97" s="109"/>
      <c r="AA97" s="109"/>
      <c r="AB97" s="109"/>
      <c r="AC97" s="109"/>
      <c r="AD97" s="109"/>
      <c r="AE97" s="109"/>
      <c r="AF97" s="109"/>
      <c r="AG97" s="109"/>
      <c r="AH97" s="109"/>
      <c r="AI97" s="109"/>
      <c r="AJ97" s="109"/>
      <c r="AK97" s="109"/>
      <c r="AL97" s="109"/>
      <c r="AM97" s="109"/>
      <c r="AN97" s="109"/>
      <c r="AO97" s="109"/>
      <c r="AP97" s="109"/>
      <c r="AQ97" s="109"/>
      <c r="AR97" s="109"/>
      <c r="AS97" s="109"/>
      <c r="AT97" s="109"/>
      <c r="AU97" s="109"/>
      <c r="AV97" s="109"/>
      <c r="AW97" s="109"/>
      <c r="AX97" s="109"/>
      <c r="AY97" s="109"/>
      <c r="AZ97" s="109"/>
      <c r="BA97" s="109"/>
      <c r="BB97" s="109"/>
      <c r="BC97" s="109"/>
      <c r="BD97" s="109"/>
      <c r="BE97" s="109"/>
      <c r="BF97" s="109"/>
      <c r="BG97" s="109"/>
      <c r="BH97" s="109"/>
      <c r="BI97" s="109"/>
      <c r="BJ97" s="109"/>
      <c r="BK97" s="109"/>
      <c r="BL97" s="109"/>
      <c r="BM97" s="109"/>
      <c r="BN97" s="109"/>
      <c r="BO97" s="109"/>
      <c r="BP97" s="109"/>
      <c r="BQ97" s="109"/>
      <c r="BR97" s="109"/>
      <c r="BS97" s="109"/>
      <c r="BT97" s="109"/>
      <c r="BU97" s="109"/>
      <c r="BV97" s="109"/>
      <c r="BW97" s="109"/>
      <c r="BX97" s="109"/>
      <c r="BY97" s="109"/>
      <c r="BZ97" s="109"/>
      <c r="CA97" s="109"/>
      <c r="CB97" s="109"/>
      <c r="CC97" s="109"/>
      <c r="CD97" s="109"/>
      <c r="CE97" s="109"/>
      <c r="CF97" s="109"/>
      <c r="CG97" s="109"/>
      <c r="CH97" s="109"/>
      <c r="CI97" s="109"/>
      <c r="CJ97" s="109"/>
      <c r="CK97" s="109"/>
      <c r="CL97" s="109"/>
      <c r="CM97" s="109"/>
      <c r="CN97" s="109"/>
      <c r="CO97" s="109"/>
      <c r="CP97" s="109"/>
      <c r="CQ97" s="109"/>
      <c r="CR97" s="109"/>
      <c r="CS97" s="109"/>
      <c r="CT97" s="109"/>
      <c r="CU97" s="109"/>
      <c r="CV97" s="109"/>
      <c r="CW97" s="109"/>
      <c r="CX97" s="109"/>
      <c r="CY97" s="109"/>
      <c r="CZ97" s="109"/>
      <c r="DA97" s="109"/>
      <c r="DB97" s="109"/>
      <c r="DC97" s="109"/>
      <c r="DD97" s="109"/>
      <c r="DE97" s="109"/>
      <c r="DF97" s="109"/>
      <c r="DG97" s="109"/>
      <c r="DH97" s="109"/>
      <c r="DI97" s="109"/>
      <c r="DJ97" s="109"/>
      <c r="DK97" s="109"/>
      <c r="DL97" s="109"/>
      <c r="DM97" s="109"/>
      <c r="DN97" s="109"/>
      <c r="DO97" s="109"/>
      <c r="DP97" s="109"/>
      <c r="DQ97" s="109"/>
      <c r="DR97" s="109"/>
      <c r="DS97" s="109"/>
      <c r="DT97" s="109"/>
      <c r="DU97" s="109"/>
      <c r="DV97" s="109"/>
      <c r="DW97" s="109"/>
      <c r="DX97" s="109"/>
      <c r="DY97" s="109"/>
      <c r="DZ97" s="109"/>
      <c r="EA97" s="109"/>
      <c r="EB97" s="109"/>
      <c r="EC97" s="109"/>
      <c r="ED97" s="109"/>
      <c r="EE97" s="109"/>
      <c r="EF97" s="109"/>
      <c r="EG97" s="109"/>
      <c r="EH97" s="109"/>
      <c r="EI97" s="109"/>
      <c r="EJ97" s="109"/>
      <c r="EK97" s="109"/>
      <c r="EL97" s="109"/>
      <c r="EM97" s="109"/>
      <c r="EN97" s="109"/>
      <c r="EO97" s="109"/>
      <c r="EP97" s="109"/>
      <c r="EQ97" s="109"/>
      <c r="ER97" s="109"/>
      <c r="ES97" s="109"/>
      <c r="ET97" s="109"/>
      <c r="EU97" s="109"/>
      <c r="EV97" s="109"/>
      <c r="EW97" s="109"/>
      <c r="EX97" s="109"/>
      <c r="EY97" s="109"/>
      <c r="EZ97" s="114"/>
      <c r="FA97" s="125"/>
      <c r="FB97" s="114"/>
      <c r="FC97" s="125"/>
      <c r="FD97" s="114"/>
      <c r="FE97" s="125"/>
      <c r="FF97" s="114"/>
      <c r="FG97" s="125"/>
      <c r="FH97" s="114"/>
      <c r="FI97" s="125"/>
      <c r="FJ97" s="114"/>
      <c r="FK97" s="125"/>
      <c r="FL97" s="114"/>
      <c r="FM97" s="125"/>
      <c r="FN97" s="114"/>
      <c r="FO97" s="125"/>
      <c r="FP97" s="114"/>
      <c r="FQ97" s="125"/>
      <c r="FR97" s="114"/>
      <c r="FS97" s="125"/>
      <c r="FT97" s="114"/>
      <c r="FU97" s="125"/>
      <c r="FV97" s="114"/>
      <c r="FW97" s="125"/>
      <c r="FX97" s="114"/>
      <c r="FY97" s="125"/>
      <c r="FZ97" s="114"/>
      <c r="GA97" s="125"/>
      <c r="GB97" s="114"/>
      <c r="GC97" s="125"/>
      <c r="GD97" s="114"/>
      <c r="GE97" s="125"/>
      <c r="GF97" s="114"/>
      <c r="GG97" s="125"/>
      <c r="GH97" s="114"/>
      <c r="GI97" s="125"/>
      <c r="GJ97" s="114"/>
      <c r="GK97" s="125"/>
      <c r="GL97" s="114"/>
      <c r="GM97" s="125"/>
      <c r="GN97" s="114"/>
      <c r="GO97" s="125"/>
      <c r="GP97" s="114"/>
      <c r="GQ97" s="125"/>
      <c r="GR97" s="114"/>
      <c r="GS97" s="125"/>
      <c r="GT97" s="114"/>
      <c r="GU97" s="125"/>
      <c r="GV97" s="114"/>
      <c r="GW97" s="125"/>
      <c r="GX97" s="114"/>
      <c r="GY97" s="125"/>
      <c r="GZ97" s="114"/>
      <c r="HA97" s="125"/>
      <c r="HB97" s="114"/>
      <c r="HC97" s="125"/>
      <c r="HD97" s="114"/>
      <c r="HE97" s="125"/>
      <c r="HF97" s="114"/>
      <c r="HG97" s="125"/>
      <c r="HH97" s="114"/>
      <c r="HI97" s="125"/>
      <c r="HJ97" s="114"/>
      <c r="HK97" s="125"/>
      <c r="HL97" s="114"/>
      <c r="HM97" s="125"/>
      <c r="HN97" s="114"/>
      <c r="HO97" s="125"/>
      <c r="HP97" s="114"/>
      <c r="HQ97" s="125"/>
      <c r="HR97" s="114"/>
      <c r="HS97" s="125"/>
      <c r="HT97" s="114"/>
      <c r="HU97" s="125"/>
      <c r="HV97" s="114"/>
      <c r="HW97" s="125"/>
      <c r="HX97" s="114"/>
      <c r="HY97" s="125"/>
      <c r="HZ97" s="114"/>
      <c r="IA97" s="125"/>
      <c r="IB97" s="114"/>
      <c r="IC97" s="125"/>
      <c r="ID97" s="114"/>
      <c r="IE97" s="125"/>
      <c r="IF97" s="114"/>
      <c r="IG97" s="125"/>
      <c r="IH97" s="114"/>
      <c r="II97" s="125"/>
      <c r="IJ97" s="114"/>
      <c r="IK97" s="125"/>
      <c r="IL97" s="114"/>
      <c r="IM97" s="125"/>
      <c r="IN97" s="114"/>
      <c r="IO97" s="125"/>
      <c r="IP97" s="114"/>
      <c r="IQ97" s="125"/>
      <c r="IR97" s="114"/>
      <c r="IS97" s="125"/>
      <c r="IT97" s="114"/>
      <c r="IU97" s="125"/>
      <c r="IV97" s="114"/>
      <c r="IW97" s="125"/>
      <c r="IX97" s="114"/>
      <c r="IY97" s="125"/>
      <c r="IZ97" s="114"/>
      <c r="JA97" s="125"/>
      <c r="JB97" s="114"/>
      <c r="JC97" s="125"/>
      <c r="JD97" s="114"/>
      <c r="JE97" s="125"/>
      <c r="JF97" s="114"/>
      <c r="JG97" s="125"/>
      <c r="JH97" s="114"/>
      <c r="JI97" s="125"/>
      <c r="JJ97" s="114"/>
      <c r="JK97" s="125"/>
      <c r="JL97" s="114"/>
      <c r="JM97" s="125"/>
      <c r="JN97" s="114"/>
      <c r="JO97" s="125"/>
      <c r="JP97" s="114"/>
      <c r="JQ97" s="125"/>
      <c r="JR97" s="114"/>
      <c r="JS97" s="125"/>
      <c r="JT97" s="114"/>
      <c r="JU97" s="125"/>
      <c r="JV97" s="114"/>
      <c r="JW97" s="125"/>
      <c r="JX97" s="114"/>
      <c r="JY97" s="126"/>
      <c r="JZ97" s="126"/>
      <c r="KA97" s="126"/>
      <c r="KB97" s="126"/>
      <c r="KC97" s="126"/>
      <c r="KD97" s="126"/>
      <c r="KE97" s="126"/>
      <c r="KF97" s="126"/>
      <c r="KG97" s="126"/>
      <c r="KH97" s="126"/>
      <c r="KI97" s="126"/>
      <c r="KJ97" s="126"/>
      <c r="KK97" s="126"/>
      <c r="KL97" s="126"/>
    </row>
    <row r="98" customFormat="false" ht="13.8" hidden="false" customHeight="false" outlineLevel="0" collapsed="false">
      <c r="A98" s="76"/>
      <c r="B98" s="76"/>
      <c r="C98" s="76"/>
      <c r="D98" s="76"/>
      <c r="E98" s="76" t="s">
        <v>135</v>
      </c>
      <c r="F98" s="109" t="n">
        <v>0</v>
      </c>
      <c r="G98" s="109" t="n">
        <v>3603.55</v>
      </c>
      <c r="H98" s="109" t="n">
        <v>2936.56</v>
      </c>
      <c r="I98" s="109" t="n">
        <v>0</v>
      </c>
      <c r="J98" s="109" t="n">
        <v>6703.29</v>
      </c>
      <c r="K98" s="109" t="n">
        <v>8763.11</v>
      </c>
      <c r="L98" s="109" t="n">
        <v>0</v>
      </c>
      <c r="M98" s="109" t="n">
        <v>0</v>
      </c>
      <c r="N98" s="109" t="n">
        <v>2365</v>
      </c>
      <c r="O98" s="109" t="n">
        <v>5480.96</v>
      </c>
      <c r="P98" s="109" t="n">
        <v>0</v>
      </c>
      <c r="Q98" s="109" t="n">
        <v>3118.75</v>
      </c>
      <c r="R98" s="109" t="n">
        <v>0</v>
      </c>
      <c r="S98" s="109" t="n">
        <v>0</v>
      </c>
      <c r="T98" s="109" t="n">
        <v>0</v>
      </c>
      <c r="U98" s="109" t="n">
        <v>0</v>
      </c>
      <c r="V98" s="109" t="n">
        <v>5470.8</v>
      </c>
      <c r="W98" s="109" t="n">
        <v>0</v>
      </c>
      <c r="X98" s="109" t="n">
        <v>0</v>
      </c>
      <c r="Y98" s="109" t="n">
        <v>2967</v>
      </c>
      <c r="Z98" s="109" t="n">
        <v>0</v>
      </c>
      <c r="AA98" s="109" t="n">
        <v>0</v>
      </c>
      <c r="AB98" s="109" t="n">
        <v>0</v>
      </c>
      <c r="AC98" s="109" t="n">
        <v>0</v>
      </c>
      <c r="AD98" s="109" t="n">
        <v>1375.35</v>
      </c>
      <c r="AE98" s="109" t="n">
        <v>0</v>
      </c>
      <c r="AF98" s="109" t="n">
        <v>0</v>
      </c>
      <c r="AG98" s="109" t="n">
        <v>3270</v>
      </c>
      <c r="AH98" s="109" t="n">
        <v>0</v>
      </c>
      <c r="AI98" s="109" t="n">
        <v>0</v>
      </c>
      <c r="AJ98" s="109" t="n">
        <v>1820</v>
      </c>
      <c r="AK98" s="109" t="n">
        <v>0</v>
      </c>
      <c r="AL98" s="109" t="n">
        <v>0</v>
      </c>
      <c r="AM98" s="109" t="n">
        <v>0</v>
      </c>
      <c r="AN98" s="109" t="n">
        <v>0</v>
      </c>
      <c r="AO98" s="109" t="n">
        <v>0</v>
      </c>
      <c r="AP98" s="109" t="n">
        <v>0</v>
      </c>
      <c r="AQ98" s="109" t="n">
        <v>0</v>
      </c>
      <c r="AR98" s="109" t="n">
        <v>0</v>
      </c>
      <c r="AS98" s="109" t="n">
        <v>0</v>
      </c>
      <c r="AT98" s="109" t="n">
        <v>2118</v>
      </c>
      <c r="AU98" s="109" t="n">
        <v>0</v>
      </c>
      <c r="AV98" s="109" t="n">
        <v>0</v>
      </c>
      <c r="AW98" s="109" t="n">
        <v>0</v>
      </c>
      <c r="AX98" s="109" t="n">
        <v>0</v>
      </c>
      <c r="AY98" s="109" t="n">
        <v>0</v>
      </c>
      <c r="AZ98" s="109" t="n">
        <v>0</v>
      </c>
      <c r="BA98" s="109" t="n">
        <v>0</v>
      </c>
      <c r="BB98" s="109" t="n">
        <v>0</v>
      </c>
      <c r="BC98" s="109" t="n">
        <v>0</v>
      </c>
      <c r="BD98" s="109" t="n">
        <v>0</v>
      </c>
      <c r="BE98" s="109" t="n">
        <v>0</v>
      </c>
      <c r="BF98" s="109" t="n">
        <v>0</v>
      </c>
      <c r="BG98" s="109" t="n">
        <v>9388.05</v>
      </c>
      <c r="BH98" s="109" t="n">
        <v>0</v>
      </c>
      <c r="BI98" s="109" t="n">
        <v>0</v>
      </c>
      <c r="BJ98" s="109" t="n">
        <v>0</v>
      </c>
      <c r="BK98" s="109" t="n">
        <v>6086.39</v>
      </c>
      <c r="BL98" s="109" t="n">
        <v>0</v>
      </c>
      <c r="BM98" s="109" t="n">
        <v>3265.64</v>
      </c>
      <c r="BN98" s="109" t="n">
        <v>0</v>
      </c>
      <c r="BO98" s="109" t="n">
        <v>0</v>
      </c>
      <c r="BP98" s="109" t="n">
        <v>0</v>
      </c>
      <c r="BQ98" s="109" t="n">
        <v>0</v>
      </c>
      <c r="BR98" s="109" t="n">
        <v>0</v>
      </c>
      <c r="BS98" s="109" t="n">
        <v>0</v>
      </c>
      <c r="BT98" s="109" t="n">
        <v>0</v>
      </c>
      <c r="BU98" s="109" t="n">
        <v>6258.5</v>
      </c>
      <c r="BV98" s="109" t="n">
        <v>0</v>
      </c>
      <c r="BW98" s="109" t="n">
        <v>0</v>
      </c>
      <c r="BX98" s="109" t="n">
        <v>4015</v>
      </c>
      <c r="BY98" s="109" t="n">
        <v>0</v>
      </c>
      <c r="BZ98" s="109" t="n">
        <v>0</v>
      </c>
      <c r="CA98" s="109" t="n">
        <v>0</v>
      </c>
      <c r="CB98" s="109" t="n">
        <v>2920</v>
      </c>
      <c r="CC98" s="109" t="n">
        <v>0</v>
      </c>
      <c r="CD98" s="109" t="n">
        <v>0</v>
      </c>
      <c r="CE98" s="109" t="n">
        <v>0</v>
      </c>
      <c r="CF98" s="109" t="n">
        <v>0</v>
      </c>
      <c r="CG98" s="109" t="n">
        <v>0</v>
      </c>
      <c r="CH98" s="109" t="n">
        <v>0</v>
      </c>
      <c r="CI98" s="109" t="n">
        <v>0</v>
      </c>
      <c r="CJ98" s="109" t="n">
        <v>0</v>
      </c>
      <c r="CK98" s="109" t="n">
        <v>4108.35</v>
      </c>
      <c r="CL98" s="109" t="n">
        <v>0</v>
      </c>
      <c r="CM98" s="109" t="n">
        <v>0</v>
      </c>
      <c r="CN98" s="109" t="n">
        <v>0</v>
      </c>
      <c r="CO98" s="109" t="n">
        <v>10556.57</v>
      </c>
      <c r="CP98" s="109" t="n">
        <v>0</v>
      </c>
      <c r="CQ98" s="109" t="n">
        <v>7305</v>
      </c>
      <c r="CR98" s="109" t="n">
        <v>0</v>
      </c>
      <c r="CS98" s="109" t="n">
        <v>9347.98</v>
      </c>
      <c r="CT98" s="109" t="n">
        <v>7193.68</v>
      </c>
      <c r="CU98" s="109" t="n">
        <v>2900</v>
      </c>
      <c r="CV98" s="109" t="n">
        <v>12600</v>
      </c>
      <c r="CW98" s="109" t="n">
        <v>0</v>
      </c>
      <c r="CX98" s="109" t="n">
        <v>0</v>
      </c>
      <c r="CY98" s="109" t="n">
        <v>0</v>
      </c>
      <c r="CZ98" s="109" t="n">
        <v>0</v>
      </c>
      <c r="DA98" s="109" t="n">
        <v>2530</v>
      </c>
      <c r="DB98" s="109" t="n">
        <v>0</v>
      </c>
      <c r="DC98" s="109" t="n">
        <v>294.94</v>
      </c>
      <c r="DD98" s="109" t="n">
        <v>7212.5</v>
      </c>
      <c r="DE98" s="109" t="n">
        <v>0</v>
      </c>
      <c r="DF98" s="109" t="n">
        <v>4200</v>
      </c>
      <c r="DG98" s="109" t="n">
        <v>0</v>
      </c>
      <c r="DH98" s="109" t="n">
        <v>0</v>
      </c>
      <c r="DI98" s="109" t="n">
        <v>0</v>
      </c>
      <c r="DJ98" s="109" t="n">
        <v>0</v>
      </c>
      <c r="DK98" s="109" t="n">
        <v>0</v>
      </c>
      <c r="DL98" s="109" t="n">
        <v>1550.04</v>
      </c>
      <c r="DM98" s="109" t="n">
        <v>0</v>
      </c>
      <c r="DN98" s="109" t="n">
        <v>5797.93</v>
      </c>
      <c r="DO98" s="109" t="n">
        <v>0</v>
      </c>
      <c r="DP98" s="109" t="n">
        <v>0</v>
      </c>
      <c r="DQ98" s="109" t="n">
        <v>3135.65</v>
      </c>
      <c r="DR98" s="109" t="n">
        <v>2095</v>
      </c>
      <c r="DS98" s="109" t="n">
        <v>0</v>
      </c>
      <c r="DT98" s="109" t="n">
        <v>0</v>
      </c>
      <c r="DU98" s="109" t="n">
        <v>0</v>
      </c>
      <c r="DV98" s="109" t="n">
        <v>0</v>
      </c>
      <c r="DW98" s="109" t="n">
        <v>2788.88</v>
      </c>
      <c r="DX98" s="109" t="n">
        <v>0</v>
      </c>
      <c r="DY98" s="109" t="n">
        <v>0</v>
      </c>
      <c r="DZ98" s="109" t="n">
        <v>0</v>
      </c>
      <c r="EA98" s="109" t="n">
        <v>0</v>
      </c>
      <c r="EB98" s="109" t="n">
        <v>0</v>
      </c>
      <c r="EC98" s="109" t="n">
        <v>0</v>
      </c>
      <c r="ED98" s="109" t="n">
        <v>0</v>
      </c>
      <c r="EE98" s="109" t="n">
        <v>0</v>
      </c>
      <c r="EF98" s="109" t="n">
        <v>0</v>
      </c>
      <c r="EG98" s="109" t="n">
        <v>0</v>
      </c>
      <c r="EH98" s="109" t="n">
        <v>0</v>
      </c>
      <c r="EI98" s="109" t="n">
        <v>0</v>
      </c>
      <c r="EJ98" s="109" t="n">
        <v>2585.36</v>
      </c>
      <c r="EK98" s="109" t="n">
        <v>0</v>
      </c>
      <c r="EL98" s="109" t="n">
        <v>0</v>
      </c>
      <c r="EM98" s="109" t="n">
        <v>7777.81</v>
      </c>
      <c r="EN98" s="109" t="n">
        <v>13068.09</v>
      </c>
      <c r="EO98" s="109" t="n">
        <v>0</v>
      </c>
      <c r="EP98" s="109" t="n">
        <v>6211.18</v>
      </c>
      <c r="EQ98" s="109" t="n">
        <v>0</v>
      </c>
      <c r="ER98" s="109" t="n">
        <v>0</v>
      </c>
      <c r="ES98" s="109" t="n">
        <v>0</v>
      </c>
      <c r="ET98" s="109" t="n">
        <v>0</v>
      </c>
      <c r="EU98" s="109" t="n">
        <v>0</v>
      </c>
      <c r="EV98" s="109" t="n">
        <v>0</v>
      </c>
      <c r="EW98" s="109" t="n">
        <v>0</v>
      </c>
      <c r="EX98" s="109" t="n">
        <v>0</v>
      </c>
      <c r="EY98" s="109" t="n">
        <f aca="false">ROUND(SUM(F98:EX98),5)</f>
        <v>195184.91</v>
      </c>
      <c r="EZ98" s="114"/>
      <c r="FA98" s="125"/>
      <c r="FB98" s="114"/>
      <c r="FC98" s="125"/>
      <c r="FD98" s="114"/>
      <c r="FE98" s="125"/>
      <c r="FF98" s="114"/>
      <c r="FG98" s="125"/>
      <c r="FH98" s="114"/>
      <c r="FI98" s="125"/>
      <c r="FJ98" s="114"/>
      <c r="FK98" s="125"/>
      <c r="FL98" s="114"/>
      <c r="FM98" s="125"/>
      <c r="FN98" s="114"/>
      <c r="FO98" s="125"/>
      <c r="FP98" s="114"/>
      <c r="FQ98" s="125"/>
      <c r="FR98" s="114"/>
      <c r="FS98" s="125"/>
      <c r="FT98" s="114"/>
      <c r="FU98" s="125"/>
      <c r="FV98" s="114"/>
      <c r="FW98" s="125"/>
      <c r="FX98" s="114"/>
      <c r="FY98" s="125"/>
      <c r="FZ98" s="114"/>
      <c r="GA98" s="125"/>
      <c r="GB98" s="114"/>
      <c r="GC98" s="125"/>
      <c r="GD98" s="114"/>
      <c r="GE98" s="125"/>
      <c r="GF98" s="114"/>
      <c r="GG98" s="125"/>
      <c r="GH98" s="114"/>
      <c r="GI98" s="125"/>
      <c r="GJ98" s="114"/>
      <c r="GK98" s="125"/>
      <c r="GL98" s="114"/>
      <c r="GM98" s="125"/>
      <c r="GN98" s="114"/>
      <c r="GO98" s="125"/>
      <c r="GP98" s="114"/>
      <c r="GQ98" s="125"/>
      <c r="GR98" s="114"/>
      <c r="GS98" s="125"/>
      <c r="GT98" s="114"/>
      <c r="GU98" s="125"/>
      <c r="GV98" s="114"/>
      <c r="GW98" s="125"/>
      <c r="GX98" s="114"/>
      <c r="GY98" s="125"/>
      <c r="GZ98" s="114"/>
      <c r="HA98" s="125"/>
      <c r="HB98" s="114"/>
      <c r="HC98" s="125"/>
      <c r="HD98" s="114"/>
      <c r="HE98" s="125"/>
      <c r="HF98" s="114"/>
      <c r="HG98" s="125"/>
      <c r="HH98" s="114"/>
      <c r="HI98" s="125"/>
      <c r="HJ98" s="114"/>
      <c r="HK98" s="125"/>
      <c r="HL98" s="114"/>
      <c r="HM98" s="125"/>
      <c r="HN98" s="114"/>
      <c r="HO98" s="125"/>
      <c r="HP98" s="114"/>
      <c r="HQ98" s="125"/>
      <c r="HR98" s="114"/>
      <c r="HS98" s="125"/>
      <c r="HT98" s="114"/>
      <c r="HU98" s="125"/>
      <c r="HV98" s="114"/>
      <c r="HW98" s="125"/>
      <c r="HX98" s="114"/>
      <c r="HY98" s="125"/>
      <c r="HZ98" s="114"/>
      <c r="IA98" s="125"/>
      <c r="IB98" s="114"/>
      <c r="IC98" s="125"/>
      <c r="ID98" s="114"/>
      <c r="IE98" s="125"/>
      <c r="IF98" s="114"/>
      <c r="IG98" s="125"/>
      <c r="IH98" s="114"/>
      <c r="II98" s="125"/>
      <c r="IJ98" s="114"/>
      <c r="IK98" s="125"/>
      <c r="IL98" s="114"/>
      <c r="IM98" s="125"/>
      <c r="IN98" s="114"/>
      <c r="IO98" s="125"/>
      <c r="IP98" s="114"/>
      <c r="IQ98" s="125"/>
      <c r="IR98" s="114"/>
      <c r="IS98" s="125"/>
      <c r="IT98" s="114"/>
      <c r="IU98" s="125"/>
      <c r="IV98" s="114"/>
      <c r="IW98" s="125"/>
      <c r="IX98" s="114"/>
      <c r="IY98" s="125"/>
      <c r="IZ98" s="114"/>
      <c r="JA98" s="125"/>
      <c r="JB98" s="114"/>
      <c r="JC98" s="125"/>
      <c r="JD98" s="114"/>
      <c r="JE98" s="125"/>
      <c r="JF98" s="114"/>
      <c r="JG98" s="125"/>
      <c r="JH98" s="114"/>
      <c r="JI98" s="125"/>
      <c r="JJ98" s="114"/>
      <c r="JK98" s="125"/>
      <c r="JL98" s="114"/>
      <c r="JM98" s="125"/>
      <c r="JN98" s="114"/>
      <c r="JO98" s="125"/>
      <c r="JP98" s="114"/>
      <c r="JQ98" s="125"/>
      <c r="JR98" s="114"/>
      <c r="JS98" s="125"/>
      <c r="JT98" s="114"/>
      <c r="JU98" s="125"/>
      <c r="JV98" s="114"/>
      <c r="JW98" s="125"/>
      <c r="JX98" s="114"/>
      <c r="JY98" s="126"/>
      <c r="JZ98" s="126"/>
      <c r="KA98" s="126"/>
      <c r="KB98" s="126"/>
      <c r="KC98" s="126"/>
      <c r="KD98" s="126"/>
      <c r="KE98" s="126"/>
      <c r="KF98" s="126"/>
      <c r="KG98" s="126"/>
      <c r="KH98" s="126"/>
      <c r="KI98" s="126"/>
      <c r="KJ98" s="126"/>
      <c r="KK98" s="126"/>
      <c r="KL98" s="126"/>
    </row>
    <row r="99" customFormat="false" ht="13.8" hidden="false" customHeight="false" outlineLevel="0" collapsed="false">
      <c r="A99" s="76"/>
      <c r="B99" s="76"/>
      <c r="C99" s="76"/>
      <c r="D99" s="76"/>
      <c r="E99" s="76" t="s">
        <v>136</v>
      </c>
      <c r="F99" s="109" t="n">
        <v>0</v>
      </c>
      <c r="G99" s="109" t="n">
        <v>0</v>
      </c>
      <c r="H99" s="109" t="n">
        <v>0</v>
      </c>
      <c r="I99" s="109" t="n">
        <v>0</v>
      </c>
      <c r="J99" s="109" t="n">
        <v>0</v>
      </c>
      <c r="K99" s="109" t="n">
        <v>0</v>
      </c>
      <c r="L99" s="109" t="n">
        <v>0</v>
      </c>
      <c r="M99" s="109" t="n">
        <v>0</v>
      </c>
      <c r="N99" s="109" t="n">
        <v>0</v>
      </c>
      <c r="O99" s="109" t="n">
        <v>0</v>
      </c>
      <c r="P99" s="109" t="n">
        <v>0</v>
      </c>
      <c r="Q99" s="109" t="n">
        <v>0</v>
      </c>
      <c r="R99" s="109" t="n">
        <v>0</v>
      </c>
      <c r="S99" s="109" t="n">
        <v>0</v>
      </c>
      <c r="T99" s="109" t="n">
        <v>0</v>
      </c>
      <c r="U99" s="109" t="n">
        <v>0</v>
      </c>
      <c r="V99" s="109" t="n">
        <v>0</v>
      </c>
      <c r="W99" s="109" t="n">
        <v>0</v>
      </c>
      <c r="X99" s="109" t="n">
        <v>0</v>
      </c>
      <c r="Y99" s="109" t="n">
        <v>0</v>
      </c>
      <c r="Z99" s="109" t="n">
        <v>0</v>
      </c>
      <c r="AA99" s="109" t="n">
        <v>0</v>
      </c>
      <c r="AB99" s="109" t="n">
        <v>0</v>
      </c>
      <c r="AC99" s="109" t="n">
        <v>0</v>
      </c>
      <c r="AD99" s="109" t="n">
        <v>0</v>
      </c>
      <c r="AE99" s="109" t="n">
        <v>0</v>
      </c>
      <c r="AF99" s="109" t="n">
        <v>0</v>
      </c>
      <c r="AG99" s="109" t="n">
        <v>0</v>
      </c>
      <c r="AH99" s="109" t="n">
        <v>0</v>
      </c>
      <c r="AI99" s="109" t="n">
        <v>0</v>
      </c>
      <c r="AJ99" s="109" t="n">
        <v>0</v>
      </c>
      <c r="AK99" s="109" t="n">
        <v>0</v>
      </c>
      <c r="AL99" s="109" t="n">
        <v>0</v>
      </c>
      <c r="AM99" s="109" t="n">
        <v>0</v>
      </c>
      <c r="AN99" s="109" t="n">
        <v>0</v>
      </c>
      <c r="AO99" s="109" t="n">
        <v>0</v>
      </c>
      <c r="AP99" s="109" t="n">
        <v>0</v>
      </c>
      <c r="AQ99" s="109" t="n">
        <v>0</v>
      </c>
      <c r="AR99" s="109" t="n">
        <v>0</v>
      </c>
      <c r="AS99" s="109" t="n">
        <v>0</v>
      </c>
      <c r="AT99" s="109" t="n">
        <v>0</v>
      </c>
      <c r="AU99" s="109" t="n">
        <v>0</v>
      </c>
      <c r="AV99" s="109" t="n">
        <v>0</v>
      </c>
      <c r="AW99" s="109" t="n">
        <v>0</v>
      </c>
      <c r="AX99" s="109" t="n">
        <v>0</v>
      </c>
      <c r="AY99" s="109" t="n">
        <v>0</v>
      </c>
      <c r="AZ99" s="109" t="n">
        <v>0</v>
      </c>
      <c r="BA99" s="109" t="n">
        <v>0</v>
      </c>
      <c r="BB99" s="109" t="n">
        <v>0</v>
      </c>
      <c r="BC99" s="109" t="n">
        <v>0</v>
      </c>
      <c r="BD99" s="109" t="n">
        <v>0</v>
      </c>
      <c r="BE99" s="109" t="n">
        <v>0</v>
      </c>
      <c r="BF99" s="109" t="n">
        <v>0</v>
      </c>
      <c r="BG99" s="109" t="n">
        <v>0</v>
      </c>
      <c r="BH99" s="109" t="n">
        <v>0</v>
      </c>
      <c r="BI99" s="109" t="n">
        <v>0</v>
      </c>
      <c r="BJ99" s="109" t="n">
        <v>0</v>
      </c>
      <c r="BK99" s="109" t="n">
        <v>0</v>
      </c>
      <c r="BL99" s="109" t="n">
        <v>0</v>
      </c>
      <c r="BM99" s="109" t="n">
        <v>0</v>
      </c>
      <c r="BN99" s="109" t="n">
        <v>0</v>
      </c>
      <c r="BO99" s="109" t="n">
        <v>0</v>
      </c>
      <c r="BP99" s="109" t="n">
        <v>0</v>
      </c>
      <c r="BQ99" s="109" t="n">
        <v>0</v>
      </c>
      <c r="BR99" s="109" t="n">
        <v>0</v>
      </c>
      <c r="BS99" s="109" t="n">
        <v>0</v>
      </c>
      <c r="BT99" s="109" t="n">
        <v>0</v>
      </c>
      <c r="BU99" s="109" t="n">
        <v>0</v>
      </c>
      <c r="BV99" s="109" t="n">
        <v>0</v>
      </c>
      <c r="BW99" s="109" t="n">
        <v>0</v>
      </c>
      <c r="BX99" s="109" t="n">
        <v>0</v>
      </c>
      <c r="BY99" s="109" t="n">
        <v>0</v>
      </c>
      <c r="BZ99" s="109" t="n">
        <v>0</v>
      </c>
      <c r="CA99" s="109" t="n">
        <v>0</v>
      </c>
      <c r="CB99" s="109" t="n">
        <v>0</v>
      </c>
      <c r="CC99" s="109" t="n">
        <v>0</v>
      </c>
      <c r="CD99" s="109" t="n">
        <v>0</v>
      </c>
      <c r="CE99" s="109" t="n">
        <v>0</v>
      </c>
      <c r="CF99" s="109" t="n">
        <v>0</v>
      </c>
      <c r="CG99" s="109" t="n">
        <v>0</v>
      </c>
      <c r="CH99" s="109" t="n">
        <v>0</v>
      </c>
      <c r="CI99" s="109" t="n">
        <v>0</v>
      </c>
      <c r="CJ99" s="109" t="n">
        <v>0</v>
      </c>
      <c r="CK99" s="109" t="n">
        <v>0</v>
      </c>
      <c r="CL99" s="109" t="n">
        <v>0</v>
      </c>
      <c r="CM99" s="109" t="n">
        <v>0</v>
      </c>
      <c r="CN99" s="109" t="n">
        <v>0</v>
      </c>
      <c r="CO99" s="109" t="n">
        <v>0</v>
      </c>
      <c r="CP99" s="109" t="n">
        <v>0</v>
      </c>
      <c r="CQ99" s="109" t="n">
        <v>0</v>
      </c>
      <c r="CR99" s="109" t="n">
        <v>0</v>
      </c>
      <c r="CS99" s="109" t="n">
        <v>0</v>
      </c>
      <c r="CT99" s="109" t="n">
        <v>0</v>
      </c>
      <c r="CU99" s="109" t="n">
        <v>0</v>
      </c>
      <c r="CV99" s="109" t="n">
        <v>0</v>
      </c>
      <c r="CW99" s="109" t="n">
        <v>0</v>
      </c>
      <c r="CX99" s="109" t="n">
        <v>0</v>
      </c>
      <c r="CY99" s="109" t="n">
        <v>0</v>
      </c>
      <c r="CZ99" s="109" t="n">
        <v>0</v>
      </c>
      <c r="DA99" s="109" t="n">
        <v>0</v>
      </c>
      <c r="DB99" s="109" t="n">
        <v>0</v>
      </c>
      <c r="DC99" s="109" t="n">
        <v>0</v>
      </c>
      <c r="DD99" s="109" t="n">
        <v>0</v>
      </c>
      <c r="DE99" s="109" t="n">
        <v>0</v>
      </c>
      <c r="DF99" s="109" t="n">
        <v>0</v>
      </c>
      <c r="DG99" s="109" t="n">
        <v>0</v>
      </c>
      <c r="DH99" s="109" t="n">
        <v>0</v>
      </c>
      <c r="DI99" s="109" t="n">
        <v>0</v>
      </c>
      <c r="DJ99" s="109" t="n">
        <v>0</v>
      </c>
      <c r="DK99" s="109" t="n">
        <v>0</v>
      </c>
      <c r="DL99" s="109" t="n">
        <v>0</v>
      </c>
      <c r="DM99" s="109" t="n">
        <v>0</v>
      </c>
      <c r="DN99" s="109" t="n">
        <v>0</v>
      </c>
      <c r="DO99" s="109" t="n">
        <v>0</v>
      </c>
      <c r="DP99" s="109" t="n">
        <v>0</v>
      </c>
      <c r="DQ99" s="109" t="n">
        <v>0</v>
      </c>
      <c r="DR99" s="109" t="n">
        <v>0</v>
      </c>
      <c r="DS99" s="109" t="n">
        <v>0</v>
      </c>
      <c r="DT99" s="109" t="n">
        <v>0</v>
      </c>
      <c r="DU99" s="109" t="n">
        <v>0</v>
      </c>
      <c r="DV99" s="109" t="n">
        <v>0</v>
      </c>
      <c r="DW99" s="109" t="n">
        <v>0</v>
      </c>
      <c r="DX99" s="109" t="n">
        <v>0</v>
      </c>
      <c r="DY99" s="109" t="n">
        <v>0</v>
      </c>
      <c r="DZ99" s="109" t="n">
        <v>0</v>
      </c>
      <c r="EA99" s="109" t="n">
        <v>0</v>
      </c>
      <c r="EB99" s="109" t="n">
        <v>0</v>
      </c>
      <c r="EC99" s="109" t="n">
        <v>0</v>
      </c>
      <c r="ED99" s="109" t="n">
        <v>0</v>
      </c>
      <c r="EE99" s="109" t="n">
        <v>0</v>
      </c>
      <c r="EF99" s="109" t="n">
        <v>0</v>
      </c>
      <c r="EG99" s="109" t="n">
        <v>0</v>
      </c>
      <c r="EH99" s="109" t="n">
        <v>0</v>
      </c>
      <c r="EI99" s="109" t="n">
        <v>0</v>
      </c>
      <c r="EJ99" s="109" t="n">
        <v>0</v>
      </c>
      <c r="EK99" s="109" t="n">
        <v>0</v>
      </c>
      <c r="EL99" s="109" t="n">
        <v>0</v>
      </c>
      <c r="EM99" s="109" t="n">
        <v>0</v>
      </c>
      <c r="EN99" s="109" t="n">
        <v>0</v>
      </c>
      <c r="EO99" s="109" t="n">
        <v>0</v>
      </c>
      <c r="EP99" s="109" t="n">
        <v>0</v>
      </c>
      <c r="EQ99" s="109" t="n">
        <v>0</v>
      </c>
      <c r="ER99" s="109" t="n">
        <v>0</v>
      </c>
      <c r="ES99" s="109" t="n">
        <v>0</v>
      </c>
      <c r="ET99" s="109" t="n">
        <v>0</v>
      </c>
      <c r="EU99" s="109" t="n">
        <v>0</v>
      </c>
      <c r="EV99" s="109" t="n">
        <v>0</v>
      </c>
      <c r="EW99" s="109" t="n">
        <v>0</v>
      </c>
      <c r="EX99" s="109" t="n">
        <v>0</v>
      </c>
      <c r="EY99" s="109" t="n">
        <f aca="false">ROUND(SUM(F99:EX99),5)</f>
        <v>0</v>
      </c>
      <c r="EZ99" s="114"/>
      <c r="FA99" s="125"/>
      <c r="FB99" s="114"/>
      <c r="FC99" s="125"/>
      <c r="FD99" s="114"/>
      <c r="FE99" s="125"/>
      <c r="FF99" s="114"/>
      <c r="FG99" s="125"/>
      <c r="FH99" s="114"/>
      <c r="FI99" s="125"/>
      <c r="FJ99" s="114"/>
      <c r="FK99" s="125"/>
      <c r="FL99" s="114"/>
      <c r="FM99" s="125"/>
      <c r="FN99" s="114"/>
      <c r="FO99" s="125"/>
      <c r="FP99" s="114"/>
      <c r="FQ99" s="125"/>
      <c r="FR99" s="114"/>
      <c r="FS99" s="125"/>
      <c r="FT99" s="114"/>
      <c r="FU99" s="125"/>
      <c r="FV99" s="114"/>
      <c r="FW99" s="125"/>
      <c r="FX99" s="114"/>
      <c r="FY99" s="125"/>
      <c r="FZ99" s="114"/>
      <c r="GA99" s="125"/>
      <c r="GB99" s="114"/>
      <c r="GC99" s="125"/>
      <c r="GD99" s="114"/>
      <c r="GE99" s="125"/>
      <c r="GF99" s="114"/>
      <c r="GG99" s="125"/>
      <c r="GH99" s="114"/>
      <c r="GI99" s="125"/>
      <c r="GJ99" s="114"/>
      <c r="GK99" s="125"/>
      <c r="GL99" s="114"/>
      <c r="GM99" s="125"/>
      <c r="GN99" s="114"/>
      <c r="GO99" s="125"/>
      <c r="GP99" s="114"/>
      <c r="GQ99" s="125"/>
      <c r="GR99" s="114"/>
      <c r="GS99" s="125"/>
      <c r="GT99" s="114"/>
      <c r="GU99" s="125"/>
      <c r="GV99" s="114"/>
      <c r="GW99" s="125"/>
      <c r="GX99" s="114"/>
      <c r="GY99" s="125"/>
      <c r="GZ99" s="114"/>
      <c r="HA99" s="125"/>
      <c r="HB99" s="114"/>
      <c r="HC99" s="125"/>
      <c r="HD99" s="114"/>
      <c r="HE99" s="125"/>
      <c r="HF99" s="114"/>
      <c r="HG99" s="125"/>
      <c r="HH99" s="114"/>
      <c r="HI99" s="125"/>
      <c r="HJ99" s="114"/>
      <c r="HK99" s="125"/>
      <c r="HL99" s="114"/>
      <c r="HM99" s="125"/>
      <c r="HN99" s="114"/>
      <c r="HO99" s="125"/>
      <c r="HP99" s="114"/>
      <c r="HQ99" s="125"/>
      <c r="HR99" s="114"/>
      <c r="HS99" s="125"/>
      <c r="HT99" s="114"/>
      <c r="HU99" s="125"/>
      <c r="HV99" s="114"/>
      <c r="HW99" s="125"/>
      <c r="HX99" s="114"/>
      <c r="HY99" s="125"/>
      <c r="HZ99" s="114"/>
      <c r="IA99" s="125"/>
      <c r="IB99" s="114"/>
      <c r="IC99" s="125"/>
      <c r="ID99" s="114"/>
      <c r="IE99" s="125"/>
      <c r="IF99" s="114"/>
      <c r="IG99" s="125"/>
      <c r="IH99" s="114"/>
      <c r="II99" s="125"/>
      <c r="IJ99" s="114"/>
      <c r="IK99" s="125"/>
      <c r="IL99" s="114"/>
      <c r="IM99" s="125"/>
      <c r="IN99" s="114"/>
      <c r="IO99" s="125"/>
      <c r="IP99" s="114"/>
      <c r="IQ99" s="125"/>
      <c r="IR99" s="114"/>
      <c r="IS99" s="125"/>
      <c r="IT99" s="114"/>
      <c r="IU99" s="125"/>
      <c r="IV99" s="114"/>
      <c r="IW99" s="125"/>
      <c r="IX99" s="114"/>
      <c r="IY99" s="125"/>
      <c r="IZ99" s="114"/>
      <c r="JA99" s="125"/>
      <c r="JB99" s="114"/>
      <c r="JC99" s="125"/>
      <c r="JD99" s="114"/>
      <c r="JE99" s="125"/>
      <c r="JF99" s="114"/>
      <c r="JG99" s="125"/>
      <c r="JH99" s="114"/>
      <c r="JI99" s="125"/>
      <c r="JJ99" s="114"/>
      <c r="JK99" s="125"/>
      <c r="JL99" s="114"/>
      <c r="JM99" s="125"/>
      <c r="JN99" s="114"/>
      <c r="JO99" s="125"/>
      <c r="JP99" s="114"/>
      <c r="JQ99" s="125"/>
      <c r="JR99" s="114"/>
      <c r="JS99" s="125"/>
      <c r="JT99" s="114"/>
      <c r="JU99" s="125"/>
      <c r="JV99" s="114"/>
      <c r="JW99" s="125"/>
      <c r="JX99" s="114"/>
      <c r="JY99" s="126"/>
      <c r="JZ99" s="126"/>
      <c r="KA99" s="126"/>
      <c r="KB99" s="126"/>
      <c r="KC99" s="126"/>
      <c r="KD99" s="126"/>
      <c r="KE99" s="126"/>
      <c r="KF99" s="126"/>
      <c r="KG99" s="126"/>
      <c r="KH99" s="126"/>
      <c r="KI99" s="126"/>
      <c r="KJ99" s="126"/>
      <c r="KK99" s="126"/>
      <c r="KL99" s="126"/>
    </row>
    <row r="100" customFormat="false" ht="13.8" hidden="false" customHeight="false" outlineLevel="0" collapsed="false">
      <c r="A100" s="76"/>
      <c r="B100" s="76"/>
      <c r="C100" s="76"/>
      <c r="D100" s="76"/>
      <c r="E100" s="76" t="s">
        <v>137</v>
      </c>
      <c r="F100" s="113" t="n">
        <v>0</v>
      </c>
      <c r="G100" s="113" t="n">
        <v>0</v>
      </c>
      <c r="H100" s="113" t="n">
        <v>0</v>
      </c>
      <c r="I100" s="113" t="n">
        <v>0</v>
      </c>
      <c r="J100" s="113" t="n">
        <v>0</v>
      </c>
      <c r="K100" s="113" t="n">
        <v>0</v>
      </c>
      <c r="L100" s="113" t="n">
        <v>0</v>
      </c>
      <c r="M100" s="113" t="n">
        <v>0</v>
      </c>
      <c r="N100" s="113" t="n">
        <v>0</v>
      </c>
      <c r="O100" s="113" t="n">
        <v>0</v>
      </c>
      <c r="P100" s="113" t="n">
        <v>0</v>
      </c>
      <c r="Q100" s="113" t="n">
        <v>0</v>
      </c>
      <c r="R100" s="113" t="n">
        <v>0</v>
      </c>
      <c r="S100" s="113" t="n">
        <v>0</v>
      </c>
      <c r="T100" s="113" t="n">
        <v>0</v>
      </c>
      <c r="U100" s="113" t="n">
        <v>0</v>
      </c>
      <c r="V100" s="113" t="n">
        <v>0</v>
      </c>
      <c r="W100" s="113" t="n">
        <v>0</v>
      </c>
      <c r="X100" s="113" t="n">
        <v>0</v>
      </c>
      <c r="Y100" s="113" t="n">
        <v>0</v>
      </c>
      <c r="Z100" s="113" t="n">
        <v>0</v>
      </c>
      <c r="AA100" s="113" t="n">
        <v>0</v>
      </c>
      <c r="AB100" s="113" t="n">
        <v>0</v>
      </c>
      <c r="AC100" s="113" t="n">
        <v>0</v>
      </c>
      <c r="AD100" s="113" t="n">
        <v>0</v>
      </c>
      <c r="AE100" s="113" t="n">
        <v>0</v>
      </c>
      <c r="AF100" s="113" t="n">
        <v>0</v>
      </c>
      <c r="AG100" s="113" t="n">
        <v>0</v>
      </c>
      <c r="AH100" s="113" t="n">
        <v>0</v>
      </c>
      <c r="AI100" s="113" t="n">
        <v>0</v>
      </c>
      <c r="AJ100" s="113" t="n">
        <v>0</v>
      </c>
      <c r="AK100" s="113" t="n">
        <v>0</v>
      </c>
      <c r="AL100" s="113" t="n">
        <v>0</v>
      </c>
      <c r="AM100" s="113" t="n">
        <v>0</v>
      </c>
      <c r="AN100" s="113" t="n">
        <v>0</v>
      </c>
      <c r="AO100" s="113" t="n">
        <v>0</v>
      </c>
      <c r="AP100" s="113" t="n">
        <v>0</v>
      </c>
      <c r="AQ100" s="113" t="n">
        <v>0</v>
      </c>
      <c r="AR100" s="113" t="n">
        <v>0</v>
      </c>
      <c r="AS100" s="113" t="n">
        <v>0</v>
      </c>
      <c r="AT100" s="113" t="n">
        <v>0</v>
      </c>
      <c r="AU100" s="113" t="n">
        <v>0</v>
      </c>
      <c r="AV100" s="113" t="n">
        <v>0</v>
      </c>
      <c r="AW100" s="113" t="n">
        <v>0</v>
      </c>
      <c r="AX100" s="113" t="n">
        <v>0</v>
      </c>
      <c r="AY100" s="113" t="n">
        <v>0</v>
      </c>
      <c r="AZ100" s="113" t="n">
        <v>0</v>
      </c>
      <c r="BA100" s="113" t="n">
        <v>0</v>
      </c>
      <c r="BB100" s="113" t="n">
        <v>0</v>
      </c>
      <c r="BC100" s="113" t="n">
        <v>0</v>
      </c>
      <c r="BD100" s="113" t="n">
        <v>0</v>
      </c>
      <c r="BE100" s="113" t="n">
        <v>0</v>
      </c>
      <c r="BF100" s="113" t="n">
        <v>0</v>
      </c>
      <c r="BG100" s="113" t="n">
        <v>0</v>
      </c>
      <c r="BH100" s="113" t="n">
        <v>0</v>
      </c>
      <c r="BI100" s="113" t="n">
        <v>0</v>
      </c>
      <c r="BJ100" s="113" t="n">
        <v>0</v>
      </c>
      <c r="BK100" s="113" t="n">
        <v>0</v>
      </c>
      <c r="BL100" s="113" t="n">
        <v>0</v>
      </c>
      <c r="BM100" s="113" t="n">
        <v>0</v>
      </c>
      <c r="BN100" s="113" t="n">
        <v>0</v>
      </c>
      <c r="BO100" s="113" t="n">
        <v>0</v>
      </c>
      <c r="BP100" s="113" t="n">
        <v>0</v>
      </c>
      <c r="BQ100" s="113" t="n">
        <v>0</v>
      </c>
      <c r="BR100" s="113" t="n">
        <v>0</v>
      </c>
      <c r="BS100" s="113" t="n">
        <v>0</v>
      </c>
      <c r="BT100" s="113" t="n">
        <v>0</v>
      </c>
      <c r="BU100" s="113" t="n">
        <v>0</v>
      </c>
      <c r="BV100" s="113" t="n">
        <v>0</v>
      </c>
      <c r="BW100" s="113" t="n">
        <v>0</v>
      </c>
      <c r="BX100" s="113" t="n">
        <v>0</v>
      </c>
      <c r="BY100" s="113" t="n">
        <v>0</v>
      </c>
      <c r="BZ100" s="113" t="n">
        <v>0</v>
      </c>
      <c r="CA100" s="113" t="n">
        <v>0</v>
      </c>
      <c r="CB100" s="113" t="n">
        <v>0</v>
      </c>
      <c r="CC100" s="113" t="n">
        <v>0</v>
      </c>
      <c r="CD100" s="113" t="n">
        <v>0</v>
      </c>
      <c r="CE100" s="113" t="n">
        <v>0</v>
      </c>
      <c r="CF100" s="113" t="n">
        <v>0</v>
      </c>
      <c r="CG100" s="113" t="n">
        <v>0</v>
      </c>
      <c r="CH100" s="113" t="n">
        <v>0</v>
      </c>
      <c r="CI100" s="113" t="n">
        <v>0</v>
      </c>
      <c r="CJ100" s="113" t="n">
        <v>0</v>
      </c>
      <c r="CK100" s="113" t="n">
        <v>0</v>
      </c>
      <c r="CL100" s="113" t="n">
        <v>0</v>
      </c>
      <c r="CM100" s="113" t="n">
        <v>0</v>
      </c>
      <c r="CN100" s="113" t="n">
        <v>0</v>
      </c>
      <c r="CO100" s="113" t="n">
        <v>0</v>
      </c>
      <c r="CP100" s="113" t="n">
        <v>0</v>
      </c>
      <c r="CQ100" s="113" t="n">
        <v>0</v>
      </c>
      <c r="CR100" s="113" t="n">
        <v>0</v>
      </c>
      <c r="CS100" s="113" t="n">
        <v>0</v>
      </c>
      <c r="CT100" s="113" t="n">
        <v>0</v>
      </c>
      <c r="CU100" s="113" t="n">
        <v>0</v>
      </c>
      <c r="CV100" s="113" t="n">
        <v>0</v>
      </c>
      <c r="CW100" s="113" t="n">
        <v>0</v>
      </c>
      <c r="CX100" s="113" t="n">
        <v>0</v>
      </c>
      <c r="CY100" s="113" t="n">
        <v>0</v>
      </c>
      <c r="CZ100" s="113" t="n">
        <v>0</v>
      </c>
      <c r="DA100" s="113" t="n">
        <v>0</v>
      </c>
      <c r="DB100" s="113" t="n">
        <v>0</v>
      </c>
      <c r="DC100" s="113" t="n">
        <v>0</v>
      </c>
      <c r="DD100" s="113" t="n">
        <v>0</v>
      </c>
      <c r="DE100" s="113" t="n">
        <v>0</v>
      </c>
      <c r="DF100" s="113" t="n">
        <v>0</v>
      </c>
      <c r="DG100" s="113" t="n">
        <v>0</v>
      </c>
      <c r="DH100" s="113" t="n">
        <v>0</v>
      </c>
      <c r="DI100" s="113" t="n">
        <v>0</v>
      </c>
      <c r="DJ100" s="113" t="n">
        <v>0</v>
      </c>
      <c r="DK100" s="113" t="n">
        <v>0</v>
      </c>
      <c r="DL100" s="113" t="n">
        <v>0</v>
      </c>
      <c r="DM100" s="113" t="n">
        <v>0</v>
      </c>
      <c r="DN100" s="113" t="n">
        <v>0</v>
      </c>
      <c r="DO100" s="113" t="n">
        <v>0</v>
      </c>
      <c r="DP100" s="113" t="n">
        <v>0</v>
      </c>
      <c r="DQ100" s="113" t="n">
        <v>0</v>
      </c>
      <c r="DR100" s="113" t="n">
        <v>0</v>
      </c>
      <c r="DS100" s="113" t="n">
        <v>0</v>
      </c>
      <c r="DT100" s="113" t="n">
        <v>0</v>
      </c>
      <c r="DU100" s="113" t="n">
        <v>0</v>
      </c>
      <c r="DV100" s="113" t="n">
        <v>0</v>
      </c>
      <c r="DW100" s="113" t="n">
        <v>0</v>
      </c>
      <c r="DX100" s="113" t="n">
        <v>0</v>
      </c>
      <c r="DY100" s="113" t="n">
        <v>0</v>
      </c>
      <c r="DZ100" s="113" t="n">
        <v>0</v>
      </c>
      <c r="EA100" s="113" t="n">
        <v>0</v>
      </c>
      <c r="EB100" s="113" t="n">
        <v>0</v>
      </c>
      <c r="EC100" s="113" t="n">
        <v>0</v>
      </c>
      <c r="ED100" s="113" t="n">
        <v>0</v>
      </c>
      <c r="EE100" s="113" t="n">
        <v>0</v>
      </c>
      <c r="EF100" s="113" t="n">
        <v>0</v>
      </c>
      <c r="EG100" s="113" t="n">
        <v>0</v>
      </c>
      <c r="EH100" s="113" t="n">
        <v>0</v>
      </c>
      <c r="EI100" s="113" t="n">
        <v>0</v>
      </c>
      <c r="EJ100" s="113" t="n">
        <v>0</v>
      </c>
      <c r="EK100" s="113" t="n">
        <v>0</v>
      </c>
      <c r="EL100" s="113" t="n">
        <v>0</v>
      </c>
      <c r="EM100" s="113" t="n">
        <v>0</v>
      </c>
      <c r="EN100" s="113" t="n">
        <v>0</v>
      </c>
      <c r="EO100" s="113" t="n">
        <v>0</v>
      </c>
      <c r="EP100" s="113" t="n">
        <v>0</v>
      </c>
      <c r="EQ100" s="113" t="n">
        <v>0</v>
      </c>
      <c r="ER100" s="113" t="n">
        <v>0</v>
      </c>
      <c r="ES100" s="113" t="n">
        <v>0</v>
      </c>
      <c r="ET100" s="113" t="n">
        <v>0</v>
      </c>
      <c r="EU100" s="113" t="n">
        <v>0</v>
      </c>
      <c r="EV100" s="113" t="n">
        <v>0</v>
      </c>
      <c r="EW100" s="113" t="n">
        <v>0</v>
      </c>
      <c r="EX100" s="113" t="n">
        <v>0</v>
      </c>
      <c r="EY100" s="113" t="n">
        <f aca="false">ROUND(SUM(F100:EX100),5)</f>
        <v>0</v>
      </c>
      <c r="EZ100" s="114"/>
      <c r="FA100" s="125"/>
      <c r="FB100" s="114"/>
      <c r="FC100" s="125"/>
      <c r="FD100" s="114"/>
      <c r="FE100" s="125"/>
      <c r="FF100" s="114"/>
      <c r="FG100" s="125"/>
      <c r="FH100" s="114"/>
      <c r="FI100" s="125"/>
      <c r="FJ100" s="114"/>
      <c r="FK100" s="125"/>
      <c r="FL100" s="114"/>
      <c r="FM100" s="125"/>
      <c r="FN100" s="114"/>
      <c r="FO100" s="125"/>
      <c r="FP100" s="114"/>
      <c r="FQ100" s="125"/>
      <c r="FR100" s="114"/>
      <c r="FS100" s="125"/>
      <c r="FT100" s="114"/>
      <c r="FU100" s="125"/>
      <c r="FV100" s="114"/>
      <c r="FW100" s="125"/>
      <c r="FX100" s="114"/>
      <c r="FY100" s="125"/>
      <c r="FZ100" s="114"/>
      <c r="GA100" s="125"/>
      <c r="GB100" s="114"/>
      <c r="GC100" s="125"/>
      <c r="GD100" s="114"/>
      <c r="GE100" s="125"/>
      <c r="GF100" s="114"/>
      <c r="GG100" s="125"/>
      <c r="GH100" s="114"/>
      <c r="GI100" s="125"/>
      <c r="GJ100" s="114"/>
      <c r="GK100" s="125"/>
      <c r="GL100" s="114"/>
      <c r="GM100" s="125"/>
      <c r="GN100" s="114"/>
      <c r="GO100" s="125"/>
      <c r="GP100" s="114"/>
      <c r="GQ100" s="125"/>
      <c r="GR100" s="114"/>
      <c r="GS100" s="125"/>
      <c r="GT100" s="114"/>
      <c r="GU100" s="125"/>
      <c r="GV100" s="114"/>
      <c r="GW100" s="125"/>
      <c r="GX100" s="114"/>
      <c r="GY100" s="125"/>
      <c r="GZ100" s="114"/>
      <c r="HA100" s="125"/>
      <c r="HB100" s="114"/>
      <c r="HC100" s="125"/>
      <c r="HD100" s="114"/>
      <c r="HE100" s="125"/>
      <c r="HF100" s="114"/>
      <c r="HG100" s="125"/>
      <c r="HH100" s="114"/>
      <c r="HI100" s="125"/>
      <c r="HJ100" s="114"/>
      <c r="HK100" s="125"/>
      <c r="HL100" s="114"/>
      <c r="HM100" s="125"/>
      <c r="HN100" s="114"/>
      <c r="HO100" s="125"/>
      <c r="HP100" s="114"/>
      <c r="HQ100" s="125"/>
      <c r="HR100" s="114"/>
      <c r="HS100" s="125"/>
      <c r="HT100" s="114"/>
      <c r="HU100" s="125"/>
      <c r="HV100" s="114"/>
      <c r="HW100" s="125"/>
      <c r="HX100" s="114"/>
      <c r="HY100" s="125"/>
      <c r="HZ100" s="114"/>
      <c r="IA100" s="125"/>
      <c r="IB100" s="114"/>
      <c r="IC100" s="125"/>
      <c r="ID100" s="114"/>
      <c r="IE100" s="125"/>
      <c r="IF100" s="114"/>
      <c r="IG100" s="125"/>
      <c r="IH100" s="114"/>
      <c r="II100" s="125"/>
      <c r="IJ100" s="114"/>
      <c r="IK100" s="125"/>
      <c r="IL100" s="114"/>
      <c r="IM100" s="125"/>
      <c r="IN100" s="114"/>
      <c r="IO100" s="125"/>
      <c r="IP100" s="114"/>
      <c r="IQ100" s="125"/>
      <c r="IR100" s="114"/>
      <c r="IS100" s="125"/>
      <c r="IT100" s="114"/>
      <c r="IU100" s="125"/>
      <c r="IV100" s="114"/>
      <c r="IW100" s="125"/>
      <c r="IX100" s="114"/>
      <c r="IY100" s="125"/>
      <c r="IZ100" s="114"/>
      <c r="JA100" s="125"/>
      <c r="JB100" s="114"/>
      <c r="JC100" s="125"/>
      <c r="JD100" s="114"/>
      <c r="JE100" s="125"/>
      <c r="JF100" s="114"/>
      <c r="JG100" s="125"/>
      <c r="JH100" s="114"/>
      <c r="JI100" s="125"/>
      <c r="JJ100" s="114"/>
      <c r="JK100" s="125"/>
      <c r="JL100" s="114"/>
      <c r="JM100" s="125"/>
      <c r="JN100" s="114"/>
      <c r="JO100" s="125"/>
      <c r="JP100" s="114"/>
      <c r="JQ100" s="125"/>
      <c r="JR100" s="114"/>
      <c r="JS100" s="125"/>
      <c r="JT100" s="114"/>
      <c r="JU100" s="125"/>
      <c r="JV100" s="114"/>
      <c r="JW100" s="125"/>
      <c r="JX100" s="114"/>
      <c r="JY100" s="126"/>
      <c r="JZ100" s="126"/>
      <c r="KA100" s="126"/>
      <c r="KB100" s="126"/>
      <c r="KC100" s="126"/>
      <c r="KD100" s="126"/>
      <c r="KE100" s="126"/>
      <c r="KF100" s="126"/>
      <c r="KG100" s="126"/>
      <c r="KH100" s="126"/>
      <c r="KI100" s="126"/>
      <c r="KJ100" s="126"/>
      <c r="KK100" s="126"/>
      <c r="KL100" s="126"/>
    </row>
    <row r="101" customFormat="false" ht="13.8" hidden="false" customHeight="false" outlineLevel="0" collapsed="false">
      <c r="A101" s="76"/>
      <c r="B101" s="76"/>
      <c r="C101" s="76"/>
      <c r="D101" s="76" t="s">
        <v>138</v>
      </c>
      <c r="E101" s="76"/>
      <c r="F101" s="109" t="n">
        <f aca="false">ROUND(SUM(F97:F100),5)</f>
        <v>0</v>
      </c>
      <c r="G101" s="109" t="n">
        <f aca="false">ROUND(SUM(G97:G100),5)</f>
        <v>3603.55</v>
      </c>
      <c r="H101" s="109" t="n">
        <f aca="false">ROUND(SUM(H97:H100),5)</f>
        <v>2936.56</v>
      </c>
      <c r="I101" s="109" t="n">
        <f aca="false">ROUND(SUM(I97:I100),5)</f>
        <v>0</v>
      </c>
      <c r="J101" s="109" t="n">
        <f aca="false">ROUND(SUM(J97:J100),5)</f>
        <v>6703.29</v>
      </c>
      <c r="K101" s="109" t="n">
        <f aca="false">ROUND(SUM(K97:K100),5)</f>
        <v>8763.11</v>
      </c>
      <c r="L101" s="109" t="n">
        <f aca="false">ROUND(SUM(L97:L100),5)</f>
        <v>0</v>
      </c>
      <c r="M101" s="109" t="n">
        <f aca="false">ROUND(SUM(M97:M100),5)</f>
        <v>0</v>
      </c>
      <c r="N101" s="109" t="n">
        <f aca="false">ROUND(SUM(N97:N100),5)</f>
        <v>2365</v>
      </c>
      <c r="O101" s="109" t="n">
        <f aca="false">ROUND(SUM(O97:O100),5)</f>
        <v>5480.96</v>
      </c>
      <c r="P101" s="109" t="n">
        <f aca="false">ROUND(SUM(P97:P100),5)</f>
        <v>0</v>
      </c>
      <c r="Q101" s="109" t="n">
        <f aca="false">ROUND(SUM(Q97:Q100),5)</f>
        <v>3118.75</v>
      </c>
      <c r="R101" s="109" t="n">
        <f aca="false">ROUND(SUM(R97:R100),5)</f>
        <v>0</v>
      </c>
      <c r="S101" s="109" t="n">
        <f aca="false">ROUND(SUM(S97:S100),5)</f>
        <v>0</v>
      </c>
      <c r="T101" s="109" t="n">
        <f aca="false">ROUND(SUM(T97:T100),5)</f>
        <v>0</v>
      </c>
      <c r="U101" s="109" t="n">
        <f aca="false">ROUND(SUM(U97:U100),5)</f>
        <v>0</v>
      </c>
      <c r="V101" s="109" t="n">
        <f aca="false">ROUND(SUM(V97:V100),5)</f>
        <v>5470.8</v>
      </c>
      <c r="W101" s="109" t="n">
        <f aca="false">ROUND(SUM(W97:W100),5)</f>
        <v>0</v>
      </c>
      <c r="X101" s="109" t="n">
        <f aca="false">ROUND(SUM(X97:X100),5)</f>
        <v>0</v>
      </c>
      <c r="Y101" s="109" t="n">
        <f aca="false">ROUND(SUM(Y97:Y100),5)</f>
        <v>2967</v>
      </c>
      <c r="Z101" s="109" t="n">
        <f aca="false">ROUND(SUM(Z97:Z100),5)</f>
        <v>0</v>
      </c>
      <c r="AA101" s="109" t="n">
        <f aca="false">ROUND(SUM(AA97:AA100),5)</f>
        <v>0</v>
      </c>
      <c r="AB101" s="109" t="n">
        <f aca="false">ROUND(SUM(AB97:AB100),5)</f>
        <v>0</v>
      </c>
      <c r="AC101" s="109" t="n">
        <f aca="false">ROUND(SUM(AC97:AC100),5)</f>
        <v>0</v>
      </c>
      <c r="AD101" s="109" t="n">
        <f aca="false">ROUND(SUM(AD97:AD100),5)</f>
        <v>1375.35</v>
      </c>
      <c r="AE101" s="109" t="n">
        <f aca="false">ROUND(SUM(AE97:AE100),5)</f>
        <v>0</v>
      </c>
      <c r="AF101" s="109" t="n">
        <f aca="false">ROUND(SUM(AF97:AF100),5)</f>
        <v>0</v>
      </c>
      <c r="AG101" s="109" t="n">
        <f aca="false">ROUND(SUM(AG97:AG100),5)</f>
        <v>3270</v>
      </c>
      <c r="AH101" s="109" t="n">
        <f aca="false">ROUND(SUM(AH97:AH100),5)</f>
        <v>0</v>
      </c>
      <c r="AI101" s="109" t="n">
        <f aca="false">ROUND(SUM(AI97:AI100),5)</f>
        <v>0</v>
      </c>
      <c r="AJ101" s="109" t="n">
        <f aca="false">ROUND(SUM(AJ97:AJ100),5)</f>
        <v>1820</v>
      </c>
      <c r="AK101" s="109" t="n">
        <f aca="false">ROUND(SUM(AK97:AK100),5)</f>
        <v>0</v>
      </c>
      <c r="AL101" s="109" t="n">
        <f aca="false">ROUND(SUM(AL97:AL100),5)</f>
        <v>0</v>
      </c>
      <c r="AM101" s="109" t="n">
        <f aca="false">ROUND(SUM(AM97:AM100),5)</f>
        <v>0</v>
      </c>
      <c r="AN101" s="109" t="n">
        <f aca="false">ROUND(SUM(AN97:AN100),5)</f>
        <v>0</v>
      </c>
      <c r="AO101" s="109" t="n">
        <f aca="false">ROUND(SUM(AO97:AO100),5)</f>
        <v>0</v>
      </c>
      <c r="AP101" s="109" t="n">
        <f aca="false">ROUND(SUM(AP97:AP100),5)</f>
        <v>0</v>
      </c>
      <c r="AQ101" s="109" t="n">
        <f aca="false">ROUND(SUM(AQ97:AQ100),5)</f>
        <v>0</v>
      </c>
      <c r="AR101" s="109" t="n">
        <f aca="false">ROUND(SUM(AR97:AR100),5)</f>
        <v>0</v>
      </c>
      <c r="AS101" s="109" t="n">
        <f aca="false">ROUND(SUM(AS97:AS100),5)</f>
        <v>0</v>
      </c>
      <c r="AT101" s="109" t="n">
        <f aca="false">ROUND(SUM(AT97:AT100),5)</f>
        <v>2118</v>
      </c>
      <c r="AU101" s="109" t="n">
        <f aca="false">ROUND(SUM(AU97:AU100),5)</f>
        <v>0</v>
      </c>
      <c r="AV101" s="109" t="n">
        <f aca="false">ROUND(SUM(AV97:AV100),5)</f>
        <v>0</v>
      </c>
      <c r="AW101" s="109" t="n">
        <f aca="false">ROUND(SUM(AW97:AW100),5)</f>
        <v>0</v>
      </c>
      <c r="AX101" s="109" t="n">
        <f aca="false">ROUND(SUM(AX97:AX100),5)</f>
        <v>0</v>
      </c>
      <c r="AY101" s="109" t="n">
        <f aca="false">ROUND(SUM(AY97:AY100),5)</f>
        <v>0</v>
      </c>
      <c r="AZ101" s="109" t="n">
        <f aca="false">ROUND(SUM(AZ97:AZ100),5)</f>
        <v>0</v>
      </c>
      <c r="BA101" s="109" t="n">
        <f aca="false">ROUND(SUM(BA97:BA100),5)</f>
        <v>0</v>
      </c>
      <c r="BB101" s="109" t="n">
        <f aca="false">ROUND(SUM(BB97:BB100),5)</f>
        <v>0</v>
      </c>
      <c r="BC101" s="109" t="n">
        <f aca="false">ROUND(SUM(BC97:BC100),5)</f>
        <v>0</v>
      </c>
      <c r="BD101" s="109" t="n">
        <f aca="false">ROUND(SUM(BD97:BD100),5)</f>
        <v>0</v>
      </c>
      <c r="BE101" s="109" t="n">
        <f aca="false">ROUND(SUM(BE97:BE100),5)</f>
        <v>0</v>
      </c>
      <c r="BF101" s="109" t="n">
        <f aca="false">ROUND(SUM(BF97:BF100),5)</f>
        <v>0</v>
      </c>
      <c r="BG101" s="109" t="n">
        <f aca="false">ROUND(SUM(BG97:BG100),5)</f>
        <v>9388.05</v>
      </c>
      <c r="BH101" s="109" t="n">
        <f aca="false">ROUND(SUM(BH97:BH100),5)</f>
        <v>0</v>
      </c>
      <c r="BI101" s="109" t="n">
        <f aca="false">ROUND(SUM(BI97:BI100),5)</f>
        <v>0</v>
      </c>
      <c r="BJ101" s="109" t="n">
        <f aca="false">ROUND(SUM(BJ97:BJ100),5)</f>
        <v>0</v>
      </c>
      <c r="BK101" s="109" t="n">
        <f aca="false">ROUND(SUM(BK97:BK100),5)</f>
        <v>6086.39</v>
      </c>
      <c r="BL101" s="109" t="n">
        <f aca="false">ROUND(SUM(BL97:BL100),5)</f>
        <v>0</v>
      </c>
      <c r="BM101" s="109" t="n">
        <f aca="false">ROUND(SUM(BM97:BM100),5)</f>
        <v>3265.64</v>
      </c>
      <c r="BN101" s="109" t="n">
        <f aca="false">ROUND(SUM(BN97:BN100),5)</f>
        <v>0</v>
      </c>
      <c r="BO101" s="109" t="n">
        <f aca="false">ROUND(SUM(BO97:BO100),5)</f>
        <v>0</v>
      </c>
      <c r="BP101" s="109" t="n">
        <f aca="false">ROUND(SUM(BP97:BP100),5)</f>
        <v>0</v>
      </c>
      <c r="BQ101" s="109" t="n">
        <f aca="false">ROUND(SUM(BQ97:BQ100),5)</f>
        <v>0</v>
      </c>
      <c r="BR101" s="109" t="n">
        <f aca="false">ROUND(SUM(BR97:BR100),5)</f>
        <v>0</v>
      </c>
      <c r="BS101" s="109" t="n">
        <f aca="false">ROUND(SUM(BS97:BS100),5)</f>
        <v>0</v>
      </c>
      <c r="BT101" s="109" t="n">
        <f aca="false">ROUND(SUM(BT97:BT100),5)</f>
        <v>0</v>
      </c>
      <c r="BU101" s="109" t="n">
        <f aca="false">ROUND(SUM(BU97:BU100),5)</f>
        <v>6258.5</v>
      </c>
      <c r="BV101" s="109" t="n">
        <f aca="false">ROUND(SUM(BV97:BV100),5)</f>
        <v>0</v>
      </c>
      <c r="BW101" s="109" t="n">
        <f aca="false">ROUND(SUM(BW97:BW100),5)</f>
        <v>0</v>
      </c>
      <c r="BX101" s="109" t="n">
        <f aca="false">ROUND(SUM(BX97:BX100),5)</f>
        <v>4015</v>
      </c>
      <c r="BY101" s="109" t="n">
        <f aca="false">ROUND(SUM(BY97:BY100),5)</f>
        <v>0</v>
      </c>
      <c r="BZ101" s="109" t="n">
        <f aca="false">ROUND(SUM(BZ97:BZ100),5)</f>
        <v>0</v>
      </c>
      <c r="CA101" s="109" t="n">
        <f aca="false">ROUND(SUM(CA97:CA100),5)</f>
        <v>0</v>
      </c>
      <c r="CB101" s="109" t="n">
        <f aca="false">ROUND(SUM(CB97:CB100),5)</f>
        <v>2920</v>
      </c>
      <c r="CC101" s="109" t="n">
        <f aca="false">ROUND(SUM(CC97:CC100),5)</f>
        <v>0</v>
      </c>
      <c r="CD101" s="109" t="n">
        <f aca="false">ROUND(SUM(CD97:CD100),5)</f>
        <v>0</v>
      </c>
      <c r="CE101" s="109" t="n">
        <f aca="false">ROUND(SUM(CE97:CE100),5)</f>
        <v>0</v>
      </c>
      <c r="CF101" s="109" t="n">
        <f aca="false">ROUND(SUM(CF97:CF100),5)</f>
        <v>0</v>
      </c>
      <c r="CG101" s="109" t="n">
        <f aca="false">ROUND(SUM(CG97:CG100),5)</f>
        <v>0</v>
      </c>
      <c r="CH101" s="109" t="n">
        <f aca="false">ROUND(SUM(CH97:CH100),5)</f>
        <v>0</v>
      </c>
      <c r="CI101" s="109" t="n">
        <f aca="false">ROUND(SUM(CI97:CI100),5)</f>
        <v>0</v>
      </c>
      <c r="CJ101" s="109" t="n">
        <f aca="false">ROUND(SUM(CJ97:CJ100),5)</f>
        <v>0</v>
      </c>
      <c r="CK101" s="109" t="n">
        <f aca="false">ROUND(SUM(CK97:CK100),5)</f>
        <v>4108.35</v>
      </c>
      <c r="CL101" s="109" t="n">
        <f aca="false">ROUND(SUM(CL97:CL100),5)</f>
        <v>0</v>
      </c>
      <c r="CM101" s="109" t="n">
        <f aca="false">ROUND(SUM(CM97:CM100),5)</f>
        <v>0</v>
      </c>
      <c r="CN101" s="109" t="n">
        <f aca="false">ROUND(SUM(CN97:CN100),5)</f>
        <v>0</v>
      </c>
      <c r="CO101" s="109" t="n">
        <f aca="false">ROUND(SUM(CO97:CO100),5)</f>
        <v>10556.57</v>
      </c>
      <c r="CP101" s="109" t="n">
        <f aca="false">ROUND(SUM(CP97:CP100),5)</f>
        <v>0</v>
      </c>
      <c r="CQ101" s="109" t="n">
        <f aca="false">ROUND(SUM(CQ97:CQ100),5)</f>
        <v>7305</v>
      </c>
      <c r="CR101" s="109" t="n">
        <f aca="false">ROUND(SUM(CR97:CR100),5)</f>
        <v>0</v>
      </c>
      <c r="CS101" s="109" t="n">
        <f aca="false">ROUND(SUM(CS97:CS100),5)</f>
        <v>9347.98</v>
      </c>
      <c r="CT101" s="109" t="n">
        <f aca="false">ROUND(SUM(CT97:CT100),5)</f>
        <v>7193.68</v>
      </c>
      <c r="CU101" s="109" t="n">
        <f aca="false">ROUND(SUM(CU97:CU100),5)</f>
        <v>2900</v>
      </c>
      <c r="CV101" s="109" t="n">
        <f aca="false">ROUND(SUM(CV97:CV100),5)</f>
        <v>12600</v>
      </c>
      <c r="CW101" s="109" t="n">
        <f aca="false">ROUND(SUM(CW97:CW100),5)</f>
        <v>0</v>
      </c>
      <c r="CX101" s="109" t="n">
        <f aca="false">ROUND(SUM(CX97:CX100),5)</f>
        <v>0</v>
      </c>
      <c r="CY101" s="109" t="n">
        <f aca="false">ROUND(SUM(CY97:CY100),5)</f>
        <v>0</v>
      </c>
      <c r="CZ101" s="109" t="n">
        <f aca="false">ROUND(SUM(CZ97:CZ100),5)</f>
        <v>0</v>
      </c>
      <c r="DA101" s="109" t="n">
        <f aca="false">ROUND(SUM(DA97:DA100),5)</f>
        <v>2530</v>
      </c>
      <c r="DB101" s="109" t="n">
        <f aca="false">ROUND(SUM(DB97:DB100),5)</f>
        <v>0</v>
      </c>
      <c r="DC101" s="109" t="n">
        <f aca="false">ROUND(SUM(DC97:DC100),5)</f>
        <v>294.94</v>
      </c>
      <c r="DD101" s="109" t="n">
        <f aca="false">ROUND(SUM(DD97:DD100),5)</f>
        <v>7212.5</v>
      </c>
      <c r="DE101" s="109" t="n">
        <f aca="false">ROUND(SUM(DE97:DE100),5)</f>
        <v>0</v>
      </c>
      <c r="DF101" s="109" t="n">
        <f aca="false">ROUND(SUM(DF97:DF100),5)</f>
        <v>4200</v>
      </c>
      <c r="DG101" s="109" t="n">
        <f aca="false">ROUND(SUM(DG97:DG100),5)</f>
        <v>0</v>
      </c>
      <c r="DH101" s="109" t="n">
        <f aca="false">ROUND(SUM(DH97:DH100),5)</f>
        <v>0</v>
      </c>
      <c r="DI101" s="109" t="n">
        <f aca="false">ROUND(SUM(DI97:DI100),5)</f>
        <v>0</v>
      </c>
      <c r="DJ101" s="109" t="n">
        <f aca="false">ROUND(SUM(DJ97:DJ100),5)</f>
        <v>0</v>
      </c>
      <c r="DK101" s="109" t="n">
        <f aca="false">ROUND(SUM(DK97:DK100),5)</f>
        <v>0</v>
      </c>
      <c r="DL101" s="109" t="n">
        <f aca="false">ROUND(SUM(DL97:DL100),5)</f>
        <v>1550.04</v>
      </c>
      <c r="DM101" s="109" t="n">
        <f aca="false">ROUND(SUM(DM97:DM100),5)</f>
        <v>0</v>
      </c>
      <c r="DN101" s="109" t="n">
        <f aca="false">ROUND(SUM(DN97:DN100),5)</f>
        <v>5797.93</v>
      </c>
      <c r="DO101" s="109" t="n">
        <f aca="false">ROUND(SUM(DO97:DO100),5)</f>
        <v>0</v>
      </c>
      <c r="DP101" s="109" t="n">
        <f aca="false">ROUND(SUM(DP97:DP100),5)</f>
        <v>0</v>
      </c>
      <c r="DQ101" s="109" t="n">
        <f aca="false">ROUND(SUM(DQ97:DQ100),5)</f>
        <v>3135.65</v>
      </c>
      <c r="DR101" s="109" t="n">
        <f aca="false">ROUND(SUM(DR97:DR100),5)</f>
        <v>2095</v>
      </c>
      <c r="DS101" s="109" t="n">
        <f aca="false">ROUND(SUM(DS97:DS100),5)</f>
        <v>0</v>
      </c>
      <c r="DT101" s="109" t="n">
        <f aca="false">ROUND(SUM(DT97:DT100),5)</f>
        <v>0</v>
      </c>
      <c r="DU101" s="109" t="n">
        <f aca="false">ROUND(SUM(DU97:DU100),5)</f>
        <v>0</v>
      </c>
      <c r="DV101" s="109" t="n">
        <f aca="false">ROUND(SUM(DV97:DV100),5)</f>
        <v>0</v>
      </c>
      <c r="DW101" s="109" t="n">
        <f aca="false">ROUND(SUM(DW97:DW100),5)</f>
        <v>2788.88</v>
      </c>
      <c r="DX101" s="109" t="n">
        <f aca="false">ROUND(SUM(DX97:DX100),5)</f>
        <v>0</v>
      </c>
      <c r="DY101" s="109" t="n">
        <f aca="false">ROUND(SUM(DY97:DY100),5)</f>
        <v>0</v>
      </c>
      <c r="DZ101" s="109" t="n">
        <f aca="false">ROUND(SUM(DZ97:DZ100),5)</f>
        <v>0</v>
      </c>
      <c r="EA101" s="109" t="n">
        <f aca="false">ROUND(SUM(EA97:EA100),5)</f>
        <v>0</v>
      </c>
      <c r="EB101" s="109" t="n">
        <f aca="false">ROUND(SUM(EB97:EB100),5)</f>
        <v>0</v>
      </c>
      <c r="EC101" s="109" t="n">
        <f aca="false">ROUND(SUM(EC97:EC100),5)</f>
        <v>0</v>
      </c>
      <c r="ED101" s="109" t="n">
        <f aca="false">ROUND(SUM(ED97:ED100),5)</f>
        <v>0</v>
      </c>
      <c r="EE101" s="109" t="n">
        <f aca="false">ROUND(SUM(EE97:EE100),5)</f>
        <v>0</v>
      </c>
      <c r="EF101" s="109" t="n">
        <f aca="false">ROUND(SUM(EF97:EF100),5)</f>
        <v>0</v>
      </c>
      <c r="EG101" s="109" t="n">
        <f aca="false">ROUND(SUM(EG97:EG100),5)</f>
        <v>0</v>
      </c>
      <c r="EH101" s="109" t="n">
        <f aca="false">ROUND(SUM(EH97:EH100),5)</f>
        <v>0</v>
      </c>
      <c r="EI101" s="109" t="n">
        <f aca="false">ROUND(SUM(EI97:EI100),5)</f>
        <v>0</v>
      </c>
      <c r="EJ101" s="109" t="n">
        <f aca="false">ROUND(SUM(EJ97:EJ100),5)</f>
        <v>2585.36</v>
      </c>
      <c r="EK101" s="109" t="n">
        <f aca="false">ROUND(SUM(EK97:EK100),5)</f>
        <v>0</v>
      </c>
      <c r="EL101" s="109" t="n">
        <f aca="false">ROUND(SUM(EL97:EL100),5)</f>
        <v>0</v>
      </c>
      <c r="EM101" s="109" t="n">
        <f aca="false">ROUND(SUM(EM97:EM100),5)</f>
        <v>7777.81</v>
      </c>
      <c r="EN101" s="109" t="n">
        <f aca="false">ROUND(SUM(EN97:EN100),5)</f>
        <v>13068.09</v>
      </c>
      <c r="EO101" s="109" t="n">
        <f aca="false">ROUND(SUM(EO97:EO100),5)</f>
        <v>0</v>
      </c>
      <c r="EP101" s="109" t="n">
        <f aca="false">ROUND(SUM(EP97:EP100),5)</f>
        <v>6211.18</v>
      </c>
      <c r="EQ101" s="109" t="n">
        <f aca="false">ROUND(SUM(EQ97:EQ100),5)</f>
        <v>0</v>
      </c>
      <c r="ER101" s="109" t="n">
        <f aca="false">ROUND(SUM(ER97:ER100),5)</f>
        <v>0</v>
      </c>
      <c r="ES101" s="109" t="n">
        <f aca="false">ROUND(SUM(ES97:ES100),5)</f>
        <v>0</v>
      </c>
      <c r="ET101" s="109" t="n">
        <f aca="false">ROUND(SUM(ET97:ET100),5)</f>
        <v>0</v>
      </c>
      <c r="EU101" s="109" t="n">
        <f aca="false">ROUND(SUM(EU97:EU100),5)</f>
        <v>0</v>
      </c>
      <c r="EV101" s="109" t="n">
        <f aca="false">ROUND(SUM(EV97:EV100),5)</f>
        <v>0</v>
      </c>
      <c r="EW101" s="109" t="n">
        <f aca="false">ROUND(SUM(EW97:EW100),5)</f>
        <v>0</v>
      </c>
      <c r="EX101" s="109" t="n">
        <f aca="false">ROUND(SUM(EX97:EX100),5)</f>
        <v>0</v>
      </c>
      <c r="EY101" s="109" t="n">
        <f aca="false">ROUND(SUM(F101:EX101),5)</f>
        <v>195184.91</v>
      </c>
      <c r="EZ101" s="114"/>
      <c r="FA101" s="125"/>
      <c r="FB101" s="114"/>
      <c r="FC101" s="125"/>
      <c r="FD101" s="114"/>
      <c r="FE101" s="125"/>
      <c r="FF101" s="114"/>
      <c r="FG101" s="125"/>
      <c r="FH101" s="114"/>
      <c r="FI101" s="125"/>
      <c r="FJ101" s="114"/>
      <c r="FK101" s="125"/>
      <c r="FL101" s="114"/>
      <c r="FM101" s="125"/>
      <c r="FN101" s="114"/>
      <c r="FO101" s="125"/>
      <c r="FP101" s="114"/>
      <c r="FQ101" s="125"/>
      <c r="FR101" s="114"/>
      <c r="FS101" s="125"/>
      <c r="FT101" s="114"/>
      <c r="FU101" s="125"/>
      <c r="FV101" s="114"/>
      <c r="FW101" s="125"/>
      <c r="FX101" s="114"/>
      <c r="FY101" s="125"/>
      <c r="FZ101" s="114"/>
      <c r="GA101" s="125"/>
      <c r="GB101" s="114"/>
      <c r="GC101" s="125"/>
      <c r="GD101" s="114"/>
      <c r="GE101" s="125"/>
      <c r="GF101" s="114"/>
      <c r="GG101" s="125"/>
      <c r="GH101" s="114"/>
      <c r="GI101" s="125"/>
      <c r="GJ101" s="114"/>
      <c r="GK101" s="125"/>
      <c r="GL101" s="114"/>
      <c r="GM101" s="125"/>
      <c r="GN101" s="114"/>
      <c r="GO101" s="125"/>
      <c r="GP101" s="114"/>
      <c r="GQ101" s="125"/>
      <c r="GR101" s="114"/>
      <c r="GS101" s="125"/>
      <c r="GT101" s="114"/>
      <c r="GU101" s="125"/>
      <c r="GV101" s="114"/>
      <c r="GW101" s="125"/>
      <c r="GX101" s="114"/>
      <c r="GY101" s="125"/>
      <c r="GZ101" s="114"/>
      <c r="HA101" s="125"/>
      <c r="HB101" s="114"/>
      <c r="HC101" s="125"/>
      <c r="HD101" s="114"/>
      <c r="HE101" s="125"/>
      <c r="HF101" s="114"/>
      <c r="HG101" s="125"/>
      <c r="HH101" s="114"/>
      <c r="HI101" s="125"/>
      <c r="HJ101" s="114"/>
      <c r="HK101" s="125"/>
      <c r="HL101" s="114"/>
      <c r="HM101" s="125"/>
      <c r="HN101" s="114"/>
      <c r="HO101" s="125"/>
      <c r="HP101" s="114"/>
      <c r="HQ101" s="125"/>
      <c r="HR101" s="114"/>
      <c r="HS101" s="125"/>
      <c r="HT101" s="114"/>
      <c r="HU101" s="125"/>
      <c r="HV101" s="114"/>
      <c r="HW101" s="125"/>
      <c r="HX101" s="114"/>
      <c r="HY101" s="125"/>
      <c r="HZ101" s="114"/>
      <c r="IA101" s="125"/>
      <c r="IB101" s="114"/>
      <c r="IC101" s="125"/>
      <c r="ID101" s="114"/>
      <c r="IE101" s="125"/>
      <c r="IF101" s="114"/>
      <c r="IG101" s="125"/>
      <c r="IH101" s="114"/>
      <c r="II101" s="125"/>
      <c r="IJ101" s="114"/>
      <c r="IK101" s="125"/>
      <c r="IL101" s="114"/>
      <c r="IM101" s="125"/>
      <c r="IN101" s="114"/>
      <c r="IO101" s="125"/>
      <c r="IP101" s="114"/>
      <c r="IQ101" s="125"/>
      <c r="IR101" s="114"/>
      <c r="IS101" s="125"/>
      <c r="IT101" s="114"/>
      <c r="IU101" s="125"/>
      <c r="IV101" s="114"/>
      <c r="IW101" s="125"/>
      <c r="IX101" s="114"/>
      <c r="IY101" s="125"/>
      <c r="IZ101" s="114"/>
      <c r="JA101" s="125"/>
      <c r="JB101" s="114"/>
      <c r="JC101" s="125"/>
      <c r="JD101" s="114"/>
      <c r="JE101" s="125"/>
      <c r="JF101" s="114"/>
      <c r="JG101" s="125"/>
      <c r="JH101" s="114"/>
      <c r="JI101" s="125"/>
      <c r="JJ101" s="114"/>
      <c r="JK101" s="125"/>
      <c r="JL101" s="114"/>
      <c r="JM101" s="125"/>
      <c r="JN101" s="114"/>
      <c r="JO101" s="125"/>
      <c r="JP101" s="114"/>
      <c r="JQ101" s="125"/>
      <c r="JR101" s="114"/>
      <c r="JS101" s="125"/>
      <c r="JT101" s="114"/>
      <c r="JU101" s="125"/>
      <c r="JV101" s="114"/>
      <c r="JW101" s="125"/>
      <c r="JX101" s="114"/>
      <c r="JY101" s="126"/>
      <c r="JZ101" s="126"/>
      <c r="KA101" s="126"/>
      <c r="KB101" s="126"/>
      <c r="KC101" s="126"/>
      <c r="KD101" s="126"/>
      <c r="KE101" s="126"/>
      <c r="KF101" s="126"/>
      <c r="KG101" s="126"/>
      <c r="KH101" s="126"/>
      <c r="KI101" s="126"/>
      <c r="KJ101" s="126"/>
      <c r="KK101" s="126"/>
      <c r="KL101" s="126"/>
    </row>
    <row r="102" customFormat="false" ht="30" hidden="false" customHeight="true" outlineLevel="0" collapsed="false">
      <c r="A102" s="76"/>
      <c r="B102" s="76"/>
      <c r="C102" s="76"/>
      <c r="D102" s="76" t="s">
        <v>139</v>
      </c>
      <c r="E102" s="76"/>
      <c r="F102" s="109" t="n">
        <v>0</v>
      </c>
      <c r="G102" s="109" t="n">
        <v>0</v>
      </c>
      <c r="H102" s="109" t="n">
        <v>0</v>
      </c>
      <c r="I102" s="109" t="n">
        <v>0</v>
      </c>
      <c r="J102" s="109" t="n">
        <v>0</v>
      </c>
      <c r="K102" s="109" t="n">
        <v>0</v>
      </c>
      <c r="L102" s="109" t="n">
        <v>0</v>
      </c>
      <c r="M102" s="109" t="n">
        <v>0</v>
      </c>
      <c r="N102" s="109" t="n">
        <v>0</v>
      </c>
      <c r="O102" s="109" t="n">
        <v>0</v>
      </c>
      <c r="P102" s="109" t="n">
        <v>0</v>
      </c>
      <c r="Q102" s="109" t="n">
        <v>0</v>
      </c>
      <c r="R102" s="109" t="n">
        <v>0</v>
      </c>
      <c r="S102" s="109" t="n">
        <v>0</v>
      </c>
      <c r="T102" s="109" t="n">
        <v>0</v>
      </c>
      <c r="U102" s="109" t="n">
        <v>0</v>
      </c>
      <c r="V102" s="109" t="n">
        <v>0</v>
      </c>
      <c r="W102" s="109" t="n">
        <v>0</v>
      </c>
      <c r="X102" s="109" t="n">
        <v>0</v>
      </c>
      <c r="Y102" s="109" t="n">
        <v>0</v>
      </c>
      <c r="Z102" s="109" t="n">
        <v>0</v>
      </c>
      <c r="AA102" s="109" t="n">
        <v>0</v>
      </c>
      <c r="AB102" s="109" t="n">
        <v>0</v>
      </c>
      <c r="AC102" s="109" t="n">
        <v>0</v>
      </c>
      <c r="AD102" s="109" t="n">
        <v>0</v>
      </c>
      <c r="AE102" s="109" t="n">
        <v>0</v>
      </c>
      <c r="AF102" s="109" t="n">
        <v>0</v>
      </c>
      <c r="AG102" s="109" t="n">
        <v>0</v>
      </c>
      <c r="AH102" s="109" t="n">
        <v>0</v>
      </c>
      <c r="AI102" s="109" t="n">
        <v>0</v>
      </c>
      <c r="AJ102" s="109" t="n">
        <v>0</v>
      </c>
      <c r="AK102" s="109" t="n">
        <v>0</v>
      </c>
      <c r="AL102" s="109" t="n">
        <v>0</v>
      </c>
      <c r="AM102" s="109" t="n">
        <v>0</v>
      </c>
      <c r="AN102" s="109" t="n">
        <v>0</v>
      </c>
      <c r="AO102" s="109" t="n">
        <v>0</v>
      </c>
      <c r="AP102" s="109" t="n">
        <v>0</v>
      </c>
      <c r="AQ102" s="109" t="n">
        <v>0</v>
      </c>
      <c r="AR102" s="109" t="n">
        <v>0</v>
      </c>
      <c r="AS102" s="109" t="n">
        <v>0</v>
      </c>
      <c r="AT102" s="109" t="n">
        <v>0</v>
      </c>
      <c r="AU102" s="109" t="n">
        <v>0</v>
      </c>
      <c r="AV102" s="109" t="n">
        <v>0</v>
      </c>
      <c r="AW102" s="109" t="n">
        <v>0</v>
      </c>
      <c r="AX102" s="109" t="n">
        <v>0</v>
      </c>
      <c r="AY102" s="109" t="n">
        <v>0</v>
      </c>
      <c r="AZ102" s="109" t="n">
        <v>0</v>
      </c>
      <c r="BA102" s="109" t="n">
        <v>0</v>
      </c>
      <c r="BB102" s="109" t="n">
        <v>0</v>
      </c>
      <c r="BC102" s="109" t="n">
        <v>0</v>
      </c>
      <c r="BD102" s="109" t="n">
        <v>0</v>
      </c>
      <c r="BE102" s="109" t="n">
        <v>0</v>
      </c>
      <c r="BF102" s="109" t="n">
        <v>0</v>
      </c>
      <c r="BG102" s="109" t="n">
        <v>0</v>
      </c>
      <c r="BH102" s="109" t="n">
        <v>0</v>
      </c>
      <c r="BI102" s="109" t="n">
        <v>0</v>
      </c>
      <c r="BJ102" s="109" t="n">
        <v>0</v>
      </c>
      <c r="BK102" s="109" t="n">
        <v>0</v>
      </c>
      <c r="BL102" s="109" t="n">
        <v>0</v>
      </c>
      <c r="BM102" s="109" t="n">
        <v>0</v>
      </c>
      <c r="BN102" s="109" t="n">
        <v>0</v>
      </c>
      <c r="BO102" s="109" t="n">
        <v>0</v>
      </c>
      <c r="BP102" s="109" t="n">
        <v>0</v>
      </c>
      <c r="BQ102" s="109" t="n">
        <v>0</v>
      </c>
      <c r="BR102" s="109" t="n">
        <v>0</v>
      </c>
      <c r="BS102" s="109" t="n">
        <v>0</v>
      </c>
      <c r="BT102" s="109" t="n">
        <v>0</v>
      </c>
      <c r="BU102" s="109" t="n">
        <v>0</v>
      </c>
      <c r="BV102" s="109" t="n">
        <v>0</v>
      </c>
      <c r="BW102" s="109" t="n">
        <v>0</v>
      </c>
      <c r="BX102" s="109" t="n">
        <v>0</v>
      </c>
      <c r="BY102" s="109" t="n">
        <v>0</v>
      </c>
      <c r="BZ102" s="109" t="n">
        <v>0</v>
      </c>
      <c r="CA102" s="109" t="n">
        <v>0</v>
      </c>
      <c r="CB102" s="109" t="n">
        <v>0</v>
      </c>
      <c r="CC102" s="109" t="n">
        <v>0</v>
      </c>
      <c r="CD102" s="109" t="n">
        <v>0</v>
      </c>
      <c r="CE102" s="109" t="n">
        <v>0</v>
      </c>
      <c r="CF102" s="109" t="n">
        <v>0</v>
      </c>
      <c r="CG102" s="109" t="n">
        <v>0</v>
      </c>
      <c r="CH102" s="109" t="n">
        <v>0</v>
      </c>
      <c r="CI102" s="109" t="n">
        <v>0</v>
      </c>
      <c r="CJ102" s="109" t="n">
        <v>0</v>
      </c>
      <c r="CK102" s="109" t="n">
        <v>0</v>
      </c>
      <c r="CL102" s="109" t="n">
        <v>0</v>
      </c>
      <c r="CM102" s="109" t="n">
        <v>0</v>
      </c>
      <c r="CN102" s="109" t="n">
        <v>0</v>
      </c>
      <c r="CO102" s="109" t="n">
        <v>0</v>
      </c>
      <c r="CP102" s="109" t="n">
        <v>0</v>
      </c>
      <c r="CQ102" s="109" t="n">
        <v>0</v>
      </c>
      <c r="CR102" s="109" t="n">
        <v>0</v>
      </c>
      <c r="CS102" s="109" t="n">
        <v>0</v>
      </c>
      <c r="CT102" s="109" t="n">
        <v>0</v>
      </c>
      <c r="CU102" s="109" t="n">
        <v>0</v>
      </c>
      <c r="CV102" s="109" t="n">
        <v>0</v>
      </c>
      <c r="CW102" s="109" t="n">
        <v>0</v>
      </c>
      <c r="CX102" s="109" t="n">
        <v>0</v>
      </c>
      <c r="CY102" s="109" t="n">
        <v>0</v>
      </c>
      <c r="CZ102" s="109" t="n">
        <v>0</v>
      </c>
      <c r="DA102" s="109" t="n">
        <v>0</v>
      </c>
      <c r="DB102" s="109" t="n">
        <v>0</v>
      </c>
      <c r="DC102" s="109" t="n">
        <v>0</v>
      </c>
      <c r="DD102" s="109" t="n">
        <v>0</v>
      </c>
      <c r="DE102" s="109" t="n">
        <v>0</v>
      </c>
      <c r="DF102" s="109" t="n">
        <v>0</v>
      </c>
      <c r="DG102" s="109" t="n">
        <v>0</v>
      </c>
      <c r="DH102" s="109" t="n">
        <v>0</v>
      </c>
      <c r="DI102" s="109" t="n">
        <v>0</v>
      </c>
      <c r="DJ102" s="109" t="n">
        <v>0</v>
      </c>
      <c r="DK102" s="109" t="n">
        <v>0</v>
      </c>
      <c r="DL102" s="109" t="n">
        <v>0</v>
      </c>
      <c r="DM102" s="109" t="n">
        <v>0</v>
      </c>
      <c r="DN102" s="109" t="n">
        <v>0</v>
      </c>
      <c r="DO102" s="109" t="n">
        <v>0</v>
      </c>
      <c r="DP102" s="109" t="n">
        <v>0</v>
      </c>
      <c r="DQ102" s="109" t="n">
        <v>0</v>
      </c>
      <c r="DR102" s="109" t="n">
        <v>0</v>
      </c>
      <c r="DS102" s="109" t="n">
        <v>0</v>
      </c>
      <c r="DT102" s="109" t="n">
        <v>0</v>
      </c>
      <c r="DU102" s="109" t="n">
        <v>0</v>
      </c>
      <c r="DV102" s="109" t="n">
        <v>0</v>
      </c>
      <c r="DW102" s="109" t="n">
        <v>0</v>
      </c>
      <c r="DX102" s="109" t="n">
        <v>0</v>
      </c>
      <c r="DY102" s="109" t="n">
        <v>0</v>
      </c>
      <c r="DZ102" s="109" t="n">
        <v>0</v>
      </c>
      <c r="EA102" s="109" t="n">
        <v>0</v>
      </c>
      <c r="EB102" s="109" t="n">
        <v>0</v>
      </c>
      <c r="EC102" s="109" t="n">
        <v>0</v>
      </c>
      <c r="ED102" s="109" t="n">
        <v>0</v>
      </c>
      <c r="EE102" s="109" t="n">
        <v>0</v>
      </c>
      <c r="EF102" s="109" t="n">
        <v>0</v>
      </c>
      <c r="EG102" s="109" t="n">
        <v>0</v>
      </c>
      <c r="EH102" s="109" t="n">
        <v>0</v>
      </c>
      <c r="EI102" s="109" t="n">
        <v>0</v>
      </c>
      <c r="EJ102" s="109" t="n">
        <v>0</v>
      </c>
      <c r="EK102" s="109" t="n">
        <v>0</v>
      </c>
      <c r="EL102" s="109" t="n">
        <v>0</v>
      </c>
      <c r="EM102" s="109" t="n">
        <v>0</v>
      </c>
      <c r="EN102" s="109" t="n">
        <v>0</v>
      </c>
      <c r="EO102" s="109" t="n">
        <v>0</v>
      </c>
      <c r="EP102" s="109" t="n">
        <v>0</v>
      </c>
      <c r="EQ102" s="109" t="n">
        <v>0</v>
      </c>
      <c r="ER102" s="109" t="n">
        <v>0</v>
      </c>
      <c r="ES102" s="109" t="n">
        <v>0</v>
      </c>
      <c r="ET102" s="109" t="n">
        <v>0</v>
      </c>
      <c r="EU102" s="109" t="n">
        <v>0</v>
      </c>
      <c r="EV102" s="109" t="n">
        <v>0</v>
      </c>
      <c r="EW102" s="109" t="n">
        <v>0</v>
      </c>
      <c r="EX102" s="109" t="n">
        <v>0</v>
      </c>
      <c r="EY102" s="109" t="n">
        <f aca="false">ROUND(SUM(F102:EX102),5)</f>
        <v>0</v>
      </c>
      <c r="EZ102" s="114"/>
      <c r="FA102" s="125"/>
      <c r="FB102" s="114"/>
      <c r="FC102" s="125"/>
      <c r="FD102" s="114"/>
      <c r="FE102" s="125"/>
      <c r="FF102" s="114"/>
      <c r="FG102" s="125"/>
      <c r="FH102" s="114"/>
      <c r="FI102" s="125"/>
      <c r="FJ102" s="114"/>
      <c r="FK102" s="125"/>
      <c r="FL102" s="114"/>
      <c r="FM102" s="125"/>
      <c r="FN102" s="114"/>
      <c r="FO102" s="125"/>
      <c r="FP102" s="114"/>
      <c r="FQ102" s="125"/>
      <c r="FR102" s="114"/>
      <c r="FS102" s="125"/>
      <c r="FT102" s="114"/>
      <c r="FU102" s="125"/>
      <c r="FV102" s="114"/>
      <c r="FW102" s="125"/>
      <c r="FX102" s="114"/>
      <c r="FY102" s="125"/>
      <c r="FZ102" s="114"/>
      <c r="GA102" s="125"/>
      <c r="GB102" s="114"/>
      <c r="GC102" s="125"/>
      <c r="GD102" s="114"/>
      <c r="GE102" s="125"/>
      <c r="GF102" s="114"/>
      <c r="GG102" s="125"/>
      <c r="GH102" s="114"/>
      <c r="GI102" s="125"/>
      <c r="GJ102" s="114"/>
      <c r="GK102" s="125"/>
      <c r="GL102" s="114"/>
      <c r="GM102" s="125"/>
      <c r="GN102" s="114"/>
      <c r="GO102" s="125"/>
      <c r="GP102" s="114"/>
      <c r="GQ102" s="125"/>
      <c r="GR102" s="114"/>
      <c r="GS102" s="125"/>
      <c r="GT102" s="114"/>
      <c r="GU102" s="125"/>
      <c r="GV102" s="114"/>
      <c r="GW102" s="125"/>
      <c r="GX102" s="114"/>
      <c r="GY102" s="125"/>
      <c r="GZ102" s="114"/>
      <c r="HA102" s="125"/>
      <c r="HB102" s="114"/>
      <c r="HC102" s="125"/>
      <c r="HD102" s="114"/>
      <c r="HE102" s="125"/>
      <c r="HF102" s="114"/>
      <c r="HG102" s="125"/>
      <c r="HH102" s="114"/>
      <c r="HI102" s="125"/>
      <c r="HJ102" s="114"/>
      <c r="HK102" s="125"/>
      <c r="HL102" s="114"/>
      <c r="HM102" s="125"/>
      <c r="HN102" s="114"/>
      <c r="HO102" s="125"/>
      <c r="HP102" s="114"/>
      <c r="HQ102" s="125"/>
      <c r="HR102" s="114"/>
      <c r="HS102" s="125"/>
      <c r="HT102" s="114"/>
      <c r="HU102" s="125"/>
      <c r="HV102" s="114"/>
      <c r="HW102" s="125"/>
      <c r="HX102" s="114"/>
      <c r="HY102" s="125"/>
      <c r="HZ102" s="114"/>
      <c r="IA102" s="125"/>
      <c r="IB102" s="114"/>
      <c r="IC102" s="125"/>
      <c r="ID102" s="114"/>
      <c r="IE102" s="125"/>
      <c r="IF102" s="114"/>
      <c r="IG102" s="125"/>
      <c r="IH102" s="114"/>
      <c r="II102" s="125"/>
      <c r="IJ102" s="114"/>
      <c r="IK102" s="125"/>
      <c r="IL102" s="114"/>
      <c r="IM102" s="125"/>
      <c r="IN102" s="114"/>
      <c r="IO102" s="125"/>
      <c r="IP102" s="114"/>
      <c r="IQ102" s="125"/>
      <c r="IR102" s="114"/>
      <c r="IS102" s="125"/>
      <c r="IT102" s="114"/>
      <c r="IU102" s="125"/>
      <c r="IV102" s="114"/>
      <c r="IW102" s="125"/>
      <c r="IX102" s="114"/>
      <c r="IY102" s="125"/>
      <c r="IZ102" s="114"/>
      <c r="JA102" s="125"/>
      <c r="JB102" s="114"/>
      <c r="JC102" s="125"/>
      <c r="JD102" s="114"/>
      <c r="JE102" s="125"/>
      <c r="JF102" s="114"/>
      <c r="JG102" s="125"/>
      <c r="JH102" s="114"/>
      <c r="JI102" s="125"/>
      <c r="JJ102" s="114"/>
      <c r="JK102" s="125"/>
      <c r="JL102" s="114"/>
      <c r="JM102" s="125"/>
      <c r="JN102" s="114"/>
      <c r="JO102" s="125"/>
      <c r="JP102" s="114"/>
      <c r="JQ102" s="125"/>
      <c r="JR102" s="114"/>
      <c r="JS102" s="125"/>
      <c r="JT102" s="114"/>
      <c r="JU102" s="125"/>
      <c r="JV102" s="114"/>
      <c r="JW102" s="125"/>
      <c r="JX102" s="114"/>
      <c r="JY102" s="126"/>
      <c r="JZ102" s="126"/>
      <c r="KA102" s="126"/>
      <c r="KB102" s="126"/>
      <c r="KC102" s="126"/>
      <c r="KD102" s="126"/>
      <c r="KE102" s="126"/>
      <c r="KF102" s="126"/>
      <c r="KG102" s="126"/>
      <c r="KH102" s="126"/>
      <c r="KI102" s="126"/>
      <c r="KJ102" s="126"/>
      <c r="KK102" s="126"/>
      <c r="KL102" s="126"/>
    </row>
    <row r="103" customFormat="false" ht="13.8" hidden="false" customHeight="false" outlineLevel="0" collapsed="false">
      <c r="A103" s="76"/>
      <c r="B103" s="76"/>
      <c r="C103" s="76"/>
      <c r="D103" s="76" t="s">
        <v>140</v>
      </c>
      <c r="E103" s="76"/>
      <c r="F103" s="109"/>
      <c r="G103" s="109"/>
      <c r="H103" s="109"/>
      <c r="I103" s="109"/>
      <c r="J103" s="109"/>
      <c r="K103" s="109"/>
      <c r="L103" s="109"/>
      <c r="M103" s="109"/>
      <c r="N103" s="109"/>
      <c r="O103" s="109"/>
      <c r="P103" s="109"/>
      <c r="Q103" s="109"/>
      <c r="R103" s="109"/>
      <c r="S103" s="109"/>
      <c r="T103" s="109"/>
      <c r="U103" s="109"/>
      <c r="V103" s="109"/>
      <c r="W103" s="109"/>
      <c r="X103" s="109"/>
      <c r="Y103" s="109"/>
      <c r="Z103" s="109"/>
      <c r="AA103" s="109"/>
      <c r="AB103" s="109"/>
      <c r="AC103" s="109"/>
      <c r="AD103" s="109"/>
      <c r="AE103" s="109"/>
      <c r="AF103" s="109"/>
      <c r="AG103" s="109"/>
      <c r="AH103" s="109"/>
      <c r="AI103" s="109"/>
      <c r="AJ103" s="109"/>
      <c r="AK103" s="109"/>
      <c r="AL103" s="109"/>
      <c r="AM103" s="109"/>
      <c r="AN103" s="109"/>
      <c r="AO103" s="109"/>
      <c r="AP103" s="109"/>
      <c r="AQ103" s="109"/>
      <c r="AR103" s="109"/>
      <c r="AS103" s="109"/>
      <c r="AT103" s="109"/>
      <c r="AU103" s="109"/>
      <c r="AV103" s="109"/>
      <c r="AW103" s="109"/>
      <c r="AX103" s="109"/>
      <c r="AY103" s="109"/>
      <c r="AZ103" s="109"/>
      <c r="BA103" s="109"/>
      <c r="BB103" s="109"/>
      <c r="BC103" s="109"/>
      <c r="BD103" s="109"/>
      <c r="BE103" s="109"/>
      <c r="BF103" s="109"/>
      <c r="BG103" s="109"/>
      <c r="BH103" s="109"/>
      <c r="BI103" s="109"/>
      <c r="BJ103" s="109"/>
      <c r="BK103" s="109"/>
      <c r="BL103" s="109"/>
      <c r="BM103" s="109"/>
      <c r="BN103" s="109"/>
      <c r="BO103" s="109"/>
      <c r="BP103" s="109"/>
      <c r="BQ103" s="109"/>
      <c r="BR103" s="109"/>
      <c r="BS103" s="109"/>
      <c r="BT103" s="109"/>
      <c r="BU103" s="109"/>
      <c r="BV103" s="109"/>
      <c r="BW103" s="109"/>
      <c r="BX103" s="109"/>
      <c r="BY103" s="109"/>
      <c r="BZ103" s="109"/>
      <c r="CA103" s="109"/>
      <c r="CB103" s="109"/>
      <c r="CC103" s="109"/>
      <c r="CD103" s="109"/>
      <c r="CE103" s="109"/>
      <c r="CF103" s="109"/>
      <c r="CG103" s="109"/>
      <c r="CH103" s="109"/>
      <c r="CI103" s="109"/>
      <c r="CJ103" s="109"/>
      <c r="CK103" s="109"/>
      <c r="CL103" s="109"/>
      <c r="CM103" s="109"/>
      <c r="CN103" s="109"/>
      <c r="CO103" s="109"/>
      <c r="CP103" s="109"/>
      <c r="CQ103" s="109"/>
      <c r="CR103" s="109"/>
      <c r="CS103" s="109"/>
      <c r="CT103" s="109"/>
      <c r="CU103" s="109"/>
      <c r="CV103" s="109"/>
      <c r="CW103" s="109"/>
      <c r="CX103" s="109"/>
      <c r="CY103" s="109"/>
      <c r="CZ103" s="109"/>
      <c r="DA103" s="109"/>
      <c r="DB103" s="109"/>
      <c r="DC103" s="109"/>
      <c r="DD103" s="109"/>
      <c r="DE103" s="109"/>
      <c r="DF103" s="109"/>
      <c r="DG103" s="109"/>
      <c r="DH103" s="109"/>
      <c r="DI103" s="109"/>
      <c r="DJ103" s="109"/>
      <c r="DK103" s="109"/>
      <c r="DL103" s="109"/>
      <c r="DM103" s="109"/>
      <c r="DN103" s="109"/>
      <c r="DO103" s="109"/>
      <c r="DP103" s="109"/>
      <c r="DQ103" s="109"/>
      <c r="DR103" s="109"/>
      <c r="DS103" s="109"/>
      <c r="DT103" s="109"/>
      <c r="DU103" s="109"/>
      <c r="DV103" s="109"/>
      <c r="DW103" s="109"/>
      <c r="DX103" s="109"/>
      <c r="DY103" s="109"/>
      <c r="DZ103" s="109"/>
      <c r="EA103" s="109"/>
      <c r="EB103" s="109"/>
      <c r="EC103" s="109"/>
      <c r="ED103" s="109"/>
      <c r="EE103" s="109"/>
      <c r="EF103" s="109"/>
      <c r="EG103" s="109"/>
      <c r="EH103" s="109"/>
      <c r="EI103" s="109"/>
      <c r="EJ103" s="109"/>
      <c r="EK103" s="109"/>
      <c r="EL103" s="109"/>
      <c r="EM103" s="109"/>
      <c r="EN103" s="109"/>
      <c r="EO103" s="109"/>
      <c r="EP103" s="109"/>
      <c r="EQ103" s="109"/>
      <c r="ER103" s="109"/>
      <c r="ES103" s="109"/>
      <c r="ET103" s="109"/>
      <c r="EU103" s="109"/>
      <c r="EV103" s="109"/>
      <c r="EW103" s="109"/>
      <c r="EX103" s="109"/>
      <c r="EY103" s="109"/>
      <c r="EZ103" s="114"/>
      <c r="FA103" s="125"/>
      <c r="FB103" s="114"/>
      <c r="FC103" s="125"/>
      <c r="FD103" s="114"/>
      <c r="FE103" s="125"/>
      <c r="FF103" s="114"/>
      <c r="FG103" s="125"/>
      <c r="FH103" s="114"/>
      <c r="FI103" s="125"/>
      <c r="FJ103" s="114"/>
      <c r="FK103" s="125"/>
      <c r="FL103" s="114"/>
      <c r="FM103" s="125"/>
      <c r="FN103" s="114"/>
      <c r="FO103" s="125"/>
      <c r="FP103" s="114"/>
      <c r="FQ103" s="125"/>
      <c r="FR103" s="114"/>
      <c r="FS103" s="125"/>
      <c r="FT103" s="114"/>
      <c r="FU103" s="125"/>
      <c r="FV103" s="114"/>
      <c r="FW103" s="125"/>
      <c r="FX103" s="114"/>
      <c r="FY103" s="125"/>
      <c r="FZ103" s="114"/>
      <c r="GA103" s="125"/>
      <c r="GB103" s="114"/>
      <c r="GC103" s="125"/>
      <c r="GD103" s="114"/>
      <c r="GE103" s="125"/>
      <c r="GF103" s="114"/>
      <c r="GG103" s="125"/>
      <c r="GH103" s="114"/>
      <c r="GI103" s="125"/>
      <c r="GJ103" s="114"/>
      <c r="GK103" s="125"/>
      <c r="GL103" s="114"/>
      <c r="GM103" s="125"/>
      <c r="GN103" s="114"/>
      <c r="GO103" s="125"/>
      <c r="GP103" s="114"/>
      <c r="GQ103" s="125"/>
      <c r="GR103" s="114"/>
      <c r="GS103" s="125"/>
      <c r="GT103" s="114"/>
      <c r="GU103" s="125"/>
      <c r="GV103" s="114"/>
      <c r="GW103" s="125"/>
      <c r="GX103" s="114"/>
      <c r="GY103" s="125"/>
      <c r="GZ103" s="114"/>
      <c r="HA103" s="125"/>
      <c r="HB103" s="114"/>
      <c r="HC103" s="125"/>
      <c r="HD103" s="114"/>
      <c r="HE103" s="125"/>
      <c r="HF103" s="114"/>
      <c r="HG103" s="125"/>
      <c r="HH103" s="114"/>
      <c r="HI103" s="125"/>
      <c r="HJ103" s="114"/>
      <c r="HK103" s="125"/>
      <c r="HL103" s="114"/>
      <c r="HM103" s="125"/>
      <c r="HN103" s="114"/>
      <c r="HO103" s="125"/>
      <c r="HP103" s="114"/>
      <c r="HQ103" s="125"/>
      <c r="HR103" s="114"/>
      <c r="HS103" s="125"/>
      <c r="HT103" s="114"/>
      <c r="HU103" s="125"/>
      <c r="HV103" s="114"/>
      <c r="HW103" s="125"/>
      <c r="HX103" s="114"/>
      <c r="HY103" s="125"/>
      <c r="HZ103" s="114"/>
      <c r="IA103" s="125"/>
      <c r="IB103" s="114"/>
      <c r="IC103" s="125"/>
      <c r="ID103" s="114"/>
      <c r="IE103" s="125"/>
      <c r="IF103" s="114"/>
      <c r="IG103" s="125"/>
      <c r="IH103" s="114"/>
      <c r="II103" s="125"/>
      <c r="IJ103" s="114"/>
      <c r="IK103" s="125"/>
      <c r="IL103" s="114"/>
      <c r="IM103" s="125"/>
      <c r="IN103" s="114"/>
      <c r="IO103" s="125"/>
      <c r="IP103" s="114"/>
      <c r="IQ103" s="125"/>
      <c r="IR103" s="114"/>
      <c r="IS103" s="125"/>
      <c r="IT103" s="114"/>
      <c r="IU103" s="125"/>
      <c r="IV103" s="114"/>
      <c r="IW103" s="125"/>
      <c r="IX103" s="114"/>
      <c r="IY103" s="125"/>
      <c r="IZ103" s="114"/>
      <c r="JA103" s="125"/>
      <c r="JB103" s="114"/>
      <c r="JC103" s="125"/>
      <c r="JD103" s="114"/>
      <c r="JE103" s="125"/>
      <c r="JF103" s="114"/>
      <c r="JG103" s="125"/>
      <c r="JH103" s="114"/>
      <c r="JI103" s="125"/>
      <c r="JJ103" s="114"/>
      <c r="JK103" s="125"/>
      <c r="JL103" s="114"/>
      <c r="JM103" s="125"/>
      <c r="JN103" s="114"/>
      <c r="JO103" s="125"/>
      <c r="JP103" s="114"/>
      <c r="JQ103" s="125"/>
      <c r="JR103" s="114"/>
      <c r="JS103" s="125"/>
      <c r="JT103" s="114"/>
      <c r="JU103" s="125"/>
      <c r="JV103" s="114"/>
      <c r="JW103" s="125"/>
      <c r="JX103" s="114"/>
      <c r="JY103" s="126"/>
      <c r="JZ103" s="126"/>
      <c r="KA103" s="126"/>
      <c r="KB103" s="126"/>
      <c r="KC103" s="126"/>
      <c r="KD103" s="126"/>
      <c r="KE103" s="126"/>
      <c r="KF103" s="126"/>
      <c r="KG103" s="126"/>
      <c r="KH103" s="126"/>
      <c r="KI103" s="126"/>
      <c r="KJ103" s="126"/>
      <c r="KK103" s="126"/>
      <c r="KL103" s="126"/>
    </row>
    <row r="104" customFormat="false" ht="13.8" hidden="false" customHeight="false" outlineLevel="0" collapsed="false">
      <c r="A104" s="76"/>
      <c r="B104" s="76"/>
      <c r="C104" s="76"/>
      <c r="D104" s="76"/>
      <c r="E104" s="76" t="s">
        <v>141</v>
      </c>
      <c r="F104" s="109" t="n">
        <v>0</v>
      </c>
      <c r="G104" s="109" t="n">
        <v>0</v>
      </c>
      <c r="H104" s="109" t="n">
        <v>0</v>
      </c>
      <c r="I104" s="109" t="n">
        <v>0</v>
      </c>
      <c r="J104" s="109" t="n">
        <v>0</v>
      </c>
      <c r="K104" s="109" t="n">
        <v>0</v>
      </c>
      <c r="L104" s="109" t="n">
        <v>0</v>
      </c>
      <c r="M104" s="109" t="n">
        <v>0</v>
      </c>
      <c r="N104" s="109" t="n">
        <v>0</v>
      </c>
      <c r="O104" s="109" t="n">
        <v>0</v>
      </c>
      <c r="P104" s="109" t="n">
        <v>0</v>
      </c>
      <c r="Q104" s="109" t="n">
        <v>0</v>
      </c>
      <c r="R104" s="109" t="n">
        <v>0</v>
      </c>
      <c r="S104" s="109" t="n">
        <v>0</v>
      </c>
      <c r="T104" s="109" t="n">
        <v>0</v>
      </c>
      <c r="U104" s="109" t="n">
        <v>0</v>
      </c>
      <c r="V104" s="109" t="n">
        <v>0</v>
      </c>
      <c r="W104" s="109" t="n">
        <v>0</v>
      </c>
      <c r="X104" s="109" t="n">
        <v>0</v>
      </c>
      <c r="Y104" s="109" t="n">
        <v>0</v>
      </c>
      <c r="Z104" s="109" t="n">
        <v>0</v>
      </c>
      <c r="AA104" s="109" t="n">
        <v>0</v>
      </c>
      <c r="AB104" s="109" t="n">
        <v>0</v>
      </c>
      <c r="AC104" s="109" t="n">
        <v>0</v>
      </c>
      <c r="AD104" s="109" t="n">
        <v>0</v>
      </c>
      <c r="AE104" s="109" t="n">
        <v>0</v>
      </c>
      <c r="AF104" s="109" t="n">
        <v>0</v>
      </c>
      <c r="AG104" s="109" t="n">
        <v>0</v>
      </c>
      <c r="AH104" s="109" t="n">
        <v>0</v>
      </c>
      <c r="AI104" s="109" t="n">
        <v>0</v>
      </c>
      <c r="AJ104" s="109" t="n">
        <v>0</v>
      </c>
      <c r="AK104" s="109" t="n">
        <v>0</v>
      </c>
      <c r="AL104" s="109" t="n">
        <v>0</v>
      </c>
      <c r="AM104" s="109" t="n">
        <v>0</v>
      </c>
      <c r="AN104" s="109" t="n">
        <v>0</v>
      </c>
      <c r="AO104" s="109" t="n">
        <v>0</v>
      </c>
      <c r="AP104" s="109" t="n">
        <v>0</v>
      </c>
      <c r="AQ104" s="109" t="n">
        <v>0</v>
      </c>
      <c r="AR104" s="109" t="n">
        <v>0</v>
      </c>
      <c r="AS104" s="109" t="n">
        <v>0</v>
      </c>
      <c r="AT104" s="109" t="n">
        <v>0</v>
      </c>
      <c r="AU104" s="109" t="n">
        <v>0</v>
      </c>
      <c r="AV104" s="109" t="n">
        <v>0</v>
      </c>
      <c r="AW104" s="109" t="n">
        <v>0</v>
      </c>
      <c r="AX104" s="109" t="n">
        <v>0</v>
      </c>
      <c r="AY104" s="109" t="n">
        <v>0</v>
      </c>
      <c r="AZ104" s="109" t="n">
        <v>0</v>
      </c>
      <c r="BA104" s="109" t="n">
        <v>0</v>
      </c>
      <c r="BB104" s="109" t="n">
        <v>0</v>
      </c>
      <c r="BC104" s="109" t="n">
        <v>0</v>
      </c>
      <c r="BD104" s="109" t="n">
        <v>0</v>
      </c>
      <c r="BE104" s="109" t="n">
        <v>0</v>
      </c>
      <c r="BF104" s="109" t="n">
        <v>0</v>
      </c>
      <c r="BG104" s="109" t="n">
        <v>0</v>
      </c>
      <c r="BH104" s="109" t="n">
        <v>0</v>
      </c>
      <c r="BI104" s="109" t="n">
        <v>0</v>
      </c>
      <c r="BJ104" s="109" t="n">
        <v>0</v>
      </c>
      <c r="BK104" s="109" t="n">
        <v>0</v>
      </c>
      <c r="BL104" s="109" t="n">
        <v>0</v>
      </c>
      <c r="BM104" s="109" t="n">
        <v>0</v>
      </c>
      <c r="BN104" s="109" t="n">
        <v>0</v>
      </c>
      <c r="BO104" s="109" t="n">
        <v>0</v>
      </c>
      <c r="BP104" s="109" t="n">
        <v>0</v>
      </c>
      <c r="BQ104" s="109" t="n">
        <v>0</v>
      </c>
      <c r="BR104" s="109" t="n">
        <v>0</v>
      </c>
      <c r="BS104" s="109" t="n">
        <v>0</v>
      </c>
      <c r="BT104" s="109" t="n">
        <v>0</v>
      </c>
      <c r="BU104" s="109" t="n">
        <v>0</v>
      </c>
      <c r="BV104" s="109" t="n">
        <v>0</v>
      </c>
      <c r="BW104" s="109" t="n">
        <v>0</v>
      </c>
      <c r="BX104" s="109" t="n">
        <v>0</v>
      </c>
      <c r="BY104" s="109" t="n">
        <v>0</v>
      </c>
      <c r="BZ104" s="109" t="n">
        <v>0</v>
      </c>
      <c r="CA104" s="109" t="n">
        <v>0</v>
      </c>
      <c r="CB104" s="109" t="n">
        <v>0</v>
      </c>
      <c r="CC104" s="109" t="n">
        <v>0</v>
      </c>
      <c r="CD104" s="109" t="n">
        <v>0</v>
      </c>
      <c r="CE104" s="109" t="n">
        <v>0</v>
      </c>
      <c r="CF104" s="109" t="n">
        <v>0</v>
      </c>
      <c r="CG104" s="109" t="n">
        <v>0</v>
      </c>
      <c r="CH104" s="109" t="n">
        <v>0</v>
      </c>
      <c r="CI104" s="109" t="n">
        <v>0</v>
      </c>
      <c r="CJ104" s="109" t="n">
        <v>0</v>
      </c>
      <c r="CK104" s="109" t="n">
        <v>0</v>
      </c>
      <c r="CL104" s="109" t="n">
        <v>0</v>
      </c>
      <c r="CM104" s="109" t="n">
        <v>0</v>
      </c>
      <c r="CN104" s="109" t="n">
        <v>0</v>
      </c>
      <c r="CO104" s="109" t="n">
        <v>0</v>
      </c>
      <c r="CP104" s="109" t="n">
        <v>0</v>
      </c>
      <c r="CQ104" s="109" t="n">
        <v>0</v>
      </c>
      <c r="CR104" s="109" t="n">
        <v>0</v>
      </c>
      <c r="CS104" s="109" t="n">
        <v>0</v>
      </c>
      <c r="CT104" s="109" t="n">
        <v>0</v>
      </c>
      <c r="CU104" s="109" t="n">
        <v>0</v>
      </c>
      <c r="CV104" s="109" t="n">
        <v>0</v>
      </c>
      <c r="CW104" s="109" t="n">
        <v>0</v>
      </c>
      <c r="CX104" s="109" t="n">
        <v>0</v>
      </c>
      <c r="CY104" s="109" t="n">
        <v>0</v>
      </c>
      <c r="CZ104" s="109" t="n">
        <v>0</v>
      </c>
      <c r="DA104" s="109" t="n">
        <v>0</v>
      </c>
      <c r="DB104" s="109" t="n">
        <v>0</v>
      </c>
      <c r="DC104" s="109" t="n">
        <v>0</v>
      </c>
      <c r="DD104" s="109" t="n">
        <v>0</v>
      </c>
      <c r="DE104" s="109" t="n">
        <v>0</v>
      </c>
      <c r="DF104" s="109" t="n">
        <v>0</v>
      </c>
      <c r="DG104" s="109" t="n">
        <v>0</v>
      </c>
      <c r="DH104" s="109" t="n">
        <v>0</v>
      </c>
      <c r="DI104" s="109" t="n">
        <v>0</v>
      </c>
      <c r="DJ104" s="109" t="n">
        <v>0</v>
      </c>
      <c r="DK104" s="109" t="n">
        <v>0</v>
      </c>
      <c r="DL104" s="109" t="n">
        <v>0</v>
      </c>
      <c r="DM104" s="109" t="n">
        <v>0</v>
      </c>
      <c r="DN104" s="109" t="n">
        <v>0</v>
      </c>
      <c r="DO104" s="109" t="n">
        <v>0</v>
      </c>
      <c r="DP104" s="109" t="n">
        <v>0</v>
      </c>
      <c r="DQ104" s="109" t="n">
        <v>0</v>
      </c>
      <c r="DR104" s="109" t="n">
        <v>0</v>
      </c>
      <c r="DS104" s="109" t="n">
        <v>0</v>
      </c>
      <c r="DT104" s="109" t="n">
        <v>0</v>
      </c>
      <c r="DU104" s="109" t="n">
        <v>0</v>
      </c>
      <c r="DV104" s="109" t="n">
        <v>0</v>
      </c>
      <c r="DW104" s="109" t="n">
        <v>0</v>
      </c>
      <c r="DX104" s="109" t="n">
        <v>0</v>
      </c>
      <c r="DY104" s="109" t="n">
        <v>0</v>
      </c>
      <c r="DZ104" s="109" t="n">
        <v>0</v>
      </c>
      <c r="EA104" s="109" t="n">
        <v>0</v>
      </c>
      <c r="EB104" s="109" t="n">
        <v>0</v>
      </c>
      <c r="EC104" s="109" t="n">
        <v>0</v>
      </c>
      <c r="ED104" s="109" t="n">
        <v>0</v>
      </c>
      <c r="EE104" s="109" t="n">
        <v>0</v>
      </c>
      <c r="EF104" s="109" t="n">
        <v>0</v>
      </c>
      <c r="EG104" s="109" t="n">
        <v>0</v>
      </c>
      <c r="EH104" s="109" t="n">
        <v>0</v>
      </c>
      <c r="EI104" s="109" t="n">
        <v>0</v>
      </c>
      <c r="EJ104" s="109" t="n">
        <v>0</v>
      </c>
      <c r="EK104" s="109" t="n">
        <v>0</v>
      </c>
      <c r="EL104" s="109" t="n">
        <v>0</v>
      </c>
      <c r="EM104" s="109" t="n">
        <v>0</v>
      </c>
      <c r="EN104" s="109" t="n">
        <v>0</v>
      </c>
      <c r="EO104" s="109" t="n">
        <v>0</v>
      </c>
      <c r="EP104" s="109" t="n">
        <v>0</v>
      </c>
      <c r="EQ104" s="109" t="n">
        <v>0</v>
      </c>
      <c r="ER104" s="109" t="n">
        <v>0</v>
      </c>
      <c r="ES104" s="109" t="n">
        <v>0</v>
      </c>
      <c r="ET104" s="109" t="n">
        <v>0</v>
      </c>
      <c r="EU104" s="109" t="n">
        <v>0</v>
      </c>
      <c r="EV104" s="109" t="n">
        <v>0</v>
      </c>
      <c r="EW104" s="109" t="n">
        <v>0</v>
      </c>
      <c r="EX104" s="109" t="n">
        <v>0</v>
      </c>
      <c r="EY104" s="109" t="n">
        <f aca="false">ROUND(SUM(F104:EX104),5)</f>
        <v>0</v>
      </c>
      <c r="EZ104" s="114"/>
      <c r="FA104" s="125"/>
      <c r="FB104" s="114"/>
      <c r="FC104" s="125"/>
      <c r="FD104" s="114"/>
      <c r="FE104" s="125"/>
      <c r="FF104" s="114"/>
      <c r="FG104" s="125"/>
      <c r="FH104" s="114"/>
      <c r="FI104" s="125"/>
      <c r="FJ104" s="114"/>
      <c r="FK104" s="125"/>
      <c r="FL104" s="114"/>
      <c r="FM104" s="125"/>
      <c r="FN104" s="114"/>
      <c r="FO104" s="125"/>
      <c r="FP104" s="114"/>
      <c r="FQ104" s="125"/>
      <c r="FR104" s="114"/>
      <c r="FS104" s="125"/>
      <c r="FT104" s="114"/>
      <c r="FU104" s="125"/>
      <c r="FV104" s="114"/>
      <c r="FW104" s="125"/>
      <c r="FX104" s="114"/>
      <c r="FY104" s="125"/>
      <c r="FZ104" s="114"/>
      <c r="GA104" s="125"/>
      <c r="GB104" s="114"/>
      <c r="GC104" s="125"/>
      <c r="GD104" s="114"/>
      <c r="GE104" s="125"/>
      <c r="GF104" s="114"/>
      <c r="GG104" s="125"/>
      <c r="GH104" s="114"/>
      <c r="GI104" s="125"/>
      <c r="GJ104" s="114"/>
      <c r="GK104" s="125"/>
      <c r="GL104" s="114"/>
      <c r="GM104" s="125"/>
      <c r="GN104" s="114"/>
      <c r="GO104" s="125"/>
      <c r="GP104" s="114"/>
      <c r="GQ104" s="125"/>
      <c r="GR104" s="114"/>
      <c r="GS104" s="125"/>
      <c r="GT104" s="114"/>
      <c r="GU104" s="125"/>
      <c r="GV104" s="114"/>
      <c r="GW104" s="125"/>
      <c r="GX104" s="114"/>
      <c r="GY104" s="125"/>
      <c r="GZ104" s="114"/>
      <c r="HA104" s="125"/>
      <c r="HB104" s="114"/>
      <c r="HC104" s="125"/>
      <c r="HD104" s="114"/>
      <c r="HE104" s="125"/>
      <c r="HF104" s="114"/>
      <c r="HG104" s="125"/>
      <c r="HH104" s="114"/>
      <c r="HI104" s="125"/>
      <c r="HJ104" s="114"/>
      <c r="HK104" s="125"/>
      <c r="HL104" s="114"/>
      <c r="HM104" s="125"/>
      <c r="HN104" s="114"/>
      <c r="HO104" s="125"/>
      <c r="HP104" s="114"/>
      <c r="HQ104" s="125"/>
      <c r="HR104" s="114"/>
      <c r="HS104" s="125"/>
      <c r="HT104" s="114"/>
      <c r="HU104" s="125"/>
      <c r="HV104" s="114"/>
      <c r="HW104" s="125"/>
      <c r="HX104" s="114"/>
      <c r="HY104" s="125"/>
      <c r="HZ104" s="114"/>
      <c r="IA104" s="125"/>
      <c r="IB104" s="114"/>
      <c r="IC104" s="125"/>
      <c r="ID104" s="114"/>
      <c r="IE104" s="125"/>
      <c r="IF104" s="114"/>
      <c r="IG104" s="125"/>
      <c r="IH104" s="114"/>
      <c r="II104" s="125"/>
      <c r="IJ104" s="114"/>
      <c r="IK104" s="125"/>
      <c r="IL104" s="114"/>
      <c r="IM104" s="125"/>
      <c r="IN104" s="114"/>
      <c r="IO104" s="125"/>
      <c r="IP104" s="114"/>
      <c r="IQ104" s="125"/>
      <c r="IR104" s="114"/>
      <c r="IS104" s="125"/>
      <c r="IT104" s="114"/>
      <c r="IU104" s="125"/>
      <c r="IV104" s="114"/>
      <c r="IW104" s="125"/>
      <c r="IX104" s="114"/>
      <c r="IY104" s="125"/>
      <c r="IZ104" s="114"/>
      <c r="JA104" s="125"/>
      <c r="JB104" s="114"/>
      <c r="JC104" s="125"/>
      <c r="JD104" s="114"/>
      <c r="JE104" s="125"/>
      <c r="JF104" s="114"/>
      <c r="JG104" s="125"/>
      <c r="JH104" s="114"/>
      <c r="JI104" s="125"/>
      <c r="JJ104" s="114"/>
      <c r="JK104" s="125"/>
      <c r="JL104" s="114"/>
      <c r="JM104" s="125"/>
      <c r="JN104" s="114"/>
      <c r="JO104" s="125"/>
      <c r="JP104" s="114"/>
      <c r="JQ104" s="125"/>
      <c r="JR104" s="114"/>
      <c r="JS104" s="125"/>
      <c r="JT104" s="114"/>
      <c r="JU104" s="125"/>
      <c r="JV104" s="114"/>
      <c r="JW104" s="125"/>
      <c r="JX104" s="114"/>
      <c r="JY104" s="126"/>
      <c r="JZ104" s="126"/>
      <c r="KA104" s="126"/>
      <c r="KB104" s="126"/>
      <c r="KC104" s="126"/>
      <c r="KD104" s="126"/>
      <c r="KE104" s="126"/>
      <c r="KF104" s="126"/>
      <c r="KG104" s="126"/>
      <c r="KH104" s="126"/>
      <c r="KI104" s="126"/>
      <c r="KJ104" s="126"/>
      <c r="KK104" s="126"/>
      <c r="KL104" s="126"/>
    </row>
    <row r="105" customFormat="false" ht="13.8" hidden="false" customHeight="false" outlineLevel="0" collapsed="false">
      <c r="A105" s="76"/>
      <c r="B105" s="76"/>
      <c r="C105" s="76"/>
      <c r="D105" s="76"/>
      <c r="E105" s="76" t="s">
        <v>142</v>
      </c>
      <c r="F105" s="109" t="n">
        <v>0</v>
      </c>
      <c r="G105" s="109" t="n">
        <v>0</v>
      </c>
      <c r="H105" s="109" t="n">
        <v>0</v>
      </c>
      <c r="I105" s="109" t="n">
        <v>0</v>
      </c>
      <c r="J105" s="109" t="n">
        <v>0</v>
      </c>
      <c r="K105" s="109" t="n">
        <v>0</v>
      </c>
      <c r="L105" s="109" t="n">
        <v>0</v>
      </c>
      <c r="M105" s="109" t="n">
        <v>0</v>
      </c>
      <c r="N105" s="109" t="n">
        <v>0</v>
      </c>
      <c r="O105" s="109" t="n">
        <v>0</v>
      </c>
      <c r="P105" s="109" t="n">
        <v>0</v>
      </c>
      <c r="Q105" s="109" t="n">
        <v>0</v>
      </c>
      <c r="R105" s="109" t="n">
        <v>0</v>
      </c>
      <c r="S105" s="109" t="n">
        <v>0</v>
      </c>
      <c r="T105" s="109" t="n">
        <v>0</v>
      </c>
      <c r="U105" s="109" t="n">
        <v>0</v>
      </c>
      <c r="V105" s="109" t="n">
        <v>0</v>
      </c>
      <c r="W105" s="109" t="n">
        <v>0</v>
      </c>
      <c r="X105" s="109" t="n">
        <v>0</v>
      </c>
      <c r="Y105" s="109" t="n">
        <v>0</v>
      </c>
      <c r="Z105" s="109" t="n">
        <v>0</v>
      </c>
      <c r="AA105" s="109" t="n">
        <v>0</v>
      </c>
      <c r="AB105" s="109" t="n">
        <v>0</v>
      </c>
      <c r="AC105" s="109" t="n">
        <v>0</v>
      </c>
      <c r="AD105" s="109" t="n">
        <v>0</v>
      </c>
      <c r="AE105" s="109" t="n">
        <v>0</v>
      </c>
      <c r="AF105" s="109" t="n">
        <v>0</v>
      </c>
      <c r="AG105" s="109" t="n">
        <v>0</v>
      </c>
      <c r="AH105" s="109" t="n">
        <v>0</v>
      </c>
      <c r="AI105" s="109" t="n">
        <v>0</v>
      </c>
      <c r="AJ105" s="109" t="n">
        <v>0</v>
      </c>
      <c r="AK105" s="109" t="n">
        <v>0</v>
      </c>
      <c r="AL105" s="109" t="n">
        <v>0</v>
      </c>
      <c r="AM105" s="109" t="n">
        <v>0</v>
      </c>
      <c r="AN105" s="109" t="n">
        <v>0</v>
      </c>
      <c r="AO105" s="109" t="n">
        <v>0</v>
      </c>
      <c r="AP105" s="109" t="n">
        <v>0</v>
      </c>
      <c r="AQ105" s="109" t="n">
        <v>0</v>
      </c>
      <c r="AR105" s="109" t="n">
        <v>0</v>
      </c>
      <c r="AS105" s="109" t="n">
        <v>0</v>
      </c>
      <c r="AT105" s="109" t="n">
        <v>0</v>
      </c>
      <c r="AU105" s="109" t="n">
        <v>0</v>
      </c>
      <c r="AV105" s="109" t="n">
        <v>0</v>
      </c>
      <c r="AW105" s="109" t="n">
        <v>0</v>
      </c>
      <c r="AX105" s="109" t="n">
        <v>0</v>
      </c>
      <c r="AY105" s="109" t="n">
        <v>0</v>
      </c>
      <c r="AZ105" s="109" t="n">
        <v>0</v>
      </c>
      <c r="BA105" s="109" t="n">
        <v>0</v>
      </c>
      <c r="BB105" s="109" t="n">
        <v>0</v>
      </c>
      <c r="BC105" s="109" t="n">
        <v>0</v>
      </c>
      <c r="BD105" s="109" t="n">
        <v>0</v>
      </c>
      <c r="BE105" s="109" t="n">
        <v>0</v>
      </c>
      <c r="BF105" s="109" t="n">
        <v>0</v>
      </c>
      <c r="BG105" s="109" t="n">
        <v>0</v>
      </c>
      <c r="BH105" s="109" t="n">
        <v>0</v>
      </c>
      <c r="BI105" s="109" t="n">
        <v>0</v>
      </c>
      <c r="BJ105" s="109" t="n">
        <v>0</v>
      </c>
      <c r="BK105" s="109" t="n">
        <v>0</v>
      </c>
      <c r="BL105" s="109" t="n">
        <v>0</v>
      </c>
      <c r="BM105" s="109" t="n">
        <v>0</v>
      </c>
      <c r="BN105" s="109" t="n">
        <v>0</v>
      </c>
      <c r="BO105" s="109" t="n">
        <v>0</v>
      </c>
      <c r="BP105" s="109" t="n">
        <v>0</v>
      </c>
      <c r="BQ105" s="109" t="n">
        <v>0</v>
      </c>
      <c r="BR105" s="109" t="n">
        <v>0</v>
      </c>
      <c r="BS105" s="109" t="n">
        <v>0</v>
      </c>
      <c r="BT105" s="109" t="n">
        <v>0</v>
      </c>
      <c r="BU105" s="109" t="n">
        <v>0</v>
      </c>
      <c r="BV105" s="109" t="n">
        <v>0</v>
      </c>
      <c r="BW105" s="109" t="n">
        <v>0</v>
      </c>
      <c r="BX105" s="109" t="n">
        <v>0</v>
      </c>
      <c r="BY105" s="109" t="n">
        <v>0</v>
      </c>
      <c r="BZ105" s="109" t="n">
        <v>0</v>
      </c>
      <c r="CA105" s="109" t="n">
        <v>0</v>
      </c>
      <c r="CB105" s="109" t="n">
        <v>0</v>
      </c>
      <c r="CC105" s="109" t="n">
        <v>0</v>
      </c>
      <c r="CD105" s="109" t="n">
        <v>0</v>
      </c>
      <c r="CE105" s="109" t="n">
        <v>0</v>
      </c>
      <c r="CF105" s="109" t="n">
        <v>0</v>
      </c>
      <c r="CG105" s="109" t="n">
        <v>0</v>
      </c>
      <c r="CH105" s="109" t="n">
        <v>0</v>
      </c>
      <c r="CI105" s="109" t="n">
        <v>0</v>
      </c>
      <c r="CJ105" s="109" t="n">
        <v>0</v>
      </c>
      <c r="CK105" s="109" t="n">
        <v>0</v>
      </c>
      <c r="CL105" s="109" t="n">
        <v>0</v>
      </c>
      <c r="CM105" s="109" t="n">
        <v>0</v>
      </c>
      <c r="CN105" s="109" t="n">
        <v>0</v>
      </c>
      <c r="CO105" s="109" t="n">
        <v>0</v>
      </c>
      <c r="CP105" s="109" t="n">
        <v>0</v>
      </c>
      <c r="CQ105" s="109" t="n">
        <v>0</v>
      </c>
      <c r="CR105" s="109" t="n">
        <v>0</v>
      </c>
      <c r="CS105" s="109" t="n">
        <v>0</v>
      </c>
      <c r="CT105" s="109" t="n">
        <v>0</v>
      </c>
      <c r="CU105" s="109" t="n">
        <v>0</v>
      </c>
      <c r="CV105" s="109" t="n">
        <v>0</v>
      </c>
      <c r="CW105" s="109" t="n">
        <v>0</v>
      </c>
      <c r="CX105" s="109" t="n">
        <v>0</v>
      </c>
      <c r="CY105" s="109" t="n">
        <v>0</v>
      </c>
      <c r="CZ105" s="109" t="n">
        <v>0</v>
      </c>
      <c r="DA105" s="109" t="n">
        <v>0</v>
      </c>
      <c r="DB105" s="109" t="n">
        <v>0</v>
      </c>
      <c r="DC105" s="109" t="n">
        <v>0</v>
      </c>
      <c r="DD105" s="109" t="n">
        <v>0</v>
      </c>
      <c r="DE105" s="109" t="n">
        <v>0</v>
      </c>
      <c r="DF105" s="109" t="n">
        <v>0</v>
      </c>
      <c r="DG105" s="109" t="n">
        <v>0</v>
      </c>
      <c r="DH105" s="109" t="n">
        <v>0</v>
      </c>
      <c r="DI105" s="109" t="n">
        <v>0</v>
      </c>
      <c r="DJ105" s="109" t="n">
        <v>0</v>
      </c>
      <c r="DK105" s="109" t="n">
        <v>0</v>
      </c>
      <c r="DL105" s="109" t="n">
        <v>0</v>
      </c>
      <c r="DM105" s="109" t="n">
        <v>0</v>
      </c>
      <c r="DN105" s="109" t="n">
        <v>0</v>
      </c>
      <c r="DO105" s="109" t="n">
        <v>0</v>
      </c>
      <c r="DP105" s="109" t="n">
        <v>0</v>
      </c>
      <c r="DQ105" s="109" t="n">
        <v>0</v>
      </c>
      <c r="DR105" s="109" t="n">
        <v>0</v>
      </c>
      <c r="DS105" s="109" t="n">
        <v>0</v>
      </c>
      <c r="DT105" s="109" t="n">
        <v>0</v>
      </c>
      <c r="DU105" s="109" t="n">
        <v>0</v>
      </c>
      <c r="DV105" s="109" t="n">
        <v>0</v>
      </c>
      <c r="DW105" s="109" t="n">
        <v>0</v>
      </c>
      <c r="DX105" s="109" t="n">
        <v>0</v>
      </c>
      <c r="DY105" s="109" t="n">
        <v>0</v>
      </c>
      <c r="DZ105" s="109" t="n">
        <v>0</v>
      </c>
      <c r="EA105" s="109" t="n">
        <v>0</v>
      </c>
      <c r="EB105" s="109" t="n">
        <v>0</v>
      </c>
      <c r="EC105" s="109" t="n">
        <v>0</v>
      </c>
      <c r="ED105" s="109" t="n">
        <v>0</v>
      </c>
      <c r="EE105" s="109" t="n">
        <v>0</v>
      </c>
      <c r="EF105" s="109" t="n">
        <v>0</v>
      </c>
      <c r="EG105" s="109" t="n">
        <v>0</v>
      </c>
      <c r="EH105" s="109" t="n">
        <v>0</v>
      </c>
      <c r="EI105" s="109" t="n">
        <v>0</v>
      </c>
      <c r="EJ105" s="109" t="n">
        <v>0</v>
      </c>
      <c r="EK105" s="109" t="n">
        <v>0</v>
      </c>
      <c r="EL105" s="109" t="n">
        <v>0</v>
      </c>
      <c r="EM105" s="109" t="n">
        <v>0</v>
      </c>
      <c r="EN105" s="109" t="n">
        <v>0</v>
      </c>
      <c r="EO105" s="109" t="n">
        <v>0</v>
      </c>
      <c r="EP105" s="109" t="n">
        <v>0</v>
      </c>
      <c r="EQ105" s="109" t="n">
        <v>0</v>
      </c>
      <c r="ER105" s="109" t="n">
        <v>0</v>
      </c>
      <c r="ES105" s="109" t="n">
        <v>0</v>
      </c>
      <c r="ET105" s="109" t="n">
        <v>0</v>
      </c>
      <c r="EU105" s="109" t="n">
        <v>0</v>
      </c>
      <c r="EV105" s="109" t="n">
        <v>0</v>
      </c>
      <c r="EW105" s="109" t="n">
        <v>0</v>
      </c>
      <c r="EX105" s="109" t="n">
        <v>0</v>
      </c>
      <c r="EY105" s="109" t="n">
        <f aca="false">ROUND(SUM(F105:EX105),5)</f>
        <v>0</v>
      </c>
      <c r="EZ105" s="114"/>
      <c r="FA105" s="125"/>
      <c r="FB105" s="114"/>
      <c r="FC105" s="125"/>
      <c r="FD105" s="114"/>
      <c r="FE105" s="125"/>
      <c r="FF105" s="114"/>
      <c r="FG105" s="125"/>
      <c r="FH105" s="114"/>
      <c r="FI105" s="125"/>
      <c r="FJ105" s="114"/>
      <c r="FK105" s="125"/>
      <c r="FL105" s="114"/>
      <c r="FM105" s="125"/>
      <c r="FN105" s="114"/>
      <c r="FO105" s="125"/>
      <c r="FP105" s="114"/>
      <c r="FQ105" s="125"/>
      <c r="FR105" s="114"/>
      <c r="FS105" s="125"/>
      <c r="FT105" s="114"/>
      <c r="FU105" s="125"/>
      <c r="FV105" s="114"/>
      <c r="FW105" s="125"/>
      <c r="FX105" s="114"/>
      <c r="FY105" s="125"/>
      <c r="FZ105" s="114"/>
      <c r="GA105" s="125"/>
      <c r="GB105" s="114"/>
      <c r="GC105" s="125"/>
      <c r="GD105" s="114"/>
      <c r="GE105" s="125"/>
      <c r="GF105" s="114"/>
      <c r="GG105" s="125"/>
      <c r="GH105" s="114"/>
      <c r="GI105" s="125"/>
      <c r="GJ105" s="114"/>
      <c r="GK105" s="125"/>
      <c r="GL105" s="114"/>
      <c r="GM105" s="125"/>
      <c r="GN105" s="114"/>
      <c r="GO105" s="125"/>
      <c r="GP105" s="114"/>
      <c r="GQ105" s="125"/>
      <c r="GR105" s="114"/>
      <c r="GS105" s="125"/>
      <c r="GT105" s="114"/>
      <c r="GU105" s="125"/>
      <c r="GV105" s="114"/>
      <c r="GW105" s="125"/>
      <c r="GX105" s="114"/>
      <c r="GY105" s="125"/>
      <c r="GZ105" s="114"/>
      <c r="HA105" s="125"/>
      <c r="HB105" s="114"/>
      <c r="HC105" s="125"/>
      <c r="HD105" s="114"/>
      <c r="HE105" s="125"/>
      <c r="HF105" s="114"/>
      <c r="HG105" s="125"/>
      <c r="HH105" s="114"/>
      <c r="HI105" s="125"/>
      <c r="HJ105" s="114"/>
      <c r="HK105" s="125"/>
      <c r="HL105" s="114"/>
      <c r="HM105" s="125"/>
      <c r="HN105" s="114"/>
      <c r="HO105" s="125"/>
      <c r="HP105" s="114"/>
      <c r="HQ105" s="125"/>
      <c r="HR105" s="114"/>
      <c r="HS105" s="125"/>
      <c r="HT105" s="114"/>
      <c r="HU105" s="125"/>
      <c r="HV105" s="114"/>
      <c r="HW105" s="125"/>
      <c r="HX105" s="114"/>
      <c r="HY105" s="125"/>
      <c r="HZ105" s="114"/>
      <c r="IA105" s="125"/>
      <c r="IB105" s="114"/>
      <c r="IC105" s="125"/>
      <c r="ID105" s="114"/>
      <c r="IE105" s="125"/>
      <c r="IF105" s="114"/>
      <c r="IG105" s="125"/>
      <c r="IH105" s="114"/>
      <c r="II105" s="125"/>
      <c r="IJ105" s="114"/>
      <c r="IK105" s="125"/>
      <c r="IL105" s="114"/>
      <c r="IM105" s="125"/>
      <c r="IN105" s="114"/>
      <c r="IO105" s="125"/>
      <c r="IP105" s="114"/>
      <c r="IQ105" s="125"/>
      <c r="IR105" s="114"/>
      <c r="IS105" s="125"/>
      <c r="IT105" s="114"/>
      <c r="IU105" s="125"/>
      <c r="IV105" s="114"/>
      <c r="IW105" s="125"/>
      <c r="IX105" s="114"/>
      <c r="IY105" s="125"/>
      <c r="IZ105" s="114"/>
      <c r="JA105" s="125"/>
      <c r="JB105" s="114"/>
      <c r="JC105" s="125"/>
      <c r="JD105" s="114"/>
      <c r="JE105" s="125"/>
      <c r="JF105" s="114"/>
      <c r="JG105" s="125"/>
      <c r="JH105" s="114"/>
      <c r="JI105" s="125"/>
      <c r="JJ105" s="114"/>
      <c r="JK105" s="125"/>
      <c r="JL105" s="114"/>
      <c r="JM105" s="125"/>
      <c r="JN105" s="114"/>
      <c r="JO105" s="125"/>
      <c r="JP105" s="114"/>
      <c r="JQ105" s="125"/>
      <c r="JR105" s="114"/>
      <c r="JS105" s="125"/>
      <c r="JT105" s="114"/>
      <c r="JU105" s="125"/>
      <c r="JV105" s="114"/>
      <c r="JW105" s="125"/>
      <c r="JX105" s="114"/>
      <c r="JY105" s="126"/>
      <c r="JZ105" s="126"/>
      <c r="KA105" s="126"/>
      <c r="KB105" s="126"/>
      <c r="KC105" s="126"/>
      <c r="KD105" s="126"/>
      <c r="KE105" s="126"/>
      <c r="KF105" s="126"/>
      <c r="KG105" s="126"/>
      <c r="KH105" s="126"/>
      <c r="KI105" s="126"/>
      <c r="KJ105" s="126"/>
      <c r="KK105" s="126"/>
      <c r="KL105" s="126"/>
    </row>
    <row r="106" customFormat="false" ht="13.8" hidden="false" customHeight="false" outlineLevel="0" collapsed="false">
      <c r="A106" s="76"/>
      <c r="B106" s="76"/>
      <c r="C106" s="76"/>
      <c r="D106" s="76"/>
      <c r="E106" s="76" t="s">
        <v>143</v>
      </c>
      <c r="F106" s="109" t="n">
        <v>0</v>
      </c>
      <c r="G106" s="109" t="n">
        <v>0</v>
      </c>
      <c r="H106" s="109" t="n">
        <v>0</v>
      </c>
      <c r="I106" s="109" t="n">
        <v>0</v>
      </c>
      <c r="J106" s="109" t="n">
        <v>0</v>
      </c>
      <c r="K106" s="109" t="n">
        <v>0</v>
      </c>
      <c r="L106" s="109" t="n">
        <v>0</v>
      </c>
      <c r="M106" s="109" t="n">
        <v>0</v>
      </c>
      <c r="N106" s="109" t="n">
        <v>0</v>
      </c>
      <c r="O106" s="109" t="n">
        <v>0</v>
      </c>
      <c r="P106" s="109" t="n">
        <v>0</v>
      </c>
      <c r="Q106" s="109" t="n">
        <v>0</v>
      </c>
      <c r="R106" s="109" t="n">
        <v>0</v>
      </c>
      <c r="S106" s="109" t="n">
        <v>0</v>
      </c>
      <c r="T106" s="109" t="n">
        <v>0</v>
      </c>
      <c r="U106" s="109" t="n">
        <v>0</v>
      </c>
      <c r="V106" s="109" t="n">
        <v>0</v>
      </c>
      <c r="W106" s="109" t="n">
        <v>0</v>
      </c>
      <c r="X106" s="109" t="n">
        <v>0</v>
      </c>
      <c r="Y106" s="109" t="n">
        <v>0</v>
      </c>
      <c r="Z106" s="109" t="n">
        <v>0</v>
      </c>
      <c r="AA106" s="109" t="n">
        <v>0</v>
      </c>
      <c r="AB106" s="109" t="n">
        <v>0</v>
      </c>
      <c r="AC106" s="109" t="n">
        <v>0</v>
      </c>
      <c r="AD106" s="109" t="n">
        <v>0</v>
      </c>
      <c r="AE106" s="109" t="n">
        <v>0</v>
      </c>
      <c r="AF106" s="109" t="n">
        <v>0</v>
      </c>
      <c r="AG106" s="109" t="n">
        <v>0</v>
      </c>
      <c r="AH106" s="109" t="n">
        <v>0</v>
      </c>
      <c r="AI106" s="109" t="n">
        <v>0</v>
      </c>
      <c r="AJ106" s="109" t="n">
        <v>0</v>
      </c>
      <c r="AK106" s="109" t="n">
        <v>0</v>
      </c>
      <c r="AL106" s="109" t="n">
        <v>0</v>
      </c>
      <c r="AM106" s="109" t="n">
        <v>0</v>
      </c>
      <c r="AN106" s="109" t="n">
        <v>0</v>
      </c>
      <c r="AO106" s="109" t="n">
        <v>0</v>
      </c>
      <c r="AP106" s="109" t="n">
        <v>0</v>
      </c>
      <c r="AQ106" s="109" t="n">
        <v>0</v>
      </c>
      <c r="AR106" s="109" t="n">
        <v>0</v>
      </c>
      <c r="AS106" s="109" t="n">
        <v>0</v>
      </c>
      <c r="AT106" s="109" t="n">
        <v>0</v>
      </c>
      <c r="AU106" s="109" t="n">
        <v>0</v>
      </c>
      <c r="AV106" s="109" t="n">
        <v>0</v>
      </c>
      <c r="AW106" s="109" t="n">
        <v>0</v>
      </c>
      <c r="AX106" s="109" t="n">
        <v>0</v>
      </c>
      <c r="AY106" s="109" t="n">
        <v>0</v>
      </c>
      <c r="AZ106" s="109" t="n">
        <v>0</v>
      </c>
      <c r="BA106" s="109" t="n">
        <v>0</v>
      </c>
      <c r="BB106" s="109" t="n">
        <v>0</v>
      </c>
      <c r="BC106" s="109" t="n">
        <v>0</v>
      </c>
      <c r="BD106" s="109" t="n">
        <v>0</v>
      </c>
      <c r="BE106" s="109" t="n">
        <v>0</v>
      </c>
      <c r="BF106" s="109" t="n">
        <v>0</v>
      </c>
      <c r="BG106" s="109" t="n">
        <v>0</v>
      </c>
      <c r="BH106" s="109" t="n">
        <v>0</v>
      </c>
      <c r="BI106" s="109" t="n">
        <v>0</v>
      </c>
      <c r="BJ106" s="109" t="n">
        <v>0</v>
      </c>
      <c r="BK106" s="109" t="n">
        <v>0</v>
      </c>
      <c r="BL106" s="109" t="n">
        <v>0</v>
      </c>
      <c r="BM106" s="109" t="n">
        <v>0</v>
      </c>
      <c r="BN106" s="109" t="n">
        <v>0</v>
      </c>
      <c r="BO106" s="109" t="n">
        <v>0</v>
      </c>
      <c r="BP106" s="109" t="n">
        <v>0</v>
      </c>
      <c r="BQ106" s="109" t="n">
        <v>0</v>
      </c>
      <c r="BR106" s="109" t="n">
        <v>0</v>
      </c>
      <c r="BS106" s="109" t="n">
        <v>0</v>
      </c>
      <c r="BT106" s="109" t="n">
        <v>0</v>
      </c>
      <c r="BU106" s="109" t="n">
        <v>0</v>
      </c>
      <c r="BV106" s="109" t="n">
        <v>0</v>
      </c>
      <c r="BW106" s="109" t="n">
        <v>0</v>
      </c>
      <c r="BX106" s="109" t="n">
        <v>0</v>
      </c>
      <c r="BY106" s="109" t="n">
        <v>0</v>
      </c>
      <c r="BZ106" s="109" t="n">
        <v>0</v>
      </c>
      <c r="CA106" s="109" t="n">
        <v>0</v>
      </c>
      <c r="CB106" s="109" t="n">
        <v>0</v>
      </c>
      <c r="CC106" s="109" t="n">
        <v>0</v>
      </c>
      <c r="CD106" s="109" t="n">
        <v>0</v>
      </c>
      <c r="CE106" s="109" t="n">
        <v>0</v>
      </c>
      <c r="CF106" s="109" t="n">
        <v>0</v>
      </c>
      <c r="CG106" s="109" t="n">
        <v>0</v>
      </c>
      <c r="CH106" s="109" t="n">
        <v>0</v>
      </c>
      <c r="CI106" s="109" t="n">
        <v>0</v>
      </c>
      <c r="CJ106" s="109" t="n">
        <v>0</v>
      </c>
      <c r="CK106" s="109" t="n">
        <v>0</v>
      </c>
      <c r="CL106" s="109" t="n">
        <v>0</v>
      </c>
      <c r="CM106" s="109" t="n">
        <v>0</v>
      </c>
      <c r="CN106" s="109" t="n">
        <v>0</v>
      </c>
      <c r="CO106" s="109" t="n">
        <v>0</v>
      </c>
      <c r="CP106" s="109" t="n">
        <v>0</v>
      </c>
      <c r="CQ106" s="109" t="n">
        <v>0</v>
      </c>
      <c r="CR106" s="109" t="n">
        <v>0</v>
      </c>
      <c r="CS106" s="109" t="n">
        <v>0</v>
      </c>
      <c r="CT106" s="109" t="n">
        <v>0</v>
      </c>
      <c r="CU106" s="109" t="n">
        <v>0</v>
      </c>
      <c r="CV106" s="109" t="n">
        <v>0</v>
      </c>
      <c r="CW106" s="109" t="n">
        <v>0</v>
      </c>
      <c r="CX106" s="109" t="n">
        <v>0</v>
      </c>
      <c r="CY106" s="109" t="n">
        <v>0</v>
      </c>
      <c r="CZ106" s="109" t="n">
        <v>0</v>
      </c>
      <c r="DA106" s="109" t="n">
        <v>0</v>
      </c>
      <c r="DB106" s="109" t="n">
        <v>0</v>
      </c>
      <c r="DC106" s="109" t="n">
        <v>0</v>
      </c>
      <c r="DD106" s="109" t="n">
        <v>0</v>
      </c>
      <c r="DE106" s="109" t="n">
        <v>0</v>
      </c>
      <c r="DF106" s="109" t="n">
        <v>0</v>
      </c>
      <c r="DG106" s="109" t="n">
        <v>0</v>
      </c>
      <c r="DH106" s="109" t="n">
        <v>0</v>
      </c>
      <c r="DI106" s="109" t="n">
        <v>0</v>
      </c>
      <c r="DJ106" s="109" t="n">
        <v>0</v>
      </c>
      <c r="DK106" s="109" t="n">
        <v>0</v>
      </c>
      <c r="DL106" s="109" t="n">
        <v>0</v>
      </c>
      <c r="DM106" s="109" t="n">
        <v>0</v>
      </c>
      <c r="DN106" s="109" t="n">
        <v>0</v>
      </c>
      <c r="DO106" s="109" t="n">
        <v>0</v>
      </c>
      <c r="DP106" s="109" t="n">
        <v>0</v>
      </c>
      <c r="DQ106" s="109" t="n">
        <v>0</v>
      </c>
      <c r="DR106" s="109" t="n">
        <v>0</v>
      </c>
      <c r="DS106" s="109" t="n">
        <v>0</v>
      </c>
      <c r="DT106" s="109" t="n">
        <v>0</v>
      </c>
      <c r="DU106" s="109" t="n">
        <v>0</v>
      </c>
      <c r="DV106" s="109" t="n">
        <v>0</v>
      </c>
      <c r="DW106" s="109" t="n">
        <v>0</v>
      </c>
      <c r="DX106" s="109" t="n">
        <v>0</v>
      </c>
      <c r="DY106" s="109" t="n">
        <v>0</v>
      </c>
      <c r="DZ106" s="109" t="n">
        <v>0</v>
      </c>
      <c r="EA106" s="109" t="n">
        <v>0</v>
      </c>
      <c r="EB106" s="109" t="n">
        <v>0</v>
      </c>
      <c r="EC106" s="109" t="n">
        <v>0</v>
      </c>
      <c r="ED106" s="109" t="n">
        <v>0</v>
      </c>
      <c r="EE106" s="109" t="n">
        <v>0</v>
      </c>
      <c r="EF106" s="109" t="n">
        <v>0</v>
      </c>
      <c r="EG106" s="109" t="n">
        <v>0</v>
      </c>
      <c r="EH106" s="109" t="n">
        <v>0</v>
      </c>
      <c r="EI106" s="109" t="n">
        <v>0</v>
      </c>
      <c r="EJ106" s="109" t="n">
        <v>0</v>
      </c>
      <c r="EK106" s="109" t="n">
        <v>0</v>
      </c>
      <c r="EL106" s="109" t="n">
        <v>0</v>
      </c>
      <c r="EM106" s="109" t="n">
        <v>0</v>
      </c>
      <c r="EN106" s="109" t="n">
        <v>0</v>
      </c>
      <c r="EO106" s="109" t="n">
        <v>0</v>
      </c>
      <c r="EP106" s="109" t="n">
        <v>0</v>
      </c>
      <c r="EQ106" s="109" t="n">
        <v>0</v>
      </c>
      <c r="ER106" s="109" t="n">
        <v>0</v>
      </c>
      <c r="ES106" s="109" t="n">
        <v>0</v>
      </c>
      <c r="ET106" s="109" t="n">
        <v>0</v>
      </c>
      <c r="EU106" s="109" t="n">
        <v>0</v>
      </c>
      <c r="EV106" s="109" t="n">
        <v>0</v>
      </c>
      <c r="EW106" s="109" t="n">
        <v>0</v>
      </c>
      <c r="EX106" s="109" t="n">
        <v>0</v>
      </c>
      <c r="EY106" s="109" t="n">
        <f aca="false">ROUND(SUM(F106:EX106),5)</f>
        <v>0</v>
      </c>
      <c r="EZ106" s="114"/>
      <c r="FA106" s="125"/>
      <c r="FB106" s="114"/>
      <c r="FC106" s="125"/>
      <c r="FD106" s="114"/>
      <c r="FE106" s="125"/>
      <c r="FF106" s="114"/>
      <c r="FG106" s="125"/>
      <c r="FH106" s="114"/>
      <c r="FI106" s="125"/>
      <c r="FJ106" s="114"/>
      <c r="FK106" s="125"/>
      <c r="FL106" s="114"/>
      <c r="FM106" s="125"/>
      <c r="FN106" s="114"/>
      <c r="FO106" s="125"/>
      <c r="FP106" s="114"/>
      <c r="FQ106" s="125"/>
      <c r="FR106" s="114"/>
      <c r="FS106" s="125"/>
      <c r="FT106" s="114"/>
      <c r="FU106" s="125"/>
      <c r="FV106" s="114"/>
      <c r="FW106" s="125"/>
      <c r="FX106" s="114"/>
      <c r="FY106" s="125"/>
      <c r="FZ106" s="114"/>
      <c r="GA106" s="125"/>
      <c r="GB106" s="114"/>
      <c r="GC106" s="125"/>
      <c r="GD106" s="114"/>
      <c r="GE106" s="125"/>
      <c r="GF106" s="114"/>
      <c r="GG106" s="125"/>
      <c r="GH106" s="114"/>
      <c r="GI106" s="125"/>
      <c r="GJ106" s="114"/>
      <c r="GK106" s="125"/>
      <c r="GL106" s="114"/>
      <c r="GM106" s="125"/>
      <c r="GN106" s="114"/>
      <c r="GO106" s="125"/>
      <c r="GP106" s="114"/>
      <c r="GQ106" s="125"/>
      <c r="GR106" s="114"/>
      <c r="GS106" s="125"/>
      <c r="GT106" s="114"/>
      <c r="GU106" s="125"/>
      <c r="GV106" s="114"/>
      <c r="GW106" s="125"/>
      <c r="GX106" s="114"/>
      <c r="GY106" s="125"/>
      <c r="GZ106" s="114"/>
      <c r="HA106" s="125"/>
      <c r="HB106" s="114"/>
      <c r="HC106" s="125"/>
      <c r="HD106" s="114"/>
      <c r="HE106" s="125"/>
      <c r="HF106" s="114"/>
      <c r="HG106" s="125"/>
      <c r="HH106" s="114"/>
      <c r="HI106" s="125"/>
      <c r="HJ106" s="114"/>
      <c r="HK106" s="125"/>
      <c r="HL106" s="114"/>
      <c r="HM106" s="125"/>
      <c r="HN106" s="114"/>
      <c r="HO106" s="125"/>
      <c r="HP106" s="114"/>
      <c r="HQ106" s="125"/>
      <c r="HR106" s="114"/>
      <c r="HS106" s="125"/>
      <c r="HT106" s="114"/>
      <c r="HU106" s="125"/>
      <c r="HV106" s="114"/>
      <c r="HW106" s="125"/>
      <c r="HX106" s="114"/>
      <c r="HY106" s="125"/>
      <c r="HZ106" s="114"/>
      <c r="IA106" s="125"/>
      <c r="IB106" s="114"/>
      <c r="IC106" s="125"/>
      <c r="ID106" s="114"/>
      <c r="IE106" s="125"/>
      <c r="IF106" s="114"/>
      <c r="IG106" s="125"/>
      <c r="IH106" s="114"/>
      <c r="II106" s="125"/>
      <c r="IJ106" s="114"/>
      <c r="IK106" s="125"/>
      <c r="IL106" s="114"/>
      <c r="IM106" s="125"/>
      <c r="IN106" s="114"/>
      <c r="IO106" s="125"/>
      <c r="IP106" s="114"/>
      <c r="IQ106" s="125"/>
      <c r="IR106" s="114"/>
      <c r="IS106" s="125"/>
      <c r="IT106" s="114"/>
      <c r="IU106" s="125"/>
      <c r="IV106" s="114"/>
      <c r="IW106" s="125"/>
      <c r="IX106" s="114"/>
      <c r="IY106" s="125"/>
      <c r="IZ106" s="114"/>
      <c r="JA106" s="125"/>
      <c r="JB106" s="114"/>
      <c r="JC106" s="125"/>
      <c r="JD106" s="114"/>
      <c r="JE106" s="125"/>
      <c r="JF106" s="114"/>
      <c r="JG106" s="125"/>
      <c r="JH106" s="114"/>
      <c r="JI106" s="125"/>
      <c r="JJ106" s="114"/>
      <c r="JK106" s="125"/>
      <c r="JL106" s="114"/>
      <c r="JM106" s="125"/>
      <c r="JN106" s="114"/>
      <c r="JO106" s="125"/>
      <c r="JP106" s="114"/>
      <c r="JQ106" s="125"/>
      <c r="JR106" s="114"/>
      <c r="JS106" s="125"/>
      <c r="JT106" s="114"/>
      <c r="JU106" s="125"/>
      <c r="JV106" s="114"/>
      <c r="JW106" s="125"/>
      <c r="JX106" s="114"/>
      <c r="JY106" s="126"/>
      <c r="JZ106" s="126"/>
      <c r="KA106" s="126"/>
      <c r="KB106" s="126"/>
      <c r="KC106" s="126"/>
      <c r="KD106" s="126"/>
      <c r="KE106" s="126"/>
      <c r="KF106" s="126"/>
      <c r="KG106" s="126"/>
      <c r="KH106" s="126"/>
      <c r="KI106" s="126"/>
      <c r="KJ106" s="126"/>
      <c r="KK106" s="126"/>
      <c r="KL106" s="126"/>
    </row>
    <row r="107" customFormat="false" ht="13.8" hidden="false" customHeight="false" outlineLevel="0" collapsed="false">
      <c r="A107" s="76"/>
      <c r="B107" s="76"/>
      <c r="C107" s="76"/>
      <c r="D107" s="76"/>
      <c r="E107" s="76" t="s">
        <v>144</v>
      </c>
      <c r="F107" s="109" t="n">
        <v>0</v>
      </c>
      <c r="G107" s="109" t="n">
        <v>0</v>
      </c>
      <c r="H107" s="109" t="n">
        <v>0</v>
      </c>
      <c r="I107" s="109" t="n">
        <v>0</v>
      </c>
      <c r="J107" s="109" t="n">
        <v>0</v>
      </c>
      <c r="K107" s="109" t="n">
        <v>0</v>
      </c>
      <c r="L107" s="109" t="n">
        <v>0</v>
      </c>
      <c r="M107" s="109" t="n">
        <v>0</v>
      </c>
      <c r="N107" s="109" t="n">
        <v>0</v>
      </c>
      <c r="O107" s="109" t="n">
        <v>0</v>
      </c>
      <c r="P107" s="109" t="n">
        <v>0</v>
      </c>
      <c r="Q107" s="109" t="n">
        <v>0</v>
      </c>
      <c r="R107" s="109" t="n">
        <v>0</v>
      </c>
      <c r="S107" s="109" t="n">
        <v>0</v>
      </c>
      <c r="T107" s="109" t="n">
        <v>0</v>
      </c>
      <c r="U107" s="109" t="n">
        <v>0</v>
      </c>
      <c r="V107" s="109" t="n">
        <v>0</v>
      </c>
      <c r="W107" s="109" t="n">
        <v>0</v>
      </c>
      <c r="X107" s="109" t="n">
        <v>0</v>
      </c>
      <c r="Y107" s="109" t="n">
        <v>0</v>
      </c>
      <c r="Z107" s="109" t="n">
        <v>0</v>
      </c>
      <c r="AA107" s="109" t="n">
        <v>0</v>
      </c>
      <c r="AB107" s="109" t="n">
        <v>0</v>
      </c>
      <c r="AC107" s="109" t="n">
        <v>0</v>
      </c>
      <c r="AD107" s="109" t="n">
        <v>0</v>
      </c>
      <c r="AE107" s="109" t="n">
        <v>0</v>
      </c>
      <c r="AF107" s="109" t="n">
        <v>0</v>
      </c>
      <c r="AG107" s="109" t="n">
        <v>0</v>
      </c>
      <c r="AH107" s="109" t="n">
        <v>0</v>
      </c>
      <c r="AI107" s="109" t="n">
        <v>0</v>
      </c>
      <c r="AJ107" s="109" t="n">
        <v>0</v>
      </c>
      <c r="AK107" s="109" t="n">
        <v>0</v>
      </c>
      <c r="AL107" s="109" t="n">
        <v>0</v>
      </c>
      <c r="AM107" s="109" t="n">
        <v>0</v>
      </c>
      <c r="AN107" s="109" t="n">
        <v>0</v>
      </c>
      <c r="AO107" s="109" t="n">
        <v>0</v>
      </c>
      <c r="AP107" s="109" t="n">
        <v>0</v>
      </c>
      <c r="AQ107" s="109" t="n">
        <v>0</v>
      </c>
      <c r="AR107" s="109" t="n">
        <v>0</v>
      </c>
      <c r="AS107" s="109" t="n">
        <v>0</v>
      </c>
      <c r="AT107" s="109" t="n">
        <v>0</v>
      </c>
      <c r="AU107" s="109" t="n">
        <v>0</v>
      </c>
      <c r="AV107" s="109" t="n">
        <v>0</v>
      </c>
      <c r="AW107" s="109" t="n">
        <v>0</v>
      </c>
      <c r="AX107" s="109" t="n">
        <v>0</v>
      </c>
      <c r="AY107" s="109" t="n">
        <v>0</v>
      </c>
      <c r="AZ107" s="109" t="n">
        <v>0</v>
      </c>
      <c r="BA107" s="109" t="n">
        <v>0</v>
      </c>
      <c r="BB107" s="109" t="n">
        <v>0</v>
      </c>
      <c r="BC107" s="109" t="n">
        <v>0</v>
      </c>
      <c r="BD107" s="109" t="n">
        <v>0</v>
      </c>
      <c r="BE107" s="109" t="n">
        <v>0</v>
      </c>
      <c r="BF107" s="109" t="n">
        <v>0</v>
      </c>
      <c r="BG107" s="109" t="n">
        <v>0</v>
      </c>
      <c r="BH107" s="109" t="n">
        <v>0</v>
      </c>
      <c r="BI107" s="109" t="n">
        <v>0</v>
      </c>
      <c r="BJ107" s="109" t="n">
        <v>0</v>
      </c>
      <c r="BK107" s="109" t="n">
        <v>0</v>
      </c>
      <c r="BL107" s="109" t="n">
        <v>0</v>
      </c>
      <c r="BM107" s="109" t="n">
        <v>0</v>
      </c>
      <c r="BN107" s="109" t="n">
        <v>0</v>
      </c>
      <c r="BO107" s="109" t="n">
        <v>0</v>
      </c>
      <c r="BP107" s="109" t="n">
        <v>0</v>
      </c>
      <c r="BQ107" s="109" t="n">
        <v>0</v>
      </c>
      <c r="BR107" s="109" t="n">
        <v>0</v>
      </c>
      <c r="BS107" s="109" t="n">
        <v>0</v>
      </c>
      <c r="BT107" s="109" t="n">
        <v>0</v>
      </c>
      <c r="BU107" s="109" t="n">
        <v>0</v>
      </c>
      <c r="BV107" s="109" t="n">
        <v>0</v>
      </c>
      <c r="BW107" s="109" t="n">
        <v>0</v>
      </c>
      <c r="BX107" s="109" t="n">
        <v>0</v>
      </c>
      <c r="BY107" s="109" t="n">
        <v>0</v>
      </c>
      <c r="BZ107" s="109" t="n">
        <v>0</v>
      </c>
      <c r="CA107" s="109" t="n">
        <v>0</v>
      </c>
      <c r="CB107" s="109" t="n">
        <v>0</v>
      </c>
      <c r="CC107" s="109" t="n">
        <v>0</v>
      </c>
      <c r="CD107" s="109" t="n">
        <v>0</v>
      </c>
      <c r="CE107" s="109" t="n">
        <v>0</v>
      </c>
      <c r="CF107" s="109" t="n">
        <v>0</v>
      </c>
      <c r="CG107" s="109" t="n">
        <v>0</v>
      </c>
      <c r="CH107" s="109" t="n">
        <v>0</v>
      </c>
      <c r="CI107" s="109" t="n">
        <v>0</v>
      </c>
      <c r="CJ107" s="109" t="n">
        <v>0</v>
      </c>
      <c r="CK107" s="109" t="n">
        <v>0</v>
      </c>
      <c r="CL107" s="109" t="n">
        <v>0</v>
      </c>
      <c r="CM107" s="109" t="n">
        <v>0</v>
      </c>
      <c r="CN107" s="109" t="n">
        <v>0</v>
      </c>
      <c r="CO107" s="109" t="n">
        <v>0</v>
      </c>
      <c r="CP107" s="109" t="n">
        <v>0</v>
      </c>
      <c r="CQ107" s="109" t="n">
        <v>0</v>
      </c>
      <c r="CR107" s="109" t="n">
        <v>0</v>
      </c>
      <c r="CS107" s="109" t="n">
        <v>0</v>
      </c>
      <c r="CT107" s="109" t="n">
        <v>0</v>
      </c>
      <c r="CU107" s="109" t="n">
        <v>0</v>
      </c>
      <c r="CV107" s="109" t="n">
        <v>0</v>
      </c>
      <c r="CW107" s="109" t="n">
        <v>0</v>
      </c>
      <c r="CX107" s="109" t="n">
        <v>0</v>
      </c>
      <c r="CY107" s="109" t="n">
        <v>0</v>
      </c>
      <c r="CZ107" s="109" t="n">
        <v>0</v>
      </c>
      <c r="DA107" s="109" t="n">
        <v>0</v>
      </c>
      <c r="DB107" s="109" t="n">
        <v>0</v>
      </c>
      <c r="DC107" s="109" t="n">
        <v>0</v>
      </c>
      <c r="DD107" s="109" t="n">
        <v>0</v>
      </c>
      <c r="DE107" s="109" t="n">
        <v>0</v>
      </c>
      <c r="DF107" s="109" t="n">
        <v>0</v>
      </c>
      <c r="DG107" s="109" t="n">
        <v>0</v>
      </c>
      <c r="DH107" s="109" t="n">
        <v>0</v>
      </c>
      <c r="DI107" s="109" t="n">
        <v>0</v>
      </c>
      <c r="DJ107" s="109" t="n">
        <v>0</v>
      </c>
      <c r="DK107" s="109" t="n">
        <v>0</v>
      </c>
      <c r="DL107" s="109" t="n">
        <v>0</v>
      </c>
      <c r="DM107" s="109" t="n">
        <v>0</v>
      </c>
      <c r="DN107" s="109" t="n">
        <v>0</v>
      </c>
      <c r="DO107" s="109" t="n">
        <v>0</v>
      </c>
      <c r="DP107" s="109" t="n">
        <v>0</v>
      </c>
      <c r="DQ107" s="109" t="n">
        <v>0</v>
      </c>
      <c r="DR107" s="109" t="n">
        <v>0</v>
      </c>
      <c r="DS107" s="109" t="n">
        <v>0</v>
      </c>
      <c r="DT107" s="109" t="n">
        <v>0</v>
      </c>
      <c r="DU107" s="109" t="n">
        <v>0</v>
      </c>
      <c r="DV107" s="109" t="n">
        <v>0</v>
      </c>
      <c r="DW107" s="109" t="n">
        <v>0</v>
      </c>
      <c r="DX107" s="109" t="n">
        <v>0</v>
      </c>
      <c r="DY107" s="109" t="n">
        <v>0</v>
      </c>
      <c r="DZ107" s="109" t="n">
        <v>0</v>
      </c>
      <c r="EA107" s="109" t="n">
        <v>0</v>
      </c>
      <c r="EB107" s="109" t="n">
        <v>0</v>
      </c>
      <c r="EC107" s="109" t="n">
        <v>0</v>
      </c>
      <c r="ED107" s="109" t="n">
        <v>0</v>
      </c>
      <c r="EE107" s="109" t="n">
        <v>0</v>
      </c>
      <c r="EF107" s="109" t="n">
        <v>0</v>
      </c>
      <c r="EG107" s="109" t="n">
        <v>0</v>
      </c>
      <c r="EH107" s="109" t="n">
        <v>0</v>
      </c>
      <c r="EI107" s="109" t="n">
        <v>0</v>
      </c>
      <c r="EJ107" s="109" t="n">
        <v>0</v>
      </c>
      <c r="EK107" s="109" t="n">
        <v>0</v>
      </c>
      <c r="EL107" s="109" t="n">
        <v>0</v>
      </c>
      <c r="EM107" s="109" t="n">
        <v>0</v>
      </c>
      <c r="EN107" s="109" t="n">
        <v>0</v>
      </c>
      <c r="EO107" s="109" t="n">
        <v>0</v>
      </c>
      <c r="EP107" s="109" t="n">
        <v>0</v>
      </c>
      <c r="EQ107" s="109" t="n">
        <v>0</v>
      </c>
      <c r="ER107" s="109" t="n">
        <v>0</v>
      </c>
      <c r="ES107" s="109" t="n">
        <v>0</v>
      </c>
      <c r="ET107" s="109" t="n">
        <v>0</v>
      </c>
      <c r="EU107" s="109" t="n">
        <v>0</v>
      </c>
      <c r="EV107" s="109" t="n">
        <v>0</v>
      </c>
      <c r="EW107" s="109" t="n">
        <v>0</v>
      </c>
      <c r="EX107" s="109" t="n">
        <v>0</v>
      </c>
      <c r="EY107" s="109" t="n">
        <f aca="false">ROUND(SUM(F107:EX107),5)</f>
        <v>0</v>
      </c>
      <c r="EZ107" s="114"/>
      <c r="FA107" s="125"/>
      <c r="FB107" s="114"/>
      <c r="FC107" s="125"/>
      <c r="FD107" s="114"/>
      <c r="FE107" s="125"/>
      <c r="FF107" s="114"/>
      <c r="FG107" s="125"/>
      <c r="FH107" s="114"/>
      <c r="FI107" s="125"/>
      <c r="FJ107" s="114"/>
      <c r="FK107" s="125"/>
      <c r="FL107" s="114"/>
      <c r="FM107" s="125"/>
      <c r="FN107" s="114"/>
      <c r="FO107" s="125"/>
      <c r="FP107" s="114"/>
      <c r="FQ107" s="125"/>
      <c r="FR107" s="114"/>
      <c r="FS107" s="125"/>
      <c r="FT107" s="114"/>
      <c r="FU107" s="125"/>
      <c r="FV107" s="114"/>
      <c r="FW107" s="125"/>
      <c r="FX107" s="114"/>
      <c r="FY107" s="125"/>
      <c r="FZ107" s="114"/>
      <c r="GA107" s="125"/>
      <c r="GB107" s="114"/>
      <c r="GC107" s="125"/>
      <c r="GD107" s="114"/>
      <c r="GE107" s="125"/>
      <c r="GF107" s="114"/>
      <c r="GG107" s="125"/>
      <c r="GH107" s="114"/>
      <c r="GI107" s="125"/>
      <c r="GJ107" s="114"/>
      <c r="GK107" s="125"/>
      <c r="GL107" s="114"/>
      <c r="GM107" s="125"/>
      <c r="GN107" s="114"/>
      <c r="GO107" s="125"/>
      <c r="GP107" s="114"/>
      <c r="GQ107" s="125"/>
      <c r="GR107" s="114"/>
      <c r="GS107" s="125"/>
      <c r="GT107" s="114"/>
      <c r="GU107" s="125"/>
      <c r="GV107" s="114"/>
      <c r="GW107" s="125"/>
      <c r="GX107" s="114"/>
      <c r="GY107" s="125"/>
      <c r="GZ107" s="114"/>
      <c r="HA107" s="125"/>
      <c r="HB107" s="114"/>
      <c r="HC107" s="125"/>
      <c r="HD107" s="114"/>
      <c r="HE107" s="125"/>
      <c r="HF107" s="114"/>
      <c r="HG107" s="125"/>
      <c r="HH107" s="114"/>
      <c r="HI107" s="125"/>
      <c r="HJ107" s="114"/>
      <c r="HK107" s="125"/>
      <c r="HL107" s="114"/>
      <c r="HM107" s="125"/>
      <c r="HN107" s="114"/>
      <c r="HO107" s="125"/>
      <c r="HP107" s="114"/>
      <c r="HQ107" s="125"/>
      <c r="HR107" s="114"/>
      <c r="HS107" s="125"/>
      <c r="HT107" s="114"/>
      <c r="HU107" s="125"/>
      <c r="HV107" s="114"/>
      <c r="HW107" s="125"/>
      <c r="HX107" s="114"/>
      <c r="HY107" s="125"/>
      <c r="HZ107" s="114"/>
      <c r="IA107" s="125"/>
      <c r="IB107" s="114"/>
      <c r="IC107" s="125"/>
      <c r="ID107" s="114"/>
      <c r="IE107" s="125"/>
      <c r="IF107" s="114"/>
      <c r="IG107" s="125"/>
      <c r="IH107" s="114"/>
      <c r="II107" s="125"/>
      <c r="IJ107" s="114"/>
      <c r="IK107" s="125"/>
      <c r="IL107" s="114"/>
      <c r="IM107" s="125"/>
      <c r="IN107" s="114"/>
      <c r="IO107" s="125"/>
      <c r="IP107" s="114"/>
      <c r="IQ107" s="125"/>
      <c r="IR107" s="114"/>
      <c r="IS107" s="125"/>
      <c r="IT107" s="114"/>
      <c r="IU107" s="125"/>
      <c r="IV107" s="114"/>
      <c r="IW107" s="125"/>
      <c r="IX107" s="114"/>
      <c r="IY107" s="125"/>
      <c r="IZ107" s="114"/>
      <c r="JA107" s="125"/>
      <c r="JB107" s="114"/>
      <c r="JC107" s="125"/>
      <c r="JD107" s="114"/>
      <c r="JE107" s="125"/>
      <c r="JF107" s="114"/>
      <c r="JG107" s="125"/>
      <c r="JH107" s="114"/>
      <c r="JI107" s="125"/>
      <c r="JJ107" s="114"/>
      <c r="JK107" s="125"/>
      <c r="JL107" s="114"/>
      <c r="JM107" s="125"/>
      <c r="JN107" s="114"/>
      <c r="JO107" s="125"/>
      <c r="JP107" s="114"/>
      <c r="JQ107" s="125"/>
      <c r="JR107" s="114"/>
      <c r="JS107" s="125"/>
      <c r="JT107" s="114"/>
      <c r="JU107" s="125"/>
      <c r="JV107" s="114"/>
      <c r="JW107" s="125"/>
      <c r="JX107" s="114"/>
      <c r="JY107" s="126"/>
      <c r="JZ107" s="126"/>
      <c r="KA107" s="126"/>
      <c r="KB107" s="126"/>
      <c r="KC107" s="126"/>
      <c r="KD107" s="126"/>
      <c r="KE107" s="126"/>
      <c r="KF107" s="126"/>
      <c r="KG107" s="126"/>
      <c r="KH107" s="126"/>
      <c r="KI107" s="126"/>
      <c r="KJ107" s="126"/>
      <c r="KK107" s="126"/>
      <c r="KL107" s="126"/>
    </row>
    <row r="108" customFormat="false" ht="13.8" hidden="false" customHeight="false" outlineLevel="0" collapsed="false">
      <c r="A108" s="76"/>
      <c r="B108" s="76"/>
      <c r="C108" s="76"/>
      <c r="D108" s="76"/>
      <c r="E108" s="76" t="s">
        <v>117</v>
      </c>
      <c r="F108" s="109" t="n">
        <v>0</v>
      </c>
      <c r="G108" s="109" t="n">
        <v>0</v>
      </c>
      <c r="H108" s="109" t="n">
        <v>0</v>
      </c>
      <c r="I108" s="109" t="n">
        <v>0</v>
      </c>
      <c r="J108" s="109" t="n">
        <v>0</v>
      </c>
      <c r="K108" s="109" t="n">
        <v>0</v>
      </c>
      <c r="L108" s="109" t="n">
        <v>0</v>
      </c>
      <c r="M108" s="109" t="n">
        <v>0</v>
      </c>
      <c r="N108" s="109" t="n">
        <v>0</v>
      </c>
      <c r="O108" s="109" t="n">
        <v>0</v>
      </c>
      <c r="P108" s="109" t="n">
        <v>0</v>
      </c>
      <c r="Q108" s="109" t="n">
        <v>0</v>
      </c>
      <c r="R108" s="109" t="n">
        <v>0</v>
      </c>
      <c r="S108" s="109" t="n">
        <v>0</v>
      </c>
      <c r="T108" s="109" t="n">
        <v>0</v>
      </c>
      <c r="U108" s="109" t="n">
        <v>0</v>
      </c>
      <c r="V108" s="109" t="n">
        <v>0</v>
      </c>
      <c r="W108" s="109" t="n">
        <v>0</v>
      </c>
      <c r="X108" s="109" t="n">
        <v>0</v>
      </c>
      <c r="Y108" s="109" t="n">
        <v>0</v>
      </c>
      <c r="Z108" s="109" t="n">
        <v>0</v>
      </c>
      <c r="AA108" s="109" t="n">
        <v>0</v>
      </c>
      <c r="AB108" s="109" t="n">
        <v>0</v>
      </c>
      <c r="AC108" s="109" t="n">
        <v>0</v>
      </c>
      <c r="AD108" s="109" t="n">
        <v>0</v>
      </c>
      <c r="AE108" s="109" t="n">
        <v>0</v>
      </c>
      <c r="AF108" s="109" t="n">
        <v>0</v>
      </c>
      <c r="AG108" s="109" t="n">
        <v>0</v>
      </c>
      <c r="AH108" s="109" t="n">
        <v>0</v>
      </c>
      <c r="AI108" s="109" t="n">
        <v>0</v>
      </c>
      <c r="AJ108" s="109" t="n">
        <v>0</v>
      </c>
      <c r="AK108" s="109" t="n">
        <v>0</v>
      </c>
      <c r="AL108" s="109" t="n">
        <v>0</v>
      </c>
      <c r="AM108" s="109" t="n">
        <v>0</v>
      </c>
      <c r="AN108" s="109" t="n">
        <v>0</v>
      </c>
      <c r="AO108" s="109" t="n">
        <v>0</v>
      </c>
      <c r="AP108" s="109" t="n">
        <v>0</v>
      </c>
      <c r="AQ108" s="109" t="n">
        <v>0</v>
      </c>
      <c r="AR108" s="109" t="n">
        <v>0</v>
      </c>
      <c r="AS108" s="109" t="n">
        <v>0</v>
      </c>
      <c r="AT108" s="109" t="n">
        <v>0</v>
      </c>
      <c r="AU108" s="109" t="n">
        <v>0</v>
      </c>
      <c r="AV108" s="109" t="n">
        <v>0</v>
      </c>
      <c r="AW108" s="109" t="n">
        <v>0</v>
      </c>
      <c r="AX108" s="109" t="n">
        <v>0</v>
      </c>
      <c r="AY108" s="109" t="n">
        <v>0</v>
      </c>
      <c r="AZ108" s="109" t="n">
        <v>0</v>
      </c>
      <c r="BA108" s="109" t="n">
        <v>0</v>
      </c>
      <c r="BB108" s="109" t="n">
        <v>0</v>
      </c>
      <c r="BC108" s="109" t="n">
        <v>0</v>
      </c>
      <c r="BD108" s="109" t="n">
        <v>0</v>
      </c>
      <c r="BE108" s="109" t="n">
        <v>0</v>
      </c>
      <c r="BF108" s="109" t="n">
        <v>0</v>
      </c>
      <c r="BG108" s="109" t="n">
        <v>0</v>
      </c>
      <c r="BH108" s="109" t="n">
        <v>0</v>
      </c>
      <c r="BI108" s="109" t="n">
        <v>0</v>
      </c>
      <c r="BJ108" s="109" t="n">
        <v>0</v>
      </c>
      <c r="BK108" s="109" t="n">
        <v>0</v>
      </c>
      <c r="BL108" s="109" t="n">
        <v>0</v>
      </c>
      <c r="BM108" s="109" t="n">
        <v>0</v>
      </c>
      <c r="BN108" s="109" t="n">
        <v>0</v>
      </c>
      <c r="BO108" s="109" t="n">
        <v>0</v>
      </c>
      <c r="BP108" s="109" t="n">
        <v>0</v>
      </c>
      <c r="BQ108" s="109" t="n">
        <v>0</v>
      </c>
      <c r="BR108" s="109" t="n">
        <v>0</v>
      </c>
      <c r="BS108" s="109" t="n">
        <v>0</v>
      </c>
      <c r="BT108" s="109" t="n">
        <v>0</v>
      </c>
      <c r="BU108" s="109" t="n">
        <v>0</v>
      </c>
      <c r="BV108" s="109" t="n">
        <v>0</v>
      </c>
      <c r="BW108" s="109" t="n">
        <v>0</v>
      </c>
      <c r="BX108" s="109" t="n">
        <v>0</v>
      </c>
      <c r="BY108" s="109" t="n">
        <v>0</v>
      </c>
      <c r="BZ108" s="109" t="n">
        <v>0</v>
      </c>
      <c r="CA108" s="109" t="n">
        <v>0</v>
      </c>
      <c r="CB108" s="109" t="n">
        <v>0</v>
      </c>
      <c r="CC108" s="109" t="n">
        <v>0</v>
      </c>
      <c r="CD108" s="109" t="n">
        <v>0</v>
      </c>
      <c r="CE108" s="109" t="n">
        <v>0</v>
      </c>
      <c r="CF108" s="109" t="n">
        <v>0</v>
      </c>
      <c r="CG108" s="109" t="n">
        <v>0</v>
      </c>
      <c r="CH108" s="109" t="n">
        <v>0</v>
      </c>
      <c r="CI108" s="109" t="n">
        <v>0</v>
      </c>
      <c r="CJ108" s="109" t="n">
        <v>0</v>
      </c>
      <c r="CK108" s="109" t="n">
        <v>0</v>
      </c>
      <c r="CL108" s="109" t="n">
        <v>0</v>
      </c>
      <c r="CM108" s="109" t="n">
        <v>0</v>
      </c>
      <c r="CN108" s="109" t="n">
        <v>0</v>
      </c>
      <c r="CO108" s="109" t="n">
        <v>0</v>
      </c>
      <c r="CP108" s="109" t="n">
        <v>0</v>
      </c>
      <c r="CQ108" s="109" t="n">
        <v>0</v>
      </c>
      <c r="CR108" s="109" t="n">
        <v>0</v>
      </c>
      <c r="CS108" s="109" t="n">
        <v>0</v>
      </c>
      <c r="CT108" s="109" t="n">
        <v>0</v>
      </c>
      <c r="CU108" s="109" t="n">
        <v>0</v>
      </c>
      <c r="CV108" s="109" t="n">
        <v>0</v>
      </c>
      <c r="CW108" s="109" t="n">
        <v>0</v>
      </c>
      <c r="CX108" s="109" t="n">
        <v>0</v>
      </c>
      <c r="CY108" s="109" t="n">
        <v>0</v>
      </c>
      <c r="CZ108" s="109" t="n">
        <v>0</v>
      </c>
      <c r="DA108" s="109" t="n">
        <v>0</v>
      </c>
      <c r="DB108" s="109" t="n">
        <v>0</v>
      </c>
      <c r="DC108" s="109" t="n">
        <v>0</v>
      </c>
      <c r="DD108" s="109" t="n">
        <v>0</v>
      </c>
      <c r="DE108" s="109" t="n">
        <v>0</v>
      </c>
      <c r="DF108" s="109" t="n">
        <v>0</v>
      </c>
      <c r="DG108" s="109" t="n">
        <v>0</v>
      </c>
      <c r="DH108" s="109" t="n">
        <v>0</v>
      </c>
      <c r="DI108" s="109" t="n">
        <v>0</v>
      </c>
      <c r="DJ108" s="109" t="n">
        <v>0</v>
      </c>
      <c r="DK108" s="109" t="n">
        <v>0</v>
      </c>
      <c r="DL108" s="109" t="n">
        <v>0</v>
      </c>
      <c r="DM108" s="109" t="n">
        <v>0</v>
      </c>
      <c r="DN108" s="109" t="n">
        <v>0</v>
      </c>
      <c r="DO108" s="109" t="n">
        <v>0</v>
      </c>
      <c r="DP108" s="109" t="n">
        <v>0</v>
      </c>
      <c r="DQ108" s="109" t="n">
        <v>0</v>
      </c>
      <c r="DR108" s="109" t="n">
        <v>0</v>
      </c>
      <c r="DS108" s="109" t="n">
        <v>0</v>
      </c>
      <c r="DT108" s="109" t="n">
        <v>0</v>
      </c>
      <c r="DU108" s="109" t="n">
        <v>0</v>
      </c>
      <c r="DV108" s="109" t="n">
        <v>0</v>
      </c>
      <c r="DW108" s="109" t="n">
        <v>0</v>
      </c>
      <c r="DX108" s="109" t="n">
        <v>0</v>
      </c>
      <c r="DY108" s="109" t="n">
        <v>0</v>
      </c>
      <c r="DZ108" s="109" t="n">
        <v>0</v>
      </c>
      <c r="EA108" s="109" t="n">
        <v>0</v>
      </c>
      <c r="EB108" s="109" t="n">
        <v>0</v>
      </c>
      <c r="EC108" s="109" t="n">
        <v>0</v>
      </c>
      <c r="ED108" s="109" t="n">
        <v>0</v>
      </c>
      <c r="EE108" s="109" t="n">
        <v>0</v>
      </c>
      <c r="EF108" s="109" t="n">
        <v>0</v>
      </c>
      <c r="EG108" s="109" t="n">
        <v>0</v>
      </c>
      <c r="EH108" s="109" t="n">
        <v>0</v>
      </c>
      <c r="EI108" s="109" t="n">
        <v>0</v>
      </c>
      <c r="EJ108" s="109" t="n">
        <v>0</v>
      </c>
      <c r="EK108" s="109" t="n">
        <v>0</v>
      </c>
      <c r="EL108" s="109" t="n">
        <v>0</v>
      </c>
      <c r="EM108" s="109" t="n">
        <v>0</v>
      </c>
      <c r="EN108" s="109" t="n">
        <v>0</v>
      </c>
      <c r="EO108" s="109" t="n">
        <v>0</v>
      </c>
      <c r="EP108" s="109" t="n">
        <v>461.6</v>
      </c>
      <c r="EQ108" s="109" t="n">
        <v>0</v>
      </c>
      <c r="ER108" s="109" t="n">
        <v>0</v>
      </c>
      <c r="ES108" s="109" t="n">
        <v>0</v>
      </c>
      <c r="ET108" s="109" t="n">
        <v>0</v>
      </c>
      <c r="EU108" s="109" t="n">
        <v>0</v>
      </c>
      <c r="EV108" s="109" t="n">
        <v>0</v>
      </c>
      <c r="EW108" s="109" t="n">
        <v>0</v>
      </c>
      <c r="EX108" s="109" t="n">
        <v>0</v>
      </c>
      <c r="EY108" s="109" t="n">
        <f aca="false">ROUND(SUM(F108:EX108),5)</f>
        <v>461.6</v>
      </c>
      <c r="EZ108" s="114"/>
      <c r="FA108" s="125"/>
      <c r="FB108" s="114"/>
      <c r="FC108" s="125"/>
      <c r="FD108" s="114"/>
      <c r="FE108" s="125"/>
      <c r="FF108" s="114"/>
      <c r="FG108" s="125"/>
      <c r="FH108" s="114"/>
      <c r="FI108" s="125"/>
      <c r="FJ108" s="114"/>
      <c r="FK108" s="125"/>
      <c r="FL108" s="114"/>
      <c r="FM108" s="125"/>
      <c r="FN108" s="114"/>
      <c r="FO108" s="125"/>
      <c r="FP108" s="114"/>
      <c r="FQ108" s="125"/>
      <c r="FR108" s="114"/>
      <c r="FS108" s="125"/>
      <c r="FT108" s="114"/>
      <c r="FU108" s="125"/>
      <c r="FV108" s="114"/>
      <c r="FW108" s="125"/>
      <c r="FX108" s="114"/>
      <c r="FY108" s="125"/>
      <c r="FZ108" s="114"/>
      <c r="GA108" s="125"/>
      <c r="GB108" s="114"/>
      <c r="GC108" s="125"/>
      <c r="GD108" s="114"/>
      <c r="GE108" s="125"/>
      <c r="GF108" s="114"/>
      <c r="GG108" s="125"/>
      <c r="GH108" s="114"/>
      <c r="GI108" s="125"/>
      <c r="GJ108" s="114"/>
      <c r="GK108" s="125"/>
      <c r="GL108" s="114"/>
      <c r="GM108" s="125"/>
      <c r="GN108" s="114"/>
      <c r="GO108" s="125"/>
      <c r="GP108" s="114"/>
      <c r="GQ108" s="125"/>
      <c r="GR108" s="114"/>
      <c r="GS108" s="125"/>
      <c r="GT108" s="114"/>
      <c r="GU108" s="125"/>
      <c r="GV108" s="114"/>
      <c r="GW108" s="125"/>
      <c r="GX108" s="114"/>
      <c r="GY108" s="125"/>
      <c r="GZ108" s="114"/>
      <c r="HA108" s="125"/>
      <c r="HB108" s="114"/>
      <c r="HC108" s="125"/>
      <c r="HD108" s="114"/>
      <c r="HE108" s="125"/>
      <c r="HF108" s="114"/>
      <c r="HG108" s="125"/>
      <c r="HH108" s="114"/>
      <c r="HI108" s="125"/>
      <c r="HJ108" s="114"/>
      <c r="HK108" s="125"/>
      <c r="HL108" s="114"/>
      <c r="HM108" s="125"/>
      <c r="HN108" s="114"/>
      <c r="HO108" s="125"/>
      <c r="HP108" s="114"/>
      <c r="HQ108" s="125"/>
      <c r="HR108" s="114"/>
      <c r="HS108" s="125"/>
      <c r="HT108" s="114"/>
      <c r="HU108" s="125"/>
      <c r="HV108" s="114"/>
      <c r="HW108" s="125"/>
      <c r="HX108" s="114"/>
      <c r="HY108" s="125"/>
      <c r="HZ108" s="114"/>
      <c r="IA108" s="125"/>
      <c r="IB108" s="114"/>
      <c r="IC108" s="125"/>
      <c r="ID108" s="114"/>
      <c r="IE108" s="125"/>
      <c r="IF108" s="114"/>
      <c r="IG108" s="125"/>
      <c r="IH108" s="114"/>
      <c r="II108" s="125"/>
      <c r="IJ108" s="114"/>
      <c r="IK108" s="125"/>
      <c r="IL108" s="114"/>
      <c r="IM108" s="125"/>
      <c r="IN108" s="114"/>
      <c r="IO108" s="125"/>
      <c r="IP108" s="114"/>
      <c r="IQ108" s="125"/>
      <c r="IR108" s="114"/>
      <c r="IS108" s="125"/>
      <c r="IT108" s="114"/>
      <c r="IU108" s="125"/>
      <c r="IV108" s="114"/>
      <c r="IW108" s="125"/>
      <c r="IX108" s="114"/>
      <c r="IY108" s="125"/>
      <c r="IZ108" s="114"/>
      <c r="JA108" s="125"/>
      <c r="JB108" s="114"/>
      <c r="JC108" s="125"/>
      <c r="JD108" s="114"/>
      <c r="JE108" s="125"/>
      <c r="JF108" s="114"/>
      <c r="JG108" s="125"/>
      <c r="JH108" s="114"/>
      <c r="JI108" s="125"/>
      <c r="JJ108" s="114"/>
      <c r="JK108" s="125"/>
      <c r="JL108" s="114"/>
      <c r="JM108" s="125"/>
      <c r="JN108" s="114"/>
      <c r="JO108" s="125"/>
      <c r="JP108" s="114"/>
      <c r="JQ108" s="125"/>
      <c r="JR108" s="114"/>
      <c r="JS108" s="125"/>
      <c r="JT108" s="114"/>
      <c r="JU108" s="125"/>
      <c r="JV108" s="114"/>
      <c r="JW108" s="125"/>
      <c r="JX108" s="114"/>
      <c r="JY108" s="126"/>
      <c r="JZ108" s="126"/>
      <c r="KA108" s="126"/>
      <c r="KB108" s="126"/>
      <c r="KC108" s="126"/>
      <c r="KD108" s="126"/>
      <c r="KE108" s="126"/>
      <c r="KF108" s="126"/>
      <c r="KG108" s="126"/>
      <c r="KH108" s="126"/>
      <c r="KI108" s="126"/>
      <c r="KJ108" s="126"/>
      <c r="KK108" s="126"/>
      <c r="KL108" s="126"/>
    </row>
    <row r="109" customFormat="false" ht="13.8" hidden="false" customHeight="false" outlineLevel="0" collapsed="false">
      <c r="A109" s="76"/>
      <c r="B109" s="76"/>
      <c r="C109" s="76"/>
      <c r="D109" s="76"/>
      <c r="E109" s="76" t="s">
        <v>145</v>
      </c>
      <c r="F109" s="109" t="n">
        <v>0</v>
      </c>
      <c r="G109" s="109" t="n">
        <v>150.5</v>
      </c>
      <c r="H109" s="109" t="n">
        <v>120</v>
      </c>
      <c r="I109" s="109" t="n">
        <v>0</v>
      </c>
      <c r="J109" s="109" t="n">
        <v>1910.44</v>
      </c>
      <c r="K109" s="109" t="n">
        <v>680</v>
      </c>
      <c r="L109" s="109" t="n">
        <v>0</v>
      </c>
      <c r="M109" s="109" t="n">
        <v>0</v>
      </c>
      <c r="N109" s="109" t="n">
        <v>1856.67</v>
      </c>
      <c r="O109" s="109" t="n">
        <v>4725</v>
      </c>
      <c r="P109" s="109" t="n">
        <v>0</v>
      </c>
      <c r="Q109" s="109" t="n">
        <v>274</v>
      </c>
      <c r="R109" s="109" t="n">
        <v>0</v>
      </c>
      <c r="S109" s="109" t="n">
        <v>0</v>
      </c>
      <c r="T109" s="109" t="n">
        <v>0</v>
      </c>
      <c r="U109" s="109" t="n">
        <v>0</v>
      </c>
      <c r="V109" s="109" t="n">
        <v>498</v>
      </c>
      <c r="W109" s="109" t="n">
        <v>0</v>
      </c>
      <c r="X109" s="109" t="n">
        <v>0</v>
      </c>
      <c r="Y109" s="109" t="n">
        <v>2143.66</v>
      </c>
      <c r="Z109" s="109" t="n">
        <v>0</v>
      </c>
      <c r="AA109" s="109" t="n">
        <v>0</v>
      </c>
      <c r="AB109" s="109" t="n">
        <v>0</v>
      </c>
      <c r="AC109" s="109" t="n">
        <v>0</v>
      </c>
      <c r="AD109" s="109" t="n">
        <v>0</v>
      </c>
      <c r="AE109" s="109" t="n">
        <v>0</v>
      </c>
      <c r="AF109" s="109" t="n">
        <v>0</v>
      </c>
      <c r="AG109" s="109" t="n">
        <v>800</v>
      </c>
      <c r="AH109" s="109" t="n">
        <v>0</v>
      </c>
      <c r="AI109" s="109" t="n">
        <v>0</v>
      </c>
      <c r="AJ109" s="109" t="n">
        <v>255</v>
      </c>
      <c r="AK109" s="109" t="n">
        <v>0</v>
      </c>
      <c r="AL109" s="109" t="n">
        <v>0</v>
      </c>
      <c r="AM109" s="109" t="n">
        <v>0</v>
      </c>
      <c r="AN109" s="109" t="n">
        <v>0</v>
      </c>
      <c r="AO109" s="109" t="n">
        <v>0</v>
      </c>
      <c r="AP109" s="109" t="n">
        <v>0</v>
      </c>
      <c r="AQ109" s="109" t="n">
        <v>0</v>
      </c>
      <c r="AR109" s="109" t="n">
        <v>0</v>
      </c>
      <c r="AS109" s="109" t="n">
        <v>0</v>
      </c>
      <c r="AT109" s="109" t="n">
        <v>0</v>
      </c>
      <c r="AU109" s="109" t="n">
        <v>0</v>
      </c>
      <c r="AV109" s="109" t="n">
        <v>0</v>
      </c>
      <c r="AW109" s="109" t="n">
        <v>0</v>
      </c>
      <c r="AX109" s="109" t="n">
        <v>0</v>
      </c>
      <c r="AY109" s="109" t="n">
        <v>0</v>
      </c>
      <c r="AZ109" s="109" t="n">
        <v>24</v>
      </c>
      <c r="BA109" s="109" t="n">
        <v>0</v>
      </c>
      <c r="BB109" s="109" t="n">
        <v>0</v>
      </c>
      <c r="BC109" s="109" t="n">
        <v>0</v>
      </c>
      <c r="BD109" s="109" t="n">
        <v>0</v>
      </c>
      <c r="BE109" s="109" t="n">
        <v>0</v>
      </c>
      <c r="BF109" s="109" t="n">
        <v>0</v>
      </c>
      <c r="BG109" s="109" t="n">
        <v>1988</v>
      </c>
      <c r="BH109" s="109" t="n">
        <v>0</v>
      </c>
      <c r="BI109" s="109" t="n">
        <v>0</v>
      </c>
      <c r="BJ109" s="109" t="n">
        <v>0</v>
      </c>
      <c r="BK109" s="109" t="n">
        <v>2245.9</v>
      </c>
      <c r="BL109" s="109" t="n">
        <v>0</v>
      </c>
      <c r="BM109" s="109" t="n">
        <v>1073.81</v>
      </c>
      <c r="BN109" s="109" t="n">
        <v>0</v>
      </c>
      <c r="BO109" s="109" t="n">
        <v>0</v>
      </c>
      <c r="BP109" s="109" t="n">
        <v>0</v>
      </c>
      <c r="BQ109" s="109" t="n">
        <v>0</v>
      </c>
      <c r="BR109" s="109" t="n">
        <v>0</v>
      </c>
      <c r="BS109" s="109" t="n">
        <v>0</v>
      </c>
      <c r="BT109" s="109" t="n">
        <v>0</v>
      </c>
      <c r="BU109" s="109" t="n">
        <v>2109.62</v>
      </c>
      <c r="BV109" s="109" t="n">
        <v>0</v>
      </c>
      <c r="BW109" s="109" t="n">
        <v>0</v>
      </c>
      <c r="BX109" s="109" t="n">
        <v>0</v>
      </c>
      <c r="BY109" s="109" t="n">
        <v>0</v>
      </c>
      <c r="BZ109" s="109" t="n">
        <v>0</v>
      </c>
      <c r="CA109" s="109" t="n">
        <v>0</v>
      </c>
      <c r="CB109" s="109" t="n">
        <v>0</v>
      </c>
      <c r="CC109" s="109" t="n">
        <v>0</v>
      </c>
      <c r="CD109" s="109" t="n">
        <v>0</v>
      </c>
      <c r="CE109" s="109" t="n">
        <v>0</v>
      </c>
      <c r="CF109" s="109" t="n">
        <v>0</v>
      </c>
      <c r="CG109" s="109" t="n">
        <v>0</v>
      </c>
      <c r="CH109" s="109" t="n">
        <v>0</v>
      </c>
      <c r="CI109" s="109" t="n">
        <v>0</v>
      </c>
      <c r="CJ109" s="109" t="n">
        <v>0</v>
      </c>
      <c r="CK109" s="109" t="n">
        <v>1434.72</v>
      </c>
      <c r="CL109" s="109" t="n">
        <v>0</v>
      </c>
      <c r="CM109" s="109" t="n">
        <v>0</v>
      </c>
      <c r="CN109" s="109" t="n">
        <v>0</v>
      </c>
      <c r="CO109" s="109" t="n">
        <v>4934.31</v>
      </c>
      <c r="CP109" s="109" t="n">
        <v>0</v>
      </c>
      <c r="CQ109" s="109" t="n">
        <v>219.33</v>
      </c>
      <c r="CR109" s="109" t="n">
        <v>0</v>
      </c>
      <c r="CS109" s="109" t="n">
        <v>693.25</v>
      </c>
      <c r="CT109" s="109" t="n">
        <v>2541.2</v>
      </c>
      <c r="CU109" s="109" t="n">
        <v>2475.5</v>
      </c>
      <c r="CV109" s="109" t="n">
        <v>0</v>
      </c>
      <c r="CW109" s="109" t="n">
        <v>0</v>
      </c>
      <c r="CX109" s="109" t="n">
        <v>0</v>
      </c>
      <c r="CY109" s="109" t="n">
        <v>0</v>
      </c>
      <c r="CZ109" s="109" t="n">
        <v>0</v>
      </c>
      <c r="DA109" s="109" t="n">
        <v>705</v>
      </c>
      <c r="DB109" s="109" t="n">
        <v>0</v>
      </c>
      <c r="DC109" s="109" t="n">
        <v>0</v>
      </c>
      <c r="DD109" s="109" t="n">
        <v>1328</v>
      </c>
      <c r="DE109" s="109" t="n">
        <v>0</v>
      </c>
      <c r="DF109" s="109" t="n">
        <v>2563.81</v>
      </c>
      <c r="DG109" s="109" t="n">
        <v>0</v>
      </c>
      <c r="DH109" s="109" t="n">
        <v>0</v>
      </c>
      <c r="DI109" s="109" t="n">
        <v>0</v>
      </c>
      <c r="DJ109" s="109" t="n">
        <v>0</v>
      </c>
      <c r="DK109" s="109" t="n">
        <v>0</v>
      </c>
      <c r="DL109" s="109" t="n">
        <v>1945.11</v>
      </c>
      <c r="DM109" s="109" t="n">
        <v>0</v>
      </c>
      <c r="DN109" s="109" t="n">
        <v>4313.47</v>
      </c>
      <c r="DO109" s="109" t="n">
        <v>0</v>
      </c>
      <c r="DP109" s="109" t="n">
        <v>0</v>
      </c>
      <c r="DQ109" s="109" t="n">
        <v>0</v>
      </c>
      <c r="DR109" s="109" t="n">
        <v>0</v>
      </c>
      <c r="DS109" s="109" t="n">
        <v>0</v>
      </c>
      <c r="DT109" s="109" t="n">
        <v>0</v>
      </c>
      <c r="DU109" s="109" t="n">
        <v>0</v>
      </c>
      <c r="DV109" s="109" t="n">
        <v>0</v>
      </c>
      <c r="DW109" s="109" t="n">
        <v>310.5</v>
      </c>
      <c r="DX109" s="109" t="n">
        <v>0</v>
      </c>
      <c r="DY109" s="109" t="n">
        <v>0</v>
      </c>
      <c r="DZ109" s="109" t="n">
        <v>0</v>
      </c>
      <c r="EA109" s="109" t="n">
        <v>0</v>
      </c>
      <c r="EB109" s="109" t="n">
        <v>0</v>
      </c>
      <c r="EC109" s="109" t="n">
        <v>0</v>
      </c>
      <c r="ED109" s="109" t="n">
        <v>0</v>
      </c>
      <c r="EE109" s="109" t="n">
        <v>0</v>
      </c>
      <c r="EF109" s="109" t="n">
        <v>0</v>
      </c>
      <c r="EG109" s="109" t="n">
        <v>0</v>
      </c>
      <c r="EH109" s="109" t="n">
        <v>0</v>
      </c>
      <c r="EI109" s="109" t="n">
        <v>0</v>
      </c>
      <c r="EJ109" s="109" t="n">
        <v>3142.52</v>
      </c>
      <c r="EK109" s="109" t="n">
        <v>0</v>
      </c>
      <c r="EL109" s="109" t="n">
        <v>0</v>
      </c>
      <c r="EM109" s="109" t="n">
        <v>2559.62</v>
      </c>
      <c r="EN109" s="109" t="n">
        <v>1338.47</v>
      </c>
      <c r="EO109" s="109" t="n">
        <v>0</v>
      </c>
      <c r="EP109" s="109" t="n">
        <v>818.93</v>
      </c>
      <c r="EQ109" s="109" t="n">
        <v>0</v>
      </c>
      <c r="ER109" s="109" t="n">
        <v>750.78</v>
      </c>
      <c r="ES109" s="109" t="n">
        <v>0</v>
      </c>
      <c r="ET109" s="109" t="n">
        <v>0</v>
      </c>
      <c r="EU109" s="109" t="n">
        <v>0</v>
      </c>
      <c r="EV109" s="109" t="n">
        <v>0</v>
      </c>
      <c r="EW109" s="109" t="n">
        <v>0</v>
      </c>
      <c r="EX109" s="109" t="n">
        <v>0</v>
      </c>
      <c r="EY109" s="109" t="n">
        <f aca="false">ROUND(SUM(F109:EX109),5)</f>
        <v>52929.12</v>
      </c>
      <c r="EZ109" s="114"/>
      <c r="FA109" s="125"/>
      <c r="FB109" s="114"/>
      <c r="FC109" s="125"/>
      <c r="FD109" s="114"/>
      <c r="FE109" s="125"/>
      <c r="FF109" s="114"/>
      <c r="FG109" s="125"/>
      <c r="FH109" s="114"/>
      <c r="FI109" s="125"/>
      <c r="FJ109" s="114"/>
      <c r="FK109" s="125"/>
      <c r="FL109" s="114"/>
      <c r="FM109" s="125"/>
      <c r="FN109" s="114"/>
      <c r="FO109" s="125"/>
      <c r="FP109" s="114"/>
      <c r="FQ109" s="125"/>
      <c r="FR109" s="114"/>
      <c r="FS109" s="125"/>
      <c r="FT109" s="114"/>
      <c r="FU109" s="125"/>
      <c r="FV109" s="114"/>
      <c r="FW109" s="125"/>
      <c r="FX109" s="114"/>
      <c r="FY109" s="125"/>
      <c r="FZ109" s="114"/>
      <c r="GA109" s="125"/>
      <c r="GB109" s="114"/>
      <c r="GC109" s="125"/>
      <c r="GD109" s="114"/>
      <c r="GE109" s="125"/>
      <c r="GF109" s="114"/>
      <c r="GG109" s="125"/>
      <c r="GH109" s="114"/>
      <c r="GI109" s="125"/>
      <c r="GJ109" s="114"/>
      <c r="GK109" s="125"/>
      <c r="GL109" s="114"/>
      <c r="GM109" s="125"/>
      <c r="GN109" s="114"/>
      <c r="GO109" s="125"/>
      <c r="GP109" s="114"/>
      <c r="GQ109" s="125"/>
      <c r="GR109" s="114"/>
      <c r="GS109" s="125"/>
      <c r="GT109" s="114"/>
      <c r="GU109" s="125"/>
      <c r="GV109" s="114"/>
      <c r="GW109" s="125"/>
      <c r="GX109" s="114"/>
      <c r="GY109" s="125"/>
      <c r="GZ109" s="114"/>
      <c r="HA109" s="125"/>
      <c r="HB109" s="114"/>
      <c r="HC109" s="125"/>
      <c r="HD109" s="114"/>
      <c r="HE109" s="125"/>
      <c r="HF109" s="114"/>
      <c r="HG109" s="125"/>
      <c r="HH109" s="114"/>
      <c r="HI109" s="125"/>
      <c r="HJ109" s="114"/>
      <c r="HK109" s="125"/>
      <c r="HL109" s="114"/>
      <c r="HM109" s="125"/>
      <c r="HN109" s="114"/>
      <c r="HO109" s="125"/>
      <c r="HP109" s="114"/>
      <c r="HQ109" s="125"/>
      <c r="HR109" s="114"/>
      <c r="HS109" s="125"/>
      <c r="HT109" s="114"/>
      <c r="HU109" s="125"/>
      <c r="HV109" s="114"/>
      <c r="HW109" s="125"/>
      <c r="HX109" s="114"/>
      <c r="HY109" s="125"/>
      <c r="HZ109" s="114"/>
      <c r="IA109" s="125"/>
      <c r="IB109" s="114"/>
      <c r="IC109" s="125"/>
      <c r="ID109" s="114"/>
      <c r="IE109" s="125"/>
      <c r="IF109" s="114"/>
      <c r="IG109" s="125"/>
      <c r="IH109" s="114"/>
      <c r="II109" s="125"/>
      <c r="IJ109" s="114"/>
      <c r="IK109" s="125"/>
      <c r="IL109" s="114"/>
      <c r="IM109" s="125"/>
      <c r="IN109" s="114"/>
      <c r="IO109" s="125"/>
      <c r="IP109" s="114"/>
      <c r="IQ109" s="125"/>
      <c r="IR109" s="114"/>
      <c r="IS109" s="125"/>
      <c r="IT109" s="114"/>
      <c r="IU109" s="125"/>
      <c r="IV109" s="114"/>
      <c r="IW109" s="125"/>
      <c r="IX109" s="114"/>
      <c r="IY109" s="125"/>
      <c r="IZ109" s="114"/>
      <c r="JA109" s="125"/>
      <c r="JB109" s="114"/>
      <c r="JC109" s="125"/>
      <c r="JD109" s="114"/>
      <c r="JE109" s="125"/>
      <c r="JF109" s="114"/>
      <c r="JG109" s="125"/>
      <c r="JH109" s="114"/>
      <c r="JI109" s="125"/>
      <c r="JJ109" s="114"/>
      <c r="JK109" s="125"/>
      <c r="JL109" s="114"/>
      <c r="JM109" s="125"/>
      <c r="JN109" s="114"/>
      <c r="JO109" s="125"/>
      <c r="JP109" s="114"/>
      <c r="JQ109" s="125"/>
      <c r="JR109" s="114"/>
      <c r="JS109" s="125"/>
      <c r="JT109" s="114"/>
      <c r="JU109" s="125"/>
      <c r="JV109" s="114"/>
      <c r="JW109" s="125"/>
      <c r="JX109" s="114"/>
      <c r="JY109" s="126"/>
      <c r="JZ109" s="126"/>
      <c r="KA109" s="126"/>
      <c r="KB109" s="126"/>
      <c r="KC109" s="126"/>
      <c r="KD109" s="126"/>
      <c r="KE109" s="126"/>
      <c r="KF109" s="126"/>
      <c r="KG109" s="126"/>
      <c r="KH109" s="126"/>
      <c r="KI109" s="126"/>
      <c r="KJ109" s="126"/>
      <c r="KK109" s="126"/>
      <c r="KL109" s="126"/>
    </row>
    <row r="110" customFormat="false" ht="13.8" hidden="false" customHeight="false" outlineLevel="0" collapsed="false">
      <c r="A110" s="76"/>
      <c r="B110" s="76"/>
      <c r="C110" s="76"/>
      <c r="D110" s="76"/>
      <c r="E110" s="76" t="s">
        <v>530</v>
      </c>
      <c r="F110" s="109" t="n">
        <v>0</v>
      </c>
      <c r="G110" s="109" t="n">
        <v>0</v>
      </c>
      <c r="H110" s="109" t="n">
        <v>0</v>
      </c>
      <c r="I110" s="109" t="n">
        <v>0</v>
      </c>
      <c r="J110" s="109" t="n">
        <v>0</v>
      </c>
      <c r="K110" s="109" t="n">
        <v>190</v>
      </c>
      <c r="L110" s="109" t="n">
        <v>0</v>
      </c>
      <c r="M110" s="109" t="n">
        <v>0</v>
      </c>
      <c r="N110" s="109" t="n">
        <v>4184.3</v>
      </c>
      <c r="O110" s="109" t="n">
        <v>0</v>
      </c>
      <c r="P110" s="109" t="n">
        <v>0</v>
      </c>
      <c r="Q110" s="109" t="n">
        <v>0</v>
      </c>
      <c r="R110" s="109" t="n">
        <v>0</v>
      </c>
      <c r="S110" s="109" t="n">
        <v>0</v>
      </c>
      <c r="T110" s="109" t="n">
        <v>0</v>
      </c>
      <c r="U110" s="109" t="n">
        <v>0</v>
      </c>
      <c r="V110" s="109" t="n">
        <v>1425.43</v>
      </c>
      <c r="W110" s="109" t="n">
        <v>0</v>
      </c>
      <c r="X110" s="109" t="n">
        <v>0</v>
      </c>
      <c r="Y110" s="109" t="n">
        <v>2662.99</v>
      </c>
      <c r="Z110" s="109" t="n">
        <v>0</v>
      </c>
      <c r="AA110" s="109" t="n">
        <v>0</v>
      </c>
      <c r="AB110" s="109" t="n">
        <v>0</v>
      </c>
      <c r="AC110" s="109" t="n">
        <v>0</v>
      </c>
      <c r="AD110" s="109" t="n">
        <v>895</v>
      </c>
      <c r="AE110" s="109" t="n">
        <v>0</v>
      </c>
      <c r="AF110" s="109" t="n">
        <v>0</v>
      </c>
      <c r="AG110" s="109" t="n">
        <v>0</v>
      </c>
      <c r="AH110" s="109" t="n">
        <v>0</v>
      </c>
      <c r="AI110" s="109" t="n">
        <v>1550.94</v>
      </c>
      <c r="AJ110" s="109" t="n">
        <v>0</v>
      </c>
      <c r="AK110" s="109" t="n">
        <v>0</v>
      </c>
      <c r="AL110" s="109" t="n">
        <v>0</v>
      </c>
      <c r="AM110" s="109" t="n">
        <v>0</v>
      </c>
      <c r="AN110" s="109" t="n">
        <v>0</v>
      </c>
      <c r="AO110" s="109" t="n">
        <v>0</v>
      </c>
      <c r="AP110" s="109" t="n">
        <v>0</v>
      </c>
      <c r="AQ110" s="109" t="n">
        <v>0</v>
      </c>
      <c r="AR110" s="109" t="n">
        <v>0</v>
      </c>
      <c r="AS110" s="109" t="n">
        <v>0</v>
      </c>
      <c r="AT110" s="109" t="n">
        <v>4158.62</v>
      </c>
      <c r="AU110" s="109" t="n">
        <v>0</v>
      </c>
      <c r="AV110" s="109" t="n">
        <v>0</v>
      </c>
      <c r="AW110" s="109" t="n">
        <v>0</v>
      </c>
      <c r="AX110" s="109" t="n">
        <v>0</v>
      </c>
      <c r="AY110" s="109" t="n">
        <v>0</v>
      </c>
      <c r="AZ110" s="109" t="n">
        <v>0</v>
      </c>
      <c r="BA110" s="109" t="n">
        <v>0</v>
      </c>
      <c r="BB110" s="109" t="n">
        <v>0</v>
      </c>
      <c r="BC110" s="109" t="n">
        <v>0</v>
      </c>
      <c r="BD110" s="109" t="n">
        <v>0</v>
      </c>
      <c r="BE110" s="109" t="n">
        <v>0</v>
      </c>
      <c r="BF110" s="109" t="n">
        <v>0</v>
      </c>
      <c r="BG110" s="109" t="n">
        <v>999.7</v>
      </c>
      <c r="BH110" s="109" t="n">
        <v>0</v>
      </c>
      <c r="BI110" s="109" t="n">
        <v>0</v>
      </c>
      <c r="BJ110" s="109" t="n">
        <v>0</v>
      </c>
      <c r="BK110" s="109" t="n">
        <v>5874.06</v>
      </c>
      <c r="BL110" s="109" t="n">
        <v>0</v>
      </c>
      <c r="BM110" s="109" t="n">
        <v>1640.4</v>
      </c>
      <c r="BN110" s="109" t="n">
        <v>0</v>
      </c>
      <c r="BO110" s="109" t="n">
        <v>0</v>
      </c>
      <c r="BP110" s="109" t="n">
        <v>0</v>
      </c>
      <c r="BQ110" s="109" t="n">
        <v>0</v>
      </c>
      <c r="BR110" s="109" t="n">
        <v>0</v>
      </c>
      <c r="BS110" s="109" t="n">
        <v>0</v>
      </c>
      <c r="BT110" s="109" t="n">
        <v>0</v>
      </c>
      <c r="BU110" s="109" t="n">
        <v>1149</v>
      </c>
      <c r="BV110" s="109" t="n">
        <v>0</v>
      </c>
      <c r="BW110" s="109" t="n">
        <v>0</v>
      </c>
      <c r="BX110" s="109" t="n">
        <v>624.65</v>
      </c>
      <c r="BY110" s="109" t="n">
        <v>0</v>
      </c>
      <c r="BZ110" s="109" t="n">
        <v>106.69</v>
      </c>
      <c r="CA110" s="109" t="n">
        <v>0</v>
      </c>
      <c r="CB110" s="109" t="n">
        <v>0</v>
      </c>
      <c r="CC110" s="109" t="n">
        <v>0</v>
      </c>
      <c r="CD110" s="109" t="n">
        <v>0</v>
      </c>
      <c r="CE110" s="109" t="n">
        <v>0</v>
      </c>
      <c r="CF110" s="109" t="n">
        <v>0</v>
      </c>
      <c r="CG110" s="109" t="n">
        <v>0</v>
      </c>
      <c r="CH110" s="109" t="n">
        <v>0</v>
      </c>
      <c r="CI110" s="109" t="n">
        <v>0</v>
      </c>
      <c r="CJ110" s="109" t="n">
        <v>0</v>
      </c>
      <c r="CK110" s="109" t="n">
        <v>4596.51</v>
      </c>
      <c r="CL110" s="109" t="n">
        <v>0</v>
      </c>
      <c r="CM110" s="109" t="n">
        <v>0</v>
      </c>
      <c r="CN110" s="109" t="n">
        <v>0</v>
      </c>
      <c r="CO110" s="109" t="n">
        <v>0</v>
      </c>
      <c r="CP110" s="109" t="n">
        <v>0</v>
      </c>
      <c r="CQ110" s="109" t="n">
        <v>0</v>
      </c>
      <c r="CR110" s="109" t="n">
        <v>0</v>
      </c>
      <c r="CS110" s="109" t="n">
        <v>3580</v>
      </c>
      <c r="CT110" s="109" t="n">
        <v>1621.4</v>
      </c>
      <c r="CU110" s="109" t="n">
        <v>0</v>
      </c>
      <c r="CV110" s="109" t="n">
        <v>0</v>
      </c>
      <c r="CW110" s="109" t="n">
        <v>0</v>
      </c>
      <c r="CX110" s="109" t="n">
        <v>0</v>
      </c>
      <c r="CY110" s="109" t="n">
        <v>0</v>
      </c>
      <c r="CZ110" s="109" t="n">
        <v>0</v>
      </c>
      <c r="DA110" s="109" t="n">
        <v>0</v>
      </c>
      <c r="DB110" s="109" t="n">
        <v>0</v>
      </c>
      <c r="DC110" s="109" t="n">
        <v>0</v>
      </c>
      <c r="DD110" s="109" t="n">
        <v>1293.75</v>
      </c>
      <c r="DE110" s="109" t="n">
        <v>0</v>
      </c>
      <c r="DF110" s="109" t="n">
        <v>0</v>
      </c>
      <c r="DG110" s="109" t="n">
        <v>0</v>
      </c>
      <c r="DH110" s="109" t="n">
        <v>0</v>
      </c>
      <c r="DI110" s="109" t="n">
        <v>0</v>
      </c>
      <c r="DJ110" s="109" t="n">
        <v>0</v>
      </c>
      <c r="DK110" s="109" t="n">
        <v>0</v>
      </c>
      <c r="DL110" s="109" t="n">
        <v>4816.91</v>
      </c>
      <c r="DM110" s="109" t="n">
        <v>0</v>
      </c>
      <c r="DN110" s="109" t="n">
        <v>0</v>
      </c>
      <c r="DO110" s="109" t="n">
        <v>0</v>
      </c>
      <c r="DP110" s="109" t="n">
        <v>0</v>
      </c>
      <c r="DQ110" s="109" t="n">
        <v>0</v>
      </c>
      <c r="DR110" s="109" t="n">
        <v>0</v>
      </c>
      <c r="DS110" s="109" t="n">
        <v>0</v>
      </c>
      <c r="DT110" s="109" t="n">
        <v>0</v>
      </c>
      <c r="DU110" s="109" t="n">
        <v>0</v>
      </c>
      <c r="DV110" s="109" t="n">
        <v>0</v>
      </c>
      <c r="DW110" s="109" t="n">
        <v>0</v>
      </c>
      <c r="DX110" s="109" t="n">
        <v>0</v>
      </c>
      <c r="DY110" s="109" t="n">
        <v>0</v>
      </c>
      <c r="DZ110" s="109" t="n">
        <v>0</v>
      </c>
      <c r="EA110" s="109" t="n">
        <v>0</v>
      </c>
      <c r="EB110" s="109" t="n">
        <v>0</v>
      </c>
      <c r="EC110" s="109" t="n">
        <v>0</v>
      </c>
      <c r="ED110" s="109" t="n">
        <v>0</v>
      </c>
      <c r="EE110" s="109" t="n">
        <v>0</v>
      </c>
      <c r="EF110" s="109" t="n">
        <v>0</v>
      </c>
      <c r="EG110" s="109" t="n">
        <v>0</v>
      </c>
      <c r="EH110" s="109" t="n">
        <v>0</v>
      </c>
      <c r="EI110" s="109" t="n">
        <v>0</v>
      </c>
      <c r="EJ110" s="109" t="n">
        <v>1661.42</v>
      </c>
      <c r="EK110" s="109" t="n">
        <v>0</v>
      </c>
      <c r="EL110" s="109" t="n">
        <v>0</v>
      </c>
      <c r="EM110" s="109" t="n">
        <v>210</v>
      </c>
      <c r="EN110" s="109" t="n">
        <v>0</v>
      </c>
      <c r="EO110" s="109" t="n">
        <v>0</v>
      </c>
      <c r="EP110" s="109" t="n">
        <v>0</v>
      </c>
      <c r="EQ110" s="109" t="n">
        <v>0</v>
      </c>
      <c r="ER110" s="109" t="n">
        <v>0</v>
      </c>
      <c r="ES110" s="109" t="n">
        <v>0</v>
      </c>
      <c r="ET110" s="109" t="n">
        <v>0</v>
      </c>
      <c r="EU110" s="109" t="n">
        <v>0</v>
      </c>
      <c r="EV110" s="109" t="n">
        <v>0</v>
      </c>
      <c r="EW110" s="109" t="n">
        <v>0</v>
      </c>
      <c r="EX110" s="109" t="n">
        <v>0</v>
      </c>
      <c r="EY110" s="109" t="n">
        <f aca="false">ROUND(SUM(F110:EX110),5)</f>
        <v>43241.77</v>
      </c>
      <c r="EZ110" s="114"/>
      <c r="FA110" s="125"/>
      <c r="FB110" s="114"/>
      <c r="FC110" s="125"/>
      <c r="FD110" s="114"/>
      <c r="FE110" s="125"/>
      <c r="FF110" s="114"/>
      <c r="FG110" s="125"/>
      <c r="FH110" s="114"/>
      <c r="FI110" s="125"/>
      <c r="FJ110" s="114"/>
      <c r="FK110" s="125"/>
      <c r="FL110" s="114"/>
      <c r="FM110" s="125"/>
      <c r="FN110" s="114"/>
      <c r="FO110" s="125"/>
      <c r="FP110" s="114"/>
      <c r="FQ110" s="125"/>
      <c r="FR110" s="114"/>
      <c r="FS110" s="125"/>
      <c r="FT110" s="114"/>
      <c r="FU110" s="125"/>
      <c r="FV110" s="114"/>
      <c r="FW110" s="125"/>
      <c r="FX110" s="114"/>
      <c r="FY110" s="125"/>
      <c r="FZ110" s="114"/>
      <c r="GA110" s="125"/>
      <c r="GB110" s="114"/>
      <c r="GC110" s="125"/>
      <c r="GD110" s="114"/>
      <c r="GE110" s="125"/>
      <c r="GF110" s="114"/>
      <c r="GG110" s="125"/>
      <c r="GH110" s="114"/>
      <c r="GI110" s="125"/>
      <c r="GJ110" s="114"/>
      <c r="GK110" s="125"/>
      <c r="GL110" s="114"/>
      <c r="GM110" s="125"/>
      <c r="GN110" s="114"/>
      <c r="GO110" s="125"/>
      <c r="GP110" s="114"/>
      <c r="GQ110" s="125"/>
      <c r="GR110" s="114"/>
      <c r="GS110" s="125"/>
      <c r="GT110" s="114"/>
      <c r="GU110" s="125"/>
      <c r="GV110" s="114"/>
      <c r="GW110" s="125"/>
      <c r="GX110" s="114"/>
      <c r="GY110" s="125"/>
      <c r="GZ110" s="114"/>
      <c r="HA110" s="125"/>
      <c r="HB110" s="114"/>
      <c r="HC110" s="125"/>
      <c r="HD110" s="114"/>
      <c r="HE110" s="125"/>
      <c r="HF110" s="114"/>
      <c r="HG110" s="125"/>
      <c r="HH110" s="114"/>
      <c r="HI110" s="125"/>
      <c r="HJ110" s="114"/>
      <c r="HK110" s="125"/>
      <c r="HL110" s="114"/>
      <c r="HM110" s="125"/>
      <c r="HN110" s="114"/>
      <c r="HO110" s="125"/>
      <c r="HP110" s="114"/>
      <c r="HQ110" s="125"/>
      <c r="HR110" s="114"/>
      <c r="HS110" s="125"/>
      <c r="HT110" s="114"/>
      <c r="HU110" s="125"/>
      <c r="HV110" s="114"/>
      <c r="HW110" s="125"/>
      <c r="HX110" s="114"/>
      <c r="HY110" s="125"/>
      <c r="HZ110" s="114"/>
      <c r="IA110" s="125"/>
      <c r="IB110" s="114"/>
      <c r="IC110" s="125"/>
      <c r="ID110" s="114"/>
      <c r="IE110" s="125"/>
      <c r="IF110" s="114"/>
      <c r="IG110" s="125"/>
      <c r="IH110" s="114"/>
      <c r="II110" s="125"/>
      <c r="IJ110" s="114"/>
      <c r="IK110" s="125"/>
      <c r="IL110" s="114"/>
      <c r="IM110" s="125"/>
      <c r="IN110" s="114"/>
      <c r="IO110" s="125"/>
      <c r="IP110" s="114"/>
      <c r="IQ110" s="125"/>
      <c r="IR110" s="114"/>
      <c r="IS110" s="125"/>
      <c r="IT110" s="114"/>
      <c r="IU110" s="125"/>
      <c r="IV110" s="114"/>
      <c r="IW110" s="125"/>
      <c r="IX110" s="114"/>
      <c r="IY110" s="125"/>
      <c r="IZ110" s="114"/>
      <c r="JA110" s="125"/>
      <c r="JB110" s="114"/>
      <c r="JC110" s="125"/>
      <c r="JD110" s="114"/>
      <c r="JE110" s="125"/>
      <c r="JF110" s="114"/>
      <c r="JG110" s="125"/>
      <c r="JH110" s="114"/>
      <c r="JI110" s="125"/>
      <c r="JJ110" s="114"/>
      <c r="JK110" s="125"/>
      <c r="JL110" s="114"/>
      <c r="JM110" s="125"/>
      <c r="JN110" s="114"/>
      <c r="JO110" s="125"/>
      <c r="JP110" s="114"/>
      <c r="JQ110" s="125"/>
      <c r="JR110" s="114"/>
      <c r="JS110" s="125"/>
      <c r="JT110" s="114"/>
      <c r="JU110" s="125"/>
      <c r="JV110" s="114"/>
      <c r="JW110" s="125"/>
      <c r="JX110" s="114"/>
      <c r="JY110" s="126"/>
      <c r="JZ110" s="126"/>
      <c r="KA110" s="126"/>
      <c r="KB110" s="126"/>
      <c r="KC110" s="126"/>
      <c r="KD110" s="126"/>
      <c r="KE110" s="126"/>
      <c r="KF110" s="126"/>
      <c r="KG110" s="126"/>
      <c r="KH110" s="126"/>
      <c r="KI110" s="126"/>
      <c r="KJ110" s="126"/>
      <c r="KK110" s="126"/>
      <c r="KL110" s="126"/>
    </row>
    <row r="111" customFormat="false" ht="13.8" hidden="false" customHeight="false" outlineLevel="0" collapsed="false">
      <c r="A111" s="76"/>
      <c r="B111" s="76"/>
      <c r="C111" s="76"/>
      <c r="D111" s="76"/>
      <c r="E111" s="76" t="s">
        <v>531</v>
      </c>
      <c r="F111" s="109" t="n">
        <v>0</v>
      </c>
      <c r="G111" s="109" t="n">
        <v>0</v>
      </c>
      <c r="H111" s="109" t="n">
        <v>0</v>
      </c>
      <c r="I111" s="109" t="n">
        <v>0</v>
      </c>
      <c r="J111" s="109" t="n">
        <v>0</v>
      </c>
      <c r="K111" s="109" t="n">
        <v>0</v>
      </c>
      <c r="L111" s="109" t="n">
        <v>0</v>
      </c>
      <c r="M111" s="109" t="n">
        <v>0</v>
      </c>
      <c r="N111" s="109" t="n">
        <v>0</v>
      </c>
      <c r="O111" s="109" t="n">
        <v>0</v>
      </c>
      <c r="P111" s="109" t="n">
        <v>0</v>
      </c>
      <c r="Q111" s="109" t="n">
        <v>0</v>
      </c>
      <c r="R111" s="109" t="n">
        <v>0</v>
      </c>
      <c r="S111" s="109" t="n">
        <v>0</v>
      </c>
      <c r="T111" s="109" t="n">
        <v>0</v>
      </c>
      <c r="U111" s="109" t="n">
        <v>0</v>
      </c>
      <c r="V111" s="109" t="n">
        <v>0</v>
      </c>
      <c r="W111" s="109" t="n">
        <v>0</v>
      </c>
      <c r="X111" s="109" t="n">
        <v>0</v>
      </c>
      <c r="Y111" s="109" t="n">
        <v>0</v>
      </c>
      <c r="Z111" s="109" t="n">
        <v>0</v>
      </c>
      <c r="AA111" s="109" t="n">
        <v>0</v>
      </c>
      <c r="AB111" s="109" t="n">
        <v>0</v>
      </c>
      <c r="AC111" s="109" t="n">
        <v>0</v>
      </c>
      <c r="AD111" s="109" t="n">
        <v>0</v>
      </c>
      <c r="AE111" s="109" t="n">
        <v>0</v>
      </c>
      <c r="AF111" s="109" t="n">
        <v>0</v>
      </c>
      <c r="AG111" s="109" t="n">
        <v>0</v>
      </c>
      <c r="AH111" s="109" t="n">
        <v>0</v>
      </c>
      <c r="AI111" s="109" t="n">
        <v>0</v>
      </c>
      <c r="AJ111" s="109" t="n">
        <v>0</v>
      </c>
      <c r="AK111" s="109" t="n">
        <v>0</v>
      </c>
      <c r="AL111" s="109" t="n">
        <v>0</v>
      </c>
      <c r="AM111" s="109" t="n">
        <v>0</v>
      </c>
      <c r="AN111" s="109" t="n">
        <v>0</v>
      </c>
      <c r="AO111" s="109" t="n">
        <v>0</v>
      </c>
      <c r="AP111" s="109" t="n">
        <v>0</v>
      </c>
      <c r="AQ111" s="109" t="n">
        <v>0</v>
      </c>
      <c r="AR111" s="109" t="n">
        <v>0</v>
      </c>
      <c r="AS111" s="109" t="n">
        <v>0</v>
      </c>
      <c r="AT111" s="109" t="n">
        <v>0</v>
      </c>
      <c r="AU111" s="109" t="n">
        <v>0</v>
      </c>
      <c r="AV111" s="109" t="n">
        <v>0</v>
      </c>
      <c r="AW111" s="109" t="n">
        <v>0</v>
      </c>
      <c r="AX111" s="109" t="n">
        <v>0</v>
      </c>
      <c r="AY111" s="109" t="n">
        <v>0</v>
      </c>
      <c r="AZ111" s="109" t="n">
        <v>0</v>
      </c>
      <c r="BA111" s="109" t="n">
        <v>0</v>
      </c>
      <c r="BB111" s="109" t="n">
        <v>0</v>
      </c>
      <c r="BC111" s="109" t="n">
        <v>0</v>
      </c>
      <c r="BD111" s="109" t="n">
        <v>0</v>
      </c>
      <c r="BE111" s="109" t="n">
        <v>0</v>
      </c>
      <c r="BF111" s="109" t="n">
        <v>0</v>
      </c>
      <c r="BG111" s="109" t="n">
        <v>0</v>
      </c>
      <c r="BH111" s="109" t="n">
        <v>0</v>
      </c>
      <c r="BI111" s="109" t="n">
        <v>0</v>
      </c>
      <c r="BJ111" s="109" t="n">
        <v>0</v>
      </c>
      <c r="BK111" s="109" t="n">
        <v>0</v>
      </c>
      <c r="BL111" s="109" t="n">
        <v>0</v>
      </c>
      <c r="BM111" s="109" t="n">
        <v>0</v>
      </c>
      <c r="BN111" s="109" t="n">
        <v>0</v>
      </c>
      <c r="BO111" s="109" t="n">
        <v>0</v>
      </c>
      <c r="BP111" s="109" t="n">
        <v>0</v>
      </c>
      <c r="BQ111" s="109" t="n">
        <v>0</v>
      </c>
      <c r="BR111" s="109" t="n">
        <v>0</v>
      </c>
      <c r="BS111" s="109" t="n">
        <v>0</v>
      </c>
      <c r="BT111" s="109" t="n">
        <v>0</v>
      </c>
      <c r="BU111" s="109" t="n">
        <v>0</v>
      </c>
      <c r="BV111" s="109" t="n">
        <v>0</v>
      </c>
      <c r="BW111" s="109" t="n">
        <v>0</v>
      </c>
      <c r="BX111" s="109" t="n">
        <v>0</v>
      </c>
      <c r="BY111" s="109" t="n">
        <v>0</v>
      </c>
      <c r="BZ111" s="109" t="n">
        <v>0</v>
      </c>
      <c r="CA111" s="109" t="n">
        <v>0</v>
      </c>
      <c r="CB111" s="109" t="n">
        <v>0</v>
      </c>
      <c r="CC111" s="109" t="n">
        <v>0</v>
      </c>
      <c r="CD111" s="109" t="n">
        <v>0</v>
      </c>
      <c r="CE111" s="109" t="n">
        <v>0</v>
      </c>
      <c r="CF111" s="109" t="n">
        <v>0</v>
      </c>
      <c r="CG111" s="109" t="n">
        <v>0</v>
      </c>
      <c r="CH111" s="109" t="n">
        <v>0</v>
      </c>
      <c r="CI111" s="109" t="n">
        <v>0</v>
      </c>
      <c r="CJ111" s="109" t="n">
        <v>0</v>
      </c>
      <c r="CK111" s="109" t="n">
        <v>0</v>
      </c>
      <c r="CL111" s="109" t="n">
        <v>0</v>
      </c>
      <c r="CM111" s="109" t="n">
        <v>0</v>
      </c>
      <c r="CN111" s="109" t="n">
        <v>0</v>
      </c>
      <c r="CO111" s="109" t="n">
        <v>0</v>
      </c>
      <c r="CP111" s="109" t="n">
        <v>0</v>
      </c>
      <c r="CQ111" s="109" t="n">
        <v>0</v>
      </c>
      <c r="CR111" s="109" t="n">
        <v>0</v>
      </c>
      <c r="CS111" s="109" t="n">
        <v>0</v>
      </c>
      <c r="CT111" s="109" t="n">
        <v>0</v>
      </c>
      <c r="CU111" s="109" t="n">
        <v>0</v>
      </c>
      <c r="CV111" s="109" t="n">
        <v>0</v>
      </c>
      <c r="CW111" s="109" t="n">
        <v>0</v>
      </c>
      <c r="CX111" s="109" t="n">
        <v>0</v>
      </c>
      <c r="CY111" s="109" t="n">
        <v>0</v>
      </c>
      <c r="CZ111" s="109" t="n">
        <v>0</v>
      </c>
      <c r="DA111" s="109" t="n">
        <v>0</v>
      </c>
      <c r="DB111" s="109" t="n">
        <v>0</v>
      </c>
      <c r="DC111" s="109" t="n">
        <v>0</v>
      </c>
      <c r="DD111" s="109" t="n">
        <v>0</v>
      </c>
      <c r="DE111" s="109" t="n">
        <v>0</v>
      </c>
      <c r="DF111" s="109" t="n">
        <v>0</v>
      </c>
      <c r="DG111" s="109" t="n">
        <v>0</v>
      </c>
      <c r="DH111" s="109" t="n">
        <v>0</v>
      </c>
      <c r="DI111" s="109" t="n">
        <v>0</v>
      </c>
      <c r="DJ111" s="109" t="n">
        <v>0</v>
      </c>
      <c r="DK111" s="109" t="n">
        <v>0</v>
      </c>
      <c r="DL111" s="109" t="n">
        <v>0</v>
      </c>
      <c r="DM111" s="109" t="n">
        <v>0</v>
      </c>
      <c r="DN111" s="109" t="n">
        <v>0</v>
      </c>
      <c r="DO111" s="109" t="n">
        <v>0</v>
      </c>
      <c r="DP111" s="109" t="n">
        <v>0</v>
      </c>
      <c r="DQ111" s="109" t="n">
        <v>0</v>
      </c>
      <c r="DR111" s="109" t="n">
        <v>0</v>
      </c>
      <c r="DS111" s="109" t="n">
        <v>0</v>
      </c>
      <c r="DT111" s="109" t="n">
        <v>0</v>
      </c>
      <c r="DU111" s="109" t="n">
        <v>0</v>
      </c>
      <c r="DV111" s="109" t="n">
        <v>0</v>
      </c>
      <c r="DW111" s="109" t="n">
        <v>0</v>
      </c>
      <c r="DX111" s="109" t="n">
        <v>0</v>
      </c>
      <c r="DY111" s="109" t="n">
        <v>0</v>
      </c>
      <c r="DZ111" s="109" t="n">
        <v>0</v>
      </c>
      <c r="EA111" s="109" t="n">
        <v>0</v>
      </c>
      <c r="EB111" s="109" t="n">
        <v>0</v>
      </c>
      <c r="EC111" s="109" t="n">
        <v>0</v>
      </c>
      <c r="ED111" s="109" t="n">
        <v>0</v>
      </c>
      <c r="EE111" s="109" t="n">
        <v>0</v>
      </c>
      <c r="EF111" s="109" t="n">
        <v>0</v>
      </c>
      <c r="EG111" s="109" t="n">
        <v>0</v>
      </c>
      <c r="EH111" s="109" t="n">
        <v>0</v>
      </c>
      <c r="EI111" s="109" t="n">
        <v>0</v>
      </c>
      <c r="EJ111" s="109" t="n">
        <v>0</v>
      </c>
      <c r="EK111" s="109" t="n">
        <v>0</v>
      </c>
      <c r="EL111" s="109" t="n">
        <v>0</v>
      </c>
      <c r="EM111" s="109" t="n">
        <v>0</v>
      </c>
      <c r="EN111" s="109" t="n">
        <v>0</v>
      </c>
      <c r="EO111" s="109" t="n">
        <v>0</v>
      </c>
      <c r="EP111" s="109" t="n">
        <v>0</v>
      </c>
      <c r="EQ111" s="109" t="n">
        <v>0</v>
      </c>
      <c r="ER111" s="109" t="n">
        <v>0</v>
      </c>
      <c r="ES111" s="109" t="n">
        <v>0</v>
      </c>
      <c r="ET111" s="109" t="n">
        <v>0</v>
      </c>
      <c r="EU111" s="109" t="n">
        <v>0</v>
      </c>
      <c r="EV111" s="109" t="n">
        <v>0</v>
      </c>
      <c r="EW111" s="109" t="n">
        <v>0</v>
      </c>
      <c r="EX111" s="109" t="n">
        <v>0</v>
      </c>
      <c r="EY111" s="109" t="n">
        <f aca="false">ROUND(SUM(F111:EX111),5)</f>
        <v>0</v>
      </c>
      <c r="EZ111" s="114"/>
      <c r="FA111" s="125"/>
      <c r="FB111" s="114"/>
      <c r="FC111" s="125"/>
      <c r="FD111" s="127"/>
      <c r="FE111" s="125"/>
      <c r="FF111" s="114"/>
      <c r="FG111" s="125"/>
      <c r="FH111" s="114"/>
      <c r="FI111" s="125"/>
      <c r="FJ111" s="114"/>
      <c r="FK111" s="125"/>
      <c r="FL111" s="114"/>
      <c r="FM111" s="125"/>
      <c r="FN111" s="114"/>
      <c r="FO111" s="125"/>
      <c r="FP111" s="114"/>
      <c r="FQ111" s="125"/>
      <c r="FR111" s="114"/>
      <c r="FS111" s="125"/>
      <c r="FT111" s="114"/>
      <c r="FU111" s="125"/>
      <c r="FV111" s="127"/>
      <c r="FW111" s="125"/>
      <c r="FX111" s="127"/>
      <c r="FY111" s="125"/>
      <c r="FZ111" s="114"/>
      <c r="GA111" s="125"/>
      <c r="GB111" s="114"/>
      <c r="GC111" s="125"/>
      <c r="GD111" s="114"/>
      <c r="GE111" s="125"/>
      <c r="GF111" s="114"/>
      <c r="GG111" s="125"/>
      <c r="GH111" s="114"/>
      <c r="GI111" s="125"/>
      <c r="GJ111" s="114"/>
      <c r="GK111" s="125"/>
      <c r="GL111" s="114"/>
      <c r="GM111" s="125"/>
      <c r="GN111" s="114"/>
      <c r="GO111" s="125"/>
      <c r="GP111" s="114"/>
      <c r="GQ111" s="125"/>
      <c r="GR111" s="127"/>
      <c r="GS111" s="125"/>
      <c r="GT111" s="114"/>
      <c r="GU111" s="125"/>
      <c r="GV111" s="114"/>
      <c r="GW111" s="125"/>
      <c r="GX111" s="114"/>
      <c r="GY111" s="125"/>
      <c r="GZ111" s="114"/>
      <c r="HA111" s="125"/>
      <c r="HB111" s="114"/>
      <c r="HC111" s="125"/>
      <c r="HD111" s="114"/>
      <c r="HE111" s="125"/>
      <c r="HF111" s="114"/>
      <c r="HG111" s="125"/>
      <c r="HH111" s="114"/>
      <c r="HI111" s="125"/>
      <c r="HJ111" s="114"/>
      <c r="HK111" s="125"/>
      <c r="HL111" s="114"/>
      <c r="HM111" s="125"/>
      <c r="HN111" s="114"/>
      <c r="HO111" s="125"/>
      <c r="HP111" s="114"/>
      <c r="HQ111" s="125"/>
      <c r="HR111" s="114"/>
      <c r="HS111" s="125"/>
      <c r="HT111" s="114"/>
      <c r="HU111" s="125"/>
      <c r="HV111" s="114"/>
      <c r="HW111" s="125"/>
      <c r="HX111" s="114"/>
      <c r="HY111" s="125"/>
      <c r="HZ111" s="114"/>
      <c r="IA111" s="125"/>
      <c r="IB111" s="114"/>
      <c r="IC111" s="125"/>
      <c r="ID111" s="114"/>
      <c r="IE111" s="125"/>
      <c r="IF111" s="114"/>
      <c r="IG111" s="125"/>
      <c r="IH111" s="114"/>
      <c r="II111" s="125"/>
      <c r="IJ111" s="114"/>
      <c r="IK111" s="125"/>
      <c r="IL111" s="114"/>
      <c r="IM111" s="125"/>
      <c r="IN111" s="114"/>
      <c r="IO111" s="125"/>
      <c r="IP111" s="114"/>
      <c r="IQ111" s="125"/>
      <c r="IR111" s="114"/>
      <c r="IS111" s="125"/>
      <c r="IT111" s="114"/>
      <c r="IU111" s="125"/>
      <c r="IV111" s="114"/>
      <c r="IW111" s="125"/>
      <c r="IX111" s="114"/>
      <c r="IY111" s="125"/>
      <c r="IZ111" s="114"/>
      <c r="JA111" s="125"/>
      <c r="JB111" s="114"/>
      <c r="JC111" s="125"/>
      <c r="JD111" s="114"/>
      <c r="JE111" s="125"/>
      <c r="JF111" s="114"/>
      <c r="JG111" s="125"/>
      <c r="JH111" s="127"/>
      <c r="JI111" s="125"/>
      <c r="JJ111" s="114"/>
      <c r="JK111" s="125"/>
      <c r="JL111" s="114"/>
      <c r="JM111" s="125"/>
      <c r="JN111" s="127"/>
      <c r="JO111" s="125"/>
      <c r="JP111" s="114"/>
      <c r="JQ111" s="125"/>
      <c r="JR111" s="114"/>
      <c r="JS111" s="125"/>
      <c r="JT111" s="114"/>
      <c r="JU111" s="125"/>
      <c r="JV111" s="114"/>
      <c r="JW111" s="125"/>
      <c r="JX111" s="114"/>
      <c r="JY111" s="126"/>
      <c r="JZ111" s="126"/>
      <c r="KA111" s="126"/>
      <c r="KB111" s="126"/>
      <c r="KC111" s="126"/>
      <c r="KD111" s="126"/>
      <c r="KE111" s="126"/>
      <c r="KF111" s="126"/>
      <c r="KG111" s="126"/>
      <c r="KH111" s="126"/>
      <c r="KI111" s="126"/>
      <c r="KJ111" s="126"/>
      <c r="KK111" s="126"/>
      <c r="KL111" s="126"/>
    </row>
    <row r="112" customFormat="false" ht="13.8" hidden="false" customHeight="false" outlineLevel="0" collapsed="false">
      <c r="A112" s="76"/>
      <c r="B112" s="76"/>
      <c r="C112" s="76"/>
      <c r="D112" s="76"/>
      <c r="E112" s="76" t="s">
        <v>148</v>
      </c>
      <c r="F112" s="109" t="n">
        <v>0</v>
      </c>
      <c r="G112" s="109" t="n">
        <v>0</v>
      </c>
      <c r="H112" s="109" t="n">
        <v>0</v>
      </c>
      <c r="I112" s="109" t="n">
        <v>0</v>
      </c>
      <c r="J112" s="109" t="n">
        <v>0</v>
      </c>
      <c r="K112" s="109" t="n">
        <v>1650</v>
      </c>
      <c r="L112" s="109" t="n">
        <v>0</v>
      </c>
      <c r="M112" s="109" t="n">
        <v>0</v>
      </c>
      <c r="N112" s="109" t="n">
        <v>0</v>
      </c>
      <c r="O112" s="109" t="n">
        <v>1752.72</v>
      </c>
      <c r="P112" s="109" t="n">
        <v>0</v>
      </c>
      <c r="Q112" s="109" t="n">
        <v>0</v>
      </c>
      <c r="R112" s="109" t="n">
        <v>0</v>
      </c>
      <c r="S112" s="109" t="n">
        <v>0</v>
      </c>
      <c r="T112" s="109" t="n">
        <v>0</v>
      </c>
      <c r="U112" s="109" t="n">
        <v>0</v>
      </c>
      <c r="V112" s="109" t="n">
        <v>0</v>
      </c>
      <c r="W112" s="109" t="n">
        <v>0</v>
      </c>
      <c r="X112" s="109" t="n">
        <v>0</v>
      </c>
      <c r="Y112" s="109" t="n">
        <v>0</v>
      </c>
      <c r="Z112" s="109" t="n">
        <v>0</v>
      </c>
      <c r="AA112" s="109" t="n">
        <v>0</v>
      </c>
      <c r="AB112" s="109" t="n">
        <v>0</v>
      </c>
      <c r="AC112" s="109" t="n">
        <v>0</v>
      </c>
      <c r="AD112" s="109" t="n">
        <v>1059.26</v>
      </c>
      <c r="AE112" s="109" t="n">
        <v>0</v>
      </c>
      <c r="AF112" s="109" t="n">
        <v>0</v>
      </c>
      <c r="AG112" s="109" t="n">
        <v>0</v>
      </c>
      <c r="AH112" s="109" t="n">
        <v>0</v>
      </c>
      <c r="AI112" s="109" t="n">
        <v>0</v>
      </c>
      <c r="AJ112" s="109" t="n">
        <v>140</v>
      </c>
      <c r="AK112" s="109" t="n">
        <v>0</v>
      </c>
      <c r="AL112" s="109" t="n">
        <v>0</v>
      </c>
      <c r="AM112" s="109" t="n">
        <v>0</v>
      </c>
      <c r="AN112" s="109" t="n">
        <v>0</v>
      </c>
      <c r="AO112" s="109" t="n">
        <v>0</v>
      </c>
      <c r="AP112" s="109" t="n">
        <v>0</v>
      </c>
      <c r="AQ112" s="109" t="n">
        <v>0</v>
      </c>
      <c r="AR112" s="109" t="n">
        <v>0</v>
      </c>
      <c r="AS112" s="109" t="n">
        <v>0</v>
      </c>
      <c r="AT112" s="109" t="n">
        <v>0</v>
      </c>
      <c r="AU112" s="109" t="n">
        <v>0</v>
      </c>
      <c r="AV112" s="109" t="n">
        <v>0</v>
      </c>
      <c r="AW112" s="109" t="n">
        <v>0</v>
      </c>
      <c r="AX112" s="109" t="n">
        <v>0</v>
      </c>
      <c r="AY112" s="109" t="n">
        <v>0</v>
      </c>
      <c r="AZ112" s="109" t="n">
        <v>0</v>
      </c>
      <c r="BA112" s="109" t="n">
        <v>0</v>
      </c>
      <c r="BB112" s="109" t="n">
        <v>0</v>
      </c>
      <c r="BC112" s="109" t="n">
        <v>0</v>
      </c>
      <c r="BD112" s="109" t="n">
        <v>0</v>
      </c>
      <c r="BE112" s="109" t="n">
        <v>0</v>
      </c>
      <c r="BF112" s="109" t="n">
        <v>61.39</v>
      </c>
      <c r="BG112" s="109" t="n">
        <v>127.2</v>
      </c>
      <c r="BH112" s="109" t="n">
        <v>0</v>
      </c>
      <c r="BI112" s="109" t="n">
        <v>0</v>
      </c>
      <c r="BJ112" s="109" t="n">
        <v>0</v>
      </c>
      <c r="BK112" s="109" t="n">
        <v>916.28</v>
      </c>
      <c r="BL112" s="109" t="n">
        <v>0</v>
      </c>
      <c r="BM112" s="109" t="n">
        <v>4439.33</v>
      </c>
      <c r="BN112" s="109" t="n">
        <v>0</v>
      </c>
      <c r="BO112" s="109" t="n">
        <v>0</v>
      </c>
      <c r="BP112" s="109" t="n">
        <v>0</v>
      </c>
      <c r="BQ112" s="109" t="n">
        <v>0</v>
      </c>
      <c r="BR112" s="109" t="n">
        <v>0</v>
      </c>
      <c r="BS112" s="109" t="n">
        <v>0</v>
      </c>
      <c r="BT112" s="109" t="n">
        <v>0</v>
      </c>
      <c r="BU112" s="109" t="n">
        <v>0</v>
      </c>
      <c r="BV112" s="109" t="n">
        <v>0</v>
      </c>
      <c r="BW112" s="109" t="n">
        <v>0</v>
      </c>
      <c r="BX112" s="109" t="n">
        <v>493.38</v>
      </c>
      <c r="BY112" s="109" t="n">
        <v>0</v>
      </c>
      <c r="BZ112" s="109" t="n">
        <v>0</v>
      </c>
      <c r="CA112" s="109" t="n">
        <v>0</v>
      </c>
      <c r="CB112" s="109" t="n">
        <v>0</v>
      </c>
      <c r="CC112" s="109" t="n">
        <v>0</v>
      </c>
      <c r="CD112" s="109" t="n">
        <v>0</v>
      </c>
      <c r="CE112" s="109" t="n">
        <v>0</v>
      </c>
      <c r="CF112" s="109" t="n">
        <v>0</v>
      </c>
      <c r="CG112" s="109" t="n">
        <v>0</v>
      </c>
      <c r="CH112" s="109" t="n">
        <v>0</v>
      </c>
      <c r="CI112" s="109" t="n">
        <v>0</v>
      </c>
      <c r="CJ112" s="109" t="n">
        <v>0</v>
      </c>
      <c r="CK112" s="109" t="n">
        <v>0</v>
      </c>
      <c r="CL112" s="109" t="n">
        <v>0</v>
      </c>
      <c r="CM112" s="109" t="n">
        <v>0</v>
      </c>
      <c r="CN112" s="109" t="n">
        <v>0</v>
      </c>
      <c r="CO112" s="109" t="n">
        <v>1964.52</v>
      </c>
      <c r="CP112" s="109" t="n">
        <v>0</v>
      </c>
      <c r="CQ112" s="109" t="n">
        <v>932.22</v>
      </c>
      <c r="CR112" s="109" t="n">
        <v>0</v>
      </c>
      <c r="CS112" s="109" t="n">
        <v>852.8</v>
      </c>
      <c r="CT112" s="109" t="n">
        <v>0</v>
      </c>
      <c r="CU112" s="109" t="n">
        <v>2472</v>
      </c>
      <c r="CV112" s="109" t="n">
        <v>0</v>
      </c>
      <c r="CW112" s="109" t="n">
        <v>0</v>
      </c>
      <c r="CX112" s="109" t="n">
        <v>0</v>
      </c>
      <c r="CY112" s="109" t="n">
        <v>0</v>
      </c>
      <c r="CZ112" s="109" t="n">
        <v>0</v>
      </c>
      <c r="DA112" s="109" t="n">
        <v>792</v>
      </c>
      <c r="DB112" s="109" t="n">
        <v>0</v>
      </c>
      <c r="DC112" s="109" t="n">
        <v>745.2</v>
      </c>
      <c r="DD112" s="109" t="n">
        <v>2395.68</v>
      </c>
      <c r="DE112" s="109" t="n">
        <v>0</v>
      </c>
      <c r="DF112" s="109" t="n">
        <v>2856</v>
      </c>
      <c r="DG112" s="109" t="n">
        <v>0</v>
      </c>
      <c r="DH112" s="109" t="n">
        <v>0</v>
      </c>
      <c r="DI112" s="109" t="n">
        <v>0</v>
      </c>
      <c r="DJ112" s="109" t="n">
        <v>0</v>
      </c>
      <c r="DK112" s="109" t="n">
        <v>0</v>
      </c>
      <c r="DL112" s="109" t="n">
        <v>0</v>
      </c>
      <c r="DM112" s="109" t="n">
        <v>0</v>
      </c>
      <c r="DN112" s="109" t="n">
        <v>0</v>
      </c>
      <c r="DO112" s="109" t="n">
        <v>0</v>
      </c>
      <c r="DP112" s="109" t="n">
        <v>0</v>
      </c>
      <c r="DQ112" s="109" t="n">
        <v>0</v>
      </c>
      <c r="DR112" s="109" t="n">
        <v>203.4</v>
      </c>
      <c r="DS112" s="109" t="n">
        <v>0</v>
      </c>
      <c r="DT112" s="109" t="n">
        <v>0</v>
      </c>
      <c r="DU112" s="109" t="n">
        <v>0</v>
      </c>
      <c r="DV112" s="109" t="n">
        <v>0</v>
      </c>
      <c r="DW112" s="109" t="n">
        <v>0</v>
      </c>
      <c r="DX112" s="109" t="n">
        <v>0</v>
      </c>
      <c r="DY112" s="109" t="n">
        <v>0</v>
      </c>
      <c r="DZ112" s="109" t="n">
        <v>0</v>
      </c>
      <c r="EA112" s="109" t="n">
        <v>0</v>
      </c>
      <c r="EB112" s="109" t="n">
        <v>0</v>
      </c>
      <c r="EC112" s="109" t="n">
        <v>0</v>
      </c>
      <c r="ED112" s="109" t="n">
        <v>0</v>
      </c>
      <c r="EE112" s="109" t="n">
        <v>0</v>
      </c>
      <c r="EF112" s="109" t="n">
        <v>0</v>
      </c>
      <c r="EG112" s="109" t="n">
        <v>0</v>
      </c>
      <c r="EH112" s="109" t="n">
        <v>0</v>
      </c>
      <c r="EI112" s="109" t="n">
        <v>0</v>
      </c>
      <c r="EJ112" s="109" t="n">
        <v>4877.73</v>
      </c>
      <c r="EK112" s="109" t="n">
        <v>0</v>
      </c>
      <c r="EL112" s="109" t="n">
        <v>0</v>
      </c>
      <c r="EM112" s="109" t="n">
        <v>3789</v>
      </c>
      <c r="EN112" s="109" t="n">
        <v>8123.3</v>
      </c>
      <c r="EO112" s="109" t="n">
        <v>0</v>
      </c>
      <c r="EP112" s="109" t="n">
        <v>31.09</v>
      </c>
      <c r="EQ112" s="109" t="n">
        <v>0</v>
      </c>
      <c r="ER112" s="109" t="n">
        <v>0</v>
      </c>
      <c r="ES112" s="109" t="n">
        <v>0</v>
      </c>
      <c r="ET112" s="109" t="n">
        <v>0</v>
      </c>
      <c r="EU112" s="109" t="n">
        <v>0</v>
      </c>
      <c r="EV112" s="109" t="n">
        <v>0</v>
      </c>
      <c r="EW112" s="109" t="n">
        <v>0</v>
      </c>
      <c r="EX112" s="109" t="n">
        <v>0</v>
      </c>
      <c r="EY112" s="109" t="n">
        <f aca="false">ROUND(SUM(F112:EX112),5)</f>
        <v>40674.5</v>
      </c>
      <c r="EZ112" s="114"/>
      <c r="FA112" s="125"/>
      <c r="FB112" s="114"/>
      <c r="FC112" s="125"/>
      <c r="FD112" s="114"/>
      <c r="FE112" s="125"/>
      <c r="FF112" s="114"/>
      <c r="FG112" s="125"/>
      <c r="FH112" s="114"/>
      <c r="FI112" s="125"/>
      <c r="FJ112" s="114"/>
      <c r="FK112" s="125"/>
      <c r="FL112" s="114"/>
      <c r="FM112" s="125"/>
      <c r="FN112" s="114"/>
      <c r="FO112" s="125"/>
      <c r="FP112" s="114"/>
      <c r="FQ112" s="125"/>
      <c r="FR112" s="114"/>
      <c r="FS112" s="125"/>
      <c r="FT112" s="114"/>
      <c r="FU112" s="125"/>
      <c r="FV112" s="114"/>
      <c r="FW112" s="125"/>
      <c r="FX112" s="114"/>
      <c r="FY112" s="125"/>
      <c r="FZ112" s="114"/>
      <c r="GA112" s="125"/>
      <c r="GB112" s="114"/>
      <c r="GC112" s="125"/>
      <c r="GD112" s="114"/>
      <c r="GE112" s="125"/>
      <c r="GF112" s="114"/>
      <c r="GG112" s="125"/>
      <c r="GH112" s="114"/>
      <c r="GI112" s="125"/>
      <c r="GJ112" s="114"/>
      <c r="GK112" s="125"/>
      <c r="GL112" s="114"/>
      <c r="GM112" s="125"/>
      <c r="GN112" s="114"/>
      <c r="GO112" s="125"/>
      <c r="GP112" s="114"/>
      <c r="GQ112" s="125"/>
      <c r="GR112" s="114"/>
      <c r="GS112" s="125"/>
      <c r="GT112" s="114"/>
      <c r="GU112" s="125"/>
      <c r="GV112" s="114"/>
      <c r="GW112" s="125"/>
      <c r="GX112" s="114"/>
      <c r="GY112" s="125"/>
      <c r="GZ112" s="114"/>
      <c r="HA112" s="125"/>
      <c r="HB112" s="114"/>
      <c r="HC112" s="125"/>
      <c r="HD112" s="114"/>
      <c r="HE112" s="125"/>
      <c r="HF112" s="114"/>
      <c r="HG112" s="125"/>
      <c r="HH112" s="114"/>
      <c r="HI112" s="125"/>
      <c r="HJ112" s="114"/>
      <c r="HK112" s="125"/>
      <c r="HL112" s="114"/>
      <c r="HM112" s="125"/>
      <c r="HN112" s="114"/>
      <c r="HO112" s="125"/>
      <c r="HP112" s="114"/>
      <c r="HQ112" s="125"/>
      <c r="HR112" s="114"/>
      <c r="HS112" s="125"/>
      <c r="HT112" s="114"/>
      <c r="HU112" s="125"/>
      <c r="HV112" s="114"/>
      <c r="HW112" s="125"/>
      <c r="HX112" s="114"/>
      <c r="HY112" s="125"/>
      <c r="HZ112" s="114"/>
      <c r="IA112" s="125"/>
      <c r="IB112" s="114"/>
      <c r="IC112" s="125"/>
      <c r="ID112" s="114"/>
      <c r="IE112" s="125"/>
      <c r="IF112" s="114"/>
      <c r="IG112" s="125"/>
      <c r="IH112" s="114"/>
      <c r="II112" s="125"/>
      <c r="IJ112" s="114"/>
      <c r="IK112" s="125"/>
      <c r="IL112" s="114"/>
      <c r="IM112" s="125"/>
      <c r="IN112" s="114"/>
      <c r="IO112" s="125"/>
      <c r="IP112" s="114"/>
      <c r="IQ112" s="125"/>
      <c r="IR112" s="114"/>
      <c r="IS112" s="125"/>
      <c r="IT112" s="114"/>
      <c r="IU112" s="125"/>
      <c r="IV112" s="114"/>
      <c r="IW112" s="125"/>
      <c r="IX112" s="114"/>
      <c r="IY112" s="125"/>
      <c r="IZ112" s="114"/>
      <c r="JA112" s="125"/>
      <c r="JB112" s="114"/>
      <c r="JC112" s="125"/>
      <c r="JD112" s="114"/>
      <c r="JE112" s="125"/>
      <c r="JF112" s="114"/>
      <c r="JG112" s="125"/>
      <c r="JH112" s="114"/>
      <c r="JI112" s="125"/>
      <c r="JJ112" s="114"/>
      <c r="JK112" s="125"/>
      <c r="JL112" s="114"/>
      <c r="JM112" s="125"/>
      <c r="JN112" s="114"/>
      <c r="JO112" s="125"/>
      <c r="JP112" s="114"/>
      <c r="JQ112" s="125"/>
      <c r="JR112" s="114"/>
      <c r="JS112" s="125"/>
      <c r="JT112" s="114"/>
      <c r="JU112" s="125"/>
      <c r="JV112" s="114"/>
      <c r="JW112" s="125"/>
      <c r="JX112" s="114"/>
      <c r="JY112" s="126"/>
      <c r="JZ112" s="126"/>
      <c r="KA112" s="126"/>
      <c r="KB112" s="126"/>
      <c r="KC112" s="126"/>
      <c r="KD112" s="126"/>
      <c r="KE112" s="126"/>
      <c r="KF112" s="126"/>
      <c r="KG112" s="126"/>
      <c r="KH112" s="126"/>
      <c r="KI112" s="126"/>
      <c r="KJ112" s="126"/>
      <c r="KK112" s="126"/>
      <c r="KL112" s="126"/>
    </row>
    <row r="113" customFormat="false" ht="13.8" hidden="false" customHeight="false" outlineLevel="0" collapsed="false">
      <c r="A113" s="76"/>
      <c r="B113" s="76"/>
      <c r="C113" s="76"/>
      <c r="D113" s="76"/>
      <c r="E113" s="76" t="s">
        <v>149</v>
      </c>
      <c r="F113" s="109" t="n">
        <v>0</v>
      </c>
      <c r="G113" s="109" t="n">
        <v>250</v>
      </c>
      <c r="H113" s="109" t="n">
        <v>45</v>
      </c>
      <c r="I113" s="109" t="n">
        <v>0</v>
      </c>
      <c r="J113" s="109" t="n">
        <v>590.76</v>
      </c>
      <c r="K113" s="109" t="n">
        <v>894</v>
      </c>
      <c r="L113" s="109" t="n">
        <v>0</v>
      </c>
      <c r="M113" s="109" t="n">
        <v>0</v>
      </c>
      <c r="N113" s="109" t="n">
        <v>320</v>
      </c>
      <c r="O113" s="109" t="n">
        <v>1800</v>
      </c>
      <c r="P113" s="109" t="n">
        <v>0</v>
      </c>
      <c r="Q113" s="109" t="n">
        <v>554.5</v>
      </c>
      <c r="R113" s="109" t="n">
        <v>0</v>
      </c>
      <c r="S113" s="109" t="n">
        <v>0</v>
      </c>
      <c r="T113" s="109" t="n">
        <v>0</v>
      </c>
      <c r="U113" s="109" t="n">
        <v>0</v>
      </c>
      <c r="V113" s="109" t="n">
        <v>440</v>
      </c>
      <c r="W113" s="109" t="n">
        <v>0</v>
      </c>
      <c r="X113" s="109" t="n">
        <v>0</v>
      </c>
      <c r="Y113" s="109" t="n">
        <v>1080</v>
      </c>
      <c r="Z113" s="109" t="n">
        <v>0</v>
      </c>
      <c r="AA113" s="109" t="n">
        <v>0</v>
      </c>
      <c r="AB113" s="109" t="n">
        <v>0</v>
      </c>
      <c r="AC113" s="109" t="n">
        <v>0</v>
      </c>
      <c r="AD113" s="109" t="n">
        <v>474.12</v>
      </c>
      <c r="AE113" s="109" t="n">
        <v>0</v>
      </c>
      <c r="AF113" s="109" t="n">
        <v>0</v>
      </c>
      <c r="AG113" s="109" t="n">
        <v>1380</v>
      </c>
      <c r="AH113" s="109" t="n">
        <v>0</v>
      </c>
      <c r="AI113" s="109" t="n">
        <v>0</v>
      </c>
      <c r="AJ113" s="109" t="n">
        <v>1065</v>
      </c>
      <c r="AK113" s="109" t="n">
        <v>0</v>
      </c>
      <c r="AL113" s="109" t="n">
        <v>0</v>
      </c>
      <c r="AM113" s="109" t="n">
        <v>0</v>
      </c>
      <c r="AN113" s="109" t="n">
        <v>0</v>
      </c>
      <c r="AO113" s="109" t="n">
        <v>0</v>
      </c>
      <c r="AP113" s="109" t="n">
        <v>0</v>
      </c>
      <c r="AQ113" s="109" t="n">
        <v>0</v>
      </c>
      <c r="AR113" s="109" t="n">
        <v>0</v>
      </c>
      <c r="AS113" s="109" t="n">
        <v>0</v>
      </c>
      <c r="AT113" s="109" t="n">
        <v>785</v>
      </c>
      <c r="AU113" s="109" t="n">
        <v>0</v>
      </c>
      <c r="AV113" s="109" t="n">
        <v>0</v>
      </c>
      <c r="AW113" s="109" t="n">
        <v>0</v>
      </c>
      <c r="AX113" s="109" t="n">
        <v>0</v>
      </c>
      <c r="AY113" s="109" t="n">
        <v>0</v>
      </c>
      <c r="AZ113" s="109" t="n">
        <v>300</v>
      </c>
      <c r="BA113" s="109" t="n">
        <v>0</v>
      </c>
      <c r="BB113" s="109" t="n">
        <v>0</v>
      </c>
      <c r="BC113" s="109" t="n">
        <v>0</v>
      </c>
      <c r="BD113" s="109" t="n">
        <v>0</v>
      </c>
      <c r="BE113" s="109" t="n">
        <v>0</v>
      </c>
      <c r="BF113" s="109" t="n">
        <v>0</v>
      </c>
      <c r="BG113" s="109" t="n">
        <v>650</v>
      </c>
      <c r="BH113" s="109" t="n">
        <v>0</v>
      </c>
      <c r="BI113" s="109" t="n">
        <v>0</v>
      </c>
      <c r="BJ113" s="109" t="n">
        <v>0</v>
      </c>
      <c r="BK113" s="109" t="n">
        <v>709.44</v>
      </c>
      <c r="BL113" s="109" t="n">
        <v>0</v>
      </c>
      <c r="BM113" s="109" t="n">
        <v>529.65</v>
      </c>
      <c r="BN113" s="109" t="n">
        <v>0</v>
      </c>
      <c r="BO113" s="109" t="n">
        <v>0</v>
      </c>
      <c r="BP113" s="109" t="n">
        <v>360</v>
      </c>
      <c r="BQ113" s="109" t="n">
        <v>0</v>
      </c>
      <c r="BR113" s="109" t="n">
        <v>0</v>
      </c>
      <c r="BS113" s="109" t="n">
        <v>0</v>
      </c>
      <c r="BT113" s="109" t="n">
        <v>0</v>
      </c>
      <c r="BU113" s="109" t="n">
        <v>575</v>
      </c>
      <c r="BV113" s="109" t="n">
        <v>544</v>
      </c>
      <c r="BW113" s="109" t="n">
        <v>0</v>
      </c>
      <c r="BX113" s="109" t="n">
        <v>636</v>
      </c>
      <c r="BY113" s="109" t="n">
        <v>0</v>
      </c>
      <c r="BZ113" s="109" t="n">
        <v>0</v>
      </c>
      <c r="CA113" s="109" t="n">
        <v>0</v>
      </c>
      <c r="CB113" s="109" t="n">
        <v>1004</v>
      </c>
      <c r="CC113" s="109" t="n">
        <v>385</v>
      </c>
      <c r="CD113" s="109" t="n">
        <v>0</v>
      </c>
      <c r="CE113" s="109" t="n">
        <v>0</v>
      </c>
      <c r="CF113" s="109" t="n">
        <v>0</v>
      </c>
      <c r="CG113" s="109" t="n">
        <v>0</v>
      </c>
      <c r="CH113" s="109" t="n">
        <v>0</v>
      </c>
      <c r="CI113" s="109" t="n">
        <v>0</v>
      </c>
      <c r="CJ113" s="109" t="n">
        <v>0</v>
      </c>
      <c r="CK113" s="109" t="n">
        <v>895</v>
      </c>
      <c r="CL113" s="109" t="n">
        <v>0</v>
      </c>
      <c r="CM113" s="109" t="n">
        <v>0</v>
      </c>
      <c r="CN113" s="109" t="n">
        <v>0</v>
      </c>
      <c r="CO113" s="109" t="n">
        <v>2194.25</v>
      </c>
      <c r="CP113" s="109" t="n">
        <v>0</v>
      </c>
      <c r="CQ113" s="109" t="n">
        <v>1568</v>
      </c>
      <c r="CR113" s="109" t="n">
        <v>0</v>
      </c>
      <c r="CS113" s="109" t="n">
        <v>250</v>
      </c>
      <c r="CT113" s="109" t="n">
        <v>1286.14</v>
      </c>
      <c r="CU113" s="109" t="n">
        <v>708.03</v>
      </c>
      <c r="CV113" s="109" t="n">
        <v>224</v>
      </c>
      <c r="CW113" s="109" t="n">
        <v>0</v>
      </c>
      <c r="CX113" s="109" t="n">
        <v>0</v>
      </c>
      <c r="CY113" s="109" t="n">
        <v>0</v>
      </c>
      <c r="CZ113" s="109" t="n">
        <v>0</v>
      </c>
      <c r="DA113" s="109" t="n">
        <v>455</v>
      </c>
      <c r="DB113" s="109" t="n">
        <v>0</v>
      </c>
      <c r="DC113" s="109" t="n">
        <v>0</v>
      </c>
      <c r="DD113" s="109" t="n">
        <v>1018.24</v>
      </c>
      <c r="DE113" s="109" t="n">
        <v>0</v>
      </c>
      <c r="DF113" s="109" t="n">
        <v>980</v>
      </c>
      <c r="DG113" s="109" t="n">
        <v>0</v>
      </c>
      <c r="DH113" s="109" t="n">
        <v>0</v>
      </c>
      <c r="DI113" s="109" t="n">
        <v>0</v>
      </c>
      <c r="DJ113" s="109" t="n">
        <v>0</v>
      </c>
      <c r="DK113" s="109" t="n">
        <v>0</v>
      </c>
      <c r="DL113" s="109" t="n">
        <v>381.6</v>
      </c>
      <c r="DM113" s="109" t="n">
        <v>0</v>
      </c>
      <c r="DN113" s="109" t="n">
        <v>972.58</v>
      </c>
      <c r="DO113" s="109" t="n">
        <v>0</v>
      </c>
      <c r="DP113" s="109" t="n">
        <v>0</v>
      </c>
      <c r="DQ113" s="109" t="n">
        <v>0</v>
      </c>
      <c r="DR113" s="109" t="n">
        <v>511</v>
      </c>
      <c r="DS113" s="109" t="n">
        <v>0</v>
      </c>
      <c r="DT113" s="109" t="n">
        <v>0</v>
      </c>
      <c r="DU113" s="109" t="n">
        <v>0</v>
      </c>
      <c r="DV113" s="109" t="n">
        <v>0</v>
      </c>
      <c r="DW113" s="109" t="n">
        <v>543.52</v>
      </c>
      <c r="DX113" s="109" t="n">
        <v>0</v>
      </c>
      <c r="DY113" s="109" t="n">
        <v>0</v>
      </c>
      <c r="DZ113" s="109" t="n">
        <v>0</v>
      </c>
      <c r="EA113" s="109" t="n">
        <v>0</v>
      </c>
      <c r="EB113" s="109" t="n">
        <v>0</v>
      </c>
      <c r="EC113" s="109" t="n">
        <v>0</v>
      </c>
      <c r="ED113" s="109" t="n">
        <v>0</v>
      </c>
      <c r="EE113" s="109" t="n">
        <v>0</v>
      </c>
      <c r="EF113" s="109" t="n">
        <v>0</v>
      </c>
      <c r="EG113" s="109" t="n">
        <v>0</v>
      </c>
      <c r="EH113" s="109" t="n">
        <v>0</v>
      </c>
      <c r="EI113" s="109" t="n">
        <v>0</v>
      </c>
      <c r="EJ113" s="109" t="n">
        <v>3027.92</v>
      </c>
      <c r="EK113" s="109" t="n">
        <v>0</v>
      </c>
      <c r="EL113" s="109" t="n">
        <v>0</v>
      </c>
      <c r="EM113" s="109" t="n">
        <v>280</v>
      </c>
      <c r="EN113" s="109" t="n">
        <v>444.5</v>
      </c>
      <c r="EO113" s="109" t="n">
        <v>0</v>
      </c>
      <c r="EP113" s="109" t="n">
        <v>1525.25</v>
      </c>
      <c r="EQ113" s="109" t="n">
        <v>0</v>
      </c>
      <c r="ER113" s="109" t="n">
        <v>720</v>
      </c>
      <c r="ES113" s="109" t="n">
        <v>900</v>
      </c>
      <c r="ET113" s="109" t="n">
        <v>0</v>
      </c>
      <c r="EU113" s="109" t="n">
        <v>0</v>
      </c>
      <c r="EV113" s="109" t="n">
        <v>0</v>
      </c>
      <c r="EW113" s="109" t="n">
        <v>0</v>
      </c>
      <c r="EX113" s="109" t="n">
        <v>0</v>
      </c>
      <c r="EY113" s="109" t="n">
        <f aca="false">ROUND(SUM(F113:EX113),5)</f>
        <v>34256.5</v>
      </c>
      <c r="EZ113" s="114"/>
      <c r="FA113" s="125"/>
      <c r="FB113" s="114"/>
      <c r="FC113" s="125"/>
      <c r="FD113" s="114"/>
      <c r="FE113" s="125"/>
      <c r="FF113" s="114"/>
      <c r="FG113" s="125"/>
      <c r="FH113" s="114"/>
      <c r="FI113" s="125"/>
      <c r="FJ113" s="114"/>
      <c r="FK113" s="125"/>
      <c r="FL113" s="114"/>
      <c r="FM113" s="125"/>
      <c r="FN113" s="114"/>
      <c r="FO113" s="125"/>
      <c r="FP113" s="114"/>
      <c r="FQ113" s="125"/>
      <c r="FR113" s="114"/>
      <c r="FS113" s="125"/>
      <c r="FT113" s="114"/>
      <c r="FU113" s="125"/>
      <c r="FV113" s="114"/>
      <c r="FW113" s="125"/>
      <c r="FX113" s="114"/>
      <c r="FY113" s="125"/>
      <c r="FZ113" s="114"/>
      <c r="GA113" s="125"/>
      <c r="GB113" s="114"/>
      <c r="GC113" s="125"/>
      <c r="GD113" s="114"/>
      <c r="GE113" s="125"/>
      <c r="GF113" s="114"/>
      <c r="GG113" s="125"/>
      <c r="GH113" s="114"/>
      <c r="GI113" s="125"/>
      <c r="GJ113" s="114"/>
      <c r="GK113" s="125"/>
      <c r="GL113" s="114"/>
      <c r="GM113" s="125"/>
      <c r="GN113" s="114"/>
      <c r="GO113" s="125"/>
      <c r="GP113" s="114"/>
      <c r="GQ113" s="125"/>
      <c r="GR113" s="114"/>
      <c r="GS113" s="125"/>
      <c r="GT113" s="114"/>
      <c r="GU113" s="125"/>
      <c r="GV113" s="114"/>
      <c r="GW113" s="125"/>
      <c r="GX113" s="114"/>
      <c r="GY113" s="125"/>
      <c r="GZ113" s="114"/>
      <c r="HA113" s="125"/>
      <c r="HB113" s="114"/>
      <c r="HC113" s="125"/>
      <c r="HD113" s="114"/>
      <c r="HE113" s="125"/>
      <c r="HF113" s="114"/>
      <c r="HG113" s="125"/>
      <c r="HH113" s="114"/>
      <c r="HI113" s="125"/>
      <c r="HJ113" s="114"/>
      <c r="HK113" s="125"/>
      <c r="HL113" s="114"/>
      <c r="HM113" s="125"/>
      <c r="HN113" s="114"/>
      <c r="HO113" s="125"/>
      <c r="HP113" s="114"/>
      <c r="HQ113" s="125"/>
      <c r="HR113" s="114"/>
      <c r="HS113" s="125"/>
      <c r="HT113" s="114"/>
      <c r="HU113" s="125"/>
      <c r="HV113" s="114"/>
      <c r="HW113" s="125"/>
      <c r="HX113" s="114"/>
      <c r="HY113" s="125"/>
      <c r="HZ113" s="114"/>
      <c r="IA113" s="125"/>
      <c r="IB113" s="114"/>
      <c r="IC113" s="125"/>
      <c r="ID113" s="114"/>
      <c r="IE113" s="125"/>
      <c r="IF113" s="114"/>
      <c r="IG113" s="125"/>
      <c r="IH113" s="114"/>
      <c r="II113" s="125"/>
      <c r="IJ113" s="114"/>
      <c r="IK113" s="125"/>
      <c r="IL113" s="114"/>
      <c r="IM113" s="125"/>
      <c r="IN113" s="114"/>
      <c r="IO113" s="125"/>
      <c r="IP113" s="114"/>
      <c r="IQ113" s="125"/>
      <c r="IR113" s="114"/>
      <c r="IS113" s="125"/>
      <c r="IT113" s="114"/>
      <c r="IU113" s="125"/>
      <c r="IV113" s="114"/>
      <c r="IW113" s="125"/>
      <c r="IX113" s="114"/>
      <c r="IY113" s="125"/>
      <c r="IZ113" s="114"/>
      <c r="JA113" s="125"/>
      <c r="JB113" s="114"/>
      <c r="JC113" s="125"/>
      <c r="JD113" s="114"/>
      <c r="JE113" s="125"/>
      <c r="JF113" s="114"/>
      <c r="JG113" s="125"/>
      <c r="JH113" s="114"/>
      <c r="JI113" s="125"/>
      <c r="JJ113" s="114"/>
      <c r="JK113" s="125"/>
      <c r="JL113" s="114"/>
      <c r="JM113" s="125"/>
      <c r="JN113" s="114"/>
      <c r="JO113" s="125"/>
      <c r="JP113" s="114"/>
      <c r="JQ113" s="125"/>
      <c r="JR113" s="114"/>
      <c r="JS113" s="125"/>
      <c r="JT113" s="114"/>
      <c r="JU113" s="125"/>
      <c r="JV113" s="114"/>
      <c r="JW113" s="125"/>
      <c r="JX113" s="114"/>
      <c r="JY113" s="126"/>
      <c r="JZ113" s="126"/>
      <c r="KA113" s="126"/>
      <c r="KB113" s="126"/>
      <c r="KC113" s="126"/>
      <c r="KD113" s="126"/>
      <c r="KE113" s="126"/>
      <c r="KF113" s="126"/>
      <c r="KG113" s="126"/>
      <c r="KH113" s="126"/>
      <c r="KI113" s="126"/>
      <c r="KJ113" s="126"/>
      <c r="KK113" s="126"/>
      <c r="KL113" s="126"/>
    </row>
    <row r="114" customFormat="false" ht="13.8" hidden="false" customHeight="false" outlineLevel="0" collapsed="false">
      <c r="A114" s="76"/>
      <c r="B114" s="76"/>
      <c r="C114" s="76"/>
      <c r="D114" s="76"/>
      <c r="E114" s="76" t="s">
        <v>41</v>
      </c>
      <c r="F114" s="109" t="n">
        <v>0</v>
      </c>
      <c r="G114" s="109" t="n">
        <v>0</v>
      </c>
      <c r="H114" s="109" t="n">
        <v>0</v>
      </c>
      <c r="I114" s="109" t="n">
        <v>0</v>
      </c>
      <c r="J114" s="109" t="n">
        <v>0</v>
      </c>
      <c r="K114" s="109" t="n">
        <v>0</v>
      </c>
      <c r="L114" s="109" t="n">
        <v>0</v>
      </c>
      <c r="M114" s="109" t="n">
        <v>0</v>
      </c>
      <c r="N114" s="109" t="n">
        <v>0</v>
      </c>
      <c r="O114" s="109" t="n">
        <v>0</v>
      </c>
      <c r="P114" s="109" t="n">
        <v>0</v>
      </c>
      <c r="Q114" s="109" t="n">
        <v>0</v>
      </c>
      <c r="R114" s="109" t="n">
        <v>0</v>
      </c>
      <c r="S114" s="109" t="n">
        <v>0</v>
      </c>
      <c r="T114" s="109" t="n">
        <v>0</v>
      </c>
      <c r="U114" s="109" t="n">
        <v>0</v>
      </c>
      <c r="V114" s="109" t="n">
        <v>0</v>
      </c>
      <c r="W114" s="109" t="n">
        <v>0</v>
      </c>
      <c r="X114" s="109" t="n">
        <v>0</v>
      </c>
      <c r="Y114" s="109" t="n">
        <v>0</v>
      </c>
      <c r="Z114" s="109" t="n">
        <v>0</v>
      </c>
      <c r="AA114" s="109" t="n">
        <v>0</v>
      </c>
      <c r="AB114" s="109" t="n">
        <v>0</v>
      </c>
      <c r="AC114" s="109" t="n">
        <v>0</v>
      </c>
      <c r="AD114" s="109" t="n">
        <v>0</v>
      </c>
      <c r="AE114" s="109" t="n">
        <v>0</v>
      </c>
      <c r="AF114" s="109" t="n">
        <v>0</v>
      </c>
      <c r="AG114" s="109" t="n">
        <v>0</v>
      </c>
      <c r="AH114" s="109" t="n">
        <v>0</v>
      </c>
      <c r="AI114" s="109" t="n">
        <v>0</v>
      </c>
      <c r="AJ114" s="109" t="n">
        <v>0</v>
      </c>
      <c r="AK114" s="109" t="n">
        <v>0</v>
      </c>
      <c r="AL114" s="109" t="n">
        <v>0</v>
      </c>
      <c r="AM114" s="109" t="n">
        <v>0</v>
      </c>
      <c r="AN114" s="109" t="n">
        <v>0</v>
      </c>
      <c r="AO114" s="109" t="n">
        <v>0</v>
      </c>
      <c r="AP114" s="109" t="n">
        <v>0</v>
      </c>
      <c r="AQ114" s="109" t="n">
        <v>0</v>
      </c>
      <c r="AR114" s="109" t="n">
        <v>0</v>
      </c>
      <c r="AS114" s="109" t="n">
        <v>0</v>
      </c>
      <c r="AT114" s="109" t="n">
        <v>0</v>
      </c>
      <c r="AU114" s="109" t="n">
        <v>0</v>
      </c>
      <c r="AV114" s="109" t="n">
        <v>0</v>
      </c>
      <c r="AW114" s="109" t="n">
        <v>0</v>
      </c>
      <c r="AX114" s="109" t="n">
        <v>0</v>
      </c>
      <c r="AY114" s="109" t="n">
        <v>0</v>
      </c>
      <c r="AZ114" s="109" t="n">
        <v>0</v>
      </c>
      <c r="BA114" s="109" t="n">
        <v>0</v>
      </c>
      <c r="BB114" s="109" t="n">
        <v>0</v>
      </c>
      <c r="BC114" s="109" t="n">
        <v>0</v>
      </c>
      <c r="BD114" s="109" t="n">
        <v>0</v>
      </c>
      <c r="BE114" s="109" t="n">
        <v>0</v>
      </c>
      <c r="BF114" s="109" t="n">
        <v>0</v>
      </c>
      <c r="BG114" s="109" t="n">
        <v>0</v>
      </c>
      <c r="BH114" s="109" t="n">
        <v>0</v>
      </c>
      <c r="BI114" s="109" t="n">
        <v>0</v>
      </c>
      <c r="BJ114" s="109" t="n">
        <v>0</v>
      </c>
      <c r="BK114" s="109" t="n">
        <v>0</v>
      </c>
      <c r="BL114" s="109" t="n">
        <v>0</v>
      </c>
      <c r="BM114" s="109" t="n">
        <v>0</v>
      </c>
      <c r="BN114" s="109" t="n">
        <v>0</v>
      </c>
      <c r="BO114" s="109" t="n">
        <v>0</v>
      </c>
      <c r="BP114" s="109" t="n">
        <v>0</v>
      </c>
      <c r="BQ114" s="109" t="n">
        <v>0</v>
      </c>
      <c r="BR114" s="109" t="n">
        <v>0</v>
      </c>
      <c r="BS114" s="109" t="n">
        <v>0</v>
      </c>
      <c r="BT114" s="109" t="n">
        <v>0</v>
      </c>
      <c r="BU114" s="109" t="n">
        <v>0</v>
      </c>
      <c r="BV114" s="109" t="n">
        <v>0</v>
      </c>
      <c r="BW114" s="109" t="n">
        <v>0</v>
      </c>
      <c r="BX114" s="109" t="n">
        <v>0</v>
      </c>
      <c r="BY114" s="109" t="n">
        <v>0</v>
      </c>
      <c r="BZ114" s="109" t="n">
        <v>0</v>
      </c>
      <c r="CA114" s="109" t="n">
        <v>0</v>
      </c>
      <c r="CB114" s="109" t="n">
        <v>0</v>
      </c>
      <c r="CC114" s="109" t="n">
        <v>0</v>
      </c>
      <c r="CD114" s="109" t="n">
        <v>0</v>
      </c>
      <c r="CE114" s="109" t="n">
        <v>0</v>
      </c>
      <c r="CF114" s="109" t="n">
        <v>0</v>
      </c>
      <c r="CG114" s="109" t="n">
        <v>0</v>
      </c>
      <c r="CH114" s="109" t="n">
        <v>0</v>
      </c>
      <c r="CI114" s="109" t="n">
        <v>0</v>
      </c>
      <c r="CJ114" s="109" t="n">
        <v>0</v>
      </c>
      <c r="CK114" s="109" t="n">
        <v>0</v>
      </c>
      <c r="CL114" s="109" t="n">
        <v>0</v>
      </c>
      <c r="CM114" s="109" t="n">
        <v>0</v>
      </c>
      <c r="CN114" s="109" t="n">
        <v>0</v>
      </c>
      <c r="CO114" s="109" t="n">
        <v>0</v>
      </c>
      <c r="CP114" s="109" t="n">
        <v>0</v>
      </c>
      <c r="CQ114" s="109" t="n">
        <v>0</v>
      </c>
      <c r="CR114" s="109" t="n">
        <v>0</v>
      </c>
      <c r="CS114" s="109" t="n">
        <v>0</v>
      </c>
      <c r="CT114" s="109" t="n">
        <v>0</v>
      </c>
      <c r="CU114" s="109" t="n">
        <v>0</v>
      </c>
      <c r="CV114" s="109" t="n">
        <v>0</v>
      </c>
      <c r="CW114" s="109" t="n">
        <v>0</v>
      </c>
      <c r="CX114" s="109" t="n">
        <v>0</v>
      </c>
      <c r="CY114" s="109" t="n">
        <v>0</v>
      </c>
      <c r="CZ114" s="109" t="n">
        <v>0</v>
      </c>
      <c r="DA114" s="109" t="n">
        <v>0</v>
      </c>
      <c r="DB114" s="109" t="n">
        <v>0</v>
      </c>
      <c r="DC114" s="109" t="n">
        <v>0</v>
      </c>
      <c r="DD114" s="109" t="n">
        <v>0</v>
      </c>
      <c r="DE114" s="109" t="n">
        <v>0</v>
      </c>
      <c r="DF114" s="109" t="n">
        <v>0</v>
      </c>
      <c r="DG114" s="109" t="n">
        <v>0</v>
      </c>
      <c r="DH114" s="109" t="n">
        <v>0</v>
      </c>
      <c r="DI114" s="109" t="n">
        <v>0</v>
      </c>
      <c r="DJ114" s="109" t="n">
        <v>0</v>
      </c>
      <c r="DK114" s="109" t="n">
        <v>0</v>
      </c>
      <c r="DL114" s="109" t="n">
        <v>0</v>
      </c>
      <c r="DM114" s="109" t="n">
        <v>0</v>
      </c>
      <c r="DN114" s="109" t="n">
        <v>0</v>
      </c>
      <c r="DO114" s="109" t="n">
        <v>0</v>
      </c>
      <c r="DP114" s="109" t="n">
        <v>0</v>
      </c>
      <c r="DQ114" s="109" t="n">
        <v>0</v>
      </c>
      <c r="DR114" s="109" t="n">
        <v>0</v>
      </c>
      <c r="DS114" s="109" t="n">
        <v>0</v>
      </c>
      <c r="DT114" s="109" t="n">
        <v>0</v>
      </c>
      <c r="DU114" s="109" t="n">
        <v>0</v>
      </c>
      <c r="DV114" s="109" t="n">
        <v>0</v>
      </c>
      <c r="DW114" s="109" t="n">
        <v>0</v>
      </c>
      <c r="DX114" s="109" t="n">
        <v>0</v>
      </c>
      <c r="DY114" s="109" t="n">
        <v>0</v>
      </c>
      <c r="DZ114" s="109" t="n">
        <v>0</v>
      </c>
      <c r="EA114" s="109" t="n">
        <v>0</v>
      </c>
      <c r="EB114" s="109" t="n">
        <v>0</v>
      </c>
      <c r="EC114" s="109" t="n">
        <v>0</v>
      </c>
      <c r="ED114" s="109" t="n">
        <v>0</v>
      </c>
      <c r="EE114" s="109" t="n">
        <v>0</v>
      </c>
      <c r="EF114" s="109" t="n">
        <v>0</v>
      </c>
      <c r="EG114" s="109" t="n">
        <v>0</v>
      </c>
      <c r="EH114" s="109" t="n">
        <v>0</v>
      </c>
      <c r="EI114" s="109" t="n">
        <v>0</v>
      </c>
      <c r="EJ114" s="109" t="n">
        <v>0</v>
      </c>
      <c r="EK114" s="109" t="n">
        <v>0</v>
      </c>
      <c r="EL114" s="109" t="n">
        <v>0</v>
      </c>
      <c r="EM114" s="109" t="n">
        <v>0</v>
      </c>
      <c r="EN114" s="109" t="n">
        <v>0</v>
      </c>
      <c r="EO114" s="109" t="n">
        <v>0</v>
      </c>
      <c r="EP114" s="109" t="n">
        <v>0</v>
      </c>
      <c r="EQ114" s="109" t="n">
        <v>0</v>
      </c>
      <c r="ER114" s="109" t="n">
        <v>0</v>
      </c>
      <c r="ES114" s="109" t="n">
        <v>0</v>
      </c>
      <c r="ET114" s="109" t="n">
        <v>0</v>
      </c>
      <c r="EU114" s="109" t="n">
        <v>0</v>
      </c>
      <c r="EV114" s="109" t="n">
        <v>0</v>
      </c>
      <c r="EW114" s="109" t="n">
        <v>0</v>
      </c>
      <c r="EX114" s="109" t="n">
        <v>0</v>
      </c>
      <c r="EY114" s="109" t="n">
        <f aca="false">ROUND(SUM(F114:EX114),5)</f>
        <v>0</v>
      </c>
      <c r="EZ114" s="114"/>
      <c r="FA114" s="125"/>
      <c r="FB114" s="114"/>
      <c r="FC114" s="125"/>
      <c r="FD114" s="114"/>
      <c r="FE114" s="125"/>
      <c r="FF114" s="114"/>
      <c r="FG114" s="125"/>
      <c r="FH114" s="114"/>
      <c r="FI114" s="125"/>
      <c r="FJ114" s="114"/>
      <c r="FK114" s="125"/>
      <c r="FL114" s="114"/>
      <c r="FM114" s="125"/>
      <c r="FN114" s="114"/>
      <c r="FO114" s="125"/>
      <c r="FP114" s="114"/>
      <c r="FQ114" s="125"/>
      <c r="FR114" s="114"/>
      <c r="FS114" s="125"/>
      <c r="FT114" s="114"/>
      <c r="FU114" s="125"/>
      <c r="FV114" s="114"/>
      <c r="FW114" s="125"/>
      <c r="FX114" s="114"/>
      <c r="FY114" s="125"/>
      <c r="FZ114" s="114"/>
      <c r="GA114" s="125"/>
      <c r="GB114" s="114"/>
      <c r="GC114" s="125"/>
      <c r="GD114" s="114"/>
      <c r="GE114" s="125"/>
      <c r="GF114" s="114"/>
      <c r="GG114" s="125"/>
      <c r="GH114" s="114"/>
      <c r="GI114" s="125"/>
      <c r="GJ114" s="114"/>
      <c r="GK114" s="125"/>
      <c r="GL114" s="114"/>
      <c r="GM114" s="125"/>
      <c r="GN114" s="114"/>
      <c r="GO114" s="125"/>
      <c r="GP114" s="114"/>
      <c r="GQ114" s="125"/>
      <c r="GR114" s="114"/>
      <c r="GS114" s="125"/>
      <c r="GT114" s="114"/>
      <c r="GU114" s="125"/>
      <c r="GV114" s="114"/>
      <c r="GW114" s="125"/>
      <c r="GX114" s="114"/>
      <c r="GY114" s="125"/>
      <c r="GZ114" s="114"/>
      <c r="HA114" s="125"/>
      <c r="HB114" s="114"/>
      <c r="HC114" s="125"/>
      <c r="HD114" s="114"/>
      <c r="HE114" s="125"/>
      <c r="HF114" s="114"/>
      <c r="HG114" s="125"/>
      <c r="HH114" s="114"/>
      <c r="HI114" s="125"/>
      <c r="HJ114" s="114"/>
      <c r="HK114" s="125"/>
      <c r="HL114" s="114"/>
      <c r="HM114" s="125"/>
      <c r="HN114" s="114"/>
      <c r="HO114" s="125"/>
      <c r="HP114" s="114"/>
      <c r="HQ114" s="125"/>
      <c r="HR114" s="114"/>
      <c r="HS114" s="125"/>
      <c r="HT114" s="114"/>
      <c r="HU114" s="125"/>
      <c r="HV114" s="114"/>
      <c r="HW114" s="125"/>
      <c r="HX114" s="114"/>
      <c r="HY114" s="125"/>
      <c r="HZ114" s="114"/>
      <c r="IA114" s="125"/>
      <c r="IB114" s="114"/>
      <c r="IC114" s="125"/>
      <c r="ID114" s="114"/>
      <c r="IE114" s="125"/>
      <c r="IF114" s="114"/>
      <c r="IG114" s="125"/>
      <c r="IH114" s="114"/>
      <c r="II114" s="125"/>
      <c r="IJ114" s="114"/>
      <c r="IK114" s="125"/>
      <c r="IL114" s="114"/>
      <c r="IM114" s="125"/>
      <c r="IN114" s="114"/>
      <c r="IO114" s="125"/>
      <c r="IP114" s="114"/>
      <c r="IQ114" s="125"/>
      <c r="IR114" s="114"/>
      <c r="IS114" s="125"/>
      <c r="IT114" s="114"/>
      <c r="IU114" s="125"/>
      <c r="IV114" s="114"/>
      <c r="IW114" s="125"/>
      <c r="IX114" s="114"/>
      <c r="IY114" s="125"/>
      <c r="IZ114" s="114"/>
      <c r="JA114" s="125"/>
      <c r="JB114" s="114"/>
      <c r="JC114" s="125"/>
      <c r="JD114" s="114"/>
      <c r="JE114" s="125"/>
      <c r="JF114" s="114"/>
      <c r="JG114" s="125"/>
      <c r="JH114" s="114"/>
      <c r="JI114" s="125"/>
      <c r="JJ114" s="114"/>
      <c r="JK114" s="125"/>
      <c r="JL114" s="114"/>
      <c r="JM114" s="125"/>
      <c r="JN114" s="114"/>
      <c r="JO114" s="125"/>
      <c r="JP114" s="114"/>
      <c r="JQ114" s="125"/>
      <c r="JR114" s="114"/>
      <c r="JS114" s="125"/>
      <c r="JT114" s="114"/>
      <c r="JU114" s="125"/>
      <c r="JV114" s="114"/>
      <c r="JW114" s="125"/>
      <c r="JX114" s="114"/>
      <c r="JY114" s="126"/>
      <c r="JZ114" s="126"/>
      <c r="KA114" s="126"/>
      <c r="KB114" s="126"/>
      <c r="KC114" s="126"/>
      <c r="KD114" s="126"/>
      <c r="KE114" s="126"/>
      <c r="KF114" s="126"/>
      <c r="KG114" s="126"/>
      <c r="KH114" s="126"/>
      <c r="KI114" s="126"/>
      <c r="KJ114" s="126"/>
      <c r="KK114" s="126"/>
      <c r="KL114" s="126"/>
    </row>
    <row r="115" customFormat="false" ht="13.8" hidden="false" customHeight="false" outlineLevel="0" collapsed="false">
      <c r="A115" s="76"/>
      <c r="B115" s="76"/>
      <c r="C115" s="76"/>
      <c r="D115" s="76"/>
      <c r="E115" s="76" t="s">
        <v>150</v>
      </c>
      <c r="F115" s="109" t="n">
        <v>0</v>
      </c>
      <c r="G115" s="109" t="n">
        <v>3503.58</v>
      </c>
      <c r="H115" s="109" t="n">
        <v>13233.37</v>
      </c>
      <c r="I115" s="109" t="n">
        <v>0</v>
      </c>
      <c r="J115" s="109" t="n">
        <v>16986.08</v>
      </c>
      <c r="K115" s="109" t="n">
        <v>25884.39</v>
      </c>
      <c r="L115" s="109" t="n">
        <v>0</v>
      </c>
      <c r="M115" s="109" t="n">
        <v>0</v>
      </c>
      <c r="N115" s="109" t="n">
        <v>16703.06</v>
      </c>
      <c r="O115" s="109" t="n">
        <v>17773.12</v>
      </c>
      <c r="P115" s="109" t="n">
        <v>0</v>
      </c>
      <c r="Q115" s="109" t="n">
        <v>75139.32</v>
      </c>
      <c r="R115" s="109" t="n">
        <v>0</v>
      </c>
      <c r="S115" s="109" t="n">
        <v>0</v>
      </c>
      <c r="T115" s="109" t="n">
        <v>0</v>
      </c>
      <c r="U115" s="109" t="n">
        <v>0</v>
      </c>
      <c r="V115" s="109" t="n">
        <v>38192.28</v>
      </c>
      <c r="W115" s="109" t="n">
        <v>0</v>
      </c>
      <c r="X115" s="109" t="n">
        <v>0</v>
      </c>
      <c r="Y115" s="109" t="n">
        <v>51872.92</v>
      </c>
      <c r="Z115" s="109" t="n">
        <v>0</v>
      </c>
      <c r="AA115" s="109" t="n">
        <v>0</v>
      </c>
      <c r="AB115" s="109" t="n">
        <v>0</v>
      </c>
      <c r="AC115" s="109" t="n">
        <v>0</v>
      </c>
      <c r="AD115" s="109" t="n">
        <v>13311.26</v>
      </c>
      <c r="AE115" s="109" t="n">
        <v>0</v>
      </c>
      <c r="AF115" s="109" t="n">
        <v>0</v>
      </c>
      <c r="AG115" s="109" t="n">
        <v>3642.18</v>
      </c>
      <c r="AH115" s="109" t="n">
        <v>0</v>
      </c>
      <c r="AI115" s="109" t="n">
        <v>0</v>
      </c>
      <c r="AJ115" s="109" t="n">
        <v>7591.45</v>
      </c>
      <c r="AK115" s="109" t="n">
        <v>0</v>
      </c>
      <c r="AL115" s="109" t="n">
        <v>0</v>
      </c>
      <c r="AM115" s="109" t="n">
        <v>0</v>
      </c>
      <c r="AN115" s="109" t="n">
        <v>0</v>
      </c>
      <c r="AO115" s="109" t="n">
        <v>0</v>
      </c>
      <c r="AP115" s="109" t="n">
        <v>0</v>
      </c>
      <c r="AQ115" s="109" t="n">
        <v>0</v>
      </c>
      <c r="AR115" s="109" t="n">
        <v>0</v>
      </c>
      <c r="AS115" s="109" t="n">
        <v>0</v>
      </c>
      <c r="AT115" s="109" t="n">
        <v>39789.91</v>
      </c>
      <c r="AU115" s="109" t="n">
        <v>0</v>
      </c>
      <c r="AV115" s="109" t="n">
        <v>0</v>
      </c>
      <c r="AW115" s="109" t="n">
        <v>0</v>
      </c>
      <c r="AX115" s="109" t="n">
        <v>0</v>
      </c>
      <c r="AY115" s="109" t="n">
        <v>0</v>
      </c>
      <c r="AZ115" s="109" t="n">
        <v>-6894.7</v>
      </c>
      <c r="BA115" s="109" t="n">
        <v>0</v>
      </c>
      <c r="BB115" s="109" t="n">
        <v>0</v>
      </c>
      <c r="BC115" s="109" t="n">
        <v>0</v>
      </c>
      <c r="BD115" s="109" t="n">
        <v>0</v>
      </c>
      <c r="BE115" s="109" t="n">
        <v>0</v>
      </c>
      <c r="BF115" s="109" t="n">
        <v>0</v>
      </c>
      <c r="BG115" s="109" t="n">
        <v>30301.46</v>
      </c>
      <c r="BH115" s="109" t="n">
        <v>0</v>
      </c>
      <c r="BI115" s="109" t="n">
        <v>0</v>
      </c>
      <c r="BJ115" s="109" t="n">
        <v>0</v>
      </c>
      <c r="BK115" s="109" t="n">
        <v>48536.78</v>
      </c>
      <c r="BL115" s="109" t="n">
        <v>0</v>
      </c>
      <c r="BM115" s="109" t="n">
        <v>33053.26</v>
      </c>
      <c r="BN115" s="109" t="n">
        <v>0</v>
      </c>
      <c r="BO115" s="109" t="n">
        <v>0</v>
      </c>
      <c r="BP115" s="109" t="n">
        <v>12885.77</v>
      </c>
      <c r="BQ115" s="109" t="n">
        <v>0</v>
      </c>
      <c r="BR115" s="109" t="n">
        <v>0</v>
      </c>
      <c r="BS115" s="109" t="n">
        <v>0</v>
      </c>
      <c r="BT115" s="109" t="n">
        <v>0</v>
      </c>
      <c r="BU115" s="109" t="n">
        <v>13641.2</v>
      </c>
      <c r="BV115" s="109" t="n">
        <v>9441.37</v>
      </c>
      <c r="BW115" s="109" t="n">
        <v>0</v>
      </c>
      <c r="BX115" s="109" t="n">
        <v>4789.05</v>
      </c>
      <c r="BY115" s="109" t="n">
        <v>0</v>
      </c>
      <c r="BZ115" s="109" t="n">
        <v>353.89</v>
      </c>
      <c r="CA115" s="109" t="n">
        <v>0</v>
      </c>
      <c r="CB115" s="109" t="n">
        <v>2224.1</v>
      </c>
      <c r="CC115" s="109" t="n">
        <v>0</v>
      </c>
      <c r="CD115" s="109" t="n">
        <v>0</v>
      </c>
      <c r="CE115" s="109" t="n">
        <v>0</v>
      </c>
      <c r="CF115" s="109" t="n">
        <v>0</v>
      </c>
      <c r="CG115" s="109" t="n">
        <v>0</v>
      </c>
      <c r="CH115" s="109" t="n">
        <v>0</v>
      </c>
      <c r="CI115" s="109" t="n">
        <v>0</v>
      </c>
      <c r="CJ115" s="109" t="n">
        <v>0</v>
      </c>
      <c r="CK115" s="109" t="n">
        <v>23712.4</v>
      </c>
      <c r="CL115" s="109" t="n">
        <v>0</v>
      </c>
      <c r="CM115" s="109" t="n">
        <v>2760.35</v>
      </c>
      <c r="CN115" s="109" t="n">
        <v>0</v>
      </c>
      <c r="CO115" s="109" t="n">
        <v>33955.3</v>
      </c>
      <c r="CP115" s="109" t="n">
        <v>0</v>
      </c>
      <c r="CQ115" s="109" t="n">
        <v>5999.96</v>
      </c>
      <c r="CR115" s="109" t="n">
        <v>0</v>
      </c>
      <c r="CS115" s="109" t="n">
        <v>22101.43</v>
      </c>
      <c r="CT115" s="109" t="n">
        <v>20903.29</v>
      </c>
      <c r="CU115" s="109" t="n">
        <v>17162.03</v>
      </c>
      <c r="CV115" s="109" t="n">
        <v>10018.68</v>
      </c>
      <c r="CW115" s="109" t="n">
        <v>0</v>
      </c>
      <c r="CX115" s="109" t="n">
        <v>0</v>
      </c>
      <c r="CY115" s="109" t="n">
        <v>0</v>
      </c>
      <c r="CZ115" s="109" t="n">
        <v>0</v>
      </c>
      <c r="DA115" s="109" t="n">
        <v>3303.64</v>
      </c>
      <c r="DB115" s="109" t="n">
        <v>0</v>
      </c>
      <c r="DC115" s="109" t="n">
        <v>0</v>
      </c>
      <c r="DD115" s="109" t="n">
        <v>33571.73</v>
      </c>
      <c r="DE115" s="109" t="n">
        <v>0</v>
      </c>
      <c r="DF115" s="109" t="n">
        <v>46829.91</v>
      </c>
      <c r="DG115" s="109" t="n">
        <v>0</v>
      </c>
      <c r="DH115" s="109" t="n">
        <v>0</v>
      </c>
      <c r="DI115" s="109" t="n">
        <v>0</v>
      </c>
      <c r="DJ115" s="109" t="n">
        <v>0</v>
      </c>
      <c r="DK115" s="109" t="n">
        <v>0</v>
      </c>
      <c r="DL115" s="109" t="n">
        <v>22914.3</v>
      </c>
      <c r="DM115" s="109" t="n">
        <v>0</v>
      </c>
      <c r="DN115" s="109" t="n">
        <v>10750.69</v>
      </c>
      <c r="DO115" s="109" t="n">
        <v>0</v>
      </c>
      <c r="DP115" s="109" t="n">
        <v>0</v>
      </c>
      <c r="DQ115" s="109" t="n">
        <v>0</v>
      </c>
      <c r="DR115" s="109" t="n">
        <v>5835.71</v>
      </c>
      <c r="DS115" s="109" t="n">
        <v>0</v>
      </c>
      <c r="DT115" s="109" t="n">
        <v>3301.2</v>
      </c>
      <c r="DU115" s="109" t="n">
        <v>0</v>
      </c>
      <c r="DV115" s="109" t="n">
        <v>0</v>
      </c>
      <c r="DW115" s="109" t="n">
        <v>13304.05</v>
      </c>
      <c r="DX115" s="109" t="n">
        <v>0</v>
      </c>
      <c r="DY115" s="109" t="n">
        <v>0</v>
      </c>
      <c r="DZ115" s="109" t="n">
        <v>0</v>
      </c>
      <c r="EA115" s="109" t="n">
        <v>1196.43</v>
      </c>
      <c r="EB115" s="109" t="n">
        <v>0</v>
      </c>
      <c r="EC115" s="109" t="n">
        <v>0</v>
      </c>
      <c r="ED115" s="109" t="n">
        <v>0</v>
      </c>
      <c r="EE115" s="109" t="n">
        <v>0</v>
      </c>
      <c r="EF115" s="109" t="n">
        <v>0</v>
      </c>
      <c r="EG115" s="109" t="n">
        <v>0</v>
      </c>
      <c r="EH115" s="109" t="n">
        <v>0</v>
      </c>
      <c r="EI115" s="109" t="n">
        <v>0</v>
      </c>
      <c r="EJ115" s="109" t="n">
        <v>33267.6</v>
      </c>
      <c r="EK115" s="109" t="n">
        <v>0</v>
      </c>
      <c r="EL115" s="109" t="n">
        <v>0</v>
      </c>
      <c r="EM115" s="109" t="n">
        <v>32688.69</v>
      </c>
      <c r="EN115" s="109" t="n">
        <v>47588.24</v>
      </c>
      <c r="EO115" s="109" t="n">
        <v>0</v>
      </c>
      <c r="EP115" s="109" t="n">
        <v>56339.52</v>
      </c>
      <c r="EQ115" s="109" t="n">
        <v>0</v>
      </c>
      <c r="ER115" s="109" t="n">
        <v>6117.9</v>
      </c>
      <c r="ES115" s="109" t="n">
        <v>0</v>
      </c>
      <c r="ET115" s="109" t="n">
        <v>0</v>
      </c>
      <c r="EU115" s="109" t="n">
        <v>0</v>
      </c>
      <c r="EV115" s="109" t="n">
        <v>0</v>
      </c>
      <c r="EW115" s="109" t="n">
        <v>0</v>
      </c>
      <c r="EX115" s="109" t="n">
        <v>0</v>
      </c>
      <c r="EY115" s="109" t="n">
        <f aca="false">ROUND(SUM(F115:EX115),5)</f>
        <v>925578.15</v>
      </c>
      <c r="EZ115" s="114"/>
      <c r="FA115" s="125"/>
      <c r="FB115" s="114"/>
      <c r="FC115" s="125"/>
      <c r="FD115" s="127"/>
      <c r="FE115" s="125"/>
      <c r="FF115" s="114"/>
      <c r="FG115" s="125"/>
      <c r="FH115" s="114"/>
      <c r="FI115" s="125"/>
      <c r="FJ115" s="114"/>
      <c r="FK115" s="125"/>
      <c r="FL115" s="114"/>
      <c r="FM115" s="125"/>
      <c r="FN115" s="114"/>
      <c r="FO115" s="125"/>
      <c r="FP115" s="114"/>
      <c r="FQ115" s="125"/>
      <c r="FR115" s="114"/>
      <c r="FS115" s="125"/>
      <c r="FT115" s="114"/>
      <c r="FU115" s="125"/>
      <c r="FV115" s="127"/>
      <c r="FW115" s="125"/>
      <c r="FX115" s="127"/>
      <c r="FY115" s="125"/>
      <c r="FZ115" s="114"/>
      <c r="GA115" s="125"/>
      <c r="GB115" s="114"/>
      <c r="GC115" s="125"/>
      <c r="GD115" s="114"/>
      <c r="GE115" s="125"/>
      <c r="GF115" s="114"/>
      <c r="GG115" s="125"/>
      <c r="GH115" s="114"/>
      <c r="GI115" s="125"/>
      <c r="GJ115" s="114"/>
      <c r="GK115" s="125"/>
      <c r="GL115" s="114"/>
      <c r="GM115" s="125"/>
      <c r="GN115" s="114"/>
      <c r="GO115" s="125"/>
      <c r="GP115" s="114"/>
      <c r="GQ115" s="125"/>
      <c r="GR115" s="127"/>
      <c r="GS115" s="125"/>
      <c r="GT115" s="114"/>
      <c r="GU115" s="125"/>
      <c r="GV115" s="114"/>
      <c r="GW115" s="125"/>
      <c r="GX115" s="114"/>
      <c r="GY115" s="125"/>
      <c r="GZ115" s="114"/>
      <c r="HA115" s="125"/>
      <c r="HB115" s="114"/>
      <c r="HC115" s="125"/>
      <c r="HD115" s="114"/>
      <c r="HE115" s="125"/>
      <c r="HF115" s="114"/>
      <c r="HG115" s="125"/>
      <c r="HH115" s="114"/>
      <c r="HI115" s="125"/>
      <c r="HJ115" s="114"/>
      <c r="HK115" s="125"/>
      <c r="HL115" s="114"/>
      <c r="HM115" s="125"/>
      <c r="HN115" s="114"/>
      <c r="HO115" s="125"/>
      <c r="HP115" s="114"/>
      <c r="HQ115" s="125"/>
      <c r="HR115" s="114"/>
      <c r="HS115" s="125"/>
      <c r="HT115" s="114"/>
      <c r="HU115" s="125"/>
      <c r="HV115" s="114"/>
      <c r="HW115" s="125"/>
      <c r="HX115" s="114"/>
      <c r="HY115" s="125"/>
      <c r="HZ115" s="114"/>
      <c r="IA115" s="125"/>
      <c r="IB115" s="114"/>
      <c r="IC115" s="125"/>
      <c r="ID115" s="114"/>
      <c r="IE115" s="125"/>
      <c r="IF115" s="114"/>
      <c r="IG115" s="125"/>
      <c r="IH115" s="114"/>
      <c r="II115" s="125"/>
      <c r="IJ115" s="114"/>
      <c r="IK115" s="125"/>
      <c r="IL115" s="114"/>
      <c r="IM115" s="125"/>
      <c r="IN115" s="114"/>
      <c r="IO115" s="125"/>
      <c r="IP115" s="114"/>
      <c r="IQ115" s="125"/>
      <c r="IR115" s="114"/>
      <c r="IS115" s="125"/>
      <c r="IT115" s="114"/>
      <c r="IU115" s="125"/>
      <c r="IV115" s="114"/>
      <c r="IW115" s="125"/>
      <c r="IX115" s="114"/>
      <c r="IY115" s="125"/>
      <c r="IZ115" s="114"/>
      <c r="JA115" s="125"/>
      <c r="JB115" s="114"/>
      <c r="JC115" s="125"/>
      <c r="JD115" s="114"/>
      <c r="JE115" s="125"/>
      <c r="JF115" s="114"/>
      <c r="JG115" s="125"/>
      <c r="JH115" s="127"/>
      <c r="JI115" s="125"/>
      <c r="JJ115" s="114"/>
      <c r="JK115" s="125"/>
      <c r="JL115" s="114"/>
      <c r="JM115" s="125"/>
      <c r="JN115" s="127"/>
      <c r="JO115" s="125"/>
      <c r="JP115" s="114"/>
      <c r="JQ115" s="125"/>
      <c r="JR115" s="114"/>
      <c r="JS115" s="125"/>
      <c r="JT115" s="114"/>
      <c r="JU115" s="125"/>
      <c r="JV115" s="114"/>
      <c r="JW115" s="125"/>
      <c r="JX115" s="114"/>
      <c r="JY115" s="126"/>
      <c r="JZ115" s="126"/>
      <c r="KA115" s="126"/>
      <c r="KB115" s="126"/>
      <c r="KC115" s="126"/>
      <c r="KD115" s="126"/>
      <c r="KE115" s="126"/>
      <c r="KF115" s="126"/>
      <c r="KG115" s="126"/>
      <c r="KH115" s="126"/>
      <c r="KI115" s="126"/>
      <c r="KJ115" s="126"/>
      <c r="KK115" s="126"/>
      <c r="KL115" s="126"/>
    </row>
    <row r="116" customFormat="false" ht="13.8" hidden="false" customHeight="false" outlineLevel="0" collapsed="false">
      <c r="A116" s="76"/>
      <c r="B116" s="76"/>
      <c r="C116" s="76"/>
      <c r="D116" s="76"/>
      <c r="E116" s="76" t="s">
        <v>151</v>
      </c>
      <c r="F116" s="113" t="n">
        <v>0</v>
      </c>
      <c r="G116" s="113" t="n">
        <v>0</v>
      </c>
      <c r="H116" s="113" t="n">
        <v>0</v>
      </c>
      <c r="I116" s="113" t="n">
        <v>0</v>
      </c>
      <c r="J116" s="113" t="n">
        <v>0</v>
      </c>
      <c r="K116" s="113" t="n">
        <v>0</v>
      </c>
      <c r="L116" s="113" t="n">
        <v>0</v>
      </c>
      <c r="M116" s="113" t="n">
        <v>0</v>
      </c>
      <c r="N116" s="113" t="n">
        <v>0</v>
      </c>
      <c r="O116" s="113" t="n">
        <v>0</v>
      </c>
      <c r="P116" s="113" t="n">
        <v>0</v>
      </c>
      <c r="Q116" s="113" t="n">
        <v>0</v>
      </c>
      <c r="R116" s="113" t="n">
        <v>0</v>
      </c>
      <c r="S116" s="113" t="n">
        <v>0</v>
      </c>
      <c r="T116" s="113" t="n">
        <v>0</v>
      </c>
      <c r="U116" s="113" t="n">
        <v>0</v>
      </c>
      <c r="V116" s="113" t="n">
        <v>0</v>
      </c>
      <c r="W116" s="113" t="n">
        <v>0</v>
      </c>
      <c r="X116" s="113" t="n">
        <v>0</v>
      </c>
      <c r="Y116" s="113" t="n">
        <v>0</v>
      </c>
      <c r="Z116" s="113" t="n">
        <v>0</v>
      </c>
      <c r="AA116" s="113" t="n">
        <v>0</v>
      </c>
      <c r="AB116" s="113" t="n">
        <v>0</v>
      </c>
      <c r="AC116" s="113" t="n">
        <v>0</v>
      </c>
      <c r="AD116" s="113" t="n">
        <v>0</v>
      </c>
      <c r="AE116" s="113" t="n">
        <v>0</v>
      </c>
      <c r="AF116" s="113" t="n">
        <v>0</v>
      </c>
      <c r="AG116" s="113" t="n">
        <v>0</v>
      </c>
      <c r="AH116" s="113" t="n">
        <v>0</v>
      </c>
      <c r="AI116" s="113" t="n">
        <v>0</v>
      </c>
      <c r="AJ116" s="113" t="n">
        <v>0</v>
      </c>
      <c r="AK116" s="113" t="n">
        <v>0</v>
      </c>
      <c r="AL116" s="113" t="n">
        <v>0</v>
      </c>
      <c r="AM116" s="113" t="n">
        <v>0</v>
      </c>
      <c r="AN116" s="113" t="n">
        <v>0</v>
      </c>
      <c r="AO116" s="113" t="n">
        <v>0</v>
      </c>
      <c r="AP116" s="113" t="n">
        <v>0</v>
      </c>
      <c r="AQ116" s="113" t="n">
        <v>0</v>
      </c>
      <c r="AR116" s="113" t="n">
        <v>0</v>
      </c>
      <c r="AS116" s="113" t="n">
        <v>0</v>
      </c>
      <c r="AT116" s="113" t="n">
        <v>0</v>
      </c>
      <c r="AU116" s="113" t="n">
        <v>0</v>
      </c>
      <c r="AV116" s="113" t="n">
        <v>0</v>
      </c>
      <c r="AW116" s="113" t="n">
        <v>0</v>
      </c>
      <c r="AX116" s="113" t="n">
        <v>0</v>
      </c>
      <c r="AY116" s="113" t="n">
        <v>0</v>
      </c>
      <c r="AZ116" s="113" t="n">
        <v>0</v>
      </c>
      <c r="BA116" s="113" t="n">
        <v>0</v>
      </c>
      <c r="BB116" s="113" t="n">
        <v>0</v>
      </c>
      <c r="BC116" s="113" t="n">
        <v>0</v>
      </c>
      <c r="BD116" s="113" t="n">
        <v>0</v>
      </c>
      <c r="BE116" s="113" t="n">
        <v>0</v>
      </c>
      <c r="BF116" s="113" t="n">
        <v>0</v>
      </c>
      <c r="BG116" s="113" t="n">
        <v>0</v>
      </c>
      <c r="BH116" s="113" t="n">
        <v>0</v>
      </c>
      <c r="BI116" s="113" t="n">
        <v>0</v>
      </c>
      <c r="BJ116" s="113" t="n">
        <v>0</v>
      </c>
      <c r="BK116" s="113" t="n">
        <v>0</v>
      </c>
      <c r="BL116" s="113" t="n">
        <v>0</v>
      </c>
      <c r="BM116" s="113" t="n">
        <v>0</v>
      </c>
      <c r="BN116" s="113" t="n">
        <v>0</v>
      </c>
      <c r="BO116" s="113" t="n">
        <v>0</v>
      </c>
      <c r="BP116" s="113" t="n">
        <v>0</v>
      </c>
      <c r="BQ116" s="113" t="n">
        <v>0</v>
      </c>
      <c r="BR116" s="113" t="n">
        <v>0</v>
      </c>
      <c r="BS116" s="113" t="n">
        <v>0</v>
      </c>
      <c r="BT116" s="113" t="n">
        <v>0</v>
      </c>
      <c r="BU116" s="113" t="n">
        <v>0</v>
      </c>
      <c r="BV116" s="113" t="n">
        <v>0</v>
      </c>
      <c r="BW116" s="113" t="n">
        <v>0</v>
      </c>
      <c r="BX116" s="113" t="n">
        <v>0</v>
      </c>
      <c r="BY116" s="113" t="n">
        <v>0</v>
      </c>
      <c r="BZ116" s="113" t="n">
        <v>0</v>
      </c>
      <c r="CA116" s="113" t="n">
        <v>0</v>
      </c>
      <c r="CB116" s="113" t="n">
        <v>0</v>
      </c>
      <c r="CC116" s="113" t="n">
        <v>0</v>
      </c>
      <c r="CD116" s="113" t="n">
        <v>0</v>
      </c>
      <c r="CE116" s="113" t="n">
        <v>0</v>
      </c>
      <c r="CF116" s="113" t="n">
        <v>0</v>
      </c>
      <c r="CG116" s="113" t="n">
        <v>0</v>
      </c>
      <c r="CH116" s="113" t="n">
        <v>0</v>
      </c>
      <c r="CI116" s="113" t="n">
        <v>0</v>
      </c>
      <c r="CJ116" s="113" t="n">
        <v>0</v>
      </c>
      <c r="CK116" s="113" t="n">
        <v>0</v>
      </c>
      <c r="CL116" s="113" t="n">
        <v>0</v>
      </c>
      <c r="CM116" s="113" t="n">
        <v>0</v>
      </c>
      <c r="CN116" s="113" t="n">
        <v>0</v>
      </c>
      <c r="CO116" s="113" t="n">
        <v>0</v>
      </c>
      <c r="CP116" s="113" t="n">
        <v>0</v>
      </c>
      <c r="CQ116" s="113" t="n">
        <v>0</v>
      </c>
      <c r="CR116" s="113" t="n">
        <v>0</v>
      </c>
      <c r="CS116" s="113" t="n">
        <v>0</v>
      </c>
      <c r="CT116" s="113" t="n">
        <v>0</v>
      </c>
      <c r="CU116" s="113" t="n">
        <v>0</v>
      </c>
      <c r="CV116" s="113" t="n">
        <v>0</v>
      </c>
      <c r="CW116" s="113" t="n">
        <v>0</v>
      </c>
      <c r="CX116" s="113" t="n">
        <v>0</v>
      </c>
      <c r="CY116" s="113" t="n">
        <v>0</v>
      </c>
      <c r="CZ116" s="113" t="n">
        <v>0</v>
      </c>
      <c r="DA116" s="113" t="n">
        <v>0</v>
      </c>
      <c r="DB116" s="113" t="n">
        <v>0</v>
      </c>
      <c r="DC116" s="113" t="n">
        <v>0</v>
      </c>
      <c r="DD116" s="113" t="n">
        <v>0</v>
      </c>
      <c r="DE116" s="113" t="n">
        <v>0</v>
      </c>
      <c r="DF116" s="113" t="n">
        <v>0</v>
      </c>
      <c r="DG116" s="113" t="n">
        <v>0</v>
      </c>
      <c r="DH116" s="113" t="n">
        <v>0</v>
      </c>
      <c r="DI116" s="113" t="n">
        <v>0</v>
      </c>
      <c r="DJ116" s="113" t="n">
        <v>0</v>
      </c>
      <c r="DK116" s="113" t="n">
        <v>0</v>
      </c>
      <c r="DL116" s="113" t="n">
        <v>0</v>
      </c>
      <c r="DM116" s="113" t="n">
        <v>0</v>
      </c>
      <c r="DN116" s="113" t="n">
        <v>0</v>
      </c>
      <c r="DO116" s="113" t="n">
        <v>0</v>
      </c>
      <c r="DP116" s="113" t="n">
        <v>0</v>
      </c>
      <c r="DQ116" s="113" t="n">
        <v>0</v>
      </c>
      <c r="DR116" s="113" t="n">
        <v>0</v>
      </c>
      <c r="DS116" s="113" t="n">
        <v>0</v>
      </c>
      <c r="DT116" s="113" t="n">
        <v>0</v>
      </c>
      <c r="DU116" s="113" t="n">
        <v>0</v>
      </c>
      <c r="DV116" s="113" t="n">
        <v>0</v>
      </c>
      <c r="DW116" s="113" t="n">
        <v>0</v>
      </c>
      <c r="DX116" s="113" t="n">
        <v>0</v>
      </c>
      <c r="DY116" s="113" t="n">
        <v>0</v>
      </c>
      <c r="DZ116" s="113" t="n">
        <v>0</v>
      </c>
      <c r="EA116" s="113" t="n">
        <v>0</v>
      </c>
      <c r="EB116" s="113" t="n">
        <v>0</v>
      </c>
      <c r="EC116" s="113" t="n">
        <v>0</v>
      </c>
      <c r="ED116" s="113" t="n">
        <v>0</v>
      </c>
      <c r="EE116" s="113" t="n">
        <v>0</v>
      </c>
      <c r="EF116" s="113" t="n">
        <v>0</v>
      </c>
      <c r="EG116" s="113" t="n">
        <v>0</v>
      </c>
      <c r="EH116" s="113" t="n">
        <v>0</v>
      </c>
      <c r="EI116" s="113" t="n">
        <v>0</v>
      </c>
      <c r="EJ116" s="113" t="n">
        <v>0</v>
      </c>
      <c r="EK116" s="113" t="n">
        <v>0</v>
      </c>
      <c r="EL116" s="113" t="n">
        <v>0</v>
      </c>
      <c r="EM116" s="113" t="n">
        <v>0</v>
      </c>
      <c r="EN116" s="113" t="n">
        <v>0</v>
      </c>
      <c r="EO116" s="113" t="n">
        <v>0</v>
      </c>
      <c r="EP116" s="113" t="n">
        <v>0</v>
      </c>
      <c r="EQ116" s="113" t="n">
        <v>0</v>
      </c>
      <c r="ER116" s="113" t="n">
        <v>0</v>
      </c>
      <c r="ES116" s="113" t="n">
        <v>0</v>
      </c>
      <c r="ET116" s="113" t="n">
        <v>0</v>
      </c>
      <c r="EU116" s="113" t="n">
        <v>0</v>
      </c>
      <c r="EV116" s="113" t="n">
        <v>0</v>
      </c>
      <c r="EW116" s="113" t="n">
        <v>0</v>
      </c>
      <c r="EX116" s="113" t="n">
        <v>0</v>
      </c>
      <c r="EY116" s="113" t="n">
        <f aca="false">ROUND(SUM(F116:EX116),5)</f>
        <v>0</v>
      </c>
      <c r="EZ116" s="114"/>
      <c r="FA116" s="125"/>
      <c r="FB116" s="114"/>
      <c r="FC116" s="125"/>
      <c r="FD116" s="114"/>
      <c r="FE116" s="125"/>
      <c r="FF116" s="114"/>
      <c r="FG116" s="125"/>
      <c r="FH116" s="114"/>
      <c r="FI116" s="125"/>
      <c r="FJ116" s="114"/>
      <c r="FK116" s="125"/>
      <c r="FL116" s="114"/>
      <c r="FM116" s="125"/>
      <c r="FN116" s="114"/>
      <c r="FO116" s="125"/>
      <c r="FP116" s="114"/>
      <c r="FQ116" s="125"/>
      <c r="FR116" s="114"/>
      <c r="FS116" s="125"/>
      <c r="FT116" s="114"/>
      <c r="FU116" s="125"/>
      <c r="FV116" s="114"/>
      <c r="FW116" s="125"/>
      <c r="FX116" s="114"/>
      <c r="FY116" s="125"/>
      <c r="FZ116" s="114"/>
      <c r="GA116" s="125"/>
      <c r="GB116" s="114"/>
      <c r="GC116" s="125"/>
      <c r="GD116" s="114"/>
      <c r="GE116" s="125"/>
      <c r="GF116" s="114"/>
      <c r="GG116" s="125"/>
      <c r="GH116" s="114"/>
      <c r="GI116" s="125"/>
      <c r="GJ116" s="114"/>
      <c r="GK116" s="125"/>
      <c r="GL116" s="114"/>
      <c r="GM116" s="125"/>
      <c r="GN116" s="114"/>
      <c r="GO116" s="125"/>
      <c r="GP116" s="114"/>
      <c r="GQ116" s="125"/>
      <c r="GR116" s="114"/>
      <c r="GS116" s="125"/>
      <c r="GT116" s="114"/>
      <c r="GU116" s="125"/>
      <c r="GV116" s="114"/>
      <c r="GW116" s="125"/>
      <c r="GX116" s="114"/>
      <c r="GY116" s="125"/>
      <c r="GZ116" s="114"/>
      <c r="HA116" s="125"/>
      <c r="HB116" s="114"/>
      <c r="HC116" s="125"/>
      <c r="HD116" s="114"/>
      <c r="HE116" s="125"/>
      <c r="HF116" s="114"/>
      <c r="HG116" s="125"/>
      <c r="HH116" s="114"/>
      <c r="HI116" s="125"/>
      <c r="HJ116" s="114"/>
      <c r="HK116" s="125"/>
      <c r="HL116" s="114"/>
      <c r="HM116" s="125"/>
      <c r="HN116" s="114"/>
      <c r="HO116" s="125"/>
      <c r="HP116" s="114"/>
      <c r="HQ116" s="125"/>
      <c r="HR116" s="114"/>
      <c r="HS116" s="125"/>
      <c r="HT116" s="114"/>
      <c r="HU116" s="125"/>
      <c r="HV116" s="114"/>
      <c r="HW116" s="125"/>
      <c r="HX116" s="114"/>
      <c r="HY116" s="125"/>
      <c r="HZ116" s="114"/>
      <c r="IA116" s="125"/>
      <c r="IB116" s="114"/>
      <c r="IC116" s="125"/>
      <c r="ID116" s="114"/>
      <c r="IE116" s="125"/>
      <c r="IF116" s="114"/>
      <c r="IG116" s="125"/>
      <c r="IH116" s="114"/>
      <c r="II116" s="125"/>
      <c r="IJ116" s="114"/>
      <c r="IK116" s="125"/>
      <c r="IL116" s="114"/>
      <c r="IM116" s="125"/>
      <c r="IN116" s="114"/>
      <c r="IO116" s="125"/>
      <c r="IP116" s="114"/>
      <c r="IQ116" s="125"/>
      <c r="IR116" s="114"/>
      <c r="IS116" s="125"/>
      <c r="IT116" s="114"/>
      <c r="IU116" s="125"/>
      <c r="IV116" s="114"/>
      <c r="IW116" s="125"/>
      <c r="IX116" s="114"/>
      <c r="IY116" s="125"/>
      <c r="IZ116" s="114"/>
      <c r="JA116" s="125"/>
      <c r="JB116" s="114"/>
      <c r="JC116" s="125"/>
      <c r="JD116" s="114"/>
      <c r="JE116" s="125"/>
      <c r="JF116" s="114"/>
      <c r="JG116" s="125"/>
      <c r="JH116" s="114"/>
      <c r="JI116" s="125"/>
      <c r="JJ116" s="114"/>
      <c r="JK116" s="125"/>
      <c r="JL116" s="114"/>
      <c r="JM116" s="125"/>
      <c r="JN116" s="114"/>
      <c r="JO116" s="125"/>
      <c r="JP116" s="114"/>
      <c r="JQ116" s="125"/>
      <c r="JR116" s="114"/>
      <c r="JS116" s="125"/>
      <c r="JT116" s="114"/>
      <c r="JU116" s="125"/>
      <c r="JV116" s="114"/>
      <c r="JW116" s="125"/>
      <c r="JX116" s="114"/>
      <c r="JY116" s="126"/>
      <c r="JZ116" s="126"/>
      <c r="KA116" s="126"/>
      <c r="KB116" s="126"/>
      <c r="KC116" s="126"/>
      <c r="KD116" s="126"/>
      <c r="KE116" s="126"/>
      <c r="KF116" s="126"/>
      <c r="KG116" s="126"/>
      <c r="KH116" s="126"/>
      <c r="KI116" s="126"/>
      <c r="KJ116" s="126"/>
      <c r="KK116" s="126"/>
      <c r="KL116" s="126"/>
    </row>
    <row r="117" customFormat="false" ht="13.8" hidden="false" customHeight="false" outlineLevel="0" collapsed="false">
      <c r="A117" s="76"/>
      <c r="B117" s="76"/>
      <c r="C117" s="76"/>
      <c r="D117" s="76" t="s">
        <v>152</v>
      </c>
      <c r="E117" s="76"/>
      <c r="F117" s="109" t="n">
        <f aca="false">ROUND(SUM(F103:F116),5)</f>
        <v>0</v>
      </c>
      <c r="G117" s="109" t="n">
        <f aca="false">ROUND(SUM(G103:G116),5)</f>
        <v>3904.08</v>
      </c>
      <c r="H117" s="109" t="n">
        <f aca="false">ROUND(SUM(H103:H116),5)</f>
        <v>13398.37</v>
      </c>
      <c r="I117" s="109" t="n">
        <f aca="false">ROUND(SUM(I103:I116),5)</f>
        <v>0</v>
      </c>
      <c r="J117" s="109" t="n">
        <f aca="false">ROUND(SUM(J103:J116),5)</f>
        <v>19487.28</v>
      </c>
      <c r="K117" s="109" t="n">
        <f aca="false">ROUND(SUM(K103:K116),5)</f>
        <v>29298.39</v>
      </c>
      <c r="L117" s="109" t="n">
        <f aca="false">ROUND(SUM(L103:L116),5)</f>
        <v>0</v>
      </c>
      <c r="M117" s="109" t="n">
        <f aca="false">ROUND(SUM(M103:M116),5)</f>
        <v>0</v>
      </c>
      <c r="N117" s="109" t="n">
        <f aca="false">ROUND(SUM(N103:N116),5)</f>
        <v>23064.03</v>
      </c>
      <c r="O117" s="109" t="n">
        <f aca="false">ROUND(SUM(O103:O116),5)</f>
        <v>26050.84</v>
      </c>
      <c r="P117" s="109" t="n">
        <f aca="false">ROUND(SUM(P103:P116),5)</f>
        <v>0</v>
      </c>
      <c r="Q117" s="109" t="n">
        <f aca="false">ROUND(SUM(Q103:Q116),5)</f>
        <v>75967.82</v>
      </c>
      <c r="R117" s="109" t="n">
        <f aca="false">ROUND(SUM(R103:R116),5)</f>
        <v>0</v>
      </c>
      <c r="S117" s="109" t="n">
        <f aca="false">ROUND(SUM(S103:S116),5)</f>
        <v>0</v>
      </c>
      <c r="T117" s="109" t="n">
        <f aca="false">ROUND(SUM(T103:T116),5)</f>
        <v>0</v>
      </c>
      <c r="U117" s="109" t="n">
        <f aca="false">ROUND(SUM(U103:U116),5)</f>
        <v>0</v>
      </c>
      <c r="V117" s="109" t="n">
        <f aca="false">ROUND(SUM(V103:V116),5)</f>
        <v>40555.71</v>
      </c>
      <c r="W117" s="109" t="n">
        <f aca="false">ROUND(SUM(W103:W116),5)</f>
        <v>0</v>
      </c>
      <c r="X117" s="109" t="n">
        <f aca="false">ROUND(SUM(X103:X116),5)</f>
        <v>0</v>
      </c>
      <c r="Y117" s="109" t="n">
        <f aca="false">ROUND(SUM(Y103:Y116),5)</f>
        <v>57759.57</v>
      </c>
      <c r="Z117" s="109" t="n">
        <f aca="false">ROUND(SUM(Z103:Z116),5)</f>
        <v>0</v>
      </c>
      <c r="AA117" s="109" t="n">
        <f aca="false">ROUND(SUM(AA103:AA116),5)</f>
        <v>0</v>
      </c>
      <c r="AB117" s="109" t="n">
        <f aca="false">ROUND(SUM(AB103:AB116),5)</f>
        <v>0</v>
      </c>
      <c r="AC117" s="109" t="n">
        <f aca="false">ROUND(SUM(AC103:AC116),5)</f>
        <v>0</v>
      </c>
      <c r="AD117" s="109" t="n">
        <f aca="false">ROUND(SUM(AD103:AD116),5)</f>
        <v>15739.64</v>
      </c>
      <c r="AE117" s="109" t="n">
        <f aca="false">ROUND(SUM(AE103:AE116),5)</f>
        <v>0</v>
      </c>
      <c r="AF117" s="109" t="n">
        <f aca="false">ROUND(SUM(AF103:AF116),5)</f>
        <v>0</v>
      </c>
      <c r="AG117" s="109" t="n">
        <f aca="false">ROUND(SUM(AG103:AG116),5)</f>
        <v>5822.18</v>
      </c>
      <c r="AH117" s="109" t="n">
        <f aca="false">ROUND(SUM(AH103:AH116),5)</f>
        <v>0</v>
      </c>
      <c r="AI117" s="109" t="n">
        <f aca="false">ROUND(SUM(AI103:AI116),5)</f>
        <v>1550.94</v>
      </c>
      <c r="AJ117" s="109" t="n">
        <f aca="false">ROUND(SUM(AJ103:AJ116),5)</f>
        <v>9051.45</v>
      </c>
      <c r="AK117" s="109" t="n">
        <f aca="false">ROUND(SUM(AK103:AK116),5)</f>
        <v>0</v>
      </c>
      <c r="AL117" s="109" t="n">
        <f aca="false">ROUND(SUM(AL103:AL116),5)</f>
        <v>0</v>
      </c>
      <c r="AM117" s="109" t="n">
        <f aca="false">ROUND(SUM(AM103:AM116),5)</f>
        <v>0</v>
      </c>
      <c r="AN117" s="109" t="n">
        <f aca="false">ROUND(SUM(AN103:AN116),5)</f>
        <v>0</v>
      </c>
      <c r="AO117" s="109" t="n">
        <f aca="false">ROUND(SUM(AO103:AO116),5)</f>
        <v>0</v>
      </c>
      <c r="AP117" s="109" t="n">
        <f aca="false">ROUND(SUM(AP103:AP116),5)</f>
        <v>0</v>
      </c>
      <c r="AQ117" s="109" t="n">
        <f aca="false">ROUND(SUM(AQ103:AQ116),5)</f>
        <v>0</v>
      </c>
      <c r="AR117" s="109" t="n">
        <f aca="false">ROUND(SUM(AR103:AR116),5)</f>
        <v>0</v>
      </c>
      <c r="AS117" s="109" t="n">
        <f aca="false">ROUND(SUM(AS103:AS116),5)</f>
        <v>0</v>
      </c>
      <c r="AT117" s="109" t="n">
        <f aca="false">ROUND(SUM(AT103:AT116),5)</f>
        <v>44733.53</v>
      </c>
      <c r="AU117" s="109" t="n">
        <f aca="false">ROUND(SUM(AU103:AU116),5)</f>
        <v>0</v>
      </c>
      <c r="AV117" s="109" t="n">
        <f aca="false">ROUND(SUM(AV103:AV116),5)</f>
        <v>0</v>
      </c>
      <c r="AW117" s="109" t="n">
        <f aca="false">ROUND(SUM(AW103:AW116),5)</f>
        <v>0</v>
      </c>
      <c r="AX117" s="109" t="n">
        <f aca="false">ROUND(SUM(AX103:AX116),5)</f>
        <v>0</v>
      </c>
      <c r="AY117" s="109" t="n">
        <f aca="false">ROUND(SUM(AY103:AY116),5)</f>
        <v>0</v>
      </c>
      <c r="AZ117" s="109" t="n">
        <f aca="false">ROUND(SUM(AZ103:AZ116),5)</f>
        <v>-6570.7</v>
      </c>
      <c r="BA117" s="109" t="n">
        <f aca="false">ROUND(SUM(BA103:BA116),5)</f>
        <v>0</v>
      </c>
      <c r="BB117" s="109" t="n">
        <f aca="false">ROUND(SUM(BB103:BB116),5)</f>
        <v>0</v>
      </c>
      <c r="BC117" s="109" t="n">
        <f aca="false">ROUND(SUM(BC103:BC116),5)</f>
        <v>0</v>
      </c>
      <c r="BD117" s="109" t="n">
        <f aca="false">ROUND(SUM(BD103:BD116),5)</f>
        <v>0</v>
      </c>
      <c r="BE117" s="109" t="n">
        <f aca="false">ROUND(SUM(BE103:BE116),5)</f>
        <v>0</v>
      </c>
      <c r="BF117" s="109" t="n">
        <f aca="false">ROUND(SUM(BF103:BF116),5)</f>
        <v>61.39</v>
      </c>
      <c r="BG117" s="109" t="n">
        <f aca="false">ROUND(SUM(BG103:BG116),5)</f>
        <v>34066.36</v>
      </c>
      <c r="BH117" s="109" t="n">
        <f aca="false">ROUND(SUM(BH103:BH116),5)</f>
        <v>0</v>
      </c>
      <c r="BI117" s="109" t="n">
        <f aca="false">ROUND(SUM(BI103:BI116),5)</f>
        <v>0</v>
      </c>
      <c r="BJ117" s="109" t="n">
        <f aca="false">ROUND(SUM(BJ103:BJ116),5)</f>
        <v>0</v>
      </c>
      <c r="BK117" s="109" t="n">
        <f aca="false">ROUND(SUM(BK103:BK116),5)</f>
        <v>58282.46</v>
      </c>
      <c r="BL117" s="109" t="n">
        <f aca="false">ROUND(SUM(BL103:BL116),5)</f>
        <v>0</v>
      </c>
      <c r="BM117" s="109" t="n">
        <f aca="false">ROUND(SUM(BM103:BM116),5)</f>
        <v>40736.45</v>
      </c>
      <c r="BN117" s="109" t="n">
        <f aca="false">ROUND(SUM(BN103:BN116),5)</f>
        <v>0</v>
      </c>
      <c r="BO117" s="109" t="n">
        <f aca="false">ROUND(SUM(BO103:BO116),5)</f>
        <v>0</v>
      </c>
      <c r="BP117" s="109" t="n">
        <f aca="false">ROUND(SUM(BP103:BP116),5)</f>
        <v>13245.77</v>
      </c>
      <c r="BQ117" s="109" t="n">
        <f aca="false">ROUND(SUM(BQ103:BQ116),5)</f>
        <v>0</v>
      </c>
      <c r="BR117" s="109" t="n">
        <f aca="false">ROUND(SUM(BR103:BR116),5)</f>
        <v>0</v>
      </c>
      <c r="BS117" s="109" t="n">
        <f aca="false">ROUND(SUM(BS103:BS116),5)</f>
        <v>0</v>
      </c>
      <c r="BT117" s="109" t="n">
        <f aca="false">ROUND(SUM(BT103:BT116),5)</f>
        <v>0</v>
      </c>
      <c r="BU117" s="109" t="n">
        <f aca="false">ROUND(SUM(BU103:BU116),5)</f>
        <v>17474.82</v>
      </c>
      <c r="BV117" s="109" t="n">
        <f aca="false">ROUND(SUM(BV103:BV116),5)</f>
        <v>9985.37</v>
      </c>
      <c r="BW117" s="109" t="n">
        <f aca="false">ROUND(SUM(BW103:BW116),5)</f>
        <v>0</v>
      </c>
      <c r="BX117" s="109" t="n">
        <f aca="false">ROUND(SUM(BX103:BX116),5)</f>
        <v>6543.08</v>
      </c>
      <c r="BY117" s="109" t="n">
        <f aca="false">ROUND(SUM(BY103:BY116),5)</f>
        <v>0</v>
      </c>
      <c r="BZ117" s="109" t="n">
        <f aca="false">ROUND(SUM(BZ103:BZ116),5)</f>
        <v>460.58</v>
      </c>
      <c r="CA117" s="109" t="n">
        <f aca="false">ROUND(SUM(CA103:CA116),5)</f>
        <v>0</v>
      </c>
      <c r="CB117" s="109" t="n">
        <f aca="false">ROUND(SUM(CB103:CB116),5)</f>
        <v>3228.1</v>
      </c>
      <c r="CC117" s="109" t="n">
        <f aca="false">ROUND(SUM(CC103:CC116),5)</f>
        <v>385</v>
      </c>
      <c r="CD117" s="109" t="n">
        <f aca="false">ROUND(SUM(CD103:CD116),5)</f>
        <v>0</v>
      </c>
      <c r="CE117" s="109" t="n">
        <f aca="false">ROUND(SUM(CE103:CE116),5)</f>
        <v>0</v>
      </c>
      <c r="CF117" s="109" t="n">
        <f aca="false">ROUND(SUM(CF103:CF116),5)</f>
        <v>0</v>
      </c>
      <c r="CG117" s="109" t="n">
        <f aca="false">ROUND(SUM(CG103:CG116),5)</f>
        <v>0</v>
      </c>
      <c r="CH117" s="109" t="n">
        <f aca="false">ROUND(SUM(CH103:CH116),5)</f>
        <v>0</v>
      </c>
      <c r="CI117" s="109" t="n">
        <f aca="false">ROUND(SUM(CI103:CI116),5)</f>
        <v>0</v>
      </c>
      <c r="CJ117" s="109" t="n">
        <f aca="false">ROUND(SUM(CJ103:CJ116),5)</f>
        <v>0</v>
      </c>
      <c r="CK117" s="109" t="n">
        <f aca="false">ROUND(SUM(CK103:CK116),5)</f>
        <v>30638.63</v>
      </c>
      <c r="CL117" s="109" t="n">
        <f aca="false">ROUND(SUM(CL103:CL116),5)</f>
        <v>0</v>
      </c>
      <c r="CM117" s="109" t="n">
        <f aca="false">ROUND(SUM(CM103:CM116),5)</f>
        <v>2760.35</v>
      </c>
      <c r="CN117" s="109" t="n">
        <f aca="false">ROUND(SUM(CN103:CN116),5)</f>
        <v>0</v>
      </c>
      <c r="CO117" s="109" t="n">
        <f aca="false">ROUND(SUM(CO103:CO116),5)</f>
        <v>43048.38</v>
      </c>
      <c r="CP117" s="109" t="n">
        <f aca="false">ROUND(SUM(CP103:CP116),5)</f>
        <v>0</v>
      </c>
      <c r="CQ117" s="109" t="n">
        <f aca="false">ROUND(SUM(CQ103:CQ116),5)</f>
        <v>8719.51</v>
      </c>
      <c r="CR117" s="109" t="n">
        <f aca="false">ROUND(SUM(CR103:CR116),5)</f>
        <v>0</v>
      </c>
      <c r="CS117" s="109" t="n">
        <f aca="false">ROUND(SUM(CS103:CS116),5)</f>
        <v>27477.48</v>
      </c>
      <c r="CT117" s="109" t="n">
        <f aca="false">ROUND(SUM(CT103:CT116),5)</f>
        <v>26352.03</v>
      </c>
      <c r="CU117" s="109" t="n">
        <f aca="false">ROUND(SUM(CU103:CU116),5)</f>
        <v>22817.56</v>
      </c>
      <c r="CV117" s="109" t="n">
        <f aca="false">ROUND(SUM(CV103:CV116),5)</f>
        <v>10242.68</v>
      </c>
      <c r="CW117" s="109" t="n">
        <f aca="false">ROUND(SUM(CW103:CW116),5)</f>
        <v>0</v>
      </c>
      <c r="CX117" s="109" t="n">
        <f aca="false">ROUND(SUM(CX103:CX116),5)</f>
        <v>0</v>
      </c>
      <c r="CY117" s="109" t="n">
        <f aca="false">ROUND(SUM(CY103:CY116),5)</f>
        <v>0</v>
      </c>
      <c r="CZ117" s="109" t="n">
        <f aca="false">ROUND(SUM(CZ103:CZ116),5)</f>
        <v>0</v>
      </c>
      <c r="DA117" s="109" t="n">
        <f aca="false">ROUND(SUM(DA103:DA116),5)</f>
        <v>5255.64</v>
      </c>
      <c r="DB117" s="109" t="n">
        <f aca="false">ROUND(SUM(DB103:DB116),5)</f>
        <v>0</v>
      </c>
      <c r="DC117" s="109" t="n">
        <f aca="false">ROUND(SUM(DC103:DC116),5)</f>
        <v>745.2</v>
      </c>
      <c r="DD117" s="109" t="n">
        <f aca="false">ROUND(SUM(DD103:DD116),5)</f>
        <v>39607.4</v>
      </c>
      <c r="DE117" s="109" t="n">
        <f aca="false">ROUND(SUM(DE103:DE116),5)</f>
        <v>0</v>
      </c>
      <c r="DF117" s="109" t="n">
        <f aca="false">ROUND(SUM(DF103:DF116),5)</f>
        <v>53229.72</v>
      </c>
      <c r="DG117" s="109" t="n">
        <f aca="false">ROUND(SUM(DG103:DG116),5)</f>
        <v>0</v>
      </c>
      <c r="DH117" s="109" t="n">
        <f aca="false">ROUND(SUM(DH103:DH116),5)</f>
        <v>0</v>
      </c>
      <c r="DI117" s="109" t="n">
        <f aca="false">ROUND(SUM(DI103:DI116),5)</f>
        <v>0</v>
      </c>
      <c r="DJ117" s="109" t="n">
        <f aca="false">ROUND(SUM(DJ103:DJ116),5)</f>
        <v>0</v>
      </c>
      <c r="DK117" s="109" t="n">
        <f aca="false">ROUND(SUM(DK103:DK116),5)</f>
        <v>0</v>
      </c>
      <c r="DL117" s="109" t="n">
        <f aca="false">ROUND(SUM(DL103:DL116),5)</f>
        <v>30057.92</v>
      </c>
      <c r="DM117" s="109" t="n">
        <f aca="false">ROUND(SUM(DM103:DM116),5)</f>
        <v>0</v>
      </c>
      <c r="DN117" s="109" t="n">
        <f aca="false">ROUND(SUM(DN103:DN116),5)</f>
        <v>16036.74</v>
      </c>
      <c r="DO117" s="109" t="n">
        <f aca="false">ROUND(SUM(DO103:DO116),5)</f>
        <v>0</v>
      </c>
      <c r="DP117" s="109" t="n">
        <f aca="false">ROUND(SUM(DP103:DP116),5)</f>
        <v>0</v>
      </c>
      <c r="DQ117" s="109" t="n">
        <f aca="false">ROUND(SUM(DQ103:DQ116),5)</f>
        <v>0</v>
      </c>
      <c r="DR117" s="109" t="n">
        <f aca="false">ROUND(SUM(DR103:DR116),5)</f>
        <v>6550.11</v>
      </c>
      <c r="DS117" s="109" t="n">
        <f aca="false">ROUND(SUM(DS103:DS116),5)</f>
        <v>0</v>
      </c>
      <c r="DT117" s="109" t="n">
        <f aca="false">ROUND(SUM(DT103:DT116),5)</f>
        <v>3301.2</v>
      </c>
      <c r="DU117" s="109" t="n">
        <f aca="false">ROUND(SUM(DU103:DU116),5)</f>
        <v>0</v>
      </c>
      <c r="DV117" s="109" t="n">
        <f aca="false">ROUND(SUM(DV103:DV116),5)</f>
        <v>0</v>
      </c>
      <c r="DW117" s="109" t="n">
        <f aca="false">ROUND(SUM(DW103:DW116),5)</f>
        <v>14158.07</v>
      </c>
      <c r="DX117" s="109" t="n">
        <f aca="false">ROUND(SUM(DX103:DX116),5)</f>
        <v>0</v>
      </c>
      <c r="DY117" s="109" t="n">
        <f aca="false">ROUND(SUM(DY103:DY116),5)</f>
        <v>0</v>
      </c>
      <c r="DZ117" s="109" t="n">
        <f aca="false">ROUND(SUM(DZ103:DZ116),5)</f>
        <v>0</v>
      </c>
      <c r="EA117" s="109" t="n">
        <f aca="false">ROUND(SUM(EA103:EA116),5)</f>
        <v>1196.43</v>
      </c>
      <c r="EB117" s="109" t="n">
        <f aca="false">ROUND(SUM(EB103:EB116),5)</f>
        <v>0</v>
      </c>
      <c r="EC117" s="109" t="n">
        <f aca="false">ROUND(SUM(EC103:EC116),5)</f>
        <v>0</v>
      </c>
      <c r="ED117" s="109" t="n">
        <f aca="false">ROUND(SUM(ED103:ED116),5)</f>
        <v>0</v>
      </c>
      <c r="EE117" s="109" t="n">
        <f aca="false">ROUND(SUM(EE103:EE116),5)</f>
        <v>0</v>
      </c>
      <c r="EF117" s="109" t="n">
        <f aca="false">ROUND(SUM(EF103:EF116),5)</f>
        <v>0</v>
      </c>
      <c r="EG117" s="109" t="n">
        <f aca="false">ROUND(SUM(EG103:EG116),5)</f>
        <v>0</v>
      </c>
      <c r="EH117" s="109" t="n">
        <f aca="false">ROUND(SUM(EH103:EH116),5)</f>
        <v>0</v>
      </c>
      <c r="EI117" s="109" t="n">
        <f aca="false">ROUND(SUM(EI103:EI116),5)</f>
        <v>0</v>
      </c>
      <c r="EJ117" s="109" t="n">
        <f aca="false">ROUND(SUM(EJ103:EJ116),5)</f>
        <v>45977.19</v>
      </c>
      <c r="EK117" s="109" t="n">
        <f aca="false">ROUND(SUM(EK103:EK116),5)</f>
        <v>0</v>
      </c>
      <c r="EL117" s="109" t="n">
        <f aca="false">ROUND(SUM(EL103:EL116),5)</f>
        <v>0</v>
      </c>
      <c r="EM117" s="109" t="n">
        <f aca="false">ROUND(SUM(EM103:EM116),5)</f>
        <v>39527.31</v>
      </c>
      <c r="EN117" s="109" t="n">
        <f aca="false">ROUND(SUM(EN103:EN116),5)</f>
        <v>57494.51</v>
      </c>
      <c r="EO117" s="109" t="n">
        <f aca="false">ROUND(SUM(EO103:EO116),5)</f>
        <v>0</v>
      </c>
      <c r="EP117" s="109" t="n">
        <f aca="false">ROUND(SUM(EP103:EP116),5)</f>
        <v>59176.39</v>
      </c>
      <c r="EQ117" s="109" t="n">
        <f aca="false">ROUND(SUM(EQ103:EQ116),5)</f>
        <v>0</v>
      </c>
      <c r="ER117" s="109" t="n">
        <f aca="false">ROUND(SUM(ER103:ER116),5)</f>
        <v>7588.68</v>
      </c>
      <c r="ES117" s="109" t="n">
        <f aca="false">ROUND(SUM(ES103:ES116),5)</f>
        <v>900</v>
      </c>
      <c r="ET117" s="109" t="n">
        <f aca="false">ROUND(SUM(ET103:ET116),5)</f>
        <v>0</v>
      </c>
      <c r="EU117" s="109" t="n">
        <f aca="false">ROUND(SUM(EU103:EU116),5)</f>
        <v>0</v>
      </c>
      <c r="EV117" s="109" t="n">
        <f aca="false">ROUND(SUM(EV103:EV116),5)</f>
        <v>0</v>
      </c>
      <c r="EW117" s="109" t="n">
        <f aca="false">ROUND(SUM(EW103:EW116),5)</f>
        <v>0</v>
      </c>
      <c r="EX117" s="109" t="n">
        <f aca="false">ROUND(SUM(EX103:EX116),5)</f>
        <v>0</v>
      </c>
      <c r="EY117" s="109" t="n">
        <f aca="false">ROUND(SUM(F117:EX117),5)</f>
        <v>1097141.64</v>
      </c>
      <c r="EZ117" s="114"/>
      <c r="FA117" s="125"/>
      <c r="FB117" s="114"/>
      <c r="FC117" s="125"/>
      <c r="FD117" s="114"/>
      <c r="FE117" s="125"/>
      <c r="FF117" s="114"/>
      <c r="FG117" s="125"/>
      <c r="FH117" s="114"/>
      <c r="FI117" s="125"/>
      <c r="FJ117" s="114"/>
      <c r="FK117" s="125"/>
      <c r="FL117" s="114"/>
      <c r="FM117" s="125"/>
      <c r="FN117" s="114"/>
      <c r="FO117" s="125"/>
      <c r="FP117" s="114"/>
      <c r="FQ117" s="125"/>
      <c r="FR117" s="114"/>
      <c r="FS117" s="125"/>
      <c r="FT117" s="114"/>
      <c r="FU117" s="125"/>
      <c r="FV117" s="114"/>
      <c r="FW117" s="125"/>
      <c r="FX117" s="114"/>
      <c r="FY117" s="125"/>
      <c r="FZ117" s="114"/>
      <c r="GA117" s="125"/>
      <c r="GB117" s="114"/>
      <c r="GC117" s="125"/>
      <c r="GD117" s="114"/>
      <c r="GE117" s="125"/>
      <c r="GF117" s="114"/>
      <c r="GG117" s="125"/>
      <c r="GH117" s="114"/>
      <c r="GI117" s="125"/>
      <c r="GJ117" s="114"/>
      <c r="GK117" s="125"/>
      <c r="GL117" s="114"/>
      <c r="GM117" s="125"/>
      <c r="GN117" s="114"/>
      <c r="GO117" s="125"/>
      <c r="GP117" s="114"/>
      <c r="GQ117" s="125"/>
      <c r="GR117" s="114"/>
      <c r="GS117" s="125"/>
      <c r="GT117" s="114"/>
      <c r="GU117" s="125"/>
      <c r="GV117" s="114"/>
      <c r="GW117" s="125"/>
      <c r="GX117" s="114"/>
      <c r="GY117" s="125"/>
      <c r="GZ117" s="114"/>
      <c r="HA117" s="125"/>
      <c r="HB117" s="114"/>
      <c r="HC117" s="125"/>
      <c r="HD117" s="114"/>
      <c r="HE117" s="125"/>
      <c r="HF117" s="114"/>
      <c r="HG117" s="125"/>
      <c r="HH117" s="114"/>
      <c r="HI117" s="125"/>
      <c r="HJ117" s="114"/>
      <c r="HK117" s="125"/>
      <c r="HL117" s="114"/>
      <c r="HM117" s="125"/>
      <c r="HN117" s="114"/>
      <c r="HO117" s="125"/>
      <c r="HP117" s="114"/>
      <c r="HQ117" s="125"/>
      <c r="HR117" s="114"/>
      <c r="HS117" s="125"/>
      <c r="HT117" s="114"/>
      <c r="HU117" s="125"/>
      <c r="HV117" s="114"/>
      <c r="HW117" s="125"/>
      <c r="HX117" s="114"/>
      <c r="HY117" s="125"/>
      <c r="HZ117" s="114"/>
      <c r="IA117" s="125"/>
      <c r="IB117" s="114"/>
      <c r="IC117" s="125"/>
      <c r="ID117" s="114"/>
      <c r="IE117" s="125"/>
      <c r="IF117" s="114"/>
      <c r="IG117" s="125"/>
      <c r="IH117" s="114"/>
      <c r="II117" s="125"/>
      <c r="IJ117" s="114"/>
      <c r="IK117" s="125"/>
      <c r="IL117" s="114"/>
      <c r="IM117" s="125"/>
      <c r="IN117" s="114"/>
      <c r="IO117" s="125"/>
      <c r="IP117" s="114"/>
      <c r="IQ117" s="125"/>
      <c r="IR117" s="114"/>
      <c r="IS117" s="125"/>
      <c r="IT117" s="114"/>
      <c r="IU117" s="125"/>
      <c r="IV117" s="114"/>
      <c r="IW117" s="125"/>
      <c r="IX117" s="114"/>
      <c r="IY117" s="125"/>
      <c r="IZ117" s="114"/>
      <c r="JA117" s="125"/>
      <c r="JB117" s="114"/>
      <c r="JC117" s="125"/>
      <c r="JD117" s="114"/>
      <c r="JE117" s="125"/>
      <c r="JF117" s="114"/>
      <c r="JG117" s="125"/>
      <c r="JH117" s="114"/>
      <c r="JI117" s="125"/>
      <c r="JJ117" s="114"/>
      <c r="JK117" s="125"/>
      <c r="JL117" s="114"/>
      <c r="JM117" s="125"/>
      <c r="JN117" s="114"/>
      <c r="JO117" s="125"/>
      <c r="JP117" s="114"/>
      <c r="JQ117" s="125"/>
      <c r="JR117" s="114"/>
      <c r="JS117" s="125"/>
      <c r="JT117" s="114"/>
      <c r="JU117" s="125"/>
      <c r="JV117" s="114"/>
      <c r="JW117" s="125"/>
      <c r="JX117" s="114"/>
      <c r="JY117" s="126"/>
      <c r="JZ117" s="126"/>
      <c r="KA117" s="126"/>
      <c r="KB117" s="126"/>
      <c r="KC117" s="126"/>
      <c r="KD117" s="126"/>
      <c r="KE117" s="126"/>
      <c r="KF117" s="126"/>
      <c r="KG117" s="126"/>
      <c r="KH117" s="126"/>
      <c r="KI117" s="126"/>
      <c r="KJ117" s="126"/>
      <c r="KK117" s="126"/>
      <c r="KL117" s="126"/>
    </row>
    <row r="118" customFormat="false" ht="30" hidden="false" customHeight="true" outlineLevel="0" collapsed="false">
      <c r="A118" s="76"/>
      <c r="B118" s="76"/>
      <c r="C118" s="76"/>
      <c r="D118" s="76" t="s">
        <v>153</v>
      </c>
      <c r="E118" s="76"/>
      <c r="F118" s="109"/>
      <c r="G118" s="109"/>
      <c r="H118" s="109"/>
      <c r="I118" s="109"/>
      <c r="J118" s="109"/>
      <c r="K118" s="109"/>
      <c r="L118" s="109"/>
      <c r="M118" s="109"/>
      <c r="N118" s="109"/>
      <c r="O118" s="109"/>
      <c r="P118" s="109"/>
      <c r="Q118" s="109"/>
      <c r="R118" s="109"/>
      <c r="S118" s="109"/>
      <c r="T118" s="109"/>
      <c r="U118" s="109"/>
      <c r="V118" s="109"/>
      <c r="W118" s="109"/>
      <c r="X118" s="109"/>
      <c r="Y118" s="109"/>
      <c r="Z118" s="109"/>
      <c r="AA118" s="109"/>
      <c r="AB118" s="109"/>
      <c r="AC118" s="109"/>
      <c r="AD118" s="109"/>
      <c r="AE118" s="109"/>
      <c r="AF118" s="109"/>
      <c r="AG118" s="109"/>
      <c r="AH118" s="109"/>
      <c r="AI118" s="109"/>
      <c r="AJ118" s="109"/>
      <c r="AK118" s="109"/>
      <c r="AL118" s="109"/>
      <c r="AM118" s="109"/>
      <c r="AN118" s="109"/>
      <c r="AO118" s="109"/>
      <c r="AP118" s="109"/>
      <c r="AQ118" s="109"/>
      <c r="AR118" s="109"/>
      <c r="AS118" s="109"/>
      <c r="AT118" s="109"/>
      <c r="AU118" s="109"/>
      <c r="AV118" s="109"/>
      <c r="AW118" s="109"/>
      <c r="AX118" s="109"/>
      <c r="AY118" s="109"/>
      <c r="AZ118" s="109"/>
      <c r="BA118" s="109"/>
      <c r="BB118" s="109"/>
      <c r="BC118" s="109"/>
      <c r="BD118" s="109"/>
      <c r="BE118" s="109"/>
      <c r="BF118" s="109"/>
      <c r="BG118" s="109"/>
      <c r="BH118" s="109"/>
      <c r="BI118" s="109"/>
      <c r="BJ118" s="109"/>
      <c r="BK118" s="109"/>
      <c r="BL118" s="109"/>
      <c r="BM118" s="109"/>
      <c r="BN118" s="109"/>
      <c r="BO118" s="109"/>
      <c r="BP118" s="109"/>
      <c r="BQ118" s="109"/>
      <c r="BR118" s="109"/>
      <c r="BS118" s="109"/>
      <c r="BT118" s="109"/>
      <c r="BU118" s="109"/>
      <c r="BV118" s="109"/>
      <c r="BW118" s="109"/>
      <c r="BX118" s="109"/>
      <c r="BY118" s="109"/>
      <c r="BZ118" s="109"/>
      <c r="CA118" s="109"/>
      <c r="CB118" s="109"/>
      <c r="CC118" s="109"/>
      <c r="CD118" s="109"/>
      <c r="CE118" s="109"/>
      <c r="CF118" s="109"/>
      <c r="CG118" s="109"/>
      <c r="CH118" s="109"/>
      <c r="CI118" s="109"/>
      <c r="CJ118" s="109"/>
      <c r="CK118" s="109"/>
      <c r="CL118" s="109"/>
      <c r="CM118" s="109"/>
      <c r="CN118" s="109"/>
      <c r="CO118" s="109"/>
      <c r="CP118" s="109"/>
      <c r="CQ118" s="109"/>
      <c r="CR118" s="109"/>
      <c r="CS118" s="109"/>
      <c r="CT118" s="109"/>
      <c r="CU118" s="109"/>
      <c r="CV118" s="109"/>
      <c r="CW118" s="109"/>
      <c r="CX118" s="109"/>
      <c r="CY118" s="109"/>
      <c r="CZ118" s="109"/>
      <c r="DA118" s="109"/>
      <c r="DB118" s="109"/>
      <c r="DC118" s="109"/>
      <c r="DD118" s="109"/>
      <c r="DE118" s="109"/>
      <c r="DF118" s="109"/>
      <c r="DG118" s="109"/>
      <c r="DH118" s="109"/>
      <c r="DI118" s="109"/>
      <c r="DJ118" s="109"/>
      <c r="DK118" s="109"/>
      <c r="DL118" s="109"/>
      <c r="DM118" s="109"/>
      <c r="DN118" s="109"/>
      <c r="DO118" s="109"/>
      <c r="DP118" s="109"/>
      <c r="DQ118" s="109"/>
      <c r="DR118" s="109"/>
      <c r="DS118" s="109"/>
      <c r="DT118" s="109"/>
      <c r="DU118" s="109"/>
      <c r="DV118" s="109"/>
      <c r="DW118" s="109"/>
      <c r="DX118" s="109"/>
      <c r="DY118" s="109"/>
      <c r="DZ118" s="109"/>
      <c r="EA118" s="109"/>
      <c r="EB118" s="109"/>
      <c r="EC118" s="109"/>
      <c r="ED118" s="109"/>
      <c r="EE118" s="109"/>
      <c r="EF118" s="109"/>
      <c r="EG118" s="109"/>
      <c r="EH118" s="109"/>
      <c r="EI118" s="109"/>
      <c r="EJ118" s="109"/>
      <c r="EK118" s="109"/>
      <c r="EL118" s="109"/>
      <c r="EM118" s="109"/>
      <c r="EN118" s="109"/>
      <c r="EO118" s="109"/>
      <c r="EP118" s="109"/>
      <c r="EQ118" s="109"/>
      <c r="ER118" s="109"/>
      <c r="ES118" s="109"/>
      <c r="ET118" s="109"/>
      <c r="EU118" s="109"/>
      <c r="EV118" s="109"/>
      <c r="EW118" s="109"/>
      <c r="EX118" s="109"/>
      <c r="EY118" s="109"/>
      <c r="EZ118" s="114"/>
      <c r="FA118" s="125"/>
      <c r="FB118" s="114"/>
      <c r="FC118" s="125"/>
      <c r="FD118" s="114"/>
      <c r="FE118" s="125"/>
      <c r="FF118" s="114"/>
      <c r="FG118" s="125"/>
      <c r="FH118" s="114"/>
      <c r="FI118" s="125"/>
      <c r="FJ118" s="114"/>
      <c r="FK118" s="125"/>
      <c r="FL118" s="114"/>
      <c r="FM118" s="125"/>
      <c r="FN118" s="114"/>
      <c r="FO118" s="125"/>
      <c r="FP118" s="114"/>
      <c r="FQ118" s="125"/>
      <c r="FR118" s="114"/>
      <c r="FS118" s="125"/>
      <c r="FT118" s="114"/>
      <c r="FU118" s="125"/>
      <c r="FV118" s="114"/>
      <c r="FW118" s="125"/>
      <c r="FX118" s="114"/>
      <c r="FY118" s="125"/>
      <c r="FZ118" s="114"/>
      <c r="GA118" s="125"/>
      <c r="GB118" s="114"/>
      <c r="GC118" s="125"/>
      <c r="GD118" s="114"/>
      <c r="GE118" s="125"/>
      <c r="GF118" s="114"/>
      <c r="GG118" s="125"/>
      <c r="GH118" s="114"/>
      <c r="GI118" s="125"/>
      <c r="GJ118" s="114"/>
      <c r="GK118" s="125"/>
      <c r="GL118" s="114"/>
      <c r="GM118" s="125"/>
      <c r="GN118" s="114"/>
      <c r="GO118" s="125"/>
      <c r="GP118" s="114"/>
      <c r="GQ118" s="125"/>
      <c r="GR118" s="114"/>
      <c r="GS118" s="125"/>
      <c r="GT118" s="114"/>
      <c r="GU118" s="125"/>
      <c r="GV118" s="114"/>
      <c r="GW118" s="125"/>
      <c r="GX118" s="114"/>
      <c r="GY118" s="125"/>
      <c r="GZ118" s="114"/>
      <c r="HA118" s="125"/>
      <c r="HB118" s="114"/>
      <c r="HC118" s="125"/>
      <c r="HD118" s="114"/>
      <c r="HE118" s="125"/>
      <c r="HF118" s="114"/>
      <c r="HG118" s="125"/>
      <c r="HH118" s="114"/>
      <c r="HI118" s="125"/>
      <c r="HJ118" s="114"/>
      <c r="HK118" s="125"/>
      <c r="HL118" s="114"/>
      <c r="HM118" s="125"/>
      <c r="HN118" s="114"/>
      <c r="HO118" s="125"/>
      <c r="HP118" s="114"/>
      <c r="HQ118" s="125"/>
      <c r="HR118" s="114"/>
      <c r="HS118" s="125"/>
      <c r="HT118" s="114"/>
      <c r="HU118" s="125"/>
      <c r="HV118" s="114"/>
      <c r="HW118" s="125"/>
      <c r="HX118" s="114"/>
      <c r="HY118" s="125"/>
      <c r="HZ118" s="114"/>
      <c r="IA118" s="125"/>
      <c r="IB118" s="114"/>
      <c r="IC118" s="125"/>
      <c r="ID118" s="114"/>
      <c r="IE118" s="125"/>
      <c r="IF118" s="114"/>
      <c r="IG118" s="125"/>
      <c r="IH118" s="114"/>
      <c r="II118" s="125"/>
      <c r="IJ118" s="114"/>
      <c r="IK118" s="125"/>
      <c r="IL118" s="114"/>
      <c r="IM118" s="125"/>
      <c r="IN118" s="114"/>
      <c r="IO118" s="125"/>
      <c r="IP118" s="114"/>
      <c r="IQ118" s="125"/>
      <c r="IR118" s="114"/>
      <c r="IS118" s="125"/>
      <c r="IT118" s="114"/>
      <c r="IU118" s="125"/>
      <c r="IV118" s="114"/>
      <c r="IW118" s="125"/>
      <c r="IX118" s="114"/>
      <c r="IY118" s="125"/>
      <c r="IZ118" s="114"/>
      <c r="JA118" s="125"/>
      <c r="JB118" s="114"/>
      <c r="JC118" s="125"/>
      <c r="JD118" s="114"/>
      <c r="JE118" s="125"/>
      <c r="JF118" s="114"/>
      <c r="JG118" s="125"/>
      <c r="JH118" s="114"/>
      <c r="JI118" s="125"/>
      <c r="JJ118" s="114"/>
      <c r="JK118" s="125"/>
      <c r="JL118" s="114"/>
      <c r="JM118" s="125"/>
      <c r="JN118" s="114"/>
      <c r="JO118" s="125"/>
      <c r="JP118" s="114"/>
      <c r="JQ118" s="125"/>
      <c r="JR118" s="114"/>
      <c r="JS118" s="125"/>
      <c r="JT118" s="114"/>
      <c r="JU118" s="125"/>
      <c r="JV118" s="114"/>
      <c r="JW118" s="125"/>
      <c r="JX118" s="114"/>
      <c r="JY118" s="126"/>
      <c r="JZ118" s="126"/>
      <c r="KA118" s="126"/>
      <c r="KB118" s="126"/>
      <c r="KC118" s="126"/>
      <c r="KD118" s="126"/>
      <c r="KE118" s="126"/>
      <c r="KF118" s="126"/>
      <c r="KG118" s="126"/>
      <c r="KH118" s="126"/>
      <c r="KI118" s="126"/>
      <c r="KJ118" s="126"/>
      <c r="KK118" s="126"/>
      <c r="KL118" s="126"/>
    </row>
    <row r="119" customFormat="false" ht="13.8" hidden="false" customHeight="false" outlineLevel="0" collapsed="false">
      <c r="A119" s="76"/>
      <c r="B119" s="76"/>
      <c r="C119" s="76"/>
      <c r="D119" s="76"/>
      <c r="E119" s="76" t="s">
        <v>154</v>
      </c>
      <c r="F119" s="109" t="n">
        <v>2101.66</v>
      </c>
      <c r="G119" s="109" t="n">
        <v>-3000.57</v>
      </c>
      <c r="H119" s="109" t="n">
        <v>302700.91</v>
      </c>
      <c r="I119" s="109" t="n">
        <v>719.22</v>
      </c>
      <c r="J119" s="109" t="n">
        <v>6205.3</v>
      </c>
      <c r="K119" s="109" t="n">
        <v>1500.27</v>
      </c>
      <c r="L119" s="109" t="n">
        <v>1910.61</v>
      </c>
      <c r="M119" s="109" t="n">
        <v>778.05</v>
      </c>
      <c r="N119" s="109" t="n">
        <v>-13462.97</v>
      </c>
      <c r="O119" s="109" t="n">
        <v>21236.16</v>
      </c>
      <c r="P119" s="109" t="n">
        <v>995.47</v>
      </c>
      <c r="Q119" s="109" t="n">
        <v>3361.36</v>
      </c>
      <c r="R119" s="109" t="n">
        <v>321.69</v>
      </c>
      <c r="S119" s="109" t="n">
        <v>0</v>
      </c>
      <c r="T119" s="109" t="n">
        <v>209.13</v>
      </c>
      <c r="U119" s="109" t="n">
        <v>16008.95</v>
      </c>
      <c r="V119" s="109" t="n">
        <v>11936.42</v>
      </c>
      <c r="W119" s="109" t="n">
        <v>0</v>
      </c>
      <c r="X119" s="109" t="n">
        <v>10467.75</v>
      </c>
      <c r="Y119" s="109" t="n">
        <v>34826.36</v>
      </c>
      <c r="Z119" s="109" t="n">
        <v>1705.99</v>
      </c>
      <c r="AA119" s="109" t="n">
        <v>0</v>
      </c>
      <c r="AB119" s="109" t="n">
        <v>41.17</v>
      </c>
      <c r="AC119" s="109" t="n">
        <v>998.81</v>
      </c>
      <c r="AD119" s="109" t="n">
        <v>1863.26</v>
      </c>
      <c r="AE119" s="109" t="n">
        <v>451.37</v>
      </c>
      <c r="AF119" s="109" t="n">
        <v>3140.67</v>
      </c>
      <c r="AG119" s="109" t="n">
        <v>5564.65</v>
      </c>
      <c r="AH119" s="109" t="n">
        <v>2238.83</v>
      </c>
      <c r="AI119" s="109" t="n">
        <v>8306.01</v>
      </c>
      <c r="AJ119" s="109" t="n">
        <v>8664.25</v>
      </c>
      <c r="AK119" s="109" t="n">
        <v>1707.49</v>
      </c>
      <c r="AL119" s="109" t="n">
        <v>480.68</v>
      </c>
      <c r="AM119" s="109" t="n">
        <v>13608.62</v>
      </c>
      <c r="AN119" s="109" t="n">
        <v>1383.29</v>
      </c>
      <c r="AO119" s="109" t="n">
        <v>1333.95</v>
      </c>
      <c r="AP119" s="109" t="n">
        <v>20474.12</v>
      </c>
      <c r="AQ119" s="109" t="n">
        <v>5435.71</v>
      </c>
      <c r="AR119" s="109" t="n">
        <v>2131.09</v>
      </c>
      <c r="AS119" s="109" t="n">
        <v>7911.51</v>
      </c>
      <c r="AT119" s="109" t="n">
        <v>11706.72</v>
      </c>
      <c r="AU119" s="109" t="n">
        <v>9587.48</v>
      </c>
      <c r="AV119" s="109" t="n">
        <v>864.2</v>
      </c>
      <c r="AW119" s="109" t="n">
        <v>2245.19</v>
      </c>
      <c r="AX119" s="109" t="n">
        <v>6446.2</v>
      </c>
      <c r="AY119" s="109" t="n">
        <v>5194.62</v>
      </c>
      <c r="AZ119" s="109" t="n">
        <v>8037.84</v>
      </c>
      <c r="BA119" s="109" t="n">
        <v>1528.3</v>
      </c>
      <c r="BB119" s="109" t="n">
        <v>-10.42</v>
      </c>
      <c r="BC119" s="109" t="n">
        <v>493.18</v>
      </c>
      <c r="BD119" s="109" t="n">
        <v>1305.53</v>
      </c>
      <c r="BE119" s="109" t="n">
        <v>0</v>
      </c>
      <c r="BF119" s="109" t="n">
        <v>-818.34</v>
      </c>
      <c r="BG119" s="109" t="n">
        <v>79990.12</v>
      </c>
      <c r="BH119" s="109" t="n">
        <v>10019.47</v>
      </c>
      <c r="BI119" s="109" t="n">
        <v>5990.14</v>
      </c>
      <c r="BJ119" s="109" t="n">
        <v>1503.64</v>
      </c>
      <c r="BK119" s="109" t="n">
        <v>5222.69</v>
      </c>
      <c r="BL119" s="109" t="n">
        <v>0</v>
      </c>
      <c r="BM119" s="109" t="n">
        <v>14609.16</v>
      </c>
      <c r="BN119" s="109" t="n">
        <v>5473.02</v>
      </c>
      <c r="BO119" s="109" t="n">
        <v>2887.32</v>
      </c>
      <c r="BP119" s="109" t="n">
        <v>1056.76</v>
      </c>
      <c r="BQ119" s="109" t="n">
        <v>1520.38</v>
      </c>
      <c r="BR119" s="109" t="n">
        <v>1345.29</v>
      </c>
      <c r="BS119" s="109" t="n">
        <v>7136.66</v>
      </c>
      <c r="BT119" s="109" t="n">
        <v>0</v>
      </c>
      <c r="BU119" s="109" t="n">
        <v>53184.67</v>
      </c>
      <c r="BV119" s="109" t="n">
        <v>21496.26</v>
      </c>
      <c r="BW119" s="109" t="n">
        <v>0</v>
      </c>
      <c r="BX119" s="109" t="n">
        <v>16176.86</v>
      </c>
      <c r="BY119" s="109" t="n">
        <v>-105.72</v>
      </c>
      <c r="BZ119" s="109" t="n">
        <v>532.21</v>
      </c>
      <c r="CA119" s="109" t="n">
        <v>526.47</v>
      </c>
      <c r="CB119" s="109" t="n">
        <v>2538.01</v>
      </c>
      <c r="CC119" s="109" t="n">
        <v>1583.31</v>
      </c>
      <c r="CD119" s="109" t="n">
        <v>1840.85</v>
      </c>
      <c r="CE119" s="109" t="n">
        <v>0</v>
      </c>
      <c r="CF119" s="109" t="n">
        <v>2584.27</v>
      </c>
      <c r="CG119" s="109" t="n">
        <v>1385.22</v>
      </c>
      <c r="CH119" s="109" t="n">
        <v>8741.86</v>
      </c>
      <c r="CI119" s="109" t="n">
        <v>6688.51</v>
      </c>
      <c r="CJ119" s="109" t="n">
        <v>1600.49</v>
      </c>
      <c r="CK119" s="109" t="n">
        <v>4386.41</v>
      </c>
      <c r="CL119" s="109" t="n">
        <v>2443.84</v>
      </c>
      <c r="CM119" s="109" t="n">
        <v>1412.41</v>
      </c>
      <c r="CN119" s="109" t="n">
        <v>3940.06</v>
      </c>
      <c r="CO119" s="109" t="n">
        <v>51242.34</v>
      </c>
      <c r="CP119" s="109" t="n">
        <v>2649.78</v>
      </c>
      <c r="CQ119" s="109" t="n">
        <v>1515.29</v>
      </c>
      <c r="CR119" s="109" t="n">
        <v>4690.84</v>
      </c>
      <c r="CS119" s="109" t="n">
        <v>-54316.2</v>
      </c>
      <c r="CT119" s="109" t="n">
        <v>75443.75</v>
      </c>
      <c r="CU119" s="109" t="n">
        <v>-4282.24</v>
      </c>
      <c r="CV119" s="109" t="n">
        <v>17951.28</v>
      </c>
      <c r="CW119" s="109" t="n">
        <v>1455.15</v>
      </c>
      <c r="CX119" s="109" t="n">
        <v>-284.95</v>
      </c>
      <c r="CY119" s="109" t="n">
        <v>1224.99</v>
      </c>
      <c r="CZ119" s="109" t="n">
        <v>180.84</v>
      </c>
      <c r="DA119" s="109" t="n">
        <v>-953.7</v>
      </c>
      <c r="DB119" s="109" t="n">
        <v>61.35</v>
      </c>
      <c r="DC119" s="109" t="n">
        <v>1952.49</v>
      </c>
      <c r="DD119" s="109" t="n">
        <v>12752.98</v>
      </c>
      <c r="DE119" s="109" t="n">
        <v>5900.11</v>
      </c>
      <c r="DF119" s="109" t="n">
        <v>9744.3</v>
      </c>
      <c r="DG119" s="109" t="n">
        <v>1376.13</v>
      </c>
      <c r="DH119" s="109" t="n">
        <v>1441.26</v>
      </c>
      <c r="DI119" s="109" t="n">
        <v>504.91</v>
      </c>
      <c r="DJ119" s="109" t="n">
        <v>596.56</v>
      </c>
      <c r="DK119" s="109" t="n">
        <v>4913.8</v>
      </c>
      <c r="DL119" s="109" t="n">
        <v>7139.19</v>
      </c>
      <c r="DM119" s="109" t="n">
        <v>724.17</v>
      </c>
      <c r="DN119" s="109" t="n">
        <v>2052.09</v>
      </c>
      <c r="DO119" s="109" t="n">
        <v>148.03</v>
      </c>
      <c r="DP119" s="109" t="n">
        <v>630.45</v>
      </c>
      <c r="DQ119" s="109" t="n">
        <v>3709.76</v>
      </c>
      <c r="DR119" s="109" t="n">
        <v>12084</v>
      </c>
      <c r="DS119" s="109" t="n">
        <v>921.93</v>
      </c>
      <c r="DT119" s="109" t="n">
        <v>488.25</v>
      </c>
      <c r="DU119" s="109" t="n">
        <v>1812.6</v>
      </c>
      <c r="DV119" s="109" t="n">
        <v>10194.03</v>
      </c>
      <c r="DW119" s="109" t="n">
        <v>-825.44</v>
      </c>
      <c r="DX119" s="109" t="n">
        <v>91.11</v>
      </c>
      <c r="DY119" s="109" t="n">
        <v>5477.25</v>
      </c>
      <c r="DZ119" s="109" t="n">
        <v>-280.8</v>
      </c>
      <c r="EA119" s="109" t="n">
        <v>25887.7</v>
      </c>
      <c r="EB119" s="109" t="n">
        <v>1442.7</v>
      </c>
      <c r="EC119" s="109" t="n">
        <v>10.43</v>
      </c>
      <c r="ED119" s="109" t="n">
        <v>826.8</v>
      </c>
      <c r="EE119" s="109" t="n">
        <v>2640.69</v>
      </c>
      <c r="EF119" s="109" t="n">
        <v>3479.6</v>
      </c>
      <c r="EG119" s="109" t="n">
        <v>775.12</v>
      </c>
      <c r="EH119" s="109" t="n">
        <v>1381.69</v>
      </c>
      <c r="EI119" s="109" t="n">
        <v>-4.86</v>
      </c>
      <c r="EJ119" s="109" t="n">
        <v>15224.23</v>
      </c>
      <c r="EK119" s="109" t="n">
        <v>2275.63</v>
      </c>
      <c r="EL119" s="109" t="n">
        <v>384.02</v>
      </c>
      <c r="EM119" s="109" t="n">
        <v>35383.58</v>
      </c>
      <c r="EN119" s="109" t="n">
        <v>104383.94</v>
      </c>
      <c r="EO119" s="109" t="n">
        <v>-90.21</v>
      </c>
      <c r="EP119" s="109" t="n">
        <v>4233.43</v>
      </c>
      <c r="EQ119" s="109" t="n">
        <v>4971.86</v>
      </c>
      <c r="ER119" s="109" t="n">
        <v>35561.32</v>
      </c>
      <c r="ES119" s="109" t="n">
        <v>4284.29</v>
      </c>
      <c r="ET119" s="109" t="n">
        <v>0</v>
      </c>
      <c r="EU119" s="109" t="n">
        <v>0</v>
      </c>
      <c r="EV119" s="109" t="n">
        <v>0</v>
      </c>
      <c r="EW119" s="109" t="n">
        <v>0</v>
      </c>
      <c r="EX119" s="109" t="n">
        <v>0</v>
      </c>
      <c r="EY119" s="109" t="n">
        <f aca="false">ROUND(SUM(F119:EX119),5)</f>
        <v>1223728.02</v>
      </c>
      <c r="EZ119" s="114"/>
      <c r="FA119" s="125"/>
      <c r="FB119" s="114"/>
      <c r="FC119" s="125"/>
      <c r="FD119" s="114"/>
      <c r="FE119" s="125"/>
      <c r="FF119" s="114"/>
      <c r="FG119" s="125"/>
      <c r="FH119" s="114"/>
      <c r="FI119" s="125"/>
      <c r="FJ119" s="114"/>
      <c r="FK119" s="125"/>
      <c r="FL119" s="114"/>
      <c r="FM119" s="125"/>
      <c r="FN119" s="114"/>
      <c r="FO119" s="125"/>
      <c r="FP119" s="114"/>
      <c r="FQ119" s="125"/>
      <c r="FR119" s="114"/>
      <c r="FS119" s="125"/>
      <c r="FT119" s="114"/>
      <c r="FU119" s="125"/>
      <c r="FV119" s="127"/>
      <c r="FW119" s="128"/>
      <c r="FX119" s="114"/>
      <c r="FY119" s="125"/>
      <c r="FZ119" s="114"/>
      <c r="GA119" s="125"/>
      <c r="GB119" s="114"/>
      <c r="GC119" s="125"/>
      <c r="GD119" s="114"/>
      <c r="GE119" s="125"/>
      <c r="GF119" s="114"/>
      <c r="GG119" s="125"/>
      <c r="GH119" s="114"/>
      <c r="GI119" s="125"/>
      <c r="GJ119" s="114"/>
      <c r="GK119" s="125"/>
      <c r="GL119" s="114"/>
      <c r="GM119" s="125"/>
      <c r="GN119" s="114"/>
      <c r="GO119" s="125"/>
      <c r="GP119" s="114"/>
      <c r="GQ119" s="125"/>
      <c r="GR119" s="114"/>
      <c r="GS119" s="125"/>
      <c r="GT119" s="114"/>
      <c r="GU119" s="125"/>
      <c r="GV119" s="114"/>
      <c r="GW119" s="125"/>
      <c r="GX119" s="114"/>
      <c r="GY119" s="125"/>
      <c r="GZ119" s="114"/>
      <c r="HA119" s="125"/>
      <c r="HB119" s="114"/>
      <c r="HC119" s="125"/>
      <c r="HD119" s="114"/>
      <c r="HE119" s="125"/>
      <c r="HF119" s="114"/>
      <c r="HG119" s="125"/>
      <c r="HH119" s="114"/>
      <c r="HI119" s="125"/>
      <c r="HJ119" s="114"/>
      <c r="HK119" s="125"/>
      <c r="HL119" s="114"/>
      <c r="HM119" s="125"/>
      <c r="HN119" s="114"/>
      <c r="HO119" s="125"/>
      <c r="HP119" s="114"/>
      <c r="HQ119" s="125"/>
      <c r="HR119" s="114"/>
      <c r="HS119" s="125"/>
      <c r="HT119" s="114"/>
      <c r="HU119" s="125"/>
      <c r="HV119" s="114"/>
      <c r="HW119" s="125"/>
      <c r="HX119" s="114"/>
      <c r="HY119" s="125"/>
      <c r="HZ119" s="114"/>
      <c r="IA119" s="125"/>
      <c r="IB119" s="114"/>
      <c r="IC119" s="125"/>
      <c r="ID119" s="114"/>
      <c r="IE119" s="125"/>
      <c r="IF119" s="114"/>
      <c r="IG119" s="125"/>
      <c r="IH119" s="114"/>
      <c r="II119" s="125"/>
      <c r="IJ119" s="114"/>
      <c r="IK119" s="125"/>
      <c r="IL119" s="114"/>
      <c r="IM119" s="125"/>
      <c r="IN119" s="114"/>
      <c r="IO119" s="125"/>
      <c r="IP119" s="114"/>
      <c r="IQ119" s="125"/>
      <c r="IR119" s="114"/>
      <c r="IS119" s="125"/>
      <c r="IT119" s="114"/>
      <c r="IU119" s="125"/>
      <c r="IV119" s="114"/>
      <c r="IW119" s="125"/>
      <c r="IX119" s="114"/>
      <c r="IY119" s="125"/>
      <c r="IZ119" s="114"/>
      <c r="JA119" s="125"/>
      <c r="JB119" s="114"/>
      <c r="JC119" s="125"/>
      <c r="JD119" s="114"/>
      <c r="JE119" s="125"/>
      <c r="JF119" s="114"/>
      <c r="JG119" s="125"/>
      <c r="JH119" s="114"/>
      <c r="JI119" s="125"/>
      <c r="JJ119" s="114"/>
      <c r="JK119" s="125"/>
      <c r="JL119" s="114"/>
      <c r="JM119" s="125"/>
      <c r="JN119" s="114"/>
      <c r="JO119" s="125"/>
      <c r="JP119" s="114"/>
      <c r="JQ119" s="125"/>
      <c r="JR119" s="114"/>
      <c r="JS119" s="125"/>
      <c r="JT119" s="114"/>
      <c r="JU119" s="125"/>
      <c r="JV119" s="114"/>
      <c r="JW119" s="125"/>
      <c r="JX119" s="114"/>
      <c r="JY119" s="126"/>
      <c r="JZ119" s="126"/>
      <c r="KA119" s="126"/>
      <c r="KB119" s="126"/>
      <c r="KC119" s="126"/>
      <c r="KD119" s="126"/>
      <c r="KE119" s="126"/>
      <c r="KF119" s="126"/>
      <c r="KG119" s="126"/>
      <c r="KH119" s="126"/>
      <c r="KI119" s="126"/>
      <c r="KJ119" s="126"/>
      <c r="KK119" s="126"/>
      <c r="KL119" s="126"/>
    </row>
    <row r="120" customFormat="false" ht="13.8" hidden="false" customHeight="false" outlineLevel="0" collapsed="false">
      <c r="A120" s="76"/>
      <c r="B120" s="76"/>
      <c r="C120" s="76"/>
      <c r="D120" s="76"/>
      <c r="E120" s="76" t="s">
        <v>155</v>
      </c>
      <c r="F120" s="109" t="n">
        <v>0</v>
      </c>
      <c r="G120" s="109" t="n">
        <v>0</v>
      </c>
      <c r="H120" s="109" t="n">
        <v>0</v>
      </c>
      <c r="I120" s="109" t="n">
        <v>0</v>
      </c>
      <c r="J120" s="109" t="n">
        <v>0</v>
      </c>
      <c r="K120" s="109" t="n">
        <v>0</v>
      </c>
      <c r="L120" s="109" t="n">
        <v>0</v>
      </c>
      <c r="M120" s="109" t="n">
        <v>0</v>
      </c>
      <c r="N120" s="109" t="n">
        <v>0</v>
      </c>
      <c r="O120" s="109" t="n">
        <v>0</v>
      </c>
      <c r="P120" s="109" t="n">
        <v>0</v>
      </c>
      <c r="Q120" s="109" t="n">
        <v>0</v>
      </c>
      <c r="R120" s="109" t="n">
        <v>0</v>
      </c>
      <c r="S120" s="109" t="n">
        <v>0</v>
      </c>
      <c r="T120" s="109" t="n">
        <v>0</v>
      </c>
      <c r="U120" s="109" t="n">
        <v>0</v>
      </c>
      <c r="V120" s="109" t="n">
        <v>0</v>
      </c>
      <c r="W120" s="109" t="n">
        <v>0</v>
      </c>
      <c r="X120" s="109" t="n">
        <v>0</v>
      </c>
      <c r="Y120" s="109" t="n">
        <v>0</v>
      </c>
      <c r="Z120" s="109" t="n">
        <v>0</v>
      </c>
      <c r="AA120" s="109" t="n">
        <v>0</v>
      </c>
      <c r="AB120" s="109" t="n">
        <v>0</v>
      </c>
      <c r="AC120" s="109" t="n">
        <v>0</v>
      </c>
      <c r="AD120" s="109" t="n">
        <v>0</v>
      </c>
      <c r="AE120" s="109" t="n">
        <v>0</v>
      </c>
      <c r="AF120" s="109" t="n">
        <v>0</v>
      </c>
      <c r="AG120" s="109" t="n">
        <v>0</v>
      </c>
      <c r="AH120" s="109" t="n">
        <v>0</v>
      </c>
      <c r="AI120" s="109" t="n">
        <v>0</v>
      </c>
      <c r="AJ120" s="109" t="n">
        <v>0</v>
      </c>
      <c r="AK120" s="109" t="n">
        <v>0</v>
      </c>
      <c r="AL120" s="109" t="n">
        <v>0</v>
      </c>
      <c r="AM120" s="109" t="n">
        <v>0</v>
      </c>
      <c r="AN120" s="109" t="n">
        <v>0</v>
      </c>
      <c r="AO120" s="109" t="n">
        <v>0</v>
      </c>
      <c r="AP120" s="109" t="n">
        <v>0</v>
      </c>
      <c r="AQ120" s="109" t="n">
        <v>0</v>
      </c>
      <c r="AR120" s="109" t="n">
        <v>0</v>
      </c>
      <c r="AS120" s="109" t="n">
        <v>0</v>
      </c>
      <c r="AT120" s="109" t="n">
        <v>0</v>
      </c>
      <c r="AU120" s="109" t="n">
        <v>0</v>
      </c>
      <c r="AV120" s="109" t="n">
        <v>0</v>
      </c>
      <c r="AW120" s="109" t="n">
        <v>0</v>
      </c>
      <c r="AX120" s="109" t="n">
        <v>0</v>
      </c>
      <c r="AY120" s="109" t="n">
        <v>0</v>
      </c>
      <c r="AZ120" s="109" t="n">
        <v>0</v>
      </c>
      <c r="BA120" s="109" t="n">
        <v>0</v>
      </c>
      <c r="BB120" s="109" t="n">
        <v>0</v>
      </c>
      <c r="BC120" s="109" t="n">
        <v>0</v>
      </c>
      <c r="BD120" s="109" t="n">
        <v>0</v>
      </c>
      <c r="BE120" s="109" t="n">
        <v>0</v>
      </c>
      <c r="BF120" s="109" t="n">
        <v>0</v>
      </c>
      <c r="BG120" s="109" t="n">
        <v>0</v>
      </c>
      <c r="BH120" s="109" t="n">
        <v>0</v>
      </c>
      <c r="BI120" s="109" t="n">
        <v>0</v>
      </c>
      <c r="BJ120" s="109" t="n">
        <v>0</v>
      </c>
      <c r="BK120" s="109" t="n">
        <v>0</v>
      </c>
      <c r="BL120" s="109" t="n">
        <v>0</v>
      </c>
      <c r="BM120" s="109" t="n">
        <v>0</v>
      </c>
      <c r="BN120" s="109" t="n">
        <v>0</v>
      </c>
      <c r="BO120" s="109" t="n">
        <v>0</v>
      </c>
      <c r="BP120" s="109" t="n">
        <v>0</v>
      </c>
      <c r="BQ120" s="109" t="n">
        <v>0</v>
      </c>
      <c r="BR120" s="109" t="n">
        <v>0</v>
      </c>
      <c r="BS120" s="109" t="n">
        <v>0</v>
      </c>
      <c r="BT120" s="109" t="n">
        <v>0</v>
      </c>
      <c r="BU120" s="109" t="n">
        <v>0</v>
      </c>
      <c r="BV120" s="109" t="n">
        <v>0</v>
      </c>
      <c r="BW120" s="109" t="n">
        <v>0</v>
      </c>
      <c r="BX120" s="109" t="n">
        <v>0</v>
      </c>
      <c r="BY120" s="109" t="n">
        <v>0</v>
      </c>
      <c r="BZ120" s="109" t="n">
        <v>0</v>
      </c>
      <c r="CA120" s="109" t="n">
        <v>0</v>
      </c>
      <c r="CB120" s="109" t="n">
        <v>0</v>
      </c>
      <c r="CC120" s="109" t="n">
        <v>0</v>
      </c>
      <c r="CD120" s="109" t="n">
        <v>0</v>
      </c>
      <c r="CE120" s="109" t="n">
        <v>0</v>
      </c>
      <c r="CF120" s="109" t="n">
        <v>0</v>
      </c>
      <c r="CG120" s="109" t="n">
        <v>0</v>
      </c>
      <c r="CH120" s="109" t="n">
        <v>0</v>
      </c>
      <c r="CI120" s="109" t="n">
        <v>0</v>
      </c>
      <c r="CJ120" s="109" t="n">
        <v>0</v>
      </c>
      <c r="CK120" s="109" t="n">
        <v>0</v>
      </c>
      <c r="CL120" s="109" t="n">
        <v>0</v>
      </c>
      <c r="CM120" s="109" t="n">
        <v>0</v>
      </c>
      <c r="CN120" s="109" t="n">
        <v>0</v>
      </c>
      <c r="CO120" s="109" t="n">
        <v>0</v>
      </c>
      <c r="CP120" s="109" t="n">
        <v>0</v>
      </c>
      <c r="CQ120" s="109" t="n">
        <v>0</v>
      </c>
      <c r="CR120" s="109" t="n">
        <v>0</v>
      </c>
      <c r="CS120" s="109" t="n">
        <v>0</v>
      </c>
      <c r="CT120" s="109" t="n">
        <v>0</v>
      </c>
      <c r="CU120" s="109" t="n">
        <v>0</v>
      </c>
      <c r="CV120" s="109" t="n">
        <v>0</v>
      </c>
      <c r="CW120" s="109" t="n">
        <v>0</v>
      </c>
      <c r="CX120" s="109" t="n">
        <v>0</v>
      </c>
      <c r="CY120" s="109" t="n">
        <v>0</v>
      </c>
      <c r="CZ120" s="109" t="n">
        <v>0</v>
      </c>
      <c r="DA120" s="109" t="n">
        <v>0</v>
      </c>
      <c r="DB120" s="109" t="n">
        <v>0</v>
      </c>
      <c r="DC120" s="109" t="n">
        <v>0</v>
      </c>
      <c r="DD120" s="109" t="n">
        <v>0</v>
      </c>
      <c r="DE120" s="109" t="n">
        <v>0</v>
      </c>
      <c r="DF120" s="109" t="n">
        <v>0</v>
      </c>
      <c r="DG120" s="109" t="n">
        <v>0</v>
      </c>
      <c r="DH120" s="109" t="n">
        <v>0</v>
      </c>
      <c r="DI120" s="109" t="n">
        <v>0</v>
      </c>
      <c r="DJ120" s="109" t="n">
        <v>0</v>
      </c>
      <c r="DK120" s="109" t="n">
        <v>0</v>
      </c>
      <c r="DL120" s="109" t="n">
        <v>0</v>
      </c>
      <c r="DM120" s="109" t="n">
        <v>0</v>
      </c>
      <c r="DN120" s="109" t="n">
        <v>0</v>
      </c>
      <c r="DO120" s="109" t="n">
        <v>0</v>
      </c>
      <c r="DP120" s="109" t="n">
        <v>0</v>
      </c>
      <c r="DQ120" s="109" t="n">
        <v>0</v>
      </c>
      <c r="DR120" s="109" t="n">
        <v>0</v>
      </c>
      <c r="DS120" s="109" t="n">
        <v>0</v>
      </c>
      <c r="DT120" s="109" t="n">
        <v>0</v>
      </c>
      <c r="DU120" s="109" t="n">
        <v>0</v>
      </c>
      <c r="DV120" s="109" t="n">
        <v>0</v>
      </c>
      <c r="DW120" s="109" t="n">
        <v>0</v>
      </c>
      <c r="DX120" s="109" t="n">
        <v>0</v>
      </c>
      <c r="DY120" s="109" t="n">
        <v>0</v>
      </c>
      <c r="DZ120" s="109" t="n">
        <v>0</v>
      </c>
      <c r="EA120" s="109" t="n">
        <v>0</v>
      </c>
      <c r="EB120" s="109" t="n">
        <v>0</v>
      </c>
      <c r="EC120" s="109" t="n">
        <v>0</v>
      </c>
      <c r="ED120" s="109" t="n">
        <v>0</v>
      </c>
      <c r="EE120" s="109" t="n">
        <v>0</v>
      </c>
      <c r="EF120" s="109" t="n">
        <v>0</v>
      </c>
      <c r="EG120" s="109" t="n">
        <v>0</v>
      </c>
      <c r="EH120" s="109" t="n">
        <v>0</v>
      </c>
      <c r="EI120" s="109" t="n">
        <v>0</v>
      </c>
      <c r="EJ120" s="109" t="n">
        <v>0</v>
      </c>
      <c r="EK120" s="109" t="n">
        <v>0</v>
      </c>
      <c r="EL120" s="109" t="n">
        <v>0</v>
      </c>
      <c r="EM120" s="109" t="n">
        <v>0</v>
      </c>
      <c r="EN120" s="109" t="n">
        <v>0</v>
      </c>
      <c r="EO120" s="109" t="n">
        <v>0</v>
      </c>
      <c r="EP120" s="109" t="n">
        <v>0</v>
      </c>
      <c r="EQ120" s="109" t="n">
        <v>0</v>
      </c>
      <c r="ER120" s="109" t="n">
        <v>0</v>
      </c>
      <c r="ES120" s="109" t="n">
        <v>0</v>
      </c>
      <c r="ET120" s="109" t="n">
        <v>0</v>
      </c>
      <c r="EU120" s="109" t="n">
        <v>0</v>
      </c>
      <c r="EV120" s="109" t="n">
        <v>0</v>
      </c>
      <c r="EW120" s="109" t="n">
        <v>0</v>
      </c>
      <c r="EX120" s="109" t="n">
        <v>0</v>
      </c>
      <c r="EY120" s="109" t="n">
        <f aca="false">ROUND(SUM(F120:EX120),5)</f>
        <v>0</v>
      </c>
      <c r="EZ120" s="114"/>
      <c r="FA120" s="125"/>
      <c r="FB120" s="114"/>
      <c r="FC120" s="125"/>
      <c r="FD120" s="114"/>
      <c r="FE120" s="125"/>
      <c r="FF120" s="114"/>
      <c r="FG120" s="125"/>
      <c r="FH120" s="114"/>
      <c r="FI120" s="125"/>
      <c r="FJ120" s="114"/>
      <c r="FK120" s="125"/>
      <c r="FL120" s="114"/>
      <c r="FM120" s="125"/>
      <c r="FN120" s="114"/>
      <c r="FO120" s="125"/>
      <c r="FP120" s="114"/>
      <c r="FQ120" s="125"/>
      <c r="FR120" s="114"/>
      <c r="FS120" s="125"/>
      <c r="FT120" s="114"/>
      <c r="FU120" s="125"/>
      <c r="FV120" s="114"/>
      <c r="FW120" s="125"/>
      <c r="FX120" s="114"/>
      <c r="FY120" s="125"/>
      <c r="FZ120" s="114"/>
      <c r="GA120" s="125"/>
      <c r="GB120" s="114"/>
      <c r="GC120" s="125"/>
      <c r="GD120" s="114"/>
      <c r="GE120" s="125"/>
      <c r="GF120" s="114"/>
      <c r="GG120" s="125"/>
      <c r="GH120" s="114"/>
      <c r="GI120" s="125"/>
      <c r="GJ120" s="114"/>
      <c r="GK120" s="125"/>
      <c r="GL120" s="114"/>
      <c r="GM120" s="125"/>
      <c r="GN120" s="114"/>
      <c r="GO120" s="125"/>
      <c r="GP120" s="114"/>
      <c r="GQ120" s="125"/>
      <c r="GR120" s="114"/>
      <c r="GS120" s="125"/>
      <c r="GT120" s="114"/>
      <c r="GU120" s="125"/>
      <c r="GV120" s="114"/>
      <c r="GW120" s="125"/>
      <c r="GX120" s="114"/>
      <c r="GY120" s="125"/>
      <c r="GZ120" s="114"/>
      <c r="HA120" s="125"/>
      <c r="HB120" s="114"/>
      <c r="HC120" s="125"/>
      <c r="HD120" s="114"/>
      <c r="HE120" s="125"/>
      <c r="HF120" s="114"/>
      <c r="HG120" s="125"/>
      <c r="HH120" s="114"/>
      <c r="HI120" s="125"/>
      <c r="HJ120" s="114"/>
      <c r="HK120" s="125"/>
      <c r="HL120" s="114"/>
      <c r="HM120" s="125"/>
      <c r="HN120" s="114"/>
      <c r="HO120" s="125"/>
      <c r="HP120" s="114"/>
      <c r="HQ120" s="125"/>
      <c r="HR120" s="114"/>
      <c r="HS120" s="125"/>
      <c r="HT120" s="114"/>
      <c r="HU120" s="125"/>
      <c r="HV120" s="114"/>
      <c r="HW120" s="125"/>
      <c r="HX120" s="114"/>
      <c r="HY120" s="125"/>
      <c r="HZ120" s="114"/>
      <c r="IA120" s="125"/>
      <c r="IB120" s="114"/>
      <c r="IC120" s="125"/>
      <c r="ID120" s="114"/>
      <c r="IE120" s="125"/>
      <c r="IF120" s="114"/>
      <c r="IG120" s="125"/>
      <c r="IH120" s="114"/>
      <c r="II120" s="125"/>
      <c r="IJ120" s="114"/>
      <c r="IK120" s="125"/>
      <c r="IL120" s="114"/>
      <c r="IM120" s="125"/>
      <c r="IN120" s="114"/>
      <c r="IO120" s="125"/>
      <c r="IP120" s="114"/>
      <c r="IQ120" s="125"/>
      <c r="IR120" s="114"/>
      <c r="IS120" s="125"/>
      <c r="IT120" s="114"/>
      <c r="IU120" s="125"/>
      <c r="IV120" s="114"/>
      <c r="IW120" s="125"/>
      <c r="IX120" s="114"/>
      <c r="IY120" s="125"/>
      <c r="IZ120" s="114"/>
      <c r="JA120" s="125"/>
      <c r="JB120" s="114"/>
      <c r="JC120" s="125"/>
      <c r="JD120" s="114"/>
      <c r="JE120" s="125"/>
      <c r="JF120" s="114"/>
      <c r="JG120" s="125"/>
      <c r="JH120" s="114"/>
      <c r="JI120" s="125"/>
      <c r="JJ120" s="114"/>
      <c r="JK120" s="125"/>
      <c r="JL120" s="114"/>
      <c r="JM120" s="125"/>
      <c r="JN120" s="114"/>
      <c r="JO120" s="125"/>
      <c r="JP120" s="114"/>
      <c r="JQ120" s="125"/>
      <c r="JR120" s="114"/>
      <c r="JS120" s="125"/>
      <c r="JT120" s="114"/>
      <c r="JU120" s="125"/>
      <c r="JV120" s="114"/>
      <c r="JW120" s="125"/>
      <c r="JX120" s="114"/>
      <c r="JY120" s="126"/>
      <c r="JZ120" s="126"/>
      <c r="KA120" s="126"/>
      <c r="KB120" s="126"/>
      <c r="KC120" s="126"/>
      <c r="KD120" s="126"/>
      <c r="KE120" s="126"/>
      <c r="KF120" s="126"/>
      <c r="KG120" s="126"/>
      <c r="KH120" s="126"/>
      <c r="KI120" s="126"/>
      <c r="KJ120" s="126"/>
      <c r="KK120" s="126"/>
      <c r="KL120" s="126"/>
    </row>
    <row r="121" customFormat="false" ht="13.8" hidden="false" customHeight="false" outlineLevel="0" collapsed="false">
      <c r="A121" s="76"/>
      <c r="B121" s="76"/>
      <c r="C121" s="76"/>
      <c r="D121" s="76"/>
      <c r="E121" s="76" t="s">
        <v>156</v>
      </c>
      <c r="F121" s="109" t="n">
        <v>0</v>
      </c>
      <c r="G121" s="109" t="n">
        <v>0</v>
      </c>
      <c r="H121" s="109" t="n">
        <v>0</v>
      </c>
      <c r="I121" s="109" t="n">
        <v>0</v>
      </c>
      <c r="J121" s="109" t="n">
        <v>0</v>
      </c>
      <c r="K121" s="109" t="n">
        <v>0</v>
      </c>
      <c r="L121" s="109" t="n">
        <v>0</v>
      </c>
      <c r="M121" s="109" t="n">
        <v>0</v>
      </c>
      <c r="N121" s="109" t="n">
        <v>0</v>
      </c>
      <c r="O121" s="109" t="n">
        <v>0</v>
      </c>
      <c r="P121" s="109" t="n">
        <v>0</v>
      </c>
      <c r="Q121" s="109" t="n">
        <v>0</v>
      </c>
      <c r="R121" s="109" t="n">
        <v>0</v>
      </c>
      <c r="S121" s="109" t="n">
        <v>0</v>
      </c>
      <c r="T121" s="109" t="n">
        <v>0</v>
      </c>
      <c r="U121" s="109" t="n">
        <v>0</v>
      </c>
      <c r="V121" s="109" t="n">
        <v>0</v>
      </c>
      <c r="W121" s="109" t="n">
        <v>0</v>
      </c>
      <c r="X121" s="109" t="n">
        <v>0</v>
      </c>
      <c r="Y121" s="109" t="n">
        <v>0</v>
      </c>
      <c r="Z121" s="109" t="n">
        <v>0</v>
      </c>
      <c r="AA121" s="109" t="n">
        <v>0</v>
      </c>
      <c r="AB121" s="109" t="n">
        <v>0</v>
      </c>
      <c r="AC121" s="109" t="n">
        <v>0</v>
      </c>
      <c r="AD121" s="109" t="n">
        <v>0</v>
      </c>
      <c r="AE121" s="109" t="n">
        <v>0</v>
      </c>
      <c r="AF121" s="109" t="n">
        <v>0</v>
      </c>
      <c r="AG121" s="109" t="n">
        <v>0</v>
      </c>
      <c r="AH121" s="109" t="n">
        <v>0</v>
      </c>
      <c r="AI121" s="109" t="n">
        <v>0</v>
      </c>
      <c r="AJ121" s="109" t="n">
        <v>0</v>
      </c>
      <c r="AK121" s="109" t="n">
        <v>0</v>
      </c>
      <c r="AL121" s="109" t="n">
        <v>0</v>
      </c>
      <c r="AM121" s="109" t="n">
        <v>0</v>
      </c>
      <c r="AN121" s="109" t="n">
        <v>0</v>
      </c>
      <c r="AO121" s="109" t="n">
        <v>0</v>
      </c>
      <c r="AP121" s="109" t="n">
        <v>0</v>
      </c>
      <c r="AQ121" s="109" t="n">
        <v>0</v>
      </c>
      <c r="AR121" s="109" t="n">
        <v>0</v>
      </c>
      <c r="AS121" s="109" t="n">
        <v>0</v>
      </c>
      <c r="AT121" s="109" t="n">
        <v>0</v>
      </c>
      <c r="AU121" s="109" t="n">
        <v>0</v>
      </c>
      <c r="AV121" s="109" t="n">
        <v>0</v>
      </c>
      <c r="AW121" s="109" t="n">
        <v>0</v>
      </c>
      <c r="AX121" s="109" t="n">
        <v>0</v>
      </c>
      <c r="AY121" s="109" t="n">
        <v>0</v>
      </c>
      <c r="AZ121" s="109" t="n">
        <v>0</v>
      </c>
      <c r="BA121" s="109" t="n">
        <v>0</v>
      </c>
      <c r="BB121" s="109" t="n">
        <v>0</v>
      </c>
      <c r="BC121" s="109" t="n">
        <v>0</v>
      </c>
      <c r="BD121" s="109" t="n">
        <v>0</v>
      </c>
      <c r="BE121" s="109" t="n">
        <v>0</v>
      </c>
      <c r="BF121" s="109" t="n">
        <v>0</v>
      </c>
      <c r="BG121" s="109" t="n">
        <v>0</v>
      </c>
      <c r="BH121" s="109" t="n">
        <v>0</v>
      </c>
      <c r="BI121" s="109" t="n">
        <v>0</v>
      </c>
      <c r="BJ121" s="109" t="n">
        <v>0</v>
      </c>
      <c r="BK121" s="109" t="n">
        <v>0</v>
      </c>
      <c r="BL121" s="109" t="n">
        <v>0</v>
      </c>
      <c r="BM121" s="109" t="n">
        <v>0</v>
      </c>
      <c r="BN121" s="109" t="n">
        <v>0</v>
      </c>
      <c r="BO121" s="109" t="n">
        <v>0</v>
      </c>
      <c r="BP121" s="109" t="n">
        <v>0</v>
      </c>
      <c r="BQ121" s="109" t="n">
        <v>0</v>
      </c>
      <c r="BR121" s="109" t="n">
        <v>0</v>
      </c>
      <c r="BS121" s="109" t="n">
        <v>0</v>
      </c>
      <c r="BT121" s="109" t="n">
        <v>0</v>
      </c>
      <c r="BU121" s="109" t="n">
        <v>0</v>
      </c>
      <c r="BV121" s="109" t="n">
        <v>0</v>
      </c>
      <c r="BW121" s="109" t="n">
        <v>0</v>
      </c>
      <c r="BX121" s="109" t="n">
        <v>0</v>
      </c>
      <c r="BY121" s="109" t="n">
        <v>0</v>
      </c>
      <c r="BZ121" s="109" t="n">
        <v>0</v>
      </c>
      <c r="CA121" s="109" t="n">
        <v>0</v>
      </c>
      <c r="CB121" s="109" t="n">
        <v>0</v>
      </c>
      <c r="CC121" s="109" t="n">
        <v>0</v>
      </c>
      <c r="CD121" s="109" t="n">
        <v>0</v>
      </c>
      <c r="CE121" s="109" t="n">
        <v>0</v>
      </c>
      <c r="CF121" s="109" t="n">
        <v>0</v>
      </c>
      <c r="CG121" s="109" t="n">
        <v>0</v>
      </c>
      <c r="CH121" s="109" t="n">
        <v>0</v>
      </c>
      <c r="CI121" s="109" t="n">
        <v>0</v>
      </c>
      <c r="CJ121" s="109" t="n">
        <v>0</v>
      </c>
      <c r="CK121" s="109" t="n">
        <v>0</v>
      </c>
      <c r="CL121" s="109" t="n">
        <v>0</v>
      </c>
      <c r="CM121" s="109" t="n">
        <v>0</v>
      </c>
      <c r="CN121" s="109" t="n">
        <v>0</v>
      </c>
      <c r="CO121" s="109" t="n">
        <v>0</v>
      </c>
      <c r="CP121" s="109" t="n">
        <v>0</v>
      </c>
      <c r="CQ121" s="109" t="n">
        <v>0</v>
      </c>
      <c r="CR121" s="109" t="n">
        <v>0</v>
      </c>
      <c r="CS121" s="109" t="n">
        <v>0</v>
      </c>
      <c r="CT121" s="109" t="n">
        <v>0</v>
      </c>
      <c r="CU121" s="109" t="n">
        <v>0</v>
      </c>
      <c r="CV121" s="109" t="n">
        <v>0</v>
      </c>
      <c r="CW121" s="109" t="n">
        <v>0</v>
      </c>
      <c r="CX121" s="109" t="n">
        <v>0</v>
      </c>
      <c r="CY121" s="109" t="n">
        <v>0</v>
      </c>
      <c r="CZ121" s="109" t="n">
        <v>0</v>
      </c>
      <c r="DA121" s="109" t="n">
        <v>0</v>
      </c>
      <c r="DB121" s="109" t="n">
        <v>0</v>
      </c>
      <c r="DC121" s="109" t="n">
        <v>0</v>
      </c>
      <c r="DD121" s="109" t="n">
        <v>0</v>
      </c>
      <c r="DE121" s="109" t="n">
        <v>0</v>
      </c>
      <c r="DF121" s="109" t="n">
        <v>0</v>
      </c>
      <c r="DG121" s="109" t="n">
        <v>0</v>
      </c>
      <c r="DH121" s="109" t="n">
        <v>0</v>
      </c>
      <c r="DI121" s="109" t="n">
        <v>0</v>
      </c>
      <c r="DJ121" s="109" t="n">
        <v>0</v>
      </c>
      <c r="DK121" s="109" t="n">
        <v>0</v>
      </c>
      <c r="DL121" s="109" t="n">
        <v>0</v>
      </c>
      <c r="DM121" s="109" t="n">
        <v>0</v>
      </c>
      <c r="DN121" s="109" t="n">
        <v>0</v>
      </c>
      <c r="DO121" s="109" t="n">
        <v>0</v>
      </c>
      <c r="DP121" s="109" t="n">
        <v>0</v>
      </c>
      <c r="DQ121" s="109" t="n">
        <v>0</v>
      </c>
      <c r="DR121" s="109" t="n">
        <v>0</v>
      </c>
      <c r="DS121" s="109" t="n">
        <v>0</v>
      </c>
      <c r="DT121" s="109" t="n">
        <v>0</v>
      </c>
      <c r="DU121" s="109" t="n">
        <v>0</v>
      </c>
      <c r="DV121" s="109" t="n">
        <v>0</v>
      </c>
      <c r="DW121" s="109" t="n">
        <v>0</v>
      </c>
      <c r="DX121" s="109" t="n">
        <v>0</v>
      </c>
      <c r="DY121" s="109" t="n">
        <v>0</v>
      </c>
      <c r="DZ121" s="109" t="n">
        <v>0</v>
      </c>
      <c r="EA121" s="109" t="n">
        <v>0</v>
      </c>
      <c r="EB121" s="109" t="n">
        <v>0</v>
      </c>
      <c r="EC121" s="109" t="n">
        <v>0</v>
      </c>
      <c r="ED121" s="109" t="n">
        <v>0</v>
      </c>
      <c r="EE121" s="109" t="n">
        <v>0</v>
      </c>
      <c r="EF121" s="109" t="n">
        <v>0</v>
      </c>
      <c r="EG121" s="109" t="n">
        <v>0</v>
      </c>
      <c r="EH121" s="109" t="n">
        <v>0</v>
      </c>
      <c r="EI121" s="109" t="n">
        <v>0</v>
      </c>
      <c r="EJ121" s="109" t="n">
        <v>0</v>
      </c>
      <c r="EK121" s="109" t="n">
        <v>0</v>
      </c>
      <c r="EL121" s="109" t="n">
        <v>0</v>
      </c>
      <c r="EM121" s="109" t="n">
        <v>0</v>
      </c>
      <c r="EN121" s="109" t="n">
        <v>0</v>
      </c>
      <c r="EO121" s="109" t="n">
        <v>0</v>
      </c>
      <c r="EP121" s="109" t="n">
        <v>0</v>
      </c>
      <c r="EQ121" s="109" t="n">
        <v>0</v>
      </c>
      <c r="ER121" s="109" t="n">
        <v>0</v>
      </c>
      <c r="ES121" s="109" t="n">
        <v>0</v>
      </c>
      <c r="ET121" s="109" t="n">
        <v>0</v>
      </c>
      <c r="EU121" s="109" t="n">
        <v>0</v>
      </c>
      <c r="EV121" s="109" t="n">
        <v>0</v>
      </c>
      <c r="EW121" s="109" t="n">
        <v>0</v>
      </c>
      <c r="EX121" s="109" t="n">
        <v>0</v>
      </c>
      <c r="EY121" s="109" t="n">
        <f aca="false">ROUND(SUM(F121:EX121),5)</f>
        <v>0</v>
      </c>
      <c r="EZ121" s="114"/>
      <c r="FA121" s="125"/>
      <c r="FB121" s="114"/>
      <c r="FC121" s="125"/>
      <c r="FD121" s="114"/>
      <c r="FE121" s="125"/>
      <c r="FF121" s="114"/>
      <c r="FG121" s="125"/>
      <c r="FH121" s="114"/>
      <c r="FI121" s="125"/>
      <c r="FJ121" s="114"/>
      <c r="FK121" s="125"/>
      <c r="FL121" s="114"/>
      <c r="FM121" s="125"/>
      <c r="FN121" s="114"/>
      <c r="FO121" s="125"/>
      <c r="FP121" s="114"/>
      <c r="FQ121" s="125"/>
      <c r="FR121" s="114"/>
      <c r="FS121" s="125"/>
      <c r="FT121" s="114"/>
      <c r="FU121" s="125"/>
      <c r="FV121" s="114"/>
      <c r="FW121" s="125"/>
      <c r="FX121" s="114"/>
      <c r="FY121" s="125"/>
      <c r="FZ121" s="114"/>
      <c r="GA121" s="125"/>
      <c r="GB121" s="114"/>
      <c r="GC121" s="125"/>
      <c r="GD121" s="114"/>
      <c r="GE121" s="125"/>
      <c r="GF121" s="114"/>
      <c r="GG121" s="125"/>
      <c r="GH121" s="114"/>
      <c r="GI121" s="125"/>
      <c r="GJ121" s="114"/>
      <c r="GK121" s="125"/>
      <c r="GL121" s="114"/>
      <c r="GM121" s="125"/>
      <c r="GN121" s="114"/>
      <c r="GO121" s="125"/>
      <c r="GP121" s="114"/>
      <c r="GQ121" s="125"/>
      <c r="GR121" s="114"/>
      <c r="GS121" s="125"/>
      <c r="GT121" s="114"/>
      <c r="GU121" s="125"/>
      <c r="GV121" s="114"/>
      <c r="GW121" s="125"/>
      <c r="GX121" s="114"/>
      <c r="GY121" s="125"/>
      <c r="GZ121" s="114"/>
      <c r="HA121" s="125"/>
      <c r="HB121" s="114"/>
      <c r="HC121" s="125"/>
      <c r="HD121" s="114"/>
      <c r="HE121" s="125"/>
      <c r="HF121" s="114"/>
      <c r="HG121" s="125"/>
      <c r="HH121" s="114"/>
      <c r="HI121" s="125"/>
      <c r="HJ121" s="114"/>
      <c r="HK121" s="125"/>
      <c r="HL121" s="114"/>
      <c r="HM121" s="125"/>
      <c r="HN121" s="114"/>
      <c r="HO121" s="125"/>
      <c r="HP121" s="114"/>
      <c r="HQ121" s="125"/>
      <c r="HR121" s="114"/>
      <c r="HS121" s="125"/>
      <c r="HT121" s="114"/>
      <c r="HU121" s="125"/>
      <c r="HV121" s="114"/>
      <c r="HW121" s="125"/>
      <c r="HX121" s="114"/>
      <c r="HY121" s="125"/>
      <c r="HZ121" s="114"/>
      <c r="IA121" s="125"/>
      <c r="IB121" s="114"/>
      <c r="IC121" s="125"/>
      <c r="ID121" s="114"/>
      <c r="IE121" s="125"/>
      <c r="IF121" s="114"/>
      <c r="IG121" s="125"/>
      <c r="IH121" s="114"/>
      <c r="II121" s="125"/>
      <c r="IJ121" s="114"/>
      <c r="IK121" s="125"/>
      <c r="IL121" s="114"/>
      <c r="IM121" s="125"/>
      <c r="IN121" s="114"/>
      <c r="IO121" s="125"/>
      <c r="IP121" s="114"/>
      <c r="IQ121" s="125"/>
      <c r="IR121" s="114"/>
      <c r="IS121" s="125"/>
      <c r="IT121" s="114"/>
      <c r="IU121" s="125"/>
      <c r="IV121" s="114"/>
      <c r="IW121" s="125"/>
      <c r="IX121" s="114"/>
      <c r="IY121" s="125"/>
      <c r="IZ121" s="114"/>
      <c r="JA121" s="125"/>
      <c r="JB121" s="114"/>
      <c r="JC121" s="125"/>
      <c r="JD121" s="114"/>
      <c r="JE121" s="125"/>
      <c r="JF121" s="114"/>
      <c r="JG121" s="125"/>
      <c r="JH121" s="114"/>
      <c r="JI121" s="125"/>
      <c r="JJ121" s="114"/>
      <c r="JK121" s="125"/>
      <c r="JL121" s="114"/>
      <c r="JM121" s="125"/>
      <c r="JN121" s="114"/>
      <c r="JO121" s="125"/>
      <c r="JP121" s="114"/>
      <c r="JQ121" s="125"/>
      <c r="JR121" s="114"/>
      <c r="JS121" s="125"/>
      <c r="JT121" s="114"/>
      <c r="JU121" s="125"/>
      <c r="JV121" s="114"/>
      <c r="JW121" s="125"/>
      <c r="JX121" s="114"/>
      <c r="JY121" s="126"/>
      <c r="JZ121" s="126"/>
      <c r="KA121" s="126"/>
      <c r="KB121" s="126"/>
      <c r="KC121" s="126"/>
      <c r="KD121" s="126"/>
      <c r="KE121" s="126"/>
      <c r="KF121" s="126"/>
      <c r="KG121" s="126"/>
      <c r="KH121" s="126"/>
      <c r="KI121" s="126"/>
      <c r="KJ121" s="126"/>
      <c r="KK121" s="126"/>
      <c r="KL121" s="126"/>
    </row>
    <row r="122" customFormat="false" ht="13.8" hidden="false" customHeight="false" outlineLevel="0" collapsed="false">
      <c r="A122" s="76"/>
      <c r="B122" s="76"/>
      <c r="C122" s="76"/>
      <c r="D122" s="76"/>
      <c r="E122" s="76" t="s">
        <v>157</v>
      </c>
      <c r="F122" s="109" t="n">
        <v>0</v>
      </c>
      <c r="G122" s="109" t="n">
        <v>0</v>
      </c>
      <c r="H122" s="109" t="n">
        <v>0</v>
      </c>
      <c r="I122" s="109" t="n">
        <v>0</v>
      </c>
      <c r="J122" s="109" t="n">
        <v>0</v>
      </c>
      <c r="K122" s="109" t="n">
        <v>0</v>
      </c>
      <c r="L122" s="109" t="n">
        <v>0</v>
      </c>
      <c r="M122" s="109" t="n">
        <v>0</v>
      </c>
      <c r="N122" s="109" t="n">
        <v>0</v>
      </c>
      <c r="O122" s="109" t="n">
        <v>0</v>
      </c>
      <c r="P122" s="109" t="n">
        <v>0</v>
      </c>
      <c r="Q122" s="109" t="n">
        <v>0</v>
      </c>
      <c r="R122" s="109" t="n">
        <v>0</v>
      </c>
      <c r="S122" s="109" t="n">
        <v>0</v>
      </c>
      <c r="T122" s="109" t="n">
        <v>0</v>
      </c>
      <c r="U122" s="109" t="n">
        <v>0</v>
      </c>
      <c r="V122" s="109" t="n">
        <v>0</v>
      </c>
      <c r="W122" s="109" t="n">
        <v>0</v>
      </c>
      <c r="X122" s="109" t="n">
        <v>0</v>
      </c>
      <c r="Y122" s="109" t="n">
        <v>0</v>
      </c>
      <c r="Z122" s="109" t="n">
        <v>0</v>
      </c>
      <c r="AA122" s="109" t="n">
        <v>0</v>
      </c>
      <c r="AB122" s="109" t="n">
        <v>0</v>
      </c>
      <c r="AC122" s="109" t="n">
        <v>0</v>
      </c>
      <c r="AD122" s="109" t="n">
        <v>0</v>
      </c>
      <c r="AE122" s="109" t="n">
        <v>0</v>
      </c>
      <c r="AF122" s="109" t="n">
        <v>0</v>
      </c>
      <c r="AG122" s="109" t="n">
        <v>0</v>
      </c>
      <c r="AH122" s="109" t="n">
        <v>0</v>
      </c>
      <c r="AI122" s="109" t="n">
        <v>0</v>
      </c>
      <c r="AJ122" s="109" t="n">
        <v>0</v>
      </c>
      <c r="AK122" s="109" t="n">
        <v>0</v>
      </c>
      <c r="AL122" s="109" t="n">
        <v>0</v>
      </c>
      <c r="AM122" s="109" t="n">
        <v>0</v>
      </c>
      <c r="AN122" s="109" t="n">
        <v>0</v>
      </c>
      <c r="AO122" s="109" t="n">
        <v>0</v>
      </c>
      <c r="AP122" s="109" t="n">
        <v>0</v>
      </c>
      <c r="AQ122" s="109" t="n">
        <v>0</v>
      </c>
      <c r="AR122" s="109" t="n">
        <v>0</v>
      </c>
      <c r="AS122" s="109" t="n">
        <v>0</v>
      </c>
      <c r="AT122" s="109" t="n">
        <v>0</v>
      </c>
      <c r="AU122" s="109" t="n">
        <v>0</v>
      </c>
      <c r="AV122" s="109" t="n">
        <v>0</v>
      </c>
      <c r="AW122" s="109" t="n">
        <v>0</v>
      </c>
      <c r="AX122" s="109" t="n">
        <v>0</v>
      </c>
      <c r="AY122" s="109" t="n">
        <v>0</v>
      </c>
      <c r="AZ122" s="109" t="n">
        <v>0</v>
      </c>
      <c r="BA122" s="109" t="n">
        <v>0</v>
      </c>
      <c r="BB122" s="109" t="n">
        <v>0</v>
      </c>
      <c r="BC122" s="109" t="n">
        <v>0</v>
      </c>
      <c r="BD122" s="109" t="n">
        <v>0</v>
      </c>
      <c r="BE122" s="109" t="n">
        <v>0</v>
      </c>
      <c r="BF122" s="109" t="n">
        <v>0</v>
      </c>
      <c r="BG122" s="109" t="n">
        <v>0</v>
      </c>
      <c r="BH122" s="109" t="n">
        <v>0</v>
      </c>
      <c r="BI122" s="109" t="n">
        <v>0</v>
      </c>
      <c r="BJ122" s="109" t="n">
        <v>0</v>
      </c>
      <c r="BK122" s="109" t="n">
        <v>0</v>
      </c>
      <c r="BL122" s="109" t="n">
        <v>0</v>
      </c>
      <c r="BM122" s="109" t="n">
        <v>0</v>
      </c>
      <c r="BN122" s="109" t="n">
        <v>0</v>
      </c>
      <c r="BO122" s="109" t="n">
        <v>0</v>
      </c>
      <c r="BP122" s="109" t="n">
        <v>0</v>
      </c>
      <c r="BQ122" s="109" t="n">
        <v>0</v>
      </c>
      <c r="BR122" s="109" t="n">
        <v>0</v>
      </c>
      <c r="BS122" s="109" t="n">
        <v>0</v>
      </c>
      <c r="BT122" s="109" t="n">
        <v>0</v>
      </c>
      <c r="BU122" s="109" t="n">
        <v>0</v>
      </c>
      <c r="BV122" s="109" t="n">
        <v>0</v>
      </c>
      <c r="BW122" s="109" t="n">
        <v>0</v>
      </c>
      <c r="BX122" s="109" t="n">
        <v>0</v>
      </c>
      <c r="BY122" s="109" t="n">
        <v>0</v>
      </c>
      <c r="BZ122" s="109" t="n">
        <v>0</v>
      </c>
      <c r="CA122" s="109" t="n">
        <v>0</v>
      </c>
      <c r="CB122" s="109" t="n">
        <v>0</v>
      </c>
      <c r="CC122" s="109" t="n">
        <v>0</v>
      </c>
      <c r="CD122" s="109" t="n">
        <v>0</v>
      </c>
      <c r="CE122" s="109" t="n">
        <v>0</v>
      </c>
      <c r="CF122" s="109" t="n">
        <v>0</v>
      </c>
      <c r="CG122" s="109" t="n">
        <v>0</v>
      </c>
      <c r="CH122" s="109" t="n">
        <v>0</v>
      </c>
      <c r="CI122" s="109" t="n">
        <v>0</v>
      </c>
      <c r="CJ122" s="109" t="n">
        <v>0</v>
      </c>
      <c r="CK122" s="109" t="n">
        <v>0</v>
      </c>
      <c r="CL122" s="109" t="n">
        <v>0</v>
      </c>
      <c r="CM122" s="109" t="n">
        <v>0</v>
      </c>
      <c r="CN122" s="109" t="n">
        <v>0</v>
      </c>
      <c r="CO122" s="109" t="n">
        <v>0</v>
      </c>
      <c r="CP122" s="109" t="n">
        <v>0</v>
      </c>
      <c r="CQ122" s="109" t="n">
        <v>0</v>
      </c>
      <c r="CR122" s="109" t="n">
        <v>0</v>
      </c>
      <c r="CS122" s="109" t="n">
        <v>0</v>
      </c>
      <c r="CT122" s="109" t="n">
        <v>0</v>
      </c>
      <c r="CU122" s="109" t="n">
        <v>0</v>
      </c>
      <c r="CV122" s="109" t="n">
        <v>0</v>
      </c>
      <c r="CW122" s="109" t="n">
        <v>0</v>
      </c>
      <c r="CX122" s="109" t="n">
        <v>0</v>
      </c>
      <c r="CY122" s="109" t="n">
        <v>0</v>
      </c>
      <c r="CZ122" s="109" t="n">
        <v>0</v>
      </c>
      <c r="DA122" s="109" t="n">
        <v>0</v>
      </c>
      <c r="DB122" s="109" t="n">
        <v>0</v>
      </c>
      <c r="DC122" s="109" t="n">
        <v>0</v>
      </c>
      <c r="DD122" s="109" t="n">
        <v>0</v>
      </c>
      <c r="DE122" s="109" t="n">
        <v>0</v>
      </c>
      <c r="DF122" s="109" t="n">
        <v>0</v>
      </c>
      <c r="DG122" s="109" t="n">
        <v>0</v>
      </c>
      <c r="DH122" s="109" t="n">
        <v>0</v>
      </c>
      <c r="DI122" s="109" t="n">
        <v>0</v>
      </c>
      <c r="DJ122" s="109" t="n">
        <v>0</v>
      </c>
      <c r="DK122" s="109" t="n">
        <v>0</v>
      </c>
      <c r="DL122" s="109" t="n">
        <v>0</v>
      </c>
      <c r="DM122" s="109" t="n">
        <v>0</v>
      </c>
      <c r="DN122" s="109" t="n">
        <v>0</v>
      </c>
      <c r="DO122" s="109" t="n">
        <v>0</v>
      </c>
      <c r="DP122" s="109" t="n">
        <v>0</v>
      </c>
      <c r="DQ122" s="109" t="n">
        <v>0</v>
      </c>
      <c r="DR122" s="109" t="n">
        <v>0</v>
      </c>
      <c r="DS122" s="109" t="n">
        <v>0</v>
      </c>
      <c r="DT122" s="109" t="n">
        <v>0</v>
      </c>
      <c r="DU122" s="109" t="n">
        <v>0</v>
      </c>
      <c r="DV122" s="109" t="n">
        <v>0</v>
      </c>
      <c r="DW122" s="109" t="n">
        <v>0</v>
      </c>
      <c r="DX122" s="109" t="n">
        <v>0</v>
      </c>
      <c r="DY122" s="109" t="n">
        <v>0</v>
      </c>
      <c r="DZ122" s="109" t="n">
        <v>0</v>
      </c>
      <c r="EA122" s="109" t="n">
        <v>0</v>
      </c>
      <c r="EB122" s="109" t="n">
        <v>0</v>
      </c>
      <c r="EC122" s="109" t="n">
        <v>0</v>
      </c>
      <c r="ED122" s="109" t="n">
        <v>0</v>
      </c>
      <c r="EE122" s="109" t="n">
        <v>0</v>
      </c>
      <c r="EF122" s="109" t="n">
        <v>0</v>
      </c>
      <c r="EG122" s="109" t="n">
        <v>0</v>
      </c>
      <c r="EH122" s="109" t="n">
        <v>0</v>
      </c>
      <c r="EI122" s="109" t="n">
        <v>0</v>
      </c>
      <c r="EJ122" s="109" t="n">
        <v>0</v>
      </c>
      <c r="EK122" s="109" t="n">
        <v>0</v>
      </c>
      <c r="EL122" s="109" t="n">
        <v>0</v>
      </c>
      <c r="EM122" s="109" t="n">
        <v>0</v>
      </c>
      <c r="EN122" s="109" t="n">
        <v>0</v>
      </c>
      <c r="EO122" s="109" t="n">
        <v>0</v>
      </c>
      <c r="EP122" s="109" t="n">
        <v>0</v>
      </c>
      <c r="EQ122" s="109" t="n">
        <v>0</v>
      </c>
      <c r="ER122" s="109" t="n">
        <v>0</v>
      </c>
      <c r="ES122" s="109" t="n">
        <v>0</v>
      </c>
      <c r="ET122" s="109" t="n">
        <v>0</v>
      </c>
      <c r="EU122" s="109" t="n">
        <v>0</v>
      </c>
      <c r="EV122" s="109" t="n">
        <v>0</v>
      </c>
      <c r="EW122" s="109" t="n">
        <v>0</v>
      </c>
      <c r="EX122" s="109" t="n">
        <v>0</v>
      </c>
      <c r="EY122" s="109" t="n">
        <f aca="false">ROUND(SUM(F122:EX122),5)</f>
        <v>0</v>
      </c>
      <c r="EZ122" s="114"/>
      <c r="FA122" s="125"/>
      <c r="FB122" s="114"/>
      <c r="FC122" s="125"/>
      <c r="FD122" s="114"/>
      <c r="FE122" s="125"/>
      <c r="FF122" s="114"/>
      <c r="FG122" s="125"/>
      <c r="FH122" s="114"/>
      <c r="FI122" s="125"/>
      <c r="FJ122" s="114"/>
      <c r="FK122" s="125"/>
      <c r="FL122" s="114"/>
      <c r="FM122" s="125"/>
      <c r="FN122" s="114"/>
      <c r="FO122" s="125"/>
      <c r="FP122" s="114"/>
      <c r="FQ122" s="125"/>
      <c r="FR122" s="114"/>
      <c r="FS122" s="125"/>
      <c r="FT122" s="114"/>
      <c r="FU122" s="125"/>
      <c r="FV122" s="114"/>
      <c r="FW122" s="125"/>
      <c r="FX122" s="114"/>
      <c r="FY122" s="125"/>
      <c r="FZ122" s="114"/>
      <c r="GA122" s="125"/>
      <c r="GB122" s="114"/>
      <c r="GC122" s="125"/>
      <c r="GD122" s="114"/>
      <c r="GE122" s="125"/>
      <c r="GF122" s="114"/>
      <c r="GG122" s="125"/>
      <c r="GH122" s="114"/>
      <c r="GI122" s="125"/>
      <c r="GJ122" s="114"/>
      <c r="GK122" s="125"/>
      <c r="GL122" s="114"/>
      <c r="GM122" s="125"/>
      <c r="GN122" s="114"/>
      <c r="GO122" s="125"/>
      <c r="GP122" s="114"/>
      <c r="GQ122" s="125"/>
      <c r="GR122" s="114"/>
      <c r="GS122" s="125"/>
      <c r="GT122" s="114"/>
      <c r="GU122" s="125"/>
      <c r="GV122" s="114"/>
      <c r="GW122" s="125"/>
      <c r="GX122" s="114"/>
      <c r="GY122" s="125"/>
      <c r="GZ122" s="114"/>
      <c r="HA122" s="125"/>
      <c r="HB122" s="114"/>
      <c r="HC122" s="125"/>
      <c r="HD122" s="114"/>
      <c r="HE122" s="125"/>
      <c r="HF122" s="114"/>
      <c r="HG122" s="125"/>
      <c r="HH122" s="114"/>
      <c r="HI122" s="125"/>
      <c r="HJ122" s="114"/>
      <c r="HK122" s="125"/>
      <c r="HL122" s="114"/>
      <c r="HM122" s="125"/>
      <c r="HN122" s="114"/>
      <c r="HO122" s="125"/>
      <c r="HP122" s="114"/>
      <c r="HQ122" s="125"/>
      <c r="HR122" s="114"/>
      <c r="HS122" s="125"/>
      <c r="HT122" s="114"/>
      <c r="HU122" s="125"/>
      <c r="HV122" s="114"/>
      <c r="HW122" s="125"/>
      <c r="HX122" s="114"/>
      <c r="HY122" s="125"/>
      <c r="HZ122" s="114"/>
      <c r="IA122" s="125"/>
      <c r="IB122" s="114"/>
      <c r="IC122" s="125"/>
      <c r="ID122" s="114"/>
      <c r="IE122" s="125"/>
      <c r="IF122" s="114"/>
      <c r="IG122" s="125"/>
      <c r="IH122" s="114"/>
      <c r="II122" s="125"/>
      <c r="IJ122" s="114"/>
      <c r="IK122" s="125"/>
      <c r="IL122" s="114"/>
      <c r="IM122" s="125"/>
      <c r="IN122" s="114"/>
      <c r="IO122" s="125"/>
      <c r="IP122" s="114"/>
      <c r="IQ122" s="125"/>
      <c r="IR122" s="114"/>
      <c r="IS122" s="125"/>
      <c r="IT122" s="114"/>
      <c r="IU122" s="125"/>
      <c r="IV122" s="114"/>
      <c r="IW122" s="125"/>
      <c r="IX122" s="114"/>
      <c r="IY122" s="125"/>
      <c r="IZ122" s="114"/>
      <c r="JA122" s="125"/>
      <c r="JB122" s="114"/>
      <c r="JC122" s="125"/>
      <c r="JD122" s="114"/>
      <c r="JE122" s="125"/>
      <c r="JF122" s="114"/>
      <c r="JG122" s="125"/>
      <c r="JH122" s="114"/>
      <c r="JI122" s="125"/>
      <c r="JJ122" s="114"/>
      <c r="JK122" s="125"/>
      <c r="JL122" s="114"/>
      <c r="JM122" s="125"/>
      <c r="JN122" s="114"/>
      <c r="JO122" s="125"/>
      <c r="JP122" s="114"/>
      <c r="JQ122" s="125"/>
      <c r="JR122" s="114"/>
      <c r="JS122" s="125"/>
      <c r="JT122" s="114"/>
      <c r="JU122" s="125"/>
      <c r="JV122" s="114"/>
      <c r="JW122" s="125"/>
      <c r="JX122" s="114"/>
      <c r="JY122" s="126"/>
      <c r="JZ122" s="126"/>
      <c r="KA122" s="126"/>
      <c r="KB122" s="126"/>
      <c r="KC122" s="126"/>
      <c r="KD122" s="126"/>
      <c r="KE122" s="126"/>
      <c r="KF122" s="126"/>
      <c r="KG122" s="126"/>
      <c r="KH122" s="126"/>
      <c r="KI122" s="126"/>
      <c r="KJ122" s="126"/>
      <c r="KK122" s="126"/>
      <c r="KL122" s="126"/>
    </row>
    <row r="123" customFormat="false" ht="13.8" hidden="false" customHeight="false" outlineLevel="0" collapsed="false">
      <c r="A123" s="76"/>
      <c r="B123" s="76"/>
      <c r="C123" s="76"/>
      <c r="D123" s="76"/>
      <c r="E123" s="76" t="s">
        <v>158</v>
      </c>
      <c r="F123" s="109" t="n">
        <v>101.23</v>
      </c>
      <c r="G123" s="109" t="n">
        <v>516.71</v>
      </c>
      <c r="H123" s="109" t="n">
        <v>-163673.75</v>
      </c>
      <c r="I123" s="109" t="n">
        <v>33.71</v>
      </c>
      <c r="J123" s="109" t="n">
        <v>1924.69</v>
      </c>
      <c r="K123" s="109" t="n">
        <v>760.06</v>
      </c>
      <c r="L123" s="109" t="n">
        <v>-2670.3</v>
      </c>
      <c r="M123" s="109" t="n">
        <v>-3621.66</v>
      </c>
      <c r="N123" s="109" t="n">
        <v>1631.12</v>
      </c>
      <c r="O123" s="109" t="n">
        <v>3775</v>
      </c>
      <c r="P123" s="109" t="n">
        <v>-73.75</v>
      </c>
      <c r="Q123" s="109" t="n">
        <v>972.01</v>
      </c>
      <c r="R123" s="109" t="n">
        <v>0</v>
      </c>
      <c r="S123" s="109" t="n">
        <v>0</v>
      </c>
      <c r="T123" s="109" t="n">
        <v>-53.48</v>
      </c>
      <c r="U123" s="109" t="n">
        <v>-15897.65</v>
      </c>
      <c r="V123" s="109" t="n">
        <v>-2236.66</v>
      </c>
      <c r="W123" s="109" t="n">
        <v>0</v>
      </c>
      <c r="X123" s="109" t="n">
        <v>136.35</v>
      </c>
      <c r="Y123" s="109" t="n">
        <v>-31373.29</v>
      </c>
      <c r="Z123" s="109" t="n">
        <v>-1672.67</v>
      </c>
      <c r="AA123" s="109" t="n">
        <v>0</v>
      </c>
      <c r="AB123" s="109" t="n">
        <v>23.77</v>
      </c>
      <c r="AC123" s="109" t="n">
        <v>120.21</v>
      </c>
      <c r="AD123" s="109" t="n">
        <v>0</v>
      </c>
      <c r="AE123" s="109" t="n">
        <v>-337.32</v>
      </c>
      <c r="AF123" s="109" t="n">
        <v>-2628.02</v>
      </c>
      <c r="AG123" s="109" t="n">
        <v>475.27</v>
      </c>
      <c r="AH123" s="109" t="n">
        <v>-771.53</v>
      </c>
      <c r="AI123" s="109" t="n">
        <v>-3780.36</v>
      </c>
      <c r="AJ123" s="109" t="n">
        <v>-4676.02</v>
      </c>
      <c r="AK123" s="109" t="n">
        <v>-150.7</v>
      </c>
      <c r="AL123" s="109" t="n">
        <v>80.3</v>
      </c>
      <c r="AM123" s="109" t="n">
        <v>-2161.5</v>
      </c>
      <c r="AN123" s="109" t="n">
        <v>-110.41</v>
      </c>
      <c r="AO123" s="109" t="n">
        <v>-551.99</v>
      </c>
      <c r="AP123" s="109" t="n">
        <v>-11391.91</v>
      </c>
      <c r="AQ123" s="109" t="n">
        <v>-5056.07</v>
      </c>
      <c r="AR123" s="109" t="n">
        <v>-1394.87</v>
      </c>
      <c r="AS123" s="109" t="n">
        <v>-9464.2</v>
      </c>
      <c r="AT123" s="109" t="n">
        <v>-27.25</v>
      </c>
      <c r="AU123" s="109" t="n">
        <v>-9131.25</v>
      </c>
      <c r="AV123" s="109" t="n">
        <v>116.61</v>
      </c>
      <c r="AW123" s="109" t="n">
        <v>-2174.07</v>
      </c>
      <c r="AX123" s="109" t="n">
        <v>-6289.34</v>
      </c>
      <c r="AY123" s="109" t="n">
        <v>-4846.48</v>
      </c>
      <c r="AZ123" s="109" t="n">
        <v>-4833.7</v>
      </c>
      <c r="BA123" s="109" t="n">
        <v>-4667.4</v>
      </c>
      <c r="BB123" s="109" t="n">
        <v>22.43</v>
      </c>
      <c r="BC123" s="109" t="n">
        <v>18</v>
      </c>
      <c r="BD123" s="109" t="n">
        <v>-351.21</v>
      </c>
      <c r="BE123" s="109" t="n">
        <v>0</v>
      </c>
      <c r="BF123" s="109" t="n">
        <v>-10.3</v>
      </c>
      <c r="BG123" s="109" t="n">
        <v>-18349.14</v>
      </c>
      <c r="BH123" s="109" t="n">
        <v>-6465.83</v>
      </c>
      <c r="BI123" s="109" t="n">
        <v>-4974.52</v>
      </c>
      <c r="BJ123" s="109" t="n">
        <v>251.05</v>
      </c>
      <c r="BK123" s="109" t="n">
        <v>-3562.54</v>
      </c>
      <c r="BL123" s="109" t="n">
        <v>0</v>
      </c>
      <c r="BM123" s="109" t="n">
        <v>-4349.6</v>
      </c>
      <c r="BN123" s="109" t="n">
        <v>-4954.96</v>
      </c>
      <c r="BO123" s="109" t="n">
        <v>-1394</v>
      </c>
      <c r="BP123" s="109" t="n">
        <v>243.16</v>
      </c>
      <c r="BQ123" s="109" t="n">
        <v>-1331.73</v>
      </c>
      <c r="BR123" s="109" t="n">
        <v>70.12</v>
      </c>
      <c r="BS123" s="109" t="n">
        <v>-6983.31</v>
      </c>
      <c r="BT123" s="109" t="n">
        <v>0</v>
      </c>
      <c r="BU123" s="109" t="n">
        <v>1935.19</v>
      </c>
      <c r="BV123" s="109" t="n">
        <v>-19118.13</v>
      </c>
      <c r="BW123" s="109" t="n">
        <v>0</v>
      </c>
      <c r="BX123" s="109" t="n">
        <v>1284.45</v>
      </c>
      <c r="BY123" s="109" t="n">
        <v>0</v>
      </c>
      <c r="BZ123" s="109" t="n">
        <v>-415.95</v>
      </c>
      <c r="CA123" s="109" t="n">
        <v>-28.24</v>
      </c>
      <c r="CB123" s="109" t="n">
        <v>0</v>
      </c>
      <c r="CC123" s="109" t="n">
        <v>134.13</v>
      </c>
      <c r="CD123" s="109" t="n">
        <v>-1003.59</v>
      </c>
      <c r="CE123" s="109" t="n">
        <v>0</v>
      </c>
      <c r="CF123" s="109" t="n">
        <v>-4647.95</v>
      </c>
      <c r="CG123" s="109" t="n">
        <v>-52.79</v>
      </c>
      <c r="CH123" s="109" t="n">
        <v>-8191.45</v>
      </c>
      <c r="CI123" s="109" t="n">
        <v>-3118.02</v>
      </c>
      <c r="CJ123" s="109" t="n">
        <v>-4165.03</v>
      </c>
      <c r="CK123" s="109" t="n">
        <v>1260.18</v>
      </c>
      <c r="CL123" s="109" t="n">
        <v>238.37</v>
      </c>
      <c r="CM123" s="109" t="n">
        <v>235.96</v>
      </c>
      <c r="CN123" s="109" t="n">
        <v>-913.56</v>
      </c>
      <c r="CO123" s="109" t="n">
        <v>-9164.05</v>
      </c>
      <c r="CP123" s="109" t="n">
        <v>-2185.8</v>
      </c>
      <c r="CQ123" s="109" t="n">
        <v>199.29</v>
      </c>
      <c r="CR123" s="109" t="n">
        <v>-3919.98</v>
      </c>
      <c r="CS123" s="109" t="n">
        <v>-1292.88</v>
      </c>
      <c r="CT123" s="109" t="n">
        <v>1053.47</v>
      </c>
      <c r="CU123" s="109" t="n">
        <v>-2162.61</v>
      </c>
      <c r="CV123" s="109" t="n">
        <v>200.3</v>
      </c>
      <c r="CW123" s="109" t="n">
        <v>-2975.07</v>
      </c>
      <c r="CX123" s="109" t="n">
        <v>5.61</v>
      </c>
      <c r="CY123" s="109" t="n">
        <v>-813.98</v>
      </c>
      <c r="CZ123" s="109" t="n">
        <v>-13.04</v>
      </c>
      <c r="DA123" s="109" t="n">
        <v>-3109.77</v>
      </c>
      <c r="DB123" s="109" t="n">
        <v>19.11</v>
      </c>
      <c r="DC123" s="109" t="n">
        <v>-2195.71</v>
      </c>
      <c r="DD123" s="109" t="n">
        <v>44.03</v>
      </c>
      <c r="DE123" s="109" t="n">
        <v>-3507.22</v>
      </c>
      <c r="DF123" s="109" t="n">
        <v>-7597.55</v>
      </c>
      <c r="DG123" s="109" t="n">
        <v>145.76</v>
      </c>
      <c r="DH123" s="109" t="n">
        <v>52.99</v>
      </c>
      <c r="DI123" s="109" t="n">
        <v>40.72</v>
      </c>
      <c r="DJ123" s="109" t="n">
        <v>64.2</v>
      </c>
      <c r="DK123" s="109" t="n">
        <v>-3428.63</v>
      </c>
      <c r="DL123" s="109" t="n">
        <v>0</v>
      </c>
      <c r="DM123" s="109" t="n">
        <v>-587.76</v>
      </c>
      <c r="DN123" s="109" t="n">
        <v>949.36</v>
      </c>
      <c r="DO123" s="109" t="n">
        <v>28.11</v>
      </c>
      <c r="DP123" s="109" t="n">
        <v>41.89</v>
      </c>
      <c r="DQ123" s="109" t="n">
        <v>336.47</v>
      </c>
      <c r="DR123" s="109" t="n">
        <v>-4062.84</v>
      </c>
      <c r="DS123" s="109" t="n">
        <v>-563.81</v>
      </c>
      <c r="DT123" s="109" t="n">
        <v>-363.52</v>
      </c>
      <c r="DU123" s="109" t="n">
        <v>88.14</v>
      </c>
      <c r="DV123" s="109" t="n">
        <v>-10036.51</v>
      </c>
      <c r="DW123" s="109" t="n">
        <v>351.47</v>
      </c>
      <c r="DX123" s="109" t="n">
        <v>0</v>
      </c>
      <c r="DY123" s="109" t="n">
        <v>380.48</v>
      </c>
      <c r="DZ123" s="109" t="n">
        <v>8.88</v>
      </c>
      <c r="EA123" s="109" t="n">
        <v>-23000</v>
      </c>
      <c r="EB123" s="109" t="n">
        <v>-944.41</v>
      </c>
      <c r="EC123" s="109" t="n">
        <v>0</v>
      </c>
      <c r="ED123" s="109" t="n">
        <v>21.17</v>
      </c>
      <c r="EE123" s="109" t="n">
        <v>25.91</v>
      </c>
      <c r="EF123" s="109" t="n">
        <v>-3162.97</v>
      </c>
      <c r="EG123" s="109" t="n">
        <v>-707.07</v>
      </c>
      <c r="EH123" s="109" t="n">
        <v>-570.88</v>
      </c>
      <c r="EI123" s="109" t="n">
        <v>0</v>
      </c>
      <c r="EJ123" s="109" t="n">
        <v>-294.74</v>
      </c>
      <c r="EK123" s="109" t="n">
        <v>-2423.67</v>
      </c>
      <c r="EL123" s="109" t="n">
        <v>36.43</v>
      </c>
      <c r="EM123" s="109" t="n">
        <v>-25261.73</v>
      </c>
      <c r="EN123" s="109" t="n">
        <v>3497.42</v>
      </c>
      <c r="EO123" s="109" t="n">
        <v>78.24</v>
      </c>
      <c r="EP123" s="109" t="n">
        <v>-2123.79</v>
      </c>
      <c r="EQ123" s="109" t="n">
        <v>-4872</v>
      </c>
      <c r="ER123" s="109" t="n">
        <v>-1718.76</v>
      </c>
      <c r="ES123" s="109" t="n">
        <v>304.73</v>
      </c>
      <c r="ET123" s="109" t="n">
        <v>0</v>
      </c>
      <c r="EU123" s="109" t="n">
        <v>0</v>
      </c>
      <c r="EV123" s="109" t="n">
        <v>0</v>
      </c>
      <c r="EW123" s="109" t="n">
        <v>0</v>
      </c>
      <c r="EX123" s="109" t="n">
        <v>0</v>
      </c>
      <c r="EY123" s="109" t="n">
        <f aca="false">ROUND(SUM(F123:EX123),5)</f>
        <v>-488825.94</v>
      </c>
      <c r="EZ123" s="114"/>
      <c r="FA123" s="125"/>
      <c r="FB123" s="114"/>
      <c r="FC123" s="125"/>
      <c r="FD123" s="114"/>
      <c r="FE123" s="125"/>
      <c r="FF123" s="114"/>
      <c r="FG123" s="125"/>
      <c r="FH123" s="114"/>
      <c r="FI123" s="125"/>
      <c r="FJ123" s="114"/>
      <c r="FK123" s="125"/>
      <c r="FL123" s="114"/>
      <c r="FM123" s="125"/>
      <c r="FN123" s="114"/>
      <c r="FO123" s="125"/>
      <c r="FP123" s="114"/>
      <c r="FQ123" s="125"/>
      <c r="FR123" s="114"/>
      <c r="FS123" s="125"/>
      <c r="FT123" s="114"/>
      <c r="FU123" s="125"/>
      <c r="FV123" s="114"/>
      <c r="FW123" s="125"/>
      <c r="FX123" s="114"/>
      <c r="FY123" s="125"/>
      <c r="FZ123" s="114"/>
      <c r="GA123" s="125"/>
      <c r="GB123" s="114"/>
      <c r="GC123" s="125"/>
      <c r="GD123" s="114"/>
      <c r="GE123" s="125"/>
      <c r="GF123" s="114"/>
      <c r="GG123" s="125"/>
      <c r="GH123" s="114"/>
      <c r="GI123" s="125"/>
      <c r="GJ123" s="114"/>
      <c r="GK123" s="125"/>
      <c r="GL123" s="114"/>
      <c r="GM123" s="125"/>
      <c r="GN123" s="114"/>
      <c r="GO123" s="125"/>
      <c r="GP123" s="114"/>
      <c r="GQ123" s="125"/>
      <c r="GR123" s="114"/>
      <c r="GS123" s="125"/>
      <c r="GT123" s="114"/>
      <c r="GU123" s="125"/>
      <c r="GV123" s="114"/>
      <c r="GW123" s="125"/>
      <c r="GX123" s="114"/>
      <c r="GY123" s="125"/>
      <c r="GZ123" s="114"/>
      <c r="HA123" s="125"/>
      <c r="HB123" s="114"/>
      <c r="HC123" s="125"/>
      <c r="HD123" s="114"/>
      <c r="HE123" s="125"/>
      <c r="HF123" s="114"/>
      <c r="HG123" s="125"/>
      <c r="HH123" s="114"/>
      <c r="HI123" s="125"/>
      <c r="HJ123" s="114"/>
      <c r="HK123" s="125"/>
      <c r="HL123" s="114"/>
      <c r="HM123" s="125"/>
      <c r="HN123" s="114"/>
      <c r="HO123" s="125"/>
      <c r="HP123" s="114"/>
      <c r="HQ123" s="125"/>
      <c r="HR123" s="114"/>
      <c r="HS123" s="125"/>
      <c r="HT123" s="114"/>
      <c r="HU123" s="125"/>
      <c r="HV123" s="114"/>
      <c r="HW123" s="125"/>
      <c r="HX123" s="114"/>
      <c r="HY123" s="125"/>
      <c r="HZ123" s="114"/>
      <c r="IA123" s="125"/>
      <c r="IB123" s="114"/>
      <c r="IC123" s="125"/>
      <c r="ID123" s="114"/>
      <c r="IE123" s="125"/>
      <c r="IF123" s="114"/>
      <c r="IG123" s="125"/>
      <c r="IH123" s="114"/>
      <c r="II123" s="125"/>
      <c r="IJ123" s="114"/>
      <c r="IK123" s="125"/>
      <c r="IL123" s="114"/>
      <c r="IM123" s="125"/>
      <c r="IN123" s="114"/>
      <c r="IO123" s="125"/>
      <c r="IP123" s="114"/>
      <c r="IQ123" s="125"/>
      <c r="IR123" s="114"/>
      <c r="IS123" s="125"/>
      <c r="IT123" s="114"/>
      <c r="IU123" s="125"/>
      <c r="IV123" s="114"/>
      <c r="IW123" s="125"/>
      <c r="IX123" s="114"/>
      <c r="IY123" s="125"/>
      <c r="IZ123" s="114"/>
      <c r="JA123" s="125"/>
      <c r="JB123" s="114"/>
      <c r="JC123" s="125"/>
      <c r="JD123" s="114"/>
      <c r="JE123" s="125"/>
      <c r="JF123" s="114"/>
      <c r="JG123" s="125"/>
      <c r="JH123" s="114"/>
      <c r="JI123" s="125"/>
      <c r="JJ123" s="114"/>
      <c r="JK123" s="125"/>
      <c r="JL123" s="114"/>
      <c r="JM123" s="125"/>
      <c r="JN123" s="114"/>
      <c r="JO123" s="125"/>
      <c r="JP123" s="114"/>
      <c r="JQ123" s="125"/>
      <c r="JR123" s="114"/>
      <c r="JS123" s="125"/>
      <c r="JT123" s="114"/>
      <c r="JU123" s="125"/>
      <c r="JV123" s="114"/>
      <c r="JW123" s="125"/>
      <c r="JX123" s="114"/>
      <c r="JY123" s="126"/>
      <c r="JZ123" s="126"/>
      <c r="KA123" s="126"/>
      <c r="KB123" s="126"/>
      <c r="KC123" s="126"/>
      <c r="KD123" s="126"/>
      <c r="KE123" s="126"/>
      <c r="KF123" s="126"/>
      <c r="KG123" s="126"/>
      <c r="KH123" s="126"/>
      <c r="KI123" s="126"/>
      <c r="KJ123" s="126"/>
      <c r="KK123" s="126"/>
      <c r="KL123" s="126"/>
    </row>
    <row r="124" customFormat="false" ht="13.8" hidden="false" customHeight="false" outlineLevel="0" collapsed="false">
      <c r="A124" s="76"/>
      <c r="B124" s="76"/>
      <c r="C124" s="76"/>
      <c r="D124" s="76"/>
      <c r="E124" s="76" t="s">
        <v>159</v>
      </c>
      <c r="F124" s="109" t="n">
        <v>0</v>
      </c>
      <c r="G124" s="109" t="n">
        <v>0</v>
      </c>
      <c r="H124" s="109" t="n">
        <v>0</v>
      </c>
      <c r="I124" s="109" t="n">
        <v>0</v>
      </c>
      <c r="J124" s="109" t="n">
        <v>0</v>
      </c>
      <c r="K124" s="109" t="n">
        <v>0</v>
      </c>
      <c r="L124" s="109" t="n">
        <v>0</v>
      </c>
      <c r="M124" s="109" t="n">
        <v>0</v>
      </c>
      <c r="N124" s="109" t="n">
        <v>0</v>
      </c>
      <c r="O124" s="109" t="n">
        <v>0</v>
      </c>
      <c r="P124" s="109" t="n">
        <v>0</v>
      </c>
      <c r="Q124" s="109" t="n">
        <v>0</v>
      </c>
      <c r="R124" s="109" t="n">
        <v>0</v>
      </c>
      <c r="S124" s="109" t="n">
        <v>0</v>
      </c>
      <c r="T124" s="109" t="n">
        <v>0</v>
      </c>
      <c r="U124" s="109" t="n">
        <v>0</v>
      </c>
      <c r="V124" s="109" t="n">
        <v>0</v>
      </c>
      <c r="W124" s="109" t="n">
        <v>0</v>
      </c>
      <c r="X124" s="109" t="n">
        <v>0</v>
      </c>
      <c r="Y124" s="109" t="n">
        <v>0</v>
      </c>
      <c r="Z124" s="109" t="n">
        <v>0</v>
      </c>
      <c r="AA124" s="109" t="n">
        <v>0</v>
      </c>
      <c r="AB124" s="109" t="n">
        <v>0</v>
      </c>
      <c r="AC124" s="109" t="n">
        <v>0</v>
      </c>
      <c r="AD124" s="109" t="n">
        <v>0</v>
      </c>
      <c r="AE124" s="109" t="n">
        <v>0</v>
      </c>
      <c r="AF124" s="109" t="n">
        <v>0</v>
      </c>
      <c r="AG124" s="109" t="n">
        <v>0</v>
      </c>
      <c r="AH124" s="109" t="n">
        <v>0</v>
      </c>
      <c r="AI124" s="109" t="n">
        <v>0</v>
      </c>
      <c r="AJ124" s="109" t="n">
        <v>0</v>
      </c>
      <c r="AK124" s="109" t="n">
        <v>0</v>
      </c>
      <c r="AL124" s="109" t="n">
        <v>0</v>
      </c>
      <c r="AM124" s="109" t="n">
        <v>0</v>
      </c>
      <c r="AN124" s="109" t="n">
        <v>0</v>
      </c>
      <c r="AO124" s="109" t="n">
        <v>0</v>
      </c>
      <c r="AP124" s="109" t="n">
        <v>0</v>
      </c>
      <c r="AQ124" s="109" t="n">
        <v>0</v>
      </c>
      <c r="AR124" s="109" t="n">
        <v>0</v>
      </c>
      <c r="AS124" s="109" t="n">
        <v>0</v>
      </c>
      <c r="AT124" s="109" t="n">
        <v>0</v>
      </c>
      <c r="AU124" s="109" t="n">
        <v>0</v>
      </c>
      <c r="AV124" s="109" t="n">
        <v>0</v>
      </c>
      <c r="AW124" s="109" t="n">
        <v>0</v>
      </c>
      <c r="AX124" s="109" t="n">
        <v>0</v>
      </c>
      <c r="AY124" s="109" t="n">
        <v>0</v>
      </c>
      <c r="AZ124" s="109" t="n">
        <v>0</v>
      </c>
      <c r="BA124" s="109" t="n">
        <v>0</v>
      </c>
      <c r="BB124" s="109" t="n">
        <v>0</v>
      </c>
      <c r="BC124" s="109" t="n">
        <v>0</v>
      </c>
      <c r="BD124" s="109" t="n">
        <v>0</v>
      </c>
      <c r="BE124" s="109" t="n">
        <v>0</v>
      </c>
      <c r="BF124" s="109" t="n">
        <v>0</v>
      </c>
      <c r="BG124" s="109" t="n">
        <v>0</v>
      </c>
      <c r="BH124" s="109" t="n">
        <v>0</v>
      </c>
      <c r="BI124" s="109" t="n">
        <v>0</v>
      </c>
      <c r="BJ124" s="109" t="n">
        <v>0</v>
      </c>
      <c r="BK124" s="109" t="n">
        <v>0</v>
      </c>
      <c r="BL124" s="109" t="n">
        <v>0</v>
      </c>
      <c r="BM124" s="109" t="n">
        <v>0</v>
      </c>
      <c r="BN124" s="109" t="n">
        <v>0</v>
      </c>
      <c r="BO124" s="109" t="n">
        <v>0</v>
      </c>
      <c r="BP124" s="109" t="n">
        <v>0</v>
      </c>
      <c r="BQ124" s="109" t="n">
        <v>0</v>
      </c>
      <c r="BR124" s="109" t="n">
        <v>0</v>
      </c>
      <c r="BS124" s="109" t="n">
        <v>0</v>
      </c>
      <c r="BT124" s="109" t="n">
        <v>0</v>
      </c>
      <c r="BU124" s="109" t="n">
        <v>0</v>
      </c>
      <c r="BV124" s="109" t="n">
        <v>0</v>
      </c>
      <c r="BW124" s="109" t="n">
        <v>0</v>
      </c>
      <c r="BX124" s="109" t="n">
        <v>0</v>
      </c>
      <c r="BY124" s="109" t="n">
        <v>0</v>
      </c>
      <c r="BZ124" s="109" t="n">
        <v>0</v>
      </c>
      <c r="CA124" s="109" t="n">
        <v>0</v>
      </c>
      <c r="CB124" s="109" t="n">
        <v>0</v>
      </c>
      <c r="CC124" s="109" t="n">
        <v>0</v>
      </c>
      <c r="CD124" s="109" t="n">
        <v>0</v>
      </c>
      <c r="CE124" s="109" t="n">
        <v>0</v>
      </c>
      <c r="CF124" s="109" t="n">
        <v>0</v>
      </c>
      <c r="CG124" s="109" t="n">
        <v>0</v>
      </c>
      <c r="CH124" s="109" t="n">
        <v>0</v>
      </c>
      <c r="CI124" s="109" t="n">
        <v>0</v>
      </c>
      <c r="CJ124" s="109" t="n">
        <v>0</v>
      </c>
      <c r="CK124" s="109" t="n">
        <v>0</v>
      </c>
      <c r="CL124" s="109" t="n">
        <v>0</v>
      </c>
      <c r="CM124" s="109" t="n">
        <v>0</v>
      </c>
      <c r="CN124" s="109" t="n">
        <v>0</v>
      </c>
      <c r="CO124" s="109" t="n">
        <v>0</v>
      </c>
      <c r="CP124" s="109" t="n">
        <v>0</v>
      </c>
      <c r="CQ124" s="109" t="n">
        <v>0</v>
      </c>
      <c r="CR124" s="109" t="n">
        <v>0</v>
      </c>
      <c r="CS124" s="109" t="n">
        <v>2150</v>
      </c>
      <c r="CT124" s="109" t="n">
        <v>0</v>
      </c>
      <c r="CU124" s="109" t="n">
        <v>0</v>
      </c>
      <c r="CV124" s="109" t="n">
        <v>0</v>
      </c>
      <c r="CW124" s="109" t="n">
        <v>0</v>
      </c>
      <c r="CX124" s="109" t="n">
        <v>0</v>
      </c>
      <c r="CY124" s="109" t="n">
        <v>0</v>
      </c>
      <c r="CZ124" s="109" t="n">
        <v>0</v>
      </c>
      <c r="DA124" s="109" t="n">
        <v>0</v>
      </c>
      <c r="DB124" s="109" t="n">
        <v>0</v>
      </c>
      <c r="DC124" s="109" t="n">
        <v>0</v>
      </c>
      <c r="DD124" s="109" t="n">
        <v>0</v>
      </c>
      <c r="DE124" s="109" t="n">
        <v>0</v>
      </c>
      <c r="DF124" s="109" t="n">
        <v>0</v>
      </c>
      <c r="DG124" s="109" t="n">
        <v>0</v>
      </c>
      <c r="DH124" s="109" t="n">
        <v>0</v>
      </c>
      <c r="DI124" s="109" t="n">
        <v>0</v>
      </c>
      <c r="DJ124" s="109" t="n">
        <v>0</v>
      </c>
      <c r="DK124" s="109" t="n">
        <v>0</v>
      </c>
      <c r="DL124" s="109" t="n">
        <v>0</v>
      </c>
      <c r="DM124" s="109" t="n">
        <v>0</v>
      </c>
      <c r="DN124" s="109" t="n">
        <v>0</v>
      </c>
      <c r="DO124" s="109" t="n">
        <v>0</v>
      </c>
      <c r="DP124" s="109" t="n">
        <v>0</v>
      </c>
      <c r="DQ124" s="109" t="n">
        <v>0</v>
      </c>
      <c r="DR124" s="109" t="n">
        <v>0</v>
      </c>
      <c r="DS124" s="109" t="n">
        <v>0</v>
      </c>
      <c r="DT124" s="109" t="n">
        <v>0</v>
      </c>
      <c r="DU124" s="109" t="n">
        <v>0</v>
      </c>
      <c r="DV124" s="109" t="n">
        <v>0</v>
      </c>
      <c r="DW124" s="109" t="n">
        <v>0</v>
      </c>
      <c r="DX124" s="109" t="n">
        <v>0</v>
      </c>
      <c r="DY124" s="109" t="n">
        <v>0</v>
      </c>
      <c r="DZ124" s="109" t="n">
        <v>0</v>
      </c>
      <c r="EA124" s="109" t="n">
        <v>0</v>
      </c>
      <c r="EB124" s="109" t="n">
        <v>0</v>
      </c>
      <c r="EC124" s="109" t="n">
        <v>0</v>
      </c>
      <c r="ED124" s="109" t="n">
        <v>0</v>
      </c>
      <c r="EE124" s="109" t="n">
        <v>0</v>
      </c>
      <c r="EF124" s="109" t="n">
        <v>0</v>
      </c>
      <c r="EG124" s="109" t="n">
        <v>0</v>
      </c>
      <c r="EH124" s="109" t="n">
        <v>0</v>
      </c>
      <c r="EI124" s="109" t="n">
        <v>0</v>
      </c>
      <c r="EJ124" s="109" t="n">
        <v>0</v>
      </c>
      <c r="EK124" s="109" t="n">
        <v>0</v>
      </c>
      <c r="EL124" s="109" t="n">
        <v>0</v>
      </c>
      <c r="EM124" s="109" t="n">
        <v>0</v>
      </c>
      <c r="EN124" s="109" t="n">
        <v>0</v>
      </c>
      <c r="EO124" s="109" t="n">
        <v>0</v>
      </c>
      <c r="EP124" s="109" t="n">
        <v>0</v>
      </c>
      <c r="EQ124" s="109" t="n">
        <v>0</v>
      </c>
      <c r="ER124" s="109" t="n">
        <v>0</v>
      </c>
      <c r="ES124" s="109" t="n">
        <v>0</v>
      </c>
      <c r="ET124" s="109" t="n">
        <v>0</v>
      </c>
      <c r="EU124" s="109" t="n">
        <v>0</v>
      </c>
      <c r="EV124" s="109" t="n">
        <v>0</v>
      </c>
      <c r="EW124" s="109" t="n">
        <v>0</v>
      </c>
      <c r="EX124" s="109" t="n">
        <v>0</v>
      </c>
      <c r="EY124" s="109" t="n">
        <f aca="false">ROUND(SUM(F124:EX124),5)</f>
        <v>2150</v>
      </c>
      <c r="EZ124" s="114"/>
      <c r="FA124" s="125"/>
      <c r="FB124" s="114"/>
      <c r="FC124" s="125"/>
      <c r="FD124" s="114"/>
      <c r="FE124" s="125"/>
      <c r="FF124" s="114"/>
      <c r="FG124" s="125"/>
      <c r="FH124" s="114"/>
      <c r="FI124" s="125"/>
      <c r="FJ124" s="114"/>
      <c r="FK124" s="125"/>
      <c r="FL124" s="114"/>
      <c r="FM124" s="125"/>
      <c r="FN124" s="114"/>
      <c r="FO124" s="125"/>
      <c r="FP124" s="114"/>
      <c r="FQ124" s="125"/>
      <c r="FR124" s="114"/>
      <c r="FS124" s="125"/>
      <c r="FT124" s="114"/>
      <c r="FU124" s="125"/>
      <c r="FV124" s="114"/>
      <c r="FW124" s="125"/>
      <c r="FX124" s="114"/>
      <c r="FY124" s="125"/>
      <c r="FZ124" s="114"/>
      <c r="GA124" s="125"/>
      <c r="GB124" s="114"/>
      <c r="GC124" s="125"/>
      <c r="GD124" s="114"/>
      <c r="GE124" s="125"/>
      <c r="GF124" s="114"/>
      <c r="GG124" s="125"/>
      <c r="GH124" s="114"/>
      <c r="GI124" s="125"/>
      <c r="GJ124" s="114"/>
      <c r="GK124" s="125"/>
      <c r="GL124" s="114"/>
      <c r="GM124" s="125"/>
      <c r="GN124" s="114"/>
      <c r="GO124" s="125"/>
      <c r="GP124" s="114"/>
      <c r="GQ124" s="125"/>
      <c r="GR124" s="114"/>
      <c r="GS124" s="125"/>
      <c r="GT124" s="114"/>
      <c r="GU124" s="125"/>
      <c r="GV124" s="114"/>
      <c r="GW124" s="125"/>
      <c r="GX124" s="114"/>
      <c r="GY124" s="125"/>
      <c r="GZ124" s="114"/>
      <c r="HA124" s="125"/>
      <c r="HB124" s="114"/>
      <c r="HC124" s="125"/>
      <c r="HD124" s="114"/>
      <c r="HE124" s="125"/>
      <c r="HF124" s="114"/>
      <c r="HG124" s="125"/>
      <c r="HH124" s="114"/>
      <c r="HI124" s="125"/>
      <c r="HJ124" s="114"/>
      <c r="HK124" s="125"/>
      <c r="HL124" s="114"/>
      <c r="HM124" s="125"/>
      <c r="HN124" s="114"/>
      <c r="HO124" s="125"/>
      <c r="HP124" s="114"/>
      <c r="HQ124" s="125"/>
      <c r="HR124" s="114"/>
      <c r="HS124" s="125"/>
      <c r="HT124" s="114"/>
      <c r="HU124" s="125"/>
      <c r="HV124" s="114"/>
      <c r="HW124" s="125"/>
      <c r="HX124" s="114"/>
      <c r="HY124" s="125"/>
      <c r="HZ124" s="114"/>
      <c r="IA124" s="125"/>
      <c r="IB124" s="114"/>
      <c r="IC124" s="125"/>
      <c r="ID124" s="114"/>
      <c r="IE124" s="125"/>
      <c r="IF124" s="114"/>
      <c r="IG124" s="125"/>
      <c r="IH124" s="114"/>
      <c r="II124" s="125"/>
      <c r="IJ124" s="114"/>
      <c r="IK124" s="125"/>
      <c r="IL124" s="114"/>
      <c r="IM124" s="125"/>
      <c r="IN124" s="114"/>
      <c r="IO124" s="125"/>
      <c r="IP124" s="114"/>
      <c r="IQ124" s="125"/>
      <c r="IR124" s="114"/>
      <c r="IS124" s="125"/>
      <c r="IT124" s="114"/>
      <c r="IU124" s="125"/>
      <c r="IV124" s="114"/>
      <c r="IW124" s="125"/>
      <c r="IX124" s="114"/>
      <c r="IY124" s="125"/>
      <c r="IZ124" s="114"/>
      <c r="JA124" s="125"/>
      <c r="JB124" s="114"/>
      <c r="JC124" s="125"/>
      <c r="JD124" s="114"/>
      <c r="JE124" s="125"/>
      <c r="JF124" s="114"/>
      <c r="JG124" s="125"/>
      <c r="JH124" s="114"/>
      <c r="JI124" s="125"/>
      <c r="JJ124" s="114"/>
      <c r="JK124" s="125"/>
      <c r="JL124" s="114"/>
      <c r="JM124" s="125"/>
      <c r="JN124" s="114"/>
      <c r="JO124" s="125"/>
      <c r="JP124" s="114"/>
      <c r="JQ124" s="125"/>
      <c r="JR124" s="114"/>
      <c r="JS124" s="125"/>
      <c r="JT124" s="114"/>
      <c r="JU124" s="125"/>
      <c r="JV124" s="114"/>
      <c r="JW124" s="125"/>
      <c r="JX124" s="114"/>
      <c r="JY124" s="126"/>
      <c r="JZ124" s="126"/>
      <c r="KA124" s="126"/>
      <c r="KB124" s="126"/>
      <c r="KC124" s="126"/>
      <c r="KD124" s="126"/>
      <c r="KE124" s="126"/>
      <c r="KF124" s="126"/>
      <c r="KG124" s="126"/>
      <c r="KH124" s="126"/>
      <c r="KI124" s="126"/>
      <c r="KJ124" s="126"/>
      <c r="KK124" s="126"/>
      <c r="KL124" s="126"/>
    </row>
    <row r="125" customFormat="false" ht="13.8" hidden="false" customHeight="false" outlineLevel="0" collapsed="false">
      <c r="A125" s="76"/>
      <c r="B125" s="76"/>
      <c r="C125" s="76"/>
      <c r="D125" s="76"/>
      <c r="E125" s="76" t="s">
        <v>160</v>
      </c>
      <c r="F125" s="109" t="n">
        <v>0</v>
      </c>
      <c r="G125" s="109" t="n">
        <v>0</v>
      </c>
      <c r="H125" s="109" t="n">
        <v>0</v>
      </c>
      <c r="I125" s="109" t="n">
        <v>0</v>
      </c>
      <c r="J125" s="109" t="n">
        <v>250</v>
      </c>
      <c r="K125" s="109" t="n">
        <v>0</v>
      </c>
      <c r="L125" s="109" t="n">
        <v>0</v>
      </c>
      <c r="M125" s="109" t="n">
        <v>0</v>
      </c>
      <c r="N125" s="109" t="n">
        <v>0</v>
      </c>
      <c r="O125" s="109" t="n">
        <v>0</v>
      </c>
      <c r="P125" s="109" t="n">
        <v>0</v>
      </c>
      <c r="Q125" s="109" t="n">
        <v>38.41</v>
      </c>
      <c r="R125" s="109" t="n">
        <v>0</v>
      </c>
      <c r="S125" s="109" t="n">
        <v>0</v>
      </c>
      <c r="T125" s="109" t="n">
        <v>0</v>
      </c>
      <c r="U125" s="109" t="n">
        <v>0</v>
      </c>
      <c r="V125" s="109" t="n">
        <v>0</v>
      </c>
      <c r="W125" s="109" t="n">
        <v>0</v>
      </c>
      <c r="X125" s="109" t="n">
        <v>0</v>
      </c>
      <c r="Y125" s="109" t="n">
        <v>0</v>
      </c>
      <c r="Z125" s="109" t="n">
        <v>94.05</v>
      </c>
      <c r="AA125" s="109" t="n">
        <v>0</v>
      </c>
      <c r="AB125" s="109" t="n">
        <v>0</v>
      </c>
      <c r="AC125" s="109" t="n">
        <v>0</v>
      </c>
      <c r="AD125" s="109" t="n">
        <v>0</v>
      </c>
      <c r="AE125" s="109" t="n">
        <v>0</v>
      </c>
      <c r="AF125" s="109" t="n">
        <v>0</v>
      </c>
      <c r="AG125" s="109" t="n">
        <v>0</v>
      </c>
      <c r="AH125" s="109" t="n">
        <v>0</v>
      </c>
      <c r="AI125" s="109" t="n">
        <v>0</v>
      </c>
      <c r="AJ125" s="109" t="n">
        <v>0</v>
      </c>
      <c r="AK125" s="109" t="n">
        <v>0</v>
      </c>
      <c r="AL125" s="109" t="n">
        <v>0</v>
      </c>
      <c r="AM125" s="109" t="n">
        <v>0</v>
      </c>
      <c r="AN125" s="109" t="n">
        <v>0</v>
      </c>
      <c r="AO125" s="109" t="n">
        <v>0</v>
      </c>
      <c r="AP125" s="109" t="n">
        <v>0</v>
      </c>
      <c r="AQ125" s="109" t="n">
        <v>0</v>
      </c>
      <c r="AR125" s="109" t="n">
        <v>0</v>
      </c>
      <c r="AS125" s="109" t="n">
        <v>0</v>
      </c>
      <c r="AT125" s="109" t="n">
        <v>0</v>
      </c>
      <c r="AU125" s="109" t="n">
        <v>0</v>
      </c>
      <c r="AV125" s="109" t="n">
        <v>0</v>
      </c>
      <c r="AW125" s="109" t="n">
        <v>0</v>
      </c>
      <c r="AX125" s="109" t="n">
        <v>0</v>
      </c>
      <c r="AY125" s="109" t="n">
        <v>0</v>
      </c>
      <c r="AZ125" s="109" t="n">
        <v>0</v>
      </c>
      <c r="BA125" s="109" t="n">
        <v>0</v>
      </c>
      <c r="BB125" s="109" t="n">
        <v>0</v>
      </c>
      <c r="BC125" s="109" t="n">
        <v>0</v>
      </c>
      <c r="BD125" s="109" t="n">
        <v>0</v>
      </c>
      <c r="BE125" s="109" t="n">
        <v>0</v>
      </c>
      <c r="BF125" s="109" t="n">
        <v>0</v>
      </c>
      <c r="BG125" s="109" t="n">
        <v>0</v>
      </c>
      <c r="BH125" s="109" t="n">
        <v>0</v>
      </c>
      <c r="BI125" s="109" t="n">
        <v>0</v>
      </c>
      <c r="BJ125" s="109" t="n">
        <v>0</v>
      </c>
      <c r="BK125" s="109" t="n">
        <v>175</v>
      </c>
      <c r="BL125" s="109" t="n">
        <v>0</v>
      </c>
      <c r="BM125" s="109" t="n">
        <v>123.05</v>
      </c>
      <c r="BN125" s="109" t="n">
        <v>0</v>
      </c>
      <c r="BO125" s="109" t="n">
        <v>0</v>
      </c>
      <c r="BP125" s="109" t="n">
        <v>0</v>
      </c>
      <c r="BQ125" s="109" t="n">
        <v>0</v>
      </c>
      <c r="BR125" s="109" t="n">
        <v>0</v>
      </c>
      <c r="BS125" s="109" t="n">
        <v>0</v>
      </c>
      <c r="BT125" s="109" t="n">
        <v>0</v>
      </c>
      <c r="BU125" s="109" t="n">
        <v>0</v>
      </c>
      <c r="BV125" s="109" t="n">
        <v>0</v>
      </c>
      <c r="BW125" s="109" t="n">
        <v>0</v>
      </c>
      <c r="BX125" s="109" t="n">
        <v>0</v>
      </c>
      <c r="BY125" s="109" t="n">
        <v>0</v>
      </c>
      <c r="BZ125" s="109" t="n">
        <v>0</v>
      </c>
      <c r="CA125" s="109" t="n">
        <v>0</v>
      </c>
      <c r="CB125" s="109" t="n">
        <v>0</v>
      </c>
      <c r="CC125" s="109" t="n">
        <v>0</v>
      </c>
      <c r="CD125" s="109" t="n">
        <v>0</v>
      </c>
      <c r="CE125" s="109" t="n">
        <v>0</v>
      </c>
      <c r="CF125" s="109" t="n">
        <v>0</v>
      </c>
      <c r="CG125" s="109" t="n">
        <v>0</v>
      </c>
      <c r="CH125" s="109" t="n">
        <v>0</v>
      </c>
      <c r="CI125" s="109" t="n">
        <v>0</v>
      </c>
      <c r="CJ125" s="109" t="n">
        <v>0</v>
      </c>
      <c r="CK125" s="109" t="n">
        <v>0</v>
      </c>
      <c r="CL125" s="109" t="n">
        <v>0</v>
      </c>
      <c r="CM125" s="109" t="n">
        <v>0</v>
      </c>
      <c r="CN125" s="109" t="n">
        <v>0</v>
      </c>
      <c r="CO125" s="109" t="n">
        <v>0</v>
      </c>
      <c r="CP125" s="109" t="n">
        <v>0</v>
      </c>
      <c r="CQ125" s="109" t="n">
        <v>0</v>
      </c>
      <c r="CR125" s="109" t="n">
        <v>0</v>
      </c>
      <c r="CS125" s="109" t="n">
        <v>0</v>
      </c>
      <c r="CT125" s="109" t="n">
        <v>0</v>
      </c>
      <c r="CU125" s="109" t="n">
        <v>0</v>
      </c>
      <c r="CV125" s="109" t="n">
        <v>0</v>
      </c>
      <c r="CW125" s="109" t="n">
        <v>0</v>
      </c>
      <c r="CX125" s="109" t="n">
        <v>0</v>
      </c>
      <c r="CY125" s="109" t="n">
        <v>0</v>
      </c>
      <c r="CZ125" s="109" t="n">
        <v>0</v>
      </c>
      <c r="DA125" s="109" t="n">
        <v>0</v>
      </c>
      <c r="DB125" s="109" t="n">
        <v>0</v>
      </c>
      <c r="DC125" s="109" t="n">
        <v>0</v>
      </c>
      <c r="DD125" s="109" t="n">
        <v>0</v>
      </c>
      <c r="DE125" s="109" t="n">
        <v>0</v>
      </c>
      <c r="DF125" s="109" t="n">
        <v>0</v>
      </c>
      <c r="DG125" s="109" t="n">
        <v>0</v>
      </c>
      <c r="DH125" s="109" t="n">
        <v>0</v>
      </c>
      <c r="DI125" s="109" t="n">
        <v>0</v>
      </c>
      <c r="DJ125" s="109" t="n">
        <v>0</v>
      </c>
      <c r="DK125" s="109" t="n">
        <v>0</v>
      </c>
      <c r="DL125" s="109" t="n">
        <v>0</v>
      </c>
      <c r="DM125" s="109" t="n">
        <v>0</v>
      </c>
      <c r="DN125" s="109" t="n">
        <v>0</v>
      </c>
      <c r="DO125" s="109" t="n">
        <v>0</v>
      </c>
      <c r="DP125" s="109" t="n">
        <v>0</v>
      </c>
      <c r="DQ125" s="109" t="n">
        <v>0</v>
      </c>
      <c r="DR125" s="109" t="n">
        <v>0</v>
      </c>
      <c r="DS125" s="109" t="n">
        <v>0</v>
      </c>
      <c r="DT125" s="109" t="n">
        <v>0</v>
      </c>
      <c r="DU125" s="109" t="n">
        <v>0</v>
      </c>
      <c r="DV125" s="109" t="n">
        <v>0</v>
      </c>
      <c r="DW125" s="109" t="n">
        <v>0</v>
      </c>
      <c r="DX125" s="109" t="n">
        <v>0</v>
      </c>
      <c r="DY125" s="109" t="n">
        <v>0</v>
      </c>
      <c r="DZ125" s="109" t="n">
        <v>0</v>
      </c>
      <c r="EA125" s="109" t="n">
        <v>0</v>
      </c>
      <c r="EB125" s="109" t="n">
        <v>0</v>
      </c>
      <c r="EC125" s="109" t="n">
        <v>0</v>
      </c>
      <c r="ED125" s="109" t="n">
        <v>0</v>
      </c>
      <c r="EE125" s="109" t="n">
        <v>0</v>
      </c>
      <c r="EF125" s="109" t="n">
        <v>0</v>
      </c>
      <c r="EG125" s="109" t="n">
        <v>0</v>
      </c>
      <c r="EH125" s="109" t="n">
        <v>174.28</v>
      </c>
      <c r="EI125" s="109" t="n">
        <v>0</v>
      </c>
      <c r="EJ125" s="109" t="n">
        <v>0</v>
      </c>
      <c r="EK125" s="109" t="n">
        <v>0</v>
      </c>
      <c r="EL125" s="109" t="n">
        <v>0</v>
      </c>
      <c r="EM125" s="109" t="n">
        <v>0</v>
      </c>
      <c r="EN125" s="109" t="n">
        <v>0</v>
      </c>
      <c r="EO125" s="109" t="n">
        <v>0</v>
      </c>
      <c r="EP125" s="109" t="n">
        <v>0</v>
      </c>
      <c r="EQ125" s="109" t="n">
        <v>0</v>
      </c>
      <c r="ER125" s="109" t="n">
        <v>0</v>
      </c>
      <c r="ES125" s="109" t="n">
        <v>0</v>
      </c>
      <c r="ET125" s="109" t="n">
        <v>0</v>
      </c>
      <c r="EU125" s="109" t="n">
        <v>0</v>
      </c>
      <c r="EV125" s="109" t="n">
        <v>0</v>
      </c>
      <c r="EW125" s="109" t="n">
        <v>0</v>
      </c>
      <c r="EX125" s="109" t="n">
        <v>0</v>
      </c>
      <c r="EY125" s="109" t="n">
        <f aca="false">ROUND(SUM(F125:EX125),5)</f>
        <v>854.79</v>
      </c>
      <c r="EZ125" s="114"/>
      <c r="FA125" s="125"/>
      <c r="FB125" s="114"/>
      <c r="FC125" s="125"/>
      <c r="FD125" s="114"/>
      <c r="FE125" s="125"/>
      <c r="FF125" s="114"/>
      <c r="FG125" s="125"/>
      <c r="FH125" s="114"/>
      <c r="FI125" s="125"/>
      <c r="FJ125" s="114"/>
      <c r="FK125" s="125"/>
      <c r="FL125" s="114"/>
      <c r="FM125" s="125"/>
      <c r="FN125" s="114"/>
      <c r="FO125" s="125"/>
      <c r="FP125" s="114"/>
      <c r="FQ125" s="125"/>
      <c r="FR125" s="114"/>
      <c r="FS125" s="125"/>
      <c r="FT125" s="114"/>
      <c r="FU125" s="125"/>
      <c r="FV125" s="114"/>
      <c r="FW125" s="125"/>
      <c r="FX125" s="114"/>
      <c r="FY125" s="125"/>
      <c r="FZ125" s="114"/>
      <c r="GA125" s="125"/>
      <c r="GB125" s="114"/>
      <c r="GC125" s="125"/>
      <c r="GD125" s="114"/>
      <c r="GE125" s="125"/>
      <c r="GF125" s="114"/>
      <c r="GG125" s="125"/>
      <c r="GH125" s="114"/>
      <c r="GI125" s="125"/>
      <c r="GJ125" s="114"/>
      <c r="GK125" s="125"/>
      <c r="GL125" s="114"/>
      <c r="GM125" s="125"/>
      <c r="GN125" s="114"/>
      <c r="GO125" s="125"/>
      <c r="GP125" s="114"/>
      <c r="GQ125" s="125"/>
      <c r="GR125" s="114"/>
      <c r="GS125" s="125"/>
      <c r="GT125" s="114"/>
      <c r="GU125" s="125"/>
      <c r="GV125" s="114"/>
      <c r="GW125" s="125"/>
      <c r="GX125" s="114"/>
      <c r="GY125" s="125"/>
      <c r="GZ125" s="114"/>
      <c r="HA125" s="125"/>
      <c r="HB125" s="114"/>
      <c r="HC125" s="125"/>
      <c r="HD125" s="114"/>
      <c r="HE125" s="125"/>
      <c r="HF125" s="114"/>
      <c r="HG125" s="125"/>
      <c r="HH125" s="114"/>
      <c r="HI125" s="125"/>
      <c r="HJ125" s="114"/>
      <c r="HK125" s="125"/>
      <c r="HL125" s="114"/>
      <c r="HM125" s="125"/>
      <c r="HN125" s="114"/>
      <c r="HO125" s="125"/>
      <c r="HP125" s="114"/>
      <c r="HQ125" s="125"/>
      <c r="HR125" s="114"/>
      <c r="HS125" s="125"/>
      <c r="HT125" s="114"/>
      <c r="HU125" s="125"/>
      <c r="HV125" s="114"/>
      <c r="HW125" s="125"/>
      <c r="HX125" s="114"/>
      <c r="HY125" s="125"/>
      <c r="HZ125" s="114"/>
      <c r="IA125" s="125"/>
      <c r="IB125" s="114"/>
      <c r="IC125" s="125"/>
      <c r="ID125" s="114"/>
      <c r="IE125" s="125"/>
      <c r="IF125" s="114"/>
      <c r="IG125" s="125"/>
      <c r="IH125" s="114"/>
      <c r="II125" s="125"/>
      <c r="IJ125" s="114"/>
      <c r="IK125" s="125"/>
      <c r="IL125" s="114"/>
      <c r="IM125" s="125"/>
      <c r="IN125" s="114"/>
      <c r="IO125" s="125"/>
      <c r="IP125" s="114"/>
      <c r="IQ125" s="125"/>
      <c r="IR125" s="114"/>
      <c r="IS125" s="125"/>
      <c r="IT125" s="114"/>
      <c r="IU125" s="125"/>
      <c r="IV125" s="114"/>
      <c r="IW125" s="125"/>
      <c r="IX125" s="114"/>
      <c r="IY125" s="125"/>
      <c r="IZ125" s="114"/>
      <c r="JA125" s="125"/>
      <c r="JB125" s="114"/>
      <c r="JC125" s="125"/>
      <c r="JD125" s="114"/>
      <c r="JE125" s="125"/>
      <c r="JF125" s="114"/>
      <c r="JG125" s="125"/>
      <c r="JH125" s="114"/>
      <c r="JI125" s="125"/>
      <c r="JJ125" s="114"/>
      <c r="JK125" s="125"/>
      <c r="JL125" s="114"/>
      <c r="JM125" s="125"/>
      <c r="JN125" s="114"/>
      <c r="JO125" s="125"/>
      <c r="JP125" s="114"/>
      <c r="JQ125" s="125"/>
      <c r="JR125" s="114"/>
      <c r="JS125" s="125"/>
      <c r="JT125" s="114"/>
      <c r="JU125" s="125"/>
      <c r="JV125" s="114"/>
      <c r="JW125" s="125"/>
      <c r="JX125" s="114"/>
      <c r="JY125" s="126"/>
      <c r="JZ125" s="126"/>
      <c r="KA125" s="126"/>
      <c r="KB125" s="126"/>
      <c r="KC125" s="126"/>
      <c r="KD125" s="126"/>
      <c r="KE125" s="126"/>
      <c r="KF125" s="126"/>
      <c r="KG125" s="126"/>
      <c r="KH125" s="126"/>
      <c r="KI125" s="126"/>
      <c r="KJ125" s="126"/>
      <c r="KK125" s="126"/>
      <c r="KL125" s="126"/>
    </row>
    <row r="126" customFormat="false" ht="13.8" hidden="false" customHeight="false" outlineLevel="0" collapsed="false">
      <c r="A126" s="76"/>
      <c r="B126" s="76"/>
      <c r="C126" s="76"/>
      <c r="D126" s="76"/>
      <c r="E126" s="76" t="s">
        <v>161</v>
      </c>
      <c r="F126" s="109" t="n">
        <v>0</v>
      </c>
      <c r="G126" s="109" t="n">
        <v>0</v>
      </c>
      <c r="H126" s="109" t="n">
        <v>0</v>
      </c>
      <c r="I126" s="109" t="n">
        <v>0</v>
      </c>
      <c r="J126" s="109" t="n">
        <v>0</v>
      </c>
      <c r="K126" s="109" t="n">
        <v>0</v>
      </c>
      <c r="L126" s="109" t="n">
        <v>0</v>
      </c>
      <c r="M126" s="109" t="n">
        <v>0</v>
      </c>
      <c r="N126" s="109" t="n">
        <v>0</v>
      </c>
      <c r="O126" s="109" t="n">
        <v>0</v>
      </c>
      <c r="P126" s="109" t="n">
        <v>0</v>
      </c>
      <c r="Q126" s="109" t="n">
        <v>0</v>
      </c>
      <c r="R126" s="109" t="n">
        <v>0</v>
      </c>
      <c r="S126" s="109" t="n">
        <v>0</v>
      </c>
      <c r="T126" s="109" t="n">
        <v>0</v>
      </c>
      <c r="U126" s="109" t="n">
        <v>0</v>
      </c>
      <c r="V126" s="109" t="n">
        <v>0</v>
      </c>
      <c r="W126" s="109" t="n">
        <v>0</v>
      </c>
      <c r="X126" s="109" t="n">
        <v>0</v>
      </c>
      <c r="Y126" s="109" t="n">
        <v>0</v>
      </c>
      <c r="Z126" s="109" t="n">
        <v>0</v>
      </c>
      <c r="AA126" s="109" t="n">
        <v>0</v>
      </c>
      <c r="AB126" s="109" t="n">
        <v>0</v>
      </c>
      <c r="AC126" s="109" t="n">
        <v>0</v>
      </c>
      <c r="AD126" s="109" t="n">
        <v>0</v>
      </c>
      <c r="AE126" s="109" t="n">
        <v>0</v>
      </c>
      <c r="AF126" s="109" t="n">
        <v>0</v>
      </c>
      <c r="AG126" s="109" t="n">
        <v>0</v>
      </c>
      <c r="AH126" s="109" t="n">
        <v>0</v>
      </c>
      <c r="AI126" s="109" t="n">
        <v>0</v>
      </c>
      <c r="AJ126" s="109" t="n">
        <v>0</v>
      </c>
      <c r="AK126" s="109" t="n">
        <v>0</v>
      </c>
      <c r="AL126" s="109" t="n">
        <v>0</v>
      </c>
      <c r="AM126" s="109" t="n">
        <v>0</v>
      </c>
      <c r="AN126" s="109" t="n">
        <v>0</v>
      </c>
      <c r="AO126" s="109" t="n">
        <v>0</v>
      </c>
      <c r="AP126" s="109" t="n">
        <v>0</v>
      </c>
      <c r="AQ126" s="109" t="n">
        <v>0</v>
      </c>
      <c r="AR126" s="109" t="n">
        <v>0</v>
      </c>
      <c r="AS126" s="109" t="n">
        <v>0</v>
      </c>
      <c r="AT126" s="109" t="n">
        <v>0</v>
      </c>
      <c r="AU126" s="109" t="n">
        <v>0</v>
      </c>
      <c r="AV126" s="109" t="n">
        <v>0</v>
      </c>
      <c r="AW126" s="109" t="n">
        <v>0</v>
      </c>
      <c r="AX126" s="109" t="n">
        <v>0</v>
      </c>
      <c r="AY126" s="109" t="n">
        <v>0</v>
      </c>
      <c r="AZ126" s="109" t="n">
        <v>0</v>
      </c>
      <c r="BA126" s="109" t="n">
        <v>0</v>
      </c>
      <c r="BB126" s="109" t="n">
        <v>0</v>
      </c>
      <c r="BC126" s="109" t="n">
        <v>0</v>
      </c>
      <c r="BD126" s="109" t="n">
        <v>0</v>
      </c>
      <c r="BE126" s="109" t="n">
        <v>0</v>
      </c>
      <c r="BF126" s="109" t="n">
        <v>0</v>
      </c>
      <c r="BG126" s="109" t="n">
        <v>0</v>
      </c>
      <c r="BH126" s="109" t="n">
        <v>0</v>
      </c>
      <c r="BI126" s="109" t="n">
        <v>0</v>
      </c>
      <c r="BJ126" s="109" t="n">
        <v>0</v>
      </c>
      <c r="BK126" s="109" t="n">
        <v>0</v>
      </c>
      <c r="BL126" s="109" t="n">
        <v>0</v>
      </c>
      <c r="BM126" s="109" t="n">
        <v>0</v>
      </c>
      <c r="BN126" s="109" t="n">
        <v>0</v>
      </c>
      <c r="BO126" s="109" t="n">
        <v>0</v>
      </c>
      <c r="BP126" s="109" t="n">
        <v>0</v>
      </c>
      <c r="BQ126" s="109" t="n">
        <v>0</v>
      </c>
      <c r="BR126" s="109" t="n">
        <v>0</v>
      </c>
      <c r="BS126" s="109" t="n">
        <v>0</v>
      </c>
      <c r="BT126" s="109" t="n">
        <v>0</v>
      </c>
      <c r="BU126" s="109" t="n">
        <v>0</v>
      </c>
      <c r="BV126" s="109" t="n">
        <v>0</v>
      </c>
      <c r="BW126" s="109" t="n">
        <v>0</v>
      </c>
      <c r="BX126" s="109" t="n">
        <v>0</v>
      </c>
      <c r="BY126" s="109" t="n">
        <v>0</v>
      </c>
      <c r="BZ126" s="109" t="n">
        <v>0</v>
      </c>
      <c r="CA126" s="109" t="n">
        <v>0</v>
      </c>
      <c r="CB126" s="109" t="n">
        <v>0</v>
      </c>
      <c r="CC126" s="109" t="n">
        <v>0</v>
      </c>
      <c r="CD126" s="109" t="n">
        <v>0</v>
      </c>
      <c r="CE126" s="109" t="n">
        <v>0</v>
      </c>
      <c r="CF126" s="109" t="n">
        <v>0</v>
      </c>
      <c r="CG126" s="109" t="n">
        <v>0</v>
      </c>
      <c r="CH126" s="109" t="n">
        <v>0</v>
      </c>
      <c r="CI126" s="109" t="n">
        <v>0</v>
      </c>
      <c r="CJ126" s="109" t="n">
        <v>0</v>
      </c>
      <c r="CK126" s="109" t="n">
        <v>0</v>
      </c>
      <c r="CL126" s="109" t="n">
        <v>0</v>
      </c>
      <c r="CM126" s="109" t="n">
        <v>0</v>
      </c>
      <c r="CN126" s="109" t="n">
        <v>0</v>
      </c>
      <c r="CO126" s="109" t="n">
        <v>0</v>
      </c>
      <c r="CP126" s="109" t="n">
        <v>0</v>
      </c>
      <c r="CQ126" s="109" t="n">
        <v>0</v>
      </c>
      <c r="CR126" s="109" t="n">
        <v>0</v>
      </c>
      <c r="CS126" s="109" t="n">
        <v>0</v>
      </c>
      <c r="CT126" s="109" t="n">
        <v>0</v>
      </c>
      <c r="CU126" s="109" t="n">
        <v>0</v>
      </c>
      <c r="CV126" s="109" t="n">
        <v>0</v>
      </c>
      <c r="CW126" s="109" t="n">
        <v>0</v>
      </c>
      <c r="CX126" s="109" t="n">
        <v>0</v>
      </c>
      <c r="CY126" s="109" t="n">
        <v>0</v>
      </c>
      <c r="CZ126" s="109" t="n">
        <v>0</v>
      </c>
      <c r="DA126" s="109" t="n">
        <v>0</v>
      </c>
      <c r="DB126" s="109" t="n">
        <v>0</v>
      </c>
      <c r="DC126" s="109" t="n">
        <v>0</v>
      </c>
      <c r="DD126" s="109" t="n">
        <v>0</v>
      </c>
      <c r="DE126" s="109" t="n">
        <v>0</v>
      </c>
      <c r="DF126" s="109" t="n">
        <v>0</v>
      </c>
      <c r="DG126" s="109" t="n">
        <v>0</v>
      </c>
      <c r="DH126" s="109" t="n">
        <v>0</v>
      </c>
      <c r="DI126" s="109" t="n">
        <v>0</v>
      </c>
      <c r="DJ126" s="109" t="n">
        <v>0</v>
      </c>
      <c r="DK126" s="109" t="n">
        <v>0</v>
      </c>
      <c r="DL126" s="109" t="n">
        <v>0</v>
      </c>
      <c r="DM126" s="109" t="n">
        <v>0</v>
      </c>
      <c r="DN126" s="109" t="n">
        <v>0</v>
      </c>
      <c r="DO126" s="109" t="n">
        <v>0</v>
      </c>
      <c r="DP126" s="109" t="n">
        <v>0</v>
      </c>
      <c r="DQ126" s="109" t="n">
        <v>0</v>
      </c>
      <c r="DR126" s="109" t="n">
        <v>0</v>
      </c>
      <c r="DS126" s="109" t="n">
        <v>0</v>
      </c>
      <c r="DT126" s="109" t="n">
        <v>0</v>
      </c>
      <c r="DU126" s="109" t="n">
        <v>0</v>
      </c>
      <c r="DV126" s="109" t="n">
        <v>0</v>
      </c>
      <c r="DW126" s="109" t="n">
        <v>0</v>
      </c>
      <c r="DX126" s="109" t="n">
        <v>0</v>
      </c>
      <c r="DY126" s="109" t="n">
        <v>0</v>
      </c>
      <c r="DZ126" s="109" t="n">
        <v>0</v>
      </c>
      <c r="EA126" s="109" t="n">
        <v>0</v>
      </c>
      <c r="EB126" s="109" t="n">
        <v>0</v>
      </c>
      <c r="EC126" s="109" t="n">
        <v>0</v>
      </c>
      <c r="ED126" s="109" t="n">
        <v>0</v>
      </c>
      <c r="EE126" s="109" t="n">
        <v>0</v>
      </c>
      <c r="EF126" s="109" t="n">
        <v>0</v>
      </c>
      <c r="EG126" s="109" t="n">
        <v>0</v>
      </c>
      <c r="EH126" s="109" t="n">
        <v>0</v>
      </c>
      <c r="EI126" s="109" t="n">
        <v>0</v>
      </c>
      <c r="EJ126" s="109" t="n">
        <v>0</v>
      </c>
      <c r="EK126" s="109" t="n">
        <v>0</v>
      </c>
      <c r="EL126" s="109" t="n">
        <v>0</v>
      </c>
      <c r="EM126" s="109" t="n">
        <v>0</v>
      </c>
      <c r="EN126" s="109" t="n">
        <v>0</v>
      </c>
      <c r="EO126" s="109" t="n">
        <v>0</v>
      </c>
      <c r="EP126" s="109" t="n">
        <v>0</v>
      </c>
      <c r="EQ126" s="109" t="n">
        <v>0</v>
      </c>
      <c r="ER126" s="109" t="n">
        <v>0</v>
      </c>
      <c r="ES126" s="109" t="n">
        <v>0</v>
      </c>
      <c r="ET126" s="109" t="n">
        <v>0</v>
      </c>
      <c r="EU126" s="109" t="n">
        <v>0</v>
      </c>
      <c r="EV126" s="109" t="n">
        <v>0</v>
      </c>
      <c r="EW126" s="109" t="n">
        <v>0</v>
      </c>
      <c r="EX126" s="109" t="n">
        <v>0</v>
      </c>
      <c r="EY126" s="109" t="n">
        <f aca="false">ROUND(SUM(F126:EX126),5)</f>
        <v>0</v>
      </c>
      <c r="EZ126" s="114"/>
      <c r="FA126" s="125"/>
      <c r="FB126" s="114"/>
      <c r="FC126" s="125"/>
      <c r="FD126" s="114"/>
      <c r="FE126" s="125"/>
      <c r="FF126" s="114"/>
      <c r="FG126" s="125"/>
      <c r="FH126" s="114"/>
      <c r="FI126" s="125"/>
      <c r="FJ126" s="114"/>
      <c r="FK126" s="125"/>
      <c r="FL126" s="114"/>
      <c r="FM126" s="125"/>
      <c r="FN126" s="114"/>
      <c r="FO126" s="125"/>
      <c r="FP126" s="114"/>
      <c r="FQ126" s="125"/>
      <c r="FR126" s="114"/>
      <c r="FS126" s="125"/>
      <c r="FT126" s="114"/>
      <c r="FU126" s="125"/>
      <c r="FV126" s="114"/>
      <c r="FW126" s="125"/>
      <c r="FX126" s="114"/>
      <c r="FY126" s="125"/>
      <c r="FZ126" s="114"/>
      <c r="GA126" s="125"/>
      <c r="GB126" s="114"/>
      <c r="GC126" s="125"/>
      <c r="GD126" s="114"/>
      <c r="GE126" s="125"/>
      <c r="GF126" s="114"/>
      <c r="GG126" s="125"/>
      <c r="GH126" s="114"/>
      <c r="GI126" s="125"/>
      <c r="GJ126" s="114"/>
      <c r="GK126" s="125"/>
      <c r="GL126" s="114"/>
      <c r="GM126" s="125"/>
      <c r="GN126" s="114"/>
      <c r="GO126" s="125"/>
      <c r="GP126" s="114"/>
      <c r="GQ126" s="125"/>
      <c r="GR126" s="114"/>
      <c r="GS126" s="125"/>
      <c r="GT126" s="114"/>
      <c r="GU126" s="125"/>
      <c r="GV126" s="114"/>
      <c r="GW126" s="125"/>
      <c r="GX126" s="114"/>
      <c r="GY126" s="125"/>
      <c r="GZ126" s="114"/>
      <c r="HA126" s="125"/>
      <c r="HB126" s="114"/>
      <c r="HC126" s="125"/>
      <c r="HD126" s="114"/>
      <c r="HE126" s="125"/>
      <c r="HF126" s="114"/>
      <c r="HG126" s="125"/>
      <c r="HH126" s="114"/>
      <c r="HI126" s="125"/>
      <c r="HJ126" s="114"/>
      <c r="HK126" s="125"/>
      <c r="HL126" s="114"/>
      <c r="HM126" s="125"/>
      <c r="HN126" s="114"/>
      <c r="HO126" s="125"/>
      <c r="HP126" s="114"/>
      <c r="HQ126" s="125"/>
      <c r="HR126" s="114"/>
      <c r="HS126" s="125"/>
      <c r="HT126" s="114"/>
      <c r="HU126" s="125"/>
      <c r="HV126" s="114"/>
      <c r="HW126" s="125"/>
      <c r="HX126" s="114"/>
      <c r="HY126" s="125"/>
      <c r="HZ126" s="114"/>
      <c r="IA126" s="125"/>
      <c r="IB126" s="114"/>
      <c r="IC126" s="125"/>
      <c r="ID126" s="114"/>
      <c r="IE126" s="125"/>
      <c r="IF126" s="114"/>
      <c r="IG126" s="125"/>
      <c r="IH126" s="114"/>
      <c r="II126" s="125"/>
      <c r="IJ126" s="114"/>
      <c r="IK126" s="125"/>
      <c r="IL126" s="114"/>
      <c r="IM126" s="125"/>
      <c r="IN126" s="114"/>
      <c r="IO126" s="125"/>
      <c r="IP126" s="114"/>
      <c r="IQ126" s="125"/>
      <c r="IR126" s="114"/>
      <c r="IS126" s="125"/>
      <c r="IT126" s="114"/>
      <c r="IU126" s="125"/>
      <c r="IV126" s="114"/>
      <c r="IW126" s="125"/>
      <c r="IX126" s="114"/>
      <c r="IY126" s="125"/>
      <c r="IZ126" s="114"/>
      <c r="JA126" s="125"/>
      <c r="JB126" s="114"/>
      <c r="JC126" s="125"/>
      <c r="JD126" s="114"/>
      <c r="JE126" s="125"/>
      <c r="JF126" s="114"/>
      <c r="JG126" s="125"/>
      <c r="JH126" s="114"/>
      <c r="JI126" s="125"/>
      <c r="JJ126" s="114"/>
      <c r="JK126" s="125"/>
      <c r="JL126" s="114"/>
      <c r="JM126" s="125"/>
      <c r="JN126" s="114"/>
      <c r="JO126" s="125"/>
      <c r="JP126" s="114"/>
      <c r="JQ126" s="125"/>
      <c r="JR126" s="114"/>
      <c r="JS126" s="125"/>
      <c r="JT126" s="114"/>
      <c r="JU126" s="125"/>
      <c r="JV126" s="114"/>
      <c r="JW126" s="125"/>
      <c r="JX126" s="114"/>
      <c r="JY126" s="126"/>
      <c r="JZ126" s="126"/>
      <c r="KA126" s="126"/>
      <c r="KB126" s="126"/>
      <c r="KC126" s="126"/>
      <c r="KD126" s="126"/>
      <c r="KE126" s="126"/>
      <c r="KF126" s="126"/>
      <c r="KG126" s="126"/>
      <c r="KH126" s="126"/>
      <c r="KI126" s="126"/>
      <c r="KJ126" s="126"/>
      <c r="KK126" s="126"/>
      <c r="KL126" s="126"/>
    </row>
    <row r="127" customFormat="false" ht="13.8" hidden="false" customHeight="false" outlineLevel="0" collapsed="false">
      <c r="A127" s="76"/>
      <c r="B127" s="76"/>
      <c r="C127" s="76"/>
      <c r="D127" s="76"/>
      <c r="E127" s="76" t="s">
        <v>162</v>
      </c>
      <c r="F127" s="109" t="n">
        <v>0</v>
      </c>
      <c r="G127" s="109" t="n">
        <v>0</v>
      </c>
      <c r="H127" s="109" t="n">
        <v>0</v>
      </c>
      <c r="I127" s="109" t="n">
        <v>0</v>
      </c>
      <c r="J127" s="109" t="n">
        <v>0</v>
      </c>
      <c r="K127" s="109" t="n">
        <v>0</v>
      </c>
      <c r="L127" s="109" t="n">
        <v>0</v>
      </c>
      <c r="M127" s="109" t="n">
        <v>0</v>
      </c>
      <c r="N127" s="109" t="n">
        <v>0</v>
      </c>
      <c r="O127" s="109" t="n">
        <v>0</v>
      </c>
      <c r="P127" s="109" t="n">
        <v>0</v>
      </c>
      <c r="Q127" s="109" t="n">
        <v>0</v>
      </c>
      <c r="R127" s="109" t="n">
        <v>0</v>
      </c>
      <c r="S127" s="109" t="n">
        <v>0</v>
      </c>
      <c r="T127" s="109" t="n">
        <v>0</v>
      </c>
      <c r="U127" s="109" t="n">
        <v>0</v>
      </c>
      <c r="V127" s="109" t="n">
        <v>0</v>
      </c>
      <c r="W127" s="109" t="n">
        <v>0</v>
      </c>
      <c r="X127" s="109" t="n">
        <v>0</v>
      </c>
      <c r="Y127" s="109" t="n">
        <v>0</v>
      </c>
      <c r="Z127" s="109" t="n">
        <v>0</v>
      </c>
      <c r="AA127" s="109" t="n">
        <v>0</v>
      </c>
      <c r="AB127" s="109" t="n">
        <v>0</v>
      </c>
      <c r="AC127" s="109" t="n">
        <v>0</v>
      </c>
      <c r="AD127" s="109" t="n">
        <v>0</v>
      </c>
      <c r="AE127" s="109" t="n">
        <v>0</v>
      </c>
      <c r="AF127" s="109" t="n">
        <v>0</v>
      </c>
      <c r="AG127" s="109" t="n">
        <v>0</v>
      </c>
      <c r="AH127" s="109" t="n">
        <v>0</v>
      </c>
      <c r="AI127" s="109" t="n">
        <v>0</v>
      </c>
      <c r="AJ127" s="109" t="n">
        <v>0</v>
      </c>
      <c r="AK127" s="109" t="n">
        <v>0</v>
      </c>
      <c r="AL127" s="109" t="n">
        <v>0</v>
      </c>
      <c r="AM127" s="109" t="n">
        <v>0</v>
      </c>
      <c r="AN127" s="109" t="n">
        <v>0</v>
      </c>
      <c r="AO127" s="109" t="n">
        <v>0</v>
      </c>
      <c r="AP127" s="109" t="n">
        <v>0</v>
      </c>
      <c r="AQ127" s="109" t="n">
        <v>0</v>
      </c>
      <c r="AR127" s="109" t="n">
        <v>0</v>
      </c>
      <c r="AS127" s="109" t="n">
        <v>0</v>
      </c>
      <c r="AT127" s="109" t="n">
        <v>0</v>
      </c>
      <c r="AU127" s="109" t="n">
        <v>0</v>
      </c>
      <c r="AV127" s="109" t="n">
        <v>3000</v>
      </c>
      <c r="AW127" s="109" t="n">
        <v>0</v>
      </c>
      <c r="AX127" s="109" t="n">
        <v>0</v>
      </c>
      <c r="AY127" s="109" t="n">
        <v>0</v>
      </c>
      <c r="AZ127" s="109" t="n">
        <v>0</v>
      </c>
      <c r="BA127" s="109" t="n">
        <v>0</v>
      </c>
      <c r="BB127" s="109" t="n">
        <v>0</v>
      </c>
      <c r="BC127" s="109" t="n">
        <v>0</v>
      </c>
      <c r="BD127" s="109" t="n">
        <v>0</v>
      </c>
      <c r="BE127" s="109" t="n">
        <v>0</v>
      </c>
      <c r="BF127" s="109" t="n">
        <v>0</v>
      </c>
      <c r="BG127" s="109" t="n">
        <v>0</v>
      </c>
      <c r="BH127" s="109" t="n">
        <v>0</v>
      </c>
      <c r="BI127" s="109" t="n">
        <v>0</v>
      </c>
      <c r="BJ127" s="109" t="n">
        <v>0</v>
      </c>
      <c r="BK127" s="109" t="n">
        <v>0</v>
      </c>
      <c r="BL127" s="109" t="n">
        <v>0</v>
      </c>
      <c r="BM127" s="109" t="n">
        <v>0</v>
      </c>
      <c r="BN127" s="109" t="n">
        <v>0</v>
      </c>
      <c r="BO127" s="109" t="n">
        <v>0</v>
      </c>
      <c r="BP127" s="109" t="n">
        <v>0</v>
      </c>
      <c r="BQ127" s="109" t="n">
        <v>0</v>
      </c>
      <c r="BR127" s="109" t="n">
        <v>0</v>
      </c>
      <c r="BS127" s="109" t="n">
        <v>0</v>
      </c>
      <c r="BT127" s="109" t="n">
        <v>0</v>
      </c>
      <c r="BU127" s="109" t="n">
        <v>0</v>
      </c>
      <c r="BV127" s="109" t="n">
        <v>0</v>
      </c>
      <c r="BW127" s="109" t="n">
        <v>0</v>
      </c>
      <c r="BX127" s="109" t="n">
        <v>0</v>
      </c>
      <c r="BY127" s="109" t="n">
        <v>0</v>
      </c>
      <c r="BZ127" s="109" t="n">
        <v>0</v>
      </c>
      <c r="CA127" s="109" t="n">
        <v>0</v>
      </c>
      <c r="CB127" s="109" t="n">
        <v>0</v>
      </c>
      <c r="CC127" s="109" t="n">
        <v>0</v>
      </c>
      <c r="CD127" s="109" t="n">
        <v>0</v>
      </c>
      <c r="CE127" s="109" t="n">
        <v>0</v>
      </c>
      <c r="CF127" s="109" t="n">
        <v>0</v>
      </c>
      <c r="CG127" s="109" t="n">
        <v>0</v>
      </c>
      <c r="CH127" s="109" t="n">
        <v>0</v>
      </c>
      <c r="CI127" s="109" t="n">
        <v>0</v>
      </c>
      <c r="CJ127" s="109" t="n">
        <v>0</v>
      </c>
      <c r="CK127" s="109" t="n">
        <v>0</v>
      </c>
      <c r="CL127" s="109" t="n">
        <v>0</v>
      </c>
      <c r="CM127" s="109" t="n">
        <v>0</v>
      </c>
      <c r="CN127" s="109" t="n">
        <v>0</v>
      </c>
      <c r="CO127" s="109" t="n">
        <v>0</v>
      </c>
      <c r="CP127" s="109" t="n">
        <v>0</v>
      </c>
      <c r="CQ127" s="109" t="n">
        <v>0</v>
      </c>
      <c r="CR127" s="109" t="n">
        <v>0</v>
      </c>
      <c r="CS127" s="109" t="n">
        <v>0</v>
      </c>
      <c r="CT127" s="109" t="n">
        <v>0</v>
      </c>
      <c r="CU127" s="109" t="n">
        <v>0</v>
      </c>
      <c r="CV127" s="109" t="n">
        <v>0</v>
      </c>
      <c r="CW127" s="109" t="n">
        <v>0</v>
      </c>
      <c r="CX127" s="109" t="n">
        <v>0</v>
      </c>
      <c r="CY127" s="109" t="n">
        <v>0</v>
      </c>
      <c r="CZ127" s="109" t="n">
        <v>0</v>
      </c>
      <c r="DA127" s="109" t="n">
        <v>0</v>
      </c>
      <c r="DB127" s="109" t="n">
        <v>0</v>
      </c>
      <c r="DC127" s="109" t="n">
        <v>0</v>
      </c>
      <c r="DD127" s="109" t="n">
        <v>0</v>
      </c>
      <c r="DE127" s="109" t="n">
        <v>0</v>
      </c>
      <c r="DF127" s="109" t="n">
        <v>0</v>
      </c>
      <c r="DG127" s="109" t="n">
        <v>0</v>
      </c>
      <c r="DH127" s="109" t="n">
        <v>0</v>
      </c>
      <c r="DI127" s="109" t="n">
        <v>0</v>
      </c>
      <c r="DJ127" s="109" t="n">
        <v>0</v>
      </c>
      <c r="DK127" s="109" t="n">
        <v>0</v>
      </c>
      <c r="DL127" s="109" t="n">
        <v>0</v>
      </c>
      <c r="DM127" s="109" t="n">
        <v>420</v>
      </c>
      <c r="DN127" s="109" t="n">
        <v>0</v>
      </c>
      <c r="DO127" s="109" t="n">
        <v>0</v>
      </c>
      <c r="DP127" s="109" t="n">
        <v>0</v>
      </c>
      <c r="DQ127" s="109" t="n">
        <v>0</v>
      </c>
      <c r="DR127" s="109" t="n">
        <v>3960.98</v>
      </c>
      <c r="DS127" s="109" t="n">
        <v>0</v>
      </c>
      <c r="DT127" s="109" t="n">
        <v>0</v>
      </c>
      <c r="DU127" s="109" t="n">
        <v>0</v>
      </c>
      <c r="DV127" s="109" t="n">
        <v>0</v>
      </c>
      <c r="DW127" s="109" t="n">
        <v>0</v>
      </c>
      <c r="DX127" s="109" t="n">
        <v>0</v>
      </c>
      <c r="DY127" s="109" t="n">
        <v>0</v>
      </c>
      <c r="DZ127" s="109" t="n">
        <v>0</v>
      </c>
      <c r="EA127" s="109" t="n">
        <v>0</v>
      </c>
      <c r="EB127" s="109" t="n">
        <v>0</v>
      </c>
      <c r="EC127" s="109" t="n">
        <v>0</v>
      </c>
      <c r="ED127" s="109" t="n">
        <v>0</v>
      </c>
      <c r="EE127" s="109" t="n">
        <v>0</v>
      </c>
      <c r="EF127" s="109" t="n">
        <v>0</v>
      </c>
      <c r="EG127" s="109" t="n">
        <v>0</v>
      </c>
      <c r="EH127" s="109" t="n">
        <v>0</v>
      </c>
      <c r="EI127" s="109" t="n">
        <v>0</v>
      </c>
      <c r="EJ127" s="109" t="n">
        <v>0</v>
      </c>
      <c r="EK127" s="109" t="n">
        <v>0</v>
      </c>
      <c r="EL127" s="109" t="n">
        <v>0</v>
      </c>
      <c r="EM127" s="109" t="n">
        <v>0</v>
      </c>
      <c r="EN127" s="109" t="n">
        <v>0</v>
      </c>
      <c r="EO127" s="109" t="n">
        <v>0</v>
      </c>
      <c r="EP127" s="109" t="n">
        <v>0</v>
      </c>
      <c r="EQ127" s="109" t="n">
        <v>0</v>
      </c>
      <c r="ER127" s="109" t="n">
        <v>0</v>
      </c>
      <c r="ES127" s="109" t="n">
        <v>0</v>
      </c>
      <c r="ET127" s="109" t="n">
        <v>0</v>
      </c>
      <c r="EU127" s="109" t="n">
        <v>0</v>
      </c>
      <c r="EV127" s="109" t="n">
        <v>0</v>
      </c>
      <c r="EW127" s="109" t="n">
        <v>0</v>
      </c>
      <c r="EX127" s="109" t="n">
        <v>0</v>
      </c>
      <c r="EY127" s="109" t="n">
        <f aca="false">ROUND(SUM(F127:EX127),5)</f>
        <v>7380.98</v>
      </c>
      <c r="EZ127" s="114"/>
      <c r="FA127" s="125"/>
      <c r="FB127" s="114"/>
      <c r="FC127" s="125"/>
      <c r="FD127" s="114"/>
      <c r="FE127" s="125"/>
      <c r="FF127" s="114"/>
      <c r="FG127" s="125"/>
      <c r="FH127" s="114"/>
      <c r="FI127" s="125"/>
      <c r="FJ127" s="114"/>
      <c r="FK127" s="125"/>
      <c r="FL127" s="114"/>
      <c r="FM127" s="125"/>
      <c r="FN127" s="114"/>
      <c r="FO127" s="125"/>
      <c r="FP127" s="114"/>
      <c r="FQ127" s="125"/>
      <c r="FR127" s="114"/>
      <c r="FS127" s="125"/>
      <c r="FT127" s="114"/>
      <c r="FU127" s="125"/>
      <c r="FV127" s="114"/>
      <c r="FW127" s="125"/>
      <c r="FX127" s="114"/>
      <c r="FY127" s="125"/>
      <c r="FZ127" s="114"/>
      <c r="GA127" s="125"/>
      <c r="GB127" s="114"/>
      <c r="GC127" s="125"/>
      <c r="GD127" s="114"/>
      <c r="GE127" s="125"/>
      <c r="GF127" s="114"/>
      <c r="GG127" s="125"/>
      <c r="GH127" s="114"/>
      <c r="GI127" s="125"/>
      <c r="GJ127" s="114"/>
      <c r="GK127" s="125"/>
      <c r="GL127" s="114"/>
      <c r="GM127" s="125"/>
      <c r="GN127" s="114"/>
      <c r="GO127" s="125"/>
      <c r="GP127" s="114"/>
      <c r="GQ127" s="125"/>
      <c r="GR127" s="114"/>
      <c r="GS127" s="125"/>
      <c r="GT127" s="114"/>
      <c r="GU127" s="125"/>
      <c r="GV127" s="114"/>
      <c r="GW127" s="125"/>
      <c r="GX127" s="114"/>
      <c r="GY127" s="125"/>
      <c r="GZ127" s="114"/>
      <c r="HA127" s="125"/>
      <c r="HB127" s="114"/>
      <c r="HC127" s="125"/>
      <c r="HD127" s="114"/>
      <c r="HE127" s="125"/>
      <c r="HF127" s="114"/>
      <c r="HG127" s="125"/>
      <c r="HH127" s="114"/>
      <c r="HI127" s="125"/>
      <c r="HJ127" s="114"/>
      <c r="HK127" s="125"/>
      <c r="HL127" s="114"/>
      <c r="HM127" s="125"/>
      <c r="HN127" s="114"/>
      <c r="HO127" s="125"/>
      <c r="HP127" s="114"/>
      <c r="HQ127" s="125"/>
      <c r="HR127" s="114"/>
      <c r="HS127" s="125"/>
      <c r="HT127" s="114"/>
      <c r="HU127" s="125"/>
      <c r="HV127" s="114"/>
      <c r="HW127" s="125"/>
      <c r="HX127" s="114"/>
      <c r="HY127" s="125"/>
      <c r="HZ127" s="114"/>
      <c r="IA127" s="125"/>
      <c r="IB127" s="114"/>
      <c r="IC127" s="125"/>
      <c r="ID127" s="114"/>
      <c r="IE127" s="125"/>
      <c r="IF127" s="114"/>
      <c r="IG127" s="125"/>
      <c r="IH127" s="114"/>
      <c r="II127" s="125"/>
      <c r="IJ127" s="114"/>
      <c r="IK127" s="125"/>
      <c r="IL127" s="114"/>
      <c r="IM127" s="125"/>
      <c r="IN127" s="114"/>
      <c r="IO127" s="125"/>
      <c r="IP127" s="114"/>
      <c r="IQ127" s="125"/>
      <c r="IR127" s="114"/>
      <c r="IS127" s="125"/>
      <c r="IT127" s="114"/>
      <c r="IU127" s="125"/>
      <c r="IV127" s="114"/>
      <c r="IW127" s="125"/>
      <c r="IX127" s="114"/>
      <c r="IY127" s="125"/>
      <c r="IZ127" s="114"/>
      <c r="JA127" s="125"/>
      <c r="JB127" s="114"/>
      <c r="JC127" s="125"/>
      <c r="JD127" s="114"/>
      <c r="JE127" s="125"/>
      <c r="JF127" s="114"/>
      <c r="JG127" s="125"/>
      <c r="JH127" s="114"/>
      <c r="JI127" s="125"/>
      <c r="JJ127" s="114"/>
      <c r="JK127" s="125"/>
      <c r="JL127" s="114"/>
      <c r="JM127" s="125"/>
      <c r="JN127" s="114"/>
      <c r="JO127" s="125"/>
      <c r="JP127" s="114"/>
      <c r="JQ127" s="125"/>
      <c r="JR127" s="114"/>
      <c r="JS127" s="125"/>
      <c r="JT127" s="114"/>
      <c r="JU127" s="125"/>
      <c r="JV127" s="114"/>
      <c r="JW127" s="125"/>
      <c r="JX127" s="114"/>
      <c r="JY127" s="126"/>
      <c r="JZ127" s="126"/>
      <c r="KA127" s="126"/>
      <c r="KB127" s="126"/>
      <c r="KC127" s="126"/>
      <c r="KD127" s="126"/>
      <c r="KE127" s="126"/>
      <c r="KF127" s="126"/>
      <c r="KG127" s="126"/>
      <c r="KH127" s="126"/>
      <c r="KI127" s="126"/>
      <c r="KJ127" s="126"/>
      <c r="KK127" s="126"/>
      <c r="KL127" s="126"/>
    </row>
    <row r="128" customFormat="false" ht="13.8" hidden="false" customHeight="false" outlineLevel="0" collapsed="false">
      <c r="A128" s="76"/>
      <c r="B128" s="76"/>
      <c r="C128" s="76"/>
      <c r="D128" s="76"/>
      <c r="E128" s="76" t="s">
        <v>163</v>
      </c>
      <c r="F128" s="109" t="n">
        <v>1512</v>
      </c>
      <c r="G128" s="109" t="n">
        <v>0</v>
      </c>
      <c r="H128" s="109" t="n">
        <v>0</v>
      </c>
      <c r="I128" s="109" t="n">
        <v>537.6</v>
      </c>
      <c r="J128" s="109" t="n">
        <v>0</v>
      </c>
      <c r="K128" s="109" t="n">
        <v>2688</v>
      </c>
      <c r="L128" s="109" t="n">
        <v>537.6</v>
      </c>
      <c r="M128" s="109" t="n">
        <v>537.6</v>
      </c>
      <c r="N128" s="109" t="n">
        <v>0</v>
      </c>
      <c r="O128" s="109" t="n">
        <v>403.2</v>
      </c>
      <c r="P128" s="109" t="n">
        <v>0</v>
      </c>
      <c r="Q128" s="109" t="n">
        <v>0</v>
      </c>
      <c r="R128" s="109" t="n">
        <v>400</v>
      </c>
      <c r="S128" s="109" t="n">
        <v>0</v>
      </c>
      <c r="T128" s="109" t="n">
        <v>0</v>
      </c>
      <c r="U128" s="109" t="n">
        <v>0</v>
      </c>
      <c r="V128" s="109" t="n">
        <v>3366.72</v>
      </c>
      <c r="W128" s="109" t="n">
        <v>0</v>
      </c>
      <c r="X128" s="109" t="n">
        <v>0</v>
      </c>
      <c r="Y128" s="109" t="n">
        <v>1075.2</v>
      </c>
      <c r="Z128" s="109" t="n">
        <v>0</v>
      </c>
      <c r="AA128" s="109" t="n">
        <v>0</v>
      </c>
      <c r="AB128" s="109" t="n">
        <v>672</v>
      </c>
      <c r="AC128" s="109" t="n">
        <v>2419.2</v>
      </c>
      <c r="AD128" s="109" t="n">
        <v>106.8</v>
      </c>
      <c r="AE128" s="109" t="n">
        <v>0</v>
      </c>
      <c r="AF128" s="109" t="n">
        <v>940.8</v>
      </c>
      <c r="AG128" s="109" t="n">
        <v>0</v>
      </c>
      <c r="AH128" s="109" t="n">
        <v>1209.6</v>
      </c>
      <c r="AI128" s="109" t="n">
        <v>0</v>
      </c>
      <c r="AJ128" s="109" t="n">
        <v>0</v>
      </c>
      <c r="AK128" s="109" t="n">
        <v>0</v>
      </c>
      <c r="AL128" s="109" t="n">
        <v>0</v>
      </c>
      <c r="AM128" s="109" t="n">
        <v>0</v>
      </c>
      <c r="AN128" s="109" t="n">
        <v>0</v>
      </c>
      <c r="AO128" s="109" t="n">
        <v>0</v>
      </c>
      <c r="AP128" s="109" t="n">
        <v>0</v>
      </c>
      <c r="AQ128" s="109" t="n">
        <v>0</v>
      </c>
      <c r="AR128" s="109" t="n">
        <v>0</v>
      </c>
      <c r="AS128" s="109" t="n">
        <v>2688</v>
      </c>
      <c r="AT128" s="109" t="n">
        <v>0</v>
      </c>
      <c r="AU128" s="109" t="n">
        <v>0</v>
      </c>
      <c r="AV128" s="109" t="n">
        <v>1369.2</v>
      </c>
      <c r="AW128" s="109" t="n">
        <v>403.2</v>
      </c>
      <c r="AX128" s="109" t="n">
        <v>0</v>
      </c>
      <c r="AY128" s="109" t="n">
        <v>364</v>
      </c>
      <c r="AZ128" s="109" t="n">
        <v>0</v>
      </c>
      <c r="BA128" s="109" t="n">
        <v>2889.6</v>
      </c>
      <c r="BB128" s="109" t="n">
        <v>0</v>
      </c>
      <c r="BC128" s="109" t="n">
        <v>0</v>
      </c>
      <c r="BD128" s="109" t="n">
        <v>672</v>
      </c>
      <c r="BE128" s="109" t="n">
        <v>0</v>
      </c>
      <c r="BF128" s="109" t="n">
        <v>0</v>
      </c>
      <c r="BG128" s="109" t="n">
        <v>0</v>
      </c>
      <c r="BH128" s="109" t="n">
        <v>0</v>
      </c>
      <c r="BI128" s="109" t="n">
        <v>403.2</v>
      </c>
      <c r="BJ128" s="109" t="n">
        <v>0</v>
      </c>
      <c r="BK128" s="109" t="n">
        <v>0</v>
      </c>
      <c r="BL128" s="109" t="n">
        <v>0</v>
      </c>
      <c r="BM128" s="109" t="n">
        <v>0</v>
      </c>
      <c r="BN128" s="109" t="n">
        <v>0</v>
      </c>
      <c r="BO128" s="109" t="n">
        <v>0</v>
      </c>
      <c r="BP128" s="109" t="n">
        <v>537.6</v>
      </c>
      <c r="BQ128" s="109" t="n">
        <v>672</v>
      </c>
      <c r="BR128" s="109" t="n">
        <v>0</v>
      </c>
      <c r="BS128" s="109" t="n">
        <v>0</v>
      </c>
      <c r="BT128" s="109" t="n">
        <v>0</v>
      </c>
      <c r="BU128" s="109" t="n">
        <v>0</v>
      </c>
      <c r="BV128" s="109" t="n">
        <v>0</v>
      </c>
      <c r="BW128" s="109" t="n">
        <v>0</v>
      </c>
      <c r="BX128" s="109" t="n">
        <v>0</v>
      </c>
      <c r="BY128" s="109" t="n">
        <v>0</v>
      </c>
      <c r="BZ128" s="109" t="n">
        <v>0</v>
      </c>
      <c r="CA128" s="109" t="n">
        <v>0</v>
      </c>
      <c r="CB128" s="109" t="n">
        <v>0</v>
      </c>
      <c r="CC128" s="109" t="n">
        <v>0</v>
      </c>
      <c r="CD128" s="109" t="n">
        <v>1075.2</v>
      </c>
      <c r="CE128" s="109" t="n">
        <v>0</v>
      </c>
      <c r="CF128" s="109" t="n">
        <v>0</v>
      </c>
      <c r="CG128" s="109" t="n">
        <v>0</v>
      </c>
      <c r="CH128" s="109" t="n">
        <v>436.8</v>
      </c>
      <c r="CI128" s="109" t="n">
        <v>0</v>
      </c>
      <c r="CJ128" s="109" t="n">
        <v>6316.8</v>
      </c>
      <c r="CK128" s="109" t="n">
        <v>0</v>
      </c>
      <c r="CL128" s="109" t="n">
        <v>537.6</v>
      </c>
      <c r="CM128" s="109" t="n">
        <v>168</v>
      </c>
      <c r="CN128" s="109" t="n">
        <v>0</v>
      </c>
      <c r="CO128" s="109" t="n">
        <v>0</v>
      </c>
      <c r="CP128" s="109" t="n">
        <v>2419.2</v>
      </c>
      <c r="CQ128" s="109" t="n">
        <v>0</v>
      </c>
      <c r="CR128" s="109" t="n">
        <v>0</v>
      </c>
      <c r="CS128" s="109" t="n">
        <v>0</v>
      </c>
      <c r="CT128" s="109" t="n">
        <v>0</v>
      </c>
      <c r="CU128" s="109" t="n">
        <v>0</v>
      </c>
      <c r="CV128" s="109" t="n">
        <v>0</v>
      </c>
      <c r="CW128" s="109" t="n">
        <v>940.8</v>
      </c>
      <c r="CX128" s="109" t="n">
        <v>739.2</v>
      </c>
      <c r="CY128" s="109" t="n">
        <v>168.3</v>
      </c>
      <c r="CZ128" s="109" t="n">
        <v>537.6</v>
      </c>
      <c r="DA128" s="109" t="n">
        <v>0</v>
      </c>
      <c r="DB128" s="109" t="n">
        <v>672</v>
      </c>
      <c r="DC128" s="109" t="n">
        <v>476</v>
      </c>
      <c r="DD128" s="109" t="n">
        <v>0</v>
      </c>
      <c r="DE128" s="109" t="n">
        <v>0</v>
      </c>
      <c r="DF128" s="109" t="n">
        <v>0</v>
      </c>
      <c r="DG128" s="109" t="n">
        <v>268.8</v>
      </c>
      <c r="DH128" s="109" t="n">
        <v>2956.8</v>
      </c>
      <c r="DI128" s="109" t="n">
        <v>0</v>
      </c>
      <c r="DJ128" s="109" t="n">
        <v>0</v>
      </c>
      <c r="DK128" s="109" t="n">
        <v>0</v>
      </c>
      <c r="DL128" s="109" t="n">
        <v>0</v>
      </c>
      <c r="DM128" s="109" t="n">
        <v>504</v>
      </c>
      <c r="DN128" s="109" t="n">
        <v>0</v>
      </c>
      <c r="DO128" s="109" t="n">
        <v>520.8</v>
      </c>
      <c r="DP128" s="109" t="n">
        <v>0</v>
      </c>
      <c r="DQ128" s="109" t="n">
        <v>2688</v>
      </c>
      <c r="DR128" s="109" t="n">
        <v>0</v>
      </c>
      <c r="DS128" s="109" t="n">
        <v>290</v>
      </c>
      <c r="DT128" s="109" t="n">
        <v>0</v>
      </c>
      <c r="DU128" s="109" t="n">
        <v>0</v>
      </c>
      <c r="DV128" s="109" t="n">
        <v>0</v>
      </c>
      <c r="DW128" s="109" t="n">
        <v>672</v>
      </c>
      <c r="DX128" s="109" t="n">
        <v>0</v>
      </c>
      <c r="DY128" s="109" t="n">
        <v>1344</v>
      </c>
      <c r="DZ128" s="109" t="n">
        <v>0</v>
      </c>
      <c r="EA128" s="109" t="n">
        <v>2520</v>
      </c>
      <c r="EB128" s="109" t="n">
        <v>0</v>
      </c>
      <c r="EC128" s="109" t="n">
        <v>0</v>
      </c>
      <c r="ED128" s="109" t="n">
        <v>0</v>
      </c>
      <c r="EE128" s="109" t="n">
        <v>0</v>
      </c>
      <c r="EF128" s="109" t="n">
        <v>0</v>
      </c>
      <c r="EG128" s="109" t="n">
        <v>0</v>
      </c>
      <c r="EH128" s="109" t="n">
        <v>940.8</v>
      </c>
      <c r="EI128" s="109" t="n">
        <v>0</v>
      </c>
      <c r="EJ128" s="109" t="n">
        <v>0</v>
      </c>
      <c r="EK128" s="109" t="n">
        <v>0</v>
      </c>
      <c r="EL128" s="109" t="n">
        <v>0</v>
      </c>
      <c r="EM128" s="109" t="n">
        <v>0</v>
      </c>
      <c r="EN128" s="109" t="n">
        <v>0</v>
      </c>
      <c r="EO128" s="109" t="n">
        <v>0</v>
      </c>
      <c r="EP128" s="109" t="n">
        <v>0</v>
      </c>
      <c r="EQ128" s="109" t="n">
        <v>532</v>
      </c>
      <c r="ER128" s="109" t="n">
        <v>0</v>
      </c>
      <c r="ES128" s="109" t="n">
        <v>0</v>
      </c>
      <c r="ET128" s="109" t="n">
        <v>0</v>
      </c>
      <c r="EU128" s="109" t="n">
        <v>0</v>
      </c>
      <c r="EV128" s="109" t="n">
        <v>0</v>
      </c>
      <c r="EW128" s="109" t="n">
        <v>0</v>
      </c>
      <c r="EX128" s="109" t="n">
        <v>0</v>
      </c>
      <c r="EY128" s="109" t="n">
        <f aca="false">ROUND(SUM(F128:EX128),5)</f>
        <v>54129.82</v>
      </c>
      <c r="EZ128" s="114"/>
      <c r="FA128" s="125"/>
      <c r="FB128" s="114"/>
      <c r="FC128" s="125"/>
      <c r="FD128" s="114"/>
      <c r="FE128" s="125"/>
      <c r="FF128" s="114"/>
      <c r="FG128" s="125"/>
      <c r="FH128" s="114"/>
      <c r="FI128" s="125"/>
      <c r="FJ128" s="114"/>
      <c r="FK128" s="125"/>
      <c r="FL128" s="114"/>
      <c r="FM128" s="125"/>
      <c r="FN128" s="114"/>
      <c r="FO128" s="125"/>
      <c r="FP128" s="114"/>
      <c r="FQ128" s="125"/>
      <c r="FR128" s="114"/>
      <c r="FS128" s="125"/>
      <c r="FT128" s="114"/>
      <c r="FU128" s="125"/>
      <c r="FV128" s="114"/>
      <c r="FW128" s="125"/>
      <c r="FX128" s="114"/>
      <c r="FY128" s="125"/>
      <c r="FZ128" s="114"/>
      <c r="GA128" s="125"/>
      <c r="GB128" s="114"/>
      <c r="GC128" s="125"/>
      <c r="GD128" s="114"/>
      <c r="GE128" s="125"/>
      <c r="GF128" s="114"/>
      <c r="GG128" s="125"/>
      <c r="GH128" s="114"/>
      <c r="GI128" s="125"/>
      <c r="GJ128" s="114"/>
      <c r="GK128" s="125"/>
      <c r="GL128" s="114"/>
      <c r="GM128" s="125"/>
      <c r="GN128" s="114"/>
      <c r="GO128" s="125"/>
      <c r="GP128" s="114"/>
      <c r="GQ128" s="125"/>
      <c r="GR128" s="114"/>
      <c r="GS128" s="125"/>
      <c r="GT128" s="114"/>
      <c r="GU128" s="125"/>
      <c r="GV128" s="114"/>
      <c r="GW128" s="125"/>
      <c r="GX128" s="114"/>
      <c r="GY128" s="125"/>
      <c r="GZ128" s="114"/>
      <c r="HA128" s="125"/>
      <c r="HB128" s="114"/>
      <c r="HC128" s="125"/>
      <c r="HD128" s="114"/>
      <c r="HE128" s="125"/>
      <c r="HF128" s="114"/>
      <c r="HG128" s="125"/>
      <c r="HH128" s="114"/>
      <c r="HI128" s="125"/>
      <c r="HJ128" s="114"/>
      <c r="HK128" s="125"/>
      <c r="HL128" s="114"/>
      <c r="HM128" s="125"/>
      <c r="HN128" s="114"/>
      <c r="HO128" s="125"/>
      <c r="HP128" s="114"/>
      <c r="HQ128" s="125"/>
      <c r="HR128" s="114"/>
      <c r="HS128" s="125"/>
      <c r="HT128" s="114"/>
      <c r="HU128" s="125"/>
      <c r="HV128" s="114"/>
      <c r="HW128" s="125"/>
      <c r="HX128" s="114"/>
      <c r="HY128" s="125"/>
      <c r="HZ128" s="114"/>
      <c r="IA128" s="125"/>
      <c r="IB128" s="114"/>
      <c r="IC128" s="125"/>
      <c r="ID128" s="114"/>
      <c r="IE128" s="125"/>
      <c r="IF128" s="114"/>
      <c r="IG128" s="125"/>
      <c r="IH128" s="114"/>
      <c r="II128" s="125"/>
      <c r="IJ128" s="114"/>
      <c r="IK128" s="125"/>
      <c r="IL128" s="114"/>
      <c r="IM128" s="125"/>
      <c r="IN128" s="114"/>
      <c r="IO128" s="125"/>
      <c r="IP128" s="114"/>
      <c r="IQ128" s="125"/>
      <c r="IR128" s="114"/>
      <c r="IS128" s="125"/>
      <c r="IT128" s="114"/>
      <c r="IU128" s="125"/>
      <c r="IV128" s="114"/>
      <c r="IW128" s="125"/>
      <c r="IX128" s="114"/>
      <c r="IY128" s="125"/>
      <c r="IZ128" s="114"/>
      <c r="JA128" s="125"/>
      <c r="JB128" s="114"/>
      <c r="JC128" s="125"/>
      <c r="JD128" s="114"/>
      <c r="JE128" s="125"/>
      <c r="JF128" s="114"/>
      <c r="JG128" s="125"/>
      <c r="JH128" s="114"/>
      <c r="JI128" s="125"/>
      <c r="JJ128" s="114"/>
      <c r="JK128" s="125"/>
      <c r="JL128" s="114"/>
      <c r="JM128" s="125"/>
      <c r="JN128" s="114"/>
      <c r="JO128" s="125"/>
      <c r="JP128" s="114"/>
      <c r="JQ128" s="125"/>
      <c r="JR128" s="114"/>
      <c r="JS128" s="125"/>
      <c r="JT128" s="114"/>
      <c r="JU128" s="125"/>
      <c r="JV128" s="114"/>
      <c r="JW128" s="125"/>
      <c r="JX128" s="114"/>
      <c r="JY128" s="126"/>
      <c r="JZ128" s="126"/>
      <c r="KA128" s="126"/>
      <c r="KB128" s="126"/>
      <c r="KC128" s="126"/>
      <c r="KD128" s="126"/>
      <c r="KE128" s="126"/>
      <c r="KF128" s="126"/>
      <c r="KG128" s="126"/>
      <c r="KH128" s="126"/>
      <c r="KI128" s="126"/>
      <c r="KJ128" s="126"/>
      <c r="KK128" s="126"/>
      <c r="KL128" s="126"/>
    </row>
    <row r="129" customFormat="false" ht="13.8" hidden="false" customHeight="false" outlineLevel="0" collapsed="false">
      <c r="A129" s="76"/>
      <c r="B129" s="76"/>
      <c r="C129" s="76"/>
      <c r="D129" s="76"/>
      <c r="E129" s="76" t="s">
        <v>164</v>
      </c>
      <c r="F129" s="109" t="n">
        <v>0</v>
      </c>
      <c r="G129" s="109" t="n">
        <v>0</v>
      </c>
      <c r="H129" s="109" t="n">
        <v>0</v>
      </c>
      <c r="I129" s="109" t="n">
        <v>0</v>
      </c>
      <c r="J129" s="109" t="n">
        <v>1500</v>
      </c>
      <c r="K129" s="109" t="n">
        <v>0</v>
      </c>
      <c r="L129" s="109" t="n">
        <v>0</v>
      </c>
      <c r="M129" s="109" t="n">
        <v>0</v>
      </c>
      <c r="N129" s="109" t="n">
        <v>0</v>
      </c>
      <c r="O129" s="109" t="n">
        <v>0</v>
      </c>
      <c r="P129" s="109" t="n">
        <v>0</v>
      </c>
      <c r="Q129" s="109" t="n">
        <v>0</v>
      </c>
      <c r="R129" s="109" t="n">
        <v>0</v>
      </c>
      <c r="S129" s="109" t="n">
        <v>0</v>
      </c>
      <c r="T129" s="109" t="n">
        <v>0</v>
      </c>
      <c r="U129" s="109" t="n">
        <v>0</v>
      </c>
      <c r="V129" s="109" t="n">
        <v>0</v>
      </c>
      <c r="W129" s="109" t="n">
        <v>0</v>
      </c>
      <c r="X129" s="109" t="n">
        <v>0</v>
      </c>
      <c r="Y129" s="109" t="n">
        <v>0</v>
      </c>
      <c r="Z129" s="109" t="n">
        <v>0</v>
      </c>
      <c r="AA129" s="109" t="n">
        <v>0</v>
      </c>
      <c r="AB129" s="109" t="n">
        <v>0</v>
      </c>
      <c r="AC129" s="109" t="n">
        <v>0</v>
      </c>
      <c r="AD129" s="109" t="n">
        <v>0</v>
      </c>
      <c r="AE129" s="109" t="n">
        <v>0</v>
      </c>
      <c r="AF129" s="109" t="n">
        <v>0</v>
      </c>
      <c r="AG129" s="109" t="n">
        <v>0</v>
      </c>
      <c r="AH129" s="109" t="n">
        <v>0</v>
      </c>
      <c r="AI129" s="109" t="n">
        <v>0</v>
      </c>
      <c r="AJ129" s="109" t="n">
        <v>0</v>
      </c>
      <c r="AK129" s="109" t="n">
        <v>0</v>
      </c>
      <c r="AL129" s="109" t="n">
        <v>0</v>
      </c>
      <c r="AM129" s="109" t="n">
        <v>0</v>
      </c>
      <c r="AN129" s="109" t="n">
        <v>0</v>
      </c>
      <c r="AO129" s="109" t="n">
        <v>0</v>
      </c>
      <c r="AP129" s="109" t="n">
        <v>0</v>
      </c>
      <c r="AQ129" s="109" t="n">
        <v>0</v>
      </c>
      <c r="AR129" s="109" t="n">
        <v>0</v>
      </c>
      <c r="AS129" s="109" t="n">
        <v>0</v>
      </c>
      <c r="AT129" s="109" t="n">
        <v>0</v>
      </c>
      <c r="AU129" s="109" t="n">
        <v>0</v>
      </c>
      <c r="AV129" s="109" t="n">
        <v>0</v>
      </c>
      <c r="AW129" s="109" t="n">
        <v>0</v>
      </c>
      <c r="AX129" s="109" t="n">
        <v>0</v>
      </c>
      <c r="AY129" s="109" t="n">
        <v>0</v>
      </c>
      <c r="AZ129" s="109" t="n">
        <v>0</v>
      </c>
      <c r="BA129" s="109" t="n">
        <v>0</v>
      </c>
      <c r="BB129" s="109" t="n">
        <v>0</v>
      </c>
      <c r="BC129" s="109" t="n">
        <v>0</v>
      </c>
      <c r="BD129" s="109" t="n">
        <v>0</v>
      </c>
      <c r="BE129" s="109" t="n">
        <v>0</v>
      </c>
      <c r="BF129" s="109" t="n">
        <v>0</v>
      </c>
      <c r="BG129" s="109" t="n">
        <v>-50</v>
      </c>
      <c r="BH129" s="109" t="n">
        <v>0</v>
      </c>
      <c r="BI129" s="109" t="n">
        <v>0</v>
      </c>
      <c r="BJ129" s="109" t="n">
        <v>0</v>
      </c>
      <c r="BK129" s="109" t="n">
        <v>0</v>
      </c>
      <c r="BL129" s="109" t="n">
        <v>0</v>
      </c>
      <c r="BM129" s="109" t="n">
        <v>0</v>
      </c>
      <c r="BN129" s="109" t="n">
        <v>0</v>
      </c>
      <c r="BO129" s="109" t="n">
        <v>0</v>
      </c>
      <c r="BP129" s="109" t="n">
        <v>0</v>
      </c>
      <c r="BQ129" s="109" t="n">
        <v>0</v>
      </c>
      <c r="BR129" s="109" t="n">
        <v>0</v>
      </c>
      <c r="BS129" s="109" t="n">
        <v>0</v>
      </c>
      <c r="BT129" s="109" t="n">
        <v>0</v>
      </c>
      <c r="BU129" s="109" t="n">
        <v>0</v>
      </c>
      <c r="BV129" s="109" t="n">
        <v>0</v>
      </c>
      <c r="BW129" s="109" t="n">
        <v>0</v>
      </c>
      <c r="BX129" s="109" t="n">
        <v>0</v>
      </c>
      <c r="BY129" s="109" t="n">
        <v>0</v>
      </c>
      <c r="BZ129" s="109" t="n">
        <v>400</v>
      </c>
      <c r="CA129" s="109" t="n">
        <v>0</v>
      </c>
      <c r="CB129" s="109" t="n">
        <v>0</v>
      </c>
      <c r="CC129" s="109" t="n">
        <v>0</v>
      </c>
      <c r="CD129" s="109" t="n">
        <v>0</v>
      </c>
      <c r="CE129" s="109" t="n">
        <v>0</v>
      </c>
      <c r="CF129" s="109" t="n">
        <v>0</v>
      </c>
      <c r="CG129" s="109" t="n">
        <v>0</v>
      </c>
      <c r="CH129" s="109" t="n">
        <v>0</v>
      </c>
      <c r="CI129" s="109" t="n">
        <v>0</v>
      </c>
      <c r="CJ129" s="109" t="n">
        <v>0</v>
      </c>
      <c r="CK129" s="109" t="n">
        <v>0</v>
      </c>
      <c r="CL129" s="109" t="n">
        <v>0</v>
      </c>
      <c r="CM129" s="109" t="n">
        <v>0</v>
      </c>
      <c r="CN129" s="109" t="n">
        <v>0</v>
      </c>
      <c r="CO129" s="109" t="n">
        <v>0</v>
      </c>
      <c r="CP129" s="109" t="n">
        <v>0</v>
      </c>
      <c r="CQ129" s="109" t="n">
        <v>1200</v>
      </c>
      <c r="CR129" s="109" t="n">
        <v>0</v>
      </c>
      <c r="CS129" s="109" t="n">
        <v>0</v>
      </c>
      <c r="CT129" s="109" t="n">
        <v>0</v>
      </c>
      <c r="CU129" s="109" t="n">
        <v>0</v>
      </c>
      <c r="CV129" s="109" t="n">
        <v>0</v>
      </c>
      <c r="CW129" s="109" t="n">
        <v>0</v>
      </c>
      <c r="CX129" s="109" t="n">
        <v>0</v>
      </c>
      <c r="CY129" s="109" t="n">
        <v>0</v>
      </c>
      <c r="CZ129" s="109" t="n">
        <v>0</v>
      </c>
      <c r="DA129" s="109" t="n">
        <v>0</v>
      </c>
      <c r="DB129" s="109" t="n">
        <v>0</v>
      </c>
      <c r="DC129" s="109" t="n">
        <v>150</v>
      </c>
      <c r="DD129" s="109" t="n">
        <v>0</v>
      </c>
      <c r="DE129" s="109" t="n">
        <v>0</v>
      </c>
      <c r="DF129" s="109" t="n">
        <v>0</v>
      </c>
      <c r="DG129" s="109" t="n">
        <v>0</v>
      </c>
      <c r="DH129" s="109" t="n">
        <v>0</v>
      </c>
      <c r="DI129" s="109" t="n">
        <v>0</v>
      </c>
      <c r="DJ129" s="109" t="n">
        <v>0</v>
      </c>
      <c r="DK129" s="109" t="n">
        <v>0</v>
      </c>
      <c r="DL129" s="109" t="n">
        <v>0</v>
      </c>
      <c r="DM129" s="109" t="n">
        <v>0</v>
      </c>
      <c r="DN129" s="109" t="n">
        <v>0</v>
      </c>
      <c r="DO129" s="109" t="n">
        <v>0</v>
      </c>
      <c r="DP129" s="109" t="n">
        <v>0</v>
      </c>
      <c r="DQ129" s="109" t="n">
        <v>0</v>
      </c>
      <c r="DR129" s="109" t="n">
        <v>0</v>
      </c>
      <c r="DS129" s="109" t="n">
        <v>0</v>
      </c>
      <c r="DT129" s="109" t="n">
        <v>0</v>
      </c>
      <c r="DU129" s="109" t="n">
        <v>0</v>
      </c>
      <c r="DV129" s="109" t="n">
        <v>0</v>
      </c>
      <c r="DW129" s="109" t="n">
        <v>0</v>
      </c>
      <c r="DX129" s="109" t="n">
        <v>0</v>
      </c>
      <c r="DY129" s="109" t="n">
        <v>0</v>
      </c>
      <c r="DZ129" s="109" t="n">
        <v>0</v>
      </c>
      <c r="EA129" s="109" t="n">
        <v>0</v>
      </c>
      <c r="EB129" s="109" t="n">
        <v>0</v>
      </c>
      <c r="EC129" s="109" t="n">
        <v>0</v>
      </c>
      <c r="ED129" s="109" t="n">
        <v>0</v>
      </c>
      <c r="EE129" s="109" t="n">
        <v>0</v>
      </c>
      <c r="EF129" s="109" t="n">
        <v>0</v>
      </c>
      <c r="EG129" s="109" t="n">
        <v>0</v>
      </c>
      <c r="EH129" s="109" t="n">
        <v>0</v>
      </c>
      <c r="EI129" s="109" t="n">
        <v>0</v>
      </c>
      <c r="EJ129" s="109" t="n">
        <v>0</v>
      </c>
      <c r="EK129" s="109" t="n">
        <v>0</v>
      </c>
      <c r="EL129" s="109" t="n">
        <v>0</v>
      </c>
      <c r="EM129" s="109" t="n">
        <v>0</v>
      </c>
      <c r="EN129" s="109" t="n">
        <v>0</v>
      </c>
      <c r="EO129" s="109" t="n">
        <v>0</v>
      </c>
      <c r="EP129" s="109" t="n">
        <v>0</v>
      </c>
      <c r="EQ129" s="109" t="n">
        <v>0</v>
      </c>
      <c r="ER129" s="109" t="n">
        <v>0</v>
      </c>
      <c r="ES129" s="109" t="n">
        <v>0</v>
      </c>
      <c r="ET129" s="109" t="n">
        <v>0</v>
      </c>
      <c r="EU129" s="109" t="n">
        <v>0</v>
      </c>
      <c r="EV129" s="109" t="n">
        <v>0</v>
      </c>
      <c r="EW129" s="109" t="n">
        <v>0</v>
      </c>
      <c r="EX129" s="109" t="n">
        <v>0</v>
      </c>
      <c r="EY129" s="109" t="n">
        <f aca="false">ROUND(SUM(F129:EX129),5)</f>
        <v>3200</v>
      </c>
      <c r="EZ129" s="114"/>
      <c r="FA129" s="125"/>
      <c r="FB129" s="114"/>
      <c r="FC129" s="125"/>
      <c r="FD129" s="114"/>
      <c r="FE129" s="125"/>
      <c r="FF129" s="114"/>
      <c r="FG129" s="125"/>
      <c r="FH129" s="114"/>
      <c r="FI129" s="125"/>
      <c r="FJ129" s="114"/>
      <c r="FK129" s="125"/>
      <c r="FL129" s="114"/>
      <c r="FM129" s="125"/>
      <c r="FN129" s="114"/>
      <c r="FO129" s="125"/>
      <c r="FP129" s="114"/>
      <c r="FQ129" s="125"/>
      <c r="FR129" s="114"/>
      <c r="FS129" s="125"/>
      <c r="FT129" s="114"/>
      <c r="FU129" s="125"/>
      <c r="FV129" s="114"/>
      <c r="FW129" s="125"/>
      <c r="FX129" s="114"/>
      <c r="FY129" s="125"/>
      <c r="FZ129" s="114"/>
      <c r="GA129" s="125"/>
      <c r="GB129" s="114"/>
      <c r="GC129" s="125"/>
      <c r="GD129" s="114"/>
      <c r="GE129" s="125"/>
      <c r="GF129" s="114"/>
      <c r="GG129" s="125"/>
      <c r="GH129" s="114"/>
      <c r="GI129" s="125"/>
      <c r="GJ129" s="114"/>
      <c r="GK129" s="125"/>
      <c r="GL129" s="114"/>
      <c r="GM129" s="125"/>
      <c r="GN129" s="114"/>
      <c r="GO129" s="125"/>
      <c r="GP129" s="114"/>
      <c r="GQ129" s="125"/>
      <c r="GR129" s="114"/>
      <c r="GS129" s="125"/>
      <c r="GT129" s="114"/>
      <c r="GU129" s="125"/>
      <c r="GV129" s="114"/>
      <c r="GW129" s="125"/>
      <c r="GX129" s="114"/>
      <c r="GY129" s="125"/>
      <c r="GZ129" s="114"/>
      <c r="HA129" s="125"/>
      <c r="HB129" s="114"/>
      <c r="HC129" s="125"/>
      <c r="HD129" s="114"/>
      <c r="HE129" s="125"/>
      <c r="HF129" s="114"/>
      <c r="HG129" s="125"/>
      <c r="HH129" s="114"/>
      <c r="HI129" s="125"/>
      <c r="HJ129" s="114"/>
      <c r="HK129" s="125"/>
      <c r="HL129" s="114"/>
      <c r="HM129" s="125"/>
      <c r="HN129" s="114"/>
      <c r="HO129" s="125"/>
      <c r="HP129" s="114"/>
      <c r="HQ129" s="125"/>
      <c r="HR129" s="114"/>
      <c r="HS129" s="125"/>
      <c r="HT129" s="114"/>
      <c r="HU129" s="125"/>
      <c r="HV129" s="114"/>
      <c r="HW129" s="125"/>
      <c r="HX129" s="114"/>
      <c r="HY129" s="125"/>
      <c r="HZ129" s="114"/>
      <c r="IA129" s="125"/>
      <c r="IB129" s="114"/>
      <c r="IC129" s="125"/>
      <c r="ID129" s="114"/>
      <c r="IE129" s="125"/>
      <c r="IF129" s="114"/>
      <c r="IG129" s="125"/>
      <c r="IH129" s="114"/>
      <c r="II129" s="125"/>
      <c r="IJ129" s="114"/>
      <c r="IK129" s="125"/>
      <c r="IL129" s="114"/>
      <c r="IM129" s="125"/>
      <c r="IN129" s="114"/>
      <c r="IO129" s="125"/>
      <c r="IP129" s="114"/>
      <c r="IQ129" s="125"/>
      <c r="IR129" s="114"/>
      <c r="IS129" s="125"/>
      <c r="IT129" s="114"/>
      <c r="IU129" s="125"/>
      <c r="IV129" s="114"/>
      <c r="IW129" s="125"/>
      <c r="IX129" s="114"/>
      <c r="IY129" s="125"/>
      <c r="IZ129" s="114"/>
      <c r="JA129" s="125"/>
      <c r="JB129" s="114"/>
      <c r="JC129" s="125"/>
      <c r="JD129" s="114"/>
      <c r="JE129" s="125"/>
      <c r="JF129" s="114"/>
      <c r="JG129" s="125"/>
      <c r="JH129" s="114"/>
      <c r="JI129" s="125"/>
      <c r="JJ129" s="114"/>
      <c r="JK129" s="125"/>
      <c r="JL129" s="114"/>
      <c r="JM129" s="125"/>
      <c r="JN129" s="114"/>
      <c r="JO129" s="125"/>
      <c r="JP129" s="114"/>
      <c r="JQ129" s="125"/>
      <c r="JR129" s="114"/>
      <c r="JS129" s="125"/>
      <c r="JT129" s="114"/>
      <c r="JU129" s="125"/>
      <c r="JV129" s="114"/>
      <c r="JW129" s="125"/>
      <c r="JX129" s="114"/>
      <c r="JY129" s="126"/>
      <c r="JZ129" s="126"/>
      <c r="KA129" s="126"/>
      <c r="KB129" s="126"/>
      <c r="KC129" s="126"/>
      <c r="KD129" s="126"/>
      <c r="KE129" s="126"/>
      <c r="KF129" s="126"/>
      <c r="KG129" s="126"/>
      <c r="KH129" s="126"/>
      <c r="KI129" s="126"/>
      <c r="KJ129" s="126"/>
      <c r="KK129" s="126"/>
      <c r="KL129" s="126"/>
    </row>
    <row r="130" customFormat="false" ht="13.8" hidden="false" customHeight="false" outlineLevel="0" collapsed="false">
      <c r="A130" s="76"/>
      <c r="B130" s="76"/>
      <c r="C130" s="76"/>
      <c r="D130" s="76"/>
      <c r="E130" s="76" t="s">
        <v>165</v>
      </c>
      <c r="F130" s="109" t="n">
        <v>0</v>
      </c>
      <c r="G130" s="109" t="n">
        <v>0</v>
      </c>
      <c r="H130" s="109" t="n">
        <v>0</v>
      </c>
      <c r="I130" s="109" t="n">
        <v>0</v>
      </c>
      <c r="J130" s="109" t="n">
        <v>0</v>
      </c>
      <c r="K130" s="109" t="n">
        <v>0</v>
      </c>
      <c r="L130" s="109" t="n">
        <v>0</v>
      </c>
      <c r="M130" s="109" t="n">
        <v>0</v>
      </c>
      <c r="N130" s="109" t="n">
        <v>0</v>
      </c>
      <c r="O130" s="109" t="n">
        <v>41736.44</v>
      </c>
      <c r="P130" s="109" t="n">
        <v>0</v>
      </c>
      <c r="Q130" s="109" t="n">
        <v>0</v>
      </c>
      <c r="R130" s="109" t="n">
        <v>0</v>
      </c>
      <c r="S130" s="109" t="n">
        <v>0</v>
      </c>
      <c r="T130" s="109" t="n">
        <v>0</v>
      </c>
      <c r="U130" s="109" t="n">
        <v>0</v>
      </c>
      <c r="V130" s="109" t="n">
        <v>0</v>
      </c>
      <c r="W130" s="109" t="n">
        <v>0</v>
      </c>
      <c r="X130" s="109" t="n">
        <v>0</v>
      </c>
      <c r="Y130" s="109" t="n">
        <v>0</v>
      </c>
      <c r="Z130" s="109" t="n">
        <v>0</v>
      </c>
      <c r="AA130" s="109" t="n">
        <v>0</v>
      </c>
      <c r="AB130" s="109" t="n">
        <v>0</v>
      </c>
      <c r="AC130" s="109" t="n">
        <v>0</v>
      </c>
      <c r="AD130" s="109" t="n">
        <v>0</v>
      </c>
      <c r="AE130" s="109" t="n">
        <v>0</v>
      </c>
      <c r="AF130" s="109" t="n">
        <v>0</v>
      </c>
      <c r="AG130" s="109" t="n">
        <v>0</v>
      </c>
      <c r="AH130" s="109" t="n">
        <v>0</v>
      </c>
      <c r="AI130" s="109" t="n">
        <v>0</v>
      </c>
      <c r="AJ130" s="109" t="n">
        <v>0</v>
      </c>
      <c r="AK130" s="109" t="n">
        <v>0</v>
      </c>
      <c r="AL130" s="109" t="n">
        <v>0</v>
      </c>
      <c r="AM130" s="109" t="n">
        <v>0</v>
      </c>
      <c r="AN130" s="109" t="n">
        <v>0</v>
      </c>
      <c r="AO130" s="109" t="n">
        <v>0</v>
      </c>
      <c r="AP130" s="109" t="n">
        <v>0</v>
      </c>
      <c r="AQ130" s="109" t="n">
        <v>0</v>
      </c>
      <c r="AR130" s="109" t="n">
        <v>0</v>
      </c>
      <c r="AS130" s="109" t="n">
        <v>0</v>
      </c>
      <c r="AT130" s="109" t="n">
        <v>0</v>
      </c>
      <c r="AU130" s="109" t="n">
        <v>0</v>
      </c>
      <c r="AV130" s="109" t="n">
        <v>0</v>
      </c>
      <c r="AW130" s="109" t="n">
        <v>0</v>
      </c>
      <c r="AX130" s="109" t="n">
        <v>0</v>
      </c>
      <c r="AY130" s="109" t="n">
        <v>0</v>
      </c>
      <c r="AZ130" s="109" t="n">
        <v>0</v>
      </c>
      <c r="BA130" s="109" t="n">
        <v>0</v>
      </c>
      <c r="BB130" s="109" t="n">
        <v>0</v>
      </c>
      <c r="BC130" s="109" t="n">
        <v>0</v>
      </c>
      <c r="BD130" s="109" t="n">
        <v>0</v>
      </c>
      <c r="BE130" s="109" t="n">
        <v>0</v>
      </c>
      <c r="BF130" s="109" t="n">
        <v>0</v>
      </c>
      <c r="BG130" s="109" t="n">
        <v>0</v>
      </c>
      <c r="BH130" s="109" t="n">
        <v>0</v>
      </c>
      <c r="BI130" s="109" t="n">
        <v>0</v>
      </c>
      <c r="BJ130" s="109" t="n">
        <v>0</v>
      </c>
      <c r="BK130" s="109" t="n">
        <v>0</v>
      </c>
      <c r="BL130" s="109" t="n">
        <v>0</v>
      </c>
      <c r="BM130" s="109" t="n">
        <v>0</v>
      </c>
      <c r="BN130" s="109" t="n">
        <v>0</v>
      </c>
      <c r="BO130" s="109" t="n">
        <v>0</v>
      </c>
      <c r="BP130" s="109" t="n">
        <v>0</v>
      </c>
      <c r="BQ130" s="109" t="n">
        <v>0</v>
      </c>
      <c r="BR130" s="109" t="n">
        <v>0</v>
      </c>
      <c r="BS130" s="109" t="n">
        <v>0</v>
      </c>
      <c r="BT130" s="109" t="n">
        <v>0</v>
      </c>
      <c r="BU130" s="109" t="n">
        <v>0</v>
      </c>
      <c r="BV130" s="109" t="n">
        <v>0</v>
      </c>
      <c r="BW130" s="109" t="n">
        <v>0</v>
      </c>
      <c r="BX130" s="109" t="n">
        <v>0</v>
      </c>
      <c r="BY130" s="109" t="n">
        <v>0</v>
      </c>
      <c r="BZ130" s="109" t="n">
        <v>0</v>
      </c>
      <c r="CA130" s="109" t="n">
        <v>0</v>
      </c>
      <c r="CB130" s="109" t="n">
        <v>0</v>
      </c>
      <c r="CC130" s="109" t="n">
        <v>0</v>
      </c>
      <c r="CD130" s="109" t="n">
        <v>0</v>
      </c>
      <c r="CE130" s="109" t="n">
        <v>0</v>
      </c>
      <c r="CF130" s="109" t="n">
        <v>0</v>
      </c>
      <c r="CG130" s="109" t="n">
        <v>0</v>
      </c>
      <c r="CH130" s="109" t="n">
        <v>0</v>
      </c>
      <c r="CI130" s="109" t="n">
        <v>0</v>
      </c>
      <c r="CJ130" s="109" t="n">
        <v>0</v>
      </c>
      <c r="CK130" s="109" t="n">
        <v>23621.52</v>
      </c>
      <c r="CL130" s="109" t="n">
        <v>0</v>
      </c>
      <c r="CM130" s="109" t="n">
        <v>0</v>
      </c>
      <c r="CN130" s="109" t="n">
        <v>0</v>
      </c>
      <c r="CO130" s="109" t="n">
        <v>0</v>
      </c>
      <c r="CP130" s="109" t="n">
        <v>0</v>
      </c>
      <c r="CQ130" s="109" t="n">
        <v>0</v>
      </c>
      <c r="CR130" s="109" t="n">
        <v>0</v>
      </c>
      <c r="CS130" s="109" t="n">
        <v>0</v>
      </c>
      <c r="CT130" s="109" t="n">
        <v>752.5</v>
      </c>
      <c r="CU130" s="109" t="n">
        <v>0</v>
      </c>
      <c r="CV130" s="109" t="n">
        <v>0</v>
      </c>
      <c r="CW130" s="109" t="n">
        <v>0</v>
      </c>
      <c r="CX130" s="109" t="n">
        <v>0</v>
      </c>
      <c r="CY130" s="109" t="n">
        <v>0</v>
      </c>
      <c r="CZ130" s="109" t="n">
        <v>0</v>
      </c>
      <c r="DA130" s="109" t="n">
        <v>0</v>
      </c>
      <c r="DB130" s="109" t="n">
        <v>0</v>
      </c>
      <c r="DC130" s="109" t="n">
        <v>0</v>
      </c>
      <c r="DD130" s="109" t="n">
        <v>0</v>
      </c>
      <c r="DE130" s="109" t="n">
        <v>0</v>
      </c>
      <c r="DF130" s="109" t="n">
        <v>0</v>
      </c>
      <c r="DG130" s="109" t="n">
        <v>0</v>
      </c>
      <c r="DH130" s="109" t="n">
        <v>0</v>
      </c>
      <c r="DI130" s="109" t="n">
        <v>0</v>
      </c>
      <c r="DJ130" s="109" t="n">
        <v>0</v>
      </c>
      <c r="DK130" s="109" t="n">
        <v>0</v>
      </c>
      <c r="DL130" s="109" t="n">
        <v>0</v>
      </c>
      <c r="DM130" s="109" t="n">
        <v>0</v>
      </c>
      <c r="DN130" s="109" t="n">
        <v>0</v>
      </c>
      <c r="DO130" s="109" t="n">
        <v>0</v>
      </c>
      <c r="DP130" s="109" t="n">
        <v>0</v>
      </c>
      <c r="DQ130" s="109" t="n">
        <v>0</v>
      </c>
      <c r="DR130" s="109" t="n">
        <v>0</v>
      </c>
      <c r="DS130" s="109" t="n">
        <v>0</v>
      </c>
      <c r="DT130" s="109" t="n">
        <v>0</v>
      </c>
      <c r="DU130" s="109" t="n">
        <v>0</v>
      </c>
      <c r="DV130" s="109" t="n">
        <v>0</v>
      </c>
      <c r="DW130" s="109" t="n">
        <v>0</v>
      </c>
      <c r="DX130" s="109" t="n">
        <v>0</v>
      </c>
      <c r="DY130" s="109" t="n">
        <v>0</v>
      </c>
      <c r="DZ130" s="109" t="n">
        <v>0</v>
      </c>
      <c r="EA130" s="109" t="n">
        <v>0</v>
      </c>
      <c r="EB130" s="109" t="n">
        <v>0</v>
      </c>
      <c r="EC130" s="109" t="n">
        <v>0</v>
      </c>
      <c r="ED130" s="109" t="n">
        <v>0</v>
      </c>
      <c r="EE130" s="109" t="n">
        <v>0</v>
      </c>
      <c r="EF130" s="109" t="n">
        <v>0</v>
      </c>
      <c r="EG130" s="109" t="n">
        <v>0</v>
      </c>
      <c r="EH130" s="109" t="n">
        <v>0</v>
      </c>
      <c r="EI130" s="109" t="n">
        <v>0</v>
      </c>
      <c r="EJ130" s="109" t="n">
        <v>0</v>
      </c>
      <c r="EK130" s="109" t="n">
        <v>0</v>
      </c>
      <c r="EL130" s="109" t="n">
        <v>0</v>
      </c>
      <c r="EM130" s="109" t="n">
        <v>0</v>
      </c>
      <c r="EN130" s="109" t="n">
        <v>0</v>
      </c>
      <c r="EO130" s="109" t="n">
        <v>0</v>
      </c>
      <c r="EP130" s="109" t="n">
        <v>0</v>
      </c>
      <c r="EQ130" s="109" t="n">
        <v>0</v>
      </c>
      <c r="ER130" s="109" t="n">
        <v>0</v>
      </c>
      <c r="ES130" s="109" t="n">
        <v>0</v>
      </c>
      <c r="ET130" s="109" t="n">
        <v>0</v>
      </c>
      <c r="EU130" s="109" t="n">
        <v>0</v>
      </c>
      <c r="EV130" s="109" t="n">
        <v>0</v>
      </c>
      <c r="EW130" s="109" t="n">
        <v>0</v>
      </c>
      <c r="EX130" s="109" t="n">
        <v>0</v>
      </c>
      <c r="EY130" s="109" t="n">
        <f aca="false">ROUND(SUM(F130:EX130),5)</f>
        <v>66110.46</v>
      </c>
      <c r="EZ130" s="114"/>
      <c r="FA130" s="125"/>
      <c r="FB130" s="114"/>
      <c r="FC130" s="125"/>
      <c r="FD130" s="114"/>
      <c r="FE130" s="125"/>
      <c r="FF130" s="114"/>
      <c r="FG130" s="125"/>
      <c r="FH130" s="114"/>
      <c r="FI130" s="125"/>
      <c r="FJ130" s="114"/>
      <c r="FK130" s="125"/>
      <c r="FL130" s="114"/>
      <c r="FM130" s="125"/>
      <c r="FN130" s="114"/>
      <c r="FO130" s="125"/>
      <c r="FP130" s="114"/>
      <c r="FQ130" s="125"/>
      <c r="FR130" s="114"/>
      <c r="FS130" s="125"/>
      <c r="FT130" s="114"/>
      <c r="FU130" s="125"/>
      <c r="FV130" s="114"/>
      <c r="FW130" s="125"/>
      <c r="FX130" s="114"/>
      <c r="FY130" s="125"/>
      <c r="FZ130" s="114"/>
      <c r="GA130" s="125"/>
      <c r="GB130" s="114"/>
      <c r="GC130" s="125"/>
      <c r="GD130" s="114"/>
      <c r="GE130" s="125"/>
      <c r="GF130" s="114"/>
      <c r="GG130" s="125"/>
      <c r="GH130" s="114"/>
      <c r="GI130" s="125"/>
      <c r="GJ130" s="114"/>
      <c r="GK130" s="125"/>
      <c r="GL130" s="114"/>
      <c r="GM130" s="125"/>
      <c r="GN130" s="114"/>
      <c r="GO130" s="125"/>
      <c r="GP130" s="114"/>
      <c r="GQ130" s="125"/>
      <c r="GR130" s="114"/>
      <c r="GS130" s="125"/>
      <c r="GT130" s="114"/>
      <c r="GU130" s="125"/>
      <c r="GV130" s="114"/>
      <c r="GW130" s="125"/>
      <c r="GX130" s="114"/>
      <c r="GY130" s="125"/>
      <c r="GZ130" s="114"/>
      <c r="HA130" s="125"/>
      <c r="HB130" s="114"/>
      <c r="HC130" s="125"/>
      <c r="HD130" s="114"/>
      <c r="HE130" s="125"/>
      <c r="HF130" s="114"/>
      <c r="HG130" s="125"/>
      <c r="HH130" s="114"/>
      <c r="HI130" s="125"/>
      <c r="HJ130" s="114"/>
      <c r="HK130" s="125"/>
      <c r="HL130" s="114"/>
      <c r="HM130" s="125"/>
      <c r="HN130" s="114"/>
      <c r="HO130" s="125"/>
      <c r="HP130" s="114"/>
      <c r="HQ130" s="125"/>
      <c r="HR130" s="114"/>
      <c r="HS130" s="125"/>
      <c r="HT130" s="114"/>
      <c r="HU130" s="125"/>
      <c r="HV130" s="114"/>
      <c r="HW130" s="125"/>
      <c r="HX130" s="114"/>
      <c r="HY130" s="125"/>
      <c r="HZ130" s="114"/>
      <c r="IA130" s="125"/>
      <c r="IB130" s="114"/>
      <c r="IC130" s="125"/>
      <c r="ID130" s="114"/>
      <c r="IE130" s="125"/>
      <c r="IF130" s="114"/>
      <c r="IG130" s="125"/>
      <c r="IH130" s="114"/>
      <c r="II130" s="125"/>
      <c r="IJ130" s="114"/>
      <c r="IK130" s="125"/>
      <c r="IL130" s="114"/>
      <c r="IM130" s="125"/>
      <c r="IN130" s="114"/>
      <c r="IO130" s="125"/>
      <c r="IP130" s="114"/>
      <c r="IQ130" s="125"/>
      <c r="IR130" s="114"/>
      <c r="IS130" s="125"/>
      <c r="IT130" s="114"/>
      <c r="IU130" s="125"/>
      <c r="IV130" s="114"/>
      <c r="IW130" s="125"/>
      <c r="IX130" s="114"/>
      <c r="IY130" s="125"/>
      <c r="IZ130" s="114"/>
      <c r="JA130" s="125"/>
      <c r="JB130" s="114"/>
      <c r="JC130" s="125"/>
      <c r="JD130" s="114"/>
      <c r="JE130" s="125"/>
      <c r="JF130" s="114"/>
      <c r="JG130" s="125"/>
      <c r="JH130" s="114"/>
      <c r="JI130" s="125"/>
      <c r="JJ130" s="114"/>
      <c r="JK130" s="125"/>
      <c r="JL130" s="114"/>
      <c r="JM130" s="125"/>
      <c r="JN130" s="114"/>
      <c r="JO130" s="125"/>
      <c r="JP130" s="114"/>
      <c r="JQ130" s="125"/>
      <c r="JR130" s="114"/>
      <c r="JS130" s="125"/>
      <c r="JT130" s="114"/>
      <c r="JU130" s="125"/>
      <c r="JV130" s="114"/>
      <c r="JW130" s="125"/>
      <c r="JX130" s="114"/>
      <c r="JY130" s="126"/>
      <c r="JZ130" s="126"/>
      <c r="KA130" s="126"/>
      <c r="KB130" s="126"/>
      <c r="KC130" s="126"/>
      <c r="KD130" s="126"/>
      <c r="KE130" s="126"/>
      <c r="KF130" s="126"/>
      <c r="KG130" s="126"/>
      <c r="KH130" s="126"/>
      <c r="KI130" s="126"/>
      <c r="KJ130" s="126"/>
      <c r="KK130" s="126"/>
      <c r="KL130" s="126"/>
    </row>
    <row r="131" customFormat="false" ht="13.8" hidden="false" customHeight="false" outlineLevel="0" collapsed="false">
      <c r="A131" s="76"/>
      <c r="B131" s="76"/>
      <c r="C131" s="76"/>
      <c r="D131" s="76"/>
      <c r="E131" s="76" t="s">
        <v>166</v>
      </c>
      <c r="F131" s="113" t="n">
        <v>0</v>
      </c>
      <c r="G131" s="113" t="n">
        <v>0</v>
      </c>
      <c r="H131" s="113" t="n">
        <v>0</v>
      </c>
      <c r="I131" s="113" t="n">
        <v>0</v>
      </c>
      <c r="J131" s="113" t="n">
        <v>0</v>
      </c>
      <c r="K131" s="113" t="n">
        <v>0</v>
      </c>
      <c r="L131" s="113" t="n">
        <v>0</v>
      </c>
      <c r="M131" s="113" t="n">
        <v>0</v>
      </c>
      <c r="N131" s="113" t="n">
        <v>0</v>
      </c>
      <c r="O131" s="113" t="n">
        <v>0</v>
      </c>
      <c r="P131" s="113" t="n">
        <v>0</v>
      </c>
      <c r="Q131" s="113" t="n">
        <v>0</v>
      </c>
      <c r="R131" s="113" t="n">
        <v>0</v>
      </c>
      <c r="S131" s="113" t="n">
        <v>0</v>
      </c>
      <c r="T131" s="113" t="n">
        <v>0</v>
      </c>
      <c r="U131" s="113" t="n">
        <v>0</v>
      </c>
      <c r="V131" s="113" t="n">
        <v>0</v>
      </c>
      <c r="W131" s="113" t="n">
        <v>0</v>
      </c>
      <c r="X131" s="113" t="n">
        <v>0</v>
      </c>
      <c r="Y131" s="113" t="n">
        <v>0</v>
      </c>
      <c r="Z131" s="113" t="n">
        <v>0</v>
      </c>
      <c r="AA131" s="113" t="n">
        <v>0</v>
      </c>
      <c r="AB131" s="113" t="n">
        <v>0</v>
      </c>
      <c r="AC131" s="113" t="n">
        <v>0</v>
      </c>
      <c r="AD131" s="113" t="n">
        <v>0</v>
      </c>
      <c r="AE131" s="113" t="n">
        <v>0</v>
      </c>
      <c r="AF131" s="113" t="n">
        <v>0</v>
      </c>
      <c r="AG131" s="113" t="n">
        <v>0</v>
      </c>
      <c r="AH131" s="113" t="n">
        <v>0</v>
      </c>
      <c r="AI131" s="113" t="n">
        <v>0</v>
      </c>
      <c r="AJ131" s="113" t="n">
        <v>0</v>
      </c>
      <c r="AK131" s="113" t="n">
        <v>0</v>
      </c>
      <c r="AL131" s="113" t="n">
        <v>0</v>
      </c>
      <c r="AM131" s="113" t="n">
        <v>0</v>
      </c>
      <c r="AN131" s="113" t="n">
        <v>0</v>
      </c>
      <c r="AO131" s="113" t="n">
        <v>0</v>
      </c>
      <c r="AP131" s="113" t="n">
        <v>0</v>
      </c>
      <c r="AQ131" s="113" t="n">
        <v>0</v>
      </c>
      <c r="AR131" s="113" t="n">
        <v>0</v>
      </c>
      <c r="AS131" s="113" t="n">
        <v>0</v>
      </c>
      <c r="AT131" s="113" t="n">
        <v>0</v>
      </c>
      <c r="AU131" s="113" t="n">
        <v>0</v>
      </c>
      <c r="AV131" s="113" t="n">
        <v>0</v>
      </c>
      <c r="AW131" s="113" t="n">
        <v>0</v>
      </c>
      <c r="AX131" s="113" t="n">
        <v>0</v>
      </c>
      <c r="AY131" s="113" t="n">
        <v>0</v>
      </c>
      <c r="AZ131" s="113" t="n">
        <v>0</v>
      </c>
      <c r="BA131" s="113" t="n">
        <v>0</v>
      </c>
      <c r="BB131" s="113" t="n">
        <v>0</v>
      </c>
      <c r="BC131" s="113" t="n">
        <v>0</v>
      </c>
      <c r="BD131" s="113" t="n">
        <v>0</v>
      </c>
      <c r="BE131" s="113" t="n">
        <v>0</v>
      </c>
      <c r="BF131" s="113" t="n">
        <v>0</v>
      </c>
      <c r="BG131" s="113" t="n">
        <v>0</v>
      </c>
      <c r="BH131" s="113" t="n">
        <v>0</v>
      </c>
      <c r="BI131" s="113" t="n">
        <v>0</v>
      </c>
      <c r="BJ131" s="113" t="n">
        <v>0</v>
      </c>
      <c r="BK131" s="113" t="n">
        <v>0</v>
      </c>
      <c r="BL131" s="113" t="n">
        <v>0</v>
      </c>
      <c r="BM131" s="113" t="n">
        <v>0</v>
      </c>
      <c r="BN131" s="113" t="n">
        <v>0</v>
      </c>
      <c r="BO131" s="113" t="n">
        <v>0</v>
      </c>
      <c r="BP131" s="113" t="n">
        <v>0</v>
      </c>
      <c r="BQ131" s="113" t="n">
        <v>0</v>
      </c>
      <c r="BR131" s="113" t="n">
        <v>0</v>
      </c>
      <c r="BS131" s="113" t="n">
        <v>0</v>
      </c>
      <c r="BT131" s="113" t="n">
        <v>0</v>
      </c>
      <c r="BU131" s="113" t="n">
        <v>0</v>
      </c>
      <c r="BV131" s="113" t="n">
        <v>0</v>
      </c>
      <c r="BW131" s="113" t="n">
        <v>0</v>
      </c>
      <c r="BX131" s="113" t="n">
        <v>0</v>
      </c>
      <c r="BY131" s="113" t="n">
        <v>0</v>
      </c>
      <c r="BZ131" s="113" t="n">
        <v>0</v>
      </c>
      <c r="CA131" s="113" t="n">
        <v>0</v>
      </c>
      <c r="CB131" s="113" t="n">
        <v>0</v>
      </c>
      <c r="CC131" s="113" t="n">
        <v>0</v>
      </c>
      <c r="CD131" s="113" t="n">
        <v>0</v>
      </c>
      <c r="CE131" s="113" t="n">
        <v>0</v>
      </c>
      <c r="CF131" s="113" t="n">
        <v>0</v>
      </c>
      <c r="CG131" s="113" t="n">
        <v>0</v>
      </c>
      <c r="CH131" s="113" t="n">
        <v>0</v>
      </c>
      <c r="CI131" s="113" t="n">
        <v>0</v>
      </c>
      <c r="CJ131" s="113" t="n">
        <v>0</v>
      </c>
      <c r="CK131" s="113" t="n">
        <v>0</v>
      </c>
      <c r="CL131" s="113" t="n">
        <v>0</v>
      </c>
      <c r="CM131" s="113" t="n">
        <v>0</v>
      </c>
      <c r="CN131" s="113" t="n">
        <v>0</v>
      </c>
      <c r="CO131" s="113" t="n">
        <v>0</v>
      </c>
      <c r="CP131" s="113" t="n">
        <v>0</v>
      </c>
      <c r="CQ131" s="113" t="n">
        <v>0</v>
      </c>
      <c r="CR131" s="113" t="n">
        <v>0</v>
      </c>
      <c r="CS131" s="113" t="n">
        <v>0</v>
      </c>
      <c r="CT131" s="113" t="n">
        <v>0</v>
      </c>
      <c r="CU131" s="113" t="n">
        <v>0</v>
      </c>
      <c r="CV131" s="113" t="n">
        <v>0</v>
      </c>
      <c r="CW131" s="113" t="n">
        <v>0</v>
      </c>
      <c r="CX131" s="113" t="n">
        <v>0</v>
      </c>
      <c r="CY131" s="113" t="n">
        <v>0</v>
      </c>
      <c r="CZ131" s="113" t="n">
        <v>0</v>
      </c>
      <c r="DA131" s="113" t="n">
        <v>0</v>
      </c>
      <c r="DB131" s="113" t="n">
        <v>0</v>
      </c>
      <c r="DC131" s="113" t="n">
        <v>0</v>
      </c>
      <c r="DD131" s="113" t="n">
        <v>0</v>
      </c>
      <c r="DE131" s="113" t="n">
        <v>0</v>
      </c>
      <c r="DF131" s="113" t="n">
        <v>0</v>
      </c>
      <c r="DG131" s="113" t="n">
        <v>0</v>
      </c>
      <c r="DH131" s="113" t="n">
        <v>0</v>
      </c>
      <c r="DI131" s="113" t="n">
        <v>0</v>
      </c>
      <c r="DJ131" s="113" t="n">
        <v>0</v>
      </c>
      <c r="DK131" s="113" t="n">
        <v>0</v>
      </c>
      <c r="DL131" s="113" t="n">
        <v>0</v>
      </c>
      <c r="DM131" s="113" t="n">
        <v>0</v>
      </c>
      <c r="DN131" s="113" t="n">
        <v>0</v>
      </c>
      <c r="DO131" s="113" t="n">
        <v>0</v>
      </c>
      <c r="DP131" s="113" t="n">
        <v>0</v>
      </c>
      <c r="DQ131" s="113" t="n">
        <v>0</v>
      </c>
      <c r="DR131" s="113" t="n">
        <v>0</v>
      </c>
      <c r="DS131" s="113" t="n">
        <v>0</v>
      </c>
      <c r="DT131" s="113" t="n">
        <v>0</v>
      </c>
      <c r="DU131" s="113" t="n">
        <v>0</v>
      </c>
      <c r="DV131" s="113" t="n">
        <v>0</v>
      </c>
      <c r="DW131" s="113" t="n">
        <v>0</v>
      </c>
      <c r="DX131" s="113" t="n">
        <v>0</v>
      </c>
      <c r="DY131" s="113" t="n">
        <v>0</v>
      </c>
      <c r="DZ131" s="113" t="n">
        <v>0</v>
      </c>
      <c r="EA131" s="113" t="n">
        <v>0</v>
      </c>
      <c r="EB131" s="113" t="n">
        <v>0</v>
      </c>
      <c r="EC131" s="113" t="n">
        <v>0</v>
      </c>
      <c r="ED131" s="113" t="n">
        <v>0</v>
      </c>
      <c r="EE131" s="113" t="n">
        <v>0</v>
      </c>
      <c r="EF131" s="113" t="n">
        <v>0</v>
      </c>
      <c r="EG131" s="113" t="n">
        <v>0</v>
      </c>
      <c r="EH131" s="113" t="n">
        <v>0</v>
      </c>
      <c r="EI131" s="113" t="n">
        <v>0</v>
      </c>
      <c r="EJ131" s="113" t="n">
        <v>0</v>
      </c>
      <c r="EK131" s="113" t="n">
        <v>0</v>
      </c>
      <c r="EL131" s="113" t="n">
        <v>0</v>
      </c>
      <c r="EM131" s="113" t="n">
        <v>0</v>
      </c>
      <c r="EN131" s="113" t="n">
        <v>0</v>
      </c>
      <c r="EO131" s="113" t="n">
        <v>0</v>
      </c>
      <c r="EP131" s="113" t="n">
        <v>0</v>
      </c>
      <c r="EQ131" s="113" t="n">
        <v>0</v>
      </c>
      <c r="ER131" s="113" t="n">
        <v>0</v>
      </c>
      <c r="ES131" s="113" t="n">
        <v>0</v>
      </c>
      <c r="ET131" s="113" t="n">
        <v>0</v>
      </c>
      <c r="EU131" s="113" t="n">
        <v>0</v>
      </c>
      <c r="EV131" s="113" t="n">
        <v>0</v>
      </c>
      <c r="EW131" s="113" t="n">
        <v>0</v>
      </c>
      <c r="EX131" s="113" t="n">
        <v>0</v>
      </c>
      <c r="EY131" s="113" t="n">
        <f aca="false">ROUND(SUM(F131:EX131),5)</f>
        <v>0</v>
      </c>
      <c r="EZ131" s="114"/>
      <c r="FA131" s="125"/>
      <c r="FB131" s="114"/>
      <c r="FC131" s="125"/>
      <c r="FD131" s="114"/>
      <c r="FE131" s="125"/>
      <c r="FF131" s="114"/>
      <c r="FG131" s="125"/>
      <c r="FH131" s="114"/>
      <c r="FI131" s="125"/>
      <c r="FJ131" s="114"/>
      <c r="FK131" s="125"/>
      <c r="FL131" s="114"/>
      <c r="FM131" s="125"/>
      <c r="FN131" s="114"/>
      <c r="FO131" s="125"/>
      <c r="FP131" s="114"/>
      <c r="FQ131" s="125"/>
      <c r="FR131" s="114"/>
      <c r="FS131" s="125"/>
      <c r="FT131" s="114"/>
      <c r="FU131" s="125"/>
      <c r="FV131" s="114"/>
      <c r="FW131" s="125"/>
      <c r="FX131" s="114"/>
      <c r="FY131" s="125"/>
      <c r="FZ131" s="114"/>
      <c r="GA131" s="125"/>
      <c r="GB131" s="114"/>
      <c r="GC131" s="125"/>
      <c r="GD131" s="114"/>
      <c r="GE131" s="125"/>
      <c r="GF131" s="114"/>
      <c r="GG131" s="125"/>
      <c r="GH131" s="114"/>
      <c r="GI131" s="125"/>
      <c r="GJ131" s="114"/>
      <c r="GK131" s="125"/>
      <c r="GL131" s="114"/>
      <c r="GM131" s="125"/>
      <c r="GN131" s="114"/>
      <c r="GO131" s="125"/>
      <c r="GP131" s="114"/>
      <c r="GQ131" s="125"/>
      <c r="GR131" s="114"/>
      <c r="GS131" s="125"/>
      <c r="GT131" s="114"/>
      <c r="GU131" s="125"/>
      <c r="GV131" s="114"/>
      <c r="GW131" s="125"/>
      <c r="GX131" s="114"/>
      <c r="GY131" s="125"/>
      <c r="GZ131" s="114"/>
      <c r="HA131" s="125"/>
      <c r="HB131" s="114"/>
      <c r="HC131" s="125"/>
      <c r="HD131" s="114"/>
      <c r="HE131" s="125"/>
      <c r="HF131" s="114"/>
      <c r="HG131" s="125"/>
      <c r="HH131" s="114"/>
      <c r="HI131" s="125"/>
      <c r="HJ131" s="114"/>
      <c r="HK131" s="125"/>
      <c r="HL131" s="114"/>
      <c r="HM131" s="125"/>
      <c r="HN131" s="114"/>
      <c r="HO131" s="125"/>
      <c r="HP131" s="114"/>
      <c r="HQ131" s="125"/>
      <c r="HR131" s="114"/>
      <c r="HS131" s="125"/>
      <c r="HT131" s="114"/>
      <c r="HU131" s="125"/>
      <c r="HV131" s="114"/>
      <c r="HW131" s="125"/>
      <c r="HX131" s="114"/>
      <c r="HY131" s="125"/>
      <c r="HZ131" s="114"/>
      <c r="IA131" s="125"/>
      <c r="IB131" s="114"/>
      <c r="IC131" s="125"/>
      <c r="ID131" s="114"/>
      <c r="IE131" s="125"/>
      <c r="IF131" s="114"/>
      <c r="IG131" s="125"/>
      <c r="IH131" s="114"/>
      <c r="II131" s="125"/>
      <c r="IJ131" s="114"/>
      <c r="IK131" s="125"/>
      <c r="IL131" s="114"/>
      <c r="IM131" s="125"/>
      <c r="IN131" s="114"/>
      <c r="IO131" s="125"/>
      <c r="IP131" s="114"/>
      <c r="IQ131" s="125"/>
      <c r="IR131" s="114"/>
      <c r="IS131" s="125"/>
      <c r="IT131" s="114"/>
      <c r="IU131" s="125"/>
      <c r="IV131" s="114"/>
      <c r="IW131" s="125"/>
      <c r="IX131" s="114"/>
      <c r="IY131" s="125"/>
      <c r="IZ131" s="114"/>
      <c r="JA131" s="125"/>
      <c r="JB131" s="114"/>
      <c r="JC131" s="125"/>
      <c r="JD131" s="114"/>
      <c r="JE131" s="125"/>
      <c r="JF131" s="114"/>
      <c r="JG131" s="125"/>
      <c r="JH131" s="114"/>
      <c r="JI131" s="125"/>
      <c r="JJ131" s="114"/>
      <c r="JK131" s="125"/>
      <c r="JL131" s="114"/>
      <c r="JM131" s="125"/>
      <c r="JN131" s="114"/>
      <c r="JO131" s="125"/>
      <c r="JP131" s="114"/>
      <c r="JQ131" s="125"/>
      <c r="JR131" s="114"/>
      <c r="JS131" s="125"/>
      <c r="JT131" s="114"/>
      <c r="JU131" s="125"/>
      <c r="JV131" s="114"/>
      <c r="JW131" s="125"/>
      <c r="JX131" s="114"/>
      <c r="JY131" s="126"/>
      <c r="JZ131" s="126"/>
      <c r="KA131" s="126"/>
      <c r="KB131" s="126"/>
      <c r="KC131" s="126"/>
      <c r="KD131" s="126"/>
      <c r="KE131" s="126"/>
      <c r="KF131" s="126"/>
      <c r="KG131" s="126"/>
      <c r="KH131" s="126"/>
      <c r="KI131" s="126"/>
      <c r="KJ131" s="126"/>
      <c r="KK131" s="126"/>
      <c r="KL131" s="126"/>
    </row>
    <row r="132" customFormat="false" ht="13.8" hidden="false" customHeight="false" outlineLevel="0" collapsed="false">
      <c r="A132" s="76"/>
      <c r="B132" s="76"/>
      <c r="C132" s="76"/>
      <c r="D132" s="76" t="s">
        <v>167</v>
      </c>
      <c r="E132" s="76"/>
      <c r="F132" s="109" t="n">
        <f aca="false">ROUND(SUM(F118:F131),5)</f>
        <v>3714.89</v>
      </c>
      <c r="G132" s="109" t="n">
        <f aca="false">ROUND(SUM(G118:G131),5)</f>
        <v>-2483.86</v>
      </c>
      <c r="H132" s="109" t="n">
        <f aca="false">ROUND(SUM(H118:H131),5)</f>
        <v>139027.16</v>
      </c>
      <c r="I132" s="109" t="n">
        <f aca="false">ROUND(SUM(I118:I131),5)</f>
        <v>1290.53</v>
      </c>
      <c r="J132" s="109" t="n">
        <f aca="false">ROUND(SUM(J118:J131),5)</f>
        <v>9879.99</v>
      </c>
      <c r="K132" s="109" t="n">
        <f aca="false">ROUND(SUM(K118:K131),5)</f>
        <v>4948.33</v>
      </c>
      <c r="L132" s="109" t="n">
        <f aca="false">ROUND(SUM(L118:L131),5)</f>
        <v>-222.09</v>
      </c>
      <c r="M132" s="109" t="n">
        <f aca="false">ROUND(SUM(M118:M131),5)</f>
        <v>-2306.01</v>
      </c>
      <c r="N132" s="109" t="n">
        <f aca="false">ROUND(SUM(N118:N131),5)</f>
        <v>-11831.85</v>
      </c>
      <c r="O132" s="109" t="n">
        <f aca="false">ROUND(SUM(O118:O131),5)</f>
        <v>67150.8</v>
      </c>
      <c r="P132" s="109" t="n">
        <f aca="false">ROUND(SUM(P118:P131),5)</f>
        <v>921.72</v>
      </c>
      <c r="Q132" s="109" t="n">
        <f aca="false">ROUND(SUM(Q118:Q131),5)</f>
        <v>4371.78</v>
      </c>
      <c r="R132" s="109" t="n">
        <f aca="false">ROUND(SUM(R118:R131),5)</f>
        <v>721.69</v>
      </c>
      <c r="S132" s="109" t="n">
        <f aca="false">ROUND(SUM(S118:S131),5)</f>
        <v>0</v>
      </c>
      <c r="T132" s="109" t="n">
        <f aca="false">ROUND(SUM(T118:T131),5)</f>
        <v>155.65</v>
      </c>
      <c r="U132" s="109" t="n">
        <f aca="false">ROUND(SUM(U118:U131),5)</f>
        <v>111.3</v>
      </c>
      <c r="V132" s="109" t="n">
        <f aca="false">ROUND(SUM(V118:V131),5)</f>
        <v>13066.48</v>
      </c>
      <c r="W132" s="109" t="n">
        <f aca="false">ROUND(SUM(W118:W131),5)</f>
        <v>0</v>
      </c>
      <c r="X132" s="109" t="n">
        <f aca="false">ROUND(SUM(X118:X131),5)</f>
        <v>10604.1</v>
      </c>
      <c r="Y132" s="109" t="n">
        <f aca="false">ROUND(SUM(Y118:Y131),5)</f>
        <v>4528.27</v>
      </c>
      <c r="Z132" s="109" t="n">
        <f aca="false">ROUND(SUM(Z118:Z131),5)</f>
        <v>127.37</v>
      </c>
      <c r="AA132" s="109" t="n">
        <f aca="false">ROUND(SUM(AA118:AA131),5)</f>
        <v>0</v>
      </c>
      <c r="AB132" s="109" t="n">
        <f aca="false">ROUND(SUM(AB118:AB131),5)</f>
        <v>736.94</v>
      </c>
      <c r="AC132" s="109" t="n">
        <f aca="false">ROUND(SUM(AC118:AC131),5)</f>
        <v>3538.22</v>
      </c>
      <c r="AD132" s="109" t="n">
        <f aca="false">ROUND(SUM(AD118:AD131),5)</f>
        <v>1970.06</v>
      </c>
      <c r="AE132" s="109" t="n">
        <f aca="false">ROUND(SUM(AE118:AE131),5)</f>
        <v>114.05</v>
      </c>
      <c r="AF132" s="109" t="n">
        <f aca="false">ROUND(SUM(AF118:AF131),5)</f>
        <v>1453.45</v>
      </c>
      <c r="AG132" s="109" t="n">
        <f aca="false">ROUND(SUM(AG118:AG131),5)</f>
        <v>6039.92</v>
      </c>
      <c r="AH132" s="109" t="n">
        <f aca="false">ROUND(SUM(AH118:AH131),5)</f>
        <v>2676.9</v>
      </c>
      <c r="AI132" s="109" t="n">
        <f aca="false">ROUND(SUM(AI118:AI131),5)</f>
        <v>4525.65</v>
      </c>
      <c r="AJ132" s="109" t="n">
        <f aca="false">ROUND(SUM(AJ118:AJ131),5)</f>
        <v>3988.23</v>
      </c>
      <c r="AK132" s="109" t="n">
        <f aca="false">ROUND(SUM(AK118:AK131),5)</f>
        <v>1556.79</v>
      </c>
      <c r="AL132" s="109" t="n">
        <f aca="false">ROUND(SUM(AL118:AL131),5)</f>
        <v>560.98</v>
      </c>
      <c r="AM132" s="109" t="n">
        <f aca="false">ROUND(SUM(AM118:AM131),5)</f>
        <v>11447.12</v>
      </c>
      <c r="AN132" s="109" t="n">
        <f aca="false">ROUND(SUM(AN118:AN131),5)</f>
        <v>1272.88</v>
      </c>
      <c r="AO132" s="109" t="n">
        <f aca="false">ROUND(SUM(AO118:AO131),5)</f>
        <v>781.96</v>
      </c>
      <c r="AP132" s="109" t="n">
        <f aca="false">ROUND(SUM(AP118:AP131),5)</f>
        <v>9082.21</v>
      </c>
      <c r="AQ132" s="109" t="n">
        <f aca="false">ROUND(SUM(AQ118:AQ131),5)</f>
        <v>379.64</v>
      </c>
      <c r="AR132" s="109" t="n">
        <f aca="false">ROUND(SUM(AR118:AR131),5)</f>
        <v>736.22</v>
      </c>
      <c r="AS132" s="109" t="n">
        <f aca="false">ROUND(SUM(AS118:AS131),5)</f>
        <v>1135.31</v>
      </c>
      <c r="AT132" s="109" t="n">
        <f aca="false">ROUND(SUM(AT118:AT131),5)</f>
        <v>11679.47</v>
      </c>
      <c r="AU132" s="109" t="n">
        <f aca="false">ROUND(SUM(AU118:AU131),5)</f>
        <v>456.23</v>
      </c>
      <c r="AV132" s="109" t="n">
        <f aca="false">ROUND(SUM(AV118:AV131),5)</f>
        <v>5350.01</v>
      </c>
      <c r="AW132" s="109" t="n">
        <f aca="false">ROUND(SUM(AW118:AW131),5)</f>
        <v>474.32</v>
      </c>
      <c r="AX132" s="109" t="n">
        <f aca="false">ROUND(SUM(AX118:AX131),5)</f>
        <v>156.86</v>
      </c>
      <c r="AY132" s="109" t="n">
        <f aca="false">ROUND(SUM(AY118:AY131),5)</f>
        <v>712.14</v>
      </c>
      <c r="AZ132" s="109" t="n">
        <f aca="false">ROUND(SUM(AZ118:AZ131),5)</f>
        <v>3204.14</v>
      </c>
      <c r="BA132" s="109" t="n">
        <f aca="false">ROUND(SUM(BA118:BA131),5)</f>
        <v>-249.5</v>
      </c>
      <c r="BB132" s="109" t="n">
        <f aca="false">ROUND(SUM(BB118:BB131),5)</f>
        <v>12.01</v>
      </c>
      <c r="BC132" s="109" t="n">
        <f aca="false">ROUND(SUM(BC118:BC131),5)</f>
        <v>511.18</v>
      </c>
      <c r="BD132" s="109" t="n">
        <f aca="false">ROUND(SUM(BD118:BD131),5)</f>
        <v>1626.32</v>
      </c>
      <c r="BE132" s="109" t="n">
        <f aca="false">ROUND(SUM(BE118:BE131),5)</f>
        <v>0</v>
      </c>
      <c r="BF132" s="109" t="n">
        <f aca="false">ROUND(SUM(BF118:BF131),5)</f>
        <v>-828.64</v>
      </c>
      <c r="BG132" s="109" t="n">
        <f aca="false">ROUND(SUM(BG118:BG131),5)</f>
        <v>61590.98</v>
      </c>
      <c r="BH132" s="109" t="n">
        <f aca="false">ROUND(SUM(BH118:BH131),5)</f>
        <v>3553.64</v>
      </c>
      <c r="BI132" s="109" t="n">
        <f aca="false">ROUND(SUM(BI118:BI131),5)</f>
        <v>1418.82</v>
      </c>
      <c r="BJ132" s="109" t="n">
        <f aca="false">ROUND(SUM(BJ118:BJ131),5)</f>
        <v>1754.69</v>
      </c>
      <c r="BK132" s="109" t="n">
        <f aca="false">ROUND(SUM(BK118:BK131),5)</f>
        <v>1835.15</v>
      </c>
      <c r="BL132" s="109" t="n">
        <f aca="false">ROUND(SUM(BL118:BL131),5)</f>
        <v>0</v>
      </c>
      <c r="BM132" s="109" t="n">
        <f aca="false">ROUND(SUM(BM118:BM131),5)</f>
        <v>10382.61</v>
      </c>
      <c r="BN132" s="109" t="n">
        <f aca="false">ROUND(SUM(BN118:BN131),5)</f>
        <v>518.06</v>
      </c>
      <c r="BO132" s="109" t="n">
        <f aca="false">ROUND(SUM(BO118:BO131),5)</f>
        <v>1493.32</v>
      </c>
      <c r="BP132" s="109" t="n">
        <f aca="false">ROUND(SUM(BP118:BP131),5)</f>
        <v>1837.52</v>
      </c>
      <c r="BQ132" s="109" t="n">
        <f aca="false">ROUND(SUM(BQ118:BQ131),5)</f>
        <v>860.65</v>
      </c>
      <c r="BR132" s="109" t="n">
        <f aca="false">ROUND(SUM(BR118:BR131),5)</f>
        <v>1415.41</v>
      </c>
      <c r="BS132" s="109" t="n">
        <f aca="false">ROUND(SUM(BS118:BS131),5)</f>
        <v>153.35</v>
      </c>
      <c r="BT132" s="109" t="n">
        <f aca="false">ROUND(SUM(BT118:BT131),5)</f>
        <v>0</v>
      </c>
      <c r="BU132" s="109" t="n">
        <f aca="false">ROUND(SUM(BU118:BU131),5)</f>
        <v>55119.86</v>
      </c>
      <c r="BV132" s="109" t="n">
        <f aca="false">ROUND(SUM(BV118:BV131),5)</f>
        <v>2378.13</v>
      </c>
      <c r="BW132" s="109" t="n">
        <f aca="false">ROUND(SUM(BW118:BW131),5)</f>
        <v>0</v>
      </c>
      <c r="BX132" s="109" t="n">
        <f aca="false">ROUND(SUM(BX118:BX131),5)</f>
        <v>17461.31</v>
      </c>
      <c r="BY132" s="109" t="n">
        <f aca="false">ROUND(SUM(BY118:BY131),5)</f>
        <v>-105.72</v>
      </c>
      <c r="BZ132" s="109" t="n">
        <f aca="false">ROUND(SUM(BZ118:BZ131),5)</f>
        <v>516.26</v>
      </c>
      <c r="CA132" s="109" t="n">
        <f aca="false">ROUND(SUM(CA118:CA131),5)</f>
        <v>498.23</v>
      </c>
      <c r="CB132" s="109" t="n">
        <f aca="false">ROUND(SUM(CB118:CB131),5)</f>
        <v>2538.01</v>
      </c>
      <c r="CC132" s="109" t="n">
        <f aca="false">ROUND(SUM(CC118:CC131),5)</f>
        <v>1717.44</v>
      </c>
      <c r="CD132" s="109" t="n">
        <f aca="false">ROUND(SUM(CD118:CD131),5)</f>
        <v>1912.46</v>
      </c>
      <c r="CE132" s="109" t="n">
        <f aca="false">ROUND(SUM(CE118:CE131),5)</f>
        <v>0</v>
      </c>
      <c r="CF132" s="109" t="n">
        <f aca="false">ROUND(SUM(CF118:CF131),5)</f>
        <v>-2063.68</v>
      </c>
      <c r="CG132" s="109" t="n">
        <f aca="false">ROUND(SUM(CG118:CG131),5)</f>
        <v>1332.43</v>
      </c>
      <c r="CH132" s="109" t="n">
        <f aca="false">ROUND(SUM(CH118:CH131),5)</f>
        <v>987.21</v>
      </c>
      <c r="CI132" s="109" t="n">
        <f aca="false">ROUND(SUM(CI118:CI131),5)</f>
        <v>3570.49</v>
      </c>
      <c r="CJ132" s="109" t="n">
        <f aca="false">ROUND(SUM(CJ118:CJ131),5)</f>
        <v>3752.26</v>
      </c>
      <c r="CK132" s="109" t="n">
        <f aca="false">ROUND(SUM(CK118:CK131),5)</f>
        <v>29268.11</v>
      </c>
      <c r="CL132" s="109" t="n">
        <f aca="false">ROUND(SUM(CL118:CL131),5)</f>
        <v>3219.81</v>
      </c>
      <c r="CM132" s="109" t="n">
        <f aca="false">ROUND(SUM(CM118:CM131),5)</f>
        <v>1816.37</v>
      </c>
      <c r="CN132" s="109" t="n">
        <f aca="false">ROUND(SUM(CN118:CN131),5)</f>
        <v>3026.5</v>
      </c>
      <c r="CO132" s="109" t="n">
        <f aca="false">ROUND(SUM(CO118:CO131),5)</f>
        <v>42078.29</v>
      </c>
      <c r="CP132" s="109" t="n">
        <f aca="false">ROUND(SUM(CP118:CP131),5)</f>
        <v>2883.18</v>
      </c>
      <c r="CQ132" s="109" t="n">
        <f aca="false">ROUND(SUM(CQ118:CQ131),5)</f>
        <v>2914.58</v>
      </c>
      <c r="CR132" s="109" t="n">
        <f aca="false">ROUND(SUM(CR118:CR131),5)</f>
        <v>770.86</v>
      </c>
      <c r="CS132" s="109" t="n">
        <f aca="false">ROUND(SUM(CS118:CS131),5)</f>
        <v>-53459.08</v>
      </c>
      <c r="CT132" s="109" t="n">
        <f aca="false">ROUND(SUM(CT118:CT131),5)</f>
        <v>77249.72</v>
      </c>
      <c r="CU132" s="109" t="n">
        <f aca="false">ROUND(SUM(CU118:CU131),5)</f>
        <v>-6444.85</v>
      </c>
      <c r="CV132" s="109" t="n">
        <f aca="false">ROUND(SUM(CV118:CV131),5)</f>
        <v>18151.58</v>
      </c>
      <c r="CW132" s="109" t="n">
        <f aca="false">ROUND(SUM(CW118:CW131),5)</f>
        <v>-579.12</v>
      </c>
      <c r="CX132" s="109" t="n">
        <f aca="false">ROUND(SUM(CX118:CX131),5)</f>
        <v>459.86</v>
      </c>
      <c r="CY132" s="109" t="n">
        <f aca="false">ROUND(SUM(CY118:CY131),5)</f>
        <v>579.31</v>
      </c>
      <c r="CZ132" s="109" t="n">
        <f aca="false">ROUND(SUM(CZ118:CZ131),5)</f>
        <v>705.4</v>
      </c>
      <c r="DA132" s="109" t="n">
        <f aca="false">ROUND(SUM(DA118:DA131),5)</f>
        <v>-4063.47</v>
      </c>
      <c r="DB132" s="109" t="n">
        <f aca="false">ROUND(SUM(DB118:DB131),5)</f>
        <v>752.46</v>
      </c>
      <c r="DC132" s="109" t="n">
        <f aca="false">ROUND(SUM(DC118:DC131),5)</f>
        <v>382.78</v>
      </c>
      <c r="DD132" s="109" t="n">
        <f aca="false">ROUND(SUM(DD118:DD131),5)</f>
        <v>12797.01</v>
      </c>
      <c r="DE132" s="109" t="n">
        <f aca="false">ROUND(SUM(DE118:DE131),5)</f>
        <v>2392.89</v>
      </c>
      <c r="DF132" s="109" t="n">
        <f aca="false">ROUND(SUM(DF118:DF131),5)</f>
        <v>2146.75</v>
      </c>
      <c r="DG132" s="109" t="n">
        <f aca="false">ROUND(SUM(DG118:DG131),5)</f>
        <v>1790.69</v>
      </c>
      <c r="DH132" s="109" t="n">
        <f aca="false">ROUND(SUM(DH118:DH131),5)</f>
        <v>4451.05</v>
      </c>
      <c r="DI132" s="109" t="n">
        <f aca="false">ROUND(SUM(DI118:DI131),5)</f>
        <v>545.63</v>
      </c>
      <c r="DJ132" s="109" t="n">
        <f aca="false">ROUND(SUM(DJ118:DJ131),5)</f>
        <v>660.76</v>
      </c>
      <c r="DK132" s="109" t="n">
        <f aca="false">ROUND(SUM(DK118:DK131),5)</f>
        <v>1485.17</v>
      </c>
      <c r="DL132" s="109" t="n">
        <f aca="false">ROUND(SUM(DL118:DL131),5)</f>
        <v>7139.19</v>
      </c>
      <c r="DM132" s="109" t="n">
        <f aca="false">ROUND(SUM(DM118:DM131),5)</f>
        <v>1060.41</v>
      </c>
      <c r="DN132" s="109" t="n">
        <f aca="false">ROUND(SUM(DN118:DN131),5)</f>
        <v>3001.45</v>
      </c>
      <c r="DO132" s="109" t="n">
        <f aca="false">ROUND(SUM(DO118:DO131),5)</f>
        <v>696.94</v>
      </c>
      <c r="DP132" s="109" t="n">
        <f aca="false">ROUND(SUM(DP118:DP131),5)</f>
        <v>672.34</v>
      </c>
      <c r="DQ132" s="109" t="n">
        <f aca="false">ROUND(SUM(DQ118:DQ131),5)</f>
        <v>6734.23</v>
      </c>
      <c r="DR132" s="109" t="n">
        <f aca="false">ROUND(SUM(DR118:DR131),5)</f>
        <v>11982.14</v>
      </c>
      <c r="DS132" s="109" t="n">
        <f aca="false">ROUND(SUM(DS118:DS131),5)</f>
        <v>648.12</v>
      </c>
      <c r="DT132" s="109" t="n">
        <f aca="false">ROUND(SUM(DT118:DT131),5)</f>
        <v>124.73</v>
      </c>
      <c r="DU132" s="109" t="n">
        <f aca="false">ROUND(SUM(DU118:DU131),5)</f>
        <v>1900.74</v>
      </c>
      <c r="DV132" s="109" t="n">
        <f aca="false">ROUND(SUM(DV118:DV131),5)</f>
        <v>157.52</v>
      </c>
      <c r="DW132" s="109" t="n">
        <f aca="false">ROUND(SUM(DW118:DW131),5)</f>
        <v>198.03</v>
      </c>
      <c r="DX132" s="109" t="n">
        <f aca="false">ROUND(SUM(DX118:DX131),5)</f>
        <v>91.11</v>
      </c>
      <c r="DY132" s="109" t="n">
        <f aca="false">ROUND(SUM(DY118:DY131),5)</f>
        <v>7201.73</v>
      </c>
      <c r="DZ132" s="109" t="n">
        <f aca="false">ROUND(SUM(DZ118:DZ131),5)</f>
        <v>-271.92</v>
      </c>
      <c r="EA132" s="109" t="n">
        <f aca="false">ROUND(SUM(EA118:EA131),5)</f>
        <v>5407.7</v>
      </c>
      <c r="EB132" s="109" t="n">
        <f aca="false">ROUND(SUM(EB118:EB131),5)</f>
        <v>498.29</v>
      </c>
      <c r="EC132" s="109" t="n">
        <f aca="false">ROUND(SUM(EC118:EC131),5)</f>
        <v>10.43</v>
      </c>
      <c r="ED132" s="109" t="n">
        <f aca="false">ROUND(SUM(ED118:ED131),5)</f>
        <v>847.97</v>
      </c>
      <c r="EE132" s="109" t="n">
        <f aca="false">ROUND(SUM(EE118:EE131),5)</f>
        <v>2666.6</v>
      </c>
      <c r="EF132" s="109" t="n">
        <f aca="false">ROUND(SUM(EF118:EF131),5)</f>
        <v>316.63</v>
      </c>
      <c r="EG132" s="109" t="n">
        <f aca="false">ROUND(SUM(EG118:EG131),5)</f>
        <v>68.05</v>
      </c>
      <c r="EH132" s="109" t="n">
        <f aca="false">ROUND(SUM(EH118:EH131),5)</f>
        <v>1925.89</v>
      </c>
      <c r="EI132" s="109" t="n">
        <f aca="false">ROUND(SUM(EI118:EI131),5)</f>
        <v>-4.86</v>
      </c>
      <c r="EJ132" s="109" t="n">
        <f aca="false">ROUND(SUM(EJ118:EJ131),5)</f>
        <v>14929.49</v>
      </c>
      <c r="EK132" s="109" t="n">
        <f aca="false">ROUND(SUM(EK118:EK131),5)</f>
        <v>-148.04</v>
      </c>
      <c r="EL132" s="109" t="n">
        <f aca="false">ROUND(SUM(EL118:EL131),5)</f>
        <v>420.45</v>
      </c>
      <c r="EM132" s="109" t="n">
        <f aca="false">ROUND(SUM(EM118:EM131),5)</f>
        <v>10121.85</v>
      </c>
      <c r="EN132" s="109" t="n">
        <f aca="false">ROUND(SUM(EN118:EN131),5)</f>
        <v>107881.36</v>
      </c>
      <c r="EO132" s="109" t="n">
        <f aca="false">ROUND(SUM(EO118:EO131),5)</f>
        <v>-11.97</v>
      </c>
      <c r="EP132" s="109" t="n">
        <f aca="false">ROUND(SUM(EP118:EP131),5)</f>
        <v>2109.64</v>
      </c>
      <c r="EQ132" s="109" t="n">
        <f aca="false">ROUND(SUM(EQ118:EQ131),5)</f>
        <v>631.86</v>
      </c>
      <c r="ER132" s="109" t="n">
        <f aca="false">ROUND(SUM(ER118:ER131),5)</f>
        <v>33842.56</v>
      </c>
      <c r="ES132" s="109" t="n">
        <f aca="false">ROUND(SUM(ES118:ES131),5)</f>
        <v>4589.02</v>
      </c>
      <c r="ET132" s="109" t="n">
        <f aca="false">ROUND(SUM(ET118:ET131),5)</f>
        <v>0</v>
      </c>
      <c r="EU132" s="109" t="n">
        <f aca="false">ROUND(SUM(EU118:EU131),5)</f>
        <v>0</v>
      </c>
      <c r="EV132" s="109" t="n">
        <f aca="false">ROUND(SUM(EV118:EV131),5)</f>
        <v>0</v>
      </c>
      <c r="EW132" s="109" t="n">
        <f aca="false">ROUND(SUM(EW118:EW131),5)</f>
        <v>0</v>
      </c>
      <c r="EX132" s="109" t="n">
        <f aca="false">ROUND(SUM(EX118:EX131),5)</f>
        <v>0</v>
      </c>
      <c r="EY132" s="109" t="n">
        <f aca="false">ROUND(SUM(F132:EX132),5)</f>
        <v>868728.13</v>
      </c>
      <c r="EZ132" s="114"/>
      <c r="FA132" s="125"/>
      <c r="FB132" s="114"/>
      <c r="FC132" s="125"/>
      <c r="FD132" s="114"/>
      <c r="FE132" s="125"/>
      <c r="FF132" s="114"/>
      <c r="FG132" s="125"/>
      <c r="FH132" s="114"/>
      <c r="FI132" s="125"/>
      <c r="FJ132" s="114"/>
      <c r="FK132" s="125"/>
      <c r="FL132" s="114"/>
      <c r="FM132" s="125"/>
      <c r="FN132" s="114"/>
      <c r="FO132" s="125"/>
      <c r="FP132" s="114"/>
      <c r="FQ132" s="125"/>
      <c r="FR132" s="114"/>
      <c r="FS132" s="125"/>
      <c r="FT132" s="114"/>
      <c r="FU132" s="125"/>
      <c r="FV132" s="114"/>
      <c r="FW132" s="125"/>
      <c r="FX132" s="114"/>
      <c r="FY132" s="125"/>
      <c r="FZ132" s="114"/>
      <c r="GA132" s="125"/>
      <c r="GB132" s="114"/>
      <c r="GC132" s="125"/>
      <c r="GD132" s="114"/>
      <c r="GE132" s="125"/>
      <c r="GF132" s="114"/>
      <c r="GG132" s="125"/>
      <c r="GH132" s="114"/>
      <c r="GI132" s="125"/>
      <c r="GJ132" s="114"/>
      <c r="GK132" s="125"/>
      <c r="GL132" s="114"/>
      <c r="GM132" s="125"/>
      <c r="GN132" s="114"/>
      <c r="GO132" s="125"/>
      <c r="GP132" s="114"/>
      <c r="GQ132" s="125"/>
      <c r="GR132" s="114"/>
      <c r="GS132" s="125"/>
      <c r="GT132" s="114"/>
      <c r="GU132" s="125"/>
      <c r="GV132" s="114"/>
      <c r="GW132" s="125"/>
      <c r="GX132" s="114"/>
      <c r="GY132" s="125"/>
      <c r="GZ132" s="114"/>
      <c r="HA132" s="125"/>
      <c r="HB132" s="114"/>
      <c r="HC132" s="125"/>
      <c r="HD132" s="114"/>
      <c r="HE132" s="125"/>
      <c r="HF132" s="114"/>
      <c r="HG132" s="125"/>
      <c r="HH132" s="114"/>
      <c r="HI132" s="125"/>
      <c r="HJ132" s="114"/>
      <c r="HK132" s="125"/>
      <c r="HL132" s="114"/>
      <c r="HM132" s="125"/>
      <c r="HN132" s="114"/>
      <c r="HO132" s="125"/>
      <c r="HP132" s="114"/>
      <c r="HQ132" s="125"/>
      <c r="HR132" s="114"/>
      <c r="HS132" s="125"/>
      <c r="HT132" s="114"/>
      <c r="HU132" s="125"/>
      <c r="HV132" s="114"/>
      <c r="HW132" s="125"/>
      <c r="HX132" s="114"/>
      <c r="HY132" s="125"/>
      <c r="HZ132" s="114"/>
      <c r="IA132" s="125"/>
      <c r="IB132" s="114"/>
      <c r="IC132" s="125"/>
      <c r="ID132" s="114"/>
      <c r="IE132" s="125"/>
      <c r="IF132" s="114"/>
      <c r="IG132" s="125"/>
      <c r="IH132" s="114"/>
      <c r="II132" s="125"/>
      <c r="IJ132" s="114"/>
      <c r="IK132" s="125"/>
      <c r="IL132" s="114"/>
      <c r="IM132" s="125"/>
      <c r="IN132" s="114"/>
      <c r="IO132" s="125"/>
      <c r="IP132" s="114"/>
      <c r="IQ132" s="125"/>
      <c r="IR132" s="114"/>
      <c r="IS132" s="125"/>
      <c r="IT132" s="114"/>
      <c r="IU132" s="125"/>
      <c r="IV132" s="114"/>
      <c r="IW132" s="125"/>
      <c r="IX132" s="114"/>
      <c r="IY132" s="125"/>
      <c r="IZ132" s="114"/>
      <c r="JA132" s="125"/>
      <c r="JB132" s="114"/>
      <c r="JC132" s="125"/>
      <c r="JD132" s="114"/>
      <c r="JE132" s="125"/>
      <c r="JF132" s="114"/>
      <c r="JG132" s="125"/>
      <c r="JH132" s="114"/>
      <c r="JI132" s="125"/>
      <c r="JJ132" s="114"/>
      <c r="JK132" s="125"/>
      <c r="JL132" s="114"/>
      <c r="JM132" s="125"/>
      <c r="JN132" s="114"/>
      <c r="JO132" s="125"/>
      <c r="JP132" s="114"/>
      <c r="JQ132" s="125"/>
      <c r="JR132" s="114"/>
      <c r="JS132" s="125"/>
      <c r="JT132" s="114"/>
      <c r="JU132" s="125"/>
      <c r="JV132" s="114"/>
      <c r="JW132" s="125"/>
      <c r="JX132" s="114"/>
      <c r="JY132" s="126"/>
      <c r="JZ132" s="126"/>
      <c r="KA132" s="126"/>
      <c r="KB132" s="126"/>
      <c r="KC132" s="126"/>
      <c r="KD132" s="126"/>
      <c r="KE132" s="126"/>
      <c r="KF132" s="126"/>
      <c r="KG132" s="126"/>
      <c r="KH132" s="126"/>
      <c r="KI132" s="126"/>
      <c r="KJ132" s="126"/>
      <c r="KK132" s="126"/>
      <c r="KL132" s="126"/>
    </row>
    <row r="133" customFormat="false" ht="30" hidden="false" customHeight="true" outlineLevel="0" collapsed="false">
      <c r="A133" s="76"/>
      <c r="B133" s="76"/>
      <c r="C133" s="76"/>
      <c r="D133" s="76" t="s">
        <v>168</v>
      </c>
      <c r="E133" s="76"/>
      <c r="F133" s="109"/>
      <c r="G133" s="109"/>
      <c r="H133" s="109"/>
      <c r="I133" s="109"/>
      <c r="J133" s="109"/>
      <c r="K133" s="109"/>
      <c r="L133" s="109"/>
      <c r="M133" s="109"/>
      <c r="N133" s="109"/>
      <c r="O133" s="109"/>
      <c r="P133" s="109"/>
      <c r="Q133" s="109"/>
      <c r="R133" s="109"/>
      <c r="S133" s="109"/>
      <c r="T133" s="109"/>
      <c r="U133" s="109"/>
      <c r="V133" s="109"/>
      <c r="W133" s="109"/>
      <c r="X133" s="109"/>
      <c r="Y133" s="109"/>
      <c r="Z133" s="109"/>
      <c r="AA133" s="109"/>
      <c r="AB133" s="109"/>
      <c r="AC133" s="109"/>
      <c r="AD133" s="109"/>
      <c r="AE133" s="109"/>
      <c r="AF133" s="109"/>
      <c r="AG133" s="109"/>
      <c r="AH133" s="109"/>
      <c r="AI133" s="109"/>
      <c r="AJ133" s="109"/>
      <c r="AK133" s="109"/>
      <c r="AL133" s="109"/>
      <c r="AM133" s="109"/>
      <c r="AN133" s="109"/>
      <c r="AO133" s="109"/>
      <c r="AP133" s="109"/>
      <c r="AQ133" s="109"/>
      <c r="AR133" s="109"/>
      <c r="AS133" s="109"/>
      <c r="AT133" s="109"/>
      <c r="AU133" s="109"/>
      <c r="AV133" s="109"/>
      <c r="AW133" s="109"/>
      <c r="AX133" s="109"/>
      <c r="AY133" s="109"/>
      <c r="AZ133" s="109"/>
      <c r="BA133" s="109"/>
      <c r="BB133" s="109"/>
      <c r="BC133" s="109"/>
      <c r="BD133" s="109"/>
      <c r="BE133" s="109"/>
      <c r="BF133" s="109"/>
      <c r="BG133" s="109"/>
      <c r="BH133" s="109"/>
      <c r="BI133" s="109"/>
      <c r="BJ133" s="109"/>
      <c r="BK133" s="109"/>
      <c r="BL133" s="109"/>
      <c r="BM133" s="109"/>
      <c r="BN133" s="109"/>
      <c r="BO133" s="109"/>
      <c r="BP133" s="109"/>
      <c r="BQ133" s="109"/>
      <c r="BR133" s="109"/>
      <c r="BS133" s="109"/>
      <c r="BT133" s="109"/>
      <c r="BU133" s="109"/>
      <c r="BV133" s="109"/>
      <c r="BW133" s="109"/>
      <c r="BX133" s="109"/>
      <c r="BY133" s="109"/>
      <c r="BZ133" s="109"/>
      <c r="CA133" s="109"/>
      <c r="CB133" s="109"/>
      <c r="CC133" s="109"/>
      <c r="CD133" s="109"/>
      <c r="CE133" s="109"/>
      <c r="CF133" s="109"/>
      <c r="CG133" s="109"/>
      <c r="CH133" s="109"/>
      <c r="CI133" s="109"/>
      <c r="CJ133" s="109"/>
      <c r="CK133" s="109"/>
      <c r="CL133" s="109"/>
      <c r="CM133" s="109"/>
      <c r="CN133" s="109"/>
      <c r="CO133" s="109"/>
      <c r="CP133" s="109"/>
      <c r="CQ133" s="109"/>
      <c r="CR133" s="109"/>
      <c r="CS133" s="109"/>
      <c r="CT133" s="109"/>
      <c r="CU133" s="109"/>
      <c r="CV133" s="109"/>
      <c r="CW133" s="109"/>
      <c r="CX133" s="109"/>
      <c r="CY133" s="109"/>
      <c r="CZ133" s="109"/>
      <c r="DA133" s="109"/>
      <c r="DB133" s="109"/>
      <c r="DC133" s="109"/>
      <c r="DD133" s="109"/>
      <c r="DE133" s="109"/>
      <c r="DF133" s="109"/>
      <c r="DG133" s="109"/>
      <c r="DH133" s="109"/>
      <c r="DI133" s="109"/>
      <c r="DJ133" s="109"/>
      <c r="DK133" s="109"/>
      <c r="DL133" s="109"/>
      <c r="DM133" s="109"/>
      <c r="DN133" s="109"/>
      <c r="DO133" s="109"/>
      <c r="DP133" s="109"/>
      <c r="DQ133" s="109"/>
      <c r="DR133" s="109"/>
      <c r="DS133" s="109"/>
      <c r="DT133" s="109"/>
      <c r="DU133" s="109"/>
      <c r="DV133" s="109"/>
      <c r="DW133" s="109"/>
      <c r="DX133" s="109"/>
      <c r="DY133" s="109"/>
      <c r="DZ133" s="109"/>
      <c r="EA133" s="109"/>
      <c r="EB133" s="109"/>
      <c r="EC133" s="109"/>
      <c r="ED133" s="109"/>
      <c r="EE133" s="109"/>
      <c r="EF133" s="109"/>
      <c r="EG133" s="109"/>
      <c r="EH133" s="109"/>
      <c r="EI133" s="109"/>
      <c r="EJ133" s="109"/>
      <c r="EK133" s="109"/>
      <c r="EL133" s="109"/>
      <c r="EM133" s="109"/>
      <c r="EN133" s="109"/>
      <c r="EO133" s="109"/>
      <c r="EP133" s="109"/>
      <c r="EQ133" s="109"/>
      <c r="ER133" s="109"/>
      <c r="ES133" s="109"/>
      <c r="ET133" s="109"/>
      <c r="EU133" s="109"/>
      <c r="EV133" s="109"/>
      <c r="EW133" s="109"/>
      <c r="EX133" s="109"/>
      <c r="EY133" s="109"/>
      <c r="EZ133" s="114"/>
      <c r="FA133" s="125"/>
      <c r="FB133" s="114"/>
      <c r="FC133" s="125"/>
      <c r="FD133" s="114"/>
      <c r="FE133" s="125"/>
      <c r="FF133" s="114"/>
      <c r="FG133" s="125"/>
      <c r="FH133" s="114"/>
      <c r="FI133" s="125"/>
      <c r="FJ133" s="114"/>
      <c r="FK133" s="125"/>
      <c r="FL133" s="114"/>
      <c r="FM133" s="125"/>
      <c r="FN133" s="114"/>
      <c r="FO133" s="125"/>
      <c r="FP133" s="114"/>
      <c r="FQ133" s="125"/>
      <c r="FR133" s="114"/>
      <c r="FS133" s="125"/>
      <c r="FT133" s="114"/>
      <c r="FU133" s="125"/>
      <c r="FV133" s="114"/>
      <c r="FW133" s="125"/>
      <c r="FX133" s="114"/>
      <c r="FY133" s="125"/>
      <c r="FZ133" s="114"/>
      <c r="GA133" s="125"/>
      <c r="GB133" s="114"/>
      <c r="GC133" s="125"/>
      <c r="GD133" s="114"/>
      <c r="GE133" s="125"/>
      <c r="GF133" s="114"/>
      <c r="GG133" s="125"/>
      <c r="GH133" s="114"/>
      <c r="GI133" s="125"/>
      <c r="GJ133" s="114"/>
      <c r="GK133" s="125"/>
      <c r="GL133" s="114"/>
      <c r="GM133" s="125"/>
      <c r="GN133" s="114"/>
      <c r="GO133" s="125"/>
      <c r="GP133" s="114"/>
      <c r="GQ133" s="125"/>
      <c r="GR133" s="114"/>
      <c r="GS133" s="125"/>
      <c r="GT133" s="114"/>
      <c r="GU133" s="125"/>
      <c r="GV133" s="114"/>
      <c r="GW133" s="125"/>
      <c r="GX133" s="114"/>
      <c r="GY133" s="125"/>
      <c r="GZ133" s="114"/>
      <c r="HA133" s="125"/>
      <c r="HB133" s="114"/>
      <c r="HC133" s="125"/>
      <c r="HD133" s="114"/>
      <c r="HE133" s="125"/>
      <c r="HF133" s="114"/>
      <c r="HG133" s="125"/>
      <c r="HH133" s="114"/>
      <c r="HI133" s="125"/>
      <c r="HJ133" s="114"/>
      <c r="HK133" s="125"/>
      <c r="HL133" s="114"/>
      <c r="HM133" s="125"/>
      <c r="HN133" s="114"/>
      <c r="HO133" s="125"/>
      <c r="HP133" s="114"/>
      <c r="HQ133" s="125"/>
      <c r="HR133" s="114"/>
      <c r="HS133" s="125"/>
      <c r="HT133" s="114"/>
      <c r="HU133" s="125"/>
      <c r="HV133" s="114"/>
      <c r="HW133" s="125"/>
      <c r="HX133" s="114"/>
      <c r="HY133" s="125"/>
      <c r="HZ133" s="114"/>
      <c r="IA133" s="125"/>
      <c r="IB133" s="114"/>
      <c r="IC133" s="125"/>
      <c r="ID133" s="114"/>
      <c r="IE133" s="125"/>
      <c r="IF133" s="114"/>
      <c r="IG133" s="125"/>
      <c r="IH133" s="114"/>
      <c r="II133" s="125"/>
      <c r="IJ133" s="114"/>
      <c r="IK133" s="125"/>
      <c r="IL133" s="114"/>
      <c r="IM133" s="125"/>
      <c r="IN133" s="114"/>
      <c r="IO133" s="125"/>
      <c r="IP133" s="114"/>
      <c r="IQ133" s="125"/>
      <c r="IR133" s="114"/>
      <c r="IS133" s="125"/>
      <c r="IT133" s="114"/>
      <c r="IU133" s="125"/>
      <c r="IV133" s="114"/>
      <c r="IW133" s="125"/>
      <c r="IX133" s="114"/>
      <c r="IY133" s="125"/>
      <c r="IZ133" s="114"/>
      <c r="JA133" s="125"/>
      <c r="JB133" s="114"/>
      <c r="JC133" s="125"/>
      <c r="JD133" s="114"/>
      <c r="JE133" s="125"/>
      <c r="JF133" s="114"/>
      <c r="JG133" s="125"/>
      <c r="JH133" s="114"/>
      <c r="JI133" s="125"/>
      <c r="JJ133" s="114"/>
      <c r="JK133" s="125"/>
      <c r="JL133" s="114"/>
      <c r="JM133" s="125"/>
      <c r="JN133" s="114"/>
      <c r="JO133" s="125"/>
      <c r="JP133" s="114"/>
      <c r="JQ133" s="125"/>
      <c r="JR133" s="114"/>
      <c r="JS133" s="125"/>
      <c r="JT133" s="114"/>
      <c r="JU133" s="125"/>
      <c r="JV133" s="114"/>
      <c r="JW133" s="125"/>
      <c r="JX133" s="114"/>
      <c r="JY133" s="126"/>
      <c r="JZ133" s="126"/>
      <c r="KA133" s="126"/>
      <c r="KB133" s="126"/>
      <c r="KC133" s="126"/>
      <c r="KD133" s="126"/>
      <c r="KE133" s="126"/>
      <c r="KF133" s="126"/>
      <c r="KG133" s="126"/>
      <c r="KH133" s="126"/>
      <c r="KI133" s="126"/>
      <c r="KJ133" s="126"/>
      <c r="KK133" s="126"/>
      <c r="KL133" s="126"/>
    </row>
    <row r="134" customFormat="false" ht="13.8" hidden="false" customHeight="false" outlineLevel="0" collapsed="false">
      <c r="A134" s="76"/>
      <c r="B134" s="76"/>
      <c r="C134" s="76"/>
      <c r="D134" s="76"/>
      <c r="E134" s="76" t="s">
        <v>169</v>
      </c>
      <c r="F134" s="109" t="n">
        <v>0</v>
      </c>
      <c r="G134" s="109" t="n">
        <v>0</v>
      </c>
      <c r="H134" s="109" t="n">
        <v>0</v>
      </c>
      <c r="I134" s="109" t="n">
        <v>0</v>
      </c>
      <c r="J134" s="109" t="n">
        <v>0</v>
      </c>
      <c r="K134" s="109" t="n">
        <v>0</v>
      </c>
      <c r="L134" s="109" t="n">
        <v>0</v>
      </c>
      <c r="M134" s="109" t="n">
        <v>0</v>
      </c>
      <c r="N134" s="109" t="n">
        <v>0</v>
      </c>
      <c r="O134" s="109" t="n">
        <v>0</v>
      </c>
      <c r="P134" s="109" t="n">
        <v>0</v>
      </c>
      <c r="Q134" s="109" t="n">
        <v>0</v>
      </c>
      <c r="R134" s="109" t="n">
        <v>0</v>
      </c>
      <c r="S134" s="109" t="n">
        <v>0</v>
      </c>
      <c r="T134" s="109" t="n">
        <v>0</v>
      </c>
      <c r="U134" s="109" t="n">
        <v>0</v>
      </c>
      <c r="V134" s="109" t="n">
        <v>0</v>
      </c>
      <c r="W134" s="109" t="n">
        <v>0</v>
      </c>
      <c r="X134" s="109" t="n">
        <v>0</v>
      </c>
      <c r="Y134" s="109" t="n">
        <v>0</v>
      </c>
      <c r="Z134" s="109" t="n">
        <v>0</v>
      </c>
      <c r="AA134" s="109" t="n">
        <v>0</v>
      </c>
      <c r="AB134" s="109" t="n">
        <v>0</v>
      </c>
      <c r="AC134" s="109" t="n">
        <v>0</v>
      </c>
      <c r="AD134" s="109" t="n">
        <v>0</v>
      </c>
      <c r="AE134" s="109" t="n">
        <v>0</v>
      </c>
      <c r="AF134" s="109" t="n">
        <v>0</v>
      </c>
      <c r="AG134" s="109" t="n">
        <v>0</v>
      </c>
      <c r="AH134" s="109" t="n">
        <v>0</v>
      </c>
      <c r="AI134" s="109" t="n">
        <v>0</v>
      </c>
      <c r="AJ134" s="109" t="n">
        <v>0</v>
      </c>
      <c r="AK134" s="109" t="n">
        <v>0</v>
      </c>
      <c r="AL134" s="109" t="n">
        <v>0</v>
      </c>
      <c r="AM134" s="109" t="n">
        <v>0</v>
      </c>
      <c r="AN134" s="109" t="n">
        <v>0</v>
      </c>
      <c r="AO134" s="109" t="n">
        <v>0</v>
      </c>
      <c r="AP134" s="109" t="n">
        <v>0</v>
      </c>
      <c r="AQ134" s="109" t="n">
        <v>0</v>
      </c>
      <c r="AR134" s="109" t="n">
        <v>0</v>
      </c>
      <c r="AS134" s="109" t="n">
        <v>0</v>
      </c>
      <c r="AT134" s="109" t="n">
        <v>0</v>
      </c>
      <c r="AU134" s="109" t="n">
        <v>0</v>
      </c>
      <c r="AV134" s="109" t="n">
        <v>0</v>
      </c>
      <c r="AW134" s="109" t="n">
        <v>0</v>
      </c>
      <c r="AX134" s="109" t="n">
        <v>0</v>
      </c>
      <c r="AY134" s="109" t="n">
        <v>0</v>
      </c>
      <c r="AZ134" s="109" t="n">
        <v>0</v>
      </c>
      <c r="BA134" s="109" t="n">
        <v>0</v>
      </c>
      <c r="BB134" s="109" t="n">
        <v>0</v>
      </c>
      <c r="BC134" s="109" t="n">
        <v>0</v>
      </c>
      <c r="BD134" s="109" t="n">
        <v>0</v>
      </c>
      <c r="BE134" s="109" t="n">
        <v>0</v>
      </c>
      <c r="BF134" s="109" t="n">
        <v>0</v>
      </c>
      <c r="BG134" s="109" t="n">
        <v>0</v>
      </c>
      <c r="BH134" s="109" t="n">
        <v>0</v>
      </c>
      <c r="BI134" s="109" t="n">
        <v>0</v>
      </c>
      <c r="BJ134" s="109" t="n">
        <v>0</v>
      </c>
      <c r="BK134" s="109" t="n">
        <v>0</v>
      </c>
      <c r="BL134" s="109" t="n">
        <v>0</v>
      </c>
      <c r="BM134" s="109" t="n">
        <v>0</v>
      </c>
      <c r="BN134" s="109" t="n">
        <v>0</v>
      </c>
      <c r="BO134" s="109" t="n">
        <v>0</v>
      </c>
      <c r="BP134" s="109" t="n">
        <v>0</v>
      </c>
      <c r="BQ134" s="109" t="n">
        <v>0</v>
      </c>
      <c r="BR134" s="109" t="n">
        <v>0</v>
      </c>
      <c r="BS134" s="109" t="n">
        <v>0</v>
      </c>
      <c r="BT134" s="109" t="n">
        <v>0</v>
      </c>
      <c r="BU134" s="109" t="n">
        <v>0</v>
      </c>
      <c r="BV134" s="109" t="n">
        <v>0</v>
      </c>
      <c r="BW134" s="109" t="n">
        <v>0</v>
      </c>
      <c r="BX134" s="109" t="n">
        <v>0</v>
      </c>
      <c r="BY134" s="109" t="n">
        <v>0</v>
      </c>
      <c r="BZ134" s="109" t="n">
        <v>0</v>
      </c>
      <c r="CA134" s="109" t="n">
        <v>0</v>
      </c>
      <c r="CB134" s="109" t="n">
        <v>0</v>
      </c>
      <c r="CC134" s="109" t="n">
        <v>0</v>
      </c>
      <c r="CD134" s="109" t="n">
        <v>0</v>
      </c>
      <c r="CE134" s="109" t="n">
        <v>0</v>
      </c>
      <c r="CF134" s="109" t="n">
        <v>0</v>
      </c>
      <c r="CG134" s="109" t="n">
        <v>0</v>
      </c>
      <c r="CH134" s="109" t="n">
        <v>0</v>
      </c>
      <c r="CI134" s="109" t="n">
        <v>0</v>
      </c>
      <c r="CJ134" s="109" t="n">
        <v>0</v>
      </c>
      <c r="CK134" s="109" t="n">
        <v>0</v>
      </c>
      <c r="CL134" s="109" t="n">
        <v>0</v>
      </c>
      <c r="CM134" s="109" t="n">
        <v>0</v>
      </c>
      <c r="CN134" s="109" t="n">
        <v>0</v>
      </c>
      <c r="CO134" s="109" t="n">
        <v>0</v>
      </c>
      <c r="CP134" s="109" t="n">
        <v>0</v>
      </c>
      <c r="CQ134" s="109" t="n">
        <v>0</v>
      </c>
      <c r="CR134" s="109" t="n">
        <v>0</v>
      </c>
      <c r="CS134" s="109" t="n">
        <v>0</v>
      </c>
      <c r="CT134" s="109" t="n">
        <v>0</v>
      </c>
      <c r="CU134" s="109" t="n">
        <v>0</v>
      </c>
      <c r="CV134" s="109" t="n">
        <v>0</v>
      </c>
      <c r="CW134" s="109" t="n">
        <v>0</v>
      </c>
      <c r="CX134" s="109" t="n">
        <v>0</v>
      </c>
      <c r="CY134" s="109" t="n">
        <v>0</v>
      </c>
      <c r="CZ134" s="109" t="n">
        <v>0</v>
      </c>
      <c r="DA134" s="109" t="n">
        <v>0</v>
      </c>
      <c r="DB134" s="109" t="n">
        <v>0</v>
      </c>
      <c r="DC134" s="109" t="n">
        <v>0</v>
      </c>
      <c r="DD134" s="109" t="n">
        <v>0</v>
      </c>
      <c r="DE134" s="109" t="n">
        <v>0</v>
      </c>
      <c r="DF134" s="109" t="n">
        <v>0</v>
      </c>
      <c r="DG134" s="109" t="n">
        <v>0</v>
      </c>
      <c r="DH134" s="109" t="n">
        <v>0</v>
      </c>
      <c r="DI134" s="109" t="n">
        <v>0</v>
      </c>
      <c r="DJ134" s="109" t="n">
        <v>0</v>
      </c>
      <c r="DK134" s="109" t="n">
        <v>0</v>
      </c>
      <c r="DL134" s="109" t="n">
        <v>0</v>
      </c>
      <c r="DM134" s="109" t="n">
        <v>0</v>
      </c>
      <c r="DN134" s="109" t="n">
        <v>0</v>
      </c>
      <c r="DO134" s="109" t="n">
        <v>0</v>
      </c>
      <c r="DP134" s="109" t="n">
        <v>0</v>
      </c>
      <c r="DQ134" s="109" t="n">
        <v>0</v>
      </c>
      <c r="DR134" s="109" t="n">
        <v>0</v>
      </c>
      <c r="DS134" s="109" t="n">
        <v>0</v>
      </c>
      <c r="DT134" s="109" t="n">
        <v>0</v>
      </c>
      <c r="DU134" s="109" t="n">
        <v>0</v>
      </c>
      <c r="DV134" s="109" t="n">
        <v>0</v>
      </c>
      <c r="DW134" s="109" t="n">
        <v>0</v>
      </c>
      <c r="DX134" s="109" t="n">
        <v>0</v>
      </c>
      <c r="DY134" s="109" t="n">
        <v>0</v>
      </c>
      <c r="DZ134" s="109" t="n">
        <v>0</v>
      </c>
      <c r="EA134" s="109" t="n">
        <v>0</v>
      </c>
      <c r="EB134" s="109" t="n">
        <v>0</v>
      </c>
      <c r="EC134" s="109" t="n">
        <v>0</v>
      </c>
      <c r="ED134" s="109" t="n">
        <v>0</v>
      </c>
      <c r="EE134" s="109" t="n">
        <v>0</v>
      </c>
      <c r="EF134" s="109" t="n">
        <v>0</v>
      </c>
      <c r="EG134" s="109" t="n">
        <v>0</v>
      </c>
      <c r="EH134" s="109" t="n">
        <v>0</v>
      </c>
      <c r="EI134" s="109" t="n">
        <v>0</v>
      </c>
      <c r="EJ134" s="109" t="n">
        <v>22115.44</v>
      </c>
      <c r="EK134" s="109" t="n">
        <v>0</v>
      </c>
      <c r="EL134" s="109" t="n">
        <v>0</v>
      </c>
      <c r="EM134" s="109" t="n">
        <v>0</v>
      </c>
      <c r="EN134" s="109" t="n">
        <v>0</v>
      </c>
      <c r="EO134" s="109" t="n">
        <v>0</v>
      </c>
      <c r="EP134" s="109" t="n">
        <v>0</v>
      </c>
      <c r="EQ134" s="109" t="n">
        <v>0</v>
      </c>
      <c r="ER134" s="109" t="n">
        <v>0</v>
      </c>
      <c r="ES134" s="109" t="n">
        <v>0</v>
      </c>
      <c r="ET134" s="109" t="n">
        <v>0</v>
      </c>
      <c r="EU134" s="109" t="n">
        <v>0</v>
      </c>
      <c r="EV134" s="109" t="n">
        <v>0</v>
      </c>
      <c r="EW134" s="109" t="n">
        <v>0</v>
      </c>
      <c r="EX134" s="109" t="n">
        <v>0</v>
      </c>
      <c r="EY134" s="109" t="n">
        <f aca="false">ROUND(SUM(F134:EX134),5)</f>
        <v>22115.44</v>
      </c>
      <c r="EZ134" s="114"/>
      <c r="FA134" s="125"/>
      <c r="FB134" s="114"/>
      <c r="FC134" s="125"/>
      <c r="FD134" s="114"/>
      <c r="FE134" s="125"/>
      <c r="FF134" s="114"/>
      <c r="FG134" s="125"/>
      <c r="FH134" s="114"/>
      <c r="FI134" s="125"/>
      <c r="FJ134" s="114"/>
      <c r="FK134" s="125"/>
      <c r="FL134" s="114"/>
      <c r="FM134" s="125"/>
      <c r="FN134" s="114"/>
      <c r="FO134" s="125"/>
      <c r="FP134" s="114"/>
      <c r="FQ134" s="125"/>
      <c r="FR134" s="114"/>
      <c r="FS134" s="125"/>
      <c r="FT134" s="114"/>
      <c r="FU134" s="125"/>
      <c r="FV134" s="114"/>
      <c r="FW134" s="125"/>
      <c r="FX134" s="114"/>
      <c r="FY134" s="125"/>
      <c r="FZ134" s="114"/>
      <c r="GA134" s="125"/>
      <c r="GB134" s="114"/>
      <c r="GC134" s="125"/>
      <c r="GD134" s="114"/>
      <c r="GE134" s="125"/>
      <c r="GF134" s="114"/>
      <c r="GG134" s="125"/>
      <c r="GH134" s="114"/>
      <c r="GI134" s="125"/>
      <c r="GJ134" s="114"/>
      <c r="GK134" s="125"/>
      <c r="GL134" s="114"/>
      <c r="GM134" s="125"/>
      <c r="GN134" s="114"/>
      <c r="GO134" s="125"/>
      <c r="GP134" s="114"/>
      <c r="GQ134" s="125"/>
      <c r="GR134" s="114"/>
      <c r="GS134" s="125"/>
      <c r="GT134" s="114"/>
      <c r="GU134" s="125"/>
      <c r="GV134" s="114"/>
      <c r="GW134" s="125"/>
      <c r="GX134" s="114"/>
      <c r="GY134" s="125"/>
      <c r="GZ134" s="114"/>
      <c r="HA134" s="125"/>
      <c r="HB134" s="114"/>
      <c r="HC134" s="125"/>
      <c r="HD134" s="114"/>
      <c r="HE134" s="125"/>
      <c r="HF134" s="114"/>
      <c r="HG134" s="125"/>
      <c r="HH134" s="114"/>
      <c r="HI134" s="125"/>
      <c r="HJ134" s="114"/>
      <c r="HK134" s="125"/>
      <c r="HL134" s="114"/>
      <c r="HM134" s="125"/>
      <c r="HN134" s="114"/>
      <c r="HO134" s="125"/>
      <c r="HP134" s="114"/>
      <c r="HQ134" s="125"/>
      <c r="HR134" s="114"/>
      <c r="HS134" s="125"/>
      <c r="HT134" s="114"/>
      <c r="HU134" s="125"/>
      <c r="HV134" s="114"/>
      <c r="HW134" s="125"/>
      <c r="HX134" s="114"/>
      <c r="HY134" s="125"/>
      <c r="HZ134" s="114"/>
      <c r="IA134" s="125"/>
      <c r="IB134" s="114"/>
      <c r="IC134" s="125"/>
      <c r="ID134" s="114"/>
      <c r="IE134" s="125"/>
      <c r="IF134" s="114"/>
      <c r="IG134" s="125"/>
      <c r="IH134" s="114"/>
      <c r="II134" s="125"/>
      <c r="IJ134" s="114"/>
      <c r="IK134" s="125"/>
      <c r="IL134" s="114"/>
      <c r="IM134" s="125"/>
      <c r="IN134" s="114"/>
      <c r="IO134" s="125"/>
      <c r="IP134" s="114"/>
      <c r="IQ134" s="125"/>
      <c r="IR134" s="114"/>
      <c r="IS134" s="125"/>
      <c r="IT134" s="114"/>
      <c r="IU134" s="125"/>
      <c r="IV134" s="114"/>
      <c r="IW134" s="125"/>
      <c r="IX134" s="114"/>
      <c r="IY134" s="125"/>
      <c r="IZ134" s="114"/>
      <c r="JA134" s="125"/>
      <c r="JB134" s="114"/>
      <c r="JC134" s="125"/>
      <c r="JD134" s="114"/>
      <c r="JE134" s="125"/>
      <c r="JF134" s="114"/>
      <c r="JG134" s="125"/>
      <c r="JH134" s="114"/>
      <c r="JI134" s="125"/>
      <c r="JJ134" s="114"/>
      <c r="JK134" s="125"/>
      <c r="JL134" s="114"/>
      <c r="JM134" s="125"/>
      <c r="JN134" s="114"/>
      <c r="JO134" s="125"/>
      <c r="JP134" s="114"/>
      <c r="JQ134" s="125"/>
      <c r="JR134" s="114"/>
      <c r="JS134" s="125"/>
      <c r="JT134" s="114"/>
      <c r="JU134" s="125"/>
      <c r="JV134" s="114"/>
      <c r="JW134" s="125"/>
      <c r="JX134" s="114"/>
      <c r="JY134" s="126"/>
      <c r="JZ134" s="126"/>
      <c r="KA134" s="126"/>
      <c r="KB134" s="126"/>
      <c r="KC134" s="126"/>
      <c r="KD134" s="126"/>
      <c r="KE134" s="126"/>
      <c r="KF134" s="126"/>
      <c r="KG134" s="126"/>
      <c r="KH134" s="126"/>
      <c r="KI134" s="126"/>
      <c r="KJ134" s="126"/>
      <c r="KK134" s="126"/>
      <c r="KL134" s="126"/>
    </row>
    <row r="135" customFormat="false" ht="13.8" hidden="false" customHeight="false" outlineLevel="0" collapsed="false">
      <c r="A135" s="76"/>
      <c r="B135" s="76"/>
      <c r="C135" s="76"/>
      <c r="D135" s="76"/>
      <c r="E135" s="76" t="s">
        <v>170</v>
      </c>
      <c r="F135" s="109" t="n">
        <v>0</v>
      </c>
      <c r="G135" s="109" t="n">
        <v>0</v>
      </c>
      <c r="H135" s="109" t="n">
        <v>4398.87</v>
      </c>
      <c r="I135" s="109" t="n">
        <v>0</v>
      </c>
      <c r="J135" s="109" t="n">
        <v>0</v>
      </c>
      <c r="K135" s="109" t="n">
        <v>0</v>
      </c>
      <c r="L135" s="109" t="n">
        <v>0</v>
      </c>
      <c r="M135" s="109" t="n">
        <v>0</v>
      </c>
      <c r="N135" s="109" t="n">
        <v>0</v>
      </c>
      <c r="O135" s="109" t="n">
        <v>0</v>
      </c>
      <c r="P135" s="109" t="n">
        <v>0</v>
      </c>
      <c r="Q135" s="109" t="n">
        <v>0</v>
      </c>
      <c r="R135" s="109" t="n">
        <v>0</v>
      </c>
      <c r="S135" s="109" t="n">
        <v>0</v>
      </c>
      <c r="T135" s="109" t="n">
        <v>0</v>
      </c>
      <c r="U135" s="109" t="n">
        <v>0</v>
      </c>
      <c r="V135" s="109" t="n">
        <v>0</v>
      </c>
      <c r="W135" s="109" t="n">
        <v>0</v>
      </c>
      <c r="X135" s="109" t="n">
        <v>0</v>
      </c>
      <c r="Y135" s="109" t="n">
        <v>0</v>
      </c>
      <c r="Z135" s="109" t="n">
        <v>0</v>
      </c>
      <c r="AA135" s="109" t="n">
        <v>0</v>
      </c>
      <c r="AB135" s="109" t="n">
        <v>0</v>
      </c>
      <c r="AC135" s="109" t="n">
        <v>0</v>
      </c>
      <c r="AD135" s="109" t="n">
        <v>0</v>
      </c>
      <c r="AE135" s="109" t="n">
        <v>0</v>
      </c>
      <c r="AF135" s="109" t="n">
        <v>0</v>
      </c>
      <c r="AG135" s="109" t="n">
        <v>0</v>
      </c>
      <c r="AH135" s="109" t="n">
        <v>0</v>
      </c>
      <c r="AI135" s="109" t="n">
        <v>0</v>
      </c>
      <c r="AJ135" s="109" t="n">
        <v>0</v>
      </c>
      <c r="AK135" s="109" t="n">
        <v>0</v>
      </c>
      <c r="AL135" s="109" t="n">
        <v>0</v>
      </c>
      <c r="AM135" s="109" t="n">
        <v>0</v>
      </c>
      <c r="AN135" s="109" t="n">
        <v>0</v>
      </c>
      <c r="AO135" s="109" t="n">
        <v>0</v>
      </c>
      <c r="AP135" s="109" t="n">
        <v>0</v>
      </c>
      <c r="AQ135" s="109" t="n">
        <v>0</v>
      </c>
      <c r="AR135" s="109" t="n">
        <v>0</v>
      </c>
      <c r="AS135" s="109" t="n">
        <v>0</v>
      </c>
      <c r="AT135" s="109" t="n">
        <v>0</v>
      </c>
      <c r="AU135" s="109" t="n">
        <v>0</v>
      </c>
      <c r="AV135" s="109" t="n">
        <v>0</v>
      </c>
      <c r="AW135" s="109" t="n">
        <v>0</v>
      </c>
      <c r="AX135" s="109" t="n">
        <v>0</v>
      </c>
      <c r="AY135" s="109" t="n">
        <v>0</v>
      </c>
      <c r="AZ135" s="109" t="n">
        <v>0</v>
      </c>
      <c r="BA135" s="109" t="n">
        <v>0</v>
      </c>
      <c r="BB135" s="109" t="n">
        <v>0</v>
      </c>
      <c r="BC135" s="109" t="n">
        <v>0</v>
      </c>
      <c r="BD135" s="109" t="n">
        <v>0</v>
      </c>
      <c r="BE135" s="109" t="n">
        <v>0</v>
      </c>
      <c r="BF135" s="109" t="n">
        <v>0</v>
      </c>
      <c r="BG135" s="109" t="n">
        <v>19123.11</v>
      </c>
      <c r="BH135" s="109" t="n">
        <v>0</v>
      </c>
      <c r="BI135" s="109" t="n">
        <v>0</v>
      </c>
      <c r="BJ135" s="109" t="n">
        <v>0</v>
      </c>
      <c r="BK135" s="109" t="n">
        <v>0</v>
      </c>
      <c r="BL135" s="109" t="n">
        <v>0</v>
      </c>
      <c r="BM135" s="109" t="n">
        <v>0</v>
      </c>
      <c r="BN135" s="109" t="n">
        <v>0</v>
      </c>
      <c r="BO135" s="109" t="n">
        <v>0</v>
      </c>
      <c r="BP135" s="109" t="n">
        <v>0</v>
      </c>
      <c r="BQ135" s="109" t="n">
        <v>0</v>
      </c>
      <c r="BR135" s="109" t="n">
        <v>0</v>
      </c>
      <c r="BS135" s="109" t="n">
        <v>0</v>
      </c>
      <c r="BT135" s="109" t="n">
        <v>0</v>
      </c>
      <c r="BU135" s="109" t="n">
        <v>0</v>
      </c>
      <c r="BV135" s="109" t="n">
        <v>0</v>
      </c>
      <c r="BW135" s="109" t="n">
        <v>0</v>
      </c>
      <c r="BX135" s="109" t="n">
        <v>0</v>
      </c>
      <c r="BY135" s="109" t="n">
        <v>0</v>
      </c>
      <c r="BZ135" s="109" t="n">
        <v>0</v>
      </c>
      <c r="CA135" s="109" t="n">
        <v>0</v>
      </c>
      <c r="CB135" s="109" t="n">
        <v>0</v>
      </c>
      <c r="CC135" s="109" t="n">
        <v>0</v>
      </c>
      <c r="CD135" s="109" t="n">
        <v>0</v>
      </c>
      <c r="CE135" s="109" t="n">
        <v>0</v>
      </c>
      <c r="CF135" s="109" t="n">
        <v>0</v>
      </c>
      <c r="CG135" s="109" t="n">
        <v>0</v>
      </c>
      <c r="CH135" s="109" t="n">
        <v>0</v>
      </c>
      <c r="CI135" s="109" t="n">
        <v>0</v>
      </c>
      <c r="CJ135" s="109" t="n">
        <v>0</v>
      </c>
      <c r="CK135" s="109" t="n">
        <v>0</v>
      </c>
      <c r="CL135" s="109" t="n">
        <v>0</v>
      </c>
      <c r="CM135" s="109" t="n">
        <v>0</v>
      </c>
      <c r="CN135" s="109" t="n">
        <v>0</v>
      </c>
      <c r="CO135" s="109" t="n">
        <v>0</v>
      </c>
      <c r="CP135" s="109" t="n">
        <v>0</v>
      </c>
      <c r="CQ135" s="109" t="n">
        <v>0</v>
      </c>
      <c r="CR135" s="109" t="n">
        <v>0</v>
      </c>
      <c r="CS135" s="109" t="n">
        <v>0</v>
      </c>
      <c r="CT135" s="109" t="n">
        <v>0</v>
      </c>
      <c r="CU135" s="109" t="n">
        <v>0</v>
      </c>
      <c r="CV135" s="109" t="n">
        <v>0</v>
      </c>
      <c r="CW135" s="109" t="n">
        <v>0</v>
      </c>
      <c r="CX135" s="109" t="n">
        <v>0</v>
      </c>
      <c r="CY135" s="109" t="n">
        <v>0</v>
      </c>
      <c r="CZ135" s="109" t="n">
        <v>0</v>
      </c>
      <c r="DA135" s="109" t="n">
        <v>0</v>
      </c>
      <c r="DB135" s="109" t="n">
        <v>0</v>
      </c>
      <c r="DC135" s="109" t="n">
        <v>0</v>
      </c>
      <c r="DD135" s="109" t="n">
        <v>0</v>
      </c>
      <c r="DE135" s="109" t="n">
        <v>0</v>
      </c>
      <c r="DF135" s="109" t="n">
        <v>0</v>
      </c>
      <c r="DG135" s="109" t="n">
        <v>0</v>
      </c>
      <c r="DH135" s="109" t="n">
        <v>0</v>
      </c>
      <c r="DI135" s="109" t="n">
        <v>0</v>
      </c>
      <c r="DJ135" s="109" t="n">
        <v>0</v>
      </c>
      <c r="DK135" s="109" t="n">
        <v>0</v>
      </c>
      <c r="DL135" s="109" t="n">
        <v>0</v>
      </c>
      <c r="DM135" s="109" t="n">
        <v>0</v>
      </c>
      <c r="DN135" s="109" t="n">
        <v>38.64</v>
      </c>
      <c r="DO135" s="109" t="n">
        <v>0</v>
      </c>
      <c r="DP135" s="109" t="n">
        <v>0</v>
      </c>
      <c r="DQ135" s="109" t="n">
        <v>0</v>
      </c>
      <c r="DR135" s="109" t="n">
        <v>0</v>
      </c>
      <c r="DS135" s="109" t="n">
        <v>0</v>
      </c>
      <c r="DT135" s="109" t="n">
        <v>0</v>
      </c>
      <c r="DU135" s="109" t="n">
        <v>0</v>
      </c>
      <c r="DV135" s="109" t="n">
        <v>0</v>
      </c>
      <c r="DW135" s="109" t="n">
        <v>0</v>
      </c>
      <c r="DX135" s="109" t="n">
        <v>0</v>
      </c>
      <c r="DY135" s="109" t="n">
        <v>0</v>
      </c>
      <c r="DZ135" s="109" t="n">
        <v>0</v>
      </c>
      <c r="EA135" s="109" t="n">
        <v>0</v>
      </c>
      <c r="EB135" s="109" t="n">
        <v>0</v>
      </c>
      <c r="EC135" s="109" t="n">
        <v>0</v>
      </c>
      <c r="ED135" s="109" t="n">
        <v>0</v>
      </c>
      <c r="EE135" s="109" t="n">
        <v>0</v>
      </c>
      <c r="EF135" s="109" t="n">
        <v>0</v>
      </c>
      <c r="EG135" s="109" t="n">
        <v>0</v>
      </c>
      <c r="EH135" s="109" t="n">
        <v>0</v>
      </c>
      <c r="EI135" s="109" t="n">
        <v>0</v>
      </c>
      <c r="EJ135" s="109" t="n">
        <v>0</v>
      </c>
      <c r="EK135" s="109" t="n">
        <v>0</v>
      </c>
      <c r="EL135" s="109" t="n">
        <v>0</v>
      </c>
      <c r="EM135" s="109" t="n">
        <v>0</v>
      </c>
      <c r="EN135" s="109" t="n">
        <v>0</v>
      </c>
      <c r="EO135" s="109" t="n">
        <v>0</v>
      </c>
      <c r="EP135" s="109" t="n">
        <v>0</v>
      </c>
      <c r="EQ135" s="109" t="n">
        <v>0</v>
      </c>
      <c r="ER135" s="109" t="n">
        <v>0</v>
      </c>
      <c r="ES135" s="109" t="n">
        <v>0</v>
      </c>
      <c r="ET135" s="109" t="n">
        <v>0</v>
      </c>
      <c r="EU135" s="109" t="n">
        <v>0</v>
      </c>
      <c r="EV135" s="109" t="n">
        <v>0</v>
      </c>
      <c r="EW135" s="109" t="n">
        <v>0</v>
      </c>
      <c r="EX135" s="109" t="n">
        <v>0</v>
      </c>
      <c r="EY135" s="109" t="n">
        <f aca="false">ROUND(SUM(F135:EX135),5)</f>
        <v>23560.62</v>
      </c>
      <c r="EZ135" s="114"/>
      <c r="FA135" s="125"/>
      <c r="FB135" s="114"/>
      <c r="FC135" s="125"/>
      <c r="FD135" s="114"/>
      <c r="FE135" s="125"/>
      <c r="FF135" s="114"/>
      <c r="FG135" s="125"/>
      <c r="FH135" s="114"/>
      <c r="FI135" s="125"/>
      <c r="FJ135" s="114"/>
      <c r="FK135" s="125"/>
      <c r="FL135" s="114"/>
      <c r="FM135" s="125"/>
      <c r="FN135" s="114"/>
      <c r="FO135" s="125"/>
      <c r="FP135" s="114"/>
      <c r="FQ135" s="125"/>
      <c r="FR135" s="114"/>
      <c r="FS135" s="125"/>
      <c r="FT135" s="114"/>
      <c r="FU135" s="125"/>
      <c r="FV135" s="114"/>
      <c r="FW135" s="125"/>
      <c r="FX135" s="114"/>
      <c r="FY135" s="125"/>
      <c r="FZ135" s="114"/>
      <c r="GA135" s="125"/>
      <c r="GB135" s="114"/>
      <c r="GC135" s="125"/>
      <c r="GD135" s="114"/>
      <c r="GE135" s="125"/>
      <c r="GF135" s="114"/>
      <c r="GG135" s="125"/>
      <c r="GH135" s="114"/>
      <c r="GI135" s="125"/>
      <c r="GJ135" s="114"/>
      <c r="GK135" s="125"/>
      <c r="GL135" s="114"/>
      <c r="GM135" s="125"/>
      <c r="GN135" s="114"/>
      <c r="GO135" s="125"/>
      <c r="GP135" s="114"/>
      <c r="GQ135" s="125"/>
      <c r="GR135" s="114"/>
      <c r="GS135" s="125"/>
      <c r="GT135" s="114"/>
      <c r="GU135" s="125"/>
      <c r="GV135" s="114"/>
      <c r="GW135" s="125"/>
      <c r="GX135" s="114"/>
      <c r="GY135" s="125"/>
      <c r="GZ135" s="114"/>
      <c r="HA135" s="125"/>
      <c r="HB135" s="114"/>
      <c r="HC135" s="125"/>
      <c r="HD135" s="114"/>
      <c r="HE135" s="125"/>
      <c r="HF135" s="114"/>
      <c r="HG135" s="125"/>
      <c r="HH135" s="114"/>
      <c r="HI135" s="125"/>
      <c r="HJ135" s="114"/>
      <c r="HK135" s="125"/>
      <c r="HL135" s="114"/>
      <c r="HM135" s="125"/>
      <c r="HN135" s="114"/>
      <c r="HO135" s="125"/>
      <c r="HP135" s="114"/>
      <c r="HQ135" s="125"/>
      <c r="HR135" s="114"/>
      <c r="HS135" s="125"/>
      <c r="HT135" s="114"/>
      <c r="HU135" s="125"/>
      <c r="HV135" s="114"/>
      <c r="HW135" s="125"/>
      <c r="HX135" s="114"/>
      <c r="HY135" s="125"/>
      <c r="HZ135" s="114"/>
      <c r="IA135" s="125"/>
      <c r="IB135" s="114"/>
      <c r="IC135" s="125"/>
      <c r="ID135" s="114"/>
      <c r="IE135" s="125"/>
      <c r="IF135" s="114"/>
      <c r="IG135" s="125"/>
      <c r="IH135" s="114"/>
      <c r="II135" s="125"/>
      <c r="IJ135" s="114"/>
      <c r="IK135" s="125"/>
      <c r="IL135" s="114"/>
      <c r="IM135" s="125"/>
      <c r="IN135" s="114"/>
      <c r="IO135" s="125"/>
      <c r="IP135" s="114"/>
      <c r="IQ135" s="125"/>
      <c r="IR135" s="114"/>
      <c r="IS135" s="125"/>
      <c r="IT135" s="114"/>
      <c r="IU135" s="125"/>
      <c r="IV135" s="114"/>
      <c r="IW135" s="125"/>
      <c r="IX135" s="114"/>
      <c r="IY135" s="125"/>
      <c r="IZ135" s="114"/>
      <c r="JA135" s="125"/>
      <c r="JB135" s="114"/>
      <c r="JC135" s="125"/>
      <c r="JD135" s="114"/>
      <c r="JE135" s="125"/>
      <c r="JF135" s="114"/>
      <c r="JG135" s="125"/>
      <c r="JH135" s="114"/>
      <c r="JI135" s="125"/>
      <c r="JJ135" s="114"/>
      <c r="JK135" s="125"/>
      <c r="JL135" s="114"/>
      <c r="JM135" s="125"/>
      <c r="JN135" s="114"/>
      <c r="JO135" s="125"/>
      <c r="JP135" s="114"/>
      <c r="JQ135" s="125"/>
      <c r="JR135" s="114"/>
      <c r="JS135" s="125"/>
      <c r="JT135" s="114"/>
      <c r="JU135" s="125"/>
      <c r="JV135" s="114"/>
      <c r="JW135" s="125"/>
      <c r="JX135" s="114"/>
      <c r="JY135" s="126"/>
      <c r="JZ135" s="126"/>
      <c r="KA135" s="126"/>
      <c r="KB135" s="126"/>
      <c r="KC135" s="126"/>
      <c r="KD135" s="126"/>
      <c r="KE135" s="126"/>
      <c r="KF135" s="126"/>
      <c r="KG135" s="126"/>
      <c r="KH135" s="126"/>
      <c r="KI135" s="126"/>
      <c r="KJ135" s="126"/>
      <c r="KK135" s="126"/>
      <c r="KL135" s="126"/>
    </row>
    <row r="136" customFormat="false" ht="13.8" hidden="false" customHeight="false" outlineLevel="0" collapsed="false">
      <c r="A136" s="76"/>
      <c r="B136" s="76"/>
      <c r="C136" s="76"/>
      <c r="D136" s="76"/>
      <c r="E136" s="76" t="s">
        <v>171</v>
      </c>
      <c r="F136" s="109" t="n">
        <v>0</v>
      </c>
      <c r="G136" s="109" t="n">
        <v>0</v>
      </c>
      <c r="H136" s="109" t="n">
        <v>0</v>
      </c>
      <c r="I136" s="109" t="n">
        <v>0</v>
      </c>
      <c r="J136" s="109" t="n">
        <v>0</v>
      </c>
      <c r="K136" s="109" t="n">
        <v>0</v>
      </c>
      <c r="L136" s="109" t="n">
        <v>0</v>
      </c>
      <c r="M136" s="109" t="n">
        <v>0</v>
      </c>
      <c r="N136" s="109" t="n">
        <v>0</v>
      </c>
      <c r="O136" s="109" t="n">
        <v>0</v>
      </c>
      <c r="P136" s="109" t="n">
        <v>0</v>
      </c>
      <c r="Q136" s="109" t="n">
        <v>0</v>
      </c>
      <c r="R136" s="109" t="n">
        <v>0</v>
      </c>
      <c r="S136" s="109" t="n">
        <v>0</v>
      </c>
      <c r="T136" s="109" t="n">
        <v>0</v>
      </c>
      <c r="U136" s="109" t="n">
        <v>0</v>
      </c>
      <c r="V136" s="109" t="n">
        <v>0</v>
      </c>
      <c r="W136" s="109" t="n">
        <v>0</v>
      </c>
      <c r="X136" s="109" t="n">
        <v>0</v>
      </c>
      <c r="Y136" s="109" t="n">
        <v>0</v>
      </c>
      <c r="Z136" s="109" t="n">
        <v>0</v>
      </c>
      <c r="AA136" s="109" t="n">
        <v>0</v>
      </c>
      <c r="AB136" s="109" t="n">
        <v>0</v>
      </c>
      <c r="AC136" s="109" t="n">
        <v>0</v>
      </c>
      <c r="AD136" s="109" t="n">
        <v>0</v>
      </c>
      <c r="AE136" s="109" t="n">
        <v>0</v>
      </c>
      <c r="AF136" s="109" t="n">
        <v>0</v>
      </c>
      <c r="AG136" s="109" t="n">
        <v>0</v>
      </c>
      <c r="AH136" s="109" t="n">
        <v>0</v>
      </c>
      <c r="AI136" s="109" t="n">
        <v>0</v>
      </c>
      <c r="AJ136" s="109" t="n">
        <v>0</v>
      </c>
      <c r="AK136" s="109" t="n">
        <v>0</v>
      </c>
      <c r="AL136" s="109" t="n">
        <v>0</v>
      </c>
      <c r="AM136" s="109" t="n">
        <v>0</v>
      </c>
      <c r="AN136" s="109" t="n">
        <v>0</v>
      </c>
      <c r="AO136" s="109" t="n">
        <v>0</v>
      </c>
      <c r="AP136" s="109" t="n">
        <v>0</v>
      </c>
      <c r="AQ136" s="109" t="n">
        <v>0</v>
      </c>
      <c r="AR136" s="109" t="n">
        <v>0</v>
      </c>
      <c r="AS136" s="109" t="n">
        <v>0</v>
      </c>
      <c r="AT136" s="109" t="n">
        <v>0</v>
      </c>
      <c r="AU136" s="109" t="n">
        <v>0</v>
      </c>
      <c r="AV136" s="109" t="n">
        <v>0</v>
      </c>
      <c r="AW136" s="109" t="n">
        <v>0</v>
      </c>
      <c r="AX136" s="109" t="n">
        <v>0</v>
      </c>
      <c r="AY136" s="109" t="n">
        <v>0</v>
      </c>
      <c r="AZ136" s="109" t="n">
        <v>0</v>
      </c>
      <c r="BA136" s="109" t="n">
        <v>0</v>
      </c>
      <c r="BB136" s="109" t="n">
        <v>0</v>
      </c>
      <c r="BC136" s="109" t="n">
        <v>0</v>
      </c>
      <c r="BD136" s="109" t="n">
        <v>0</v>
      </c>
      <c r="BE136" s="109" t="n">
        <v>0</v>
      </c>
      <c r="BF136" s="109" t="n">
        <v>0</v>
      </c>
      <c r="BG136" s="109" t="n">
        <v>0</v>
      </c>
      <c r="BH136" s="109" t="n">
        <v>0</v>
      </c>
      <c r="BI136" s="109" t="n">
        <v>0</v>
      </c>
      <c r="BJ136" s="109" t="n">
        <v>0</v>
      </c>
      <c r="BK136" s="109" t="n">
        <v>0</v>
      </c>
      <c r="BL136" s="109" t="n">
        <v>0</v>
      </c>
      <c r="BM136" s="109" t="n">
        <v>0</v>
      </c>
      <c r="BN136" s="109" t="n">
        <v>0</v>
      </c>
      <c r="BO136" s="109" t="n">
        <v>0</v>
      </c>
      <c r="BP136" s="109" t="n">
        <v>0</v>
      </c>
      <c r="BQ136" s="109" t="n">
        <v>0</v>
      </c>
      <c r="BR136" s="109" t="n">
        <v>0</v>
      </c>
      <c r="BS136" s="109" t="n">
        <v>0</v>
      </c>
      <c r="BT136" s="109" t="n">
        <v>0</v>
      </c>
      <c r="BU136" s="109" t="n">
        <v>0</v>
      </c>
      <c r="BV136" s="109" t="n">
        <v>0</v>
      </c>
      <c r="BW136" s="109" t="n">
        <v>0</v>
      </c>
      <c r="BX136" s="109" t="n">
        <v>0</v>
      </c>
      <c r="BY136" s="109" t="n">
        <v>0</v>
      </c>
      <c r="BZ136" s="109" t="n">
        <v>0</v>
      </c>
      <c r="CA136" s="109" t="n">
        <v>0</v>
      </c>
      <c r="CB136" s="109" t="n">
        <v>0</v>
      </c>
      <c r="CC136" s="109" t="n">
        <v>0</v>
      </c>
      <c r="CD136" s="109" t="n">
        <v>0</v>
      </c>
      <c r="CE136" s="109" t="n">
        <v>0</v>
      </c>
      <c r="CF136" s="109" t="n">
        <v>0</v>
      </c>
      <c r="CG136" s="109" t="n">
        <v>0</v>
      </c>
      <c r="CH136" s="109" t="n">
        <v>0</v>
      </c>
      <c r="CI136" s="109" t="n">
        <v>0</v>
      </c>
      <c r="CJ136" s="109" t="n">
        <v>0</v>
      </c>
      <c r="CK136" s="109" t="n">
        <v>0</v>
      </c>
      <c r="CL136" s="109" t="n">
        <v>0</v>
      </c>
      <c r="CM136" s="109" t="n">
        <v>0</v>
      </c>
      <c r="CN136" s="109" t="n">
        <v>0</v>
      </c>
      <c r="CO136" s="109" t="n">
        <v>0</v>
      </c>
      <c r="CP136" s="109" t="n">
        <v>0</v>
      </c>
      <c r="CQ136" s="109" t="n">
        <v>0</v>
      </c>
      <c r="CR136" s="109" t="n">
        <v>0</v>
      </c>
      <c r="CS136" s="109" t="n">
        <v>0</v>
      </c>
      <c r="CT136" s="109" t="n">
        <v>0</v>
      </c>
      <c r="CU136" s="109" t="n">
        <v>0</v>
      </c>
      <c r="CV136" s="109" t="n">
        <v>0</v>
      </c>
      <c r="CW136" s="109" t="n">
        <v>0</v>
      </c>
      <c r="CX136" s="109" t="n">
        <v>0</v>
      </c>
      <c r="CY136" s="109" t="n">
        <v>0</v>
      </c>
      <c r="CZ136" s="109" t="n">
        <v>0</v>
      </c>
      <c r="DA136" s="109" t="n">
        <v>0</v>
      </c>
      <c r="DB136" s="109" t="n">
        <v>0</v>
      </c>
      <c r="DC136" s="109" t="n">
        <v>0</v>
      </c>
      <c r="DD136" s="109" t="n">
        <v>0</v>
      </c>
      <c r="DE136" s="109" t="n">
        <v>0</v>
      </c>
      <c r="DF136" s="109" t="n">
        <v>0</v>
      </c>
      <c r="DG136" s="109" t="n">
        <v>0</v>
      </c>
      <c r="DH136" s="109" t="n">
        <v>0</v>
      </c>
      <c r="DI136" s="109" t="n">
        <v>0</v>
      </c>
      <c r="DJ136" s="109" t="n">
        <v>0</v>
      </c>
      <c r="DK136" s="109" t="n">
        <v>0</v>
      </c>
      <c r="DL136" s="109" t="n">
        <v>0</v>
      </c>
      <c r="DM136" s="109" t="n">
        <v>0</v>
      </c>
      <c r="DN136" s="109" t="n">
        <v>0</v>
      </c>
      <c r="DO136" s="109" t="n">
        <v>0</v>
      </c>
      <c r="DP136" s="109" t="n">
        <v>0</v>
      </c>
      <c r="DQ136" s="109" t="n">
        <v>0</v>
      </c>
      <c r="DR136" s="109" t="n">
        <v>0</v>
      </c>
      <c r="DS136" s="109" t="n">
        <v>0</v>
      </c>
      <c r="DT136" s="109" t="n">
        <v>0</v>
      </c>
      <c r="DU136" s="109" t="n">
        <v>0</v>
      </c>
      <c r="DV136" s="109" t="n">
        <v>0</v>
      </c>
      <c r="DW136" s="109" t="n">
        <v>0</v>
      </c>
      <c r="DX136" s="109" t="n">
        <v>0</v>
      </c>
      <c r="DY136" s="109" t="n">
        <v>0</v>
      </c>
      <c r="DZ136" s="109" t="n">
        <v>0</v>
      </c>
      <c r="EA136" s="109" t="n">
        <v>0</v>
      </c>
      <c r="EB136" s="109" t="n">
        <v>0</v>
      </c>
      <c r="EC136" s="109" t="n">
        <v>0</v>
      </c>
      <c r="ED136" s="109" t="n">
        <v>0</v>
      </c>
      <c r="EE136" s="109" t="n">
        <v>0</v>
      </c>
      <c r="EF136" s="109" t="n">
        <v>0</v>
      </c>
      <c r="EG136" s="109" t="n">
        <v>0</v>
      </c>
      <c r="EH136" s="109" t="n">
        <v>0</v>
      </c>
      <c r="EI136" s="109" t="n">
        <v>0</v>
      </c>
      <c r="EJ136" s="109" t="n">
        <v>0</v>
      </c>
      <c r="EK136" s="109" t="n">
        <v>0</v>
      </c>
      <c r="EL136" s="109" t="n">
        <v>0</v>
      </c>
      <c r="EM136" s="109" t="n">
        <v>0</v>
      </c>
      <c r="EN136" s="109" t="n">
        <v>0</v>
      </c>
      <c r="EO136" s="109" t="n">
        <v>0</v>
      </c>
      <c r="EP136" s="109" t="n">
        <v>0</v>
      </c>
      <c r="EQ136" s="109" t="n">
        <v>0</v>
      </c>
      <c r="ER136" s="109" t="n">
        <v>0</v>
      </c>
      <c r="ES136" s="109" t="n">
        <v>0</v>
      </c>
      <c r="ET136" s="109" t="n">
        <v>0</v>
      </c>
      <c r="EU136" s="109" t="n">
        <v>0</v>
      </c>
      <c r="EV136" s="109" t="n">
        <v>0</v>
      </c>
      <c r="EW136" s="109" t="n">
        <v>0</v>
      </c>
      <c r="EX136" s="109" t="n">
        <v>0</v>
      </c>
      <c r="EY136" s="109" t="n">
        <f aca="false">ROUND(SUM(F136:EX136),5)</f>
        <v>0</v>
      </c>
      <c r="EZ136" s="114"/>
      <c r="FA136" s="125"/>
      <c r="FB136" s="114"/>
      <c r="FC136" s="125"/>
      <c r="FD136" s="114"/>
      <c r="FE136" s="125"/>
      <c r="FF136" s="114"/>
      <c r="FG136" s="125"/>
      <c r="FH136" s="114"/>
      <c r="FI136" s="125"/>
      <c r="FJ136" s="114"/>
      <c r="FK136" s="125"/>
      <c r="FL136" s="114"/>
      <c r="FM136" s="125"/>
      <c r="FN136" s="114"/>
      <c r="FO136" s="125"/>
      <c r="FP136" s="114"/>
      <c r="FQ136" s="125"/>
      <c r="FR136" s="114"/>
      <c r="FS136" s="125"/>
      <c r="FT136" s="114"/>
      <c r="FU136" s="125"/>
      <c r="FV136" s="114"/>
      <c r="FW136" s="125"/>
      <c r="FX136" s="114"/>
      <c r="FY136" s="125"/>
      <c r="FZ136" s="114"/>
      <c r="GA136" s="125"/>
      <c r="GB136" s="114"/>
      <c r="GC136" s="125"/>
      <c r="GD136" s="114"/>
      <c r="GE136" s="125"/>
      <c r="GF136" s="114"/>
      <c r="GG136" s="125"/>
      <c r="GH136" s="114"/>
      <c r="GI136" s="125"/>
      <c r="GJ136" s="114"/>
      <c r="GK136" s="125"/>
      <c r="GL136" s="114"/>
      <c r="GM136" s="125"/>
      <c r="GN136" s="114"/>
      <c r="GO136" s="125"/>
      <c r="GP136" s="114"/>
      <c r="GQ136" s="125"/>
      <c r="GR136" s="114"/>
      <c r="GS136" s="125"/>
      <c r="GT136" s="114"/>
      <c r="GU136" s="125"/>
      <c r="GV136" s="114"/>
      <c r="GW136" s="125"/>
      <c r="GX136" s="114"/>
      <c r="GY136" s="125"/>
      <c r="GZ136" s="114"/>
      <c r="HA136" s="125"/>
      <c r="HB136" s="114"/>
      <c r="HC136" s="125"/>
      <c r="HD136" s="114"/>
      <c r="HE136" s="125"/>
      <c r="HF136" s="114"/>
      <c r="HG136" s="125"/>
      <c r="HH136" s="114"/>
      <c r="HI136" s="125"/>
      <c r="HJ136" s="114"/>
      <c r="HK136" s="125"/>
      <c r="HL136" s="114"/>
      <c r="HM136" s="125"/>
      <c r="HN136" s="114"/>
      <c r="HO136" s="125"/>
      <c r="HP136" s="114"/>
      <c r="HQ136" s="125"/>
      <c r="HR136" s="114"/>
      <c r="HS136" s="125"/>
      <c r="HT136" s="114"/>
      <c r="HU136" s="125"/>
      <c r="HV136" s="114"/>
      <c r="HW136" s="125"/>
      <c r="HX136" s="114"/>
      <c r="HY136" s="125"/>
      <c r="HZ136" s="114"/>
      <c r="IA136" s="125"/>
      <c r="IB136" s="114"/>
      <c r="IC136" s="125"/>
      <c r="ID136" s="114"/>
      <c r="IE136" s="125"/>
      <c r="IF136" s="114"/>
      <c r="IG136" s="125"/>
      <c r="IH136" s="114"/>
      <c r="II136" s="125"/>
      <c r="IJ136" s="114"/>
      <c r="IK136" s="125"/>
      <c r="IL136" s="114"/>
      <c r="IM136" s="125"/>
      <c r="IN136" s="114"/>
      <c r="IO136" s="125"/>
      <c r="IP136" s="114"/>
      <c r="IQ136" s="125"/>
      <c r="IR136" s="114"/>
      <c r="IS136" s="125"/>
      <c r="IT136" s="114"/>
      <c r="IU136" s="125"/>
      <c r="IV136" s="114"/>
      <c r="IW136" s="125"/>
      <c r="IX136" s="114"/>
      <c r="IY136" s="125"/>
      <c r="IZ136" s="114"/>
      <c r="JA136" s="125"/>
      <c r="JB136" s="114"/>
      <c r="JC136" s="125"/>
      <c r="JD136" s="114"/>
      <c r="JE136" s="125"/>
      <c r="JF136" s="114"/>
      <c r="JG136" s="125"/>
      <c r="JH136" s="114"/>
      <c r="JI136" s="125"/>
      <c r="JJ136" s="114"/>
      <c r="JK136" s="125"/>
      <c r="JL136" s="114"/>
      <c r="JM136" s="125"/>
      <c r="JN136" s="114"/>
      <c r="JO136" s="125"/>
      <c r="JP136" s="114"/>
      <c r="JQ136" s="125"/>
      <c r="JR136" s="114"/>
      <c r="JS136" s="125"/>
      <c r="JT136" s="114"/>
      <c r="JU136" s="125"/>
      <c r="JV136" s="114"/>
      <c r="JW136" s="125"/>
      <c r="JX136" s="114"/>
      <c r="JY136" s="126"/>
      <c r="JZ136" s="126"/>
      <c r="KA136" s="126"/>
      <c r="KB136" s="126"/>
      <c r="KC136" s="126"/>
      <c r="KD136" s="126"/>
      <c r="KE136" s="126"/>
      <c r="KF136" s="126"/>
      <c r="KG136" s="126"/>
      <c r="KH136" s="126"/>
      <c r="KI136" s="126"/>
      <c r="KJ136" s="126"/>
      <c r="KK136" s="126"/>
      <c r="KL136" s="126"/>
    </row>
    <row r="137" customFormat="false" ht="13.8" hidden="false" customHeight="false" outlineLevel="0" collapsed="false">
      <c r="A137" s="76"/>
      <c r="B137" s="76"/>
      <c r="C137" s="76"/>
      <c r="D137" s="76"/>
      <c r="E137" s="76" t="s">
        <v>532</v>
      </c>
      <c r="F137" s="109" t="n">
        <v>0</v>
      </c>
      <c r="G137" s="109" t="n">
        <v>0</v>
      </c>
      <c r="H137" s="109" t="n">
        <v>0</v>
      </c>
      <c r="I137" s="109" t="n">
        <v>0</v>
      </c>
      <c r="J137" s="109" t="n">
        <v>0</v>
      </c>
      <c r="K137" s="109" t="n">
        <v>0</v>
      </c>
      <c r="L137" s="109" t="n">
        <v>0</v>
      </c>
      <c r="M137" s="109" t="n">
        <v>0</v>
      </c>
      <c r="N137" s="109" t="n">
        <v>0</v>
      </c>
      <c r="O137" s="109" t="n">
        <v>0</v>
      </c>
      <c r="P137" s="109" t="n">
        <v>0</v>
      </c>
      <c r="Q137" s="109" t="n">
        <v>0</v>
      </c>
      <c r="R137" s="109" t="n">
        <v>0</v>
      </c>
      <c r="S137" s="109" t="n">
        <v>0</v>
      </c>
      <c r="T137" s="109" t="n">
        <v>0</v>
      </c>
      <c r="U137" s="109" t="n">
        <v>0</v>
      </c>
      <c r="V137" s="109" t="n">
        <v>0</v>
      </c>
      <c r="W137" s="109" t="n">
        <v>0</v>
      </c>
      <c r="X137" s="109" t="n">
        <v>0</v>
      </c>
      <c r="Y137" s="109" t="n">
        <v>0</v>
      </c>
      <c r="Z137" s="109" t="n">
        <v>0</v>
      </c>
      <c r="AA137" s="109" t="n">
        <v>0</v>
      </c>
      <c r="AB137" s="109" t="n">
        <v>0</v>
      </c>
      <c r="AC137" s="109" t="n">
        <v>0</v>
      </c>
      <c r="AD137" s="109" t="n">
        <v>0</v>
      </c>
      <c r="AE137" s="109" t="n">
        <v>0</v>
      </c>
      <c r="AF137" s="109" t="n">
        <v>0</v>
      </c>
      <c r="AG137" s="109" t="n">
        <v>0</v>
      </c>
      <c r="AH137" s="109" t="n">
        <v>0</v>
      </c>
      <c r="AI137" s="109" t="n">
        <v>0</v>
      </c>
      <c r="AJ137" s="109" t="n">
        <v>0</v>
      </c>
      <c r="AK137" s="109" t="n">
        <v>0</v>
      </c>
      <c r="AL137" s="109" t="n">
        <v>0</v>
      </c>
      <c r="AM137" s="109" t="n">
        <v>0</v>
      </c>
      <c r="AN137" s="109" t="n">
        <v>0</v>
      </c>
      <c r="AO137" s="109" t="n">
        <v>0</v>
      </c>
      <c r="AP137" s="109" t="n">
        <v>0</v>
      </c>
      <c r="AQ137" s="109" t="n">
        <v>0</v>
      </c>
      <c r="AR137" s="109" t="n">
        <v>0</v>
      </c>
      <c r="AS137" s="109" t="n">
        <v>0</v>
      </c>
      <c r="AT137" s="109" t="n">
        <v>0</v>
      </c>
      <c r="AU137" s="109" t="n">
        <v>0</v>
      </c>
      <c r="AV137" s="109" t="n">
        <v>0</v>
      </c>
      <c r="AW137" s="109" t="n">
        <v>0</v>
      </c>
      <c r="AX137" s="109" t="n">
        <v>0</v>
      </c>
      <c r="AY137" s="109" t="n">
        <v>0</v>
      </c>
      <c r="AZ137" s="109" t="n">
        <v>0</v>
      </c>
      <c r="BA137" s="109" t="n">
        <v>0</v>
      </c>
      <c r="BB137" s="109" t="n">
        <v>0</v>
      </c>
      <c r="BC137" s="109" t="n">
        <v>0</v>
      </c>
      <c r="BD137" s="109" t="n">
        <v>0</v>
      </c>
      <c r="BE137" s="109" t="n">
        <v>0</v>
      </c>
      <c r="BF137" s="109" t="n">
        <v>0</v>
      </c>
      <c r="BG137" s="109" t="n">
        <v>0</v>
      </c>
      <c r="BH137" s="109" t="n">
        <v>0</v>
      </c>
      <c r="BI137" s="109" t="n">
        <v>0</v>
      </c>
      <c r="BJ137" s="109" t="n">
        <v>0</v>
      </c>
      <c r="BK137" s="109" t="n">
        <v>0</v>
      </c>
      <c r="BL137" s="109" t="n">
        <v>0</v>
      </c>
      <c r="BM137" s="109" t="n">
        <v>0</v>
      </c>
      <c r="BN137" s="109" t="n">
        <v>0</v>
      </c>
      <c r="BO137" s="109" t="n">
        <v>0</v>
      </c>
      <c r="BP137" s="109" t="n">
        <v>0</v>
      </c>
      <c r="BQ137" s="109" t="n">
        <v>0</v>
      </c>
      <c r="BR137" s="109" t="n">
        <v>0</v>
      </c>
      <c r="BS137" s="109" t="n">
        <v>0</v>
      </c>
      <c r="BT137" s="109" t="n">
        <v>0</v>
      </c>
      <c r="BU137" s="109" t="n">
        <v>0</v>
      </c>
      <c r="BV137" s="109" t="n">
        <v>0</v>
      </c>
      <c r="BW137" s="109" t="n">
        <v>0</v>
      </c>
      <c r="BX137" s="109" t="n">
        <v>0</v>
      </c>
      <c r="BY137" s="109" t="n">
        <v>0</v>
      </c>
      <c r="BZ137" s="109" t="n">
        <v>0</v>
      </c>
      <c r="CA137" s="109" t="n">
        <v>0</v>
      </c>
      <c r="CB137" s="109" t="n">
        <v>0</v>
      </c>
      <c r="CC137" s="109" t="n">
        <v>0</v>
      </c>
      <c r="CD137" s="109" t="n">
        <v>0</v>
      </c>
      <c r="CE137" s="109" t="n">
        <v>0</v>
      </c>
      <c r="CF137" s="109" t="n">
        <v>0</v>
      </c>
      <c r="CG137" s="109" t="n">
        <v>0</v>
      </c>
      <c r="CH137" s="109" t="n">
        <v>0</v>
      </c>
      <c r="CI137" s="109" t="n">
        <v>0</v>
      </c>
      <c r="CJ137" s="109" t="n">
        <v>0</v>
      </c>
      <c r="CK137" s="109" t="n">
        <v>0</v>
      </c>
      <c r="CL137" s="109" t="n">
        <v>0</v>
      </c>
      <c r="CM137" s="109" t="n">
        <v>0</v>
      </c>
      <c r="CN137" s="109" t="n">
        <v>0</v>
      </c>
      <c r="CO137" s="109" t="n">
        <v>0</v>
      </c>
      <c r="CP137" s="109" t="n">
        <v>0</v>
      </c>
      <c r="CQ137" s="109" t="n">
        <v>0</v>
      </c>
      <c r="CR137" s="109" t="n">
        <v>0</v>
      </c>
      <c r="CS137" s="109" t="n">
        <v>0</v>
      </c>
      <c r="CT137" s="109" t="n">
        <v>0</v>
      </c>
      <c r="CU137" s="109" t="n">
        <v>0</v>
      </c>
      <c r="CV137" s="109" t="n">
        <v>0</v>
      </c>
      <c r="CW137" s="109" t="n">
        <v>0</v>
      </c>
      <c r="CX137" s="109" t="n">
        <v>0</v>
      </c>
      <c r="CY137" s="109" t="n">
        <v>0</v>
      </c>
      <c r="CZ137" s="109" t="n">
        <v>0</v>
      </c>
      <c r="DA137" s="109" t="n">
        <v>0</v>
      </c>
      <c r="DB137" s="109" t="n">
        <v>0</v>
      </c>
      <c r="DC137" s="109" t="n">
        <v>0</v>
      </c>
      <c r="DD137" s="109" t="n">
        <v>0</v>
      </c>
      <c r="DE137" s="109" t="n">
        <v>0</v>
      </c>
      <c r="DF137" s="109" t="n">
        <v>0</v>
      </c>
      <c r="DG137" s="109" t="n">
        <v>0</v>
      </c>
      <c r="DH137" s="109" t="n">
        <v>0</v>
      </c>
      <c r="DI137" s="109" t="n">
        <v>0</v>
      </c>
      <c r="DJ137" s="109" t="n">
        <v>0</v>
      </c>
      <c r="DK137" s="109" t="n">
        <v>0</v>
      </c>
      <c r="DL137" s="109" t="n">
        <v>0</v>
      </c>
      <c r="DM137" s="109" t="n">
        <v>0</v>
      </c>
      <c r="DN137" s="109" t="n">
        <v>0</v>
      </c>
      <c r="DO137" s="109" t="n">
        <v>0</v>
      </c>
      <c r="DP137" s="109" t="n">
        <v>0</v>
      </c>
      <c r="DQ137" s="109" t="n">
        <v>0</v>
      </c>
      <c r="DR137" s="109" t="n">
        <v>0</v>
      </c>
      <c r="DS137" s="109" t="n">
        <v>0</v>
      </c>
      <c r="DT137" s="109" t="n">
        <v>0</v>
      </c>
      <c r="DU137" s="109" t="n">
        <v>0</v>
      </c>
      <c r="DV137" s="109" t="n">
        <v>0</v>
      </c>
      <c r="DW137" s="109" t="n">
        <v>0</v>
      </c>
      <c r="DX137" s="109" t="n">
        <v>0</v>
      </c>
      <c r="DY137" s="109" t="n">
        <v>0</v>
      </c>
      <c r="DZ137" s="109" t="n">
        <v>0</v>
      </c>
      <c r="EA137" s="109" t="n">
        <v>0</v>
      </c>
      <c r="EB137" s="109" t="n">
        <v>0</v>
      </c>
      <c r="EC137" s="109" t="n">
        <v>0</v>
      </c>
      <c r="ED137" s="109" t="n">
        <v>0</v>
      </c>
      <c r="EE137" s="109" t="n">
        <v>0</v>
      </c>
      <c r="EF137" s="109" t="n">
        <v>0</v>
      </c>
      <c r="EG137" s="109" t="n">
        <v>0</v>
      </c>
      <c r="EH137" s="109" t="n">
        <v>0</v>
      </c>
      <c r="EI137" s="109" t="n">
        <v>0</v>
      </c>
      <c r="EJ137" s="109" t="n">
        <v>0</v>
      </c>
      <c r="EK137" s="109" t="n">
        <v>0</v>
      </c>
      <c r="EL137" s="109" t="n">
        <v>0</v>
      </c>
      <c r="EM137" s="109" t="n">
        <v>0</v>
      </c>
      <c r="EN137" s="109" t="n">
        <v>0</v>
      </c>
      <c r="EO137" s="109" t="n">
        <v>0</v>
      </c>
      <c r="EP137" s="109" t="n">
        <v>0</v>
      </c>
      <c r="EQ137" s="109" t="n">
        <v>0</v>
      </c>
      <c r="ER137" s="109" t="n">
        <v>0</v>
      </c>
      <c r="ES137" s="109" t="n">
        <v>0</v>
      </c>
      <c r="ET137" s="109" t="n">
        <v>0</v>
      </c>
      <c r="EU137" s="109" t="n">
        <v>0</v>
      </c>
      <c r="EV137" s="109" t="n">
        <v>0</v>
      </c>
      <c r="EW137" s="109" t="n">
        <v>0</v>
      </c>
      <c r="EX137" s="109" t="n">
        <v>0</v>
      </c>
      <c r="EY137" s="109" t="n">
        <f aca="false">ROUND(SUM(F137:EX137),5)</f>
        <v>0</v>
      </c>
      <c r="EZ137" s="114"/>
      <c r="FA137" s="125"/>
      <c r="FB137" s="114"/>
      <c r="FC137" s="125"/>
      <c r="FD137" s="114"/>
      <c r="FE137" s="125"/>
      <c r="FF137" s="114"/>
      <c r="FG137" s="125"/>
      <c r="FH137" s="114"/>
      <c r="FI137" s="125"/>
      <c r="FJ137" s="114"/>
      <c r="FK137" s="125"/>
      <c r="FL137" s="114"/>
      <c r="FM137" s="125"/>
      <c r="FN137" s="114"/>
      <c r="FO137" s="125"/>
      <c r="FP137" s="114"/>
      <c r="FQ137" s="125"/>
      <c r="FR137" s="114"/>
      <c r="FS137" s="125"/>
      <c r="FT137" s="114"/>
      <c r="FU137" s="125"/>
      <c r="FV137" s="114"/>
      <c r="FW137" s="125"/>
      <c r="FX137" s="114"/>
      <c r="FY137" s="125"/>
      <c r="FZ137" s="114"/>
      <c r="GA137" s="125"/>
      <c r="GB137" s="114"/>
      <c r="GC137" s="125"/>
      <c r="GD137" s="114"/>
      <c r="GE137" s="125"/>
      <c r="GF137" s="114"/>
      <c r="GG137" s="125"/>
      <c r="GH137" s="114"/>
      <c r="GI137" s="125"/>
      <c r="GJ137" s="114"/>
      <c r="GK137" s="125"/>
      <c r="GL137" s="114"/>
      <c r="GM137" s="125"/>
      <c r="GN137" s="114"/>
      <c r="GO137" s="125"/>
      <c r="GP137" s="114"/>
      <c r="GQ137" s="125"/>
      <c r="GR137" s="114"/>
      <c r="GS137" s="125"/>
      <c r="GT137" s="114"/>
      <c r="GU137" s="125"/>
      <c r="GV137" s="114"/>
      <c r="GW137" s="125"/>
      <c r="GX137" s="114"/>
      <c r="GY137" s="125"/>
      <c r="GZ137" s="114"/>
      <c r="HA137" s="125"/>
      <c r="HB137" s="114"/>
      <c r="HC137" s="125"/>
      <c r="HD137" s="114"/>
      <c r="HE137" s="125"/>
      <c r="HF137" s="114"/>
      <c r="HG137" s="125"/>
      <c r="HH137" s="114"/>
      <c r="HI137" s="125"/>
      <c r="HJ137" s="114"/>
      <c r="HK137" s="125"/>
      <c r="HL137" s="114"/>
      <c r="HM137" s="125"/>
      <c r="HN137" s="114"/>
      <c r="HO137" s="125"/>
      <c r="HP137" s="114"/>
      <c r="HQ137" s="125"/>
      <c r="HR137" s="114"/>
      <c r="HS137" s="125"/>
      <c r="HT137" s="114"/>
      <c r="HU137" s="125"/>
      <c r="HV137" s="114"/>
      <c r="HW137" s="125"/>
      <c r="HX137" s="114"/>
      <c r="HY137" s="125"/>
      <c r="HZ137" s="114"/>
      <c r="IA137" s="125"/>
      <c r="IB137" s="114"/>
      <c r="IC137" s="125"/>
      <c r="ID137" s="114"/>
      <c r="IE137" s="125"/>
      <c r="IF137" s="114"/>
      <c r="IG137" s="125"/>
      <c r="IH137" s="114"/>
      <c r="II137" s="125"/>
      <c r="IJ137" s="114"/>
      <c r="IK137" s="125"/>
      <c r="IL137" s="114"/>
      <c r="IM137" s="125"/>
      <c r="IN137" s="114"/>
      <c r="IO137" s="125"/>
      <c r="IP137" s="114"/>
      <c r="IQ137" s="125"/>
      <c r="IR137" s="114"/>
      <c r="IS137" s="125"/>
      <c r="IT137" s="114"/>
      <c r="IU137" s="125"/>
      <c r="IV137" s="114"/>
      <c r="IW137" s="125"/>
      <c r="IX137" s="114"/>
      <c r="IY137" s="125"/>
      <c r="IZ137" s="114"/>
      <c r="JA137" s="125"/>
      <c r="JB137" s="114"/>
      <c r="JC137" s="125"/>
      <c r="JD137" s="114"/>
      <c r="JE137" s="125"/>
      <c r="JF137" s="114"/>
      <c r="JG137" s="125"/>
      <c r="JH137" s="114"/>
      <c r="JI137" s="125"/>
      <c r="JJ137" s="114"/>
      <c r="JK137" s="125"/>
      <c r="JL137" s="114"/>
      <c r="JM137" s="125"/>
      <c r="JN137" s="114"/>
      <c r="JO137" s="125"/>
      <c r="JP137" s="114"/>
      <c r="JQ137" s="125"/>
      <c r="JR137" s="114"/>
      <c r="JS137" s="125"/>
      <c r="JT137" s="114"/>
      <c r="JU137" s="125"/>
      <c r="JV137" s="114"/>
      <c r="JW137" s="125"/>
      <c r="JX137" s="114"/>
      <c r="JY137" s="126"/>
      <c r="JZ137" s="126"/>
      <c r="KA137" s="126"/>
      <c r="KB137" s="126"/>
      <c r="KC137" s="126"/>
      <c r="KD137" s="126"/>
      <c r="KE137" s="126"/>
      <c r="KF137" s="126"/>
      <c r="KG137" s="126"/>
      <c r="KH137" s="126"/>
      <c r="KI137" s="126"/>
      <c r="KJ137" s="126"/>
      <c r="KK137" s="126"/>
      <c r="KL137" s="126"/>
    </row>
    <row r="138" customFormat="false" ht="13.8" hidden="false" customHeight="false" outlineLevel="0" collapsed="false">
      <c r="A138" s="76"/>
      <c r="B138" s="76"/>
      <c r="C138" s="76"/>
      <c r="D138" s="76"/>
      <c r="E138" s="76" t="s">
        <v>173</v>
      </c>
      <c r="F138" s="109" t="n">
        <v>0</v>
      </c>
      <c r="G138" s="109" t="n">
        <v>0</v>
      </c>
      <c r="H138" s="109" t="n">
        <v>0</v>
      </c>
      <c r="I138" s="109" t="n">
        <v>0</v>
      </c>
      <c r="J138" s="109" t="n">
        <v>0</v>
      </c>
      <c r="K138" s="109" t="n">
        <v>0</v>
      </c>
      <c r="L138" s="109" t="n">
        <v>0</v>
      </c>
      <c r="M138" s="109" t="n">
        <v>0</v>
      </c>
      <c r="N138" s="109" t="n">
        <v>0</v>
      </c>
      <c r="O138" s="109" t="n">
        <v>0</v>
      </c>
      <c r="P138" s="109" t="n">
        <v>0</v>
      </c>
      <c r="Q138" s="109" t="n">
        <v>0</v>
      </c>
      <c r="R138" s="109" t="n">
        <v>0</v>
      </c>
      <c r="S138" s="109" t="n">
        <v>0</v>
      </c>
      <c r="T138" s="109" t="n">
        <v>0</v>
      </c>
      <c r="U138" s="109" t="n">
        <v>0</v>
      </c>
      <c r="V138" s="109" t="n">
        <v>0</v>
      </c>
      <c r="W138" s="109" t="n">
        <v>0</v>
      </c>
      <c r="X138" s="109" t="n">
        <v>0</v>
      </c>
      <c r="Y138" s="109" t="n">
        <v>0</v>
      </c>
      <c r="Z138" s="109" t="n">
        <v>0</v>
      </c>
      <c r="AA138" s="109" t="n">
        <v>0</v>
      </c>
      <c r="AB138" s="109" t="n">
        <v>0</v>
      </c>
      <c r="AC138" s="109" t="n">
        <v>0</v>
      </c>
      <c r="AD138" s="109" t="n">
        <v>0</v>
      </c>
      <c r="AE138" s="109" t="n">
        <v>0</v>
      </c>
      <c r="AF138" s="109" t="n">
        <v>0</v>
      </c>
      <c r="AG138" s="109" t="n">
        <v>0</v>
      </c>
      <c r="AH138" s="109" t="n">
        <v>0</v>
      </c>
      <c r="AI138" s="109" t="n">
        <v>0</v>
      </c>
      <c r="AJ138" s="109" t="n">
        <v>0</v>
      </c>
      <c r="AK138" s="109" t="n">
        <v>0</v>
      </c>
      <c r="AL138" s="109" t="n">
        <v>0</v>
      </c>
      <c r="AM138" s="109" t="n">
        <v>0</v>
      </c>
      <c r="AN138" s="109" t="n">
        <v>0</v>
      </c>
      <c r="AO138" s="109" t="n">
        <v>0</v>
      </c>
      <c r="AP138" s="109" t="n">
        <v>0</v>
      </c>
      <c r="AQ138" s="109" t="n">
        <v>0</v>
      </c>
      <c r="AR138" s="109" t="n">
        <v>0</v>
      </c>
      <c r="AS138" s="109" t="n">
        <v>0</v>
      </c>
      <c r="AT138" s="109" t="n">
        <v>0</v>
      </c>
      <c r="AU138" s="109" t="n">
        <v>0</v>
      </c>
      <c r="AV138" s="109" t="n">
        <v>0</v>
      </c>
      <c r="AW138" s="109" t="n">
        <v>0</v>
      </c>
      <c r="AX138" s="109" t="n">
        <v>0</v>
      </c>
      <c r="AY138" s="109" t="n">
        <v>0</v>
      </c>
      <c r="AZ138" s="109" t="n">
        <v>0</v>
      </c>
      <c r="BA138" s="109" t="n">
        <v>0</v>
      </c>
      <c r="BB138" s="109" t="n">
        <v>0</v>
      </c>
      <c r="BC138" s="109" t="n">
        <v>0</v>
      </c>
      <c r="BD138" s="109" t="n">
        <v>0</v>
      </c>
      <c r="BE138" s="109" t="n">
        <v>0</v>
      </c>
      <c r="BF138" s="109" t="n">
        <v>0</v>
      </c>
      <c r="BG138" s="109" t="n">
        <v>0</v>
      </c>
      <c r="BH138" s="109" t="n">
        <v>0</v>
      </c>
      <c r="BI138" s="109" t="n">
        <v>0</v>
      </c>
      <c r="BJ138" s="109" t="n">
        <v>0</v>
      </c>
      <c r="BK138" s="109" t="n">
        <v>0</v>
      </c>
      <c r="BL138" s="109" t="n">
        <v>0</v>
      </c>
      <c r="BM138" s="109" t="n">
        <v>0</v>
      </c>
      <c r="BN138" s="109" t="n">
        <v>0</v>
      </c>
      <c r="BO138" s="109" t="n">
        <v>0</v>
      </c>
      <c r="BP138" s="109" t="n">
        <v>0</v>
      </c>
      <c r="BQ138" s="109" t="n">
        <v>0</v>
      </c>
      <c r="BR138" s="109" t="n">
        <v>0</v>
      </c>
      <c r="BS138" s="109" t="n">
        <v>0</v>
      </c>
      <c r="BT138" s="109" t="n">
        <v>0</v>
      </c>
      <c r="BU138" s="109" t="n">
        <v>0</v>
      </c>
      <c r="BV138" s="109" t="n">
        <v>0</v>
      </c>
      <c r="BW138" s="109" t="n">
        <v>0</v>
      </c>
      <c r="BX138" s="109" t="n">
        <v>0</v>
      </c>
      <c r="BY138" s="109" t="n">
        <v>0</v>
      </c>
      <c r="BZ138" s="109" t="n">
        <v>0</v>
      </c>
      <c r="CA138" s="109" t="n">
        <v>0</v>
      </c>
      <c r="CB138" s="109" t="n">
        <v>0</v>
      </c>
      <c r="CC138" s="109" t="n">
        <v>0</v>
      </c>
      <c r="CD138" s="109" t="n">
        <v>0</v>
      </c>
      <c r="CE138" s="109" t="n">
        <v>0</v>
      </c>
      <c r="CF138" s="109" t="n">
        <v>0</v>
      </c>
      <c r="CG138" s="109" t="n">
        <v>0</v>
      </c>
      <c r="CH138" s="109" t="n">
        <v>0</v>
      </c>
      <c r="CI138" s="109" t="n">
        <v>0</v>
      </c>
      <c r="CJ138" s="109" t="n">
        <v>0</v>
      </c>
      <c r="CK138" s="109" t="n">
        <v>0</v>
      </c>
      <c r="CL138" s="109" t="n">
        <v>0</v>
      </c>
      <c r="CM138" s="109" t="n">
        <v>0</v>
      </c>
      <c r="CN138" s="109" t="n">
        <v>0</v>
      </c>
      <c r="CO138" s="109" t="n">
        <v>0</v>
      </c>
      <c r="CP138" s="109" t="n">
        <v>0</v>
      </c>
      <c r="CQ138" s="109" t="n">
        <v>0</v>
      </c>
      <c r="CR138" s="109" t="n">
        <v>0</v>
      </c>
      <c r="CS138" s="109" t="n">
        <v>0</v>
      </c>
      <c r="CT138" s="109" t="n">
        <v>0</v>
      </c>
      <c r="CU138" s="109" t="n">
        <v>0</v>
      </c>
      <c r="CV138" s="109" t="n">
        <v>0</v>
      </c>
      <c r="CW138" s="109" t="n">
        <v>0</v>
      </c>
      <c r="CX138" s="109" t="n">
        <v>0</v>
      </c>
      <c r="CY138" s="109" t="n">
        <v>0</v>
      </c>
      <c r="CZ138" s="109" t="n">
        <v>0</v>
      </c>
      <c r="DA138" s="109" t="n">
        <v>0</v>
      </c>
      <c r="DB138" s="109" t="n">
        <v>0</v>
      </c>
      <c r="DC138" s="109" t="n">
        <v>0</v>
      </c>
      <c r="DD138" s="109" t="n">
        <v>0</v>
      </c>
      <c r="DE138" s="109" t="n">
        <v>0</v>
      </c>
      <c r="DF138" s="109" t="n">
        <v>0</v>
      </c>
      <c r="DG138" s="109" t="n">
        <v>0</v>
      </c>
      <c r="DH138" s="109" t="n">
        <v>0</v>
      </c>
      <c r="DI138" s="109" t="n">
        <v>0</v>
      </c>
      <c r="DJ138" s="109" t="n">
        <v>0</v>
      </c>
      <c r="DK138" s="109" t="n">
        <v>0</v>
      </c>
      <c r="DL138" s="109" t="n">
        <v>0</v>
      </c>
      <c r="DM138" s="109" t="n">
        <v>0</v>
      </c>
      <c r="DN138" s="109" t="n">
        <v>0</v>
      </c>
      <c r="DO138" s="109" t="n">
        <v>0</v>
      </c>
      <c r="DP138" s="109" t="n">
        <v>0</v>
      </c>
      <c r="DQ138" s="109" t="n">
        <v>0</v>
      </c>
      <c r="DR138" s="109" t="n">
        <v>0</v>
      </c>
      <c r="DS138" s="109" t="n">
        <v>0</v>
      </c>
      <c r="DT138" s="109" t="n">
        <v>0</v>
      </c>
      <c r="DU138" s="109" t="n">
        <v>0</v>
      </c>
      <c r="DV138" s="109" t="n">
        <v>0</v>
      </c>
      <c r="DW138" s="109" t="n">
        <v>0</v>
      </c>
      <c r="DX138" s="109" t="n">
        <v>0</v>
      </c>
      <c r="DY138" s="109" t="n">
        <v>0</v>
      </c>
      <c r="DZ138" s="109" t="n">
        <v>0</v>
      </c>
      <c r="EA138" s="109" t="n">
        <v>0</v>
      </c>
      <c r="EB138" s="109" t="n">
        <v>0</v>
      </c>
      <c r="EC138" s="109" t="n">
        <v>0</v>
      </c>
      <c r="ED138" s="109" t="n">
        <v>0</v>
      </c>
      <c r="EE138" s="109" t="n">
        <v>0</v>
      </c>
      <c r="EF138" s="109" t="n">
        <v>0</v>
      </c>
      <c r="EG138" s="109" t="n">
        <v>0</v>
      </c>
      <c r="EH138" s="109" t="n">
        <v>0</v>
      </c>
      <c r="EI138" s="109" t="n">
        <v>0</v>
      </c>
      <c r="EJ138" s="109" t="n">
        <v>0</v>
      </c>
      <c r="EK138" s="109" t="n">
        <v>0</v>
      </c>
      <c r="EL138" s="109" t="n">
        <v>0</v>
      </c>
      <c r="EM138" s="109" t="n">
        <v>0</v>
      </c>
      <c r="EN138" s="109" t="n">
        <v>0</v>
      </c>
      <c r="EO138" s="109" t="n">
        <v>0</v>
      </c>
      <c r="EP138" s="109" t="n">
        <v>0</v>
      </c>
      <c r="EQ138" s="109" t="n">
        <v>0</v>
      </c>
      <c r="ER138" s="109" t="n">
        <v>0</v>
      </c>
      <c r="ES138" s="109" t="n">
        <v>0</v>
      </c>
      <c r="ET138" s="109" t="n">
        <v>0</v>
      </c>
      <c r="EU138" s="109" t="n">
        <v>0</v>
      </c>
      <c r="EV138" s="109" t="n">
        <v>0</v>
      </c>
      <c r="EW138" s="109" t="n">
        <v>0</v>
      </c>
      <c r="EX138" s="109" t="n">
        <v>0</v>
      </c>
      <c r="EY138" s="109" t="n">
        <f aca="false">ROUND(SUM(F138:EX138),5)</f>
        <v>0</v>
      </c>
      <c r="EZ138" s="114"/>
      <c r="FA138" s="125"/>
      <c r="FB138" s="114"/>
      <c r="FC138" s="125"/>
      <c r="FD138" s="114"/>
      <c r="FE138" s="125"/>
      <c r="FF138" s="114"/>
      <c r="FG138" s="125"/>
      <c r="FH138" s="114"/>
      <c r="FI138" s="125"/>
      <c r="FJ138" s="114"/>
      <c r="FK138" s="125"/>
      <c r="FL138" s="114"/>
      <c r="FM138" s="125"/>
      <c r="FN138" s="114"/>
      <c r="FO138" s="125"/>
      <c r="FP138" s="114"/>
      <c r="FQ138" s="125"/>
      <c r="FR138" s="114"/>
      <c r="FS138" s="125"/>
      <c r="FT138" s="114"/>
      <c r="FU138" s="125"/>
      <c r="FV138" s="114"/>
      <c r="FW138" s="125"/>
      <c r="FX138" s="114"/>
      <c r="FY138" s="125"/>
      <c r="FZ138" s="114"/>
      <c r="GA138" s="125"/>
      <c r="GB138" s="114"/>
      <c r="GC138" s="125"/>
      <c r="GD138" s="114"/>
      <c r="GE138" s="125"/>
      <c r="GF138" s="114"/>
      <c r="GG138" s="125"/>
      <c r="GH138" s="114"/>
      <c r="GI138" s="125"/>
      <c r="GJ138" s="114"/>
      <c r="GK138" s="125"/>
      <c r="GL138" s="114"/>
      <c r="GM138" s="125"/>
      <c r="GN138" s="114"/>
      <c r="GO138" s="125"/>
      <c r="GP138" s="114"/>
      <c r="GQ138" s="125"/>
      <c r="GR138" s="114"/>
      <c r="GS138" s="125"/>
      <c r="GT138" s="114"/>
      <c r="GU138" s="125"/>
      <c r="GV138" s="114"/>
      <c r="GW138" s="125"/>
      <c r="GX138" s="114"/>
      <c r="GY138" s="125"/>
      <c r="GZ138" s="114"/>
      <c r="HA138" s="125"/>
      <c r="HB138" s="114"/>
      <c r="HC138" s="125"/>
      <c r="HD138" s="114"/>
      <c r="HE138" s="125"/>
      <c r="HF138" s="114"/>
      <c r="HG138" s="125"/>
      <c r="HH138" s="114"/>
      <c r="HI138" s="125"/>
      <c r="HJ138" s="114"/>
      <c r="HK138" s="125"/>
      <c r="HL138" s="114"/>
      <c r="HM138" s="125"/>
      <c r="HN138" s="114"/>
      <c r="HO138" s="125"/>
      <c r="HP138" s="114"/>
      <c r="HQ138" s="125"/>
      <c r="HR138" s="114"/>
      <c r="HS138" s="125"/>
      <c r="HT138" s="114"/>
      <c r="HU138" s="125"/>
      <c r="HV138" s="114"/>
      <c r="HW138" s="125"/>
      <c r="HX138" s="114"/>
      <c r="HY138" s="125"/>
      <c r="HZ138" s="114"/>
      <c r="IA138" s="125"/>
      <c r="IB138" s="114"/>
      <c r="IC138" s="125"/>
      <c r="ID138" s="114"/>
      <c r="IE138" s="125"/>
      <c r="IF138" s="114"/>
      <c r="IG138" s="125"/>
      <c r="IH138" s="114"/>
      <c r="II138" s="125"/>
      <c r="IJ138" s="114"/>
      <c r="IK138" s="125"/>
      <c r="IL138" s="114"/>
      <c r="IM138" s="125"/>
      <c r="IN138" s="114"/>
      <c r="IO138" s="125"/>
      <c r="IP138" s="114"/>
      <c r="IQ138" s="125"/>
      <c r="IR138" s="114"/>
      <c r="IS138" s="125"/>
      <c r="IT138" s="114"/>
      <c r="IU138" s="125"/>
      <c r="IV138" s="114"/>
      <c r="IW138" s="125"/>
      <c r="IX138" s="114"/>
      <c r="IY138" s="125"/>
      <c r="IZ138" s="114"/>
      <c r="JA138" s="125"/>
      <c r="JB138" s="114"/>
      <c r="JC138" s="125"/>
      <c r="JD138" s="114"/>
      <c r="JE138" s="125"/>
      <c r="JF138" s="114"/>
      <c r="JG138" s="125"/>
      <c r="JH138" s="114"/>
      <c r="JI138" s="125"/>
      <c r="JJ138" s="114"/>
      <c r="JK138" s="125"/>
      <c r="JL138" s="114"/>
      <c r="JM138" s="125"/>
      <c r="JN138" s="114"/>
      <c r="JO138" s="125"/>
      <c r="JP138" s="114"/>
      <c r="JQ138" s="125"/>
      <c r="JR138" s="114"/>
      <c r="JS138" s="125"/>
      <c r="JT138" s="114"/>
      <c r="JU138" s="125"/>
      <c r="JV138" s="114"/>
      <c r="JW138" s="125"/>
      <c r="JX138" s="114"/>
      <c r="JY138" s="126"/>
      <c r="JZ138" s="126"/>
      <c r="KA138" s="126"/>
      <c r="KB138" s="126"/>
      <c r="KC138" s="126"/>
      <c r="KD138" s="126"/>
      <c r="KE138" s="126"/>
      <c r="KF138" s="126"/>
      <c r="KG138" s="126"/>
      <c r="KH138" s="126"/>
      <c r="KI138" s="126"/>
      <c r="KJ138" s="126"/>
      <c r="KK138" s="126"/>
      <c r="KL138" s="126"/>
    </row>
    <row r="139" customFormat="false" ht="13.8" hidden="false" customHeight="false" outlineLevel="0" collapsed="false">
      <c r="A139" s="76"/>
      <c r="B139" s="76"/>
      <c r="C139" s="76"/>
      <c r="D139" s="76"/>
      <c r="E139" s="76" t="s">
        <v>174</v>
      </c>
      <c r="F139" s="109" t="n">
        <v>0</v>
      </c>
      <c r="G139" s="109" t="n">
        <v>0</v>
      </c>
      <c r="H139" s="109" t="n">
        <v>35814.8</v>
      </c>
      <c r="I139" s="109" t="n">
        <v>0</v>
      </c>
      <c r="J139" s="109" t="n">
        <v>15758.48</v>
      </c>
      <c r="K139" s="109" t="n">
        <v>0</v>
      </c>
      <c r="L139" s="109" t="n">
        <v>0</v>
      </c>
      <c r="M139" s="109" t="n">
        <v>0</v>
      </c>
      <c r="N139" s="109" t="n">
        <v>0</v>
      </c>
      <c r="O139" s="109" t="n">
        <v>3794.45</v>
      </c>
      <c r="P139" s="109" t="n">
        <v>0</v>
      </c>
      <c r="Q139" s="109" t="n">
        <v>0</v>
      </c>
      <c r="R139" s="109" t="n">
        <v>0</v>
      </c>
      <c r="S139" s="109" t="n">
        <v>0</v>
      </c>
      <c r="T139" s="109" t="n">
        <v>0</v>
      </c>
      <c r="U139" s="109" t="n">
        <v>0</v>
      </c>
      <c r="V139" s="109" t="n">
        <v>0</v>
      </c>
      <c r="W139" s="109" t="n">
        <v>0</v>
      </c>
      <c r="X139" s="109" t="n">
        <v>0</v>
      </c>
      <c r="Y139" s="109" t="n">
        <v>0</v>
      </c>
      <c r="Z139" s="109" t="n">
        <v>0</v>
      </c>
      <c r="AA139" s="109" t="n">
        <v>0</v>
      </c>
      <c r="AB139" s="109" t="n">
        <v>0</v>
      </c>
      <c r="AC139" s="109" t="n">
        <v>0</v>
      </c>
      <c r="AD139" s="109" t="n">
        <v>0</v>
      </c>
      <c r="AE139" s="109" t="n">
        <v>0</v>
      </c>
      <c r="AF139" s="109" t="n">
        <v>0</v>
      </c>
      <c r="AG139" s="109" t="n">
        <v>0</v>
      </c>
      <c r="AH139" s="109" t="n">
        <v>0</v>
      </c>
      <c r="AI139" s="109" t="n">
        <v>0</v>
      </c>
      <c r="AJ139" s="109" t="n">
        <v>0</v>
      </c>
      <c r="AK139" s="109" t="n">
        <v>0</v>
      </c>
      <c r="AL139" s="109" t="n">
        <v>0</v>
      </c>
      <c r="AM139" s="109" t="n">
        <v>0</v>
      </c>
      <c r="AN139" s="109" t="n">
        <v>0</v>
      </c>
      <c r="AO139" s="109" t="n">
        <v>0</v>
      </c>
      <c r="AP139" s="109" t="n">
        <v>0</v>
      </c>
      <c r="AQ139" s="109" t="n">
        <v>0</v>
      </c>
      <c r="AR139" s="109" t="n">
        <v>0</v>
      </c>
      <c r="AS139" s="109" t="n">
        <v>0</v>
      </c>
      <c r="AT139" s="109" t="n">
        <v>0</v>
      </c>
      <c r="AU139" s="109" t="n">
        <v>0</v>
      </c>
      <c r="AV139" s="109" t="n">
        <v>0</v>
      </c>
      <c r="AW139" s="109" t="n">
        <v>0</v>
      </c>
      <c r="AX139" s="109" t="n">
        <v>0</v>
      </c>
      <c r="AY139" s="109" t="n">
        <v>0</v>
      </c>
      <c r="AZ139" s="109" t="n">
        <v>0</v>
      </c>
      <c r="BA139" s="109" t="n">
        <v>0</v>
      </c>
      <c r="BB139" s="109" t="n">
        <v>0</v>
      </c>
      <c r="BC139" s="109" t="n">
        <v>0</v>
      </c>
      <c r="BD139" s="109" t="n">
        <v>0</v>
      </c>
      <c r="BE139" s="109" t="n">
        <v>0</v>
      </c>
      <c r="BF139" s="109" t="n">
        <v>0</v>
      </c>
      <c r="BG139" s="109" t="n">
        <v>0</v>
      </c>
      <c r="BH139" s="109" t="n">
        <v>0</v>
      </c>
      <c r="BI139" s="109" t="n">
        <v>0</v>
      </c>
      <c r="BJ139" s="109" t="n">
        <v>0</v>
      </c>
      <c r="BK139" s="109" t="n">
        <v>0</v>
      </c>
      <c r="BL139" s="109" t="n">
        <v>0</v>
      </c>
      <c r="BM139" s="109" t="n">
        <v>0</v>
      </c>
      <c r="BN139" s="109" t="n">
        <v>0</v>
      </c>
      <c r="BO139" s="109" t="n">
        <v>0</v>
      </c>
      <c r="BP139" s="109" t="n">
        <v>0</v>
      </c>
      <c r="BQ139" s="109" t="n">
        <v>0</v>
      </c>
      <c r="BR139" s="109" t="n">
        <v>0</v>
      </c>
      <c r="BS139" s="109" t="n">
        <v>0</v>
      </c>
      <c r="BT139" s="109" t="n">
        <v>0</v>
      </c>
      <c r="BU139" s="109" t="n">
        <v>0</v>
      </c>
      <c r="BV139" s="109" t="n">
        <v>0</v>
      </c>
      <c r="BW139" s="109" t="n">
        <v>0</v>
      </c>
      <c r="BX139" s="109" t="n">
        <v>0</v>
      </c>
      <c r="BY139" s="109" t="n">
        <v>0</v>
      </c>
      <c r="BZ139" s="109" t="n">
        <v>0</v>
      </c>
      <c r="CA139" s="109" t="n">
        <v>0</v>
      </c>
      <c r="CB139" s="109" t="n">
        <v>0</v>
      </c>
      <c r="CC139" s="109" t="n">
        <v>0</v>
      </c>
      <c r="CD139" s="109" t="n">
        <v>0</v>
      </c>
      <c r="CE139" s="109" t="n">
        <v>0</v>
      </c>
      <c r="CF139" s="109" t="n">
        <v>0</v>
      </c>
      <c r="CG139" s="109" t="n">
        <v>0</v>
      </c>
      <c r="CH139" s="109" t="n">
        <v>0</v>
      </c>
      <c r="CI139" s="109" t="n">
        <v>0</v>
      </c>
      <c r="CJ139" s="109" t="n">
        <v>0</v>
      </c>
      <c r="CK139" s="109" t="n">
        <v>0</v>
      </c>
      <c r="CL139" s="109" t="n">
        <v>0</v>
      </c>
      <c r="CM139" s="109" t="n">
        <v>0</v>
      </c>
      <c r="CN139" s="109" t="n">
        <v>0</v>
      </c>
      <c r="CO139" s="109" t="n">
        <v>0</v>
      </c>
      <c r="CP139" s="109" t="n">
        <v>0</v>
      </c>
      <c r="CQ139" s="109" t="n">
        <v>0</v>
      </c>
      <c r="CR139" s="109" t="n">
        <v>0</v>
      </c>
      <c r="CS139" s="109" t="n">
        <v>0</v>
      </c>
      <c r="CT139" s="109" t="n">
        <v>0</v>
      </c>
      <c r="CU139" s="109" t="n">
        <v>0</v>
      </c>
      <c r="CV139" s="109" t="n">
        <v>0</v>
      </c>
      <c r="CW139" s="109" t="n">
        <v>0</v>
      </c>
      <c r="CX139" s="109" t="n">
        <v>0</v>
      </c>
      <c r="CY139" s="109" t="n">
        <v>0</v>
      </c>
      <c r="CZ139" s="109" t="n">
        <v>0</v>
      </c>
      <c r="DA139" s="109" t="n">
        <v>0</v>
      </c>
      <c r="DB139" s="109" t="n">
        <v>0</v>
      </c>
      <c r="DC139" s="109" t="n">
        <v>0</v>
      </c>
      <c r="DD139" s="109" t="n">
        <v>0</v>
      </c>
      <c r="DE139" s="109" t="n">
        <v>0</v>
      </c>
      <c r="DF139" s="109" t="n">
        <v>0</v>
      </c>
      <c r="DG139" s="109" t="n">
        <v>0</v>
      </c>
      <c r="DH139" s="109" t="n">
        <v>0</v>
      </c>
      <c r="DI139" s="109" t="n">
        <v>0</v>
      </c>
      <c r="DJ139" s="109" t="n">
        <v>0</v>
      </c>
      <c r="DK139" s="109" t="n">
        <v>0</v>
      </c>
      <c r="DL139" s="109" t="n">
        <v>0</v>
      </c>
      <c r="DM139" s="109" t="n">
        <v>0</v>
      </c>
      <c r="DN139" s="109" t="n">
        <v>0</v>
      </c>
      <c r="DO139" s="109" t="n">
        <v>0</v>
      </c>
      <c r="DP139" s="109" t="n">
        <v>0</v>
      </c>
      <c r="DQ139" s="109" t="n">
        <v>0</v>
      </c>
      <c r="DR139" s="109" t="n">
        <v>0</v>
      </c>
      <c r="DS139" s="109" t="n">
        <v>0</v>
      </c>
      <c r="DT139" s="109" t="n">
        <v>0</v>
      </c>
      <c r="DU139" s="109" t="n">
        <v>0</v>
      </c>
      <c r="DV139" s="109" t="n">
        <v>0</v>
      </c>
      <c r="DW139" s="109" t="n">
        <v>9996.48</v>
      </c>
      <c r="DX139" s="109" t="n">
        <v>0</v>
      </c>
      <c r="DY139" s="109" t="n">
        <v>0</v>
      </c>
      <c r="DZ139" s="109" t="n">
        <v>0</v>
      </c>
      <c r="EA139" s="109" t="n">
        <v>0</v>
      </c>
      <c r="EB139" s="109" t="n">
        <v>0</v>
      </c>
      <c r="EC139" s="109" t="n">
        <v>0</v>
      </c>
      <c r="ED139" s="109" t="n">
        <v>0</v>
      </c>
      <c r="EE139" s="109" t="n">
        <v>0</v>
      </c>
      <c r="EF139" s="109" t="n">
        <v>0</v>
      </c>
      <c r="EG139" s="109" t="n">
        <v>0</v>
      </c>
      <c r="EH139" s="109" t="n">
        <v>0</v>
      </c>
      <c r="EI139" s="109" t="n">
        <v>0</v>
      </c>
      <c r="EJ139" s="109" t="n">
        <v>16916.97</v>
      </c>
      <c r="EK139" s="109" t="n">
        <v>0</v>
      </c>
      <c r="EL139" s="109" t="n">
        <v>0</v>
      </c>
      <c r="EM139" s="109" t="n">
        <v>0</v>
      </c>
      <c r="EN139" s="109" t="n">
        <v>0</v>
      </c>
      <c r="EO139" s="109" t="n">
        <v>0</v>
      </c>
      <c r="EP139" s="109" t="n">
        <v>0</v>
      </c>
      <c r="EQ139" s="109" t="n">
        <v>0</v>
      </c>
      <c r="ER139" s="109" t="n">
        <v>0</v>
      </c>
      <c r="ES139" s="109" t="n">
        <v>0</v>
      </c>
      <c r="ET139" s="109" t="n">
        <v>0</v>
      </c>
      <c r="EU139" s="109" t="n">
        <v>0</v>
      </c>
      <c r="EV139" s="109" t="n">
        <v>0</v>
      </c>
      <c r="EW139" s="109" t="n">
        <v>0</v>
      </c>
      <c r="EX139" s="109" t="n">
        <v>0</v>
      </c>
      <c r="EY139" s="109" t="n">
        <f aca="false">ROUND(SUM(F139:EX139),5)</f>
        <v>82281.18</v>
      </c>
      <c r="EZ139" s="114"/>
      <c r="FA139" s="125"/>
      <c r="FB139" s="114"/>
      <c r="FC139" s="125"/>
      <c r="FD139" s="114"/>
      <c r="FE139" s="125"/>
      <c r="FF139" s="114"/>
      <c r="FG139" s="125"/>
      <c r="FH139" s="114"/>
      <c r="FI139" s="125"/>
      <c r="FJ139" s="114"/>
      <c r="FK139" s="125"/>
      <c r="FL139" s="114"/>
      <c r="FM139" s="125"/>
      <c r="FN139" s="114"/>
      <c r="FO139" s="125"/>
      <c r="FP139" s="114"/>
      <c r="FQ139" s="125"/>
      <c r="FR139" s="114"/>
      <c r="FS139" s="125"/>
      <c r="FT139" s="114"/>
      <c r="FU139" s="125"/>
      <c r="FV139" s="114"/>
      <c r="FW139" s="125"/>
      <c r="FX139" s="114"/>
      <c r="FY139" s="125"/>
      <c r="FZ139" s="114"/>
      <c r="GA139" s="125"/>
      <c r="GB139" s="114"/>
      <c r="GC139" s="125"/>
      <c r="GD139" s="114"/>
      <c r="GE139" s="125"/>
      <c r="GF139" s="114"/>
      <c r="GG139" s="125"/>
      <c r="GH139" s="114"/>
      <c r="GI139" s="125"/>
      <c r="GJ139" s="114"/>
      <c r="GK139" s="125"/>
      <c r="GL139" s="114"/>
      <c r="GM139" s="125"/>
      <c r="GN139" s="114"/>
      <c r="GO139" s="125"/>
      <c r="GP139" s="114"/>
      <c r="GQ139" s="125"/>
      <c r="GR139" s="114"/>
      <c r="GS139" s="125"/>
      <c r="GT139" s="114"/>
      <c r="GU139" s="125"/>
      <c r="GV139" s="114"/>
      <c r="GW139" s="125"/>
      <c r="GX139" s="114"/>
      <c r="GY139" s="125"/>
      <c r="GZ139" s="114"/>
      <c r="HA139" s="125"/>
      <c r="HB139" s="114"/>
      <c r="HC139" s="125"/>
      <c r="HD139" s="114"/>
      <c r="HE139" s="125"/>
      <c r="HF139" s="114"/>
      <c r="HG139" s="125"/>
      <c r="HH139" s="114"/>
      <c r="HI139" s="125"/>
      <c r="HJ139" s="114"/>
      <c r="HK139" s="125"/>
      <c r="HL139" s="114"/>
      <c r="HM139" s="125"/>
      <c r="HN139" s="114"/>
      <c r="HO139" s="125"/>
      <c r="HP139" s="114"/>
      <c r="HQ139" s="125"/>
      <c r="HR139" s="114"/>
      <c r="HS139" s="125"/>
      <c r="HT139" s="114"/>
      <c r="HU139" s="125"/>
      <c r="HV139" s="114"/>
      <c r="HW139" s="125"/>
      <c r="HX139" s="114"/>
      <c r="HY139" s="125"/>
      <c r="HZ139" s="114"/>
      <c r="IA139" s="125"/>
      <c r="IB139" s="114"/>
      <c r="IC139" s="125"/>
      <c r="ID139" s="114"/>
      <c r="IE139" s="125"/>
      <c r="IF139" s="114"/>
      <c r="IG139" s="125"/>
      <c r="IH139" s="114"/>
      <c r="II139" s="125"/>
      <c r="IJ139" s="114"/>
      <c r="IK139" s="125"/>
      <c r="IL139" s="114"/>
      <c r="IM139" s="125"/>
      <c r="IN139" s="114"/>
      <c r="IO139" s="125"/>
      <c r="IP139" s="114"/>
      <c r="IQ139" s="125"/>
      <c r="IR139" s="114"/>
      <c r="IS139" s="125"/>
      <c r="IT139" s="114"/>
      <c r="IU139" s="125"/>
      <c r="IV139" s="114"/>
      <c r="IW139" s="125"/>
      <c r="IX139" s="114"/>
      <c r="IY139" s="125"/>
      <c r="IZ139" s="114"/>
      <c r="JA139" s="125"/>
      <c r="JB139" s="114"/>
      <c r="JC139" s="125"/>
      <c r="JD139" s="114"/>
      <c r="JE139" s="125"/>
      <c r="JF139" s="114"/>
      <c r="JG139" s="125"/>
      <c r="JH139" s="114"/>
      <c r="JI139" s="125"/>
      <c r="JJ139" s="114"/>
      <c r="JK139" s="125"/>
      <c r="JL139" s="114"/>
      <c r="JM139" s="125"/>
      <c r="JN139" s="114"/>
      <c r="JO139" s="125"/>
      <c r="JP139" s="114"/>
      <c r="JQ139" s="125"/>
      <c r="JR139" s="114"/>
      <c r="JS139" s="125"/>
      <c r="JT139" s="114"/>
      <c r="JU139" s="125"/>
      <c r="JV139" s="114"/>
      <c r="JW139" s="125"/>
      <c r="JX139" s="114"/>
      <c r="JY139" s="126"/>
      <c r="JZ139" s="126"/>
      <c r="KA139" s="126"/>
      <c r="KB139" s="126"/>
      <c r="KC139" s="126"/>
      <c r="KD139" s="126"/>
      <c r="KE139" s="126"/>
      <c r="KF139" s="126"/>
      <c r="KG139" s="126"/>
      <c r="KH139" s="126"/>
      <c r="KI139" s="126"/>
      <c r="KJ139" s="126"/>
      <c r="KK139" s="126"/>
      <c r="KL139" s="126"/>
    </row>
    <row r="140" customFormat="false" ht="13.8" hidden="false" customHeight="false" outlineLevel="0" collapsed="false">
      <c r="A140" s="76"/>
      <c r="B140" s="76"/>
      <c r="C140" s="76"/>
      <c r="D140" s="76"/>
      <c r="E140" s="76" t="s">
        <v>175</v>
      </c>
      <c r="F140" s="109" t="n">
        <v>0</v>
      </c>
      <c r="G140" s="109" t="n">
        <v>0</v>
      </c>
      <c r="H140" s="109" t="n">
        <v>0</v>
      </c>
      <c r="I140" s="109" t="n">
        <v>0</v>
      </c>
      <c r="J140" s="109" t="n">
        <v>0</v>
      </c>
      <c r="K140" s="109" t="n">
        <v>0</v>
      </c>
      <c r="L140" s="109" t="n">
        <v>0</v>
      </c>
      <c r="M140" s="109" t="n">
        <v>0</v>
      </c>
      <c r="N140" s="109" t="n">
        <v>0</v>
      </c>
      <c r="O140" s="109" t="n">
        <v>0</v>
      </c>
      <c r="P140" s="109" t="n">
        <v>0</v>
      </c>
      <c r="Q140" s="109" t="n">
        <v>0</v>
      </c>
      <c r="R140" s="109" t="n">
        <v>0</v>
      </c>
      <c r="S140" s="109" t="n">
        <v>0</v>
      </c>
      <c r="T140" s="109" t="n">
        <v>0</v>
      </c>
      <c r="U140" s="109" t="n">
        <v>0</v>
      </c>
      <c r="V140" s="109" t="n">
        <v>0</v>
      </c>
      <c r="W140" s="109" t="n">
        <v>0</v>
      </c>
      <c r="X140" s="109" t="n">
        <v>0</v>
      </c>
      <c r="Y140" s="109" t="n">
        <v>0</v>
      </c>
      <c r="Z140" s="109" t="n">
        <v>0</v>
      </c>
      <c r="AA140" s="109" t="n">
        <v>0</v>
      </c>
      <c r="AB140" s="109" t="n">
        <v>0</v>
      </c>
      <c r="AC140" s="109" t="n">
        <v>0</v>
      </c>
      <c r="AD140" s="109" t="n">
        <v>0</v>
      </c>
      <c r="AE140" s="109" t="n">
        <v>0</v>
      </c>
      <c r="AF140" s="109" t="n">
        <v>0</v>
      </c>
      <c r="AG140" s="109" t="n">
        <v>0</v>
      </c>
      <c r="AH140" s="109" t="n">
        <v>0</v>
      </c>
      <c r="AI140" s="109" t="n">
        <v>0</v>
      </c>
      <c r="AJ140" s="109" t="n">
        <v>0</v>
      </c>
      <c r="AK140" s="109" t="n">
        <v>0</v>
      </c>
      <c r="AL140" s="109" t="n">
        <v>0</v>
      </c>
      <c r="AM140" s="109" t="n">
        <v>0</v>
      </c>
      <c r="AN140" s="109" t="n">
        <v>0</v>
      </c>
      <c r="AO140" s="109" t="n">
        <v>0</v>
      </c>
      <c r="AP140" s="109" t="n">
        <v>0</v>
      </c>
      <c r="AQ140" s="109" t="n">
        <v>0</v>
      </c>
      <c r="AR140" s="109" t="n">
        <v>0</v>
      </c>
      <c r="AS140" s="109" t="n">
        <v>0</v>
      </c>
      <c r="AT140" s="109" t="n">
        <v>0</v>
      </c>
      <c r="AU140" s="109" t="n">
        <v>0</v>
      </c>
      <c r="AV140" s="109" t="n">
        <v>0</v>
      </c>
      <c r="AW140" s="109" t="n">
        <v>0</v>
      </c>
      <c r="AX140" s="109" t="n">
        <v>0</v>
      </c>
      <c r="AY140" s="109" t="n">
        <v>0</v>
      </c>
      <c r="AZ140" s="109" t="n">
        <v>0</v>
      </c>
      <c r="BA140" s="109" t="n">
        <v>0</v>
      </c>
      <c r="BB140" s="109" t="n">
        <v>0</v>
      </c>
      <c r="BC140" s="109" t="n">
        <v>0</v>
      </c>
      <c r="BD140" s="109" t="n">
        <v>0</v>
      </c>
      <c r="BE140" s="109" t="n">
        <v>0</v>
      </c>
      <c r="BF140" s="109" t="n">
        <v>0</v>
      </c>
      <c r="BG140" s="109" t="n">
        <v>0</v>
      </c>
      <c r="BH140" s="109" t="n">
        <v>0</v>
      </c>
      <c r="BI140" s="109" t="n">
        <v>0</v>
      </c>
      <c r="BJ140" s="109" t="n">
        <v>0</v>
      </c>
      <c r="BK140" s="109" t="n">
        <v>0</v>
      </c>
      <c r="BL140" s="109" t="n">
        <v>0</v>
      </c>
      <c r="BM140" s="109" t="n">
        <v>0</v>
      </c>
      <c r="BN140" s="109" t="n">
        <v>0</v>
      </c>
      <c r="BO140" s="109" t="n">
        <v>0</v>
      </c>
      <c r="BP140" s="109" t="n">
        <v>0</v>
      </c>
      <c r="BQ140" s="109" t="n">
        <v>0</v>
      </c>
      <c r="BR140" s="109" t="n">
        <v>0</v>
      </c>
      <c r="BS140" s="109" t="n">
        <v>0</v>
      </c>
      <c r="BT140" s="109" t="n">
        <v>0</v>
      </c>
      <c r="BU140" s="109" t="n">
        <v>0</v>
      </c>
      <c r="BV140" s="109" t="n">
        <v>0</v>
      </c>
      <c r="BW140" s="109" t="n">
        <v>0</v>
      </c>
      <c r="BX140" s="109" t="n">
        <v>0</v>
      </c>
      <c r="BY140" s="109" t="n">
        <v>0</v>
      </c>
      <c r="BZ140" s="109" t="n">
        <v>0</v>
      </c>
      <c r="CA140" s="109" t="n">
        <v>0</v>
      </c>
      <c r="CB140" s="109" t="n">
        <v>0</v>
      </c>
      <c r="CC140" s="109" t="n">
        <v>0</v>
      </c>
      <c r="CD140" s="109" t="n">
        <v>0</v>
      </c>
      <c r="CE140" s="109" t="n">
        <v>0</v>
      </c>
      <c r="CF140" s="109" t="n">
        <v>0</v>
      </c>
      <c r="CG140" s="109" t="n">
        <v>0</v>
      </c>
      <c r="CH140" s="109" t="n">
        <v>0</v>
      </c>
      <c r="CI140" s="109" t="n">
        <v>0</v>
      </c>
      <c r="CJ140" s="109" t="n">
        <v>0</v>
      </c>
      <c r="CK140" s="109" t="n">
        <v>0</v>
      </c>
      <c r="CL140" s="109" t="n">
        <v>0</v>
      </c>
      <c r="CM140" s="109" t="n">
        <v>0</v>
      </c>
      <c r="CN140" s="109" t="n">
        <v>0</v>
      </c>
      <c r="CO140" s="109" t="n">
        <v>0</v>
      </c>
      <c r="CP140" s="109" t="n">
        <v>0</v>
      </c>
      <c r="CQ140" s="109" t="n">
        <v>0</v>
      </c>
      <c r="CR140" s="109" t="n">
        <v>0</v>
      </c>
      <c r="CS140" s="109" t="n">
        <v>0</v>
      </c>
      <c r="CT140" s="109" t="n">
        <v>0</v>
      </c>
      <c r="CU140" s="109" t="n">
        <v>0</v>
      </c>
      <c r="CV140" s="109" t="n">
        <v>0</v>
      </c>
      <c r="CW140" s="109" t="n">
        <v>0</v>
      </c>
      <c r="CX140" s="109" t="n">
        <v>0</v>
      </c>
      <c r="CY140" s="109" t="n">
        <v>0</v>
      </c>
      <c r="CZ140" s="109" t="n">
        <v>0</v>
      </c>
      <c r="DA140" s="109" t="n">
        <v>0</v>
      </c>
      <c r="DB140" s="109" t="n">
        <v>0</v>
      </c>
      <c r="DC140" s="109" t="n">
        <v>0</v>
      </c>
      <c r="DD140" s="109" t="n">
        <v>0</v>
      </c>
      <c r="DE140" s="109" t="n">
        <v>0</v>
      </c>
      <c r="DF140" s="109" t="n">
        <v>0</v>
      </c>
      <c r="DG140" s="109" t="n">
        <v>0</v>
      </c>
      <c r="DH140" s="109" t="n">
        <v>0</v>
      </c>
      <c r="DI140" s="109" t="n">
        <v>0</v>
      </c>
      <c r="DJ140" s="109" t="n">
        <v>0</v>
      </c>
      <c r="DK140" s="109" t="n">
        <v>0</v>
      </c>
      <c r="DL140" s="109" t="n">
        <v>0</v>
      </c>
      <c r="DM140" s="109" t="n">
        <v>0</v>
      </c>
      <c r="DN140" s="109" t="n">
        <v>0</v>
      </c>
      <c r="DO140" s="109" t="n">
        <v>0</v>
      </c>
      <c r="DP140" s="109" t="n">
        <v>0</v>
      </c>
      <c r="DQ140" s="109" t="n">
        <v>0</v>
      </c>
      <c r="DR140" s="109" t="n">
        <v>0</v>
      </c>
      <c r="DS140" s="109" t="n">
        <v>0</v>
      </c>
      <c r="DT140" s="109" t="n">
        <v>0</v>
      </c>
      <c r="DU140" s="109" t="n">
        <v>0</v>
      </c>
      <c r="DV140" s="109" t="n">
        <v>0</v>
      </c>
      <c r="DW140" s="109" t="n">
        <v>0</v>
      </c>
      <c r="DX140" s="109" t="n">
        <v>0</v>
      </c>
      <c r="DY140" s="109" t="n">
        <v>0</v>
      </c>
      <c r="DZ140" s="109" t="n">
        <v>0</v>
      </c>
      <c r="EA140" s="109" t="n">
        <v>0</v>
      </c>
      <c r="EB140" s="109" t="n">
        <v>0</v>
      </c>
      <c r="EC140" s="109" t="n">
        <v>0</v>
      </c>
      <c r="ED140" s="109" t="n">
        <v>0</v>
      </c>
      <c r="EE140" s="109" t="n">
        <v>0</v>
      </c>
      <c r="EF140" s="109" t="n">
        <v>0</v>
      </c>
      <c r="EG140" s="109" t="n">
        <v>0</v>
      </c>
      <c r="EH140" s="109" t="n">
        <v>0</v>
      </c>
      <c r="EI140" s="109" t="n">
        <v>0</v>
      </c>
      <c r="EJ140" s="109" t="n">
        <v>0</v>
      </c>
      <c r="EK140" s="109" t="n">
        <v>0</v>
      </c>
      <c r="EL140" s="109" t="n">
        <v>0</v>
      </c>
      <c r="EM140" s="109" t="n">
        <v>0</v>
      </c>
      <c r="EN140" s="109" t="n">
        <v>0</v>
      </c>
      <c r="EO140" s="109" t="n">
        <v>0</v>
      </c>
      <c r="EP140" s="109" t="n">
        <v>0</v>
      </c>
      <c r="EQ140" s="109" t="n">
        <v>0</v>
      </c>
      <c r="ER140" s="109" t="n">
        <v>0</v>
      </c>
      <c r="ES140" s="109" t="n">
        <v>0</v>
      </c>
      <c r="ET140" s="109" t="n">
        <v>0</v>
      </c>
      <c r="EU140" s="109" t="n">
        <v>0</v>
      </c>
      <c r="EV140" s="109" t="n">
        <v>0</v>
      </c>
      <c r="EW140" s="109" t="n">
        <v>0</v>
      </c>
      <c r="EX140" s="109" t="n">
        <v>0</v>
      </c>
      <c r="EY140" s="109" t="n">
        <f aca="false">ROUND(SUM(F140:EX140),5)</f>
        <v>0</v>
      </c>
      <c r="EZ140" s="114"/>
      <c r="FA140" s="125"/>
      <c r="FB140" s="114"/>
      <c r="FC140" s="125"/>
      <c r="FD140" s="114"/>
      <c r="FE140" s="125"/>
      <c r="FF140" s="114"/>
      <c r="FG140" s="125"/>
      <c r="FH140" s="114"/>
      <c r="FI140" s="125"/>
      <c r="FJ140" s="114"/>
      <c r="FK140" s="125"/>
      <c r="FL140" s="114"/>
      <c r="FM140" s="125"/>
      <c r="FN140" s="114"/>
      <c r="FO140" s="125"/>
      <c r="FP140" s="114"/>
      <c r="FQ140" s="125"/>
      <c r="FR140" s="114"/>
      <c r="FS140" s="125"/>
      <c r="FT140" s="114"/>
      <c r="FU140" s="125"/>
      <c r="FV140" s="114"/>
      <c r="FW140" s="125"/>
      <c r="FX140" s="114"/>
      <c r="FY140" s="125"/>
      <c r="FZ140" s="114"/>
      <c r="GA140" s="125"/>
      <c r="GB140" s="114"/>
      <c r="GC140" s="125"/>
      <c r="GD140" s="114"/>
      <c r="GE140" s="125"/>
      <c r="GF140" s="114"/>
      <c r="GG140" s="125"/>
      <c r="GH140" s="114"/>
      <c r="GI140" s="125"/>
      <c r="GJ140" s="114"/>
      <c r="GK140" s="125"/>
      <c r="GL140" s="114"/>
      <c r="GM140" s="125"/>
      <c r="GN140" s="114"/>
      <c r="GO140" s="125"/>
      <c r="GP140" s="114"/>
      <c r="GQ140" s="125"/>
      <c r="GR140" s="114"/>
      <c r="GS140" s="125"/>
      <c r="GT140" s="114"/>
      <c r="GU140" s="125"/>
      <c r="GV140" s="114"/>
      <c r="GW140" s="125"/>
      <c r="GX140" s="114"/>
      <c r="GY140" s="125"/>
      <c r="GZ140" s="114"/>
      <c r="HA140" s="125"/>
      <c r="HB140" s="114"/>
      <c r="HC140" s="125"/>
      <c r="HD140" s="114"/>
      <c r="HE140" s="125"/>
      <c r="HF140" s="114"/>
      <c r="HG140" s="125"/>
      <c r="HH140" s="114"/>
      <c r="HI140" s="125"/>
      <c r="HJ140" s="114"/>
      <c r="HK140" s="125"/>
      <c r="HL140" s="114"/>
      <c r="HM140" s="125"/>
      <c r="HN140" s="114"/>
      <c r="HO140" s="125"/>
      <c r="HP140" s="114"/>
      <c r="HQ140" s="125"/>
      <c r="HR140" s="114"/>
      <c r="HS140" s="125"/>
      <c r="HT140" s="114"/>
      <c r="HU140" s="125"/>
      <c r="HV140" s="114"/>
      <c r="HW140" s="125"/>
      <c r="HX140" s="114"/>
      <c r="HY140" s="125"/>
      <c r="HZ140" s="114"/>
      <c r="IA140" s="125"/>
      <c r="IB140" s="114"/>
      <c r="IC140" s="125"/>
      <c r="ID140" s="114"/>
      <c r="IE140" s="125"/>
      <c r="IF140" s="114"/>
      <c r="IG140" s="125"/>
      <c r="IH140" s="114"/>
      <c r="II140" s="125"/>
      <c r="IJ140" s="114"/>
      <c r="IK140" s="125"/>
      <c r="IL140" s="114"/>
      <c r="IM140" s="125"/>
      <c r="IN140" s="114"/>
      <c r="IO140" s="125"/>
      <c r="IP140" s="114"/>
      <c r="IQ140" s="125"/>
      <c r="IR140" s="114"/>
      <c r="IS140" s="125"/>
      <c r="IT140" s="114"/>
      <c r="IU140" s="125"/>
      <c r="IV140" s="114"/>
      <c r="IW140" s="125"/>
      <c r="IX140" s="114"/>
      <c r="IY140" s="125"/>
      <c r="IZ140" s="114"/>
      <c r="JA140" s="125"/>
      <c r="JB140" s="114"/>
      <c r="JC140" s="125"/>
      <c r="JD140" s="114"/>
      <c r="JE140" s="125"/>
      <c r="JF140" s="114"/>
      <c r="JG140" s="125"/>
      <c r="JH140" s="114"/>
      <c r="JI140" s="125"/>
      <c r="JJ140" s="114"/>
      <c r="JK140" s="125"/>
      <c r="JL140" s="114"/>
      <c r="JM140" s="125"/>
      <c r="JN140" s="114"/>
      <c r="JO140" s="125"/>
      <c r="JP140" s="114"/>
      <c r="JQ140" s="125"/>
      <c r="JR140" s="114"/>
      <c r="JS140" s="125"/>
      <c r="JT140" s="114"/>
      <c r="JU140" s="125"/>
      <c r="JV140" s="114"/>
      <c r="JW140" s="125"/>
      <c r="JX140" s="114"/>
      <c r="JY140" s="126"/>
      <c r="JZ140" s="126"/>
      <c r="KA140" s="126"/>
      <c r="KB140" s="126"/>
      <c r="KC140" s="126"/>
      <c r="KD140" s="126"/>
      <c r="KE140" s="126"/>
      <c r="KF140" s="126"/>
      <c r="KG140" s="126"/>
      <c r="KH140" s="126"/>
      <c r="KI140" s="126"/>
      <c r="KJ140" s="126"/>
      <c r="KK140" s="126"/>
      <c r="KL140" s="126"/>
    </row>
    <row r="141" customFormat="false" ht="13.8" hidden="false" customHeight="false" outlineLevel="0" collapsed="false">
      <c r="A141" s="76"/>
      <c r="B141" s="76"/>
      <c r="C141" s="76"/>
      <c r="D141" s="76"/>
      <c r="E141" s="76" t="s">
        <v>176</v>
      </c>
      <c r="F141" s="109" t="n">
        <v>0</v>
      </c>
      <c r="G141" s="109" t="n">
        <v>0</v>
      </c>
      <c r="H141" s="109" t="n">
        <v>0</v>
      </c>
      <c r="I141" s="109" t="n">
        <v>0</v>
      </c>
      <c r="J141" s="109" t="n">
        <v>0</v>
      </c>
      <c r="K141" s="109" t="n">
        <v>0</v>
      </c>
      <c r="L141" s="109" t="n">
        <v>0</v>
      </c>
      <c r="M141" s="109" t="n">
        <v>0</v>
      </c>
      <c r="N141" s="109" t="n">
        <v>0</v>
      </c>
      <c r="O141" s="109" t="n">
        <v>0</v>
      </c>
      <c r="P141" s="109" t="n">
        <v>0</v>
      </c>
      <c r="Q141" s="109" t="n">
        <v>0</v>
      </c>
      <c r="R141" s="109" t="n">
        <v>0</v>
      </c>
      <c r="S141" s="109" t="n">
        <v>0</v>
      </c>
      <c r="T141" s="109" t="n">
        <v>0</v>
      </c>
      <c r="U141" s="109" t="n">
        <v>0</v>
      </c>
      <c r="V141" s="109" t="n">
        <v>0</v>
      </c>
      <c r="W141" s="109" t="n">
        <v>0</v>
      </c>
      <c r="X141" s="109" t="n">
        <v>0</v>
      </c>
      <c r="Y141" s="109" t="n">
        <v>0</v>
      </c>
      <c r="Z141" s="109" t="n">
        <v>0</v>
      </c>
      <c r="AA141" s="109" t="n">
        <v>0</v>
      </c>
      <c r="AB141" s="109" t="n">
        <v>0</v>
      </c>
      <c r="AC141" s="109" t="n">
        <v>0</v>
      </c>
      <c r="AD141" s="109" t="n">
        <v>0</v>
      </c>
      <c r="AE141" s="109" t="n">
        <v>0</v>
      </c>
      <c r="AF141" s="109" t="n">
        <v>0</v>
      </c>
      <c r="AG141" s="109" t="n">
        <v>0</v>
      </c>
      <c r="AH141" s="109" t="n">
        <v>0</v>
      </c>
      <c r="AI141" s="109" t="n">
        <v>0</v>
      </c>
      <c r="AJ141" s="109" t="n">
        <v>0</v>
      </c>
      <c r="AK141" s="109" t="n">
        <v>0</v>
      </c>
      <c r="AL141" s="109" t="n">
        <v>0</v>
      </c>
      <c r="AM141" s="109" t="n">
        <v>0</v>
      </c>
      <c r="AN141" s="109" t="n">
        <v>0</v>
      </c>
      <c r="AO141" s="109" t="n">
        <v>0</v>
      </c>
      <c r="AP141" s="109" t="n">
        <v>0</v>
      </c>
      <c r="AQ141" s="109" t="n">
        <v>0</v>
      </c>
      <c r="AR141" s="109" t="n">
        <v>0</v>
      </c>
      <c r="AS141" s="109" t="n">
        <v>0</v>
      </c>
      <c r="AT141" s="109" t="n">
        <v>0</v>
      </c>
      <c r="AU141" s="109" t="n">
        <v>0</v>
      </c>
      <c r="AV141" s="109" t="n">
        <v>0</v>
      </c>
      <c r="AW141" s="109" t="n">
        <v>0</v>
      </c>
      <c r="AX141" s="109" t="n">
        <v>0</v>
      </c>
      <c r="AY141" s="109" t="n">
        <v>0</v>
      </c>
      <c r="AZ141" s="109" t="n">
        <v>0</v>
      </c>
      <c r="BA141" s="109" t="n">
        <v>0</v>
      </c>
      <c r="BB141" s="109" t="n">
        <v>0</v>
      </c>
      <c r="BC141" s="109" t="n">
        <v>0</v>
      </c>
      <c r="BD141" s="109" t="n">
        <v>0</v>
      </c>
      <c r="BE141" s="109" t="n">
        <v>0</v>
      </c>
      <c r="BF141" s="109" t="n">
        <v>0</v>
      </c>
      <c r="BG141" s="109" t="n">
        <v>0</v>
      </c>
      <c r="BH141" s="109" t="n">
        <v>0</v>
      </c>
      <c r="BI141" s="109" t="n">
        <v>0</v>
      </c>
      <c r="BJ141" s="109" t="n">
        <v>0</v>
      </c>
      <c r="BK141" s="109" t="n">
        <v>0</v>
      </c>
      <c r="BL141" s="109" t="n">
        <v>0</v>
      </c>
      <c r="BM141" s="109" t="n">
        <v>0</v>
      </c>
      <c r="BN141" s="109" t="n">
        <v>0</v>
      </c>
      <c r="BO141" s="109" t="n">
        <v>0</v>
      </c>
      <c r="BP141" s="109" t="n">
        <v>0</v>
      </c>
      <c r="BQ141" s="109" t="n">
        <v>0</v>
      </c>
      <c r="BR141" s="109" t="n">
        <v>0</v>
      </c>
      <c r="BS141" s="109" t="n">
        <v>0</v>
      </c>
      <c r="BT141" s="109" t="n">
        <v>0</v>
      </c>
      <c r="BU141" s="109" t="n">
        <v>0</v>
      </c>
      <c r="BV141" s="109" t="n">
        <v>0</v>
      </c>
      <c r="BW141" s="109" t="n">
        <v>0</v>
      </c>
      <c r="BX141" s="109" t="n">
        <v>0</v>
      </c>
      <c r="BY141" s="109" t="n">
        <v>0</v>
      </c>
      <c r="BZ141" s="109" t="n">
        <v>0</v>
      </c>
      <c r="CA141" s="109" t="n">
        <v>0</v>
      </c>
      <c r="CB141" s="109" t="n">
        <v>0</v>
      </c>
      <c r="CC141" s="109" t="n">
        <v>0</v>
      </c>
      <c r="CD141" s="109" t="n">
        <v>0</v>
      </c>
      <c r="CE141" s="109" t="n">
        <v>0</v>
      </c>
      <c r="CF141" s="109" t="n">
        <v>0</v>
      </c>
      <c r="CG141" s="109" t="n">
        <v>0</v>
      </c>
      <c r="CH141" s="109" t="n">
        <v>0</v>
      </c>
      <c r="CI141" s="109" t="n">
        <v>0</v>
      </c>
      <c r="CJ141" s="109" t="n">
        <v>0</v>
      </c>
      <c r="CK141" s="109" t="n">
        <v>0</v>
      </c>
      <c r="CL141" s="109" t="n">
        <v>0</v>
      </c>
      <c r="CM141" s="109" t="n">
        <v>0</v>
      </c>
      <c r="CN141" s="109" t="n">
        <v>0</v>
      </c>
      <c r="CO141" s="109" t="n">
        <v>0</v>
      </c>
      <c r="CP141" s="109" t="n">
        <v>0</v>
      </c>
      <c r="CQ141" s="109" t="n">
        <v>0</v>
      </c>
      <c r="CR141" s="109" t="n">
        <v>0</v>
      </c>
      <c r="CS141" s="109" t="n">
        <v>0</v>
      </c>
      <c r="CT141" s="109" t="n">
        <v>0</v>
      </c>
      <c r="CU141" s="109" t="n">
        <v>0</v>
      </c>
      <c r="CV141" s="109" t="n">
        <v>0</v>
      </c>
      <c r="CW141" s="109" t="n">
        <v>0</v>
      </c>
      <c r="CX141" s="109" t="n">
        <v>0</v>
      </c>
      <c r="CY141" s="109" t="n">
        <v>0</v>
      </c>
      <c r="CZ141" s="109" t="n">
        <v>0</v>
      </c>
      <c r="DA141" s="109" t="n">
        <v>0</v>
      </c>
      <c r="DB141" s="109" t="n">
        <v>0</v>
      </c>
      <c r="DC141" s="109" t="n">
        <v>0</v>
      </c>
      <c r="DD141" s="109" t="n">
        <v>0</v>
      </c>
      <c r="DE141" s="109" t="n">
        <v>0</v>
      </c>
      <c r="DF141" s="109" t="n">
        <v>0</v>
      </c>
      <c r="DG141" s="109" t="n">
        <v>0</v>
      </c>
      <c r="DH141" s="109" t="n">
        <v>0</v>
      </c>
      <c r="DI141" s="109" t="n">
        <v>0</v>
      </c>
      <c r="DJ141" s="109" t="n">
        <v>0</v>
      </c>
      <c r="DK141" s="109" t="n">
        <v>0</v>
      </c>
      <c r="DL141" s="109" t="n">
        <v>0</v>
      </c>
      <c r="DM141" s="109" t="n">
        <v>0</v>
      </c>
      <c r="DN141" s="109" t="n">
        <v>0</v>
      </c>
      <c r="DO141" s="109" t="n">
        <v>0</v>
      </c>
      <c r="DP141" s="109" t="n">
        <v>0</v>
      </c>
      <c r="DQ141" s="109" t="n">
        <v>0</v>
      </c>
      <c r="DR141" s="109" t="n">
        <v>0</v>
      </c>
      <c r="DS141" s="109" t="n">
        <v>0</v>
      </c>
      <c r="DT141" s="109" t="n">
        <v>0</v>
      </c>
      <c r="DU141" s="109" t="n">
        <v>0</v>
      </c>
      <c r="DV141" s="109" t="n">
        <v>0</v>
      </c>
      <c r="DW141" s="109" t="n">
        <v>0</v>
      </c>
      <c r="DX141" s="109" t="n">
        <v>0</v>
      </c>
      <c r="DY141" s="109" t="n">
        <v>0</v>
      </c>
      <c r="DZ141" s="109" t="n">
        <v>0</v>
      </c>
      <c r="EA141" s="109" t="n">
        <v>0</v>
      </c>
      <c r="EB141" s="109" t="n">
        <v>0</v>
      </c>
      <c r="EC141" s="109" t="n">
        <v>0</v>
      </c>
      <c r="ED141" s="109" t="n">
        <v>0</v>
      </c>
      <c r="EE141" s="109" t="n">
        <v>0</v>
      </c>
      <c r="EF141" s="109" t="n">
        <v>0</v>
      </c>
      <c r="EG141" s="109" t="n">
        <v>0</v>
      </c>
      <c r="EH141" s="109" t="n">
        <v>0</v>
      </c>
      <c r="EI141" s="109" t="n">
        <v>0</v>
      </c>
      <c r="EJ141" s="109" t="n">
        <v>12301.75</v>
      </c>
      <c r="EK141" s="109" t="n">
        <v>0</v>
      </c>
      <c r="EL141" s="109" t="n">
        <v>0</v>
      </c>
      <c r="EM141" s="109" t="n">
        <v>0</v>
      </c>
      <c r="EN141" s="109" t="n">
        <v>0</v>
      </c>
      <c r="EO141" s="109" t="n">
        <v>0</v>
      </c>
      <c r="EP141" s="109" t="n">
        <v>0</v>
      </c>
      <c r="EQ141" s="109" t="n">
        <v>0</v>
      </c>
      <c r="ER141" s="109" t="n">
        <v>0</v>
      </c>
      <c r="ES141" s="109" t="n">
        <v>0</v>
      </c>
      <c r="ET141" s="109" t="n">
        <v>0</v>
      </c>
      <c r="EU141" s="109" t="n">
        <v>0</v>
      </c>
      <c r="EV141" s="109" t="n">
        <v>0</v>
      </c>
      <c r="EW141" s="109" t="n">
        <v>0</v>
      </c>
      <c r="EX141" s="109" t="n">
        <v>0</v>
      </c>
      <c r="EY141" s="109" t="n">
        <f aca="false">ROUND(SUM(F141:EX141),5)</f>
        <v>12301.75</v>
      </c>
      <c r="EZ141" s="114"/>
      <c r="FA141" s="125"/>
      <c r="FB141" s="114"/>
      <c r="FC141" s="125"/>
      <c r="FD141" s="114"/>
      <c r="FE141" s="125"/>
      <c r="FF141" s="114"/>
      <c r="FG141" s="125"/>
      <c r="FH141" s="114"/>
      <c r="FI141" s="125"/>
      <c r="FJ141" s="114"/>
      <c r="FK141" s="125"/>
      <c r="FL141" s="114"/>
      <c r="FM141" s="125"/>
      <c r="FN141" s="114"/>
      <c r="FO141" s="125"/>
      <c r="FP141" s="114"/>
      <c r="FQ141" s="125"/>
      <c r="FR141" s="114"/>
      <c r="FS141" s="125"/>
      <c r="FT141" s="114"/>
      <c r="FU141" s="125"/>
      <c r="FV141" s="114"/>
      <c r="FW141" s="125"/>
      <c r="FX141" s="114"/>
      <c r="FY141" s="125"/>
      <c r="FZ141" s="114"/>
      <c r="GA141" s="125"/>
      <c r="GB141" s="114"/>
      <c r="GC141" s="125"/>
      <c r="GD141" s="114"/>
      <c r="GE141" s="125"/>
      <c r="GF141" s="114"/>
      <c r="GG141" s="125"/>
      <c r="GH141" s="114"/>
      <c r="GI141" s="125"/>
      <c r="GJ141" s="114"/>
      <c r="GK141" s="125"/>
      <c r="GL141" s="114"/>
      <c r="GM141" s="125"/>
      <c r="GN141" s="114"/>
      <c r="GO141" s="125"/>
      <c r="GP141" s="114"/>
      <c r="GQ141" s="125"/>
      <c r="GR141" s="114"/>
      <c r="GS141" s="125"/>
      <c r="GT141" s="114"/>
      <c r="GU141" s="125"/>
      <c r="GV141" s="114"/>
      <c r="GW141" s="125"/>
      <c r="GX141" s="114"/>
      <c r="GY141" s="125"/>
      <c r="GZ141" s="114"/>
      <c r="HA141" s="125"/>
      <c r="HB141" s="114"/>
      <c r="HC141" s="125"/>
      <c r="HD141" s="114"/>
      <c r="HE141" s="125"/>
      <c r="HF141" s="114"/>
      <c r="HG141" s="125"/>
      <c r="HH141" s="114"/>
      <c r="HI141" s="125"/>
      <c r="HJ141" s="114"/>
      <c r="HK141" s="125"/>
      <c r="HL141" s="114"/>
      <c r="HM141" s="125"/>
      <c r="HN141" s="114"/>
      <c r="HO141" s="125"/>
      <c r="HP141" s="114"/>
      <c r="HQ141" s="125"/>
      <c r="HR141" s="114"/>
      <c r="HS141" s="125"/>
      <c r="HT141" s="114"/>
      <c r="HU141" s="125"/>
      <c r="HV141" s="114"/>
      <c r="HW141" s="125"/>
      <c r="HX141" s="114"/>
      <c r="HY141" s="125"/>
      <c r="HZ141" s="114"/>
      <c r="IA141" s="125"/>
      <c r="IB141" s="114"/>
      <c r="IC141" s="125"/>
      <c r="ID141" s="114"/>
      <c r="IE141" s="125"/>
      <c r="IF141" s="114"/>
      <c r="IG141" s="125"/>
      <c r="IH141" s="114"/>
      <c r="II141" s="125"/>
      <c r="IJ141" s="114"/>
      <c r="IK141" s="125"/>
      <c r="IL141" s="114"/>
      <c r="IM141" s="125"/>
      <c r="IN141" s="114"/>
      <c r="IO141" s="125"/>
      <c r="IP141" s="114"/>
      <c r="IQ141" s="125"/>
      <c r="IR141" s="114"/>
      <c r="IS141" s="125"/>
      <c r="IT141" s="114"/>
      <c r="IU141" s="125"/>
      <c r="IV141" s="114"/>
      <c r="IW141" s="125"/>
      <c r="IX141" s="114"/>
      <c r="IY141" s="125"/>
      <c r="IZ141" s="114"/>
      <c r="JA141" s="125"/>
      <c r="JB141" s="114"/>
      <c r="JC141" s="125"/>
      <c r="JD141" s="114"/>
      <c r="JE141" s="125"/>
      <c r="JF141" s="114"/>
      <c r="JG141" s="125"/>
      <c r="JH141" s="114"/>
      <c r="JI141" s="125"/>
      <c r="JJ141" s="114"/>
      <c r="JK141" s="125"/>
      <c r="JL141" s="114"/>
      <c r="JM141" s="125"/>
      <c r="JN141" s="114"/>
      <c r="JO141" s="125"/>
      <c r="JP141" s="114"/>
      <c r="JQ141" s="125"/>
      <c r="JR141" s="114"/>
      <c r="JS141" s="125"/>
      <c r="JT141" s="114"/>
      <c r="JU141" s="125"/>
      <c r="JV141" s="114"/>
      <c r="JW141" s="125"/>
      <c r="JX141" s="114"/>
      <c r="JY141" s="126"/>
      <c r="JZ141" s="126"/>
      <c r="KA141" s="126"/>
      <c r="KB141" s="126"/>
      <c r="KC141" s="126"/>
      <c r="KD141" s="126"/>
      <c r="KE141" s="126"/>
      <c r="KF141" s="126"/>
      <c r="KG141" s="126"/>
      <c r="KH141" s="126"/>
      <c r="KI141" s="126"/>
      <c r="KJ141" s="126"/>
      <c r="KK141" s="126"/>
      <c r="KL141" s="126"/>
    </row>
    <row r="142" customFormat="false" ht="13.8" hidden="false" customHeight="false" outlineLevel="0" collapsed="false">
      <c r="A142" s="76"/>
      <c r="B142" s="76"/>
      <c r="C142" s="76"/>
      <c r="D142" s="76"/>
      <c r="E142" s="76" t="s">
        <v>177</v>
      </c>
      <c r="F142" s="109" t="n">
        <v>0</v>
      </c>
      <c r="G142" s="109" t="n">
        <v>0</v>
      </c>
      <c r="H142" s="109" t="n">
        <v>0</v>
      </c>
      <c r="I142" s="109" t="n">
        <v>0</v>
      </c>
      <c r="J142" s="109" t="n">
        <v>0</v>
      </c>
      <c r="K142" s="109" t="n">
        <v>0</v>
      </c>
      <c r="L142" s="109" t="n">
        <v>0</v>
      </c>
      <c r="M142" s="109" t="n">
        <v>0</v>
      </c>
      <c r="N142" s="109" t="n">
        <v>0</v>
      </c>
      <c r="O142" s="109" t="n">
        <v>5512.5</v>
      </c>
      <c r="P142" s="109" t="n">
        <v>0</v>
      </c>
      <c r="Q142" s="109" t="n">
        <v>0</v>
      </c>
      <c r="R142" s="109" t="n">
        <v>0</v>
      </c>
      <c r="S142" s="109" t="n">
        <v>0</v>
      </c>
      <c r="T142" s="109" t="n">
        <v>0</v>
      </c>
      <c r="U142" s="109" t="n">
        <v>0</v>
      </c>
      <c r="V142" s="109" t="n">
        <v>0</v>
      </c>
      <c r="W142" s="109" t="n">
        <v>0</v>
      </c>
      <c r="X142" s="109" t="n">
        <v>0</v>
      </c>
      <c r="Y142" s="109" t="n">
        <v>0</v>
      </c>
      <c r="Z142" s="109" t="n">
        <v>0</v>
      </c>
      <c r="AA142" s="109" t="n">
        <v>0</v>
      </c>
      <c r="AB142" s="109" t="n">
        <v>0</v>
      </c>
      <c r="AC142" s="109" t="n">
        <v>0</v>
      </c>
      <c r="AD142" s="109" t="n">
        <v>0</v>
      </c>
      <c r="AE142" s="109" t="n">
        <v>0</v>
      </c>
      <c r="AF142" s="109" t="n">
        <v>0</v>
      </c>
      <c r="AG142" s="109" t="n">
        <v>0</v>
      </c>
      <c r="AH142" s="109" t="n">
        <v>0</v>
      </c>
      <c r="AI142" s="109" t="n">
        <v>0</v>
      </c>
      <c r="AJ142" s="109" t="n">
        <v>0</v>
      </c>
      <c r="AK142" s="109" t="n">
        <v>0</v>
      </c>
      <c r="AL142" s="109" t="n">
        <v>0</v>
      </c>
      <c r="AM142" s="109" t="n">
        <v>0</v>
      </c>
      <c r="AN142" s="109" t="n">
        <v>0</v>
      </c>
      <c r="AO142" s="109" t="n">
        <v>0</v>
      </c>
      <c r="AP142" s="109" t="n">
        <v>0</v>
      </c>
      <c r="AQ142" s="109" t="n">
        <v>0</v>
      </c>
      <c r="AR142" s="109" t="n">
        <v>0</v>
      </c>
      <c r="AS142" s="109" t="n">
        <v>0</v>
      </c>
      <c r="AT142" s="109" t="n">
        <v>0</v>
      </c>
      <c r="AU142" s="109" t="n">
        <v>0</v>
      </c>
      <c r="AV142" s="109" t="n">
        <v>0</v>
      </c>
      <c r="AW142" s="109" t="n">
        <v>0</v>
      </c>
      <c r="AX142" s="109" t="n">
        <v>0</v>
      </c>
      <c r="AY142" s="109" t="n">
        <v>0</v>
      </c>
      <c r="AZ142" s="109" t="n">
        <v>0</v>
      </c>
      <c r="BA142" s="109" t="n">
        <v>0</v>
      </c>
      <c r="BB142" s="109" t="n">
        <v>0</v>
      </c>
      <c r="BC142" s="109" t="n">
        <v>0</v>
      </c>
      <c r="BD142" s="109" t="n">
        <v>0</v>
      </c>
      <c r="BE142" s="109" t="n">
        <v>0</v>
      </c>
      <c r="BF142" s="109" t="n">
        <v>0</v>
      </c>
      <c r="BG142" s="109" t="n">
        <v>0</v>
      </c>
      <c r="BH142" s="109" t="n">
        <v>0</v>
      </c>
      <c r="BI142" s="109" t="n">
        <v>0</v>
      </c>
      <c r="BJ142" s="109" t="n">
        <v>0</v>
      </c>
      <c r="BK142" s="109" t="n">
        <v>0</v>
      </c>
      <c r="BL142" s="109" t="n">
        <v>0</v>
      </c>
      <c r="BM142" s="109" t="n">
        <v>0</v>
      </c>
      <c r="BN142" s="109" t="n">
        <v>0</v>
      </c>
      <c r="BO142" s="109" t="n">
        <v>0</v>
      </c>
      <c r="BP142" s="109" t="n">
        <v>0</v>
      </c>
      <c r="BQ142" s="109" t="n">
        <v>0</v>
      </c>
      <c r="BR142" s="109" t="n">
        <v>0</v>
      </c>
      <c r="BS142" s="109" t="n">
        <v>0</v>
      </c>
      <c r="BT142" s="109" t="n">
        <v>0</v>
      </c>
      <c r="BU142" s="109" t="n">
        <v>0</v>
      </c>
      <c r="BV142" s="109" t="n">
        <v>0</v>
      </c>
      <c r="BW142" s="109" t="n">
        <v>0</v>
      </c>
      <c r="BX142" s="109" t="n">
        <v>0</v>
      </c>
      <c r="BY142" s="109" t="n">
        <v>0</v>
      </c>
      <c r="BZ142" s="109" t="n">
        <v>0</v>
      </c>
      <c r="CA142" s="109" t="n">
        <v>0</v>
      </c>
      <c r="CB142" s="109" t="n">
        <v>0</v>
      </c>
      <c r="CC142" s="109" t="n">
        <v>0</v>
      </c>
      <c r="CD142" s="109" t="n">
        <v>0</v>
      </c>
      <c r="CE142" s="109" t="n">
        <v>0</v>
      </c>
      <c r="CF142" s="109" t="n">
        <v>0</v>
      </c>
      <c r="CG142" s="109" t="n">
        <v>0</v>
      </c>
      <c r="CH142" s="109" t="n">
        <v>0</v>
      </c>
      <c r="CI142" s="109" t="n">
        <v>0</v>
      </c>
      <c r="CJ142" s="109" t="n">
        <v>0</v>
      </c>
      <c r="CK142" s="109" t="n">
        <v>0</v>
      </c>
      <c r="CL142" s="109" t="n">
        <v>0</v>
      </c>
      <c r="CM142" s="109" t="n">
        <v>0</v>
      </c>
      <c r="CN142" s="109" t="n">
        <v>0</v>
      </c>
      <c r="CO142" s="109" t="n">
        <v>0</v>
      </c>
      <c r="CP142" s="109" t="n">
        <v>0</v>
      </c>
      <c r="CQ142" s="109" t="n">
        <v>0</v>
      </c>
      <c r="CR142" s="109" t="n">
        <v>0</v>
      </c>
      <c r="CS142" s="109" t="n">
        <v>0</v>
      </c>
      <c r="CT142" s="109" t="n">
        <v>0</v>
      </c>
      <c r="CU142" s="109" t="n">
        <v>0</v>
      </c>
      <c r="CV142" s="109" t="n">
        <v>0</v>
      </c>
      <c r="CW142" s="109" t="n">
        <v>0</v>
      </c>
      <c r="CX142" s="109" t="n">
        <v>0</v>
      </c>
      <c r="CY142" s="109" t="n">
        <v>0</v>
      </c>
      <c r="CZ142" s="109" t="n">
        <v>0</v>
      </c>
      <c r="DA142" s="109" t="n">
        <v>0</v>
      </c>
      <c r="DB142" s="109" t="n">
        <v>0</v>
      </c>
      <c r="DC142" s="109" t="n">
        <v>0</v>
      </c>
      <c r="DD142" s="109" t="n">
        <v>0</v>
      </c>
      <c r="DE142" s="109" t="n">
        <v>0</v>
      </c>
      <c r="DF142" s="109" t="n">
        <v>0</v>
      </c>
      <c r="DG142" s="109" t="n">
        <v>0</v>
      </c>
      <c r="DH142" s="109" t="n">
        <v>0</v>
      </c>
      <c r="DI142" s="109" t="n">
        <v>0</v>
      </c>
      <c r="DJ142" s="109" t="n">
        <v>0</v>
      </c>
      <c r="DK142" s="109" t="n">
        <v>0</v>
      </c>
      <c r="DL142" s="109" t="n">
        <v>0</v>
      </c>
      <c r="DM142" s="109" t="n">
        <v>0</v>
      </c>
      <c r="DN142" s="109" t="n">
        <v>0</v>
      </c>
      <c r="DO142" s="109" t="n">
        <v>0</v>
      </c>
      <c r="DP142" s="109" t="n">
        <v>0</v>
      </c>
      <c r="DQ142" s="109" t="n">
        <v>0</v>
      </c>
      <c r="DR142" s="109" t="n">
        <v>0</v>
      </c>
      <c r="DS142" s="109" t="n">
        <v>0</v>
      </c>
      <c r="DT142" s="109" t="n">
        <v>0</v>
      </c>
      <c r="DU142" s="109" t="n">
        <v>0</v>
      </c>
      <c r="DV142" s="109" t="n">
        <v>0</v>
      </c>
      <c r="DW142" s="109" t="n">
        <v>0</v>
      </c>
      <c r="DX142" s="109" t="n">
        <v>0</v>
      </c>
      <c r="DY142" s="109" t="n">
        <v>0</v>
      </c>
      <c r="DZ142" s="109" t="n">
        <v>0</v>
      </c>
      <c r="EA142" s="109" t="n">
        <v>0</v>
      </c>
      <c r="EB142" s="109" t="n">
        <v>0</v>
      </c>
      <c r="EC142" s="109" t="n">
        <v>0</v>
      </c>
      <c r="ED142" s="109" t="n">
        <v>0</v>
      </c>
      <c r="EE142" s="109" t="n">
        <v>0</v>
      </c>
      <c r="EF142" s="109" t="n">
        <v>0</v>
      </c>
      <c r="EG142" s="109" t="n">
        <v>0</v>
      </c>
      <c r="EH142" s="109" t="n">
        <v>0</v>
      </c>
      <c r="EI142" s="109" t="n">
        <v>0</v>
      </c>
      <c r="EJ142" s="109" t="n">
        <v>0</v>
      </c>
      <c r="EK142" s="109" t="n">
        <v>0</v>
      </c>
      <c r="EL142" s="109" t="n">
        <v>0</v>
      </c>
      <c r="EM142" s="109" t="n">
        <v>0</v>
      </c>
      <c r="EN142" s="109" t="n">
        <v>0</v>
      </c>
      <c r="EO142" s="109" t="n">
        <v>0</v>
      </c>
      <c r="EP142" s="109" t="n">
        <v>0</v>
      </c>
      <c r="EQ142" s="109" t="n">
        <v>0</v>
      </c>
      <c r="ER142" s="109" t="n">
        <v>0</v>
      </c>
      <c r="ES142" s="109" t="n">
        <v>0</v>
      </c>
      <c r="ET142" s="109" t="n">
        <v>0</v>
      </c>
      <c r="EU142" s="109" t="n">
        <v>0</v>
      </c>
      <c r="EV142" s="109" t="n">
        <v>0</v>
      </c>
      <c r="EW142" s="109" t="n">
        <v>0</v>
      </c>
      <c r="EX142" s="109" t="n">
        <v>0</v>
      </c>
      <c r="EY142" s="109" t="n">
        <f aca="false">ROUND(SUM(F142:EX142),5)</f>
        <v>5512.5</v>
      </c>
      <c r="EZ142" s="114"/>
      <c r="FA142" s="125"/>
      <c r="FB142" s="114"/>
      <c r="FC142" s="125"/>
      <c r="FD142" s="114"/>
      <c r="FE142" s="125"/>
      <c r="FF142" s="114"/>
      <c r="FG142" s="125"/>
      <c r="FH142" s="114"/>
      <c r="FI142" s="125"/>
      <c r="FJ142" s="114"/>
      <c r="FK142" s="125"/>
      <c r="FL142" s="114"/>
      <c r="FM142" s="125"/>
      <c r="FN142" s="114"/>
      <c r="FO142" s="125"/>
      <c r="FP142" s="114"/>
      <c r="FQ142" s="125"/>
      <c r="FR142" s="114"/>
      <c r="FS142" s="125"/>
      <c r="FT142" s="114"/>
      <c r="FU142" s="125"/>
      <c r="FV142" s="114"/>
      <c r="FW142" s="125"/>
      <c r="FX142" s="114"/>
      <c r="FY142" s="125"/>
      <c r="FZ142" s="114"/>
      <c r="GA142" s="125"/>
      <c r="GB142" s="114"/>
      <c r="GC142" s="125"/>
      <c r="GD142" s="114"/>
      <c r="GE142" s="125"/>
      <c r="GF142" s="114"/>
      <c r="GG142" s="125"/>
      <c r="GH142" s="114"/>
      <c r="GI142" s="125"/>
      <c r="GJ142" s="114"/>
      <c r="GK142" s="125"/>
      <c r="GL142" s="114"/>
      <c r="GM142" s="125"/>
      <c r="GN142" s="114"/>
      <c r="GO142" s="125"/>
      <c r="GP142" s="114"/>
      <c r="GQ142" s="125"/>
      <c r="GR142" s="114"/>
      <c r="GS142" s="125"/>
      <c r="GT142" s="114"/>
      <c r="GU142" s="125"/>
      <c r="GV142" s="114"/>
      <c r="GW142" s="125"/>
      <c r="GX142" s="114"/>
      <c r="GY142" s="125"/>
      <c r="GZ142" s="114"/>
      <c r="HA142" s="125"/>
      <c r="HB142" s="114"/>
      <c r="HC142" s="125"/>
      <c r="HD142" s="114"/>
      <c r="HE142" s="125"/>
      <c r="HF142" s="114"/>
      <c r="HG142" s="125"/>
      <c r="HH142" s="114"/>
      <c r="HI142" s="125"/>
      <c r="HJ142" s="114"/>
      <c r="HK142" s="125"/>
      <c r="HL142" s="114"/>
      <c r="HM142" s="125"/>
      <c r="HN142" s="114"/>
      <c r="HO142" s="125"/>
      <c r="HP142" s="114"/>
      <c r="HQ142" s="125"/>
      <c r="HR142" s="114"/>
      <c r="HS142" s="125"/>
      <c r="HT142" s="114"/>
      <c r="HU142" s="125"/>
      <c r="HV142" s="114"/>
      <c r="HW142" s="125"/>
      <c r="HX142" s="114"/>
      <c r="HY142" s="125"/>
      <c r="HZ142" s="114"/>
      <c r="IA142" s="125"/>
      <c r="IB142" s="114"/>
      <c r="IC142" s="125"/>
      <c r="ID142" s="114"/>
      <c r="IE142" s="125"/>
      <c r="IF142" s="114"/>
      <c r="IG142" s="125"/>
      <c r="IH142" s="114"/>
      <c r="II142" s="125"/>
      <c r="IJ142" s="114"/>
      <c r="IK142" s="125"/>
      <c r="IL142" s="114"/>
      <c r="IM142" s="125"/>
      <c r="IN142" s="114"/>
      <c r="IO142" s="125"/>
      <c r="IP142" s="114"/>
      <c r="IQ142" s="125"/>
      <c r="IR142" s="114"/>
      <c r="IS142" s="125"/>
      <c r="IT142" s="114"/>
      <c r="IU142" s="125"/>
      <c r="IV142" s="114"/>
      <c r="IW142" s="125"/>
      <c r="IX142" s="114"/>
      <c r="IY142" s="125"/>
      <c r="IZ142" s="114"/>
      <c r="JA142" s="125"/>
      <c r="JB142" s="114"/>
      <c r="JC142" s="125"/>
      <c r="JD142" s="114"/>
      <c r="JE142" s="125"/>
      <c r="JF142" s="114"/>
      <c r="JG142" s="125"/>
      <c r="JH142" s="114"/>
      <c r="JI142" s="125"/>
      <c r="JJ142" s="114"/>
      <c r="JK142" s="125"/>
      <c r="JL142" s="114"/>
      <c r="JM142" s="125"/>
      <c r="JN142" s="114"/>
      <c r="JO142" s="125"/>
      <c r="JP142" s="114"/>
      <c r="JQ142" s="125"/>
      <c r="JR142" s="114"/>
      <c r="JS142" s="125"/>
      <c r="JT142" s="114"/>
      <c r="JU142" s="125"/>
      <c r="JV142" s="114"/>
      <c r="JW142" s="125"/>
      <c r="JX142" s="114"/>
      <c r="JY142" s="126"/>
      <c r="JZ142" s="126"/>
      <c r="KA142" s="126"/>
      <c r="KB142" s="126"/>
      <c r="KC142" s="126"/>
      <c r="KD142" s="126"/>
      <c r="KE142" s="126"/>
      <c r="KF142" s="126"/>
      <c r="KG142" s="126"/>
      <c r="KH142" s="126"/>
      <c r="KI142" s="126"/>
      <c r="KJ142" s="126"/>
      <c r="KK142" s="126"/>
      <c r="KL142" s="126"/>
    </row>
    <row r="143" customFormat="false" ht="13.8" hidden="false" customHeight="false" outlineLevel="0" collapsed="false">
      <c r="A143" s="76"/>
      <c r="B143" s="76"/>
      <c r="C143" s="76"/>
      <c r="D143" s="76"/>
      <c r="E143" s="76" t="s">
        <v>178</v>
      </c>
      <c r="F143" s="109" t="n">
        <v>0</v>
      </c>
      <c r="G143" s="109" t="n">
        <v>0</v>
      </c>
      <c r="H143" s="109" t="n">
        <v>0</v>
      </c>
      <c r="I143" s="109" t="n">
        <v>0</v>
      </c>
      <c r="J143" s="109" t="n">
        <v>0</v>
      </c>
      <c r="K143" s="109" t="n">
        <v>0</v>
      </c>
      <c r="L143" s="109" t="n">
        <v>0</v>
      </c>
      <c r="M143" s="109" t="n">
        <v>0</v>
      </c>
      <c r="N143" s="109" t="n">
        <v>0</v>
      </c>
      <c r="O143" s="109" t="n">
        <v>0</v>
      </c>
      <c r="P143" s="109" t="n">
        <v>0</v>
      </c>
      <c r="Q143" s="109" t="n">
        <v>0</v>
      </c>
      <c r="R143" s="109" t="n">
        <v>0</v>
      </c>
      <c r="S143" s="109" t="n">
        <v>0</v>
      </c>
      <c r="T143" s="109" t="n">
        <v>0</v>
      </c>
      <c r="U143" s="109" t="n">
        <v>0</v>
      </c>
      <c r="V143" s="109" t="n">
        <v>0</v>
      </c>
      <c r="W143" s="109" t="n">
        <v>0</v>
      </c>
      <c r="X143" s="109" t="n">
        <v>0</v>
      </c>
      <c r="Y143" s="109" t="n">
        <v>0</v>
      </c>
      <c r="Z143" s="109" t="n">
        <v>0</v>
      </c>
      <c r="AA143" s="109" t="n">
        <v>0</v>
      </c>
      <c r="AB143" s="109" t="n">
        <v>0</v>
      </c>
      <c r="AC143" s="109" t="n">
        <v>0</v>
      </c>
      <c r="AD143" s="109" t="n">
        <v>0</v>
      </c>
      <c r="AE143" s="109" t="n">
        <v>0</v>
      </c>
      <c r="AF143" s="109" t="n">
        <v>0</v>
      </c>
      <c r="AG143" s="109" t="n">
        <v>0</v>
      </c>
      <c r="AH143" s="109" t="n">
        <v>0</v>
      </c>
      <c r="AI143" s="109" t="n">
        <v>0</v>
      </c>
      <c r="AJ143" s="109" t="n">
        <v>0</v>
      </c>
      <c r="AK143" s="109" t="n">
        <v>0</v>
      </c>
      <c r="AL143" s="109" t="n">
        <v>0</v>
      </c>
      <c r="AM143" s="109" t="n">
        <v>0</v>
      </c>
      <c r="AN143" s="109" t="n">
        <v>0</v>
      </c>
      <c r="AO143" s="109" t="n">
        <v>0</v>
      </c>
      <c r="AP143" s="109" t="n">
        <v>0</v>
      </c>
      <c r="AQ143" s="109" t="n">
        <v>0</v>
      </c>
      <c r="AR143" s="109" t="n">
        <v>0</v>
      </c>
      <c r="AS143" s="109" t="n">
        <v>0</v>
      </c>
      <c r="AT143" s="109" t="n">
        <v>0</v>
      </c>
      <c r="AU143" s="109" t="n">
        <v>0</v>
      </c>
      <c r="AV143" s="109" t="n">
        <v>0</v>
      </c>
      <c r="AW143" s="109" t="n">
        <v>0</v>
      </c>
      <c r="AX143" s="109" t="n">
        <v>0</v>
      </c>
      <c r="AY143" s="109" t="n">
        <v>0</v>
      </c>
      <c r="AZ143" s="109" t="n">
        <v>0</v>
      </c>
      <c r="BA143" s="109" t="n">
        <v>0</v>
      </c>
      <c r="BB143" s="109" t="n">
        <v>0</v>
      </c>
      <c r="BC143" s="109" t="n">
        <v>0</v>
      </c>
      <c r="BD143" s="109" t="n">
        <v>0</v>
      </c>
      <c r="BE143" s="109" t="n">
        <v>0</v>
      </c>
      <c r="BF143" s="109" t="n">
        <v>0</v>
      </c>
      <c r="BG143" s="109" t="n">
        <v>0</v>
      </c>
      <c r="BH143" s="109" t="n">
        <v>0</v>
      </c>
      <c r="BI143" s="109" t="n">
        <v>0</v>
      </c>
      <c r="BJ143" s="109" t="n">
        <v>0</v>
      </c>
      <c r="BK143" s="109" t="n">
        <v>0</v>
      </c>
      <c r="BL143" s="109" t="n">
        <v>0</v>
      </c>
      <c r="BM143" s="109" t="n">
        <v>0</v>
      </c>
      <c r="BN143" s="109" t="n">
        <v>0</v>
      </c>
      <c r="BO143" s="109" t="n">
        <v>0</v>
      </c>
      <c r="BP143" s="109" t="n">
        <v>0</v>
      </c>
      <c r="BQ143" s="109" t="n">
        <v>0</v>
      </c>
      <c r="BR143" s="109" t="n">
        <v>0</v>
      </c>
      <c r="BS143" s="109" t="n">
        <v>0</v>
      </c>
      <c r="BT143" s="109" t="n">
        <v>0</v>
      </c>
      <c r="BU143" s="109" t="n">
        <v>0</v>
      </c>
      <c r="BV143" s="109" t="n">
        <v>0</v>
      </c>
      <c r="BW143" s="109" t="n">
        <v>0</v>
      </c>
      <c r="BX143" s="109" t="n">
        <v>0</v>
      </c>
      <c r="BY143" s="109" t="n">
        <v>0</v>
      </c>
      <c r="BZ143" s="109" t="n">
        <v>0</v>
      </c>
      <c r="CA143" s="109" t="n">
        <v>0</v>
      </c>
      <c r="CB143" s="109" t="n">
        <v>0</v>
      </c>
      <c r="CC143" s="109" t="n">
        <v>0</v>
      </c>
      <c r="CD143" s="109" t="n">
        <v>0</v>
      </c>
      <c r="CE143" s="109" t="n">
        <v>0</v>
      </c>
      <c r="CF143" s="109" t="n">
        <v>0</v>
      </c>
      <c r="CG143" s="109" t="n">
        <v>0</v>
      </c>
      <c r="CH143" s="109" t="n">
        <v>0</v>
      </c>
      <c r="CI143" s="109" t="n">
        <v>0</v>
      </c>
      <c r="CJ143" s="109" t="n">
        <v>0</v>
      </c>
      <c r="CK143" s="109" t="n">
        <v>0</v>
      </c>
      <c r="CL143" s="109" t="n">
        <v>0</v>
      </c>
      <c r="CM143" s="109" t="n">
        <v>0</v>
      </c>
      <c r="CN143" s="109" t="n">
        <v>0</v>
      </c>
      <c r="CO143" s="109" t="n">
        <v>0</v>
      </c>
      <c r="CP143" s="109" t="n">
        <v>0</v>
      </c>
      <c r="CQ143" s="109" t="n">
        <v>0</v>
      </c>
      <c r="CR143" s="109" t="n">
        <v>0</v>
      </c>
      <c r="CS143" s="109" t="n">
        <v>0</v>
      </c>
      <c r="CT143" s="109" t="n">
        <v>0</v>
      </c>
      <c r="CU143" s="109" t="n">
        <v>0</v>
      </c>
      <c r="CV143" s="109" t="n">
        <v>0</v>
      </c>
      <c r="CW143" s="109" t="n">
        <v>0</v>
      </c>
      <c r="CX143" s="109" t="n">
        <v>0</v>
      </c>
      <c r="CY143" s="109" t="n">
        <v>0</v>
      </c>
      <c r="CZ143" s="109" t="n">
        <v>0</v>
      </c>
      <c r="DA143" s="109" t="n">
        <v>0</v>
      </c>
      <c r="DB143" s="109" t="n">
        <v>0</v>
      </c>
      <c r="DC143" s="109" t="n">
        <v>0</v>
      </c>
      <c r="DD143" s="109" t="n">
        <v>0</v>
      </c>
      <c r="DE143" s="109" t="n">
        <v>0</v>
      </c>
      <c r="DF143" s="109" t="n">
        <v>0</v>
      </c>
      <c r="DG143" s="109" t="n">
        <v>0</v>
      </c>
      <c r="DH143" s="109" t="n">
        <v>0</v>
      </c>
      <c r="DI143" s="109" t="n">
        <v>0</v>
      </c>
      <c r="DJ143" s="109" t="n">
        <v>0</v>
      </c>
      <c r="DK143" s="109" t="n">
        <v>0</v>
      </c>
      <c r="DL143" s="109" t="n">
        <v>0</v>
      </c>
      <c r="DM143" s="109" t="n">
        <v>0</v>
      </c>
      <c r="DN143" s="109" t="n">
        <v>0</v>
      </c>
      <c r="DO143" s="109" t="n">
        <v>0</v>
      </c>
      <c r="DP143" s="109" t="n">
        <v>0</v>
      </c>
      <c r="DQ143" s="109" t="n">
        <v>0</v>
      </c>
      <c r="DR143" s="109" t="n">
        <v>0</v>
      </c>
      <c r="DS143" s="109" t="n">
        <v>0</v>
      </c>
      <c r="DT143" s="109" t="n">
        <v>0</v>
      </c>
      <c r="DU143" s="109" t="n">
        <v>0</v>
      </c>
      <c r="DV143" s="109" t="n">
        <v>0</v>
      </c>
      <c r="DW143" s="109" t="n">
        <v>0</v>
      </c>
      <c r="DX143" s="109" t="n">
        <v>0</v>
      </c>
      <c r="DY143" s="109" t="n">
        <v>0</v>
      </c>
      <c r="DZ143" s="109" t="n">
        <v>0</v>
      </c>
      <c r="EA143" s="109" t="n">
        <v>0</v>
      </c>
      <c r="EB143" s="109" t="n">
        <v>0</v>
      </c>
      <c r="EC143" s="109" t="n">
        <v>0</v>
      </c>
      <c r="ED143" s="109" t="n">
        <v>0</v>
      </c>
      <c r="EE143" s="109" t="n">
        <v>0</v>
      </c>
      <c r="EF143" s="109" t="n">
        <v>0</v>
      </c>
      <c r="EG143" s="109" t="n">
        <v>0</v>
      </c>
      <c r="EH143" s="109" t="n">
        <v>0</v>
      </c>
      <c r="EI143" s="109" t="n">
        <v>0</v>
      </c>
      <c r="EJ143" s="109" t="n">
        <v>0</v>
      </c>
      <c r="EK143" s="109" t="n">
        <v>0</v>
      </c>
      <c r="EL143" s="109" t="n">
        <v>0</v>
      </c>
      <c r="EM143" s="109" t="n">
        <v>0</v>
      </c>
      <c r="EN143" s="109" t="n">
        <v>0</v>
      </c>
      <c r="EO143" s="109" t="n">
        <v>0</v>
      </c>
      <c r="EP143" s="109" t="n">
        <v>0</v>
      </c>
      <c r="EQ143" s="109" t="n">
        <v>0</v>
      </c>
      <c r="ER143" s="109" t="n">
        <v>0</v>
      </c>
      <c r="ES143" s="109" t="n">
        <v>0</v>
      </c>
      <c r="ET143" s="109" t="n">
        <v>0</v>
      </c>
      <c r="EU143" s="109" t="n">
        <v>0</v>
      </c>
      <c r="EV143" s="109" t="n">
        <v>0</v>
      </c>
      <c r="EW143" s="109" t="n">
        <v>0</v>
      </c>
      <c r="EX143" s="109" t="n">
        <v>0</v>
      </c>
      <c r="EY143" s="109" t="n">
        <f aca="false">ROUND(SUM(F143:EX143),5)</f>
        <v>0</v>
      </c>
      <c r="EZ143" s="114"/>
      <c r="FA143" s="125"/>
      <c r="FB143" s="114"/>
      <c r="FC143" s="125"/>
      <c r="FD143" s="114"/>
      <c r="FE143" s="125"/>
      <c r="FF143" s="114"/>
      <c r="FG143" s="125"/>
      <c r="FH143" s="114"/>
      <c r="FI143" s="125"/>
      <c r="FJ143" s="114"/>
      <c r="FK143" s="125"/>
      <c r="FL143" s="114"/>
      <c r="FM143" s="125"/>
      <c r="FN143" s="114"/>
      <c r="FO143" s="125"/>
      <c r="FP143" s="114"/>
      <c r="FQ143" s="125"/>
      <c r="FR143" s="114"/>
      <c r="FS143" s="125"/>
      <c r="FT143" s="114"/>
      <c r="FU143" s="125"/>
      <c r="FV143" s="114"/>
      <c r="FW143" s="125"/>
      <c r="FX143" s="114"/>
      <c r="FY143" s="125"/>
      <c r="FZ143" s="114"/>
      <c r="GA143" s="125"/>
      <c r="GB143" s="114"/>
      <c r="GC143" s="125"/>
      <c r="GD143" s="114"/>
      <c r="GE143" s="125"/>
      <c r="GF143" s="114"/>
      <c r="GG143" s="125"/>
      <c r="GH143" s="114"/>
      <c r="GI143" s="125"/>
      <c r="GJ143" s="114"/>
      <c r="GK143" s="125"/>
      <c r="GL143" s="114"/>
      <c r="GM143" s="125"/>
      <c r="GN143" s="114"/>
      <c r="GO143" s="125"/>
      <c r="GP143" s="114"/>
      <c r="GQ143" s="125"/>
      <c r="GR143" s="114"/>
      <c r="GS143" s="125"/>
      <c r="GT143" s="114"/>
      <c r="GU143" s="125"/>
      <c r="GV143" s="114"/>
      <c r="GW143" s="125"/>
      <c r="GX143" s="114"/>
      <c r="GY143" s="125"/>
      <c r="GZ143" s="114"/>
      <c r="HA143" s="125"/>
      <c r="HB143" s="114"/>
      <c r="HC143" s="125"/>
      <c r="HD143" s="114"/>
      <c r="HE143" s="125"/>
      <c r="HF143" s="114"/>
      <c r="HG143" s="125"/>
      <c r="HH143" s="114"/>
      <c r="HI143" s="125"/>
      <c r="HJ143" s="114"/>
      <c r="HK143" s="125"/>
      <c r="HL143" s="114"/>
      <c r="HM143" s="125"/>
      <c r="HN143" s="114"/>
      <c r="HO143" s="125"/>
      <c r="HP143" s="114"/>
      <c r="HQ143" s="125"/>
      <c r="HR143" s="114"/>
      <c r="HS143" s="125"/>
      <c r="HT143" s="114"/>
      <c r="HU143" s="125"/>
      <c r="HV143" s="114"/>
      <c r="HW143" s="125"/>
      <c r="HX143" s="114"/>
      <c r="HY143" s="125"/>
      <c r="HZ143" s="114"/>
      <c r="IA143" s="125"/>
      <c r="IB143" s="114"/>
      <c r="IC143" s="125"/>
      <c r="ID143" s="114"/>
      <c r="IE143" s="125"/>
      <c r="IF143" s="114"/>
      <c r="IG143" s="125"/>
      <c r="IH143" s="114"/>
      <c r="II143" s="125"/>
      <c r="IJ143" s="114"/>
      <c r="IK143" s="125"/>
      <c r="IL143" s="114"/>
      <c r="IM143" s="125"/>
      <c r="IN143" s="114"/>
      <c r="IO143" s="125"/>
      <c r="IP143" s="114"/>
      <c r="IQ143" s="125"/>
      <c r="IR143" s="114"/>
      <c r="IS143" s="125"/>
      <c r="IT143" s="114"/>
      <c r="IU143" s="125"/>
      <c r="IV143" s="114"/>
      <c r="IW143" s="125"/>
      <c r="IX143" s="114"/>
      <c r="IY143" s="125"/>
      <c r="IZ143" s="114"/>
      <c r="JA143" s="125"/>
      <c r="JB143" s="114"/>
      <c r="JC143" s="125"/>
      <c r="JD143" s="114"/>
      <c r="JE143" s="125"/>
      <c r="JF143" s="114"/>
      <c r="JG143" s="125"/>
      <c r="JH143" s="114"/>
      <c r="JI143" s="125"/>
      <c r="JJ143" s="114"/>
      <c r="JK143" s="125"/>
      <c r="JL143" s="114"/>
      <c r="JM143" s="125"/>
      <c r="JN143" s="114"/>
      <c r="JO143" s="125"/>
      <c r="JP143" s="114"/>
      <c r="JQ143" s="125"/>
      <c r="JR143" s="114"/>
      <c r="JS143" s="125"/>
      <c r="JT143" s="114"/>
      <c r="JU143" s="125"/>
      <c r="JV143" s="114"/>
      <c r="JW143" s="125"/>
      <c r="JX143" s="114"/>
      <c r="JY143" s="126"/>
      <c r="JZ143" s="126"/>
      <c r="KA143" s="126"/>
      <c r="KB143" s="126"/>
      <c r="KC143" s="126"/>
      <c r="KD143" s="126"/>
      <c r="KE143" s="126"/>
      <c r="KF143" s="126"/>
      <c r="KG143" s="126"/>
      <c r="KH143" s="126"/>
      <c r="KI143" s="126"/>
      <c r="KJ143" s="126"/>
      <c r="KK143" s="126"/>
      <c r="KL143" s="126"/>
    </row>
    <row r="144" customFormat="false" ht="13.8" hidden="false" customHeight="false" outlineLevel="0" collapsed="false">
      <c r="A144" s="76"/>
      <c r="B144" s="76"/>
      <c r="C144" s="76"/>
      <c r="D144" s="76"/>
      <c r="E144" s="76" t="s">
        <v>179</v>
      </c>
      <c r="F144" s="109" t="n">
        <v>0</v>
      </c>
      <c r="G144" s="109" t="n">
        <v>150.35</v>
      </c>
      <c r="H144" s="109" t="n">
        <v>0</v>
      </c>
      <c r="I144" s="109" t="n">
        <v>0</v>
      </c>
      <c r="J144" s="109" t="n">
        <v>2262.31</v>
      </c>
      <c r="K144" s="109" t="n">
        <v>445.13</v>
      </c>
      <c r="L144" s="109" t="n">
        <v>0</v>
      </c>
      <c r="M144" s="109" t="n">
        <v>0</v>
      </c>
      <c r="N144" s="109" t="n">
        <v>782.41</v>
      </c>
      <c r="O144" s="109" t="n">
        <v>1604.92</v>
      </c>
      <c r="P144" s="109" t="n">
        <v>0</v>
      </c>
      <c r="Q144" s="109" t="n">
        <v>0</v>
      </c>
      <c r="R144" s="109" t="n">
        <v>0</v>
      </c>
      <c r="S144" s="109" t="n">
        <v>0</v>
      </c>
      <c r="T144" s="109" t="n">
        <v>0</v>
      </c>
      <c r="U144" s="109" t="n">
        <v>0</v>
      </c>
      <c r="V144" s="109" t="n">
        <v>466.81</v>
      </c>
      <c r="W144" s="109" t="n">
        <v>0</v>
      </c>
      <c r="X144" s="109" t="n">
        <v>0</v>
      </c>
      <c r="Y144" s="109" t="n">
        <v>1114.97</v>
      </c>
      <c r="Z144" s="109" t="n">
        <v>4.52</v>
      </c>
      <c r="AA144" s="109" t="n">
        <v>0</v>
      </c>
      <c r="AB144" s="109" t="n">
        <v>0</v>
      </c>
      <c r="AC144" s="109" t="n">
        <v>0</v>
      </c>
      <c r="AD144" s="109" t="n">
        <v>469.31</v>
      </c>
      <c r="AE144" s="109" t="n">
        <v>0</v>
      </c>
      <c r="AF144" s="109" t="n">
        <v>0</v>
      </c>
      <c r="AG144" s="109" t="n">
        <v>0</v>
      </c>
      <c r="AH144" s="109" t="n">
        <v>0</v>
      </c>
      <c r="AI144" s="109" t="n">
        <v>0</v>
      </c>
      <c r="AJ144" s="109" t="n">
        <v>0</v>
      </c>
      <c r="AK144" s="109" t="n">
        <v>0</v>
      </c>
      <c r="AL144" s="109" t="n">
        <v>0</v>
      </c>
      <c r="AM144" s="109" t="n">
        <v>0</v>
      </c>
      <c r="AN144" s="109" t="n">
        <v>0</v>
      </c>
      <c r="AO144" s="109" t="n">
        <v>0</v>
      </c>
      <c r="AP144" s="109" t="n">
        <v>0</v>
      </c>
      <c r="AQ144" s="109" t="n">
        <v>0</v>
      </c>
      <c r="AR144" s="109" t="n">
        <v>0</v>
      </c>
      <c r="AS144" s="109" t="n">
        <v>0</v>
      </c>
      <c r="AT144" s="109" t="n">
        <v>457.23</v>
      </c>
      <c r="AU144" s="109" t="n">
        <v>0</v>
      </c>
      <c r="AV144" s="109" t="n">
        <v>0</v>
      </c>
      <c r="AW144" s="109" t="n">
        <v>0</v>
      </c>
      <c r="AX144" s="109" t="n">
        <v>0</v>
      </c>
      <c r="AY144" s="109" t="n">
        <v>0</v>
      </c>
      <c r="AZ144" s="109" t="n">
        <v>0</v>
      </c>
      <c r="BA144" s="109" t="n">
        <v>0</v>
      </c>
      <c r="BB144" s="109" t="n">
        <v>0</v>
      </c>
      <c r="BC144" s="109" t="n">
        <v>0</v>
      </c>
      <c r="BD144" s="109" t="n">
        <v>0</v>
      </c>
      <c r="BE144" s="109" t="n">
        <v>0</v>
      </c>
      <c r="BF144" s="109" t="n">
        <v>0</v>
      </c>
      <c r="BG144" s="109" t="n">
        <v>3089.88</v>
      </c>
      <c r="BH144" s="109" t="n">
        <v>0</v>
      </c>
      <c r="BI144" s="109" t="n">
        <v>0</v>
      </c>
      <c r="BJ144" s="109" t="n">
        <v>0</v>
      </c>
      <c r="BK144" s="109" t="n">
        <v>1225.96</v>
      </c>
      <c r="BL144" s="109" t="n">
        <v>0</v>
      </c>
      <c r="BM144" s="109" t="n">
        <v>456.11</v>
      </c>
      <c r="BN144" s="109" t="n">
        <v>0</v>
      </c>
      <c r="BO144" s="109" t="n">
        <v>0</v>
      </c>
      <c r="BP144" s="109" t="n">
        <v>0</v>
      </c>
      <c r="BQ144" s="109" t="n">
        <v>0</v>
      </c>
      <c r="BR144" s="109" t="n">
        <v>0</v>
      </c>
      <c r="BS144" s="109" t="n">
        <v>0</v>
      </c>
      <c r="BT144" s="109" t="n">
        <v>0</v>
      </c>
      <c r="BU144" s="109" t="n">
        <v>556.57</v>
      </c>
      <c r="BV144" s="109" t="n">
        <v>0</v>
      </c>
      <c r="BW144" s="109" t="n">
        <v>0</v>
      </c>
      <c r="BX144" s="109" t="n">
        <v>577.08</v>
      </c>
      <c r="BY144" s="109" t="n">
        <v>0</v>
      </c>
      <c r="BZ144" s="109" t="n">
        <v>0</v>
      </c>
      <c r="CA144" s="109" t="n">
        <v>0</v>
      </c>
      <c r="CB144" s="109" t="n">
        <v>145.18</v>
      </c>
      <c r="CC144" s="109" t="n">
        <v>0</v>
      </c>
      <c r="CD144" s="109" t="n">
        <v>0</v>
      </c>
      <c r="CE144" s="109" t="n">
        <v>0</v>
      </c>
      <c r="CF144" s="109" t="n">
        <v>0</v>
      </c>
      <c r="CG144" s="109" t="n">
        <v>0</v>
      </c>
      <c r="CH144" s="109" t="n">
        <v>0</v>
      </c>
      <c r="CI144" s="109" t="n">
        <v>0</v>
      </c>
      <c r="CJ144" s="109" t="n">
        <v>0</v>
      </c>
      <c r="CK144" s="109" t="n">
        <v>760.01</v>
      </c>
      <c r="CL144" s="109" t="n">
        <v>0</v>
      </c>
      <c r="CM144" s="109" t="n">
        <v>0</v>
      </c>
      <c r="CN144" s="109" t="n">
        <v>0</v>
      </c>
      <c r="CO144" s="109" t="n">
        <v>2362.36</v>
      </c>
      <c r="CP144" s="109" t="n">
        <v>0</v>
      </c>
      <c r="CQ144" s="109" t="n">
        <v>247.04</v>
      </c>
      <c r="CR144" s="109" t="n">
        <v>0</v>
      </c>
      <c r="CS144" s="109" t="n">
        <v>549.01</v>
      </c>
      <c r="CT144" s="109" t="n">
        <v>725.07</v>
      </c>
      <c r="CU144" s="109" t="n">
        <v>669.98</v>
      </c>
      <c r="CV144" s="109" t="n">
        <v>0</v>
      </c>
      <c r="CW144" s="109" t="n">
        <v>0</v>
      </c>
      <c r="CX144" s="109" t="n">
        <v>0</v>
      </c>
      <c r="CY144" s="109" t="n">
        <v>0</v>
      </c>
      <c r="CZ144" s="109" t="n">
        <v>0</v>
      </c>
      <c r="DA144" s="109" t="n">
        <v>0</v>
      </c>
      <c r="DB144" s="109" t="n">
        <v>0</v>
      </c>
      <c r="DC144" s="109" t="n">
        <v>0</v>
      </c>
      <c r="DD144" s="109" t="n">
        <v>510.2</v>
      </c>
      <c r="DE144" s="109" t="n">
        <v>0</v>
      </c>
      <c r="DF144" s="109" t="n">
        <v>512.87</v>
      </c>
      <c r="DG144" s="109" t="n">
        <v>0</v>
      </c>
      <c r="DH144" s="109" t="n">
        <v>0</v>
      </c>
      <c r="DI144" s="109" t="n">
        <v>0</v>
      </c>
      <c r="DJ144" s="109" t="n">
        <v>0</v>
      </c>
      <c r="DK144" s="109" t="n">
        <v>0</v>
      </c>
      <c r="DL144" s="109" t="n">
        <v>404.46</v>
      </c>
      <c r="DM144" s="109" t="n">
        <v>0</v>
      </c>
      <c r="DN144" s="109" t="n">
        <v>349.51</v>
      </c>
      <c r="DO144" s="109" t="n">
        <v>0</v>
      </c>
      <c r="DP144" s="109" t="n">
        <v>0</v>
      </c>
      <c r="DQ144" s="109" t="n">
        <v>0</v>
      </c>
      <c r="DR144" s="109" t="n">
        <v>0</v>
      </c>
      <c r="DS144" s="109" t="n">
        <v>0</v>
      </c>
      <c r="DT144" s="109" t="n">
        <v>0</v>
      </c>
      <c r="DU144" s="109" t="n">
        <v>0</v>
      </c>
      <c r="DV144" s="109" t="n">
        <v>0</v>
      </c>
      <c r="DW144" s="109" t="n">
        <v>1087.64</v>
      </c>
      <c r="DX144" s="109" t="n">
        <v>0</v>
      </c>
      <c r="DY144" s="109" t="n">
        <v>0</v>
      </c>
      <c r="DZ144" s="109" t="n">
        <v>0</v>
      </c>
      <c r="EA144" s="109" t="n">
        <v>0</v>
      </c>
      <c r="EB144" s="109" t="n">
        <v>0</v>
      </c>
      <c r="EC144" s="109" t="n">
        <v>0</v>
      </c>
      <c r="ED144" s="109" t="n">
        <v>0</v>
      </c>
      <c r="EE144" s="109" t="n">
        <v>0</v>
      </c>
      <c r="EF144" s="109" t="n">
        <v>0</v>
      </c>
      <c r="EG144" s="109" t="n">
        <v>0</v>
      </c>
      <c r="EH144" s="109" t="n">
        <v>0</v>
      </c>
      <c r="EI144" s="109" t="n">
        <v>0</v>
      </c>
      <c r="EJ144" s="109" t="n">
        <v>6007.75</v>
      </c>
      <c r="EK144" s="109" t="n">
        <v>0</v>
      </c>
      <c r="EL144" s="109" t="n">
        <v>0</v>
      </c>
      <c r="EM144" s="109" t="n">
        <v>587.35</v>
      </c>
      <c r="EN144" s="109" t="n">
        <v>1193.6</v>
      </c>
      <c r="EO144" s="109" t="n">
        <v>0</v>
      </c>
      <c r="EP144" s="109" t="n">
        <v>688.45</v>
      </c>
      <c r="EQ144" s="109" t="n">
        <v>0</v>
      </c>
      <c r="ER144" s="109" t="n">
        <v>335.61</v>
      </c>
      <c r="ES144" s="109" t="n">
        <v>0</v>
      </c>
      <c r="ET144" s="109" t="n">
        <v>0</v>
      </c>
      <c r="EU144" s="109" t="n">
        <v>0</v>
      </c>
      <c r="EV144" s="109" t="n">
        <v>0</v>
      </c>
      <c r="EW144" s="109" t="n">
        <v>0</v>
      </c>
      <c r="EX144" s="109" t="n">
        <v>0</v>
      </c>
      <c r="EY144" s="109" t="n">
        <f aca="false">ROUND(SUM(F144:EX144),5)</f>
        <v>30799.65</v>
      </c>
      <c r="EZ144" s="114"/>
      <c r="FA144" s="125"/>
      <c r="FB144" s="114"/>
      <c r="FC144" s="125"/>
      <c r="FD144" s="114"/>
      <c r="FE144" s="125"/>
      <c r="FF144" s="114"/>
      <c r="FG144" s="125"/>
      <c r="FH144" s="114"/>
      <c r="FI144" s="125"/>
      <c r="FJ144" s="114"/>
      <c r="FK144" s="125"/>
      <c r="FL144" s="114"/>
      <c r="FM144" s="125"/>
      <c r="FN144" s="114"/>
      <c r="FO144" s="125"/>
      <c r="FP144" s="114"/>
      <c r="FQ144" s="125"/>
      <c r="FR144" s="114"/>
      <c r="FS144" s="125"/>
      <c r="FT144" s="114"/>
      <c r="FU144" s="125"/>
      <c r="FV144" s="114"/>
      <c r="FW144" s="125"/>
      <c r="FX144" s="114"/>
      <c r="FY144" s="125"/>
      <c r="FZ144" s="114"/>
      <c r="GA144" s="125"/>
      <c r="GB144" s="114"/>
      <c r="GC144" s="125"/>
      <c r="GD144" s="114"/>
      <c r="GE144" s="125"/>
      <c r="GF144" s="114"/>
      <c r="GG144" s="125"/>
      <c r="GH144" s="114"/>
      <c r="GI144" s="125"/>
      <c r="GJ144" s="114"/>
      <c r="GK144" s="125"/>
      <c r="GL144" s="114"/>
      <c r="GM144" s="125"/>
      <c r="GN144" s="114"/>
      <c r="GO144" s="125"/>
      <c r="GP144" s="114"/>
      <c r="GQ144" s="125"/>
      <c r="GR144" s="114"/>
      <c r="GS144" s="125"/>
      <c r="GT144" s="114"/>
      <c r="GU144" s="125"/>
      <c r="GV144" s="114"/>
      <c r="GW144" s="125"/>
      <c r="GX144" s="114"/>
      <c r="GY144" s="125"/>
      <c r="GZ144" s="114"/>
      <c r="HA144" s="125"/>
      <c r="HB144" s="114"/>
      <c r="HC144" s="125"/>
      <c r="HD144" s="114"/>
      <c r="HE144" s="125"/>
      <c r="HF144" s="114"/>
      <c r="HG144" s="125"/>
      <c r="HH144" s="114"/>
      <c r="HI144" s="125"/>
      <c r="HJ144" s="114"/>
      <c r="HK144" s="125"/>
      <c r="HL144" s="114"/>
      <c r="HM144" s="125"/>
      <c r="HN144" s="114"/>
      <c r="HO144" s="125"/>
      <c r="HP144" s="114"/>
      <c r="HQ144" s="125"/>
      <c r="HR144" s="114"/>
      <c r="HS144" s="125"/>
      <c r="HT144" s="114"/>
      <c r="HU144" s="125"/>
      <c r="HV144" s="114"/>
      <c r="HW144" s="125"/>
      <c r="HX144" s="114"/>
      <c r="HY144" s="125"/>
      <c r="HZ144" s="114"/>
      <c r="IA144" s="125"/>
      <c r="IB144" s="114"/>
      <c r="IC144" s="125"/>
      <c r="ID144" s="114"/>
      <c r="IE144" s="125"/>
      <c r="IF144" s="114"/>
      <c r="IG144" s="125"/>
      <c r="IH144" s="114"/>
      <c r="II144" s="125"/>
      <c r="IJ144" s="114"/>
      <c r="IK144" s="125"/>
      <c r="IL144" s="114"/>
      <c r="IM144" s="125"/>
      <c r="IN144" s="114"/>
      <c r="IO144" s="125"/>
      <c r="IP144" s="114"/>
      <c r="IQ144" s="125"/>
      <c r="IR144" s="114"/>
      <c r="IS144" s="125"/>
      <c r="IT144" s="114"/>
      <c r="IU144" s="125"/>
      <c r="IV144" s="114"/>
      <c r="IW144" s="125"/>
      <c r="IX144" s="114"/>
      <c r="IY144" s="125"/>
      <c r="IZ144" s="114"/>
      <c r="JA144" s="125"/>
      <c r="JB144" s="114"/>
      <c r="JC144" s="125"/>
      <c r="JD144" s="114"/>
      <c r="JE144" s="125"/>
      <c r="JF144" s="114"/>
      <c r="JG144" s="125"/>
      <c r="JH144" s="114"/>
      <c r="JI144" s="125"/>
      <c r="JJ144" s="114"/>
      <c r="JK144" s="125"/>
      <c r="JL144" s="114"/>
      <c r="JM144" s="125"/>
      <c r="JN144" s="114"/>
      <c r="JO144" s="125"/>
      <c r="JP144" s="114"/>
      <c r="JQ144" s="125"/>
      <c r="JR144" s="114"/>
      <c r="JS144" s="125"/>
      <c r="JT144" s="114"/>
      <c r="JU144" s="125"/>
      <c r="JV144" s="114"/>
      <c r="JW144" s="125"/>
      <c r="JX144" s="114"/>
      <c r="JY144" s="126"/>
      <c r="JZ144" s="126"/>
      <c r="KA144" s="126"/>
      <c r="KB144" s="126"/>
      <c r="KC144" s="126"/>
      <c r="KD144" s="126"/>
      <c r="KE144" s="126"/>
      <c r="KF144" s="126"/>
      <c r="KG144" s="126"/>
      <c r="KH144" s="126"/>
      <c r="KI144" s="126"/>
      <c r="KJ144" s="126"/>
      <c r="KK144" s="126"/>
      <c r="KL144" s="126"/>
    </row>
    <row r="145" customFormat="false" ht="13.8" hidden="false" customHeight="false" outlineLevel="0" collapsed="false">
      <c r="A145" s="76"/>
      <c r="B145" s="76"/>
      <c r="C145" s="76"/>
      <c r="D145" s="76"/>
      <c r="E145" s="76" t="s">
        <v>180</v>
      </c>
      <c r="F145" s="109" t="n">
        <v>0</v>
      </c>
      <c r="G145" s="109" t="n">
        <v>0</v>
      </c>
      <c r="H145" s="109" t="n">
        <v>0</v>
      </c>
      <c r="I145" s="109" t="n">
        <v>0</v>
      </c>
      <c r="J145" s="109" t="n">
        <v>2003.86</v>
      </c>
      <c r="K145" s="109" t="n">
        <v>0</v>
      </c>
      <c r="L145" s="109" t="n">
        <v>0</v>
      </c>
      <c r="M145" s="109" t="n">
        <v>0</v>
      </c>
      <c r="N145" s="109" t="n">
        <v>0</v>
      </c>
      <c r="O145" s="109" t="n">
        <v>788.14</v>
      </c>
      <c r="P145" s="109" t="n">
        <v>0</v>
      </c>
      <c r="Q145" s="109" t="n">
        <v>0</v>
      </c>
      <c r="R145" s="109" t="n">
        <v>0</v>
      </c>
      <c r="S145" s="109" t="n">
        <v>0</v>
      </c>
      <c r="T145" s="109" t="n">
        <v>0</v>
      </c>
      <c r="U145" s="109" t="n">
        <v>0</v>
      </c>
      <c r="V145" s="109" t="n">
        <v>0</v>
      </c>
      <c r="W145" s="109" t="n">
        <v>0</v>
      </c>
      <c r="X145" s="109" t="n">
        <v>0</v>
      </c>
      <c r="Y145" s="109" t="n">
        <v>9224.94</v>
      </c>
      <c r="Z145" s="109" t="n">
        <v>0</v>
      </c>
      <c r="AA145" s="109" t="n">
        <v>0</v>
      </c>
      <c r="AB145" s="109" t="n">
        <v>0</v>
      </c>
      <c r="AC145" s="109" t="n">
        <v>0</v>
      </c>
      <c r="AD145" s="109" t="n">
        <v>0</v>
      </c>
      <c r="AE145" s="109" t="n">
        <v>0</v>
      </c>
      <c r="AF145" s="109" t="n">
        <v>0</v>
      </c>
      <c r="AG145" s="109" t="n">
        <v>0</v>
      </c>
      <c r="AH145" s="109" t="n">
        <v>0</v>
      </c>
      <c r="AI145" s="109" t="n">
        <v>0</v>
      </c>
      <c r="AJ145" s="109" t="n">
        <v>0</v>
      </c>
      <c r="AK145" s="109" t="n">
        <v>0</v>
      </c>
      <c r="AL145" s="109" t="n">
        <v>0</v>
      </c>
      <c r="AM145" s="109" t="n">
        <v>0</v>
      </c>
      <c r="AN145" s="109" t="n">
        <v>0</v>
      </c>
      <c r="AO145" s="109" t="n">
        <v>0</v>
      </c>
      <c r="AP145" s="109" t="n">
        <v>0</v>
      </c>
      <c r="AQ145" s="109" t="n">
        <v>0</v>
      </c>
      <c r="AR145" s="109" t="n">
        <v>0</v>
      </c>
      <c r="AS145" s="109" t="n">
        <v>0</v>
      </c>
      <c r="AT145" s="109" t="n">
        <v>0</v>
      </c>
      <c r="AU145" s="109" t="n">
        <v>0</v>
      </c>
      <c r="AV145" s="109" t="n">
        <v>0</v>
      </c>
      <c r="AW145" s="109" t="n">
        <v>0</v>
      </c>
      <c r="AX145" s="109" t="n">
        <v>0</v>
      </c>
      <c r="AY145" s="109" t="n">
        <v>0</v>
      </c>
      <c r="AZ145" s="109" t="n">
        <v>0</v>
      </c>
      <c r="BA145" s="109" t="n">
        <v>0</v>
      </c>
      <c r="BB145" s="109" t="n">
        <v>0</v>
      </c>
      <c r="BC145" s="109" t="n">
        <v>0</v>
      </c>
      <c r="BD145" s="109" t="n">
        <v>0</v>
      </c>
      <c r="BE145" s="109" t="n">
        <v>0</v>
      </c>
      <c r="BF145" s="109" t="n">
        <v>0</v>
      </c>
      <c r="BG145" s="109" t="n">
        <v>0</v>
      </c>
      <c r="BH145" s="109" t="n">
        <v>0</v>
      </c>
      <c r="BI145" s="109" t="n">
        <v>0</v>
      </c>
      <c r="BJ145" s="109" t="n">
        <v>0</v>
      </c>
      <c r="BK145" s="109" t="n">
        <v>0</v>
      </c>
      <c r="BL145" s="109" t="n">
        <v>0</v>
      </c>
      <c r="BM145" s="109" t="n">
        <v>0</v>
      </c>
      <c r="BN145" s="109" t="n">
        <v>0</v>
      </c>
      <c r="BO145" s="109" t="n">
        <v>0</v>
      </c>
      <c r="BP145" s="109" t="n">
        <v>0</v>
      </c>
      <c r="BQ145" s="109" t="n">
        <v>0</v>
      </c>
      <c r="BR145" s="109" t="n">
        <v>0</v>
      </c>
      <c r="BS145" s="109" t="n">
        <v>0</v>
      </c>
      <c r="BT145" s="109" t="n">
        <v>0</v>
      </c>
      <c r="BU145" s="109" t="n">
        <v>0</v>
      </c>
      <c r="BV145" s="109" t="n">
        <v>0</v>
      </c>
      <c r="BW145" s="109" t="n">
        <v>0</v>
      </c>
      <c r="BX145" s="109" t="n">
        <v>0</v>
      </c>
      <c r="BY145" s="109" t="n">
        <v>0</v>
      </c>
      <c r="BZ145" s="109" t="n">
        <v>0</v>
      </c>
      <c r="CA145" s="109" t="n">
        <v>0</v>
      </c>
      <c r="CB145" s="109" t="n">
        <v>0</v>
      </c>
      <c r="CC145" s="109" t="n">
        <v>0</v>
      </c>
      <c r="CD145" s="109" t="n">
        <v>0</v>
      </c>
      <c r="CE145" s="109" t="n">
        <v>0</v>
      </c>
      <c r="CF145" s="109" t="n">
        <v>0</v>
      </c>
      <c r="CG145" s="109" t="n">
        <v>0</v>
      </c>
      <c r="CH145" s="109" t="n">
        <v>0</v>
      </c>
      <c r="CI145" s="109" t="n">
        <v>0</v>
      </c>
      <c r="CJ145" s="109" t="n">
        <v>0</v>
      </c>
      <c r="CK145" s="109" t="n">
        <v>0</v>
      </c>
      <c r="CL145" s="109" t="n">
        <v>0</v>
      </c>
      <c r="CM145" s="109" t="n">
        <v>0</v>
      </c>
      <c r="CN145" s="109" t="n">
        <v>0</v>
      </c>
      <c r="CO145" s="109" t="n">
        <v>0</v>
      </c>
      <c r="CP145" s="109" t="n">
        <v>0</v>
      </c>
      <c r="CQ145" s="109" t="n">
        <v>0</v>
      </c>
      <c r="CR145" s="109" t="n">
        <v>0</v>
      </c>
      <c r="CS145" s="109" t="n">
        <v>0</v>
      </c>
      <c r="CT145" s="109" t="n">
        <v>0</v>
      </c>
      <c r="CU145" s="109" t="n">
        <v>0</v>
      </c>
      <c r="CV145" s="109" t="n">
        <v>0</v>
      </c>
      <c r="CW145" s="109" t="n">
        <v>0</v>
      </c>
      <c r="CX145" s="109" t="n">
        <v>0</v>
      </c>
      <c r="CY145" s="109" t="n">
        <v>0</v>
      </c>
      <c r="CZ145" s="109" t="n">
        <v>0</v>
      </c>
      <c r="DA145" s="109" t="n">
        <v>0</v>
      </c>
      <c r="DB145" s="109" t="n">
        <v>0</v>
      </c>
      <c r="DC145" s="109" t="n">
        <v>0</v>
      </c>
      <c r="DD145" s="109" t="n">
        <v>0</v>
      </c>
      <c r="DE145" s="109" t="n">
        <v>0</v>
      </c>
      <c r="DF145" s="109" t="n">
        <v>0</v>
      </c>
      <c r="DG145" s="109" t="n">
        <v>0</v>
      </c>
      <c r="DH145" s="109" t="n">
        <v>0</v>
      </c>
      <c r="DI145" s="109" t="n">
        <v>0</v>
      </c>
      <c r="DJ145" s="109" t="n">
        <v>0</v>
      </c>
      <c r="DK145" s="109" t="n">
        <v>0</v>
      </c>
      <c r="DL145" s="109" t="n">
        <v>0</v>
      </c>
      <c r="DM145" s="109" t="n">
        <v>0</v>
      </c>
      <c r="DN145" s="109" t="n">
        <v>0</v>
      </c>
      <c r="DO145" s="109" t="n">
        <v>0</v>
      </c>
      <c r="DP145" s="109" t="n">
        <v>0</v>
      </c>
      <c r="DQ145" s="109" t="n">
        <v>0</v>
      </c>
      <c r="DR145" s="109" t="n">
        <v>0</v>
      </c>
      <c r="DS145" s="109" t="n">
        <v>0</v>
      </c>
      <c r="DT145" s="109" t="n">
        <v>0</v>
      </c>
      <c r="DU145" s="109" t="n">
        <v>0</v>
      </c>
      <c r="DV145" s="109" t="n">
        <v>0</v>
      </c>
      <c r="DW145" s="109" t="n">
        <v>888.67</v>
      </c>
      <c r="DX145" s="109" t="n">
        <v>0</v>
      </c>
      <c r="DY145" s="109" t="n">
        <v>0</v>
      </c>
      <c r="DZ145" s="109" t="n">
        <v>0</v>
      </c>
      <c r="EA145" s="109" t="n">
        <v>0</v>
      </c>
      <c r="EB145" s="109" t="n">
        <v>0</v>
      </c>
      <c r="EC145" s="109" t="n">
        <v>0</v>
      </c>
      <c r="ED145" s="109" t="n">
        <v>0</v>
      </c>
      <c r="EE145" s="109" t="n">
        <v>0</v>
      </c>
      <c r="EF145" s="109" t="n">
        <v>0</v>
      </c>
      <c r="EG145" s="109" t="n">
        <v>0</v>
      </c>
      <c r="EH145" s="109" t="n">
        <v>0</v>
      </c>
      <c r="EI145" s="109" t="n">
        <v>0</v>
      </c>
      <c r="EJ145" s="109" t="n">
        <v>6150.4</v>
      </c>
      <c r="EK145" s="109" t="n">
        <v>0</v>
      </c>
      <c r="EL145" s="109" t="n">
        <v>0</v>
      </c>
      <c r="EM145" s="109" t="n">
        <v>0</v>
      </c>
      <c r="EN145" s="109" t="n">
        <v>0</v>
      </c>
      <c r="EO145" s="109" t="n">
        <v>0</v>
      </c>
      <c r="EP145" s="109" t="n">
        <v>0</v>
      </c>
      <c r="EQ145" s="109" t="n">
        <v>0</v>
      </c>
      <c r="ER145" s="109" t="n">
        <v>0</v>
      </c>
      <c r="ES145" s="109" t="n">
        <v>0</v>
      </c>
      <c r="ET145" s="109" t="n">
        <v>0</v>
      </c>
      <c r="EU145" s="109" t="n">
        <v>0</v>
      </c>
      <c r="EV145" s="109" t="n">
        <v>0</v>
      </c>
      <c r="EW145" s="109" t="n">
        <v>0</v>
      </c>
      <c r="EX145" s="109" t="n">
        <v>0</v>
      </c>
      <c r="EY145" s="109" t="n">
        <f aca="false">ROUND(SUM(F145:EX145),5)</f>
        <v>19056.01</v>
      </c>
      <c r="EZ145" s="114"/>
      <c r="FA145" s="125"/>
      <c r="FB145" s="114"/>
      <c r="FC145" s="125"/>
      <c r="FD145" s="114"/>
      <c r="FE145" s="125"/>
      <c r="FF145" s="114"/>
      <c r="FG145" s="125"/>
      <c r="FH145" s="114"/>
      <c r="FI145" s="125"/>
      <c r="FJ145" s="114"/>
      <c r="FK145" s="125"/>
      <c r="FL145" s="114"/>
      <c r="FM145" s="125"/>
      <c r="FN145" s="114"/>
      <c r="FO145" s="125"/>
      <c r="FP145" s="114"/>
      <c r="FQ145" s="125"/>
      <c r="FR145" s="114"/>
      <c r="FS145" s="125"/>
      <c r="FT145" s="114"/>
      <c r="FU145" s="125"/>
      <c r="FV145" s="114"/>
      <c r="FW145" s="125"/>
      <c r="FX145" s="114"/>
      <c r="FY145" s="125"/>
      <c r="FZ145" s="114"/>
      <c r="GA145" s="125"/>
      <c r="GB145" s="114"/>
      <c r="GC145" s="125"/>
      <c r="GD145" s="114"/>
      <c r="GE145" s="125"/>
      <c r="GF145" s="114"/>
      <c r="GG145" s="125"/>
      <c r="GH145" s="114"/>
      <c r="GI145" s="125"/>
      <c r="GJ145" s="114"/>
      <c r="GK145" s="125"/>
      <c r="GL145" s="114"/>
      <c r="GM145" s="125"/>
      <c r="GN145" s="114"/>
      <c r="GO145" s="125"/>
      <c r="GP145" s="114"/>
      <c r="GQ145" s="125"/>
      <c r="GR145" s="114"/>
      <c r="GS145" s="125"/>
      <c r="GT145" s="114"/>
      <c r="GU145" s="125"/>
      <c r="GV145" s="114"/>
      <c r="GW145" s="125"/>
      <c r="GX145" s="114"/>
      <c r="GY145" s="125"/>
      <c r="GZ145" s="114"/>
      <c r="HA145" s="125"/>
      <c r="HB145" s="114"/>
      <c r="HC145" s="125"/>
      <c r="HD145" s="114"/>
      <c r="HE145" s="125"/>
      <c r="HF145" s="114"/>
      <c r="HG145" s="125"/>
      <c r="HH145" s="114"/>
      <c r="HI145" s="125"/>
      <c r="HJ145" s="114"/>
      <c r="HK145" s="125"/>
      <c r="HL145" s="114"/>
      <c r="HM145" s="125"/>
      <c r="HN145" s="114"/>
      <c r="HO145" s="125"/>
      <c r="HP145" s="114"/>
      <c r="HQ145" s="125"/>
      <c r="HR145" s="114"/>
      <c r="HS145" s="125"/>
      <c r="HT145" s="114"/>
      <c r="HU145" s="125"/>
      <c r="HV145" s="114"/>
      <c r="HW145" s="125"/>
      <c r="HX145" s="114"/>
      <c r="HY145" s="125"/>
      <c r="HZ145" s="114"/>
      <c r="IA145" s="125"/>
      <c r="IB145" s="114"/>
      <c r="IC145" s="125"/>
      <c r="ID145" s="114"/>
      <c r="IE145" s="125"/>
      <c r="IF145" s="114"/>
      <c r="IG145" s="125"/>
      <c r="IH145" s="114"/>
      <c r="II145" s="125"/>
      <c r="IJ145" s="114"/>
      <c r="IK145" s="125"/>
      <c r="IL145" s="114"/>
      <c r="IM145" s="125"/>
      <c r="IN145" s="114"/>
      <c r="IO145" s="125"/>
      <c r="IP145" s="114"/>
      <c r="IQ145" s="125"/>
      <c r="IR145" s="114"/>
      <c r="IS145" s="125"/>
      <c r="IT145" s="114"/>
      <c r="IU145" s="125"/>
      <c r="IV145" s="114"/>
      <c r="IW145" s="125"/>
      <c r="IX145" s="114"/>
      <c r="IY145" s="125"/>
      <c r="IZ145" s="114"/>
      <c r="JA145" s="125"/>
      <c r="JB145" s="114"/>
      <c r="JC145" s="125"/>
      <c r="JD145" s="114"/>
      <c r="JE145" s="125"/>
      <c r="JF145" s="114"/>
      <c r="JG145" s="125"/>
      <c r="JH145" s="114"/>
      <c r="JI145" s="125"/>
      <c r="JJ145" s="114"/>
      <c r="JK145" s="125"/>
      <c r="JL145" s="114"/>
      <c r="JM145" s="125"/>
      <c r="JN145" s="114"/>
      <c r="JO145" s="125"/>
      <c r="JP145" s="114"/>
      <c r="JQ145" s="125"/>
      <c r="JR145" s="114"/>
      <c r="JS145" s="125"/>
      <c r="JT145" s="114"/>
      <c r="JU145" s="125"/>
      <c r="JV145" s="114"/>
      <c r="JW145" s="125"/>
      <c r="JX145" s="114"/>
      <c r="JY145" s="126"/>
      <c r="JZ145" s="126"/>
      <c r="KA145" s="126"/>
      <c r="KB145" s="126"/>
      <c r="KC145" s="126"/>
      <c r="KD145" s="126"/>
      <c r="KE145" s="126"/>
      <c r="KF145" s="126"/>
      <c r="KG145" s="126"/>
      <c r="KH145" s="126"/>
      <c r="KI145" s="126"/>
      <c r="KJ145" s="126"/>
      <c r="KK145" s="126"/>
      <c r="KL145" s="126"/>
    </row>
    <row r="146" customFormat="false" ht="13.8" hidden="false" customHeight="false" outlineLevel="0" collapsed="false">
      <c r="A146" s="76"/>
      <c r="B146" s="76"/>
      <c r="C146" s="76"/>
      <c r="D146" s="76"/>
      <c r="E146" s="76" t="s">
        <v>181</v>
      </c>
      <c r="F146" s="109" t="n">
        <v>0</v>
      </c>
      <c r="G146" s="109" t="n">
        <v>0</v>
      </c>
      <c r="H146" s="109" t="n">
        <v>0</v>
      </c>
      <c r="I146" s="109" t="n">
        <v>0</v>
      </c>
      <c r="J146" s="109" t="n">
        <v>0</v>
      </c>
      <c r="K146" s="109" t="n">
        <v>0</v>
      </c>
      <c r="L146" s="109" t="n">
        <v>0</v>
      </c>
      <c r="M146" s="109" t="n">
        <v>0</v>
      </c>
      <c r="N146" s="109" t="n">
        <v>0</v>
      </c>
      <c r="O146" s="109" t="n">
        <v>0</v>
      </c>
      <c r="P146" s="109" t="n">
        <v>0</v>
      </c>
      <c r="Q146" s="109" t="n">
        <v>0</v>
      </c>
      <c r="R146" s="109" t="n">
        <v>0</v>
      </c>
      <c r="S146" s="109" t="n">
        <v>0</v>
      </c>
      <c r="T146" s="109" t="n">
        <v>0</v>
      </c>
      <c r="U146" s="109" t="n">
        <v>0</v>
      </c>
      <c r="V146" s="109" t="n">
        <v>0</v>
      </c>
      <c r="W146" s="109" t="n">
        <v>0</v>
      </c>
      <c r="X146" s="109" t="n">
        <v>0</v>
      </c>
      <c r="Y146" s="109" t="n">
        <v>0</v>
      </c>
      <c r="Z146" s="109" t="n">
        <v>0</v>
      </c>
      <c r="AA146" s="109" t="n">
        <v>0</v>
      </c>
      <c r="AB146" s="109" t="n">
        <v>0</v>
      </c>
      <c r="AC146" s="109" t="n">
        <v>0</v>
      </c>
      <c r="AD146" s="109" t="n">
        <v>0</v>
      </c>
      <c r="AE146" s="109" t="n">
        <v>0</v>
      </c>
      <c r="AF146" s="109" t="n">
        <v>0</v>
      </c>
      <c r="AG146" s="109" t="n">
        <v>0</v>
      </c>
      <c r="AH146" s="109" t="n">
        <v>0</v>
      </c>
      <c r="AI146" s="109" t="n">
        <v>0</v>
      </c>
      <c r="AJ146" s="109" t="n">
        <v>0</v>
      </c>
      <c r="AK146" s="109" t="n">
        <v>0</v>
      </c>
      <c r="AL146" s="109" t="n">
        <v>0</v>
      </c>
      <c r="AM146" s="109" t="n">
        <v>0</v>
      </c>
      <c r="AN146" s="109" t="n">
        <v>0</v>
      </c>
      <c r="AO146" s="109" t="n">
        <v>0</v>
      </c>
      <c r="AP146" s="109" t="n">
        <v>0</v>
      </c>
      <c r="AQ146" s="109" t="n">
        <v>0</v>
      </c>
      <c r="AR146" s="109" t="n">
        <v>0</v>
      </c>
      <c r="AS146" s="109" t="n">
        <v>0</v>
      </c>
      <c r="AT146" s="109" t="n">
        <v>0</v>
      </c>
      <c r="AU146" s="109" t="n">
        <v>0</v>
      </c>
      <c r="AV146" s="109" t="n">
        <v>0</v>
      </c>
      <c r="AW146" s="109" t="n">
        <v>0</v>
      </c>
      <c r="AX146" s="109" t="n">
        <v>0</v>
      </c>
      <c r="AY146" s="109" t="n">
        <v>0</v>
      </c>
      <c r="AZ146" s="109" t="n">
        <v>0</v>
      </c>
      <c r="BA146" s="109" t="n">
        <v>0</v>
      </c>
      <c r="BB146" s="109" t="n">
        <v>0</v>
      </c>
      <c r="BC146" s="109" t="n">
        <v>0</v>
      </c>
      <c r="BD146" s="109" t="n">
        <v>0</v>
      </c>
      <c r="BE146" s="109" t="n">
        <v>0</v>
      </c>
      <c r="BF146" s="109" t="n">
        <v>0</v>
      </c>
      <c r="BG146" s="109" t="n">
        <v>0</v>
      </c>
      <c r="BH146" s="109" t="n">
        <v>0</v>
      </c>
      <c r="BI146" s="109" t="n">
        <v>0</v>
      </c>
      <c r="BJ146" s="109" t="n">
        <v>0</v>
      </c>
      <c r="BK146" s="109" t="n">
        <v>0</v>
      </c>
      <c r="BL146" s="109" t="n">
        <v>0</v>
      </c>
      <c r="BM146" s="109" t="n">
        <v>0</v>
      </c>
      <c r="BN146" s="109" t="n">
        <v>0</v>
      </c>
      <c r="BO146" s="109" t="n">
        <v>0</v>
      </c>
      <c r="BP146" s="109" t="n">
        <v>0</v>
      </c>
      <c r="BQ146" s="109" t="n">
        <v>0</v>
      </c>
      <c r="BR146" s="109" t="n">
        <v>0</v>
      </c>
      <c r="BS146" s="109" t="n">
        <v>0</v>
      </c>
      <c r="BT146" s="109" t="n">
        <v>0</v>
      </c>
      <c r="BU146" s="109" t="n">
        <v>0</v>
      </c>
      <c r="BV146" s="109" t="n">
        <v>0</v>
      </c>
      <c r="BW146" s="109" t="n">
        <v>0</v>
      </c>
      <c r="BX146" s="109" t="n">
        <v>0</v>
      </c>
      <c r="BY146" s="109" t="n">
        <v>0</v>
      </c>
      <c r="BZ146" s="109" t="n">
        <v>0</v>
      </c>
      <c r="CA146" s="109" t="n">
        <v>0</v>
      </c>
      <c r="CB146" s="109" t="n">
        <v>0</v>
      </c>
      <c r="CC146" s="109" t="n">
        <v>0</v>
      </c>
      <c r="CD146" s="109" t="n">
        <v>0</v>
      </c>
      <c r="CE146" s="109" t="n">
        <v>0</v>
      </c>
      <c r="CF146" s="109" t="n">
        <v>0</v>
      </c>
      <c r="CG146" s="109" t="n">
        <v>0</v>
      </c>
      <c r="CH146" s="109" t="n">
        <v>0</v>
      </c>
      <c r="CI146" s="109" t="n">
        <v>0</v>
      </c>
      <c r="CJ146" s="109" t="n">
        <v>0</v>
      </c>
      <c r="CK146" s="109" t="n">
        <v>0</v>
      </c>
      <c r="CL146" s="109" t="n">
        <v>0</v>
      </c>
      <c r="CM146" s="109" t="n">
        <v>0</v>
      </c>
      <c r="CN146" s="109" t="n">
        <v>0</v>
      </c>
      <c r="CO146" s="109" t="n">
        <v>0</v>
      </c>
      <c r="CP146" s="109" t="n">
        <v>0</v>
      </c>
      <c r="CQ146" s="109" t="n">
        <v>0</v>
      </c>
      <c r="CR146" s="109" t="n">
        <v>0</v>
      </c>
      <c r="CS146" s="109" t="n">
        <v>0</v>
      </c>
      <c r="CT146" s="109" t="n">
        <v>0</v>
      </c>
      <c r="CU146" s="109" t="n">
        <v>0</v>
      </c>
      <c r="CV146" s="109" t="n">
        <v>0</v>
      </c>
      <c r="CW146" s="109" t="n">
        <v>0</v>
      </c>
      <c r="CX146" s="109" t="n">
        <v>0</v>
      </c>
      <c r="CY146" s="109" t="n">
        <v>0</v>
      </c>
      <c r="CZ146" s="109" t="n">
        <v>0</v>
      </c>
      <c r="DA146" s="109" t="n">
        <v>0</v>
      </c>
      <c r="DB146" s="109" t="n">
        <v>0</v>
      </c>
      <c r="DC146" s="109" t="n">
        <v>0</v>
      </c>
      <c r="DD146" s="109" t="n">
        <v>0</v>
      </c>
      <c r="DE146" s="109" t="n">
        <v>0</v>
      </c>
      <c r="DF146" s="109" t="n">
        <v>0</v>
      </c>
      <c r="DG146" s="109" t="n">
        <v>0</v>
      </c>
      <c r="DH146" s="109" t="n">
        <v>0</v>
      </c>
      <c r="DI146" s="109" t="n">
        <v>0</v>
      </c>
      <c r="DJ146" s="109" t="n">
        <v>0</v>
      </c>
      <c r="DK146" s="109" t="n">
        <v>0</v>
      </c>
      <c r="DL146" s="109" t="n">
        <v>0</v>
      </c>
      <c r="DM146" s="109" t="n">
        <v>0</v>
      </c>
      <c r="DN146" s="109" t="n">
        <v>0</v>
      </c>
      <c r="DO146" s="109" t="n">
        <v>0</v>
      </c>
      <c r="DP146" s="109" t="n">
        <v>0</v>
      </c>
      <c r="DQ146" s="109" t="n">
        <v>0</v>
      </c>
      <c r="DR146" s="109" t="n">
        <v>0</v>
      </c>
      <c r="DS146" s="109" t="n">
        <v>0</v>
      </c>
      <c r="DT146" s="109" t="n">
        <v>0</v>
      </c>
      <c r="DU146" s="109" t="n">
        <v>0</v>
      </c>
      <c r="DV146" s="109" t="n">
        <v>0</v>
      </c>
      <c r="DW146" s="109" t="n">
        <v>0</v>
      </c>
      <c r="DX146" s="109" t="n">
        <v>0</v>
      </c>
      <c r="DY146" s="109" t="n">
        <v>0</v>
      </c>
      <c r="DZ146" s="109" t="n">
        <v>0</v>
      </c>
      <c r="EA146" s="109" t="n">
        <v>0</v>
      </c>
      <c r="EB146" s="109" t="n">
        <v>0</v>
      </c>
      <c r="EC146" s="109" t="n">
        <v>0</v>
      </c>
      <c r="ED146" s="109" t="n">
        <v>0</v>
      </c>
      <c r="EE146" s="109" t="n">
        <v>0</v>
      </c>
      <c r="EF146" s="109" t="n">
        <v>0</v>
      </c>
      <c r="EG146" s="109" t="n">
        <v>0</v>
      </c>
      <c r="EH146" s="109" t="n">
        <v>0</v>
      </c>
      <c r="EI146" s="109" t="n">
        <v>0</v>
      </c>
      <c r="EJ146" s="109" t="n">
        <v>0</v>
      </c>
      <c r="EK146" s="109" t="n">
        <v>0</v>
      </c>
      <c r="EL146" s="109" t="n">
        <v>0</v>
      </c>
      <c r="EM146" s="109" t="n">
        <v>0</v>
      </c>
      <c r="EN146" s="109" t="n">
        <v>0</v>
      </c>
      <c r="EO146" s="109" t="n">
        <v>0</v>
      </c>
      <c r="EP146" s="109" t="n">
        <v>0</v>
      </c>
      <c r="EQ146" s="109" t="n">
        <v>0</v>
      </c>
      <c r="ER146" s="109" t="n">
        <v>0</v>
      </c>
      <c r="ES146" s="109" t="n">
        <v>0</v>
      </c>
      <c r="ET146" s="109" t="n">
        <v>0</v>
      </c>
      <c r="EU146" s="109" t="n">
        <v>0</v>
      </c>
      <c r="EV146" s="109" t="n">
        <v>0</v>
      </c>
      <c r="EW146" s="109" t="n">
        <v>0</v>
      </c>
      <c r="EX146" s="109" t="n">
        <v>0</v>
      </c>
      <c r="EY146" s="109" t="n">
        <f aca="false">ROUND(SUM(F146:EX146),5)</f>
        <v>0</v>
      </c>
      <c r="EZ146" s="114"/>
      <c r="FA146" s="125"/>
      <c r="FB146" s="114"/>
      <c r="FC146" s="125"/>
      <c r="FD146" s="114"/>
      <c r="FE146" s="125"/>
      <c r="FF146" s="114"/>
      <c r="FG146" s="125"/>
      <c r="FH146" s="114"/>
      <c r="FI146" s="125"/>
      <c r="FJ146" s="114"/>
      <c r="FK146" s="125"/>
      <c r="FL146" s="114"/>
      <c r="FM146" s="125"/>
      <c r="FN146" s="114"/>
      <c r="FO146" s="125"/>
      <c r="FP146" s="114"/>
      <c r="FQ146" s="125"/>
      <c r="FR146" s="114"/>
      <c r="FS146" s="125"/>
      <c r="FT146" s="114"/>
      <c r="FU146" s="125"/>
      <c r="FV146" s="114"/>
      <c r="FW146" s="125"/>
      <c r="FX146" s="114"/>
      <c r="FY146" s="125"/>
      <c r="FZ146" s="114"/>
      <c r="GA146" s="125"/>
      <c r="GB146" s="114"/>
      <c r="GC146" s="125"/>
      <c r="GD146" s="114"/>
      <c r="GE146" s="125"/>
      <c r="GF146" s="114"/>
      <c r="GG146" s="125"/>
      <c r="GH146" s="114"/>
      <c r="GI146" s="125"/>
      <c r="GJ146" s="114"/>
      <c r="GK146" s="125"/>
      <c r="GL146" s="114"/>
      <c r="GM146" s="125"/>
      <c r="GN146" s="114"/>
      <c r="GO146" s="125"/>
      <c r="GP146" s="114"/>
      <c r="GQ146" s="125"/>
      <c r="GR146" s="114"/>
      <c r="GS146" s="125"/>
      <c r="GT146" s="114"/>
      <c r="GU146" s="125"/>
      <c r="GV146" s="114"/>
      <c r="GW146" s="125"/>
      <c r="GX146" s="114"/>
      <c r="GY146" s="125"/>
      <c r="GZ146" s="114"/>
      <c r="HA146" s="125"/>
      <c r="HB146" s="114"/>
      <c r="HC146" s="125"/>
      <c r="HD146" s="114"/>
      <c r="HE146" s="125"/>
      <c r="HF146" s="114"/>
      <c r="HG146" s="125"/>
      <c r="HH146" s="114"/>
      <c r="HI146" s="125"/>
      <c r="HJ146" s="114"/>
      <c r="HK146" s="125"/>
      <c r="HL146" s="114"/>
      <c r="HM146" s="125"/>
      <c r="HN146" s="114"/>
      <c r="HO146" s="125"/>
      <c r="HP146" s="114"/>
      <c r="HQ146" s="125"/>
      <c r="HR146" s="114"/>
      <c r="HS146" s="125"/>
      <c r="HT146" s="114"/>
      <c r="HU146" s="125"/>
      <c r="HV146" s="114"/>
      <c r="HW146" s="125"/>
      <c r="HX146" s="114"/>
      <c r="HY146" s="125"/>
      <c r="HZ146" s="114"/>
      <c r="IA146" s="125"/>
      <c r="IB146" s="114"/>
      <c r="IC146" s="125"/>
      <c r="ID146" s="114"/>
      <c r="IE146" s="125"/>
      <c r="IF146" s="114"/>
      <c r="IG146" s="125"/>
      <c r="IH146" s="114"/>
      <c r="II146" s="125"/>
      <c r="IJ146" s="114"/>
      <c r="IK146" s="125"/>
      <c r="IL146" s="114"/>
      <c r="IM146" s="125"/>
      <c r="IN146" s="114"/>
      <c r="IO146" s="125"/>
      <c r="IP146" s="114"/>
      <c r="IQ146" s="125"/>
      <c r="IR146" s="114"/>
      <c r="IS146" s="125"/>
      <c r="IT146" s="114"/>
      <c r="IU146" s="125"/>
      <c r="IV146" s="114"/>
      <c r="IW146" s="125"/>
      <c r="IX146" s="114"/>
      <c r="IY146" s="125"/>
      <c r="IZ146" s="114"/>
      <c r="JA146" s="125"/>
      <c r="JB146" s="114"/>
      <c r="JC146" s="125"/>
      <c r="JD146" s="114"/>
      <c r="JE146" s="125"/>
      <c r="JF146" s="114"/>
      <c r="JG146" s="125"/>
      <c r="JH146" s="114"/>
      <c r="JI146" s="125"/>
      <c r="JJ146" s="114"/>
      <c r="JK146" s="125"/>
      <c r="JL146" s="114"/>
      <c r="JM146" s="125"/>
      <c r="JN146" s="114"/>
      <c r="JO146" s="125"/>
      <c r="JP146" s="114"/>
      <c r="JQ146" s="125"/>
      <c r="JR146" s="114"/>
      <c r="JS146" s="125"/>
      <c r="JT146" s="114"/>
      <c r="JU146" s="125"/>
      <c r="JV146" s="114"/>
      <c r="JW146" s="125"/>
      <c r="JX146" s="114"/>
      <c r="JY146" s="126"/>
      <c r="JZ146" s="126"/>
      <c r="KA146" s="126"/>
      <c r="KB146" s="126"/>
      <c r="KC146" s="126"/>
      <c r="KD146" s="126"/>
      <c r="KE146" s="126"/>
      <c r="KF146" s="126"/>
      <c r="KG146" s="126"/>
      <c r="KH146" s="126"/>
      <c r="KI146" s="126"/>
      <c r="KJ146" s="126"/>
      <c r="KK146" s="126"/>
      <c r="KL146" s="126"/>
    </row>
    <row r="147" customFormat="false" ht="13.8" hidden="false" customHeight="false" outlineLevel="0" collapsed="false">
      <c r="A147" s="76"/>
      <c r="B147" s="76"/>
      <c r="C147" s="76"/>
      <c r="D147" s="76"/>
      <c r="E147" s="76" t="s">
        <v>182</v>
      </c>
      <c r="F147" s="109" t="n">
        <v>0</v>
      </c>
      <c r="G147" s="109" t="n">
        <v>0</v>
      </c>
      <c r="H147" s="109" t="n">
        <v>5488.64</v>
      </c>
      <c r="I147" s="109" t="n">
        <v>0</v>
      </c>
      <c r="J147" s="109" t="n">
        <v>0</v>
      </c>
      <c r="K147" s="109" t="n">
        <v>0</v>
      </c>
      <c r="L147" s="109" t="n">
        <v>0</v>
      </c>
      <c r="M147" s="109" t="n">
        <v>0</v>
      </c>
      <c r="N147" s="109" t="n">
        <v>0</v>
      </c>
      <c r="O147" s="109" t="n">
        <v>0</v>
      </c>
      <c r="P147" s="109" t="n">
        <v>0</v>
      </c>
      <c r="Q147" s="109" t="n">
        <v>0</v>
      </c>
      <c r="R147" s="109" t="n">
        <v>0</v>
      </c>
      <c r="S147" s="109" t="n">
        <v>0</v>
      </c>
      <c r="T147" s="109" t="n">
        <v>0</v>
      </c>
      <c r="U147" s="109" t="n">
        <v>0</v>
      </c>
      <c r="V147" s="109" t="n">
        <v>0</v>
      </c>
      <c r="W147" s="109" t="n">
        <v>0</v>
      </c>
      <c r="X147" s="109" t="n">
        <v>0</v>
      </c>
      <c r="Y147" s="109" t="n">
        <v>0</v>
      </c>
      <c r="Z147" s="109" t="n">
        <v>0</v>
      </c>
      <c r="AA147" s="109" t="n">
        <v>0</v>
      </c>
      <c r="AB147" s="109" t="n">
        <v>0</v>
      </c>
      <c r="AC147" s="109" t="n">
        <v>0</v>
      </c>
      <c r="AD147" s="109" t="n">
        <v>0</v>
      </c>
      <c r="AE147" s="109" t="n">
        <v>0</v>
      </c>
      <c r="AF147" s="109" t="n">
        <v>0</v>
      </c>
      <c r="AG147" s="109" t="n">
        <v>0</v>
      </c>
      <c r="AH147" s="109" t="n">
        <v>0</v>
      </c>
      <c r="AI147" s="109" t="n">
        <v>0</v>
      </c>
      <c r="AJ147" s="109" t="n">
        <v>0</v>
      </c>
      <c r="AK147" s="109" t="n">
        <v>0</v>
      </c>
      <c r="AL147" s="109" t="n">
        <v>0</v>
      </c>
      <c r="AM147" s="109" t="n">
        <v>0</v>
      </c>
      <c r="AN147" s="109" t="n">
        <v>0</v>
      </c>
      <c r="AO147" s="109" t="n">
        <v>0</v>
      </c>
      <c r="AP147" s="109" t="n">
        <v>0</v>
      </c>
      <c r="AQ147" s="109" t="n">
        <v>0</v>
      </c>
      <c r="AR147" s="109" t="n">
        <v>0</v>
      </c>
      <c r="AS147" s="109" t="n">
        <v>0</v>
      </c>
      <c r="AT147" s="109" t="n">
        <v>0</v>
      </c>
      <c r="AU147" s="109" t="n">
        <v>0</v>
      </c>
      <c r="AV147" s="109" t="n">
        <v>0</v>
      </c>
      <c r="AW147" s="109" t="n">
        <v>0</v>
      </c>
      <c r="AX147" s="109" t="n">
        <v>0</v>
      </c>
      <c r="AY147" s="109" t="n">
        <v>0</v>
      </c>
      <c r="AZ147" s="109" t="n">
        <v>0</v>
      </c>
      <c r="BA147" s="109" t="n">
        <v>0</v>
      </c>
      <c r="BB147" s="109" t="n">
        <v>0</v>
      </c>
      <c r="BC147" s="109" t="n">
        <v>0</v>
      </c>
      <c r="BD147" s="109" t="n">
        <v>0</v>
      </c>
      <c r="BE147" s="109" t="n">
        <v>0</v>
      </c>
      <c r="BF147" s="109" t="n">
        <v>0</v>
      </c>
      <c r="BG147" s="109" t="n">
        <v>0</v>
      </c>
      <c r="BH147" s="109" t="n">
        <v>0</v>
      </c>
      <c r="BI147" s="109" t="n">
        <v>0</v>
      </c>
      <c r="BJ147" s="109" t="n">
        <v>0</v>
      </c>
      <c r="BK147" s="109" t="n">
        <v>0</v>
      </c>
      <c r="BL147" s="109" t="n">
        <v>0</v>
      </c>
      <c r="BM147" s="109" t="n">
        <v>0</v>
      </c>
      <c r="BN147" s="109" t="n">
        <v>0</v>
      </c>
      <c r="BO147" s="109" t="n">
        <v>0</v>
      </c>
      <c r="BP147" s="109" t="n">
        <v>0</v>
      </c>
      <c r="BQ147" s="109" t="n">
        <v>0</v>
      </c>
      <c r="BR147" s="109" t="n">
        <v>0</v>
      </c>
      <c r="BS147" s="109" t="n">
        <v>0</v>
      </c>
      <c r="BT147" s="109" t="n">
        <v>0</v>
      </c>
      <c r="BU147" s="109" t="n">
        <v>0</v>
      </c>
      <c r="BV147" s="109" t="n">
        <v>0</v>
      </c>
      <c r="BW147" s="109" t="n">
        <v>0</v>
      </c>
      <c r="BX147" s="109" t="n">
        <v>0</v>
      </c>
      <c r="BY147" s="109" t="n">
        <v>0</v>
      </c>
      <c r="BZ147" s="109" t="n">
        <v>0</v>
      </c>
      <c r="CA147" s="109" t="n">
        <v>0</v>
      </c>
      <c r="CB147" s="109" t="n">
        <v>0</v>
      </c>
      <c r="CC147" s="109" t="n">
        <v>0</v>
      </c>
      <c r="CD147" s="109" t="n">
        <v>0</v>
      </c>
      <c r="CE147" s="109" t="n">
        <v>0</v>
      </c>
      <c r="CF147" s="109" t="n">
        <v>0</v>
      </c>
      <c r="CG147" s="109" t="n">
        <v>0</v>
      </c>
      <c r="CH147" s="109" t="n">
        <v>0</v>
      </c>
      <c r="CI147" s="109" t="n">
        <v>0</v>
      </c>
      <c r="CJ147" s="109" t="n">
        <v>0</v>
      </c>
      <c r="CK147" s="109" t="n">
        <v>0</v>
      </c>
      <c r="CL147" s="109" t="n">
        <v>0</v>
      </c>
      <c r="CM147" s="109" t="n">
        <v>0</v>
      </c>
      <c r="CN147" s="109" t="n">
        <v>0</v>
      </c>
      <c r="CO147" s="109" t="n">
        <v>0</v>
      </c>
      <c r="CP147" s="109" t="n">
        <v>0</v>
      </c>
      <c r="CQ147" s="109" t="n">
        <v>0</v>
      </c>
      <c r="CR147" s="109" t="n">
        <v>0</v>
      </c>
      <c r="CS147" s="109" t="n">
        <v>0</v>
      </c>
      <c r="CT147" s="109" t="n">
        <v>0</v>
      </c>
      <c r="CU147" s="109" t="n">
        <v>0</v>
      </c>
      <c r="CV147" s="109" t="n">
        <v>0</v>
      </c>
      <c r="CW147" s="109" t="n">
        <v>0</v>
      </c>
      <c r="CX147" s="109" t="n">
        <v>0</v>
      </c>
      <c r="CY147" s="109" t="n">
        <v>0</v>
      </c>
      <c r="CZ147" s="109" t="n">
        <v>0</v>
      </c>
      <c r="DA147" s="109" t="n">
        <v>0</v>
      </c>
      <c r="DB147" s="109" t="n">
        <v>0</v>
      </c>
      <c r="DC147" s="109" t="n">
        <v>0</v>
      </c>
      <c r="DD147" s="109" t="n">
        <v>0</v>
      </c>
      <c r="DE147" s="109" t="n">
        <v>0</v>
      </c>
      <c r="DF147" s="109" t="n">
        <v>0</v>
      </c>
      <c r="DG147" s="109" t="n">
        <v>0</v>
      </c>
      <c r="DH147" s="109" t="n">
        <v>0</v>
      </c>
      <c r="DI147" s="109" t="n">
        <v>0</v>
      </c>
      <c r="DJ147" s="109" t="n">
        <v>0</v>
      </c>
      <c r="DK147" s="109" t="n">
        <v>0</v>
      </c>
      <c r="DL147" s="109" t="n">
        <v>0</v>
      </c>
      <c r="DM147" s="109" t="n">
        <v>0</v>
      </c>
      <c r="DN147" s="109" t="n">
        <v>0</v>
      </c>
      <c r="DO147" s="109" t="n">
        <v>0</v>
      </c>
      <c r="DP147" s="109" t="n">
        <v>0</v>
      </c>
      <c r="DQ147" s="109" t="n">
        <v>0</v>
      </c>
      <c r="DR147" s="109" t="n">
        <v>0</v>
      </c>
      <c r="DS147" s="109" t="n">
        <v>0</v>
      </c>
      <c r="DT147" s="109" t="n">
        <v>0</v>
      </c>
      <c r="DU147" s="109" t="n">
        <v>0</v>
      </c>
      <c r="DV147" s="109" t="n">
        <v>0</v>
      </c>
      <c r="DW147" s="109" t="n">
        <v>0</v>
      </c>
      <c r="DX147" s="109" t="n">
        <v>0</v>
      </c>
      <c r="DY147" s="109" t="n">
        <v>0</v>
      </c>
      <c r="DZ147" s="109" t="n">
        <v>0</v>
      </c>
      <c r="EA147" s="109" t="n">
        <v>0</v>
      </c>
      <c r="EB147" s="109" t="n">
        <v>0</v>
      </c>
      <c r="EC147" s="109" t="n">
        <v>0</v>
      </c>
      <c r="ED147" s="109" t="n">
        <v>0</v>
      </c>
      <c r="EE147" s="109" t="n">
        <v>0</v>
      </c>
      <c r="EF147" s="109" t="n">
        <v>0</v>
      </c>
      <c r="EG147" s="109" t="n">
        <v>0</v>
      </c>
      <c r="EH147" s="109" t="n">
        <v>0</v>
      </c>
      <c r="EI147" s="109" t="n">
        <v>0</v>
      </c>
      <c r="EJ147" s="109" t="n">
        <v>0</v>
      </c>
      <c r="EK147" s="109" t="n">
        <v>0</v>
      </c>
      <c r="EL147" s="109" t="n">
        <v>0</v>
      </c>
      <c r="EM147" s="109" t="n">
        <v>0</v>
      </c>
      <c r="EN147" s="109" t="n">
        <v>0</v>
      </c>
      <c r="EO147" s="109" t="n">
        <v>0</v>
      </c>
      <c r="EP147" s="109" t="n">
        <v>0</v>
      </c>
      <c r="EQ147" s="109" t="n">
        <v>0</v>
      </c>
      <c r="ER147" s="109" t="n">
        <v>0</v>
      </c>
      <c r="ES147" s="109" t="n">
        <v>0</v>
      </c>
      <c r="ET147" s="109" t="n">
        <v>0</v>
      </c>
      <c r="EU147" s="109" t="n">
        <v>0</v>
      </c>
      <c r="EV147" s="109" t="n">
        <v>0</v>
      </c>
      <c r="EW147" s="109" t="n">
        <v>0</v>
      </c>
      <c r="EX147" s="109" t="n">
        <v>0</v>
      </c>
      <c r="EY147" s="109" t="n">
        <f aca="false">ROUND(SUM(F147:EX147),5)</f>
        <v>5488.64</v>
      </c>
      <c r="EZ147" s="114"/>
      <c r="FA147" s="125"/>
      <c r="FB147" s="114"/>
      <c r="FC147" s="125"/>
      <c r="FD147" s="114"/>
      <c r="FE147" s="125"/>
      <c r="FF147" s="114"/>
      <c r="FG147" s="125"/>
      <c r="FH147" s="114"/>
      <c r="FI147" s="125"/>
      <c r="FJ147" s="114"/>
      <c r="FK147" s="125"/>
      <c r="FL147" s="114"/>
      <c r="FM147" s="125"/>
      <c r="FN147" s="114"/>
      <c r="FO147" s="125"/>
      <c r="FP147" s="114"/>
      <c r="FQ147" s="125"/>
      <c r="FR147" s="114"/>
      <c r="FS147" s="125"/>
      <c r="FT147" s="114"/>
      <c r="FU147" s="125"/>
      <c r="FV147" s="114"/>
      <c r="FW147" s="125"/>
      <c r="FX147" s="114"/>
      <c r="FY147" s="125"/>
      <c r="FZ147" s="114"/>
      <c r="GA147" s="125"/>
      <c r="GB147" s="114"/>
      <c r="GC147" s="125"/>
      <c r="GD147" s="114"/>
      <c r="GE147" s="125"/>
      <c r="GF147" s="114"/>
      <c r="GG147" s="125"/>
      <c r="GH147" s="114"/>
      <c r="GI147" s="125"/>
      <c r="GJ147" s="114"/>
      <c r="GK147" s="125"/>
      <c r="GL147" s="114"/>
      <c r="GM147" s="125"/>
      <c r="GN147" s="114"/>
      <c r="GO147" s="125"/>
      <c r="GP147" s="114"/>
      <c r="GQ147" s="125"/>
      <c r="GR147" s="114"/>
      <c r="GS147" s="125"/>
      <c r="GT147" s="114"/>
      <c r="GU147" s="125"/>
      <c r="GV147" s="114"/>
      <c r="GW147" s="125"/>
      <c r="GX147" s="114"/>
      <c r="GY147" s="125"/>
      <c r="GZ147" s="114"/>
      <c r="HA147" s="125"/>
      <c r="HB147" s="114"/>
      <c r="HC147" s="125"/>
      <c r="HD147" s="114"/>
      <c r="HE147" s="125"/>
      <c r="HF147" s="114"/>
      <c r="HG147" s="125"/>
      <c r="HH147" s="114"/>
      <c r="HI147" s="125"/>
      <c r="HJ147" s="114"/>
      <c r="HK147" s="125"/>
      <c r="HL147" s="114"/>
      <c r="HM147" s="125"/>
      <c r="HN147" s="114"/>
      <c r="HO147" s="125"/>
      <c r="HP147" s="114"/>
      <c r="HQ147" s="125"/>
      <c r="HR147" s="114"/>
      <c r="HS147" s="125"/>
      <c r="HT147" s="114"/>
      <c r="HU147" s="125"/>
      <c r="HV147" s="114"/>
      <c r="HW147" s="125"/>
      <c r="HX147" s="114"/>
      <c r="HY147" s="125"/>
      <c r="HZ147" s="114"/>
      <c r="IA147" s="125"/>
      <c r="IB147" s="114"/>
      <c r="IC147" s="125"/>
      <c r="ID147" s="114"/>
      <c r="IE147" s="125"/>
      <c r="IF147" s="114"/>
      <c r="IG147" s="125"/>
      <c r="IH147" s="114"/>
      <c r="II147" s="125"/>
      <c r="IJ147" s="114"/>
      <c r="IK147" s="125"/>
      <c r="IL147" s="114"/>
      <c r="IM147" s="125"/>
      <c r="IN147" s="114"/>
      <c r="IO147" s="125"/>
      <c r="IP147" s="114"/>
      <c r="IQ147" s="125"/>
      <c r="IR147" s="114"/>
      <c r="IS147" s="125"/>
      <c r="IT147" s="114"/>
      <c r="IU147" s="125"/>
      <c r="IV147" s="114"/>
      <c r="IW147" s="125"/>
      <c r="IX147" s="114"/>
      <c r="IY147" s="125"/>
      <c r="IZ147" s="114"/>
      <c r="JA147" s="125"/>
      <c r="JB147" s="114"/>
      <c r="JC147" s="125"/>
      <c r="JD147" s="114"/>
      <c r="JE147" s="125"/>
      <c r="JF147" s="114"/>
      <c r="JG147" s="125"/>
      <c r="JH147" s="114"/>
      <c r="JI147" s="125"/>
      <c r="JJ147" s="114"/>
      <c r="JK147" s="125"/>
      <c r="JL147" s="114"/>
      <c r="JM147" s="125"/>
      <c r="JN147" s="114"/>
      <c r="JO147" s="125"/>
      <c r="JP147" s="114"/>
      <c r="JQ147" s="125"/>
      <c r="JR147" s="114"/>
      <c r="JS147" s="125"/>
      <c r="JT147" s="114"/>
      <c r="JU147" s="125"/>
      <c r="JV147" s="114"/>
      <c r="JW147" s="125"/>
      <c r="JX147" s="114"/>
      <c r="JY147" s="126"/>
      <c r="JZ147" s="126"/>
      <c r="KA147" s="126"/>
      <c r="KB147" s="126"/>
      <c r="KC147" s="126"/>
      <c r="KD147" s="126"/>
      <c r="KE147" s="126"/>
      <c r="KF147" s="126"/>
      <c r="KG147" s="126"/>
      <c r="KH147" s="126"/>
      <c r="KI147" s="126"/>
      <c r="KJ147" s="126"/>
      <c r="KK147" s="126"/>
      <c r="KL147" s="126"/>
    </row>
    <row r="148" customFormat="false" ht="13.8" hidden="false" customHeight="false" outlineLevel="0" collapsed="false">
      <c r="A148" s="76"/>
      <c r="B148" s="76"/>
      <c r="C148" s="76"/>
      <c r="D148" s="76"/>
      <c r="E148" s="76" t="s">
        <v>183</v>
      </c>
      <c r="F148" s="109" t="n">
        <v>0</v>
      </c>
      <c r="G148" s="109" t="n">
        <v>0</v>
      </c>
      <c r="H148" s="109" t="n">
        <v>2569.37</v>
      </c>
      <c r="I148" s="109" t="n">
        <v>0</v>
      </c>
      <c r="J148" s="109" t="n">
        <v>0</v>
      </c>
      <c r="K148" s="109" t="n">
        <v>0</v>
      </c>
      <c r="L148" s="109" t="n">
        <v>0</v>
      </c>
      <c r="M148" s="109" t="n">
        <v>0</v>
      </c>
      <c r="N148" s="109" t="n">
        <v>0</v>
      </c>
      <c r="O148" s="109" t="n">
        <v>0</v>
      </c>
      <c r="P148" s="109" t="n">
        <v>0</v>
      </c>
      <c r="Q148" s="109" t="n">
        <v>0</v>
      </c>
      <c r="R148" s="109" t="n">
        <v>0</v>
      </c>
      <c r="S148" s="109" t="n">
        <v>0</v>
      </c>
      <c r="T148" s="109" t="n">
        <v>0</v>
      </c>
      <c r="U148" s="109" t="n">
        <v>0</v>
      </c>
      <c r="V148" s="109" t="n">
        <v>0</v>
      </c>
      <c r="W148" s="109" t="n">
        <v>0</v>
      </c>
      <c r="X148" s="109" t="n">
        <v>0</v>
      </c>
      <c r="Y148" s="109" t="n">
        <v>0</v>
      </c>
      <c r="Z148" s="109" t="n">
        <v>0</v>
      </c>
      <c r="AA148" s="109" t="n">
        <v>0</v>
      </c>
      <c r="AB148" s="109" t="n">
        <v>0</v>
      </c>
      <c r="AC148" s="109" t="n">
        <v>0</v>
      </c>
      <c r="AD148" s="109" t="n">
        <v>0</v>
      </c>
      <c r="AE148" s="109" t="n">
        <v>0</v>
      </c>
      <c r="AF148" s="109" t="n">
        <v>0</v>
      </c>
      <c r="AG148" s="109" t="n">
        <v>0</v>
      </c>
      <c r="AH148" s="109" t="n">
        <v>0</v>
      </c>
      <c r="AI148" s="109" t="n">
        <v>0</v>
      </c>
      <c r="AJ148" s="109" t="n">
        <v>0</v>
      </c>
      <c r="AK148" s="109" t="n">
        <v>0</v>
      </c>
      <c r="AL148" s="109" t="n">
        <v>0</v>
      </c>
      <c r="AM148" s="109" t="n">
        <v>0</v>
      </c>
      <c r="AN148" s="109" t="n">
        <v>0</v>
      </c>
      <c r="AO148" s="109" t="n">
        <v>0</v>
      </c>
      <c r="AP148" s="109" t="n">
        <v>0</v>
      </c>
      <c r="AQ148" s="109" t="n">
        <v>0</v>
      </c>
      <c r="AR148" s="109" t="n">
        <v>0</v>
      </c>
      <c r="AS148" s="109" t="n">
        <v>0</v>
      </c>
      <c r="AT148" s="109" t="n">
        <v>0</v>
      </c>
      <c r="AU148" s="109" t="n">
        <v>0</v>
      </c>
      <c r="AV148" s="109" t="n">
        <v>0</v>
      </c>
      <c r="AW148" s="109" t="n">
        <v>0</v>
      </c>
      <c r="AX148" s="109" t="n">
        <v>0</v>
      </c>
      <c r="AY148" s="109" t="n">
        <v>0</v>
      </c>
      <c r="AZ148" s="109" t="n">
        <v>0</v>
      </c>
      <c r="BA148" s="109" t="n">
        <v>0</v>
      </c>
      <c r="BB148" s="109" t="n">
        <v>0</v>
      </c>
      <c r="BC148" s="109" t="n">
        <v>0</v>
      </c>
      <c r="BD148" s="109" t="n">
        <v>0</v>
      </c>
      <c r="BE148" s="109" t="n">
        <v>0</v>
      </c>
      <c r="BF148" s="109" t="n">
        <v>0</v>
      </c>
      <c r="BG148" s="109" t="n">
        <v>0</v>
      </c>
      <c r="BH148" s="109" t="n">
        <v>0</v>
      </c>
      <c r="BI148" s="109" t="n">
        <v>0</v>
      </c>
      <c r="BJ148" s="109" t="n">
        <v>0</v>
      </c>
      <c r="BK148" s="109" t="n">
        <v>0</v>
      </c>
      <c r="BL148" s="109" t="n">
        <v>0</v>
      </c>
      <c r="BM148" s="109" t="n">
        <v>0</v>
      </c>
      <c r="BN148" s="109" t="n">
        <v>0</v>
      </c>
      <c r="BO148" s="109" t="n">
        <v>0</v>
      </c>
      <c r="BP148" s="109" t="n">
        <v>0</v>
      </c>
      <c r="BQ148" s="109" t="n">
        <v>0</v>
      </c>
      <c r="BR148" s="109" t="n">
        <v>0</v>
      </c>
      <c r="BS148" s="109" t="n">
        <v>0</v>
      </c>
      <c r="BT148" s="109" t="n">
        <v>0</v>
      </c>
      <c r="BU148" s="109" t="n">
        <v>0</v>
      </c>
      <c r="BV148" s="109" t="n">
        <v>0</v>
      </c>
      <c r="BW148" s="109" t="n">
        <v>0</v>
      </c>
      <c r="BX148" s="109" t="n">
        <v>0</v>
      </c>
      <c r="BY148" s="109" t="n">
        <v>0</v>
      </c>
      <c r="BZ148" s="109" t="n">
        <v>0</v>
      </c>
      <c r="CA148" s="109" t="n">
        <v>0</v>
      </c>
      <c r="CB148" s="109" t="n">
        <v>0</v>
      </c>
      <c r="CC148" s="109" t="n">
        <v>0</v>
      </c>
      <c r="CD148" s="109" t="n">
        <v>0</v>
      </c>
      <c r="CE148" s="109" t="n">
        <v>0</v>
      </c>
      <c r="CF148" s="109" t="n">
        <v>0</v>
      </c>
      <c r="CG148" s="109" t="n">
        <v>0</v>
      </c>
      <c r="CH148" s="109" t="n">
        <v>0</v>
      </c>
      <c r="CI148" s="109" t="n">
        <v>0</v>
      </c>
      <c r="CJ148" s="109" t="n">
        <v>0</v>
      </c>
      <c r="CK148" s="109" t="n">
        <v>0</v>
      </c>
      <c r="CL148" s="109" t="n">
        <v>0</v>
      </c>
      <c r="CM148" s="109" t="n">
        <v>0</v>
      </c>
      <c r="CN148" s="109" t="n">
        <v>0</v>
      </c>
      <c r="CO148" s="109" t="n">
        <v>0</v>
      </c>
      <c r="CP148" s="109" t="n">
        <v>0</v>
      </c>
      <c r="CQ148" s="109" t="n">
        <v>0</v>
      </c>
      <c r="CR148" s="109" t="n">
        <v>0</v>
      </c>
      <c r="CS148" s="109" t="n">
        <v>0</v>
      </c>
      <c r="CT148" s="109" t="n">
        <v>0</v>
      </c>
      <c r="CU148" s="109" t="n">
        <v>0</v>
      </c>
      <c r="CV148" s="109" t="n">
        <v>0</v>
      </c>
      <c r="CW148" s="109" t="n">
        <v>0</v>
      </c>
      <c r="CX148" s="109" t="n">
        <v>0</v>
      </c>
      <c r="CY148" s="109" t="n">
        <v>0</v>
      </c>
      <c r="CZ148" s="109" t="n">
        <v>0</v>
      </c>
      <c r="DA148" s="109" t="n">
        <v>0</v>
      </c>
      <c r="DB148" s="109" t="n">
        <v>0</v>
      </c>
      <c r="DC148" s="109" t="n">
        <v>0</v>
      </c>
      <c r="DD148" s="109" t="n">
        <v>0</v>
      </c>
      <c r="DE148" s="109" t="n">
        <v>0</v>
      </c>
      <c r="DF148" s="109" t="n">
        <v>0</v>
      </c>
      <c r="DG148" s="109" t="n">
        <v>0</v>
      </c>
      <c r="DH148" s="109" t="n">
        <v>0</v>
      </c>
      <c r="DI148" s="109" t="n">
        <v>0</v>
      </c>
      <c r="DJ148" s="109" t="n">
        <v>0</v>
      </c>
      <c r="DK148" s="109" t="n">
        <v>0</v>
      </c>
      <c r="DL148" s="109" t="n">
        <v>0</v>
      </c>
      <c r="DM148" s="109" t="n">
        <v>0</v>
      </c>
      <c r="DN148" s="109" t="n">
        <v>0</v>
      </c>
      <c r="DO148" s="109" t="n">
        <v>0</v>
      </c>
      <c r="DP148" s="109" t="n">
        <v>0</v>
      </c>
      <c r="DQ148" s="109" t="n">
        <v>0</v>
      </c>
      <c r="DR148" s="109" t="n">
        <v>0</v>
      </c>
      <c r="DS148" s="109" t="n">
        <v>0</v>
      </c>
      <c r="DT148" s="109" t="n">
        <v>0</v>
      </c>
      <c r="DU148" s="109" t="n">
        <v>0</v>
      </c>
      <c r="DV148" s="109" t="n">
        <v>0</v>
      </c>
      <c r="DW148" s="109" t="n">
        <v>0</v>
      </c>
      <c r="DX148" s="109" t="n">
        <v>0</v>
      </c>
      <c r="DY148" s="109" t="n">
        <v>0</v>
      </c>
      <c r="DZ148" s="109" t="n">
        <v>0</v>
      </c>
      <c r="EA148" s="109" t="n">
        <v>0</v>
      </c>
      <c r="EB148" s="109" t="n">
        <v>0</v>
      </c>
      <c r="EC148" s="109" t="n">
        <v>0</v>
      </c>
      <c r="ED148" s="109" t="n">
        <v>0</v>
      </c>
      <c r="EE148" s="109" t="n">
        <v>0</v>
      </c>
      <c r="EF148" s="109" t="n">
        <v>0</v>
      </c>
      <c r="EG148" s="109" t="n">
        <v>0</v>
      </c>
      <c r="EH148" s="109" t="n">
        <v>0</v>
      </c>
      <c r="EI148" s="109" t="n">
        <v>0</v>
      </c>
      <c r="EJ148" s="109" t="n">
        <v>0</v>
      </c>
      <c r="EK148" s="109" t="n">
        <v>0</v>
      </c>
      <c r="EL148" s="109" t="n">
        <v>0</v>
      </c>
      <c r="EM148" s="109" t="n">
        <v>0</v>
      </c>
      <c r="EN148" s="109" t="n">
        <v>0</v>
      </c>
      <c r="EO148" s="109" t="n">
        <v>0</v>
      </c>
      <c r="EP148" s="109" t="n">
        <v>0</v>
      </c>
      <c r="EQ148" s="109" t="n">
        <v>0</v>
      </c>
      <c r="ER148" s="109" t="n">
        <v>0</v>
      </c>
      <c r="ES148" s="109" t="n">
        <v>0</v>
      </c>
      <c r="ET148" s="109" t="n">
        <v>0</v>
      </c>
      <c r="EU148" s="109" t="n">
        <v>0</v>
      </c>
      <c r="EV148" s="109" t="n">
        <v>0</v>
      </c>
      <c r="EW148" s="109" t="n">
        <v>0</v>
      </c>
      <c r="EX148" s="109" t="n">
        <v>0</v>
      </c>
      <c r="EY148" s="109" t="n">
        <f aca="false">ROUND(SUM(F148:EX148),5)</f>
        <v>2569.37</v>
      </c>
      <c r="EZ148" s="114"/>
      <c r="FA148" s="125"/>
      <c r="FB148" s="114"/>
      <c r="FC148" s="125"/>
      <c r="FD148" s="114"/>
      <c r="FE148" s="125"/>
      <c r="FF148" s="114"/>
      <c r="FG148" s="125"/>
      <c r="FH148" s="114"/>
      <c r="FI148" s="125"/>
      <c r="FJ148" s="114"/>
      <c r="FK148" s="125"/>
      <c r="FL148" s="114"/>
      <c r="FM148" s="125"/>
      <c r="FN148" s="114"/>
      <c r="FO148" s="125"/>
      <c r="FP148" s="114"/>
      <c r="FQ148" s="125"/>
      <c r="FR148" s="114"/>
      <c r="FS148" s="125"/>
      <c r="FT148" s="114"/>
      <c r="FU148" s="125"/>
      <c r="FV148" s="114"/>
      <c r="FW148" s="125"/>
      <c r="FX148" s="114"/>
      <c r="FY148" s="125"/>
      <c r="FZ148" s="114"/>
      <c r="GA148" s="125"/>
      <c r="GB148" s="114"/>
      <c r="GC148" s="125"/>
      <c r="GD148" s="114"/>
      <c r="GE148" s="125"/>
      <c r="GF148" s="114"/>
      <c r="GG148" s="125"/>
      <c r="GH148" s="114"/>
      <c r="GI148" s="125"/>
      <c r="GJ148" s="114"/>
      <c r="GK148" s="125"/>
      <c r="GL148" s="114"/>
      <c r="GM148" s="125"/>
      <c r="GN148" s="114"/>
      <c r="GO148" s="125"/>
      <c r="GP148" s="114"/>
      <c r="GQ148" s="125"/>
      <c r="GR148" s="114"/>
      <c r="GS148" s="125"/>
      <c r="GT148" s="114"/>
      <c r="GU148" s="125"/>
      <c r="GV148" s="114"/>
      <c r="GW148" s="125"/>
      <c r="GX148" s="114"/>
      <c r="GY148" s="125"/>
      <c r="GZ148" s="114"/>
      <c r="HA148" s="125"/>
      <c r="HB148" s="114"/>
      <c r="HC148" s="125"/>
      <c r="HD148" s="114"/>
      <c r="HE148" s="125"/>
      <c r="HF148" s="114"/>
      <c r="HG148" s="125"/>
      <c r="HH148" s="114"/>
      <c r="HI148" s="125"/>
      <c r="HJ148" s="114"/>
      <c r="HK148" s="125"/>
      <c r="HL148" s="114"/>
      <c r="HM148" s="125"/>
      <c r="HN148" s="114"/>
      <c r="HO148" s="125"/>
      <c r="HP148" s="114"/>
      <c r="HQ148" s="125"/>
      <c r="HR148" s="114"/>
      <c r="HS148" s="125"/>
      <c r="HT148" s="114"/>
      <c r="HU148" s="125"/>
      <c r="HV148" s="114"/>
      <c r="HW148" s="125"/>
      <c r="HX148" s="114"/>
      <c r="HY148" s="125"/>
      <c r="HZ148" s="114"/>
      <c r="IA148" s="125"/>
      <c r="IB148" s="114"/>
      <c r="IC148" s="125"/>
      <c r="ID148" s="114"/>
      <c r="IE148" s="125"/>
      <c r="IF148" s="114"/>
      <c r="IG148" s="125"/>
      <c r="IH148" s="114"/>
      <c r="II148" s="125"/>
      <c r="IJ148" s="114"/>
      <c r="IK148" s="125"/>
      <c r="IL148" s="114"/>
      <c r="IM148" s="125"/>
      <c r="IN148" s="114"/>
      <c r="IO148" s="125"/>
      <c r="IP148" s="114"/>
      <c r="IQ148" s="125"/>
      <c r="IR148" s="114"/>
      <c r="IS148" s="125"/>
      <c r="IT148" s="114"/>
      <c r="IU148" s="125"/>
      <c r="IV148" s="114"/>
      <c r="IW148" s="125"/>
      <c r="IX148" s="114"/>
      <c r="IY148" s="125"/>
      <c r="IZ148" s="114"/>
      <c r="JA148" s="125"/>
      <c r="JB148" s="114"/>
      <c r="JC148" s="125"/>
      <c r="JD148" s="114"/>
      <c r="JE148" s="125"/>
      <c r="JF148" s="114"/>
      <c r="JG148" s="125"/>
      <c r="JH148" s="114"/>
      <c r="JI148" s="125"/>
      <c r="JJ148" s="114"/>
      <c r="JK148" s="125"/>
      <c r="JL148" s="114"/>
      <c r="JM148" s="125"/>
      <c r="JN148" s="114"/>
      <c r="JO148" s="125"/>
      <c r="JP148" s="114"/>
      <c r="JQ148" s="125"/>
      <c r="JR148" s="114"/>
      <c r="JS148" s="125"/>
      <c r="JT148" s="114"/>
      <c r="JU148" s="125"/>
      <c r="JV148" s="114"/>
      <c r="JW148" s="125"/>
      <c r="JX148" s="114"/>
      <c r="JY148" s="126"/>
      <c r="JZ148" s="126"/>
      <c r="KA148" s="126"/>
      <c r="KB148" s="126"/>
      <c r="KC148" s="126"/>
      <c r="KD148" s="126"/>
      <c r="KE148" s="126"/>
      <c r="KF148" s="126"/>
      <c r="KG148" s="126"/>
      <c r="KH148" s="126"/>
      <c r="KI148" s="126"/>
      <c r="KJ148" s="126"/>
      <c r="KK148" s="126"/>
      <c r="KL148" s="126"/>
    </row>
    <row r="149" customFormat="false" ht="13.8" hidden="false" customHeight="false" outlineLevel="0" collapsed="false">
      <c r="A149" s="76"/>
      <c r="B149" s="76"/>
      <c r="C149" s="76"/>
      <c r="D149" s="76"/>
      <c r="E149" s="76" t="s">
        <v>184</v>
      </c>
      <c r="F149" s="109" t="n">
        <v>0</v>
      </c>
      <c r="G149" s="109" t="n">
        <v>0</v>
      </c>
      <c r="H149" s="109" t="n">
        <v>0</v>
      </c>
      <c r="I149" s="109" t="n">
        <v>0</v>
      </c>
      <c r="J149" s="109" t="n">
        <v>0</v>
      </c>
      <c r="K149" s="109" t="n">
        <v>0</v>
      </c>
      <c r="L149" s="109" t="n">
        <v>0</v>
      </c>
      <c r="M149" s="109" t="n">
        <v>0</v>
      </c>
      <c r="N149" s="109" t="n">
        <v>0</v>
      </c>
      <c r="O149" s="109" t="n">
        <v>0</v>
      </c>
      <c r="P149" s="109" t="n">
        <v>0</v>
      </c>
      <c r="Q149" s="109" t="n">
        <v>0</v>
      </c>
      <c r="R149" s="109" t="n">
        <v>0</v>
      </c>
      <c r="S149" s="109" t="n">
        <v>0</v>
      </c>
      <c r="T149" s="109" t="n">
        <v>0</v>
      </c>
      <c r="U149" s="109" t="n">
        <v>0</v>
      </c>
      <c r="V149" s="109" t="n">
        <v>0</v>
      </c>
      <c r="W149" s="109" t="n">
        <v>0</v>
      </c>
      <c r="X149" s="109" t="n">
        <v>0</v>
      </c>
      <c r="Y149" s="109" t="n">
        <v>0</v>
      </c>
      <c r="Z149" s="109" t="n">
        <v>0</v>
      </c>
      <c r="AA149" s="109" t="n">
        <v>0</v>
      </c>
      <c r="AB149" s="109" t="n">
        <v>0</v>
      </c>
      <c r="AC149" s="109" t="n">
        <v>0</v>
      </c>
      <c r="AD149" s="109" t="n">
        <v>0</v>
      </c>
      <c r="AE149" s="109" t="n">
        <v>0</v>
      </c>
      <c r="AF149" s="109" t="n">
        <v>0</v>
      </c>
      <c r="AG149" s="109" t="n">
        <v>0</v>
      </c>
      <c r="AH149" s="109" t="n">
        <v>0</v>
      </c>
      <c r="AI149" s="109" t="n">
        <v>0</v>
      </c>
      <c r="AJ149" s="109" t="n">
        <v>0</v>
      </c>
      <c r="AK149" s="109" t="n">
        <v>0</v>
      </c>
      <c r="AL149" s="109" t="n">
        <v>0</v>
      </c>
      <c r="AM149" s="109" t="n">
        <v>0</v>
      </c>
      <c r="AN149" s="109" t="n">
        <v>0</v>
      </c>
      <c r="AO149" s="109" t="n">
        <v>0</v>
      </c>
      <c r="AP149" s="109" t="n">
        <v>0</v>
      </c>
      <c r="AQ149" s="109" t="n">
        <v>0</v>
      </c>
      <c r="AR149" s="109" t="n">
        <v>0</v>
      </c>
      <c r="AS149" s="109" t="n">
        <v>0</v>
      </c>
      <c r="AT149" s="109" t="n">
        <v>0</v>
      </c>
      <c r="AU149" s="109" t="n">
        <v>0</v>
      </c>
      <c r="AV149" s="109" t="n">
        <v>0</v>
      </c>
      <c r="AW149" s="109" t="n">
        <v>0</v>
      </c>
      <c r="AX149" s="109" t="n">
        <v>0</v>
      </c>
      <c r="AY149" s="109" t="n">
        <v>0</v>
      </c>
      <c r="AZ149" s="109" t="n">
        <v>0</v>
      </c>
      <c r="BA149" s="109" t="n">
        <v>0</v>
      </c>
      <c r="BB149" s="109" t="n">
        <v>0</v>
      </c>
      <c r="BC149" s="109" t="n">
        <v>0</v>
      </c>
      <c r="BD149" s="109" t="n">
        <v>0</v>
      </c>
      <c r="BE149" s="109" t="n">
        <v>0</v>
      </c>
      <c r="BF149" s="109" t="n">
        <v>0</v>
      </c>
      <c r="BG149" s="109" t="n">
        <v>0</v>
      </c>
      <c r="BH149" s="109" t="n">
        <v>0</v>
      </c>
      <c r="BI149" s="109" t="n">
        <v>0</v>
      </c>
      <c r="BJ149" s="109" t="n">
        <v>0</v>
      </c>
      <c r="BK149" s="109" t="n">
        <v>0</v>
      </c>
      <c r="BL149" s="109" t="n">
        <v>0</v>
      </c>
      <c r="BM149" s="109" t="n">
        <v>0</v>
      </c>
      <c r="BN149" s="109" t="n">
        <v>0</v>
      </c>
      <c r="BO149" s="109" t="n">
        <v>0</v>
      </c>
      <c r="BP149" s="109" t="n">
        <v>0</v>
      </c>
      <c r="BQ149" s="109" t="n">
        <v>0</v>
      </c>
      <c r="BR149" s="109" t="n">
        <v>0</v>
      </c>
      <c r="BS149" s="109" t="n">
        <v>0</v>
      </c>
      <c r="BT149" s="109" t="n">
        <v>0</v>
      </c>
      <c r="BU149" s="109" t="n">
        <v>0</v>
      </c>
      <c r="BV149" s="109" t="n">
        <v>0</v>
      </c>
      <c r="BW149" s="109" t="n">
        <v>0</v>
      </c>
      <c r="BX149" s="109" t="n">
        <v>0</v>
      </c>
      <c r="BY149" s="109" t="n">
        <v>0</v>
      </c>
      <c r="BZ149" s="109" t="n">
        <v>0</v>
      </c>
      <c r="CA149" s="109" t="n">
        <v>0</v>
      </c>
      <c r="CB149" s="109" t="n">
        <v>0</v>
      </c>
      <c r="CC149" s="109" t="n">
        <v>0</v>
      </c>
      <c r="CD149" s="109" t="n">
        <v>0</v>
      </c>
      <c r="CE149" s="109" t="n">
        <v>0</v>
      </c>
      <c r="CF149" s="109" t="n">
        <v>0</v>
      </c>
      <c r="CG149" s="109" t="n">
        <v>0</v>
      </c>
      <c r="CH149" s="109" t="n">
        <v>0</v>
      </c>
      <c r="CI149" s="109" t="n">
        <v>0</v>
      </c>
      <c r="CJ149" s="109" t="n">
        <v>0</v>
      </c>
      <c r="CK149" s="109" t="n">
        <v>0</v>
      </c>
      <c r="CL149" s="109" t="n">
        <v>0</v>
      </c>
      <c r="CM149" s="109" t="n">
        <v>0</v>
      </c>
      <c r="CN149" s="109" t="n">
        <v>0</v>
      </c>
      <c r="CO149" s="109" t="n">
        <v>0</v>
      </c>
      <c r="CP149" s="109" t="n">
        <v>0</v>
      </c>
      <c r="CQ149" s="109" t="n">
        <v>0</v>
      </c>
      <c r="CR149" s="109" t="n">
        <v>0</v>
      </c>
      <c r="CS149" s="109" t="n">
        <v>0</v>
      </c>
      <c r="CT149" s="109" t="n">
        <v>0</v>
      </c>
      <c r="CU149" s="109" t="n">
        <v>0</v>
      </c>
      <c r="CV149" s="109" t="n">
        <v>0</v>
      </c>
      <c r="CW149" s="109" t="n">
        <v>0</v>
      </c>
      <c r="CX149" s="109" t="n">
        <v>0</v>
      </c>
      <c r="CY149" s="109" t="n">
        <v>0</v>
      </c>
      <c r="CZ149" s="109" t="n">
        <v>0</v>
      </c>
      <c r="DA149" s="109" t="n">
        <v>0</v>
      </c>
      <c r="DB149" s="109" t="n">
        <v>0</v>
      </c>
      <c r="DC149" s="109" t="n">
        <v>0</v>
      </c>
      <c r="DD149" s="109" t="n">
        <v>0</v>
      </c>
      <c r="DE149" s="109" t="n">
        <v>0</v>
      </c>
      <c r="DF149" s="109" t="n">
        <v>0</v>
      </c>
      <c r="DG149" s="109" t="n">
        <v>0</v>
      </c>
      <c r="DH149" s="109" t="n">
        <v>0</v>
      </c>
      <c r="DI149" s="109" t="n">
        <v>0</v>
      </c>
      <c r="DJ149" s="109" t="n">
        <v>0</v>
      </c>
      <c r="DK149" s="109" t="n">
        <v>0</v>
      </c>
      <c r="DL149" s="109" t="n">
        <v>0</v>
      </c>
      <c r="DM149" s="109" t="n">
        <v>0</v>
      </c>
      <c r="DN149" s="109" t="n">
        <v>0</v>
      </c>
      <c r="DO149" s="109" t="n">
        <v>0</v>
      </c>
      <c r="DP149" s="109" t="n">
        <v>0</v>
      </c>
      <c r="DQ149" s="109" t="n">
        <v>0</v>
      </c>
      <c r="DR149" s="109" t="n">
        <v>0</v>
      </c>
      <c r="DS149" s="109" t="n">
        <v>0</v>
      </c>
      <c r="DT149" s="109" t="n">
        <v>0</v>
      </c>
      <c r="DU149" s="109" t="n">
        <v>0</v>
      </c>
      <c r="DV149" s="109" t="n">
        <v>0</v>
      </c>
      <c r="DW149" s="109" t="n">
        <v>0</v>
      </c>
      <c r="DX149" s="109" t="n">
        <v>0</v>
      </c>
      <c r="DY149" s="109" t="n">
        <v>0</v>
      </c>
      <c r="DZ149" s="109" t="n">
        <v>0</v>
      </c>
      <c r="EA149" s="109" t="n">
        <v>0</v>
      </c>
      <c r="EB149" s="109" t="n">
        <v>0</v>
      </c>
      <c r="EC149" s="109" t="n">
        <v>0</v>
      </c>
      <c r="ED149" s="109" t="n">
        <v>0</v>
      </c>
      <c r="EE149" s="109" t="n">
        <v>0</v>
      </c>
      <c r="EF149" s="109" t="n">
        <v>0</v>
      </c>
      <c r="EG149" s="109" t="n">
        <v>0</v>
      </c>
      <c r="EH149" s="109" t="n">
        <v>0</v>
      </c>
      <c r="EI149" s="109" t="n">
        <v>0</v>
      </c>
      <c r="EJ149" s="109" t="n">
        <v>0</v>
      </c>
      <c r="EK149" s="109" t="n">
        <v>0</v>
      </c>
      <c r="EL149" s="109" t="n">
        <v>0</v>
      </c>
      <c r="EM149" s="109" t="n">
        <v>0</v>
      </c>
      <c r="EN149" s="109" t="n">
        <v>0</v>
      </c>
      <c r="EO149" s="109" t="n">
        <v>0</v>
      </c>
      <c r="EP149" s="109" t="n">
        <v>0</v>
      </c>
      <c r="EQ149" s="109" t="n">
        <v>0</v>
      </c>
      <c r="ER149" s="109" t="n">
        <v>0</v>
      </c>
      <c r="ES149" s="109" t="n">
        <v>0</v>
      </c>
      <c r="ET149" s="109" t="n">
        <v>0</v>
      </c>
      <c r="EU149" s="109" t="n">
        <v>0</v>
      </c>
      <c r="EV149" s="109" t="n">
        <v>0</v>
      </c>
      <c r="EW149" s="109" t="n">
        <v>0</v>
      </c>
      <c r="EX149" s="109" t="n">
        <v>0</v>
      </c>
      <c r="EY149" s="109" t="n">
        <f aca="false">ROUND(SUM(F149:EX149),5)</f>
        <v>0</v>
      </c>
      <c r="EZ149" s="114"/>
      <c r="FA149" s="125"/>
      <c r="FB149" s="114"/>
      <c r="FC149" s="125"/>
      <c r="FD149" s="114"/>
      <c r="FE149" s="125"/>
      <c r="FF149" s="114"/>
      <c r="FG149" s="125"/>
      <c r="FH149" s="114"/>
      <c r="FI149" s="125"/>
      <c r="FJ149" s="114"/>
      <c r="FK149" s="125"/>
      <c r="FL149" s="114"/>
      <c r="FM149" s="125"/>
      <c r="FN149" s="114"/>
      <c r="FO149" s="125"/>
      <c r="FP149" s="114"/>
      <c r="FQ149" s="125"/>
      <c r="FR149" s="114"/>
      <c r="FS149" s="125"/>
      <c r="FT149" s="114"/>
      <c r="FU149" s="125"/>
      <c r="FV149" s="114"/>
      <c r="FW149" s="125"/>
      <c r="FX149" s="114"/>
      <c r="FY149" s="125"/>
      <c r="FZ149" s="114"/>
      <c r="GA149" s="125"/>
      <c r="GB149" s="114"/>
      <c r="GC149" s="125"/>
      <c r="GD149" s="114"/>
      <c r="GE149" s="125"/>
      <c r="GF149" s="114"/>
      <c r="GG149" s="125"/>
      <c r="GH149" s="114"/>
      <c r="GI149" s="125"/>
      <c r="GJ149" s="114"/>
      <c r="GK149" s="125"/>
      <c r="GL149" s="114"/>
      <c r="GM149" s="125"/>
      <c r="GN149" s="114"/>
      <c r="GO149" s="125"/>
      <c r="GP149" s="114"/>
      <c r="GQ149" s="125"/>
      <c r="GR149" s="114"/>
      <c r="GS149" s="125"/>
      <c r="GT149" s="114"/>
      <c r="GU149" s="125"/>
      <c r="GV149" s="114"/>
      <c r="GW149" s="125"/>
      <c r="GX149" s="114"/>
      <c r="GY149" s="125"/>
      <c r="GZ149" s="114"/>
      <c r="HA149" s="125"/>
      <c r="HB149" s="114"/>
      <c r="HC149" s="125"/>
      <c r="HD149" s="114"/>
      <c r="HE149" s="125"/>
      <c r="HF149" s="114"/>
      <c r="HG149" s="125"/>
      <c r="HH149" s="114"/>
      <c r="HI149" s="125"/>
      <c r="HJ149" s="114"/>
      <c r="HK149" s="125"/>
      <c r="HL149" s="114"/>
      <c r="HM149" s="125"/>
      <c r="HN149" s="114"/>
      <c r="HO149" s="125"/>
      <c r="HP149" s="114"/>
      <c r="HQ149" s="125"/>
      <c r="HR149" s="114"/>
      <c r="HS149" s="125"/>
      <c r="HT149" s="114"/>
      <c r="HU149" s="125"/>
      <c r="HV149" s="114"/>
      <c r="HW149" s="125"/>
      <c r="HX149" s="114"/>
      <c r="HY149" s="125"/>
      <c r="HZ149" s="114"/>
      <c r="IA149" s="125"/>
      <c r="IB149" s="114"/>
      <c r="IC149" s="125"/>
      <c r="ID149" s="114"/>
      <c r="IE149" s="125"/>
      <c r="IF149" s="114"/>
      <c r="IG149" s="125"/>
      <c r="IH149" s="114"/>
      <c r="II149" s="125"/>
      <c r="IJ149" s="114"/>
      <c r="IK149" s="125"/>
      <c r="IL149" s="114"/>
      <c r="IM149" s="125"/>
      <c r="IN149" s="114"/>
      <c r="IO149" s="125"/>
      <c r="IP149" s="114"/>
      <c r="IQ149" s="125"/>
      <c r="IR149" s="114"/>
      <c r="IS149" s="125"/>
      <c r="IT149" s="114"/>
      <c r="IU149" s="125"/>
      <c r="IV149" s="114"/>
      <c r="IW149" s="125"/>
      <c r="IX149" s="114"/>
      <c r="IY149" s="125"/>
      <c r="IZ149" s="114"/>
      <c r="JA149" s="125"/>
      <c r="JB149" s="114"/>
      <c r="JC149" s="125"/>
      <c r="JD149" s="114"/>
      <c r="JE149" s="125"/>
      <c r="JF149" s="114"/>
      <c r="JG149" s="125"/>
      <c r="JH149" s="114"/>
      <c r="JI149" s="125"/>
      <c r="JJ149" s="114"/>
      <c r="JK149" s="125"/>
      <c r="JL149" s="114"/>
      <c r="JM149" s="125"/>
      <c r="JN149" s="114"/>
      <c r="JO149" s="125"/>
      <c r="JP149" s="114"/>
      <c r="JQ149" s="125"/>
      <c r="JR149" s="114"/>
      <c r="JS149" s="125"/>
      <c r="JT149" s="114"/>
      <c r="JU149" s="125"/>
      <c r="JV149" s="114"/>
      <c r="JW149" s="125"/>
      <c r="JX149" s="114"/>
      <c r="JY149" s="126"/>
      <c r="JZ149" s="126"/>
      <c r="KA149" s="126"/>
      <c r="KB149" s="126"/>
      <c r="KC149" s="126"/>
      <c r="KD149" s="126"/>
      <c r="KE149" s="126"/>
      <c r="KF149" s="126"/>
      <c r="KG149" s="126"/>
      <c r="KH149" s="126"/>
      <c r="KI149" s="126"/>
      <c r="KJ149" s="126"/>
      <c r="KK149" s="126"/>
      <c r="KL149" s="126"/>
    </row>
    <row r="150" customFormat="false" ht="13.8" hidden="false" customHeight="false" outlineLevel="0" collapsed="false">
      <c r="A150" s="76"/>
      <c r="B150" s="76"/>
      <c r="C150" s="76"/>
      <c r="D150" s="76"/>
      <c r="E150" s="76" t="s">
        <v>533</v>
      </c>
      <c r="F150" s="109" t="n">
        <v>0</v>
      </c>
      <c r="G150" s="109" t="n">
        <v>0</v>
      </c>
      <c r="H150" s="109" t="n">
        <v>0</v>
      </c>
      <c r="I150" s="109" t="n">
        <v>0</v>
      </c>
      <c r="J150" s="109" t="n">
        <v>793.96</v>
      </c>
      <c r="K150" s="109" t="n">
        <v>0</v>
      </c>
      <c r="L150" s="109" t="n">
        <v>0</v>
      </c>
      <c r="M150" s="109" t="n">
        <v>0</v>
      </c>
      <c r="N150" s="109" t="n">
        <v>0</v>
      </c>
      <c r="O150" s="109" t="n">
        <v>0</v>
      </c>
      <c r="P150" s="109" t="n">
        <v>0</v>
      </c>
      <c r="Q150" s="109" t="n">
        <v>0</v>
      </c>
      <c r="R150" s="109" t="n">
        <v>0</v>
      </c>
      <c r="S150" s="109" t="n">
        <v>0</v>
      </c>
      <c r="T150" s="109" t="n">
        <v>0</v>
      </c>
      <c r="U150" s="109" t="n">
        <v>0</v>
      </c>
      <c r="V150" s="109" t="n">
        <v>0</v>
      </c>
      <c r="W150" s="109" t="n">
        <v>0</v>
      </c>
      <c r="X150" s="109" t="n">
        <v>0</v>
      </c>
      <c r="Y150" s="109" t="n">
        <v>0</v>
      </c>
      <c r="Z150" s="109" t="n">
        <v>0</v>
      </c>
      <c r="AA150" s="109" t="n">
        <v>0</v>
      </c>
      <c r="AB150" s="109" t="n">
        <v>0</v>
      </c>
      <c r="AC150" s="109" t="n">
        <v>0</v>
      </c>
      <c r="AD150" s="109" t="n">
        <v>0</v>
      </c>
      <c r="AE150" s="109" t="n">
        <v>0</v>
      </c>
      <c r="AF150" s="109" t="n">
        <v>0</v>
      </c>
      <c r="AG150" s="109" t="n">
        <v>0</v>
      </c>
      <c r="AH150" s="109" t="n">
        <v>0</v>
      </c>
      <c r="AI150" s="109" t="n">
        <v>0</v>
      </c>
      <c r="AJ150" s="109" t="n">
        <v>0</v>
      </c>
      <c r="AK150" s="109" t="n">
        <v>0</v>
      </c>
      <c r="AL150" s="109" t="n">
        <v>0</v>
      </c>
      <c r="AM150" s="109" t="n">
        <v>0</v>
      </c>
      <c r="AN150" s="109" t="n">
        <v>0</v>
      </c>
      <c r="AO150" s="109" t="n">
        <v>0</v>
      </c>
      <c r="AP150" s="109" t="n">
        <v>0</v>
      </c>
      <c r="AQ150" s="109" t="n">
        <v>0</v>
      </c>
      <c r="AR150" s="109" t="n">
        <v>0</v>
      </c>
      <c r="AS150" s="109" t="n">
        <v>0</v>
      </c>
      <c r="AT150" s="109" t="n">
        <v>0</v>
      </c>
      <c r="AU150" s="109" t="n">
        <v>0</v>
      </c>
      <c r="AV150" s="109" t="n">
        <v>0</v>
      </c>
      <c r="AW150" s="109" t="n">
        <v>0</v>
      </c>
      <c r="AX150" s="109" t="n">
        <v>0</v>
      </c>
      <c r="AY150" s="109" t="n">
        <v>0</v>
      </c>
      <c r="AZ150" s="109" t="n">
        <v>0</v>
      </c>
      <c r="BA150" s="109" t="n">
        <v>0</v>
      </c>
      <c r="BB150" s="109" t="n">
        <v>0</v>
      </c>
      <c r="BC150" s="109" t="n">
        <v>0</v>
      </c>
      <c r="BD150" s="109" t="n">
        <v>0</v>
      </c>
      <c r="BE150" s="109" t="n">
        <v>0</v>
      </c>
      <c r="BF150" s="109" t="n">
        <v>0</v>
      </c>
      <c r="BG150" s="109" t="n">
        <v>0</v>
      </c>
      <c r="BH150" s="109" t="n">
        <v>0</v>
      </c>
      <c r="BI150" s="109" t="n">
        <v>0</v>
      </c>
      <c r="BJ150" s="109" t="n">
        <v>0</v>
      </c>
      <c r="BK150" s="109" t="n">
        <v>0</v>
      </c>
      <c r="BL150" s="109" t="n">
        <v>0</v>
      </c>
      <c r="BM150" s="109" t="n">
        <v>0</v>
      </c>
      <c r="BN150" s="109" t="n">
        <v>0</v>
      </c>
      <c r="BO150" s="109" t="n">
        <v>0</v>
      </c>
      <c r="BP150" s="109" t="n">
        <v>0</v>
      </c>
      <c r="BQ150" s="109" t="n">
        <v>0</v>
      </c>
      <c r="BR150" s="109" t="n">
        <v>0</v>
      </c>
      <c r="BS150" s="109" t="n">
        <v>0</v>
      </c>
      <c r="BT150" s="109" t="n">
        <v>0</v>
      </c>
      <c r="BU150" s="109" t="n">
        <v>0</v>
      </c>
      <c r="BV150" s="109" t="n">
        <v>0</v>
      </c>
      <c r="BW150" s="109" t="n">
        <v>0</v>
      </c>
      <c r="BX150" s="109" t="n">
        <v>0</v>
      </c>
      <c r="BY150" s="109" t="n">
        <v>0</v>
      </c>
      <c r="BZ150" s="109" t="n">
        <v>0</v>
      </c>
      <c r="CA150" s="109" t="n">
        <v>0</v>
      </c>
      <c r="CB150" s="109" t="n">
        <v>0</v>
      </c>
      <c r="CC150" s="109" t="n">
        <v>0</v>
      </c>
      <c r="CD150" s="109" t="n">
        <v>0</v>
      </c>
      <c r="CE150" s="109" t="n">
        <v>0</v>
      </c>
      <c r="CF150" s="109" t="n">
        <v>0</v>
      </c>
      <c r="CG150" s="109" t="n">
        <v>0</v>
      </c>
      <c r="CH150" s="109" t="n">
        <v>0</v>
      </c>
      <c r="CI150" s="109" t="n">
        <v>0</v>
      </c>
      <c r="CJ150" s="109" t="n">
        <v>0</v>
      </c>
      <c r="CK150" s="109" t="n">
        <v>0</v>
      </c>
      <c r="CL150" s="109" t="n">
        <v>0</v>
      </c>
      <c r="CM150" s="109" t="n">
        <v>0</v>
      </c>
      <c r="CN150" s="109" t="n">
        <v>0</v>
      </c>
      <c r="CO150" s="109" t="n">
        <v>0</v>
      </c>
      <c r="CP150" s="109" t="n">
        <v>0</v>
      </c>
      <c r="CQ150" s="109" t="n">
        <v>0</v>
      </c>
      <c r="CR150" s="109" t="n">
        <v>0</v>
      </c>
      <c r="CS150" s="109" t="n">
        <v>0</v>
      </c>
      <c r="CT150" s="109" t="n">
        <v>0</v>
      </c>
      <c r="CU150" s="109" t="n">
        <v>0</v>
      </c>
      <c r="CV150" s="109" t="n">
        <v>0</v>
      </c>
      <c r="CW150" s="109" t="n">
        <v>0</v>
      </c>
      <c r="CX150" s="109" t="n">
        <v>0</v>
      </c>
      <c r="CY150" s="109" t="n">
        <v>0</v>
      </c>
      <c r="CZ150" s="109" t="n">
        <v>0</v>
      </c>
      <c r="DA150" s="109" t="n">
        <v>0</v>
      </c>
      <c r="DB150" s="109" t="n">
        <v>0</v>
      </c>
      <c r="DC150" s="109" t="n">
        <v>0</v>
      </c>
      <c r="DD150" s="109" t="n">
        <v>0</v>
      </c>
      <c r="DE150" s="109" t="n">
        <v>0</v>
      </c>
      <c r="DF150" s="109" t="n">
        <v>0</v>
      </c>
      <c r="DG150" s="109" t="n">
        <v>0</v>
      </c>
      <c r="DH150" s="109" t="n">
        <v>0</v>
      </c>
      <c r="DI150" s="109" t="n">
        <v>0</v>
      </c>
      <c r="DJ150" s="109" t="n">
        <v>0</v>
      </c>
      <c r="DK150" s="109" t="n">
        <v>0</v>
      </c>
      <c r="DL150" s="109" t="n">
        <v>0</v>
      </c>
      <c r="DM150" s="109" t="n">
        <v>0</v>
      </c>
      <c r="DN150" s="109" t="n">
        <v>0</v>
      </c>
      <c r="DO150" s="109" t="n">
        <v>0</v>
      </c>
      <c r="DP150" s="109" t="n">
        <v>0</v>
      </c>
      <c r="DQ150" s="109" t="n">
        <v>0</v>
      </c>
      <c r="DR150" s="109" t="n">
        <v>0</v>
      </c>
      <c r="DS150" s="109" t="n">
        <v>0</v>
      </c>
      <c r="DT150" s="109" t="n">
        <v>0</v>
      </c>
      <c r="DU150" s="109" t="n">
        <v>0</v>
      </c>
      <c r="DV150" s="109" t="n">
        <v>0</v>
      </c>
      <c r="DW150" s="109" t="n">
        <v>790.92</v>
      </c>
      <c r="DX150" s="109" t="n">
        <v>0</v>
      </c>
      <c r="DY150" s="109" t="n">
        <v>0</v>
      </c>
      <c r="DZ150" s="109" t="n">
        <v>0</v>
      </c>
      <c r="EA150" s="109" t="n">
        <v>0</v>
      </c>
      <c r="EB150" s="109" t="n">
        <v>0</v>
      </c>
      <c r="EC150" s="109" t="n">
        <v>0</v>
      </c>
      <c r="ED150" s="109" t="n">
        <v>0</v>
      </c>
      <c r="EE150" s="109" t="n">
        <v>0</v>
      </c>
      <c r="EF150" s="109" t="n">
        <v>0</v>
      </c>
      <c r="EG150" s="109" t="n">
        <v>0</v>
      </c>
      <c r="EH150" s="109" t="n">
        <v>0</v>
      </c>
      <c r="EI150" s="109" t="n">
        <v>0</v>
      </c>
      <c r="EJ150" s="109" t="n">
        <v>1034.14</v>
      </c>
      <c r="EK150" s="109" t="n">
        <v>0</v>
      </c>
      <c r="EL150" s="109" t="n">
        <v>0</v>
      </c>
      <c r="EM150" s="109" t="n">
        <v>0</v>
      </c>
      <c r="EN150" s="109" t="n">
        <v>0</v>
      </c>
      <c r="EO150" s="109" t="n">
        <v>0</v>
      </c>
      <c r="EP150" s="109" t="n">
        <v>0</v>
      </c>
      <c r="EQ150" s="109" t="n">
        <v>0</v>
      </c>
      <c r="ER150" s="109" t="n">
        <v>0</v>
      </c>
      <c r="ES150" s="109" t="n">
        <v>0</v>
      </c>
      <c r="ET150" s="109" t="n">
        <v>0</v>
      </c>
      <c r="EU150" s="109" t="n">
        <v>0</v>
      </c>
      <c r="EV150" s="109" t="n">
        <v>0</v>
      </c>
      <c r="EW150" s="109" t="n">
        <v>0</v>
      </c>
      <c r="EX150" s="109" t="n">
        <v>0</v>
      </c>
      <c r="EY150" s="109" t="n">
        <f aca="false">ROUND(SUM(F150:EX150),5)</f>
        <v>2619.02</v>
      </c>
      <c r="EZ150" s="114"/>
      <c r="FA150" s="125"/>
      <c r="FB150" s="114"/>
      <c r="FC150" s="125"/>
      <c r="FD150" s="114"/>
      <c r="FE150" s="125"/>
      <c r="FF150" s="114"/>
      <c r="FG150" s="125"/>
      <c r="FH150" s="114"/>
      <c r="FI150" s="125"/>
      <c r="FJ150" s="114"/>
      <c r="FK150" s="125"/>
      <c r="FL150" s="114"/>
      <c r="FM150" s="125"/>
      <c r="FN150" s="114"/>
      <c r="FO150" s="125"/>
      <c r="FP150" s="114"/>
      <c r="FQ150" s="125"/>
      <c r="FR150" s="114"/>
      <c r="FS150" s="125"/>
      <c r="FT150" s="114"/>
      <c r="FU150" s="125"/>
      <c r="FV150" s="114"/>
      <c r="FW150" s="125"/>
      <c r="FX150" s="114"/>
      <c r="FY150" s="125"/>
      <c r="FZ150" s="114"/>
      <c r="GA150" s="125"/>
      <c r="GB150" s="114"/>
      <c r="GC150" s="125"/>
      <c r="GD150" s="114"/>
      <c r="GE150" s="125"/>
      <c r="GF150" s="114"/>
      <c r="GG150" s="125"/>
      <c r="GH150" s="114"/>
      <c r="GI150" s="125"/>
      <c r="GJ150" s="114"/>
      <c r="GK150" s="125"/>
      <c r="GL150" s="114"/>
      <c r="GM150" s="125"/>
      <c r="GN150" s="114"/>
      <c r="GO150" s="125"/>
      <c r="GP150" s="114"/>
      <c r="GQ150" s="125"/>
      <c r="GR150" s="114"/>
      <c r="GS150" s="125"/>
      <c r="GT150" s="114"/>
      <c r="GU150" s="125"/>
      <c r="GV150" s="114"/>
      <c r="GW150" s="125"/>
      <c r="GX150" s="114"/>
      <c r="GY150" s="125"/>
      <c r="GZ150" s="114"/>
      <c r="HA150" s="125"/>
      <c r="HB150" s="114"/>
      <c r="HC150" s="125"/>
      <c r="HD150" s="114"/>
      <c r="HE150" s="125"/>
      <c r="HF150" s="114"/>
      <c r="HG150" s="125"/>
      <c r="HH150" s="114"/>
      <c r="HI150" s="125"/>
      <c r="HJ150" s="114"/>
      <c r="HK150" s="125"/>
      <c r="HL150" s="114"/>
      <c r="HM150" s="125"/>
      <c r="HN150" s="114"/>
      <c r="HO150" s="125"/>
      <c r="HP150" s="114"/>
      <c r="HQ150" s="125"/>
      <c r="HR150" s="114"/>
      <c r="HS150" s="125"/>
      <c r="HT150" s="114"/>
      <c r="HU150" s="125"/>
      <c r="HV150" s="114"/>
      <c r="HW150" s="125"/>
      <c r="HX150" s="114"/>
      <c r="HY150" s="125"/>
      <c r="HZ150" s="114"/>
      <c r="IA150" s="125"/>
      <c r="IB150" s="114"/>
      <c r="IC150" s="125"/>
      <c r="ID150" s="114"/>
      <c r="IE150" s="125"/>
      <c r="IF150" s="114"/>
      <c r="IG150" s="125"/>
      <c r="IH150" s="114"/>
      <c r="II150" s="125"/>
      <c r="IJ150" s="114"/>
      <c r="IK150" s="125"/>
      <c r="IL150" s="114"/>
      <c r="IM150" s="125"/>
      <c r="IN150" s="114"/>
      <c r="IO150" s="125"/>
      <c r="IP150" s="114"/>
      <c r="IQ150" s="125"/>
      <c r="IR150" s="114"/>
      <c r="IS150" s="125"/>
      <c r="IT150" s="114"/>
      <c r="IU150" s="125"/>
      <c r="IV150" s="114"/>
      <c r="IW150" s="125"/>
      <c r="IX150" s="114"/>
      <c r="IY150" s="125"/>
      <c r="IZ150" s="114"/>
      <c r="JA150" s="125"/>
      <c r="JB150" s="114"/>
      <c r="JC150" s="125"/>
      <c r="JD150" s="114"/>
      <c r="JE150" s="125"/>
      <c r="JF150" s="114"/>
      <c r="JG150" s="125"/>
      <c r="JH150" s="114"/>
      <c r="JI150" s="125"/>
      <c r="JJ150" s="114"/>
      <c r="JK150" s="125"/>
      <c r="JL150" s="114"/>
      <c r="JM150" s="125"/>
      <c r="JN150" s="114"/>
      <c r="JO150" s="125"/>
      <c r="JP150" s="114"/>
      <c r="JQ150" s="125"/>
      <c r="JR150" s="114"/>
      <c r="JS150" s="125"/>
      <c r="JT150" s="114"/>
      <c r="JU150" s="125"/>
      <c r="JV150" s="114"/>
      <c r="JW150" s="125"/>
      <c r="JX150" s="114"/>
      <c r="JY150" s="126"/>
      <c r="JZ150" s="126"/>
      <c r="KA150" s="126"/>
      <c r="KB150" s="126"/>
      <c r="KC150" s="126"/>
      <c r="KD150" s="126"/>
      <c r="KE150" s="126"/>
      <c r="KF150" s="126"/>
      <c r="KG150" s="126"/>
      <c r="KH150" s="126"/>
      <c r="KI150" s="126"/>
      <c r="KJ150" s="126"/>
      <c r="KK150" s="126"/>
      <c r="KL150" s="126"/>
    </row>
    <row r="151" customFormat="false" ht="13.8" hidden="false" customHeight="false" outlineLevel="0" collapsed="false">
      <c r="A151" s="76"/>
      <c r="B151" s="76"/>
      <c r="C151" s="76"/>
      <c r="D151" s="76"/>
      <c r="E151" s="76" t="s">
        <v>185</v>
      </c>
      <c r="F151" s="113" t="n">
        <v>0</v>
      </c>
      <c r="G151" s="113" t="n">
        <v>9499.23</v>
      </c>
      <c r="H151" s="113" t="n">
        <v>0</v>
      </c>
      <c r="I151" s="113" t="n">
        <v>0</v>
      </c>
      <c r="J151" s="113" t="n">
        <v>16376.92</v>
      </c>
      <c r="K151" s="113" t="n">
        <v>24905.82</v>
      </c>
      <c r="L151" s="113" t="n">
        <v>0</v>
      </c>
      <c r="M151" s="113" t="n">
        <v>0</v>
      </c>
      <c r="N151" s="113" t="n">
        <v>49619.87</v>
      </c>
      <c r="O151" s="113" t="n">
        <v>47379.18</v>
      </c>
      <c r="P151" s="113" t="n">
        <v>0</v>
      </c>
      <c r="Q151" s="113" t="n">
        <v>0</v>
      </c>
      <c r="R151" s="113" t="n">
        <v>0</v>
      </c>
      <c r="S151" s="113" t="n">
        <v>0</v>
      </c>
      <c r="T151" s="113" t="n">
        <v>0</v>
      </c>
      <c r="U151" s="113" t="n">
        <v>0</v>
      </c>
      <c r="V151" s="113" t="n">
        <v>29529.16</v>
      </c>
      <c r="W151" s="113" t="n">
        <v>0</v>
      </c>
      <c r="X151" s="113" t="n">
        <v>0</v>
      </c>
      <c r="Y151" s="113" t="n">
        <v>56513.87</v>
      </c>
      <c r="Z151" s="113" t="n">
        <v>286.2</v>
      </c>
      <c r="AA151" s="113" t="n">
        <v>0</v>
      </c>
      <c r="AB151" s="113" t="n">
        <v>0</v>
      </c>
      <c r="AC151" s="113" t="n">
        <v>0</v>
      </c>
      <c r="AD151" s="113" t="n">
        <v>29614.8</v>
      </c>
      <c r="AE151" s="113" t="n">
        <v>0</v>
      </c>
      <c r="AF151" s="113" t="n">
        <v>0</v>
      </c>
      <c r="AG151" s="113" t="n">
        <v>0</v>
      </c>
      <c r="AH151" s="113" t="n">
        <v>0</v>
      </c>
      <c r="AI151" s="113" t="n">
        <v>0</v>
      </c>
      <c r="AJ151" s="113" t="n">
        <v>0</v>
      </c>
      <c r="AK151" s="113" t="n">
        <v>0</v>
      </c>
      <c r="AL151" s="113" t="n">
        <v>0</v>
      </c>
      <c r="AM151" s="113" t="n">
        <v>0</v>
      </c>
      <c r="AN151" s="113" t="n">
        <v>0</v>
      </c>
      <c r="AO151" s="113" t="n">
        <v>0</v>
      </c>
      <c r="AP151" s="113" t="n">
        <v>0</v>
      </c>
      <c r="AQ151" s="113" t="n">
        <v>0</v>
      </c>
      <c r="AR151" s="113" t="n">
        <v>0</v>
      </c>
      <c r="AS151" s="113" t="n">
        <v>0</v>
      </c>
      <c r="AT151" s="113" t="n">
        <v>28923.05</v>
      </c>
      <c r="AU151" s="113" t="n">
        <v>0</v>
      </c>
      <c r="AV151" s="113" t="n">
        <v>0</v>
      </c>
      <c r="AW151" s="113" t="n">
        <v>0</v>
      </c>
      <c r="AX151" s="113" t="n">
        <v>0</v>
      </c>
      <c r="AY151" s="113" t="n">
        <v>0</v>
      </c>
      <c r="AZ151" s="113" t="n">
        <v>0</v>
      </c>
      <c r="BA151" s="113" t="n">
        <v>0</v>
      </c>
      <c r="BB151" s="113" t="n">
        <v>0</v>
      </c>
      <c r="BC151" s="113" t="n">
        <v>0</v>
      </c>
      <c r="BD151" s="113" t="n">
        <v>0</v>
      </c>
      <c r="BE151" s="113" t="n">
        <v>0</v>
      </c>
      <c r="BF151" s="113" t="n">
        <v>0</v>
      </c>
      <c r="BG151" s="113" t="n">
        <v>176995.24</v>
      </c>
      <c r="BH151" s="113" t="n">
        <v>0</v>
      </c>
      <c r="BI151" s="113" t="n">
        <v>0</v>
      </c>
      <c r="BJ151" s="113" t="n">
        <v>0</v>
      </c>
      <c r="BK151" s="113" t="n">
        <v>72770.98</v>
      </c>
      <c r="BL151" s="113" t="n">
        <v>0</v>
      </c>
      <c r="BM151" s="113" t="n">
        <v>28874.7</v>
      </c>
      <c r="BN151" s="113" t="n">
        <v>0</v>
      </c>
      <c r="BO151" s="113" t="n">
        <v>0</v>
      </c>
      <c r="BP151" s="113" t="n">
        <v>0</v>
      </c>
      <c r="BQ151" s="113" t="n">
        <v>0</v>
      </c>
      <c r="BR151" s="113" t="n">
        <v>0</v>
      </c>
      <c r="BS151" s="113" t="n">
        <v>0</v>
      </c>
      <c r="BT151" s="113" t="n">
        <v>0</v>
      </c>
      <c r="BU151" s="113" t="n">
        <v>35488.1</v>
      </c>
      <c r="BV151" s="113" t="n">
        <v>0</v>
      </c>
      <c r="BW151" s="113" t="n">
        <v>0</v>
      </c>
      <c r="BX151" s="113" t="n">
        <v>35144.95</v>
      </c>
      <c r="BY151" s="113" t="n">
        <v>0</v>
      </c>
      <c r="BZ151" s="113" t="n">
        <v>0</v>
      </c>
      <c r="CA151" s="113" t="n">
        <v>0</v>
      </c>
      <c r="CB151" s="113" t="n">
        <v>9078.63</v>
      </c>
      <c r="CC151" s="113" t="n">
        <v>0</v>
      </c>
      <c r="CD151" s="113" t="n">
        <v>0</v>
      </c>
      <c r="CE151" s="113" t="n">
        <v>0</v>
      </c>
      <c r="CF151" s="113" t="n">
        <v>0</v>
      </c>
      <c r="CG151" s="113" t="n">
        <v>0</v>
      </c>
      <c r="CH151" s="113" t="n">
        <v>0</v>
      </c>
      <c r="CI151" s="113" t="n">
        <v>0</v>
      </c>
      <c r="CJ151" s="113" t="n">
        <v>0</v>
      </c>
      <c r="CK151" s="113" t="n">
        <v>47980.98</v>
      </c>
      <c r="CL151" s="113" t="n">
        <v>0</v>
      </c>
      <c r="CM151" s="113" t="n">
        <v>0</v>
      </c>
      <c r="CN151" s="113" t="n">
        <v>0</v>
      </c>
      <c r="CO151" s="113" t="n">
        <v>146022.68</v>
      </c>
      <c r="CP151" s="113" t="n">
        <v>0</v>
      </c>
      <c r="CQ151" s="113" t="n">
        <v>13965.97</v>
      </c>
      <c r="CR151" s="113" t="n">
        <v>0</v>
      </c>
      <c r="CS151" s="113" t="n">
        <v>34685.14</v>
      </c>
      <c r="CT151" s="113" t="n">
        <v>46020.11</v>
      </c>
      <c r="CU151" s="113" t="n">
        <v>42280.62</v>
      </c>
      <c r="CV151" s="113" t="n">
        <v>0</v>
      </c>
      <c r="CW151" s="113" t="n">
        <v>0</v>
      </c>
      <c r="CX151" s="113" t="n">
        <v>0</v>
      </c>
      <c r="CY151" s="113" t="n">
        <v>0</v>
      </c>
      <c r="CZ151" s="113" t="n">
        <v>0</v>
      </c>
      <c r="DA151" s="113" t="n">
        <v>0</v>
      </c>
      <c r="DB151" s="113" t="n">
        <v>0</v>
      </c>
      <c r="DC151" s="113" t="n">
        <v>0</v>
      </c>
      <c r="DD151" s="113" t="n">
        <v>29283.24</v>
      </c>
      <c r="DE151" s="113" t="n">
        <v>0</v>
      </c>
      <c r="DF151" s="113" t="n">
        <v>32532.93</v>
      </c>
      <c r="DG151" s="113" t="n">
        <v>0</v>
      </c>
      <c r="DH151" s="113" t="n">
        <v>0</v>
      </c>
      <c r="DI151" s="113" t="n">
        <v>0</v>
      </c>
      <c r="DJ151" s="113" t="n">
        <v>0</v>
      </c>
      <c r="DK151" s="113" t="n">
        <v>0</v>
      </c>
      <c r="DL151" s="113" t="n">
        <v>25655.01</v>
      </c>
      <c r="DM151" s="113" t="n">
        <v>0</v>
      </c>
      <c r="DN151" s="113" t="n">
        <v>22003.63</v>
      </c>
      <c r="DO151" s="113" t="n">
        <v>0</v>
      </c>
      <c r="DP151" s="113" t="n">
        <v>0</v>
      </c>
      <c r="DQ151" s="113" t="n">
        <v>0</v>
      </c>
      <c r="DR151" s="113" t="n">
        <v>0</v>
      </c>
      <c r="DS151" s="113" t="n">
        <v>0</v>
      </c>
      <c r="DT151" s="113" t="n">
        <v>0</v>
      </c>
      <c r="DU151" s="113" t="n">
        <v>0</v>
      </c>
      <c r="DV151" s="113" t="n">
        <v>0</v>
      </c>
      <c r="DW151" s="113" t="n">
        <v>10670.79</v>
      </c>
      <c r="DX151" s="113" t="n">
        <v>0</v>
      </c>
      <c r="DY151" s="113" t="n">
        <v>0</v>
      </c>
      <c r="DZ151" s="113" t="n">
        <v>0</v>
      </c>
      <c r="EA151" s="113" t="n">
        <v>0</v>
      </c>
      <c r="EB151" s="113" t="n">
        <v>0</v>
      </c>
      <c r="EC151" s="113" t="n">
        <v>0</v>
      </c>
      <c r="ED151" s="113" t="n">
        <v>0</v>
      </c>
      <c r="EE151" s="113" t="n">
        <v>0</v>
      </c>
      <c r="EF151" s="113" t="n">
        <v>0</v>
      </c>
      <c r="EG151" s="113" t="n">
        <v>0</v>
      </c>
      <c r="EH151" s="113" t="n">
        <v>0</v>
      </c>
      <c r="EI151" s="113" t="n">
        <v>0</v>
      </c>
      <c r="EJ151" s="113" t="n">
        <v>53513.45</v>
      </c>
      <c r="EK151" s="113" t="n">
        <v>0</v>
      </c>
      <c r="EL151" s="113" t="n">
        <v>0</v>
      </c>
      <c r="EM151" s="113" t="n">
        <v>37292.01</v>
      </c>
      <c r="EN151" s="113" t="n">
        <v>65441.53</v>
      </c>
      <c r="EO151" s="113" t="n">
        <v>0</v>
      </c>
      <c r="EP151" s="113" t="n">
        <v>41163.48</v>
      </c>
      <c r="EQ151" s="113" t="n">
        <v>0</v>
      </c>
      <c r="ER151" s="113" t="n">
        <v>20461.27</v>
      </c>
      <c r="ES151" s="113" t="n">
        <v>0</v>
      </c>
      <c r="ET151" s="113" t="n">
        <v>0</v>
      </c>
      <c r="EU151" s="113" t="n">
        <v>0</v>
      </c>
      <c r="EV151" s="113" t="n">
        <v>0</v>
      </c>
      <c r="EW151" s="113" t="n">
        <v>0</v>
      </c>
      <c r="EX151" s="113" t="n">
        <v>0</v>
      </c>
      <c r="EY151" s="113" t="n">
        <f aca="false">ROUND(SUM(F151:EX151),5)</f>
        <v>1319973.54</v>
      </c>
      <c r="EZ151" s="114"/>
      <c r="FA151" s="125"/>
      <c r="FB151" s="114"/>
      <c r="FC151" s="125"/>
      <c r="FD151" s="114"/>
      <c r="FE151" s="125"/>
      <c r="FF151" s="114"/>
      <c r="FG151" s="125"/>
      <c r="FH151" s="114"/>
      <c r="FI151" s="125"/>
      <c r="FJ151" s="114"/>
      <c r="FK151" s="125"/>
      <c r="FL151" s="114"/>
      <c r="FM151" s="125"/>
      <c r="FN151" s="114"/>
      <c r="FO151" s="125"/>
      <c r="FP151" s="114"/>
      <c r="FQ151" s="125"/>
      <c r="FR151" s="114"/>
      <c r="FS151" s="125"/>
      <c r="FT151" s="114"/>
      <c r="FU151" s="125"/>
      <c r="FV151" s="114"/>
      <c r="FW151" s="125"/>
      <c r="FX151" s="114"/>
      <c r="FY151" s="125"/>
      <c r="FZ151" s="114"/>
      <c r="GA151" s="125"/>
      <c r="GB151" s="114"/>
      <c r="GC151" s="125"/>
      <c r="GD151" s="114"/>
      <c r="GE151" s="125"/>
      <c r="GF151" s="114"/>
      <c r="GG151" s="125"/>
      <c r="GH151" s="114"/>
      <c r="GI151" s="125"/>
      <c r="GJ151" s="114"/>
      <c r="GK151" s="125"/>
      <c r="GL151" s="114"/>
      <c r="GM151" s="125"/>
      <c r="GN151" s="114"/>
      <c r="GO151" s="125"/>
      <c r="GP151" s="114"/>
      <c r="GQ151" s="125"/>
      <c r="GR151" s="114"/>
      <c r="GS151" s="125"/>
      <c r="GT151" s="114"/>
      <c r="GU151" s="125"/>
      <c r="GV151" s="114"/>
      <c r="GW151" s="125"/>
      <c r="GX151" s="114"/>
      <c r="GY151" s="125"/>
      <c r="GZ151" s="114"/>
      <c r="HA151" s="125"/>
      <c r="HB151" s="114"/>
      <c r="HC151" s="125"/>
      <c r="HD151" s="114"/>
      <c r="HE151" s="125"/>
      <c r="HF151" s="114"/>
      <c r="HG151" s="125"/>
      <c r="HH151" s="114"/>
      <c r="HI151" s="125"/>
      <c r="HJ151" s="114"/>
      <c r="HK151" s="125"/>
      <c r="HL151" s="114"/>
      <c r="HM151" s="125"/>
      <c r="HN151" s="114"/>
      <c r="HO151" s="125"/>
      <c r="HP151" s="114"/>
      <c r="HQ151" s="125"/>
      <c r="HR151" s="114"/>
      <c r="HS151" s="125"/>
      <c r="HT151" s="114"/>
      <c r="HU151" s="125"/>
      <c r="HV151" s="114"/>
      <c r="HW151" s="125"/>
      <c r="HX151" s="114"/>
      <c r="HY151" s="125"/>
      <c r="HZ151" s="114"/>
      <c r="IA151" s="125"/>
      <c r="IB151" s="114"/>
      <c r="IC151" s="125"/>
      <c r="ID151" s="114"/>
      <c r="IE151" s="125"/>
      <c r="IF151" s="114"/>
      <c r="IG151" s="125"/>
      <c r="IH151" s="114"/>
      <c r="II151" s="125"/>
      <c r="IJ151" s="114"/>
      <c r="IK151" s="125"/>
      <c r="IL151" s="114"/>
      <c r="IM151" s="125"/>
      <c r="IN151" s="114"/>
      <c r="IO151" s="125"/>
      <c r="IP151" s="114"/>
      <c r="IQ151" s="125"/>
      <c r="IR151" s="114"/>
      <c r="IS151" s="125"/>
      <c r="IT151" s="114"/>
      <c r="IU151" s="125"/>
      <c r="IV151" s="114"/>
      <c r="IW151" s="125"/>
      <c r="IX151" s="114"/>
      <c r="IY151" s="125"/>
      <c r="IZ151" s="114"/>
      <c r="JA151" s="125"/>
      <c r="JB151" s="114"/>
      <c r="JC151" s="125"/>
      <c r="JD151" s="114"/>
      <c r="JE151" s="125"/>
      <c r="JF151" s="114"/>
      <c r="JG151" s="125"/>
      <c r="JH151" s="114"/>
      <c r="JI151" s="125"/>
      <c r="JJ151" s="114"/>
      <c r="JK151" s="125"/>
      <c r="JL151" s="114"/>
      <c r="JM151" s="125"/>
      <c r="JN151" s="114"/>
      <c r="JO151" s="125"/>
      <c r="JP151" s="114"/>
      <c r="JQ151" s="125"/>
      <c r="JR151" s="114"/>
      <c r="JS151" s="125"/>
      <c r="JT151" s="114"/>
      <c r="JU151" s="125"/>
      <c r="JV151" s="114"/>
      <c r="JW151" s="125"/>
      <c r="JX151" s="114"/>
      <c r="JY151" s="126"/>
      <c r="JZ151" s="126"/>
      <c r="KA151" s="126"/>
      <c r="KB151" s="126"/>
      <c r="KC151" s="126"/>
      <c r="KD151" s="126"/>
      <c r="KE151" s="126"/>
      <c r="KF151" s="126"/>
      <c r="KG151" s="126"/>
      <c r="KH151" s="126"/>
      <c r="KI151" s="126"/>
      <c r="KJ151" s="126"/>
      <c r="KK151" s="126"/>
      <c r="KL151" s="126"/>
    </row>
    <row r="152" customFormat="false" ht="13.8" hidden="false" customHeight="false" outlineLevel="0" collapsed="false">
      <c r="A152" s="76"/>
      <c r="B152" s="76"/>
      <c r="C152" s="76"/>
      <c r="D152" s="76" t="s">
        <v>186</v>
      </c>
      <c r="E152" s="76"/>
      <c r="F152" s="109" t="n">
        <f aca="false">ROUND(SUM(F133:F151),5)</f>
        <v>0</v>
      </c>
      <c r="G152" s="109" t="n">
        <f aca="false">ROUND(SUM(G133:G151),5)</f>
        <v>9649.58</v>
      </c>
      <c r="H152" s="109" t="n">
        <f aca="false">ROUND(SUM(H133:H151),5)</f>
        <v>48271.68</v>
      </c>
      <c r="I152" s="109" t="n">
        <f aca="false">ROUND(SUM(I133:I151),5)</f>
        <v>0</v>
      </c>
      <c r="J152" s="109" t="n">
        <f aca="false">ROUND(SUM(J133:J151),5)</f>
        <v>37195.53</v>
      </c>
      <c r="K152" s="109" t="n">
        <f aca="false">ROUND(SUM(K133:K151),5)</f>
        <v>25350.95</v>
      </c>
      <c r="L152" s="109" t="n">
        <f aca="false">ROUND(SUM(L133:L151),5)</f>
        <v>0</v>
      </c>
      <c r="M152" s="109" t="n">
        <f aca="false">ROUND(SUM(M133:M151),5)</f>
        <v>0</v>
      </c>
      <c r="N152" s="109" t="n">
        <f aca="false">ROUND(SUM(N133:N151),5)</f>
        <v>50402.28</v>
      </c>
      <c r="O152" s="109" t="n">
        <f aca="false">ROUND(SUM(O133:O151),5)</f>
        <v>59079.19</v>
      </c>
      <c r="P152" s="109" t="n">
        <f aca="false">ROUND(SUM(P133:P151),5)</f>
        <v>0</v>
      </c>
      <c r="Q152" s="109" t="n">
        <f aca="false">ROUND(SUM(Q133:Q151),5)</f>
        <v>0</v>
      </c>
      <c r="R152" s="109" t="n">
        <f aca="false">ROUND(SUM(R133:R151),5)</f>
        <v>0</v>
      </c>
      <c r="S152" s="109" t="n">
        <f aca="false">ROUND(SUM(S133:S151),5)</f>
        <v>0</v>
      </c>
      <c r="T152" s="109" t="n">
        <f aca="false">ROUND(SUM(T133:T151),5)</f>
        <v>0</v>
      </c>
      <c r="U152" s="109" t="n">
        <f aca="false">ROUND(SUM(U133:U151),5)</f>
        <v>0</v>
      </c>
      <c r="V152" s="109" t="n">
        <f aca="false">ROUND(SUM(V133:V151),5)</f>
        <v>29995.97</v>
      </c>
      <c r="W152" s="109" t="n">
        <f aca="false">ROUND(SUM(W133:W151),5)</f>
        <v>0</v>
      </c>
      <c r="X152" s="109" t="n">
        <f aca="false">ROUND(SUM(X133:X151),5)</f>
        <v>0</v>
      </c>
      <c r="Y152" s="109" t="n">
        <f aca="false">ROUND(SUM(Y133:Y151),5)</f>
        <v>66853.78</v>
      </c>
      <c r="Z152" s="109" t="n">
        <f aca="false">ROUND(SUM(Z133:Z151),5)</f>
        <v>290.72</v>
      </c>
      <c r="AA152" s="109" t="n">
        <f aca="false">ROUND(SUM(AA133:AA151),5)</f>
        <v>0</v>
      </c>
      <c r="AB152" s="109" t="n">
        <f aca="false">ROUND(SUM(AB133:AB151),5)</f>
        <v>0</v>
      </c>
      <c r="AC152" s="109" t="n">
        <f aca="false">ROUND(SUM(AC133:AC151),5)</f>
        <v>0</v>
      </c>
      <c r="AD152" s="109" t="n">
        <f aca="false">ROUND(SUM(AD133:AD151),5)</f>
        <v>30084.11</v>
      </c>
      <c r="AE152" s="109" t="n">
        <f aca="false">ROUND(SUM(AE133:AE151),5)</f>
        <v>0</v>
      </c>
      <c r="AF152" s="109" t="n">
        <f aca="false">ROUND(SUM(AF133:AF151),5)</f>
        <v>0</v>
      </c>
      <c r="AG152" s="109" t="n">
        <f aca="false">ROUND(SUM(AG133:AG151),5)</f>
        <v>0</v>
      </c>
      <c r="AH152" s="109" t="n">
        <f aca="false">ROUND(SUM(AH133:AH151),5)</f>
        <v>0</v>
      </c>
      <c r="AI152" s="109" t="n">
        <f aca="false">ROUND(SUM(AI133:AI151),5)</f>
        <v>0</v>
      </c>
      <c r="AJ152" s="109" t="n">
        <f aca="false">ROUND(SUM(AJ133:AJ151),5)</f>
        <v>0</v>
      </c>
      <c r="AK152" s="109" t="n">
        <f aca="false">ROUND(SUM(AK133:AK151),5)</f>
        <v>0</v>
      </c>
      <c r="AL152" s="109" t="n">
        <f aca="false">ROUND(SUM(AL133:AL151),5)</f>
        <v>0</v>
      </c>
      <c r="AM152" s="109" t="n">
        <f aca="false">ROUND(SUM(AM133:AM151),5)</f>
        <v>0</v>
      </c>
      <c r="AN152" s="109" t="n">
        <f aca="false">ROUND(SUM(AN133:AN151),5)</f>
        <v>0</v>
      </c>
      <c r="AO152" s="109" t="n">
        <f aca="false">ROUND(SUM(AO133:AO151),5)</f>
        <v>0</v>
      </c>
      <c r="AP152" s="109" t="n">
        <f aca="false">ROUND(SUM(AP133:AP151),5)</f>
        <v>0</v>
      </c>
      <c r="AQ152" s="109" t="n">
        <f aca="false">ROUND(SUM(AQ133:AQ151),5)</f>
        <v>0</v>
      </c>
      <c r="AR152" s="109" t="n">
        <f aca="false">ROUND(SUM(AR133:AR151),5)</f>
        <v>0</v>
      </c>
      <c r="AS152" s="109" t="n">
        <f aca="false">ROUND(SUM(AS133:AS151),5)</f>
        <v>0</v>
      </c>
      <c r="AT152" s="109" t="n">
        <f aca="false">ROUND(SUM(AT133:AT151),5)</f>
        <v>29380.28</v>
      </c>
      <c r="AU152" s="109" t="n">
        <f aca="false">ROUND(SUM(AU133:AU151),5)</f>
        <v>0</v>
      </c>
      <c r="AV152" s="109" t="n">
        <f aca="false">ROUND(SUM(AV133:AV151),5)</f>
        <v>0</v>
      </c>
      <c r="AW152" s="109" t="n">
        <f aca="false">ROUND(SUM(AW133:AW151),5)</f>
        <v>0</v>
      </c>
      <c r="AX152" s="109" t="n">
        <f aca="false">ROUND(SUM(AX133:AX151),5)</f>
        <v>0</v>
      </c>
      <c r="AY152" s="109" t="n">
        <f aca="false">ROUND(SUM(AY133:AY151),5)</f>
        <v>0</v>
      </c>
      <c r="AZ152" s="109" t="n">
        <f aca="false">ROUND(SUM(AZ133:AZ151),5)</f>
        <v>0</v>
      </c>
      <c r="BA152" s="109" t="n">
        <f aca="false">ROUND(SUM(BA133:BA151),5)</f>
        <v>0</v>
      </c>
      <c r="BB152" s="109" t="n">
        <f aca="false">ROUND(SUM(BB133:BB151),5)</f>
        <v>0</v>
      </c>
      <c r="BC152" s="109" t="n">
        <f aca="false">ROUND(SUM(BC133:BC151),5)</f>
        <v>0</v>
      </c>
      <c r="BD152" s="109" t="n">
        <f aca="false">ROUND(SUM(BD133:BD151),5)</f>
        <v>0</v>
      </c>
      <c r="BE152" s="109" t="n">
        <f aca="false">ROUND(SUM(BE133:BE151),5)</f>
        <v>0</v>
      </c>
      <c r="BF152" s="109" t="n">
        <f aca="false">ROUND(SUM(BF133:BF151),5)</f>
        <v>0</v>
      </c>
      <c r="BG152" s="109" t="n">
        <f aca="false">ROUND(SUM(BG133:BG151),5)</f>
        <v>199208.23</v>
      </c>
      <c r="BH152" s="109" t="n">
        <f aca="false">ROUND(SUM(BH133:BH151),5)</f>
        <v>0</v>
      </c>
      <c r="BI152" s="109" t="n">
        <f aca="false">ROUND(SUM(BI133:BI151),5)</f>
        <v>0</v>
      </c>
      <c r="BJ152" s="109" t="n">
        <f aca="false">ROUND(SUM(BJ133:BJ151),5)</f>
        <v>0</v>
      </c>
      <c r="BK152" s="109" t="n">
        <f aca="false">ROUND(SUM(BK133:BK151),5)</f>
        <v>73996.94</v>
      </c>
      <c r="BL152" s="109" t="n">
        <f aca="false">ROUND(SUM(BL133:BL151),5)</f>
        <v>0</v>
      </c>
      <c r="BM152" s="109" t="n">
        <f aca="false">ROUND(SUM(BM133:BM151),5)</f>
        <v>29330.81</v>
      </c>
      <c r="BN152" s="109" t="n">
        <f aca="false">ROUND(SUM(BN133:BN151),5)</f>
        <v>0</v>
      </c>
      <c r="BO152" s="109" t="n">
        <f aca="false">ROUND(SUM(BO133:BO151),5)</f>
        <v>0</v>
      </c>
      <c r="BP152" s="109" t="n">
        <f aca="false">ROUND(SUM(BP133:BP151),5)</f>
        <v>0</v>
      </c>
      <c r="BQ152" s="109" t="n">
        <f aca="false">ROUND(SUM(BQ133:BQ151),5)</f>
        <v>0</v>
      </c>
      <c r="BR152" s="109" t="n">
        <f aca="false">ROUND(SUM(BR133:BR151),5)</f>
        <v>0</v>
      </c>
      <c r="BS152" s="109" t="n">
        <f aca="false">ROUND(SUM(BS133:BS151),5)</f>
        <v>0</v>
      </c>
      <c r="BT152" s="109" t="n">
        <f aca="false">ROUND(SUM(BT133:BT151),5)</f>
        <v>0</v>
      </c>
      <c r="BU152" s="109" t="n">
        <f aca="false">ROUND(SUM(BU133:BU151),5)</f>
        <v>36044.67</v>
      </c>
      <c r="BV152" s="109" t="n">
        <f aca="false">ROUND(SUM(BV133:BV151),5)</f>
        <v>0</v>
      </c>
      <c r="BW152" s="109" t="n">
        <f aca="false">ROUND(SUM(BW133:BW151),5)</f>
        <v>0</v>
      </c>
      <c r="BX152" s="109" t="n">
        <f aca="false">ROUND(SUM(BX133:BX151),5)</f>
        <v>35722.03</v>
      </c>
      <c r="BY152" s="109" t="n">
        <f aca="false">ROUND(SUM(BY133:BY151),5)</f>
        <v>0</v>
      </c>
      <c r="BZ152" s="109" t="n">
        <f aca="false">ROUND(SUM(BZ133:BZ151),5)</f>
        <v>0</v>
      </c>
      <c r="CA152" s="109" t="n">
        <f aca="false">ROUND(SUM(CA133:CA151),5)</f>
        <v>0</v>
      </c>
      <c r="CB152" s="109" t="n">
        <f aca="false">ROUND(SUM(CB133:CB151),5)</f>
        <v>9223.81</v>
      </c>
      <c r="CC152" s="109" t="n">
        <f aca="false">ROUND(SUM(CC133:CC151),5)</f>
        <v>0</v>
      </c>
      <c r="CD152" s="109" t="n">
        <f aca="false">ROUND(SUM(CD133:CD151),5)</f>
        <v>0</v>
      </c>
      <c r="CE152" s="109" t="n">
        <f aca="false">ROUND(SUM(CE133:CE151),5)</f>
        <v>0</v>
      </c>
      <c r="CF152" s="109" t="n">
        <f aca="false">ROUND(SUM(CF133:CF151),5)</f>
        <v>0</v>
      </c>
      <c r="CG152" s="109" t="n">
        <f aca="false">ROUND(SUM(CG133:CG151),5)</f>
        <v>0</v>
      </c>
      <c r="CH152" s="109" t="n">
        <f aca="false">ROUND(SUM(CH133:CH151),5)</f>
        <v>0</v>
      </c>
      <c r="CI152" s="109" t="n">
        <f aca="false">ROUND(SUM(CI133:CI151),5)</f>
        <v>0</v>
      </c>
      <c r="CJ152" s="109" t="n">
        <f aca="false">ROUND(SUM(CJ133:CJ151),5)</f>
        <v>0</v>
      </c>
      <c r="CK152" s="109" t="n">
        <f aca="false">ROUND(SUM(CK133:CK151),5)</f>
        <v>48740.99</v>
      </c>
      <c r="CL152" s="109" t="n">
        <f aca="false">ROUND(SUM(CL133:CL151),5)</f>
        <v>0</v>
      </c>
      <c r="CM152" s="109" t="n">
        <f aca="false">ROUND(SUM(CM133:CM151),5)</f>
        <v>0</v>
      </c>
      <c r="CN152" s="109" t="n">
        <f aca="false">ROUND(SUM(CN133:CN151),5)</f>
        <v>0</v>
      </c>
      <c r="CO152" s="109" t="n">
        <f aca="false">ROUND(SUM(CO133:CO151),5)</f>
        <v>148385.04</v>
      </c>
      <c r="CP152" s="109" t="n">
        <f aca="false">ROUND(SUM(CP133:CP151),5)</f>
        <v>0</v>
      </c>
      <c r="CQ152" s="109" t="n">
        <f aca="false">ROUND(SUM(CQ133:CQ151),5)</f>
        <v>14213.01</v>
      </c>
      <c r="CR152" s="109" t="n">
        <f aca="false">ROUND(SUM(CR133:CR151),5)</f>
        <v>0</v>
      </c>
      <c r="CS152" s="109" t="n">
        <f aca="false">ROUND(SUM(CS133:CS151),5)</f>
        <v>35234.15</v>
      </c>
      <c r="CT152" s="109" t="n">
        <f aca="false">ROUND(SUM(CT133:CT151),5)</f>
        <v>46745.18</v>
      </c>
      <c r="CU152" s="109" t="n">
        <f aca="false">ROUND(SUM(CU133:CU151),5)</f>
        <v>42950.6</v>
      </c>
      <c r="CV152" s="109" t="n">
        <f aca="false">ROUND(SUM(CV133:CV151),5)</f>
        <v>0</v>
      </c>
      <c r="CW152" s="109" t="n">
        <f aca="false">ROUND(SUM(CW133:CW151),5)</f>
        <v>0</v>
      </c>
      <c r="CX152" s="109" t="n">
        <f aca="false">ROUND(SUM(CX133:CX151),5)</f>
        <v>0</v>
      </c>
      <c r="CY152" s="109" t="n">
        <f aca="false">ROUND(SUM(CY133:CY151),5)</f>
        <v>0</v>
      </c>
      <c r="CZ152" s="109" t="n">
        <f aca="false">ROUND(SUM(CZ133:CZ151),5)</f>
        <v>0</v>
      </c>
      <c r="DA152" s="109" t="n">
        <f aca="false">ROUND(SUM(DA133:DA151),5)</f>
        <v>0</v>
      </c>
      <c r="DB152" s="109" t="n">
        <f aca="false">ROUND(SUM(DB133:DB151),5)</f>
        <v>0</v>
      </c>
      <c r="DC152" s="109" t="n">
        <f aca="false">ROUND(SUM(DC133:DC151),5)</f>
        <v>0</v>
      </c>
      <c r="DD152" s="109" t="n">
        <f aca="false">ROUND(SUM(DD133:DD151),5)</f>
        <v>29793.44</v>
      </c>
      <c r="DE152" s="109" t="n">
        <f aca="false">ROUND(SUM(DE133:DE151),5)</f>
        <v>0</v>
      </c>
      <c r="DF152" s="109" t="n">
        <f aca="false">ROUND(SUM(DF133:DF151),5)</f>
        <v>33045.8</v>
      </c>
      <c r="DG152" s="109" t="n">
        <f aca="false">ROUND(SUM(DG133:DG151),5)</f>
        <v>0</v>
      </c>
      <c r="DH152" s="109" t="n">
        <f aca="false">ROUND(SUM(DH133:DH151),5)</f>
        <v>0</v>
      </c>
      <c r="DI152" s="109" t="n">
        <f aca="false">ROUND(SUM(DI133:DI151),5)</f>
        <v>0</v>
      </c>
      <c r="DJ152" s="109" t="n">
        <f aca="false">ROUND(SUM(DJ133:DJ151),5)</f>
        <v>0</v>
      </c>
      <c r="DK152" s="109" t="n">
        <f aca="false">ROUND(SUM(DK133:DK151),5)</f>
        <v>0</v>
      </c>
      <c r="DL152" s="109" t="n">
        <f aca="false">ROUND(SUM(DL133:DL151),5)</f>
        <v>26059.47</v>
      </c>
      <c r="DM152" s="109" t="n">
        <f aca="false">ROUND(SUM(DM133:DM151),5)</f>
        <v>0</v>
      </c>
      <c r="DN152" s="109" t="n">
        <f aca="false">ROUND(SUM(DN133:DN151),5)</f>
        <v>22391.78</v>
      </c>
      <c r="DO152" s="109" t="n">
        <f aca="false">ROUND(SUM(DO133:DO151),5)</f>
        <v>0</v>
      </c>
      <c r="DP152" s="109" t="n">
        <f aca="false">ROUND(SUM(DP133:DP151),5)</f>
        <v>0</v>
      </c>
      <c r="DQ152" s="109" t="n">
        <f aca="false">ROUND(SUM(DQ133:DQ151),5)</f>
        <v>0</v>
      </c>
      <c r="DR152" s="109" t="n">
        <f aca="false">ROUND(SUM(DR133:DR151),5)</f>
        <v>0</v>
      </c>
      <c r="DS152" s="109" t="n">
        <f aca="false">ROUND(SUM(DS133:DS151),5)</f>
        <v>0</v>
      </c>
      <c r="DT152" s="109" t="n">
        <f aca="false">ROUND(SUM(DT133:DT151),5)</f>
        <v>0</v>
      </c>
      <c r="DU152" s="109" t="n">
        <f aca="false">ROUND(SUM(DU133:DU151),5)</f>
        <v>0</v>
      </c>
      <c r="DV152" s="109" t="n">
        <f aca="false">ROUND(SUM(DV133:DV151),5)</f>
        <v>0</v>
      </c>
      <c r="DW152" s="109" t="n">
        <f aca="false">ROUND(SUM(DW133:DW151),5)</f>
        <v>23434.5</v>
      </c>
      <c r="DX152" s="109" t="n">
        <f aca="false">ROUND(SUM(DX133:DX151),5)</f>
        <v>0</v>
      </c>
      <c r="DY152" s="109" t="n">
        <f aca="false">ROUND(SUM(DY133:DY151),5)</f>
        <v>0</v>
      </c>
      <c r="DZ152" s="109" t="n">
        <f aca="false">ROUND(SUM(DZ133:DZ151),5)</f>
        <v>0</v>
      </c>
      <c r="EA152" s="109" t="n">
        <f aca="false">ROUND(SUM(EA133:EA151),5)</f>
        <v>0</v>
      </c>
      <c r="EB152" s="109" t="n">
        <f aca="false">ROUND(SUM(EB133:EB151),5)</f>
        <v>0</v>
      </c>
      <c r="EC152" s="109" t="n">
        <f aca="false">ROUND(SUM(EC133:EC151),5)</f>
        <v>0</v>
      </c>
      <c r="ED152" s="109" t="n">
        <f aca="false">ROUND(SUM(ED133:ED151),5)</f>
        <v>0</v>
      </c>
      <c r="EE152" s="109" t="n">
        <f aca="false">ROUND(SUM(EE133:EE151),5)</f>
        <v>0</v>
      </c>
      <c r="EF152" s="109" t="n">
        <f aca="false">ROUND(SUM(EF133:EF151),5)</f>
        <v>0</v>
      </c>
      <c r="EG152" s="109" t="n">
        <f aca="false">ROUND(SUM(EG133:EG151),5)</f>
        <v>0</v>
      </c>
      <c r="EH152" s="109" t="n">
        <f aca="false">ROUND(SUM(EH133:EH151),5)</f>
        <v>0</v>
      </c>
      <c r="EI152" s="109" t="n">
        <f aca="false">ROUND(SUM(EI133:EI151),5)</f>
        <v>0</v>
      </c>
      <c r="EJ152" s="109" t="n">
        <f aca="false">ROUND(SUM(EJ133:EJ151),5)</f>
        <v>118039.9</v>
      </c>
      <c r="EK152" s="109" t="n">
        <f aca="false">ROUND(SUM(EK133:EK151),5)</f>
        <v>0</v>
      </c>
      <c r="EL152" s="109" t="n">
        <f aca="false">ROUND(SUM(EL133:EL151),5)</f>
        <v>0</v>
      </c>
      <c r="EM152" s="109" t="n">
        <f aca="false">ROUND(SUM(EM133:EM151),5)</f>
        <v>37879.36</v>
      </c>
      <c r="EN152" s="109" t="n">
        <f aca="false">ROUND(SUM(EN133:EN151),5)</f>
        <v>66635.13</v>
      </c>
      <c r="EO152" s="109" t="n">
        <f aca="false">ROUND(SUM(EO133:EO151),5)</f>
        <v>0</v>
      </c>
      <c r="EP152" s="109" t="n">
        <f aca="false">ROUND(SUM(EP133:EP151),5)</f>
        <v>41851.93</v>
      </c>
      <c r="EQ152" s="109" t="n">
        <f aca="false">ROUND(SUM(EQ133:EQ151),5)</f>
        <v>0</v>
      </c>
      <c r="ER152" s="109" t="n">
        <f aca="false">ROUND(SUM(ER133:ER151),5)</f>
        <v>20796.88</v>
      </c>
      <c r="ES152" s="109" t="n">
        <f aca="false">ROUND(SUM(ES133:ES151),5)</f>
        <v>0</v>
      </c>
      <c r="ET152" s="109" t="n">
        <f aca="false">ROUND(SUM(ET133:ET151),5)</f>
        <v>0</v>
      </c>
      <c r="EU152" s="109" t="n">
        <f aca="false">ROUND(SUM(EU133:EU151),5)</f>
        <v>0</v>
      </c>
      <c r="EV152" s="109" t="n">
        <f aca="false">ROUND(SUM(EV133:EV151),5)</f>
        <v>0</v>
      </c>
      <c r="EW152" s="109" t="n">
        <f aca="false">ROUND(SUM(EW133:EW151),5)</f>
        <v>0</v>
      </c>
      <c r="EX152" s="109" t="n">
        <f aca="false">ROUND(SUM(EX133:EX151),5)</f>
        <v>0</v>
      </c>
      <c r="EY152" s="109" t="n">
        <f aca="false">ROUND(SUM(F152:EX152),5)</f>
        <v>1526277.72</v>
      </c>
      <c r="EZ152" s="114"/>
      <c r="FA152" s="125"/>
      <c r="FB152" s="114"/>
      <c r="FC152" s="125"/>
      <c r="FD152" s="114"/>
      <c r="FE152" s="125"/>
      <c r="FF152" s="114"/>
      <c r="FG152" s="125"/>
      <c r="FH152" s="114"/>
      <c r="FI152" s="125"/>
      <c r="FJ152" s="114"/>
      <c r="FK152" s="125"/>
      <c r="FL152" s="114"/>
      <c r="FM152" s="125"/>
      <c r="FN152" s="114"/>
      <c r="FO152" s="125"/>
      <c r="FP152" s="114"/>
      <c r="FQ152" s="125"/>
      <c r="FR152" s="114"/>
      <c r="FS152" s="125"/>
      <c r="FT152" s="114"/>
      <c r="FU152" s="125"/>
      <c r="FV152" s="114"/>
      <c r="FW152" s="125"/>
      <c r="FX152" s="114"/>
      <c r="FY152" s="125"/>
      <c r="FZ152" s="114"/>
      <c r="GA152" s="125"/>
      <c r="GB152" s="114"/>
      <c r="GC152" s="125"/>
      <c r="GD152" s="114"/>
      <c r="GE152" s="125"/>
      <c r="GF152" s="114"/>
      <c r="GG152" s="125"/>
      <c r="GH152" s="114"/>
      <c r="GI152" s="125"/>
      <c r="GJ152" s="114"/>
      <c r="GK152" s="125"/>
      <c r="GL152" s="114"/>
      <c r="GM152" s="125"/>
      <c r="GN152" s="114"/>
      <c r="GO152" s="125"/>
      <c r="GP152" s="114"/>
      <c r="GQ152" s="125"/>
      <c r="GR152" s="114"/>
      <c r="GS152" s="125"/>
      <c r="GT152" s="114"/>
      <c r="GU152" s="125"/>
      <c r="GV152" s="114"/>
      <c r="GW152" s="125"/>
      <c r="GX152" s="114"/>
      <c r="GY152" s="125"/>
      <c r="GZ152" s="114"/>
      <c r="HA152" s="125"/>
      <c r="HB152" s="114"/>
      <c r="HC152" s="125"/>
      <c r="HD152" s="114"/>
      <c r="HE152" s="125"/>
      <c r="HF152" s="114"/>
      <c r="HG152" s="125"/>
      <c r="HH152" s="114"/>
      <c r="HI152" s="125"/>
      <c r="HJ152" s="114"/>
      <c r="HK152" s="125"/>
      <c r="HL152" s="114"/>
      <c r="HM152" s="125"/>
      <c r="HN152" s="114"/>
      <c r="HO152" s="125"/>
      <c r="HP152" s="114"/>
      <c r="HQ152" s="125"/>
      <c r="HR152" s="114"/>
      <c r="HS152" s="125"/>
      <c r="HT152" s="114"/>
      <c r="HU152" s="125"/>
      <c r="HV152" s="114"/>
      <c r="HW152" s="125"/>
      <c r="HX152" s="114"/>
      <c r="HY152" s="125"/>
      <c r="HZ152" s="114"/>
      <c r="IA152" s="125"/>
      <c r="IB152" s="114"/>
      <c r="IC152" s="125"/>
      <c r="ID152" s="114"/>
      <c r="IE152" s="125"/>
      <c r="IF152" s="114"/>
      <c r="IG152" s="125"/>
      <c r="IH152" s="114"/>
      <c r="II152" s="125"/>
      <c r="IJ152" s="114"/>
      <c r="IK152" s="125"/>
      <c r="IL152" s="114"/>
      <c r="IM152" s="125"/>
      <c r="IN152" s="114"/>
      <c r="IO152" s="125"/>
      <c r="IP152" s="114"/>
      <c r="IQ152" s="125"/>
      <c r="IR152" s="114"/>
      <c r="IS152" s="125"/>
      <c r="IT152" s="114"/>
      <c r="IU152" s="125"/>
      <c r="IV152" s="114"/>
      <c r="IW152" s="125"/>
      <c r="IX152" s="114"/>
      <c r="IY152" s="125"/>
      <c r="IZ152" s="114"/>
      <c r="JA152" s="125"/>
      <c r="JB152" s="114"/>
      <c r="JC152" s="125"/>
      <c r="JD152" s="114"/>
      <c r="JE152" s="125"/>
      <c r="JF152" s="114"/>
      <c r="JG152" s="125"/>
      <c r="JH152" s="114"/>
      <c r="JI152" s="125"/>
      <c r="JJ152" s="114"/>
      <c r="JK152" s="125"/>
      <c r="JL152" s="114"/>
      <c r="JM152" s="125"/>
      <c r="JN152" s="114"/>
      <c r="JO152" s="125"/>
      <c r="JP152" s="114"/>
      <c r="JQ152" s="125"/>
      <c r="JR152" s="114"/>
      <c r="JS152" s="125"/>
      <c r="JT152" s="114"/>
      <c r="JU152" s="125"/>
      <c r="JV152" s="114"/>
      <c r="JW152" s="125"/>
      <c r="JX152" s="114"/>
      <c r="JY152" s="126"/>
      <c r="JZ152" s="126"/>
      <c r="KA152" s="126"/>
      <c r="KB152" s="126"/>
      <c r="KC152" s="126"/>
      <c r="KD152" s="126"/>
      <c r="KE152" s="126"/>
      <c r="KF152" s="126"/>
      <c r="KG152" s="126"/>
      <c r="KH152" s="126"/>
      <c r="KI152" s="126"/>
      <c r="KJ152" s="126"/>
      <c r="KK152" s="126"/>
      <c r="KL152" s="126"/>
    </row>
    <row r="153" customFormat="false" ht="30" hidden="false" customHeight="true" outlineLevel="0" collapsed="false">
      <c r="A153" s="76"/>
      <c r="B153" s="76"/>
      <c r="C153" s="76"/>
      <c r="D153" s="76" t="s">
        <v>187</v>
      </c>
      <c r="E153" s="76"/>
      <c r="F153" s="109" t="n">
        <v>0</v>
      </c>
      <c r="G153" s="109" t="n">
        <v>0</v>
      </c>
      <c r="H153" s="109" t="n">
        <v>0</v>
      </c>
      <c r="I153" s="109" t="n">
        <v>0</v>
      </c>
      <c r="J153" s="109" t="n">
        <v>0</v>
      </c>
      <c r="K153" s="109" t="n">
        <v>0</v>
      </c>
      <c r="L153" s="109" t="n">
        <v>0</v>
      </c>
      <c r="M153" s="109" t="n">
        <v>0</v>
      </c>
      <c r="N153" s="109" t="n">
        <v>0</v>
      </c>
      <c r="O153" s="109" t="n">
        <v>0</v>
      </c>
      <c r="P153" s="109" t="n">
        <v>0</v>
      </c>
      <c r="Q153" s="109" t="n">
        <v>0</v>
      </c>
      <c r="R153" s="109" t="n">
        <v>0</v>
      </c>
      <c r="S153" s="109" t="n">
        <v>0</v>
      </c>
      <c r="T153" s="109" t="n">
        <v>0</v>
      </c>
      <c r="U153" s="109" t="n">
        <v>0</v>
      </c>
      <c r="V153" s="109" t="n">
        <v>0</v>
      </c>
      <c r="W153" s="109" t="n">
        <v>0</v>
      </c>
      <c r="X153" s="109" t="n">
        <v>0</v>
      </c>
      <c r="Y153" s="109" t="n">
        <v>0</v>
      </c>
      <c r="Z153" s="109" t="n">
        <v>0</v>
      </c>
      <c r="AA153" s="109" t="n">
        <v>0</v>
      </c>
      <c r="AB153" s="109" t="n">
        <v>0</v>
      </c>
      <c r="AC153" s="109" t="n">
        <v>0</v>
      </c>
      <c r="AD153" s="109" t="n">
        <v>0</v>
      </c>
      <c r="AE153" s="109" t="n">
        <v>0</v>
      </c>
      <c r="AF153" s="109" t="n">
        <v>0</v>
      </c>
      <c r="AG153" s="109" t="n">
        <v>0</v>
      </c>
      <c r="AH153" s="109" t="n">
        <v>0</v>
      </c>
      <c r="AI153" s="109" t="n">
        <v>0</v>
      </c>
      <c r="AJ153" s="109" t="n">
        <v>0</v>
      </c>
      <c r="AK153" s="109" t="n">
        <v>0</v>
      </c>
      <c r="AL153" s="109" t="n">
        <v>0</v>
      </c>
      <c r="AM153" s="109" t="n">
        <v>0</v>
      </c>
      <c r="AN153" s="109" t="n">
        <v>0</v>
      </c>
      <c r="AO153" s="109" t="n">
        <v>0</v>
      </c>
      <c r="AP153" s="109" t="n">
        <v>0</v>
      </c>
      <c r="AQ153" s="109" t="n">
        <v>0</v>
      </c>
      <c r="AR153" s="109" t="n">
        <v>0</v>
      </c>
      <c r="AS153" s="109" t="n">
        <v>0</v>
      </c>
      <c r="AT153" s="109" t="n">
        <v>0</v>
      </c>
      <c r="AU153" s="109" t="n">
        <v>0</v>
      </c>
      <c r="AV153" s="109" t="n">
        <v>0</v>
      </c>
      <c r="AW153" s="109" t="n">
        <v>0</v>
      </c>
      <c r="AX153" s="109" t="n">
        <v>0</v>
      </c>
      <c r="AY153" s="109" t="n">
        <v>0</v>
      </c>
      <c r="AZ153" s="109" t="n">
        <v>0</v>
      </c>
      <c r="BA153" s="109" t="n">
        <v>0</v>
      </c>
      <c r="BB153" s="109" t="n">
        <v>0</v>
      </c>
      <c r="BC153" s="109" t="n">
        <v>0</v>
      </c>
      <c r="BD153" s="109" t="n">
        <v>0</v>
      </c>
      <c r="BE153" s="109" t="n">
        <v>0</v>
      </c>
      <c r="BF153" s="109" t="n">
        <v>0</v>
      </c>
      <c r="BG153" s="109" t="n">
        <v>0</v>
      </c>
      <c r="BH153" s="109" t="n">
        <v>0</v>
      </c>
      <c r="BI153" s="109" t="n">
        <v>0</v>
      </c>
      <c r="BJ153" s="109" t="n">
        <v>0</v>
      </c>
      <c r="BK153" s="109" t="n">
        <v>0</v>
      </c>
      <c r="BL153" s="109" t="n">
        <v>0</v>
      </c>
      <c r="BM153" s="109" t="n">
        <v>0</v>
      </c>
      <c r="BN153" s="109" t="n">
        <v>0</v>
      </c>
      <c r="BO153" s="109" t="n">
        <v>0</v>
      </c>
      <c r="BP153" s="109" t="n">
        <v>0</v>
      </c>
      <c r="BQ153" s="109" t="n">
        <v>0</v>
      </c>
      <c r="BR153" s="109" t="n">
        <v>0</v>
      </c>
      <c r="BS153" s="109" t="n">
        <v>0</v>
      </c>
      <c r="BT153" s="109" t="n">
        <v>0</v>
      </c>
      <c r="BU153" s="109" t="n">
        <v>0</v>
      </c>
      <c r="BV153" s="109" t="n">
        <v>0</v>
      </c>
      <c r="BW153" s="109" t="n">
        <v>0</v>
      </c>
      <c r="BX153" s="109" t="n">
        <v>0</v>
      </c>
      <c r="BY153" s="109" t="n">
        <v>0</v>
      </c>
      <c r="BZ153" s="109" t="n">
        <v>0</v>
      </c>
      <c r="CA153" s="109" t="n">
        <v>0</v>
      </c>
      <c r="CB153" s="109" t="n">
        <v>0</v>
      </c>
      <c r="CC153" s="109" t="n">
        <v>0</v>
      </c>
      <c r="CD153" s="109" t="n">
        <v>0</v>
      </c>
      <c r="CE153" s="109" t="n">
        <v>0</v>
      </c>
      <c r="CF153" s="109" t="n">
        <v>0</v>
      </c>
      <c r="CG153" s="109" t="n">
        <v>0</v>
      </c>
      <c r="CH153" s="109" t="n">
        <v>0</v>
      </c>
      <c r="CI153" s="109" t="n">
        <v>0</v>
      </c>
      <c r="CJ153" s="109" t="n">
        <v>0</v>
      </c>
      <c r="CK153" s="109" t="n">
        <v>0</v>
      </c>
      <c r="CL153" s="109" t="n">
        <v>0</v>
      </c>
      <c r="CM153" s="109" t="n">
        <v>0</v>
      </c>
      <c r="CN153" s="109" t="n">
        <v>0</v>
      </c>
      <c r="CO153" s="109" t="n">
        <v>0</v>
      </c>
      <c r="CP153" s="109" t="n">
        <v>0</v>
      </c>
      <c r="CQ153" s="109" t="n">
        <v>0</v>
      </c>
      <c r="CR153" s="109" t="n">
        <v>0</v>
      </c>
      <c r="CS153" s="109" t="n">
        <v>0</v>
      </c>
      <c r="CT153" s="109" t="n">
        <v>0</v>
      </c>
      <c r="CU153" s="109" t="n">
        <v>0</v>
      </c>
      <c r="CV153" s="109" t="n">
        <v>0</v>
      </c>
      <c r="CW153" s="109" t="n">
        <v>0</v>
      </c>
      <c r="CX153" s="109" t="n">
        <v>0</v>
      </c>
      <c r="CY153" s="109" t="n">
        <v>0</v>
      </c>
      <c r="CZ153" s="109" t="n">
        <v>0</v>
      </c>
      <c r="DA153" s="109" t="n">
        <v>0</v>
      </c>
      <c r="DB153" s="109" t="n">
        <v>0</v>
      </c>
      <c r="DC153" s="109" t="n">
        <v>0</v>
      </c>
      <c r="DD153" s="109" t="n">
        <v>0</v>
      </c>
      <c r="DE153" s="109" t="n">
        <v>0</v>
      </c>
      <c r="DF153" s="109" t="n">
        <v>0</v>
      </c>
      <c r="DG153" s="109" t="n">
        <v>0</v>
      </c>
      <c r="DH153" s="109" t="n">
        <v>0</v>
      </c>
      <c r="DI153" s="109" t="n">
        <v>0</v>
      </c>
      <c r="DJ153" s="109" t="n">
        <v>0</v>
      </c>
      <c r="DK153" s="109" t="n">
        <v>0</v>
      </c>
      <c r="DL153" s="109" t="n">
        <v>0</v>
      </c>
      <c r="DM153" s="109" t="n">
        <v>0</v>
      </c>
      <c r="DN153" s="109" t="n">
        <v>0</v>
      </c>
      <c r="DO153" s="109" t="n">
        <v>0</v>
      </c>
      <c r="DP153" s="109" t="n">
        <v>0</v>
      </c>
      <c r="DQ153" s="109" t="n">
        <v>0</v>
      </c>
      <c r="DR153" s="109" t="n">
        <v>0</v>
      </c>
      <c r="DS153" s="109" t="n">
        <v>0</v>
      </c>
      <c r="DT153" s="109" t="n">
        <v>0</v>
      </c>
      <c r="DU153" s="109" t="n">
        <v>0</v>
      </c>
      <c r="DV153" s="109" t="n">
        <v>0</v>
      </c>
      <c r="DW153" s="109" t="n">
        <v>0</v>
      </c>
      <c r="DX153" s="109" t="n">
        <v>0</v>
      </c>
      <c r="DY153" s="109" t="n">
        <v>0</v>
      </c>
      <c r="DZ153" s="109" t="n">
        <v>0</v>
      </c>
      <c r="EA153" s="109" t="n">
        <v>0</v>
      </c>
      <c r="EB153" s="109" t="n">
        <v>0</v>
      </c>
      <c r="EC153" s="109" t="n">
        <v>0</v>
      </c>
      <c r="ED153" s="109" t="n">
        <v>0</v>
      </c>
      <c r="EE153" s="109" t="n">
        <v>0</v>
      </c>
      <c r="EF153" s="109" t="n">
        <v>0</v>
      </c>
      <c r="EG153" s="109" t="n">
        <v>0</v>
      </c>
      <c r="EH153" s="109" t="n">
        <v>0</v>
      </c>
      <c r="EI153" s="109" t="n">
        <v>0</v>
      </c>
      <c r="EJ153" s="109" t="n">
        <v>0</v>
      </c>
      <c r="EK153" s="109" t="n">
        <v>0</v>
      </c>
      <c r="EL153" s="109" t="n">
        <v>0</v>
      </c>
      <c r="EM153" s="109" t="n">
        <v>0</v>
      </c>
      <c r="EN153" s="109" t="n">
        <v>0</v>
      </c>
      <c r="EO153" s="109" t="n">
        <v>0</v>
      </c>
      <c r="EP153" s="109" t="n">
        <v>0</v>
      </c>
      <c r="EQ153" s="109" t="n">
        <v>0</v>
      </c>
      <c r="ER153" s="109" t="n">
        <v>0</v>
      </c>
      <c r="ES153" s="109" t="n">
        <v>0</v>
      </c>
      <c r="ET153" s="109" t="n">
        <v>0</v>
      </c>
      <c r="EU153" s="109" t="n">
        <v>0</v>
      </c>
      <c r="EV153" s="109" t="n">
        <v>0</v>
      </c>
      <c r="EW153" s="109" t="n">
        <v>0</v>
      </c>
      <c r="EX153" s="109" t="n">
        <v>0</v>
      </c>
      <c r="EY153" s="109" t="n">
        <f aca="false">ROUND(SUM(F153:EX153),5)</f>
        <v>0</v>
      </c>
      <c r="EZ153" s="114"/>
      <c r="FA153" s="125"/>
      <c r="FB153" s="114"/>
      <c r="FC153" s="125"/>
      <c r="FD153" s="114"/>
      <c r="FE153" s="125"/>
      <c r="FF153" s="114"/>
      <c r="FG153" s="125"/>
      <c r="FH153" s="114"/>
      <c r="FI153" s="125"/>
      <c r="FJ153" s="114"/>
      <c r="FK153" s="125"/>
      <c r="FL153" s="114"/>
      <c r="FM153" s="125"/>
      <c r="FN153" s="114"/>
      <c r="FO153" s="125"/>
      <c r="FP153" s="114"/>
      <c r="FQ153" s="125"/>
      <c r="FR153" s="114"/>
      <c r="FS153" s="125"/>
      <c r="FT153" s="114"/>
      <c r="FU153" s="125"/>
      <c r="FV153" s="114"/>
      <c r="FW153" s="125"/>
      <c r="FX153" s="114"/>
      <c r="FY153" s="125"/>
      <c r="FZ153" s="114"/>
      <c r="GA153" s="125"/>
      <c r="GB153" s="114"/>
      <c r="GC153" s="125"/>
      <c r="GD153" s="114"/>
      <c r="GE153" s="125"/>
      <c r="GF153" s="114"/>
      <c r="GG153" s="125"/>
      <c r="GH153" s="114"/>
      <c r="GI153" s="125"/>
      <c r="GJ153" s="114"/>
      <c r="GK153" s="125"/>
      <c r="GL153" s="114"/>
      <c r="GM153" s="125"/>
      <c r="GN153" s="114"/>
      <c r="GO153" s="125"/>
      <c r="GP153" s="114"/>
      <c r="GQ153" s="125"/>
      <c r="GR153" s="114"/>
      <c r="GS153" s="125"/>
      <c r="GT153" s="114"/>
      <c r="GU153" s="125"/>
      <c r="GV153" s="114"/>
      <c r="GW153" s="125"/>
      <c r="GX153" s="114"/>
      <c r="GY153" s="125"/>
      <c r="GZ153" s="114"/>
      <c r="HA153" s="125"/>
      <c r="HB153" s="114"/>
      <c r="HC153" s="125"/>
      <c r="HD153" s="114"/>
      <c r="HE153" s="125"/>
      <c r="HF153" s="114"/>
      <c r="HG153" s="125"/>
      <c r="HH153" s="114"/>
      <c r="HI153" s="125"/>
      <c r="HJ153" s="114"/>
      <c r="HK153" s="125"/>
      <c r="HL153" s="114"/>
      <c r="HM153" s="125"/>
      <c r="HN153" s="114"/>
      <c r="HO153" s="125"/>
      <c r="HP153" s="114"/>
      <c r="HQ153" s="125"/>
      <c r="HR153" s="114"/>
      <c r="HS153" s="125"/>
      <c r="HT153" s="114"/>
      <c r="HU153" s="125"/>
      <c r="HV153" s="114"/>
      <c r="HW153" s="125"/>
      <c r="HX153" s="114"/>
      <c r="HY153" s="125"/>
      <c r="HZ153" s="114"/>
      <c r="IA153" s="125"/>
      <c r="IB153" s="114"/>
      <c r="IC153" s="125"/>
      <c r="ID153" s="114"/>
      <c r="IE153" s="125"/>
      <c r="IF153" s="114"/>
      <c r="IG153" s="125"/>
      <c r="IH153" s="114"/>
      <c r="II153" s="125"/>
      <c r="IJ153" s="114"/>
      <c r="IK153" s="125"/>
      <c r="IL153" s="114"/>
      <c r="IM153" s="125"/>
      <c r="IN153" s="114"/>
      <c r="IO153" s="125"/>
      <c r="IP153" s="114"/>
      <c r="IQ153" s="125"/>
      <c r="IR153" s="114"/>
      <c r="IS153" s="125"/>
      <c r="IT153" s="114"/>
      <c r="IU153" s="125"/>
      <c r="IV153" s="114"/>
      <c r="IW153" s="125"/>
      <c r="IX153" s="114"/>
      <c r="IY153" s="125"/>
      <c r="IZ153" s="114"/>
      <c r="JA153" s="125"/>
      <c r="JB153" s="114"/>
      <c r="JC153" s="125"/>
      <c r="JD153" s="114"/>
      <c r="JE153" s="125"/>
      <c r="JF153" s="114"/>
      <c r="JG153" s="125"/>
      <c r="JH153" s="114"/>
      <c r="JI153" s="125"/>
      <c r="JJ153" s="114"/>
      <c r="JK153" s="125"/>
      <c r="JL153" s="114"/>
      <c r="JM153" s="125"/>
      <c r="JN153" s="114"/>
      <c r="JO153" s="125"/>
      <c r="JP153" s="114"/>
      <c r="JQ153" s="125"/>
      <c r="JR153" s="114"/>
      <c r="JS153" s="125"/>
      <c r="JT153" s="114"/>
      <c r="JU153" s="125"/>
      <c r="JV153" s="114"/>
      <c r="JW153" s="125"/>
      <c r="JX153" s="114"/>
      <c r="JY153" s="126"/>
      <c r="JZ153" s="126"/>
      <c r="KA153" s="126"/>
      <c r="KB153" s="126"/>
      <c r="KC153" s="126"/>
      <c r="KD153" s="126"/>
      <c r="KE153" s="126"/>
      <c r="KF153" s="126"/>
      <c r="KG153" s="126"/>
      <c r="KH153" s="126"/>
      <c r="KI153" s="126"/>
      <c r="KJ153" s="126"/>
      <c r="KK153" s="126"/>
      <c r="KL153" s="126"/>
    </row>
    <row r="154" customFormat="false" ht="13.8" hidden="false" customHeight="false" outlineLevel="0" collapsed="false">
      <c r="A154" s="76"/>
      <c r="B154" s="76"/>
      <c r="C154" s="76"/>
      <c r="D154" s="76" t="s">
        <v>188</v>
      </c>
      <c r="E154" s="76"/>
      <c r="F154" s="109"/>
      <c r="G154" s="109"/>
      <c r="H154" s="109"/>
      <c r="I154" s="109"/>
      <c r="J154" s="109"/>
      <c r="K154" s="109"/>
      <c r="L154" s="109"/>
      <c r="M154" s="109"/>
      <c r="N154" s="109"/>
      <c r="O154" s="109"/>
      <c r="P154" s="109"/>
      <c r="Q154" s="109"/>
      <c r="R154" s="109"/>
      <c r="S154" s="109"/>
      <c r="T154" s="109"/>
      <c r="U154" s="109"/>
      <c r="V154" s="109"/>
      <c r="W154" s="109"/>
      <c r="X154" s="109"/>
      <c r="Y154" s="109"/>
      <c r="Z154" s="109"/>
      <c r="AA154" s="109"/>
      <c r="AB154" s="109"/>
      <c r="AC154" s="109"/>
      <c r="AD154" s="109"/>
      <c r="AE154" s="109"/>
      <c r="AF154" s="109"/>
      <c r="AG154" s="109"/>
      <c r="AH154" s="109"/>
      <c r="AI154" s="109"/>
      <c r="AJ154" s="109"/>
      <c r="AK154" s="109"/>
      <c r="AL154" s="109"/>
      <c r="AM154" s="109"/>
      <c r="AN154" s="109"/>
      <c r="AO154" s="109"/>
      <c r="AP154" s="109"/>
      <c r="AQ154" s="109"/>
      <c r="AR154" s="109"/>
      <c r="AS154" s="109"/>
      <c r="AT154" s="109"/>
      <c r="AU154" s="109"/>
      <c r="AV154" s="109"/>
      <c r="AW154" s="109"/>
      <c r="AX154" s="109"/>
      <c r="AY154" s="109"/>
      <c r="AZ154" s="109"/>
      <c r="BA154" s="109"/>
      <c r="BB154" s="109"/>
      <c r="BC154" s="109"/>
      <c r="BD154" s="109"/>
      <c r="BE154" s="109"/>
      <c r="BF154" s="109"/>
      <c r="BG154" s="109"/>
      <c r="BH154" s="109"/>
      <c r="BI154" s="109"/>
      <c r="BJ154" s="109"/>
      <c r="BK154" s="109"/>
      <c r="BL154" s="109"/>
      <c r="BM154" s="109"/>
      <c r="BN154" s="109"/>
      <c r="BO154" s="109"/>
      <c r="BP154" s="109"/>
      <c r="BQ154" s="109"/>
      <c r="BR154" s="109"/>
      <c r="BS154" s="109"/>
      <c r="BT154" s="109"/>
      <c r="BU154" s="109"/>
      <c r="BV154" s="109"/>
      <c r="BW154" s="109"/>
      <c r="BX154" s="109"/>
      <c r="BY154" s="109"/>
      <c r="BZ154" s="109"/>
      <c r="CA154" s="109"/>
      <c r="CB154" s="109"/>
      <c r="CC154" s="109"/>
      <c r="CD154" s="109"/>
      <c r="CE154" s="109"/>
      <c r="CF154" s="109"/>
      <c r="CG154" s="109"/>
      <c r="CH154" s="109"/>
      <c r="CI154" s="109"/>
      <c r="CJ154" s="109"/>
      <c r="CK154" s="109"/>
      <c r="CL154" s="109"/>
      <c r="CM154" s="109"/>
      <c r="CN154" s="109"/>
      <c r="CO154" s="109"/>
      <c r="CP154" s="109"/>
      <c r="CQ154" s="109"/>
      <c r="CR154" s="109"/>
      <c r="CS154" s="109"/>
      <c r="CT154" s="109"/>
      <c r="CU154" s="109"/>
      <c r="CV154" s="109"/>
      <c r="CW154" s="109"/>
      <c r="CX154" s="109"/>
      <c r="CY154" s="109"/>
      <c r="CZ154" s="109"/>
      <c r="DA154" s="109"/>
      <c r="DB154" s="109"/>
      <c r="DC154" s="109"/>
      <c r="DD154" s="109"/>
      <c r="DE154" s="109"/>
      <c r="DF154" s="109"/>
      <c r="DG154" s="109"/>
      <c r="DH154" s="109"/>
      <c r="DI154" s="109"/>
      <c r="DJ154" s="109"/>
      <c r="DK154" s="109"/>
      <c r="DL154" s="109"/>
      <c r="DM154" s="109"/>
      <c r="DN154" s="109"/>
      <c r="DO154" s="109"/>
      <c r="DP154" s="109"/>
      <c r="DQ154" s="109"/>
      <c r="DR154" s="109"/>
      <c r="DS154" s="109"/>
      <c r="DT154" s="109"/>
      <c r="DU154" s="109"/>
      <c r="DV154" s="109"/>
      <c r="DW154" s="109"/>
      <c r="DX154" s="109"/>
      <c r="DY154" s="109"/>
      <c r="DZ154" s="109"/>
      <c r="EA154" s="109"/>
      <c r="EB154" s="109"/>
      <c r="EC154" s="109"/>
      <c r="ED154" s="109"/>
      <c r="EE154" s="109"/>
      <c r="EF154" s="109"/>
      <c r="EG154" s="109"/>
      <c r="EH154" s="109"/>
      <c r="EI154" s="109"/>
      <c r="EJ154" s="109"/>
      <c r="EK154" s="109"/>
      <c r="EL154" s="109"/>
      <c r="EM154" s="109"/>
      <c r="EN154" s="109"/>
      <c r="EO154" s="109"/>
      <c r="EP154" s="109"/>
      <c r="EQ154" s="109"/>
      <c r="ER154" s="109"/>
      <c r="ES154" s="109"/>
      <c r="ET154" s="109"/>
      <c r="EU154" s="109"/>
      <c r="EV154" s="109"/>
      <c r="EW154" s="109"/>
      <c r="EX154" s="109"/>
      <c r="EY154" s="109"/>
      <c r="EZ154" s="114"/>
      <c r="FA154" s="125"/>
      <c r="FB154" s="114"/>
      <c r="FC154" s="125"/>
      <c r="FD154" s="114"/>
      <c r="FE154" s="125"/>
      <c r="FF154" s="114"/>
      <c r="FG154" s="125"/>
      <c r="FH154" s="114"/>
      <c r="FI154" s="125"/>
      <c r="FJ154" s="114"/>
      <c r="FK154" s="125"/>
      <c r="FL154" s="114"/>
      <c r="FM154" s="125"/>
      <c r="FN154" s="114"/>
      <c r="FO154" s="125"/>
      <c r="FP154" s="114"/>
      <c r="FQ154" s="125"/>
      <c r="FR154" s="114"/>
      <c r="FS154" s="125"/>
      <c r="FT154" s="114"/>
      <c r="FU154" s="125"/>
      <c r="FV154" s="114"/>
      <c r="FW154" s="125"/>
      <c r="FX154" s="114"/>
      <c r="FY154" s="125"/>
      <c r="FZ154" s="114"/>
      <c r="GA154" s="125"/>
      <c r="GB154" s="114"/>
      <c r="GC154" s="125"/>
      <c r="GD154" s="114"/>
      <c r="GE154" s="125"/>
      <c r="GF154" s="114"/>
      <c r="GG154" s="125"/>
      <c r="GH154" s="114"/>
      <c r="GI154" s="125"/>
      <c r="GJ154" s="114"/>
      <c r="GK154" s="125"/>
      <c r="GL154" s="114"/>
      <c r="GM154" s="125"/>
      <c r="GN154" s="114"/>
      <c r="GO154" s="125"/>
      <c r="GP154" s="114"/>
      <c r="GQ154" s="125"/>
      <c r="GR154" s="114"/>
      <c r="GS154" s="125"/>
      <c r="GT154" s="114"/>
      <c r="GU154" s="125"/>
      <c r="GV154" s="114"/>
      <c r="GW154" s="125"/>
      <c r="GX154" s="114"/>
      <c r="GY154" s="125"/>
      <c r="GZ154" s="114"/>
      <c r="HA154" s="125"/>
      <c r="HB154" s="114"/>
      <c r="HC154" s="125"/>
      <c r="HD154" s="114"/>
      <c r="HE154" s="125"/>
      <c r="HF154" s="114"/>
      <c r="HG154" s="125"/>
      <c r="HH154" s="114"/>
      <c r="HI154" s="125"/>
      <c r="HJ154" s="114"/>
      <c r="HK154" s="125"/>
      <c r="HL154" s="114"/>
      <c r="HM154" s="125"/>
      <c r="HN154" s="114"/>
      <c r="HO154" s="125"/>
      <c r="HP154" s="114"/>
      <c r="HQ154" s="125"/>
      <c r="HR154" s="114"/>
      <c r="HS154" s="125"/>
      <c r="HT154" s="114"/>
      <c r="HU154" s="125"/>
      <c r="HV154" s="114"/>
      <c r="HW154" s="125"/>
      <c r="HX154" s="114"/>
      <c r="HY154" s="125"/>
      <c r="HZ154" s="114"/>
      <c r="IA154" s="125"/>
      <c r="IB154" s="114"/>
      <c r="IC154" s="125"/>
      <c r="ID154" s="114"/>
      <c r="IE154" s="125"/>
      <c r="IF154" s="114"/>
      <c r="IG154" s="125"/>
      <c r="IH154" s="114"/>
      <c r="II154" s="125"/>
      <c r="IJ154" s="114"/>
      <c r="IK154" s="125"/>
      <c r="IL154" s="114"/>
      <c r="IM154" s="125"/>
      <c r="IN154" s="114"/>
      <c r="IO154" s="125"/>
      <c r="IP154" s="114"/>
      <c r="IQ154" s="125"/>
      <c r="IR154" s="114"/>
      <c r="IS154" s="125"/>
      <c r="IT154" s="114"/>
      <c r="IU154" s="125"/>
      <c r="IV154" s="114"/>
      <c r="IW154" s="125"/>
      <c r="IX154" s="114"/>
      <c r="IY154" s="125"/>
      <c r="IZ154" s="114"/>
      <c r="JA154" s="125"/>
      <c r="JB154" s="114"/>
      <c r="JC154" s="125"/>
      <c r="JD154" s="114"/>
      <c r="JE154" s="125"/>
      <c r="JF154" s="114"/>
      <c r="JG154" s="125"/>
      <c r="JH154" s="114"/>
      <c r="JI154" s="125"/>
      <c r="JJ154" s="114"/>
      <c r="JK154" s="125"/>
      <c r="JL154" s="114"/>
      <c r="JM154" s="125"/>
      <c r="JN154" s="114"/>
      <c r="JO154" s="125"/>
      <c r="JP154" s="114"/>
      <c r="JQ154" s="125"/>
      <c r="JR154" s="114"/>
      <c r="JS154" s="125"/>
      <c r="JT154" s="114"/>
      <c r="JU154" s="125"/>
      <c r="JV154" s="114"/>
      <c r="JW154" s="125"/>
      <c r="JX154" s="114"/>
      <c r="JY154" s="126"/>
      <c r="JZ154" s="126"/>
      <c r="KA154" s="126"/>
      <c r="KB154" s="126"/>
      <c r="KC154" s="126"/>
      <c r="KD154" s="126"/>
      <c r="KE154" s="126"/>
      <c r="KF154" s="126"/>
      <c r="KG154" s="126"/>
      <c r="KH154" s="126"/>
      <c r="KI154" s="126"/>
      <c r="KJ154" s="126"/>
      <c r="KK154" s="126"/>
      <c r="KL154" s="126"/>
    </row>
    <row r="155" customFormat="false" ht="13.8" hidden="false" customHeight="false" outlineLevel="0" collapsed="false">
      <c r="A155" s="76"/>
      <c r="B155" s="76"/>
      <c r="C155" s="76"/>
      <c r="D155" s="76"/>
      <c r="E155" s="76" t="s">
        <v>189</v>
      </c>
      <c r="F155" s="109" t="n">
        <v>0</v>
      </c>
      <c r="G155" s="109" t="n">
        <v>0</v>
      </c>
      <c r="H155" s="109" t="n">
        <v>285</v>
      </c>
      <c r="I155" s="109" t="n">
        <v>0</v>
      </c>
      <c r="J155" s="109" t="n">
        <v>240</v>
      </c>
      <c r="K155" s="109" t="n">
        <v>240</v>
      </c>
      <c r="L155" s="109" t="n">
        <v>0</v>
      </c>
      <c r="M155" s="109" t="n">
        <v>0</v>
      </c>
      <c r="N155" s="109" t="n">
        <v>240</v>
      </c>
      <c r="O155" s="109" t="n">
        <v>0</v>
      </c>
      <c r="P155" s="109" t="n">
        <v>0</v>
      </c>
      <c r="Q155" s="109" t="n">
        <v>0</v>
      </c>
      <c r="R155" s="109" t="n">
        <v>0</v>
      </c>
      <c r="S155" s="109" t="n">
        <v>0</v>
      </c>
      <c r="T155" s="109" t="n">
        <v>0</v>
      </c>
      <c r="U155" s="109" t="n">
        <v>0</v>
      </c>
      <c r="V155" s="109" t="n">
        <v>240</v>
      </c>
      <c r="W155" s="109" t="n">
        <v>0</v>
      </c>
      <c r="X155" s="109" t="n">
        <v>0</v>
      </c>
      <c r="Y155" s="109" t="n">
        <v>240</v>
      </c>
      <c r="Z155" s="109" t="n">
        <v>0</v>
      </c>
      <c r="AA155" s="109" t="n">
        <v>0</v>
      </c>
      <c r="AB155" s="109" t="n">
        <v>0</v>
      </c>
      <c r="AC155" s="109" t="n">
        <v>0</v>
      </c>
      <c r="AD155" s="109" t="n">
        <v>285</v>
      </c>
      <c r="AE155" s="109" t="n">
        <v>0</v>
      </c>
      <c r="AF155" s="109" t="n">
        <v>0</v>
      </c>
      <c r="AG155" s="109" t="n">
        <v>240</v>
      </c>
      <c r="AH155" s="109" t="n">
        <v>0</v>
      </c>
      <c r="AI155" s="109" t="n">
        <v>240</v>
      </c>
      <c r="AJ155" s="109" t="n">
        <v>0</v>
      </c>
      <c r="AK155" s="109" t="n">
        <v>0</v>
      </c>
      <c r="AL155" s="109" t="n">
        <v>0</v>
      </c>
      <c r="AM155" s="109" t="n">
        <v>0</v>
      </c>
      <c r="AN155" s="109" t="n">
        <v>0</v>
      </c>
      <c r="AO155" s="109" t="n">
        <v>0</v>
      </c>
      <c r="AP155" s="109" t="n">
        <v>0</v>
      </c>
      <c r="AQ155" s="109" t="n">
        <v>0</v>
      </c>
      <c r="AR155" s="109" t="n">
        <v>0</v>
      </c>
      <c r="AS155" s="109" t="n">
        <v>0</v>
      </c>
      <c r="AT155" s="109" t="n">
        <v>240</v>
      </c>
      <c r="AU155" s="109" t="n">
        <v>0</v>
      </c>
      <c r="AV155" s="109" t="n">
        <v>0</v>
      </c>
      <c r="AW155" s="109" t="n">
        <v>0</v>
      </c>
      <c r="AX155" s="109" t="n">
        <v>0</v>
      </c>
      <c r="AY155" s="109" t="n">
        <v>0</v>
      </c>
      <c r="AZ155" s="109" t="n">
        <v>240</v>
      </c>
      <c r="BA155" s="109" t="n">
        <v>0</v>
      </c>
      <c r="BB155" s="109" t="n">
        <v>0</v>
      </c>
      <c r="BC155" s="109" t="n">
        <v>0</v>
      </c>
      <c r="BD155" s="109" t="n">
        <v>0</v>
      </c>
      <c r="BE155" s="109" t="n">
        <v>0</v>
      </c>
      <c r="BF155" s="109" t="n">
        <v>0</v>
      </c>
      <c r="BG155" s="109" t="n">
        <v>240</v>
      </c>
      <c r="BH155" s="109" t="n">
        <v>0</v>
      </c>
      <c r="BI155" s="109" t="n">
        <v>0</v>
      </c>
      <c r="BJ155" s="109" t="n">
        <v>0</v>
      </c>
      <c r="BK155" s="109" t="n">
        <v>240</v>
      </c>
      <c r="BL155" s="109" t="n">
        <v>0</v>
      </c>
      <c r="BM155" s="109" t="n">
        <v>285</v>
      </c>
      <c r="BN155" s="109" t="n">
        <v>0</v>
      </c>
      <c r="BO155" s="109" t="n">
        <v>0</v>
      </c>
      <c r="BP155" s="109" t="n">
        <v>0</v>
      </c>
      <c r="BQ155" s="109" t="n">
        <v>0</v>
      </c>
      <c r="BR155" s="109" t="n">
        <v>0</v>
      </c>
      <c r="BS155" s="109" t="n">
        <v>0</v>
      </c>
      <c r="BT155" s="109" t="n">
        <v>0</v>
      </c>
      <c r="BU155" s="109" t="n">
        <v>240</v>
      </c>
      <c r="BV155" s="109" t="n">
        <v>0</v>
      </c>
      <c r="BW155" s="109" t="n">
        <v>0</v>
      </c>
      <c r="BX155" s="109" t="n">
        <v>240</v>
      </c>
      <c r="BY155" s="109" t="n">
        <v>0</v>
      </c>
      <c r="BZ155" s="109" t="n">
        <v>0</v>
      </c>
      <c r="CA155" s="109" t="n">
        <v>0</v>
      </c>
      <c r="CB155" s="109" t="n">
        <v>240</v>
      </c>
      <c r="CC155" s="109" t="n">
        <v>0</v>
      </c>
      <c r="CD155" s="109" t="n">
        <v>0</v>
      </c>
      <c r="CE155" s="109" t="n">
        <v>0</v>
      </c>
      <c r="CF155" s="109" t="n">
        <v>0</v>
      </c>
      <c r="CG155" s="109" t="n">
        <v>0</v>
      </c>
      <c r="CH155" s="109" t="n">
        <v>0</v>
      </c>
      <c r="CI155" s="109" t="n">
        <v>0</v>
      </c>
      <c r="CJ155" s="109" t="n">
        <v>0</v>
      </c>
      <c r="CK155" s="109" t="n">
        <v>285</v>
      </c>
      <c r="CL155" s="109" t="n">
        <v>0</v>
      </c>
      <c r="CM155" s="109" t="n">
        <v>0</v>
      </c>
      <c r="CN155" s="109" t="n">
        <v>0</v>
      </c>
      <c r="CO155" s="109" t="n">
        <v>285</v>
      </c>
      <c r="CP155" s="109" t="n">
        <v>0</v>
      </c>
      <c r="CQ155" s="109" t="n">
        <v>240</v>
      </c>
      <c r="CR155" s="109" t="n">
        <v>0</v>
      </c>
      <c r="CS155" s="109" t="n">
        <v>0</v>
      </c>
      <c r="CT155" s="109" t="n">
        <v>240</v>
      </c>
      <c r="CU155" s="109" t="n">
        <v>0</v>
      </c>
      <c r="CV155" s="109" t="n">
        <v>0</v>
      </c>
      <c r="CW155" s="109" t="n">
        <v>0</v>
      </c>
      <c r="CX155" s="109" t="n">
        <v>0</v>
      </c>
      <c r="CY155" s="109" t="n">
        <v>0</v>
      </c>
      <c r="CZ155" s="109" t="n">
        <v>0</v>
      </c>
      <c r="DA155" s="109" t="n">
        <v>0</v>
      </c>
      <c r="DB155" s="109" t="n">
        <v>0</v>
      </c>
      <c r="DC155" s="109" t="n">
        <v>0</v>
      </c>
      <c r="DD155" s="109" t="n">
        <v>0</v>
      </c>
      <c r="DE155" s="109" t="n">
        <v>0</v>
      </c>
      <c r="DF155" s="109" t="n">
        <v>240</v>
      </c>
      <c r="DG155" s="109" t="n">
        <v>0</v>
      </c>
      <c r="DH155" s="109" t="n">
        <v>0</v>
      </c>
      <c r="DI155" s="109" t="n">
        <v>0</v>
      </c>
      <c r="DJ155" s="109" t="n">
        <v>0</v>
      </c>
      <c r="DK155" s="109" t="n">
        <v>0</v>
      </c>
      <c r="DL155" s="109" t="n">
        <v>240</v>
      </c>
      <c r="DM155" s="109" t="n">
        <v>0</v>
      </c>
      <c r="DN155" s="109" t="n">
        <v>240</v>
      </c>
      <c r="DO155" s="109" t="n">
        <v>0</v>
      </c>
      <c r="DP155" s="109" t="n">
        <v>0</v>
      </c>
      <c r="DQ155" s="109" t="n">
        <v>0</v>
      </c>
      <c r="DR155" s="109" t="n">
        <v>240</v>
      </c>
      <c r="DS155" s="109" t="n">
        <v>0</v>
      </c>
      <c r="DT155" s="109" t="n">
        <v>0</v>
      </c>
      <c r="DU155" s="109" t="n">
        <v>0</v>
      </c>
      <c r="DV155" s="109" t="n">
        <v>0</v>
      </c>
      <c r="DW155" s="109" t="n">
        <v>240</v>
      </c>
      <c r="DX155" s="109" t="n">
        <v>0</v>
      </c>
      <c r="DY155" s="109" t="n">
        <v>0</v>
      </c>
      <c r="DZ155" s="109" t="n">
        <v>0</v>
      </c>
      <c r="EA155" s="109" t="n">
        <v>0</v>
      </c>
      <c r="EB155" s="109" t="n">
        <v>0</v>
      </c>
      <c r="EC155" s="109" t="n">
        <v>0</v>
      </c>
      <c r="ED155" s="109" t="n">
        <v>0</v>
      </c>
      <c r="EE155" s="109" t="n">
        <v>0</v>
      </c>
      <c r="EF155" s="109" t="n">
        <v>0</v>
      </c>
      <c r="EG155" s="109" t="n">
        <v>0</v>
      </c>
      <c r="EH155" s="109" t="n">
        <v>0</v>
      </c>
      <c r="EI155" s="109" t="n">
        <v>0</v>
      </c>
      <c r="EJ155" s="109" t="n">
        <v>0</v>
      </c>
      <c r="EK155" s="109" t="n">
        <v>0</v>
      </c>
      <c r="EL155" s="109" t="n">
        <v>0</v>
      </c>
      <c r="EM155" s="109" t="n">
        <v>240</v>
      </c>
      <c r="EN155" s="109" t="n">
        <v>240</v>
      </c>
      <c r="EO155" s="109" t="n">
        <v>0</v>
      </c>
      <c r="EP155" s="109" t="n">
        <v>240</v>
      </c>
      <c r="EQ155" s="109" t="n">
        <v>0</v>
      </c>
      <c r="ER155" s="109" t="n">
        <v>240</v>
      </c>
      <c r="ES155" s="109" t="n">
        <v>0</v>
      </c>
      <c r="ET155" s="109" t="n">
        <v>0</v>
      </c>
      <c r="EU155" s="109" t="n">
        <v>0</v>
      </c>
      <c r="EV155" s="109" t="n">
        <v>0</v>
      </c>
      <c r="EW155" s="109" t="n">
        <v>0</v>
      </c>
      <c r="EX155" s="109" t="n">
        <v>0</v>
      </c>
      <c r="EY155" s="109" t="n">
        <f aca="false">ROUND(SUM(F155:EX155),5)</f>
        <v>7425</v>
      </c>
      <c r="EZ155" s="114"/>
      <c r="FA155" s="125"/>
      <c r="FB155" s="114"/>
      <c r="FC155" s="125"/>
      <c r="FD155" s="114"/>
      <c r="FE155" s="125"/>
      <c r="FF155" s="114"/>
      <c r="FG155" s="125"/>
      <c r="FH155" s="114"/>
      <c r="FI155" s="125"/>
      <c r="FJ155" s="114"/>
      <c r="FK155" s="125"/>
      <c r="FL155" s="114"/>
      <c r="FM155" s="125"/>
      <c r="FN155" s="114"/>
      <c r="FO155" s="125"/>
      <c r="FP155" s="114"/>
      <c r="FQ155" s="125"/>
      <c r="FR155" s="114"/>
      <c r="FS155" s="125"/>
      <c r="FT155" s="114"/>
      <c r="FU155" s="125"/>
      <c r="FV155" s="114"/>
      <c r="FW155" s="125"/>
      <c r="FX155" s="114"/>
      <c r="FY155" s="125"/>
      <c r="FZ155" s="114"/>
      <c r="GA155" s="125"/>
      <c r="GB155" s="114"/>
      <c r="GC155" s="125"/>
      <c r="GD155" s="114"/>
      <c r="GE155" s="125"/>
      <c r="GF155" s="114"/>
      <c r="GG155" s="125"/>
      <c r="GH155" s="114"/>
      <c r="GI155" s="125"/>
      <c r="GJ155" s="114"/>
      <c r="GK155" s="125"/>
      <c r="GL155" s="114"/>
      <c r="GM155" s="125"/>
      <c r="GN155" s="114"/>
      <c r="GO155" s="125"/>
      <c r="GP155" s="114"/>
      <c r="GQ155" s="125"/>
      <c r="GR155" s="114"/>
      <c r="GS155" s="125"/>
      <c r="GT155" s="114"/>
      <c r="GU155" s="125"/>
      <c r="GV155" s="114"/>
      <c r="GW155" s="125"/>
      <c r="GX155" s="114"/>
      <c r="GY155" s="125"/>
      <c r="GZ155" s="114"/>
      <c r="HA155" s="125"/>
      <c r="HB155" s="114"/>
      <c r="HC155" s="125"/>
      <c r="HD155" s="114"/>
      <c r="HE155" s="125"/>
      <c r="HF155" s="114"/>
      <c r="HG155" s="125"/>
      <c r="HH155" s="114"/>
      <c r="HI155" s="125"/>
      <c r="HJ155" s="114"/>
      <c r="HK155" s="125"/>
      <c r="HL155" s="114"/>
      <c r="HM155" s="125"/>
      <c r="HN155" s="114"/>
      <c r="HO155" s="125"/>
      <c r="HP155" s="114"/>
      <c r="HQ155" s="125"/>
      <c r="HR155" s="114"/>
      <c r="HS155" s="125"/>
      <c r="HT155" s="114"/>
      <c r="HU155" s="125"/>
      <c r="HV155" s="114"/>
      <c r="HW155" s="125"/>
      <c r="HX155" s="114"/>
      <c r="HY155" s="125"/>
      <c r="HZ155" s="114"/>
      <c r="IA155" s="125"/>
      <c r="IB155" s="114"/>
      <c r="IC155" s="125"/>
      <c r="ID155" s="114"/>
      <c r="IE155" s="125"/>
      <c r="IF155" s="114"/>
      <c r="IG155" s="125"/>
      <c r="IH155" s="114"/>
      <c r="II155" s="125"/>
      <c r="IJ155" s="114"/>
      <c r="IK155" s="125"/>
      <c r="IL155" s="114"/>
      <c r="IM155" s="125"/>
      <c r="IN155" s="114"/>
      <c r="IO155" s="125"/>
      <c r="IP155" s="114"/>
      <c r="IQ155" s="125"/>
      <c r="IR155" s="114"/>
      <c r="IS155" s="125"/>
      <c r="IT155" s="114"/>
      <c r="IU155" s="125"/>
      <c r="IV155" s="114"/>
      <c r="IW155" s="125"/>
      <c r="IX155" s="114"/>
      <c r="IY155" s="125"/>
      <c r="IZ155" s="114"/>
      <c r="JA155" s="125"/>
      <c r="JB155" s="114"/>
      <c r="JC155" s="125"/>
      <c r="JD155" s="114"/>
      <c r="JE155" s="125"/>
      <c r="JF155" s="114"/>
      <c r="JG155" s="125"/>
      <c r="JH155" s="114"/>
      <c r="JI155" s="125"/>
      <c r="JJ155" s="114"/>
      <c r="JK155" s="125"/>
      <c r="JL155" s="114"/>
      <c r="JM155" s="125"/>
      <c r="JN155" s="114"/>
      <c r="JO155" s="125"/>
      <c r="JP155" s="114"/>
      <c r="JQ155" s="125"/>
      <c r="JR155" s="114"/>
      <c r="JS155" s="125"/>
      <c r="JT155" s="114"/>
      <c r="JU155" s="125"/>
      <c r="JV155" s="114"/>
      <c r="JW155" s="125"/>
      <c r="JX155" s="114"/>
      <c r="JY155" s="126"/>
      <c r="JZ155" s="126"/>
      <c r="KA155" s="126"/>
      <c r="KB155" s="126"/>
      <c r="KC155" s="126"/>
      <c r="KD155" s="126"/>
      <c r="KE155" s="126"/>
      <c r="KF155" s="126"/>
      <c r="KG155" s="126"/>
      <c r="KH155" s="126"/>
      <c r="KI155" s="126"/>
      <c r="KJ155" s="126"/>
      <c r="KK155" s="126"/>
      <c r="KL155" s="126"/>
    </row>
    <row r="156" customFormat="false" ht="13.8" hidden="false" customHeight="false" outlineLevel="0" collapsed="false">
      <c r="A156" s="76"/>
      <c r="B156" s="76"/>
      <c r="C156" s="76"/>
      <c r="D156" s="76"/>
      <c r="E156" s="76" t="s">
        <v>190</v>
      </c>
      <c r="F156" s="109" t="n">
        <v>0</v>
      </c>
      <c r="G156" s="109" t="n">
        <v>0</v>
      </c>
      <c r="H156" s="109" t="n">
        <v>0</v>
      </c>
      <c r="I156" s="109" t="n">
        <v>0</v>
      </c>
      <c r="J156" s="109" t="n">
        <v>0</v>
      </c>
      <c r="K156" s="109" t="n">
        <v>0</v>
      </c>
      <c r="L156" s="109" t="n">
        <v>0</v>
      </c>
      <c r="M156" s="109" t="n">
        <v>0</v>
      </c>
      <c r="N156" s="109" t="n">
        <v>0</v>
      </c>
      <c r="O156" s="109" t="n">
        <v>0</v>
      </c>
      <c r="P156" s="109" t="n">
        <v>0</v>
      </c>
      <c r="Q156" s="109" t="n">
        <v>0</v>
      </c>
      <c r="R156" s="109" t="n">
        <v>0</v>
      </c>
      <c r="S156" s="109" t="n">
        <v>0</v>
      </c>
      <c r="T156" s="109" t="n">
        <v>0</v>
      </c>
      <c r="U156" s="109" t="n">
        <v>0</v>
      </c>
      <c r="V156" s="109" t="n">
        <v>0</v>
      </c>
      <c r="W156" s="109" t="n">
        <v>0</v>
      </c>
      <c r="X156" s="109" t="n">
        <v>0</v>
      </c>
      <c r="Y156" s="109" t="n">
        <v>0</v>
      </c>
      <c r="Z156" s="109" t="n">
        <v>0</v>
      </c>
      <c r="AA156" s="109" t="n">
        <v>0</v>
      </c>
      <c r="AB156" s="109" t="n">
        <v>0</v>
      </c>
      <c r="AC156" s="109" t="n">
        <v>0</v>
      </c>
      <c r="AD156" s="109" t="n">
        <v>0</v>
      </c>
      <c r="AE156" s="109" t="n">
        <v>0</v>
      </c>
      <c r="AF156" s="109" t="n">
        <v>0</v>
      </c>
      <c r="AG156" s="109" t="n">
        <v>0</v>
      </c>
      <c r="AH156" s="109" t="n">
        <v>0</v>
      </c>
      <c r="AI156" s="109" t="n">
        <v>0</v>
      </c>
      <c r="AJ156" s="109" t="n">
        <v>0</v>
      </c>
      <c r="AK156" s="109" t="n">
        <v>0</v>
      </c>
      <c r="AL156" s="109" t="n">
        <v>0</v>
      </c>
      <c r="AM156" s="109" t="n">
        <v>0</v>
      </c>
      <c r="AN156" s="109" t="n">
        <v>0</v>
      </c>
      <c r="AO156" s="109" t="n">
        <v>0</v>
      </c>
      <c r="AP156" s="109" t="n">
        <v>0</v>
      </c>
      <c r="AQ156" s="109" t="n">
        <v>0</v>
      </c>
      <c r="AR156" s="109" t="n">
        <v>0</v>
      </c>
      <c r="AS156" s="109" t="n">
        <v>0</v>
      </c>
      <c r="AT156" s="109" t="n">
        <v>0</v>
      </c>
      <c r="AU156" s="109" t="n">
        <v>0</v>
      </c>
      <c r="AV156" s="109" t="n">
        <v>0</v>
      </c>
      <c r="AW156" s="109" t="n">
        <v>0</v>
      </c>
      <c r="AX156" s="109" t="n">
        <v>0</v>
      </c>
      <c r="AY156" s="109" t="n">
        <v>0</v>
      </c>
      <c r="AZ156" s="109" t="n">
        <v>0</v>
      </c>
      <c r="BA156" s="109" t="n">
        <v>0</v>
      </c>
      <c r="BB156" s="109" t="n">
        <v>0</v>
      </c>
      <c r="BC156" s="109" t="n">
        <v>0</v>
      </c>
      <c r="BD156" s="109" t="n">
        <v>0</v>
      </c>
      <c r="BE156" s="109" t="n">
        <v>0</v>
      </c>
      <c r="BF156" s="109" t="n">
        <v>0</v>
      </c>
      <c r="BG156" s="109" t="n">
        <v>0</v>
      </c>
      <c r="BH156" s="109" t="n">
        <v>0</v>
      </c>
      <c r="BI156" s="109" t="n">
        <v>0</v>
      </c>
      <c r="BJ156" s="109" t="n">
        <v>0</v>
      </c>
      <c r="BK156" s="109" t="n">
        <v>0</v>
      </c>
      <c r="BL156" s="109" t="n">
        <v>0</v>
      </c>
      <c r="BM156" s="109" t="n">
        <v>0</v>
      </c>
      <c r="BN156" s="109" t="n">
        <v>0</v>
      </c>
      <c r="BO156" s="109" t="n">
        <v>0</v>
      </c>
      <c r="BP156" s="109" t="n">
        <v>0</v>
      </c>
      <c r="BQ156" s="109" t="n">
        <v>0</v>
      </c>
      <c r="BR156" s="109" t="n">
        <v>0</v>
      </c>
      <c r="BS156" s="109" t="n">
        <v>0</v>
      </c>
      <c r="BT156" s="109" t="n">
        <v>0</v>
      </c>
      <c r="BU156" s="109" t="n">
        <v>0</v>
      </c>
      <c r="BV156" s="109" t="n">
        <v>0</v>
      </c>
      <c r="BW156" s="109" t="n">
        <v>0</v>
      </c>
      <c r="BX156" s="109" t="n">
        <v>0</v>
      </c>
      <c r="BY156" s="109" t="n">
        <v>0</v>
      </c>
      <c r="BZ156" s="109" t="n">
        <v>0</v>
      </c>
      <c r="CA156" s="109" t="n">
        <v>0</v>
      </c>
      <c r="CB156" s="109" t="n">
        <v>0</v>
      </c>
      <c r="CC156" s="109" t="n">
        <v>0</v>
      </c>
      <c r="CD156" s="109" t="n">
        <v>0</v>
      </c>
      <c r="CE156" s="109" t="n">
        <v>0</v>
      </c>
      <c r="CF156" s="109" t="n">
        <v>0</v>
      </c>
      <c r="CG156" s="109" t="n">
        <v>0</v>
      </c>
      <c r="CH156" s="109" t="n">
        <v>0</v>
      </c>
      <c r="CI156" s="109" t="n">
        <v>0</v>
      </c>
      <c r="CJ156" s="109" t="n">
        <v>0</v>
      </c>
      <c r="CK156" s="109" t="n">
        <v>0</v>
      </c>
      <c r="CL156" s="109" t="n">
        <v>0</v>
      </c>
      <c r="CM156" s="109" t="n">
        <v>0</v>
      </c>
      <c r="CN156" s="109" t="n">
        <v>0</v>
      </c>
      <c r="CO156" s="109" t="n">
        <v>0</v>
      </c>
      <c r="CP156" s="109" t="n">
        <v>0</v>
      </c>
      <c r="CQ156" s="109" t="n">
        <v>0</v>
      </c>
      <c r="CR156" s="109" t="n">
        <v>0</v>
      </c>
      <c r="CS156" s="109" t="n">
        <v>0</v>
      </c>
      <c r="CT156" s="109" t="n">
        <v>0</v>
      </c>
      <c r="CU156" s="109" t="n">
        <v>0</v>
      </c>
      <c r="CV156" s="109" t="n">
        <v>0</v>
      </c>
      <c r="CW156" s="109" t="n">
        <v>0</v>
      </c>
      <c r="CX156" s="109" t="n">
        <v>0</v>
      </c>
      <c r="CY156" s="109" t="n">
        <v>0</v>
      </c>
      <c r="CZ156" s="109" t="n">
        <v>0</v>
      </c>
      <c r="DA156" s="109" t="n">
        <v>0</v>
      </c>
      <c r="DB156" s="109" t="n">
        <v>0</v>
      </c>
      <c r="DC156" s="109" t="n">
        <v>0</v>
      </c>
      <c r="DD156" s="109" t="n">
        <v>0</v>
      </c>
      <c r="DE156" s="109" t="n">
        <v>0</v>
      </c>
      <c r="DF156" s="109" t="n">
        <v>0</v>
      </c>
      <c r="DG156" s="109" t="n">
        <v>0</v>
      </c>
      <c r="DH156" s="109" t="n">
        <v>0</v>
      </c>
      <c r="DI156" s="109" t="n">
        <v>0</v>
      </c>
      <c r="DJ156" s="109" t="n">
        <v>0</v>
      </c>
      <c r="DK156" s="109" t="n">
        <v>0</v>
      </c>
      <c r="DL156" s="109" t="n">
        <v>0</v>
      </c>
      <c r="DM156" s="109" t="n">
        <v>0</v>
      </c>
      <c r="DN156" s="109" t="n">
        <v>0</v>
      </c>
      <c r="DO156" s="109" t="n">
        <v>0</v>
      </c>
      <c r="DP156" s="109" t="n">
        <v>0</v>
      </c>
      <c r="DQ156" s="109" t="n">
        <v>0</v>
      </c>
      <c r="DR156" s="109" t="n">
        <v>0</v>
      </c>
      <c r="DS156" s="109" t="n">
        <v>0</v>
      </c>
      <c r="DT156" s="109" t="n">
        <v>0</v>
      </c>
      <c r="DU156" s="109" t="n">
        <v>0</v>
      </c>
      <c r="DV156" s="109" t="n">
        <v>0</v>
      </c>
      <c r="DW156" s="109" t="n">
        <v>0</v>
      </c>
      <c r="DX156" s="109" t="n">
        <v>0</v>
      </c>
      <c r="DY156" s="109" t="n">
        <v>0</v>
      </c>
      <c r="DZ156" s="109" t="n">
        <v>0</v>
      </c>
      <c r="EA156" s="109" t="n">
        <v>0</v>
      </c>
      <c r="EB156" s="109" t="n">
        <v>0</v>
      </c>
      <c r="EC156" s="109" t="n">
        <v>0</v>
      </c>
      <c r="ED156" s="109" t="n">
        <v>0</v>
      </c>
      <c r="EE156" s="109" t="n">
        <v>0</v>
      </c>
      <c r="EF156" s="109" t="n">
        <v>0</v>
      </c>
      <c r="EG156" s="109" t="n">
        <v>0</v>
      </c>
      <c r="EH156" s="109" t="n">
        <v>0</v>
      </c>
      <c r="EI156" s="109" t="n">
        <v>0</v>
      </c>
      <c r="EJ156" s="109" t="n">
        <v>0</v>
      </c>
      <c r="EK156" s="109" t="n">
        <v>0</v>
      </c>
      <c r="EL156" s="109" t="n">
        <v>0</v>
      </c>
      <c r="EM156" s="109" t="n">
        <v>0</v>
      </c>
      <c r="EN156" s="109" t="n">
        <v>0</v>
      </c>
      <c r="EO156" s="109" t="n">
        <v>0</v>
      </c>
      <c r="EP156" s="109" t="n">
        <v>0</v>
      </c>
      <c r="EQ156" s="109" t="n">
        <v>0</v>
      </c>
      <c r="ER156" s="109" t="n">
        <v>0</v>
      </c>
      <c r="ES156" s="109" t="n">
        <v>0</v>
      </c>
      <c r="ET156" s="109" t="n">
        <v>0</v>
      </c>
      <c r="EU156" s="109" t="n">
        <v>0</v>
      </c>
      <c r="EV156" s="109" t="n">
        <v>0</v>
      </c>
      <c r="EW156" s="109" t="n">
        <v>0</v>
      </c>
      <c r="EX156" s="109" t="n">
        <v>0</v>
      </c>
      <c r="EY156" s="109" t="n">
        <f aca="false">ROUND(SUM(F156:EX156),5)</f>
        <v>0</v>
      </c>
      <c r="EZ156" s="114"/>
      <c r="FA156" s="125"/>
      <c r="FB156" s="114"/>
      <c r="FC156" s="125"/>
      <c r="FD156" s="114"/>
      <c r="FE156" s="125"/>
      <c r="FF156" s="114"/>
      <c r="FG156" s="125"/>
      <c r="FH156" s="114"/>
      <c r="FI156" s="125"/>
      <c r="FJ156" s="114"/>
      <c r="FK156" s="125"/>
      <c r="FL156" s="114"/>
      <c r="FM156" s="125"/>
      <c r="FN156" s="114"/>
      <c r="FO156" s="125"/>
      <c r="FP156" s="114"/>
      <c r="FQ156" s="125"/>
      <c r="FR156" s="114"/>
      <c r="FS156" s="125"/>
      <c r="FT156" s="114"/>
      <c r="FU156" s="125"/>
      <c r="FV156" s="114"/>
      <c r="FW156" s="125"/>
      <c r="FX156" s="114"/>
      <c r="FY156" s="125"/>
      <c r="FZ156" s="114"/>
      <c r="GA156" s="125"/>
      <c r="GB156" s="114"/>
      <c r="GC156" s="125"/>
      <c r="GD156" s="114"/>
      <c r="GE156" s="125"/>
      <c r="GF156" s="114"/>
      <c r="GG156" s="125"/>
      <c r="GH156" s="114"/>
      <c r="GI156" s="125"/>
      <c r="GJ156" s="114"/>
      <c r="GK156" s="125"/>
      <c r="GL156" s="114"/>
      <c r="GM156" s="125"/>
      <c r="GN156" s="114"/>
      <c r="GO156" s="125"/>
      <c r="GP156" s="114"/>
      <c r="GQ156" s="125"/>
      <c r="GR156" s="114"/>
      <c r="GS156" s="125"/>
      <c r="GT156" s="114"/>
      <c r="GU156" s="125"/>
      <c r="GV156" s="114"/>
      <c r="GW156" s="125"/>
      <c r="GX156" s="114"/>
      <c r="GY156" s="125"/>
      <c r="GZ156" s="114"/>
      <c r="HA156" s="125"/>
      <c r="HB156" s="114"/>
      <c r="HC156" s="125"/>
      <c r="HD156" s="114"/>
      <c r="HE156" s="125"/>
      <c r="HF156" s="114"/>
      <c r="HG156" s="125"/>
      <c r="HH156" s="114"/>
      <c r="HI156" s="125"/>
      <c r="HJ156" s="114"/>
      <c r="HK156" s="125"/>
      <c r="HL156" s="114"/>
      <c r="HM156" s="125"/>
      <c r="HN156" s="114"/>
      <c r="HO156" s="125"/>
      <c r="HP156" s="114"/>
      <c r="HQ156" s="125"/>
      <c r="HR156" s="114"/>
      <c r="HS156" s="125"/>
      <c r="HT156" s="114"/>
      <c r="HU156" s="125"/>
      <c r="HV156" s="114"/>
      <c r="HW156" s="125"/>
      <c r="HX156" s="114"/>
      <c r="HY156" s="125"/>
      <c r="HZ156" s="114"/>
      <c r="IA156" s="125"/>
      <c r="IB156" s="114"/>
      <c r="IC156" s="125"/>
      <c r="ID156" s="114"/>
      <c r="IE156" s="125"/>
      <c r="IF156" s="114"/>
      <c r="IG156" s="125"/>
      <c r="IH156" s="114"/>
      <c r="II156" s="125"/>
      <c r="IJ156" s="114"/>
      <c r="IK156" s="125"/>
      <c r="IL156" s="114"/>
      <c r="IM156" s="125"/>
      <c r="IN156" s="114"/>
      <c r="IO156" s="125"/>
      <c r="IP156" s="114"/>
      <c r="IQ156" s="125"/>
      <c r="IR156" s="114"/>
      <c r="IS156" s="125"/>
      <c r="IT156" s="114"/>
      <c r="IU156" s="125"/>
      <c r="IV156" s="114"/>
      <c r="IW156" s="125"/>
      <c r="IX156" s="114"/>
      <c r="IY156" s="125"/>
      <c r="IZ156" s="114"/>
      <c r="JA156" s="125"/>
      <c r="JB156" s="114"/>
      <c r="JC156" s="125"/>
      <c r="JD156" s="114"/>
      <c r="JE156" s="125"/>
      <c r="JF156" s="114"/>
      <c r="JG156" s="125"/>
      <c r="JH156" s="114"/>
      <c r="JI156" s="125"/>
      <c r="JJ156" s="114"/>
      <c r="JK156" s="125"/>
      <c r="JL156" s="114"/>
      <c r="JM156" s="125"/>
      <c r="JN156" s="114"/>
      <c r="JO156" s="125"/>
      <c r="JP156" s="114"/>
      <c r="JQ156" s="125"/>
      <c r="JR156" s="114"/>
      <c r="JS156" s="125"/>
      <c r="JT156" s="114"/>
      <c r="JU156" s="125"/>
      <c r="JV156" s="114"/>
      <c r="JW156" s="125"/>
      <c r="JX156" s="114"/>
      <c r="JY156" s="126"/>
      <c r="JZ156" s="126"/>
      <c r="KA156" s="126"/>
      <c r="KB156" s="126"/>
      <c r="KC156" s="126"/>
      <c r="KD156" s="126"/>
      <c r="KE156" s="126"/>
      <c r="KF156" s="126"/>
      <c r="KG156" s="126"/>
      <c r="KH156" s="126"/>
      <c r="KI156" s="126"/>
      <c r="KJ156" s="126"/>
      <c r="KK156" s="126"/>
      <c r="KL156" s="126"/>
    </row>
    <row r="157" customFormat="false" ht="13.8" hidden="false" customHeight="false" outlineLevel="0" collapsed="false">
      <c r="A157" s="76"/>
      <c r="B157" s="76"/>
      <c r="C157" s="76"/>
      <c r="D157" s="76"/>
      <c r="E157" s="76" t="s">
        <v>191</v>
      </c>
      <c r="F157" s="109" t="n">
        <v>1357.94</v>
      </c>
      <c r="G157" s="109" t="n">
        <v>1682.8</v>
      </c>
      <c r="H157" s="109" t="n">
        <v>44626.73</v>
      </c>
      <c r="I157" s="109" t="n">
        <v>101.31</v>
      </c>
      <c r="J157" s="109" t="n">
        <v>8492.16</v>
      </c>
      <c r="K157" s="109" t="n">
        <v>3866.1</v>
      </c>
      <c r="L157" s="109" t="n">
        <v>288.17</v>
      </c>
      <c r="M157" s="109" t="n">
        <v>101.98</v>
      </c>
      <c r="N157" s="109" t="n">
        <v>6204.05</v>
      </c>
      <c r="O157" s="109" t="n">
        <v>22958.46</v>
      </c>
      <c r="P157" s="109" t="n">
        <v>153.67</v>
      </c>
      <c r="Q157" s="109" t="n">
        <v>4146.75</v>
      </c>
      <c r="R157" s="109" t="n">
        <v>-39.19</v>
      </c>
      <c r="S157" s="109" t="n">
        <v>0</v>
      </c>
      <c r="T157" s="109" t="n">
        <v>-17.71</v>
      </c>
      <c r="U157" s="109" t="n">
        <v>280.83</v>
      </c>
      <c r="V157" s="109" t="n">
        <v>-556.7</v>
      </c>
      <c r="W157" s="109" t="n">
        <v>0</v>
      </c>
      <c r="X157" s="109" t="n">
        <v>1173.41</v>
      </c>
      <c r="Y157" s="109" t="n">
        <v>21562.26</v>
      </c>
      <c r="Z157" s="109" t="n">
        <v>37.84</v>
      </c>
      <c r="AA157" s="109" t="n">
        <v>0</v>
      </c>
      <c r="AB157" s="109" t="n">
        <v>333.96</v>
      </c>
      <c r="AC157" s="109" t="n">
        <v>588.89</v>
      </c>
      <c r="AD157" s="109" t="n">
        <v>-748.28</v>
      </c>
      <c r="AE157" s="109" t="n">
        <v>-54.81</v>
      </c>
      <c r="AF157" s="109" t="n">
        <v>100.86</v>
      </c>
      <c r="AG157" s="109" t="n">
        <v>2614.33</v>
      </c>
      <c r="AH157" s="109" t="n">
        <v>180.86</v>
      </c>
      <c r="AI157" s="109" t="n">
        <v>29.24</v>
      </c>
      <c r="AJ157" s="109" t="n">
        <v>993.31</v>
      </c>
      <c r="AK157" s="109" t="n">
        <v>1063.24</v>
      </c>
      <c r="AL157" s="109" t="n">
        <v>262.49</v>
      </c>
      <c r="AM157" s="109" t="n">
        <v>2735.81</v>
      </c>
      <c r="AN157" s="109" t="n">
        <v>-113.22</v>
      </c>
      <c r="AO157" s="109" t="n">
        <v>64.8</v>
      </c>
      <c r="AP157" s="109" t="n">
        <v>2805.84</v>
      </c>
      <c r="AQ157" s="109" t="n">
        <v>251.19</v>
      </c>
      <c r="AR157" s="109" t="n">
        <v>-76.22</v>
      </c>
      <c r="AS157" s="109" t="n">
        <v>149.32</v>
      </c>
      <c r="AT157" s="109" t="n">
        <v>-498.85</v>
      </c>
      <c r="AU157" s="109" t="n">
        <v>285.49</v>
      </c>
      <c r="AV157" s="109" t="n">
        <v>896.26</v>
      </c>
      <c r="AW157" s="109" t="n">
        <v>46.15</v>
      </c>
      <c r="AX157" s="109" t="n">
        <v>482.61</v>
      </c>
      <c r="AY157" s="109" t="n">
        <v>422.3</v>
      </c>
      <c r="AZ157" s="109" t="n">
        <v>-148.49</v>
      </c>
      <c r="BA157" s="109" t="n">
        <v>-52.07</v>
      </c>
      <c r="BB157" s="109" t="n">
        <v>35.62</v>
      </c>
      <c r="BC157" s="109" t="n">
        <v>185.12</v>
      </c>
      <c r="BD157" s="109" t="n">
        <v>493.46</v>
      </c>
      <c r="BE157" s="109" t="n">
        <v>0</v>
      </c>
      <c r="BF157" s="109" t="n">
        <v>598.19</v>
      </c>
      <c r="BG157" s="109" t="n">
        <v>18488.3</v>
      </c>
      <c r="BH157" s="109" t="n">
        <v>232.52</v>
      </c>
      <c r="BI157" s="109" t="n">
        <v>383.29</v>
      </c>
      <c r="BJ157" s="109" t="n">
        <v>1119.56</v>
      </c>
      <c r="BK157" s="109" t="n">
        <v>2258.46</v>
      </c>
      <c r="BL157" s="109" t="n">
        <v>0</v>
      </c>
      <c r="BM157" s="109" t="n">
        <v>7750.04</v>
      </c>
      <c r="BN157" s="109" t="n">
        <v>312.4</v>
      </c>
      <c r="BO157" s="109" t="n">
        <v>214.5</v>
      </c>
      <c r="BP157" s="109" t="n">
        <v>694.86</v>
      </c>
      <c r="BQ157" s="109" t="n">
        <v>103.07</v>
      </c>
      <c r="BR157" s="109" t="n">
        <v>21.14</v>
      </c>
      <c r="BS157" s="109" t="n">
        <v>540.44</v>
      </c>
      <c r="BT157" s="109" t="n">
        <v>0</v>
      </c>
      <c r="BU157" s="109" t="n">
        <v>9022.55</v>
      </c>
      <c r="BV157" s="109" t="n">
        <v>1218.95</v>
      </c>
      <c r="BW157" s="109" t="n">
        <v>0</v>
      </c>
      <c r="BX157" s="109" t="n">
        <v>4560.98</v>
      </c>
      <c r="BY157" s="109" t="n">
        <v>-14.53</v>
      </c>
      <c r="BZ157" s="109" t="n">
        <v>268.42</v>
      </c>
      <c r="CA157" s="109" t="n">
        <v>-30.15</v>
      </c>
      <c r="CB157" s="109" t="n">
        <v>-267.46</v>
      </c>
      <c r="CC157" s="109" t="n">
        <v>218.31</v>
      </c>
      <c r="CD157" s="109" t="n">
        <v>124.33</v>
      </c>
      <c r="CE157" s="109" t="n">
        <v>0</v>
      </c>
      <c r="CF157" s="109" t="n">
        <v>1396.25</v>
      </c>
      <c r="CG157" s="109" t="n">
        <v>462.93</v>
      </c>
      <c r="CH157" s="109" t="n">
        <v>928.68</v>
      </c>
      <c r="CI157" s="109" t="n">
        <v>65.52</v>
      </c>
      <c r="CJ157" s="109" t="n">
        <v>1472.08</v>
      </c>
      <c r="CK157" s="109" t="n">
        <v>9190.22</v>
      </c>
      <c r="CL157" s="109" t="n">
        <v>651.8</v>
      </c>
      <c r="CM157" s="109" t="n">
        <v>5215.88</v>
      </c>
      <c r="CN157" s="109" t="n">
        <v>311.64</v>
      </c>
      <c r="CO157" s="109" t="n">
        <v>25411.25</v>
      </c>
      <c r="CP157" s="109" t="n">
        <v>-81.68</v>
      </c>
      <c r="CQ157" s="109" t="n">
        <v>2032.22</v>
      </c>
      <c r="CR157" s="109" t="n">
        <v>312.61</v>
      </c>
      <c r="CS157" s="109" t="n">
        <v>5646.88</v>
      </c>
      <c r="CT157" s="109" t="n">
        <v>6405</v>
      </c>
      <c r="CU157" s="109" t="n">
        <v>5966.57</v>
      </c>
      <c r="CV157" s="109" t="n">
        <v>3846.36</v>
      </c>
      <c r="CW157" s="109" t="n">
        <v>631.33</v>
      </c>
      <c r="CX157" s="109" t="n">
        <v>105.72</v>
      </c>
      <c r="CY157" s="109" t="n">
        <v>-84.96</v>
      </c>
      <c r="CZ157" s="109" t="n">
        <v>159.55</v>
      </c>
      <c r="DA157" s="109" t="n">
        <v>674.31</v>
      </c>
      <c r="DB157" s="109" t="n">
        <v>238.88</v>
      </c>
      <c r="DC157" s="109" t="n">
        <v>151.26</v>
      </c>
      <c r="DD157" s="109" t="n">
        <v>151.54</v>
      </c>
      <c r="DE157" s="109" t="n">
        <v>566.08</v>
      </c>
      <c r="DF157" s="109" t="n">
        <v>11653.04</v>
      </c>
      <c r="DG157" s="109" t="n">
        <v>367.43</v>
      </c>
      <c r="DH157" s="109" t="n">
        <v>454.85</v>
      </c>
      <c r="DI157" s="109" t="n">
        <v>268.32</v>
      </c>
      <c r="DJ157" s="109" t="n">
        <v>759.15</v>
      </c>
      <c r="DK157" s="109" t="n">
        <v>-78.93</v>
      </c>
      <c r="DL157" s="109" t="n">
        <v>-601.37</v>
      </c>
      <c r="DM157" s="109" t="n">
        <v>129.47</v>
      </c>
      <c r="DN157" s="109" t="n">
        <v>3114.55</v>
      </c>
      <c r="DO157" s="109" t="n">
        <v>109.93</v>
      </c>
      <c r="DP157" s="109" t="n">
        <v>449.31</v>
      </c>
      <c r="DQ157" s="109" t="n">
        <v>703.7</v>
      </c>
      <c r="DR157" s="109" t="n">
        <v>1817.05</v>
      </c>
      <c r="DS157" s="109" t="n">
        <v>62.6</v>
      </c>
      <c r="DT157" s="109" t="n">
        <v>-42.48</v>
      </c>
      <c r="DU157" s="109" t="n">
        <v>317.2</v>
      </c>
      <c r="DV157" s="109" t="n">
        <v>-38.39</v>
      </c>
      <c r="DW157" s="109" t="n">
        <v>2512.04</v>
      </c>
      <c r="DX157" s="109" t="n">
        <v>-30.15</v>
      </c>
      <c r="DY157" s="109" t="n">
        <v>6197.85</v>
      </c>
      <c r="DZ157" s="109" t="n">
        <v>152.57</v>
      </c>
      <c r="EA157" s="109" t="n">
        <v>-83.07</v>
      </c>
      <c r="EB157" s="109" t="n">
        <v>77.23</v>
      </c>
      <c r="EC157" s="109" t="n">
        <v>13.57</v>
      </c>
      <c r="ED157" s="109" t="n">
        <v>567.33</v>
      </c>
      <c r="EE157" s="109" t="n">
        <v>308.28</v>
      </c>
      <c r="EF157" s="109" t="n">
        <v>133.2</v>
      </c>
      <c r="EG157" s="109" t="n">
        <v>-16.6</v>
      </c>
      <c r="EH157" s="109" t="n">
        <v>236.93</v>
      </c>
      <c r="EI157" s="109" t="n">
        <v>0</v>
      </c>
      <c r="EJ157" s="109" t="n">
        <v>-565.72</v>
      </c>
      <c r="EK157" s="109" t="n">
        <v>126.11</v>
      </c>
      <c r="EL157" s="109" t="n">
        <v>76.19</v>
      </c>
      <c r="EM157" s="109" t="n">
        <v>13626.21</v>
      </c>
      <c r="EN157" s="109" t="n">
        <v>22153.97</v>
      </c>
      <c r="EO157" s="109" t="n">
        <v>-110.47</v>
      </c>
      <c r="EP157" s="109" t="n">
        <v>-632.6</v>
      </c>
      <c r="EQ157" s="109" t="n">
        <v>-73.46</v>
      </c>
      <c r="ER157" s="109" t="n">
        <v>6648.59</v>
      </c>
      <c r="ES157" s="109" t="n">
        <v>2930.79</v>
      </c>
      <c r="ET157" s="109" t="n">
        <v>0</v>
      </c>
      <c r="EU157" s="109" t="n">
        <v>0</v>
      </c>
      <c r="EV157" s="109" t="n">
        <v>0</v>
      </c>
      <c r="EW157" s="109" t="n">
        <v>0</v>
      </c>
      <c r="EX157" s="109" t="n">
        <v>0</v>
      </c>
      <c r="EY157" s="109" t="n">
        <f aca="false">ROUND(SUM(F157:EX157),5)</f>
        <v>323090.38</v>
      </c>
      <c r="EZ157" s="114"/>
      <c r="FA157" s="125"/>
      <c r="FB157" s="114"/>
      <c r="FC157" s="125"/>
      <c r="FD157" s="114"/>
      <c r="FE157" s="125"/>
      <c r="FF157" s="114"/>
      <c r="FG157" s="125"/>
      <c r="FH157" s="114"/>
      <c r="FI157" s="125"/>
      <c r="FJ157" s="114"/>
      <c r="FK157" s="125"/>
      <c r="FL157" s="114"/>
      <c r="FM157" s="125"/>
      <c r="FN157" s="114"/>
      <c r="FO157" s="125"/>
      <c r="FP157" s="114"/>
      <c r="FQ157" s="125"/>
      <c r="FR157" s="114"/>
      <c r="FS157" s="125"/>
      <c r="FT157" s="114"/>
      <c r="FU157" s="125"/>
      <c r="FV157" s="114"/>
      <c r="FW157" s="125"/>
      <c r="FX157" s="114"/>
      <c r="FY157" s="125"/>
      <c r="FZ157" s="114"/>
      <c r="GA157" s="125"/>
      <c r="GB157" s="114"/>
      <c r="GC157" s="125"/>
      <c r="GD157" s="114"/>
      <c r="GE157" s="125"/>
      <c r="GF157" s="114"/>
      <c r="GG157" s="125"/>
      <c r="GH157" s="114"/>
      <c r="GI157" s="125"/>
      <c r="GJ157" s="114"/>
      <c r="GK157" s="125"/>
      <c r="GL157" s="114"/>
      <c r="GM157" s="125"/>
      <c r="GN157" s="114"/>
      <c r="GO157" s="125"/>
      <c r="GP157" s="114"/>
      <c r="GQ157" s="125"/>
      <c r="GR157" s="114"/>
      <c r="GS157" s="125"/>
      <c r="GT157" s="114"/>
      <c r="GU157" s="125"/>
      <c r="GV157" s="114"/>
      <c r="GW157" s="125"/>
      <c r="GX157" s="114"/>
      <c r="GY157" s="125"/>
      <c r="GZ157" s="114"/>
      <c r="HA157" s="125"/>
      <c r="HB157" s="114"/>
      <c r="HC157" s="125"/>
      <c r="HD157" s="114"/>
      <c r="HE157" s="125"/>
      <c r="HF157" s="114"/>
      <c r="HG157" s="125"/>
      <c r="HH157" s="114"/>
      <c r="HI157" s="125"/>
      <c r="HJ157" s="114"/>
      <c r="HK157" s="125"/>
      <c r="HL157" s="114"/>
      <c r="HM157" s="125"/>
      <c r="HN157" s="114"/>
      <c r="HO157" s="125"/>
      <c r="HP157" s="114"/>
      <c r="HQ157" s="125"/>
      <c r="HR157" s="114"/>
      <c r="HS157" s="125"/>
      <c r="HT157" s="114"/>
      <c r="HU157" s="125"/>
      <c r="HV157" s="114"/>
      <c r="HW157" s="125"/>
      <c r="HX157" s="114"/>
      <c r="HY157" s="125"/>
      <c r="HZ157" s="114"/>
      <c r="IA157" s="125"/>
      <c r="IB157" s="114"/>
      <c r="IC157" s="125"/>
      <c r="ID157" s="114"/>
      <c r="IE157" s="125"/>
      <c r="IF157" s="114"/>
      <c r="IG157" s="125"/>
      <c r="IH157" s="114"/>
      <c r="II157" s="125"/>
      <c r="IJ157" s="114"/>
      <c r="IK157" s="125"/>
      <c r="IL157" s="114"/>
      <c r="IM157" s="125"/>
      <c r="IN157" s="114"/>
      <c r="IO157" s="125"/>
      <c r="IP157" s="114"/>
      <c r="IQ157" s="125"/>
      <c r="IR157" s="114"/>
      <c r="IS157" s="125"/>
      <c r="IT157" s="114"/>
      <c r="IU157" s="125"/>
      <c r="IV157" s="114"/>
      <c r="IW157" s="125"/>
      <c r="IX157" s="114"/>
      <c r="IY157" s="125"/>
      <c r="IZ157" s="114"/>
      <c r="JA157" s="125"/>
      <c r="JB157" s="114"/>
      <c r="JC157" s="125"/>
      <c r="JD157" s="114"/>
      <c r="JE157" s="125"/>
      <c r="JF157" s="114"/>
      <c r="JG157" s="125"/>
      <c r="JH157" s="114"/>
      <c r="JI157" s="125"/>
      <c r="JJ157" s="114"/>
      <c r="JK157" s="125"/>
      <c r="JL157" s="114"/>
      <c r="JM157" s="125"/>
      <c r="JN157" s="114"/>
      <c r="JO157" s="125"/>
      <c r="JP157" s="114"/>
      <c r="JQ157" s="125"/>
      <c r="JR157" s="114"/>
      <c r="JS157" s="125"/>
      <c r="JT157" s="114"/>
      <c r="JU157" s="125"/>
      <c r="JV157" s="114"/>
      <c r="JW157" s="125"/>
      <c r="JX157" s="114"/>
      <c r="JY157" s="126"/>
      <c r="JZ157" s="126"/>
      <c r="KA157" s="126"/>
      <c r="KB157" s="126"/>
      <c r="KC157" s="126"/>
      <c r="KD157" s="126"/>
      <c r="KE157" s="126"/>
      <c r="KF157" s="126"/>
      <c r="KG157" s="126"/>
      <c r="KH157" s="126"/>
      <c r="KI157" s="126"/>
      <c r="KJ157" s="126"/>
      <c r="KK157" s="126"/>
      <c r="KL157" s="126"/>
    </row>
    <row r="158" customFormat="false" ht="13.8" hidden="false" customHeight="false" outlineLevel="0" collapsed="false">
      <c r="A158" s="76"/>
      <c r="B158" s="76"/>
      <c r="C158" s="76"/>
      <c r="D158" s="76"/>
      <c r="E158" s="76" t="s">
        <v>192</v>
      </c>
      <c r="F158" s="109" t="n">
        <v>0</v>
      </c>
      <c r="G158" s="109" t="n">
        <v>15</v>
      </c>
      <c r="H158" s="109" t="n">
        <v>0</v>
      </c>
      <c r="I158" s="109" t="n">
        <v>0</v>
      </c>
      <c r="J158" s="109" t="n">
        <v>99.42</v>
      </c>
      <c r="K158" s="109" t="n">
        <v>0</v>
      </c>
      <c r="L158" s="109" t="n">
        <v>0</v>
      </c>
      <c r="M158" s="109" t="n">
        <v>0</v>
      </c>
      <c r="N158" s="109" t="n">
        <v>42.75</v>
      </c>
      <c r="O158" s="109" t="n">
        <v>81.72</v>
      </c>
      <c r="P158" s="109" t="n">
        <v>0</v>
      </c>
      <c r="Q158" s="109" t="n">
        <v>100</v>
      </c>
      <c r="R158" s="109" t="n">
        <v>0</v>
      </c>
      <c r="S158" s="109" t="n">
        <v>0</v>
      </c>
      <c r="T158" s="109" t="n">
        <v>0</v>
      </c>
      <c r="U158" s="109" t="n">
        <v>20.47</v>
      </c>
      <c r="V158" s="109" t="n">
        <v>352.47</v>
      </c>
      <c r="W158" s="109" t="n">
        <v>0</v>
      </c>
      <c r="X158" s="109" t="n">
        <v>36</v>
      </c>
      <c r="Y158" s="109" t="n">
        <v>544.75</v>
      </c>
      <c r="Z158" s="109" t="n">
        <v>20.47</v>
      </c>
      <c r="AA158" s="109" t="n">
        <v>0</v>
      </c>
      <c r="AB158" s="109" t="n">
        <v>0</v>
      </c>
      <c r="AC158" s="109" t="n">
        <v>0</v>
      </c>
      <c r="AD158" s="109" t="n">
        <v>0</v>
      </c>
      <c r="AE158" s="109" t="n">
        <v>0</v>
      </c>
      <c r="AF158" s="109" t="n">
        <v>0</v>
      </c>
      <c r="AG158" s="109" t="n">
        <v>20</v>
      </c>
      <c r="AH158" s="109" t="n">
        <v>20.47</v>
      </c>
      <c r="AI158" s="109" t="n">
        <v>20.47</v>
      </c>
      <c r="AJ158" s="109" t="n">
        <v>0</v>
      </c>
      <c r="AK158" s="109" t="n">
        <v>0</v>
      </c>
      <c r="AL158" s="109" t="n">
        <v>0</v>
      </c>
      <c r="AM158" s="109" t="n">
        <v>81.25</v>
      </c>
      <c r="AN158" s="109" t="n">
        <v>20.47</v>
      </c>
      <c r="AO158" s="109" t="n">
        <v>20.47</v>
      </c>
      <c r="AP158" s="109" t="n">
        <v>0</v>
      </c>
      <c r="AQ158" s="109" t="n">
        <v>20.47</v>
      </c>
      <c r="AR158" s="109" t="n">
        <v>20.47</v>
      </c>
      <c r="AS158" s="109" t="n">
        <v>20.47</v>
      </c>
      <c r="AT158" s="109" t="n">
        <v>0</v>
      </c>
      <c r="AU158" s="109" t="n">
        <v>20.47</v>
      </c>
      <c r="AV158" s="109" t="n">
        <v>20.47</v>
      </c>
      <c r="AW158" s="109" t="n">
        <v>20.47</v>
      </c>
      <c r="AX158" s="109" t="n">
        <v>0</v>
      </c>
      <c r="AY158" s="109" t="n">
        <v>20.47</v>
      </c>
      <c r="AZ158" s="109" t="n">
        <v>10</v>
      </c>
      <c r="BA158" s="109" t="n">
        <v>20.47</v>
      </c>
      <c r="BB158" s="109" t="n">
        <v>20.47</v>
      </c>
      <c r="BC158" s="109" t="n">
        <v>20.47</v>
      </c>
      <c r="BD158" s="109" t="n">
        <v>0</v>
      </c>
      <c r="BE158" s="109" t="n">
        <v>0</v>
      </c>
      <c r="BF158" s="109" t="n">
        <v>20.47</v>
      </c>
      <c r="BG158" s="109" t="n">
        <v>61.25</v>
      </c>
      <c r="BH158" s="109" t="n">
        <v>20.47</v>
      </c>
      <c r="BI158" s="109" t="n">
        <v>50.47</v>
      </c>
      <c r="BJ158" s="109" t="n">
        <v>20.47</v>
      </c>
      <c r="BK158" s="109" t="n">
        <v>113.75</v>
      </c>
      <c r="BL158" s="109" t="n">
        <v>0</v>
      </c>
      <c r="BM158" s="109" t="n">
        <v>0</v>
      </c>
      <c r="BN158" s="109" t="n">
        <v>20.47</v>
      </c>
      <c r="BO158" s="109" t="n">
        <v>20.47</v>
      </c>
      <c r="BP158" s="109" t="n">
        <v>35.47</v>
      </c>
      <c r="BQ158" s="109" t="n">
        <v>20.47</v>
      </c>
      <c r="BR158" s="109" t="n">
        <v>20.47</v>
      </c>
      <c r="BS158" s="109" t="n">
        <v>20.47</v>
      </c>
      <c r="BT158" s="109" t="n">
        <v>0</v>
      </c>
      <c r="BU158" s="109" t="n">
        <v>15</v>
      </c>
      <c r="BV158" s="109" t="n">
        <v>20.47</v>
      </c>
      <c r="BW158" s="109" t="n">
        <v>0</v>
      </c>
      <c r="BX158" s="109" t="n">
        <v>70.47</v>
      </c>
      <c r="BY158" s="109" t="n">
        <v>20.47</v>
      </c>
      <c r="BZ158" s="109" t="n">
        <v>15</v>
      </c>
      <c r="CA158" s="109" t="n">
        <v>20.47</v>
      </c>
      <c r="CB158" s="109" t="n">
        <v>0</v>
      </c>
      <c r="CC158" s="109" t="n">
        <v>20.47</v>
      </c>
      <c r="CD158" s="109" t="n">
        <v>20.47</v>
      </c>
      <c r="CE158" s="109" t="n">
        <v>0</v>
      </c>
      <c r="CF158" s="109" t="n">
        <v>90.47</v>
      </c>
      <c r="CG158" s="109" t="n">
        <v>20.47</v>
      </c>
      <c r="CH158" s="109" t="n">
        <v>0</v>
      </c>
      <c r="CI158" s="109" t="n">
        <v>20.47</v>
      </c>
      <c r="CJ158" s="109" t="n">
        <v>20.47</v>
      </c>
      <c r="CK158" s="109" t="n">
        <v>30</v>
      </c>
      <c r="CL158" s="109" t="n">
        <v>20.47</v>
      </c>
      <c r="CM158" s="109" t="n">
        <v>20.47</v>
      </c>
      <c r="CN158" s="109" t="n">
        <v>20.47</v>
      </c>
      <c r="CO158" s="109" t="n">
        <v>0</v>
      </c>
      <c r="CP158" s="109" t="n">
        <v>20.47</v>
      </c>
      <c r="CQ158" s="109" t="n">
        <v>20.47</v>
      </c>
      <c r="CR158" s="109" t="n">
        <v>0</v>
      </c>
      <c r="CS158" s="109" t="n">
        <v>20.47</v>
      </c>
      <c r="CT158" s="109" t="n">
        <v>500</v>
      </c>
      <c r="CU158" s="109" t="n">
        <v>43.22</v>
      </c>
      <c r="CV158" s="109" t="n">
        <v>20</v>
      </c>
      <c r="CW158" s="109" t="n">
        <v>100</v>
      </c>
      <c r="CX158" s="109" t="n">
        <v>0</v>
      </c>
      <c r="CY158" s="109" t="n">
        <v>20.47</v>
      </c>
      <c r="CZ158" s="109" t="n">
        <v>20.47</v>
      </c>
      <c r="DA158" s="109" t="n">
        <v>8254.91</v>
      </c>
      <c r="DB158" s="109" t="n">
        <v>20.47</v>
      </c>
      <c r="DC158" s="109" t="n">
        <v>20.47</v>
      </c>
      <c r="DD158" s="109" t="n">
        <v>4689.9</v>
      </c>
      <c r="DE158" s="109" t="n">
        <v>20.47</v>
      </c>
      <c r="DF158" s="109" t="n">
        <v>0</v>
      </c>
      <c r="DG158" s="109" t="n">
        <v>20.47</v>
      </c>
      <c r="DH158" s="109" t="n">
        <v>20.47</v>
      </c>
      <c r="DI158" s="109" t="n">
        <v>20.47</v>
      </c>
      <c r="DJ158" s="109" t="n">
        <v>20.47</v>
      </c>
      <c r="DK158" s="109" t="n">
        <v>20.47</v>
      </c>
      <c r="DL158" s="109" t="n">
        <v>25</v>
      </c>
      <c r="DM158" s="109" t="n">
        <v>20.47</v>
      </c>
      <c r="DN158" s="109" t="n">
        <v>0</v>
      </c>
      <c r="DO158" s="109" t="n">
        <v>0</v>
      </c>
      <c r="DP158" s="109" t="n">
        <v>20.47</v>
      </c>
      <c r="DQ158" s="109" t="n">
        <v>20.47</v>
      </c>
      <c r="DR158" s="109" t="n">
        <v>20</v>
      </c>
      <c r="DS158" s="109" t="n">
        <v>20.47</v>
      </c>
      <c r="DT158" s="109" t="n">
        <v>20.47</v>
      </c>
      <c r="DU158" s="109" t="n">
        <v>0</v>
      </c>
      <c r="DV158" s="109" t="n">
        <v>0</v>
      </c>
      <c r="DW158" s="109" t="n">
        <v>76.67</v>
      </c>
      <c r="DX158" s="109" t="n">
        <v>20.47</v>
      </c>
      <c r="DY158" s="109" t="n">
        <v>0</v>
      </c>
      <c r="DZ158" s="109" t="n">
        <v>20.47</v>
      </c>
      <c r="EA158" s="109" t="n">
        <v>20.47</v>
      </c>
      <c r="EB158" s="109" t="n">
        <v>20.47</v>
      </c>
      <c r="EC158" s="109" t="n">
        <v>20.47</v>
      </c>
      <c r="ED158" s="109" t="n">
        <v>20.47</v>
      </c>
      <c r="EE158" s="109" t="n">
        <v>20.47</v>
      </c>
      <c r="EF158" s="109" t="n">
        <v>20.47</v>
      </c>
      <c r="EG158" s="109" t="n">
        <v>0</v>
      </c>
      <c r="EH158" s="109" t="n">
        <v>0</v>
      </c>
      <c r="EI158" s="109" t="n">
        <v>0</v>
      </c>
      <c r="EJ158" s="109" t="n">
        <v>129.88</v>
      </c>
      <c r="EK158" s="109" t="n">
        <v>20.47</v>
      </c>
      <c r="EL158" s="109" t="n">
        <v>20.47</v>
      </c>
      <c r="EM158" s="109" t="n">
        <v>0</v>
      </c>
      <c r="EN158" s="109" t="n">
        <v>22.75</v>
      </c>
      <c r="EO158" s="109" t="n">
        <v>20.47</v>
      </c>
      <c r="EP158" s="109" t="n">
        <v>23</v>
      </c>
      <c r="EQ158" s="109" t="n">
        <v>0</v>
      </c>
      <c r="ER158" s="109" t="n">
        <v>0</v>
      </c>
      <c r="ES158" s="109" t="n">
        <v>20.47</v>
      </c>
      <c r="ET158" s="109" t="n">
        <v>0</v>
      </c>
      <c r="EU158" s="109" t="n">
        <v>0</v>
      </c>
      <c r="EV158" s="109" t="n">
        <v>0</v>
      </c>
      <c r="EW158" s="109" t="n">
        <v>0</v>
      </c>
      <c r="EX158" s="109" t="n">
        <v>0</v>
      </c>
      <c r="EY158" s="109" t="n">
        <f aca="false">ROUND(SUM(F158:EX158),5)</f>
        <v>17101.12</v>
      </c>
      <c r="EZ158" s="114"/>
      <c r="FA158" s="125"/>
      <c r="FB158" s="114"/>
      <c r="FC158" s="125"/>
      <c r="FD158" s="114"/>
      <c r="FE158" s="125"/>
      <c r="FF158" s="114"/>
      <c r="FG158" s="125"/>
      <c r="FH158" s="114"/>
      <c r="FI158" s="125"/>
      <c r="FJ158" s="114"/>
      <c r="FK158" s="125"/>
      <c r="FL158" s="114"/>
      <c r="FM158" s="125"/>
      <c r="FN158" s="114"/>
      <c r="FO158" s="125"/>
      <c r="FP158" s="114"/>
      <c r="FQ158" s="125"/>
      <c r="FR158" s="114"/>
      <c r="FS158" s="125"/>
      <c r="FT158" s="114"/>
      <c r="FU158" s="125"/>
      <c r="FV158" s="114"/>
      <c r="FW158" s="125"/>
      <c r="FX158" s="114"/>
      <c r="FY158" s="125"/>
      <c r="FZ158" s="114"/>
      <c r="GA158" s="125"/>
      <c r="GB158" s="114"/>
      <c r="GC158" s="125"/>
      <c r="GD158" s="114"/>
      <c r="GE158" s="125"/>
      <c r="GF158" s="114"/>
      <c r="GG158" s="125"/>
      <c r="GH158" s="114"/>
      <c r="GI158" s="125"/>
      <c r="GJ158" s="114"/>
      <c r="GK158" s="125"/>
      <c r="GL158" s="114"/>
      <c r="GM158" s="125"/>
      <c r="GN158" s="114"/>
      <c r="GO158" s="125"/>
      <c r="GP158" s="114"/>
      <c r="GQ158" s="125"/>
      <c r="GR158" s="114"/>
      <c r="GS158" s="125"/>
      <c r="GT158" s="114"/>
      <c r="GU158" s="125"/>
      <c r="GV158" s="114"/>
      <c r="GW158" s="125"/>
      <c r="GX158" s="114"/>
      <c r="GY158" s="125"/>
      <c r="GZ158" s="114"/>
      <c r="HA158" s="125"/>
      <c r="HB158" s="114"/>
      <c r="HC158" s="125"/>
      <c r="HD158" s="114"/>
      <c r="HE158" s="125"/>
      <c r="HF158" s="114"/>
      <c r="HG158" s="125"/>
      <c r="HH158" s="114"/>
      <c r="HI158" s="125"/>
      <c r="HJ158" s="114"/>
      <c r="HK158" s="125"/>
      <c r="HL158" s="114"/>
      <c r="HM158" s="125"/>
      <c r="HN158" s="114"/>
      <c r="HO158" s="125"/>
      <c r="HP158" s="114"/>
      <c r="HQ158" s="125"/>
      <c r="HR158" s="114"/>
      <c r="HS158" s="125"/>
      <c r="HT158" s="114"/>
      <c r="HU158" s="125"/>
      <c r="HV158" s="114"/>
      <c r="HW158" s="125"/>
      <c r="HX158" s="114"/>
      <c r="HY158" s="125"/>
      <c r="HZ158" s="114"/>
      <c r="IA158" s="125"/>
      <c r="IB158" s="114"/>
      <c r="IC158" s="125"/>
      <c r="ID158" s="114"/>
      <c r="IE158" s="125"/>
      <c r="IF158" s="114"/>
      <c r="IG158" s="125"/>
      <c r="IH158" s="114"/>
      <c r="II158" s="125"/>
      <c r="IJ158" s="114"/>
      <c r="IK158" s="125"/>
      <c r="IL158" s="114"/>
      <c r="IM158" s="125"/>
      <c r="IN158" s="114"/>
      <c r="IO158" s="125"/>
      <c r="IP158" s="114"/>
      <c r="IQ158" s="125"/>
      <c r="IR158" s="114"/>
      <c r="IS158" s="125"/>
      <c r="IT158" s="114"/>
      <c r="IU158" s="125"/>
      <c r="IV158" s="114"/>
      <c r="IW158" s="125"/>
      <c r="IX158" s="114"/>
      <c r="IY158" s="125"/>
      <c r="IZ158" s="114"/>
      <c r="JA158" s="125"/>
      <c r="JB158" s="114"/>
      <c r="JC158" s="125"/>
      <c r="JD158" s="114"/>
      <c r="JE158" s="125"/>
      <c r="JF158" s="114"/>
      <c r="JG158" s="125"/>
      <c r="JH158" s="114"/>
      <c r="JI158" s="125"/>
      <c r="JJ158" s="114"/>
      <c r="JK158" s="125"/>
      <c r="JL158" s="114"/>
      <c r="JM158" s="125"/>
      <c r="JN158" s="114"/>
      <c r="JO158" s="125"/>
      <c r="JP158" s="114"/>
      <c r="JQ158" s="125"/>
      <c r="JR158" s="114"/>
      <c r="JS158" s="125"/>
      <c r="JT158" s="114"/>
      <c r="JU158" s="125"/>
      <c r="JV158" s="114"/>
      <c r="JW158" s="125"/>
      <c r="JX158" s="114"/>
      <c r="JY158" s="126"/>
      <c r="JZ158" s="126"/>
      <c r="KA158" s="126"/>
      <c r="KB158" s="126"/>
      <c r="KC158" s="126"/>
      <c r="KD158" s="126"/>
      <c r="KE158" s="126"/>
      <c r="KF158" s="126"/>
      <c r="KG158" s="126"/>
      <c r="KH158" s="126"/>
      <c r="KI158" s="126"/>
      <c r="KJ158" s="126"/>
      <c r="KK158" s="126"/>
      <c r="KL158" s="126"/>
    </row>
    <row r="159" customFormat="false" ht="13.8" hidden="false" customHeight="false" outlineLevel="0" collapsed="false">
      <c r="A159" s="76"/>
      <c r="B159" s="76"/>
      <c r="C159" s="76"/>
      <c r="D159" s="76"/>
      <c r="E159" s="76" t="s">
        <v>193</v>
      </c>
      <c r="F159" s="109" t="n">
        <v>0</v>
      </c>
      <c r="G159" s="109" t="n">
        <v>50</v>
      </c>
      <c r="H159" s="109" t="n">
        <v>630</v>
      </c>
      <c r="I159" s="109" t="n">
        <v>0</v>
      </c>
      <c r="J159" s="109" t="n">
        <v>299.6</v>
      </c>
      <c r="K159" s="109" t="n">
        <v>0</v>
      </c>
      <c r="L159" s="109" t="n">
        <v>0</v>
      </c>
      <c r="M159" s="109" t="n">
        <v>0</v>
      </c>
      <c r="N159" s="109" t="n">
        <v>92</v>
      </c>
      <c r="O159" s="109" t="n">
        <v>0</v>
      </c>
      <c r="P159" s="109" t="n">
        <v>0</v>
      </c>
      <c r="Q159" s="109" t="n">
        <v>0</v>
      </c>
      <c r="R159" s="109" t="n">
        <v>0</v>
      </c>
      <c r="S159" s="109" t="n">
        <v>0</v>
      </c>
      <c r="T159" s="109" t="n">
        <v>0</v>
      </c>
      <c r="U159" s="109" t="n">
        <v>0</v>
      </c>
      <c r="V159" s="109" t="n">
        <v>0</v>
      </c>
      <c r="W159" s="109" t="n">
        <v>0</v>
      </c>
      <c r="X159" s="109" t="n">
        <v>0</v>
      </c>
      <c r="Y159" s="109" t="n">
        <v>120</v>
      </c>
      <c r="Z159" s="109" t="n">
        <v>0</v>
      </c>
      <c r="AA159" s="109" t="n">
        <v>0</v>
      </c>
      <c r="AB159" s="109" t="n">
        <v>0</v>
      </c>
      <c r="AC159" s="109" t="n">
        <v>0</v>
      </c>
      <c r="AD159" s="109" t="n">
        <v>948</v>
      </c>
      <c r="AE159" s="109" t="n">
        <v>0</v>
      </c>
      <c r="AF159" s="109" t="n">
        <v>0</v>
      </c>
      <c r="AG159" s="109" t="n">
        <v>0</v>
      </c>
      <c r="AH159" s="109" t="n">
        <v>0</v>
      </c>
      <c r="AI159" s="109" t="n">
        <v>0</v>
      </c>
      <c r="AJ159" s="109" t="n">
        <v>0</v>
      </c>
      <c r="AK159" s="109" t="n">
        <v>0</v>
      </c>
      <c r="AL159" s="109" t="n">
        <v>0</v>
      </c>
      <c r="AM159" s="109" t="n">
        <v>0</v>
      </c>
      <c r="AN159" s="109" t="n">
        <v>0</v>
      </c>
      <c r="AO159" s="109" t="n">
        <v>0</v>
      </c>
      <c r="AP159" s="109" t="n">
        <v>0</v>
      </c>
      <c r="AQ159" s="109" t="n">
        <v>0</v>
      </c>
      <c r="AR159" s="109" t="n">
        <v>0</v>
      </c>
      <c r="AS159" s="109" t="n">
        <v>0</v>
      </c>
      <c r="AT159" s="109" t="n">
        <v>1866.02</v>
      </c>
      <c r="AU159" s="109" t="n">
        <v>0</v>
      </c>
      <c r="AV159" s="109" t="n">
        <v>0</v>
      </c>
      <c r="AW159" s="109" t="n">
        <v>0</v>
      </c>
      <c r="AX159" s="109" t="n">
        <v>0</v>
      </c>
      <c r="AY159" s="109" t="n">
        <v>0</v>
      </c>
      <c r="AZ159" s="109" t="n">
        <v>0</v>
      </c>
      <c r="BA159" s="109" t="n">
        <v>0</v>
      </c>
      <c r="BB159" s="109" t="n">
        <v>0</v>
      </c>
      <c r="BC159" s="109" t="n">
        <v>0</v>
      </c>
      <c r="BD159" s="109" t="n">
        <v>0</v>
      </c>
      <c r="BE159" s="109" t="n">
        <v>0</v>
      </c>
      <c r="BF159" s="109" t="n">
        <v>0</v>
      </c>
      <c r="BG159" s="109" t="n">
        <v>1347</v>
      </c>
      <c r="BH159" s="109" t="n">
        <v>0</v>
      </c>
      <c r="BI159" s="109" t="n">
        <v>0</v>
      </c>
      <c r="BJ159" s="109" t="n">
        <v>0</v>
      </c>
      <c r="BK159" s="109" t="n">
        <v>3562.5</v>
      </c>
      <c r="BL159" s="109" t="n">
        <v>0</v>
      </c>
      <c r="BM159" s="109" t="n">
        <v>0</v>
      </c>
      <c r="BN159" s="109" t="n">
        <v>0</v>
      </c>
      <c r="BO159" s="109" t="n">
        <v>0</v>
      </c>
      <c r="BP159" s="109" t="n">
        <v>0</v>
      </c>
      <c r="BQ159" s="109" t="n">
        <v>0</v>
      </c>
      <c r="BR159" s="109" t="n">
        <v>0</v>
      </c>
      <c r="BS159" s="109" t="n">
        <v>0</v>
      </c>
      <c r="BT159" s="109" t="n">
        <v>0</v>
      </c>
      <c r="BU159" s="109" t="n">
        <v>0</v>
      </c>
      <c r="BV159" s="109" t="n">
        <v>0</v>
      </c>
      <c r="BW159" s="109" t="n">
        <v>0</v>
      </c>
      <c r="BX159" s="109" t="n">
        <v>0</v>
      </c>
      <c r="BY159" s="109" t="n">
        <v>0</v>
      </c>
      <c r="BZ159" s="109" t="n">
        <v>0</v>
      </c>
      <c r="CA159" s="109" t="n">
        <v>0</v>
      </c>
      <c r="CB159" s="109" t="n">
        <v>428.8</v>
      </c>
      <c r="CC159" s="109" t="n">
        <v>0</v>
      </c>
      <c r="CD159" s="109" t="n">
        <v>0</v>
      </c>
      <c r="CE159" s="109" t="n">
        <v>0</v>
      </c>
      <c r="CF159" s="109" t="n">
        <v>1200</v>
      </c>
      <c r="CG159" s="109" t="n">
        <v>0</v>
      </c>
      <c r="CH159" s="109" t="n">
        <v>0</v>
      </c>
      <c r="CI159" s="109" t="n">
        <v>0</v>
      </c>
      <c r="CJ159" s="109" t="n">
        <v>0</v>
      </c>
      <c r="CK159" s="109" t="n">
        <v>0</v>
      </c>
      <c r="CL159" s="109" t="n">
        <v>0</v>
      </c>
      <c r="CM159" s="109" t="n">
        <v>0</v>
      </c>
      <c r="CN159" s="109" t="n">
        <v>0</v>
      </c>
      <c r="CO159" s="109" t="n">
        <v>425</v>
      </c>
      <c r="CP159" s="109" t="n">
        <v>0</v>
      </c>
      <c r="CQ159" s="109" t="n">
        <v>544</v>
      </c>
      <c r="CR159" s="109" t="n">
        <v>0</v>
      </c>
      <c r="CS159" s="109" t="n">
        <v>24</v>
      </c>
      <c r="CT159" s="109" t="n">
        <v>1836</v>
      </c>
      <c r="CU159" s="109" t="n">
        <v>155</v>
      </c>
      <c r="CV159" s="109" t="n">
        <v>0</v>
      </c>
      <c r="CW159" s="109" t="n">
        <v>0</v>
      </c>
      <c r="CX159" s="109" t="n">
        <v>0</v>
      </c>
      <c r="CY159" s="109" t="n">
        <v>0</v>
      </c>
      <c r="CZ159" s="109" t="n">
        <v>0</v>
      </c>
      <c r="DA159" s="109" t="n">
        <v>0</v>
      </c>
      <c r="DB159" s="109" t="n">
        <v>0</v>
      </c>
      <c r="DC159" s="109" t="n">
        <v>0</v>
      </c>
      <c r="DD159" s="109" t="n">
        <v>0</v>
      </c>
      <c r="DE159" s="109" t="n">
        <v>0</v>
      </c>
      <c r="DF159" s="109" t="n">
        <v>630</v>
      </c>
      <c r="DG159" s="109" t="n">
        <v>0</v>
      </c>
      <c r="DH159" s="109" t="n">
        <v>0</v>
      </c>
      <c r="DI159" s="109" t="n">
        <v>0</v>
      </c>
      <c r="DJ159" s="109" t="n">
        <v>0</v>
      </c>
      <c r="DK159" s="109" t="n">
        <v>0</v>
      </c>
      <c r="DL159" s="109" t="n">
        <v>2087.68</v>
      </c>
      <c r="DM159" s="109" t="n">
        <v>0</v>
      </c>
      <c r="DN159" s="109" t="n">
        <v>100</v>
      </c>
      <c r="DO159" s="109" t="n">
        <v>0</v>
      </c>
      <c r="DP159" s="109" t="n">
        <v>0</v>
      </c>
      <c r="DQ159" s="109" t="n">
        <v>0</v>
      </c>
      <c r="DR159" s="109" t="n">
        <v>0</v>
      </c>
      <c r="DS159" s="109" t="n">
        <v>0</v>
      </c>
      <c r="DT159" s="109" t="n">
        <v>0</v>
      </c>
      <c r="DU159" s="109" t="n">
        <v>0</v>
      </c>
      <c r="DV159" s="109" t="n">
        <v>0</v>
      </c>
      <c r="DW159" s="109" t="n">
        <v>0</v>
      </c>
      <c r="DX159" s="109" t="n">
        <v>0</v>
      </c>
      <c r="DY159" s="109" t="n">
        <v>0</v>
      </c>
      <c r="DZ159" s="109" t="n">
        <v>0</v>
      </c>
      <c r="EA159" s="109" t="n">
        <v>0</v>
      </c>
      <c r="EB159" s="109" t="n">
        <v>0</v>
      </c>
      <c r="EC159" s="109" t="n">
        <v>0</v>
      </c>
      <c r="ED159" s="109" t="n">
        <v>0</v>
      </c>
      <c r="EE159" s="109" t="n">
        <v>0</v>
      </c>
      <c r="EF159" s="109" t="n">
        <v>0</v>
      </c>
      <c r="EG159" s="109" t="n">
        <v>0</v>
      </c>
      <c r="EH159" s="109" t="n">
        <v>0</v>
      </c>
      <c r="EI159" s="109" t="n">
        <v>0</v>
      </c>
      <c r="EJ159" s="109" t="n">
        <v>947</v>
      </c>
      <c r="EK159" s="109" t="n">
        <v>0</v>
      </c>
      <c r="EL159" s="109" t="n">
        <v>0</v>
      </c>
      <c r="EM159" s="109" t="n">
        <v>450</v>
      </c>
      <c r="EN159" s="109" t="n">
        <v>2228.7</v>
      </c>
      <c r="EO159" s="109" t="n">
        <v>0</v>
      </c>
      <c r="EP159" s="109" t="n">
        <v>88</v>
      </c>
      <c r="EQ159" s="109" t="n">
        <v>0</v>
      </c>
      <c r="ER159" s="109" t="n">
        <v>5</v>
      </c>
      <c r="ES159" s="109" t="n">
        <v>0</v>
      </c>
      <c r="ET159" s="109" t="n">
        <v>0</v>
      </c>
      <c r="EU159" s="109" t="n">
        <v>0</v>
      </c>
      <c r="EV159" s="109" t="n">
        <v>0</v>
      </c>
      <c r="EW159" s="109" t="n">
        <v>0</v>
      </c>
      <c r="EX159" s="109" t="n">
        <v>0</v>
      </c>
      <c r="EY159" s="109" t="n">
        <f aca="false">ROUND(SUM(F159:EX159),5)</f>
        <v>20064.3</v>
      </c>
      <c r="EZ159" s="114"/>
      <c r="FA159" s="125"/>
      <c r="FB159" s="114"/>
      <c r="FC159" s="125"/>
      <c r="FD159" s="114"/>
      <c r="FE159" s="125"/>
      <c r="FF159" s="114"/>
      <c r="FG159" s="125"/>
      <c r="FH159" s="114"/>
      <c r="FI159" s="125"/>
      <c r="FJ159" s="114"/>
      <c r="FK159" s="125"/>
      <c r="FL159" s="114"/>
      <c r="FM159" s="125"/>
      <c r="FN159" s="114"/>
      <c r="FO159" s="125"/>
      <c r="FP159" s="114"/>
      <c r="FQ159" s="125"/>
      <c r="FR159" s="114"/>
      <c r="FS159" s="125"/>
      <c r="FT159" s="114"/>
      <c r="FU159" s="125"/>
      <c r="FV159" s="114"/>
      <c r="FW159" s="125"/>
      <c r="FX159" s="114"/>
      <c r="FY159" s="125"/>
      <c r="FZ159" s="114"/>
      <c r="GA159" s="125"/>
      <c r="GB159" s="114"/>
      <c r="GC159" s="125"/>
      <c r="GD159" s="114"/>
      <c r="GE159" s="125"/>
      <c r="GF159" s="114"/>
      <c r="GG159" s="125"/>
      <c r="GH159" s="114"/>
      <c r="GI159" s="125"/>
      <c r="GJ159" s="114"/>
      <c r="GK159" s="125"/>
      <c r="GL159" s="114"/>
      <c r="GM159" s="125"/>
      <c r="GN159" s="114"/>
      <c r="GO159" s="125"/>
      <c r="GP159" s="114"/>
      <c r="GQ159" s="125"/>
      <c r="GR159" s="114"/>
      <c r="GS159" s="125"/>
      <c r="GT159" s="114"/>
      <c r="GU159" s="125"/>
      <c r="GV159" s="114"/>
      <c r="GW159" s="125"/>
      <c r="GX159" s="114"/>
      <c r="GY159" s="125"/>
      <c r="GZ159" s="114"/>
      <c r="HA159" s="125"/>
      <c r="HB159" s="114"/>
      <c r="HC159" s="125"/>
      <c r="HD159" s="114"/>
      <c r="HE159" s="125"/>
      <c r="HF159" s="114"/>
      <c r="HG159" s="125"/>
      <c r="HH159" s="114"/>
      <c r="HI159" s="125"/>
      <c r="HJ159" s="114"/>
      <c r="HK159" s="125"/>
      <c r="HL159" s="114"/>
      <c r="HM159" s="125"/>
      <c r="HN159" s="114"/>
      <c r="HO159" s="125"/>
      <c r="HP159" s="114"/>
      <c r="HQ159" s="125"/>
      <c r="HR159" s="114"/>
      <c r="HS159" s="125"/>
      <c r="HT159" s="114"/>
      <c r="HU159" s="125"/>
      <c r="HV159" s="114"/>
      <c r="HW159" s="125"/>
      <c r="HX159" s="114"/>
      <c r="HY159" s="125"/>
      <c r="HZ159" s="114"/>
      <c r="IA159" s="125"/>
      <c r="IB159" s="114"/>
      <c r="IC159" s="125"/>
      <c r="ID159" s="114"/>
      <c r="IE159" s="125"/>
      <c r="IF159" s="114"/>
      <c r="IG159" s="125"/>
      <c r="IH159" s="114"/>
      <c r="II159" s="125"/>
      <c r="IJ159" s="114"/>
      <c r="IK159" s="125"/>
      <c r="IL159" s="114"/>
      <c r="IM159" s="125"/>
      <c r="IN159" s="114"/>
      <c r="IO159" s="125"/>
      <c r="IP159" s="114"/>
      <c r="IQ159" s="125"/>
      <c r="IR159" s="114"/>
      <c r="IS159" s="125"/>
      <c r="IT159" s="114"/>
      <c r="IU159" s="125"/>
      <c r="IV159" s="114"/>
      <c r="IW159" s="125"/>
      <c r="IX159" s="114"/>
      <c r="IY159" s="125"/>
      <c r="IZ159" s="114"/>
      <c r="JA159" s="125"/>
      <c r="JB159" s="114"/>
      <c r="JC159" s="125"/>
      <c r="JD159" s="114"/>
      <c r="JE159" s="125"/>
      <c r="JF159" s="114"/>
      <c r="JG159" s="125"/>
      <c r="JH159" s="114"/>
      <c r="JI159" s="125"/>
      <c r="JJ159" s="114"/>
      <c r="JK159" s="125"/>
      <c r="JL159" s="114"/>
      <c r="JM159" s="125"/>
      <c r="JN159" s="114"/>
      <c r="JO159" s="125"/>
      <c r="JP159" s="114"/>
      <c r="JQ159" s="125"/>
      <c r="JR159" s="114"/>
      <c r="JS159" s="125"/>
      <c r="JT159" s="114"/>
      <c r="JU159" s="125"/>
      <c r="JV159" s="114"/>
      <c r="JW159" s="125"/>
      <c r="JX159" s="114"/>
      <c r="JY159" s="126"/>
      <c r="JZ159" s="126"/>
      <c r="KA159" s="126"/>
      <c r="KB159" s="126"/>
      <c r="KC159" s="126"/>
      <c r="KD159" s="126"/>
      <c r="KE159" s="126"/>
      <c r="KF159" s="126"/>
      <c r="KG159" s="126"/>
      <c r="KH159" s="126"/>
      <c r="KI159" s="126"/>
      <c r="KJ159" s="126"/>
      <c r="KK159" s="126"/>
      <c r="KL159" s="126"/>
    </row>
    <row r="160" customFormat="false" ht="13.8" hidden="false" customHeight="false" outlineLevel="0" collapsed="false">
      <c r="A160" s="76"/>
      <c r="B160" s="76"/>
      <c r="C160" s="76"/>
      <c r="D160" s="76"/>
      <c r="E160" s="76" t="s">
        <v>194</v>
      </c>
      <c r="F160" s="109" t="n">
        <v>0</v>
      </c>
      <c r="G160" s="109" t="n">
        <v>0</v>
      </c>
      <c r="H160" s="109" t="n">
        <v>9.4</v>
      </c>
      <c r="I160" s="109" t="n">
        <v>0</v>
      </c>
      <c r="J160" s="109" t="n">
        <v>0</v>
      </c>
      <c r="K160" s="109" t="n">
        <v>0</v>
      </c>
      <c r="L160" s="109" t="n">
        <v>0</v>
      </c>
      <c r="M160" s="109" t="n">
        <v>0</v>
      </c>
      <c r="N160" s="109" t="n">
        <v>0</v>
      </c>
      <c r="O160" s="109" t="n">
        <v>0</v>
      </c>
      <c r="P160" s="109" t="n">
        <v>0</v>
      </c>
      <c r="Q160" s="109" t="n">
        <v>0</v>
      </c>
      <c r="R160" s="109" t="n">
        <v>0</v>
      </c>
      <c r="S160" s="109" t="n">
        <v>0</v>
      </c>
      <c r="T160" s="109" t="n">
        <v>0</v>
      </c>
      <c r="U160" s="109" t="n">
        <v>0</v>
      </c>
      <c r="V160" s="109" t="n">
        <v>0</v>
      </c>
      <c r="W160" s="109" t="n">
        <v>0</v>
      </c>
      <c r="X160" s="109" t="n">
        <v>0</v>
      </c>
      <c r="Y160" s="109" t="n">
        <v>0</v>
      </c>
      <c r="Z160" s="109" t="n">
        <v>0</v>
      </c>
      <c r="AA160" s="109" t="n">
        <v>0</v>
      </c>
      <c r="AB160" s="109" t="n">
        <v>0</v>
      </c>
      <c r="AC160" s="109" t="n">
        <v>0</v>
      </c>
      <c r="AD160" s="109" t="n">
        <v>0</v>
      </c>
      <c r="AE160" s="109" t="n">
        <v>0</v>
      </c>
      <c r="AF160" s="109" t="n">
        <v>0</v>
      </c>
      <c r="AG160" s="109" t="n">
        <v>0</v>
      </c>
      <c r="AH160" s="109" t="n">
        <v>0</v>
      </c>
      <c r="AI160" s="109" t="n">
        <v>0</v>
      </c>
      <c r="AJ160" s="109" t="n">
        <v>0</v>
      </c>
      <c r="AK160" s="109" t="n">
        <v>0</v>
      </c>
      <c r="AL160" s="109" t="n">
        <v>0</v>
      </c>
      <c r="AM160" s="109" t="n">
        <v>0</v>
      </c>
      <c r="AN160" s="109" t="n">
        <v>0</v>
      </c>
      <c r="AO160" s="109" t="n">
        <v>0</v>
      </c>
      <c r="AP160" s="109" t="n">
        <v>0</v>
      </c>
      <c r="AQ160" s="109" t="n">
        <v>0</v>
      </c>
      <c r="AR160" s="109" t="n">
        <v>0</v>
      </c>
      <c r="AS160" s="109" t="n">
        <v>0</v>
      </c>
      <c r="AT160" s="109" t="n">
        <v>0</v>
      </c>
      <c r="AU160" s="109" t="n">
        <v>0</v>
      </c>
      <c r="AV160" s="109" t="n">
        <v>0</v>
      </c>
      <c r="AW160" s="109" t="n">
        <v>0</v>
      </c>
      <c r="AX160" s="109" t="n">
        <v>10</v>
      </c>
      <c r="AY160" s="109" t="n">
        <v>0</v>
      </c>
      <c r="AZ160" s="109" t="n">
        <v>0</v>
      </c>
      <c r="BA160" s="109" t="n">
        <v>0</v>
      </c>
      <c r="BB160" s="109" t="n">
        <v>0</v>
      </c>
      <c r="BC160" s="109" t="n">
        <v>0</v>
      </c>
      <c r="BD160" s="109" t="n">
        <v>0</v>
      </c>
      <c r="BE160" s="109" t="n">
        <v>0</v>
      </c>
      <c r="BF160" s="109" t="n">
        <v>0</v>
      </c>
      <c r="BG160" s="109" t="n">
        <v>47</v>
      </c>
      <c r="BH160" s="109" t="n">
        <v>0</v>
      </c>
      <c r="BI160" s="109" t="n">
        <v>0</v>
      </c>
      <c r="BJ160" s="109" t="n">
        <v>0</v>
      </c>
      <c r="BK160" s="109" t="n">
        <v>0</v>
      </c>
      <c r="BL160" s="109" t="n">
        <v>0</v>
      </c>
      <c r="BM160" s="109" t="n">
        <v>94</v>
      </c>
      <c r="BN160" s="109" t="n">
        <v>0</v>
      </c>
      <c r="BO160" s="109" t="n">
        <v>0</v>
      </c>
      <c r="BP160" s="109" t="n">
        <v>0</v>
      </c>
      <c r="BQ160" s="109" t="n">
        <v>0</v>
      </c>
      <c r="BR160" s="109" t="n">
        <v>0</v>
      </c>
      <c r="BS160" s="109" t="n">
        <v>0</v>
      </c>
      <c r="BT160" s="109" t="n">
        <v>0</v>
      </c>
      <c r="BU160" s="109" t="n">
        <v>0</v>
      </c>
      <c r="BV160" s="109" t="n">
        <v>0</v>
      </c>
      <c r="BW160" s="109" t="n">
        <v>0</v>
      </c>
      <c r="BX160" s="109" t="n">
        <v>2.73</v>
      </c>
      <c r="BY160" s="109" t="n">
        <v>0</v>
      </c>
      <c r="BZ160" s="109" t="n">
        <v>0</v>
      </c>
      <c r="CA160" s="109" t="n">
        <v>0</v>
      </c>
      <c r="CB160" s="109" t="n">
        <v>0</v>
      </c>
      <c r="CC160" s="109" t="n">
        <v>0</v>
      </c>
      <c r="CD160" s="109" t="n">
        <v>0</v>
      </c>
      <c r="CE160" s="109" t="n">
        <v>0</v>
      </c>
      <c r="CF160" s="109" t="n">
        <v>0</v>
      </c>
      <c r="CG160" s="109" t="n">
        <v>0</v>
      </c>
      <c r="CH160" s="109" t="n">
        <v>0</v>
      </c>
      <c r="CI160" s="109" t="n">
        <v>0</v>
      </c>
      <c r="CJ160" s="109" t="n">
        <v>0</v>
      </c>
      <c r="CK160" s="109" t="n">
        <v>0</v>
      </c>
      <c r="CL160" s="109" t="n">
        <v>0</v>
      </c>
      <c r="CM160" s="109" t="n">
        <v>0</v>
      </c>
      <c r="CN160" s="109" t="n">
        <v>0</v>
      </c>
      <c r="CO160" s="109" t="n">
        <v>0</v>
      </c>
      <c r="CP160" s="109" t="n">
        <v>0</v>
      </c>
      <c r="CQ160" s="109" t="n">
        <v>11.35</v>
      </c>
      <c r="CR160" s="109" t="n">
        <v>0</v>
      </c>
      <c r="CS160" s="109" t="n">
        <v>0</v>
      </c>
      <c r="CT160" s="109" t="n">
        <v>0</v>
      </c>
      <c r="CU160" s="109" t="n">
        <v>0</v>
      </c>
      <c r="CV160" s="109" t="n">
        <v>0</v>
      </c>
      <c r="CW160" s="109" t="n">
        <v>0</v>
      </c>
      <c r="CX160" s="109" t="n">
        <v>0</v>
      </c>
      <c r="CY160" s="109" t="n">
        <v>0</v>
      </c>
      <c r="CZ160" s="109" t="n">
        <v>0</v>
      </c>
      <c r="DA160" s="109" t="n">
        <v>0</v>
      </c>
      <c r="DB160" s="109" t="n">
        <v>0</v>
      </c>
      <c r="DC160" s="109" t="n">
        <v>13.45</v>
      </c>
      <c r="DD160" s="109" t="n">
        <v>0</v>
      </c>
      <c r="DE160" s="109" t="n">
        <v>0</v>
      </c>
      <c r="DF160" s="109" t="n">
        <v>0</v>
      </c>
      <c r="DG160" s="109" t="n">
        <v>0</v>
      </c>
      <c r="DH160" s="109" t="n">
        <v>0</v>
      </c>
      <c r="DI160" s="109" t="n">
        <v>0</v>
      </c>
      <c r="DJ160" s="109" t="n">
        <v>0</v>
      </c>
      <c r="DK160" s="109" t="n">
        <v>0</v>
      </c>
      <c r="DL160" s="109" t="n">
        <v>0</v>
      </c>
      <c r="DM160" s="109" t="n">
        <v>0</v>
      </c>
      <c r="DN160" s="109" t="n">
        <v>0</v>
      </c>
      <c r="DO160" s="109" t="n">
        <v>0</v>
      </c>
      <c r="DP160" s="109" t="n">
        <v>0</v>
      </c>
      <c r="DQ160" s="109" t="n">
        <v>0</v>
      </c>
      <c r="DR160" s="109" t="n">
        <v>0</v>
      </c>
      <c r="DS160" s="109" t="n">
        <v>0</v>
      </c>
      <c r="DT160" s="109" t="n">
        <v>0</v>
      </c>
      <c r="DU160" s="109" t="n">
        <v>0</v>
      </c>
      <c r="DV160" s="109" t="n">
        <v>0</v>
      </c>
      <c r="DW160" s="109" t="n">
        <v>0</v>
      </c>
      <c r="DX160" s="109" t="n">
        <v>0</v>
      </c>
      <c r="DY160" s="109" t="n">
        <v>0</v>
      </c>
      <c r="DZ160" s="109" t="n">
        <v>0</v>
      </c>
      <c r="EA160" s="109" t="n">
        <v>0</v>
      </c>
      <c r="EB160" s="109" t="n">
        <v>0</v>
      </c>
      <c r="EC160" s="109" t="n">
        <v>0</v>
      </c>
      <c r="ED160" s="109" t="n">
        <v>0</v>
      </c>
      <c r="EE160" s="109" t="n">
        <v>0</v>
      </c>
      <c r="EF160" s="109" t="n">
        <v>0</v>
      </c>
      <c r="EG160" s="109" t="n">
        <v>0</v>
      </c>
      <c r="EH160" s="109" t="n">
        <v>0</v>
      </c>
      <c r="EI160" s="109" t="n">
        <v>0</v>
      </c>
      <c r="EJ160" s="109" t="n">
        <v>0</v>
      </c>
      <c r="EK160" s="109" t="n">
        <v>0</v>
      </c>
      <c r="EL160" s="109" t="n">
        <v>0</v>
      </c>
      <c r="EM160" s="109" t="n">
        <v>0</v>
      </c>
      <c r="EN160" s="109" t="n">
        <v>0</v>
      </c>
      <c r="EO160" s="109" t="n">
        <v>0</v>
      </c>
      <c r="EP160" s="109" t="n">
        <v>0</v>
      </c>
      <c r="EQ160" s="109" t="n">
        <v>0</v>
      </c>
      <c r="ER160" s="109" t="n">
        <v>0</v>
      </c>
      <c r="ES160" s="109" t="n">
        <v>0</v>
      </c>
      <c r="ET160" s="109" t="n">
        <v>0</v>
      </c>
      <c r="EU160" s="109" t="n">
        <v>0</v>
      </c>
      <c r="EV160" s="109" t="n">
        <v>0</v>
      </c>
      <c r="EW160" s="109" t="n">
        <v>0</v>
      </c>
      <c r="EX160" s="109" t="n">
        <v>0</v>
      </c>
      <c r="EY160" s="109" t="n">
        <f aca="false">ROUND(SUM(F160:EX160),5)</f>
        <v>187.93</v>
      </c>
      <c r="EZ160" s="114"/>
      <c r="FA160" s="125"/>
      <c r="FB160" s="114"/>
      <c r="FC160" s="125"/>
      <c r="FD160" s="114"/>
      <c r="FE160" s="125"/>
      <c r="FF160" s="114"/>
      <c r="FG160" s="125"/>
      <c r="FH160" s="114"/>
      <c r="FI160" s="125"/>
      <c r="FJ160" s="114"/>
      <c r="FK160" s="125"/>
      <c r="FL160" s="114"/>
      <c r="FM160" s="125"/>
      <c r="FN160" s="114"/>
      <c r="FO160" s="125"/>
      <c r="FP160" s="114"/>
      <c r="FQ160" s="125"/>
      <c r="FR160" s="114"/>
      <c r="FS160" s="125"/>
      <c r="FT160" s="114"/>
      <c r="FU160" s="125"/>
      <c r="FV160" s="114"/>
      <c r="FW160" s="125"/>
      <c r="FX160" s="114"/>
      <c r="FY160" s="125"/>
      <c r="FZ160" s="114"/>
      <c r="GA160" s="125"/>
      <c r="GB160" s="114"/>
      <c r="GC160" s="125"/>
      <c r="GD160" s="114"/>
      <c r="GE160" s="125"/>
      <c r="GF160" s="114"/>
      <c r="GG160" s="125"/>
      <c r="GH160" s="114"/>
      <c r="GI160" s="125"/>
      <c r="GJ160" s="114"/>
      <c r="GK160" s="125"/>
      <c r="GL160" s="114"/>
      <c r="GM160" s="125"/>
      <c r="GN160" s="114"/>
      <c r="GO160" s="125"/>
      <c r="GP160" s="114"/>
      <c r="GQ160" s="125"/>
      <c r="GR160" s="114"/>
      <c r="GS160" s="125"/>
      <c r="GT160" s="114"/>
      <c r="GU160" s="125"/>
      <c r="GV160" s="114"/>
      <c r="GW160" s="125"/>
      <c r="GX160" s="114"/>
      <c r="GY160" s="125"/>
      <c r="GZ160" s="114"/>
      <c r="HA160" s="125"/>
      <c r="HB160" s="114"/>
      <c r="HC160" s="125"/>
      <c r="HD160" s="114"/>
      <c r="HE160" s="125"/>
      <c r="HF160" s="114"/>
      <c r="HG160" s="125"/>
      <c r="HH160" s="114"/>
      <c r="HI160" s="125"/>
      <c r="HJ160" s="114"/>
      <c r="HK160" s="125"/>
      <c r="HL160" s="114"/>
      <c r="HM160" s="125"/>
      <c r="HN160" s="114"/>
      <c r="HO160" s="125"/>
      <c r="HP160" s="114"/>
      <c r="HQ160" s="125"/>
      <c r="HR160" s="114"/>
      <c r="HS160" s="125"/>
      <c r="HT160" s="114"/>
      <c r="HU160" s="125"/>
      <c r="HV160" s="114"/>
      <c r="HW160" s="125"/>
      <c r="HX160" s="114"/>
      <c r="HY160" s="125"/>
      <c r="HZ160" s="114"/>
      <c r="IA160" s="125"/>
      <c r="IB160" s="114"/>
      <c r="IC160" s="125"/>
      <c r="ID160" s="114"/>
      <c r="IE160" s="125"/>
      <c r="IF160" s="114"/>
      <c r="IG160" s="125"/>
      <c r="IH160" s="114"/>
      <c r="II160" s="125"/>
      <c r="IJ160" s="114"/>
      <c r="IK160" s="125"/>
      <c r="IL160" s="114"/>
      <c r="IM160" s="125"/>
      <c r="IN160" s="114"/>
      <c r="IO160" s="125"/>
      <c r="IP160" s="114"/>
      <c r="IQ160" s="125"/>
      <c r="IR160" s="114"/>
      <c r="IS160" s="125"/>
      <c r="IT160" s="114"/>
      <c r="IU160" s="125"/>
      <c r="IV160" s="114"/>
      <c r="IW160" s="125"/>
      <c r="IX160" s="114"/>
      <c r="IY160" s="125"/>
      <c r="IZ160" s="114"/>
      <c r="JA160" s="125"/>
      <c r="JB160" s="114"/>
      <c r="JC160" s="125"/>
      <c r="JD160" s="114"/>
      <c r="JE160" s="125"/>
      <c r="JF160" s="114"/>
      <c r="JG160" s="125"/>
      <c r="JH160" s="114"/>
      <c r="JI160" s="125"/>
      <c r="JJ160" s="114"/>
      <c r="JK160" s="125"/>
      <c r="JL160" s="114"/>
      <c r="JM160" s="125"/>
      <c r="JN160" s="114"/>
      <c r="JO160" s="125"/>
      <c r="JP160" s="114"/>
      <c r="JQ160" s="125"/>
      <c r="JR160" s="114"/>
      <c r="JS160" s="125"/>
      <c r="JT160" s="114"/>
      <c r="JU160" s="125"/>
      <c r="JV160" s="114"/>
      <c r="JW160" s="125"/>
      <c r="JX160" s="114"/>
      <c r="JY160" s="126"/>
      <c r="JZ160" s="126"/>
      <c r="KA160" s="126"/>
      <c r="KB160" s="126"/>
      <c r="KC160" s="126"/>
      <c r="KD160" s="126"/>
      <c r="KE160" s="126"/>
      <c r="KF160" s="126"/>
      <c r="KG160" s="126"/>
      <c r="KH160" s="126"/>
      <c r="KI160" s="126"/>
      <c r="KJ160" s="126"/>
      <c r="KK160" s="126"/>
      <c r="KL160" s="126"/>
    </row>
    <row r="161" customFormat="false" ht="13.8" hidden="false" customHeight="false" outlineLevel="0" collapsed="false">
      <c r="A161" s="76"/>
      <c r="B161" s="76"/>
      <c r="C161" s="76"/>
      <c r="D161" s="76"/>
      <c r="E161" s="76" t="s">
        <v>195</v>
      </c>
      <c r="F161" s="109" t="n">
        <v>0</v>
      </c>
      <c r="G161" s="109" t="n">
        <v>0</v>
      </c>
      <c r="H161" s="109" t="n">
        <v>0</v>
      </c>
      <c r="I161" s="109" t="n">
        <v>0</v>
      </c>
      <c r="J161" s="109" t="n">
        <v>0</v>
      </c>
      <c r="K161" s="109" t="n">
        <v>60</v>
      </c>
      <c r="L161" s="109" t="n">
        <v>0</v>
      </c>
      <c r="M161" s="109" t="n">
        <v>0</v>
      </c>
      <c r="N161" s="109" t="n">
        <v>0</v>
      </c>
      <c r="O161" s="109" t="n">
        <v>0</v>
      </c>
      <c r="P161" s="109" t="n">
        <v>0</v>
      </c>
      <c r="Q161" s="109" t="n">
        <v>1675</v>
      </c>
      <c r="R161" s="109" t="n">
        <v>0</v>
      </c>
      <c r="S161" s="109" t="n">
        <v>0</v>
      </c>
      <c r="T161" s="109" t="n">
        <v>0</v>
      </c>
      <c r="U161" s="109" t="n">
        <v>0</v>
      </c>
      <c r="V161" s="109" t="n">
        <v>0</v>
      </c>
      <c r="W161" s="109" t="n">
        <v>0</v>
      </c>
      <c r="X161" s="109" t="n">
        <v>0</v>
      </c>
      <c r="Y161" s="109" t="n">
        <v>1025.59</v>
      </c>
      <c r="Z161" s="109" t="n">
        <v>0</v>
      </c>
      <c r="AA161" s="109" t="n">
        <v>0</v>
      </c>
      <c r="AB161" s="109" t="n">
        <v>0</v>
      </c>
      <c r="AC161" s="109" t="n">
        <v>0</v>
      </c>
      <c r="AD161" s="109" t="n">
        <v>0</v>
      </c>
      <c r="AE161" s="109" t="n">
        <v>0</v>
      </c>
      <c r="AF161" s="109" t="n">
        <v>0</v>
      </c>
      <c r="AG161" s="109" t="n">
        <v>0</v>
      </c>
      <c r="AH161" s="109" t="n">
        <v>0</v>
      </c>
      <c r="AI161" s="109" t="n">
        <v>0</v>
      </c>
      <c r="AJ161" s="109" t="n">
        <v>0</v>
      </c>
      <c r="AK161" s="109" t="n">
        <v>0</v>
      </c>
      <c r="AL161" s="109" t="n">
        <v>0</v>
      </c>
      <c r="AM161" s="109" t="n">
        <v>0</v>
      </c>
      <c r="AN161" s="109" t="n">
        <v>0</v>
      </c>
      <c r="AO161" s="109" t="n">
        <v>0</v>
      </c>
      <c r="AP161" s="109" t="n">
        <v>140</v>
      </c>
      <c r="AQ161" s="109" t="n">
        <v>0</v>
      </c>
      <c r="AR161" s="109" t="n">
        <v>0</v>
      </c>
      <c r="AS161" s="109" t="n">
        <v>0</v>
      </c>
      <c r="AT161" s="109" t="n">
        <v>1000</v>
      </c>
      <c r="AU161" s="109" t="n">
        <v>0</v>
      </c>
      <c r="AV161" s="109" t="n">
        <v>0</v>
      </c>
      <c r="AW161" s="109" t="n">
        <v>0</v>
      </c>
      <c r="AX161" s="109" t="n">
        <v>0</v>
      </c>
      <c r="AY161" s="109" t="n">
        <v>0</v>
      </c>
      <c r="AZ161" s="109" t="n">
        <v>0</v>
      </c>
      <c r="BA161" s="109" t="n">
        <v>0</v>
      </c>
      <c r="BB161" s="109" t="n">
        <v>0</v>
      </c>
      <c r="BC161" s="109" t="n">
        <v>0</v>
      </c>
      <c r="BD161" s="109" t="n">
        <v>0</v>
      </c>
      <c r="BE161" s="109" t="n">
        <v>0</v>
      </c>
      <c r="BF161" s="109" t="n">
        <v>0</v>
      </c>
      <c r="BG161" s="109" t="n">
        <v>860</v>
      </c>
      <c r="BH161" s="109" t="n">
        <v>0</v>
      </c>
      <c r="BI161" s="109" t="n">
        <v>0</v>
      </c>
      <c r="BJ161" s="109" t="n">
        <v>0</v>
      </c>
      <c r="BK161" s="109" t="n">
        <v>0</v>
      </c>
      <c r="BL161" s="109" t="n">
        <v>0</v>
      </c>
      <c r="BM161" s="109" t="n">
        <v>0</v>
      </c>
      <c r="BN161" s="109" t="n">
        <v>0</v>
      </c>
      <c r="BO161" s="109" t="n">
        <v>0</v>
      </c>
      <c r="BP161" s="109" t="n">
        <v>0</v>
      </c>
      <c r="BQ161" s="109" t="n">
        <v>0</v>
      </c>
      <c r="BR161" s="109" t="n">
        <v>0</v>
      </c>
      <c r="BS161" s="109" t="n">
        <v>0</v>
      </c>
      <c r="BT161" s="109" t="n">
        <v>0</v>
      </c>
      <c r="BU161" s="109" t="n">
        <v>260</v>
      </c>
      <c r="BV161" s="109" t="n">
        <v>0</v>
      </c>
      <c r="BW161" s="109" t="n">
        <v>0</v>
      </c>
      <c r="BX161" s="109" t="n">
        <v>0</v>
      </c>
      <c r="BY161" s="109" t="n">
        <v>0</v>
      </c>
      <c r="BZ161" s="109" t="n">
        <v>40</v>
      </c>
      <c r="CA161" s="109" t="n">
        <v>0</v>
      </c>
      <c r="CB161" s="109" t="n">
        <v>0</v>
      </c>
      <c r="CC161" s="109" t="n">
        <v>0</v>
      </c>
      <c r="CD161" s="109" t="n">
        <v>0</v>
      </c>
      <c r="CE161" s="109" t="n">
        <v>0</v>
      </c>
      <c r="CF161" s="109" t="n">
        <v>0</v>
      </c>
      <c r="CG161" s="109" t="n">
        <v>0</v>
      </c>
      <c r="CH161" s="109" t="n">
        <v>0</v>
      </c>
      <c r="CI161" s="109" t="n">
        <v>0</v>
      </c>
      <c r="CJ161" s="109" t="n">
        <v>0</v>
      </c>
      <c r="CK161" s="109" t="n">
        <v>0</v>
      </c>
      <c r="CL161" s="109" t="n">
        <v>0</v>
      </c>
      <c r="CM161" s="109" t="n">
        <v>0</v>
      </c>
      <c r="CN161" s="109" t="n">
        <v>0</v>
      </c>
      <c r="CO161" s="109" t="n">
        <v>29.93</v>
      </c>
      <c r="CP161" s="109" t="n">
        <v>0</v>
      </c>
      <c r="CQ161" s="109" t="n">
        <v>0</v>
      </c>
      <c r="CR161" s="109" t="n">
        <v>0</v>
      </c>
      <c r="CS161" s="109" t="n">
        <v>0</v>
      </c>
      <c r="CT161" s="109" t="n">
        <v>0</v>
      </c>
      <c r="CU161" s="109" t="n">
        <v>0</v>
      </c>
      <c r="CV161" s="109" t="n">
        <v>1910.81</v>
      </c>
      <c r="CW161" s="109" t="n">
        <v>0</v>
      </c>
      <c r="CX161" s="109" t="n">
        <v>0</v>
      </c>
      <c r="CY161" s="109" t="n">
        <v>0</v>
      </c>
      <c r="CZ161" s="109" t="n">
        <v>0</v>
      </c>
      <c r="DA161" s="109" t="n">
        <v>0</v>
      </c>
      <c r="DB161" s="109" t="n">
        <v>0</v>
      </c>
      <c r="DC161" s="109" t="n">
        <v>0</v>
      </c>
      <c r="DD161" s="109" t="n">
        <v>0</v>
      </c>
      <c r="DE161" s="109" t="n">
        <v>0</v>
      </c>
      <c r="DF161" s="109" t="n">
        <v>0</v>
      </c>
      <c r="DG161" s="109" t="n">
        <v>0</v>
      </c>
      <c r="DH161" s="109" t="n">
        <v>0</v>
      </c>
      <c r="DI161" s="109" t="n">
        <v>0</v>
      </c>
      <c r="DJ161" s="109" t="n">
        <v>0</v>
      </c>
      <c r="DK161" s="109" t="n">
        <v>0</v>
      </c>
      <c r="DL161" s="109" t="n">
        <v>0</v>
      </c>
      <c r="DM161" s="109" t="n">
        <v>0</v>
      </c>
      <c r="DN161" s="109" t="n">
        <v>0</v>
      </c>
      <c r="DO161" s="109" t="n">
        <v>0</v>
      </c>
      <c r="DP161" s="109" t="n">
        <v>0</v>
      </c>
      <c r="DQ161" s="109" t="n">
        <v>0</v>
      </c>
      <c r="DR161" s="109" t="n">
        <v>0</v>
      </c>
      <c r="DS161" s="109" t="n">
        <v>0</v>
      </c>
      <c r="DT161" s="109" t="n">
        <v>0</v>
      </c>
      <c r="DU161" s="109" t="n">
        <v>0</v>
      </c>
      <c r="DV161" s="109" t="n">
        <v>0</v>
      </c>
      <c r="DW161" s="109" t="n">
        <v>0</v>
      </c>
      <c r="DX161" s="109" t="n">
        <v>0</v>
      </c>
      <c r="DY161" s="109" t="n">
        <v>0</v>
      </c>
      <c r="DZ161" s="109" t="n">
        <v>0</v>
      </c>
      <c r="EA161" s="109" t="n">
        <v>495.63</v>
      </c>
      <c r="EB161" s="109" t="n">
        <v>0</v>
      </c>
      <c r="EC161" s="109" t="n">
        <v>0</v>
      </c>
      <c r="ED161" s="109" t="n">
        <v>0</v>
      </c>
      <c r="EE161" s="109" t="n">
        <v>0</v>
      </c>
      <c r="EF161" s="109" t="n">
        <v>0</v>
      </c>
      <c r="EG161" s="109" t="n">
        <v>0</v>
      </c>
      <c r="EH161" s="109" t="n">
        <v>0</v>
      </c>
      <c r="EI161" s="109" t="n">
        <v>0</v>
      </c>
      <c r="EJ161" s="109" t="n">
        <v>0</v>
      </c>
      <c r="EK161" s="109" t="n">
        <v>0</v>
      </c>
      <c r="EL161" s="109" t="n">
        <v>0</v>
      </c>
      <c r="EM161" s="109" t="n">
        <v>0</v>
      </c>
      <c r="EN161" s="109" t="n">
        <v>0</v>
      </c>
      <c r="EO161" s="109" t="n">
        <v>0</v>
      </c>
      <c r="EP161" s="109" t="n">
        <v>0</v>
      </c>
      <c r="EQ161" s="109" t="n">
        <v>0</v>
      </c>
      <c r="ER161" s="109" t="n">
        <v>0</v>
      </c>
      <c r="ES161" s="109" t="n">
        <v>0</v>
      </c>
      <c r="ET161" s="109" t="n">
        <v>0</v>
      </c>
      <c r="EU161" s="109" t="n">
        <v>0</v>
      </c>
      <c r="EV161" s="109" t="n">
        <v>0</v>
      </c>
      <c r="EW161" s="109" t="n">
        <v>0</v>
      </c>
      <c r="EX161" s="109" t="n">
        <v>0</v>
      </c>
      <c r="EY161" s="109" t="n">
        <f aca="false">ROUND(SUM(F161:EX161),5)</f>
        <v>7496.96</v>
      </c>
      <c r="EZ161" s="114"/>
      <c r="FA161" s="125"/>
      <c r="FB161" s="114"/>
      <c r="FC161" s="125"/>
      <c r="FD161" s="114"/>
      <c r="FE161" s="125"/>
      <c r="FF161" s="114"/>
      <c r="FG161" s="125"/>
      <c r="FH161" s="114"/>
      <c r="FI161" s="125"/>
      <c r="FJ161" s="114"/>
      <c r="FK161" s="125"/>
      <c r="FL161" s="114"/>
      <c r="FM161" s="125"/>
      <c r="FN161" s="114"/>
      <c r="FO161" s="125"/>
      <c r="FP161" s="114"/>
      <c r="FQ161" s="125"/>
      <c r="FR161" s="114"/>
      <c r="FS161" s="125"/>
      <c r="FT161" s="114"/>
      <c r="FU161" s="125"/>
      <c r="FV161" s="114"/>
      <c r="FW161" s="125"/>
      <c r="FX161" s="114"/>
      <c r="FY161" s="125"/>
      <c r="FZ161" s="114"/>
      <c r="GA161" s="125"/>
      <c r="GB161" s="114"/>
      <c r="GC161" s="125"/>
      <c r="GD161" s="114"/>
      <c r="GE161" s="125"/>
      <c r="GF161" s="114"/>
      <c r="GG161" s="125"/>
      <c r="GH161" s="114"/>
      <c r="GI161" s="125"/>
      <c r="GJ161" s="114"/>
      <c r="GK161" s="125"/>
      <c r="GL161" s="114"/>
      <c r="GM161" s="125"/>
      <c r="GN161" s="114"/>
      <c r="GO161" s="125"/>
      <c r="GP161" s="114"/>
      <c r="GQ161" s="125"/>
      <c r="GR161" s="114"/>
      <c r="GS161" s="125"/>
      <c r="GT161" s="114"/>
      <c r="GU161" s="125"/>
      <c r="GV161" s="114"/>
      <c r="GW161" s="125"/>
      <c r="GX161" s="114"/>
      <c r="GY161" s="125"/>
      <c r="GZ161" s="114"/>
      <c r="HA161" s="125"/>
      <c r="HB161" s="114"/>
      <c r="HC161" s="125"/>
      <c r="HD161" s="114"/>
      <c r="HE161" s="125"/>
      <c r="HF161" s="114"/>
      <c r="HG161" s="125"/>
      <c r="HH161" s="114"/>
      <c r="HI161" s="125"/>
      <c r="HJ161" s="114"/>
      <c r="HK161" s="125"/>
      <c r="HL161" s="114"/>
      <c r="HM161" s="125"/>
      <c r="HN161" s="114"/>
      <c r="HO161" s="125"/>
      <c r="HP161" s="114"/>
      <c r="HQ161" s="125"/>
      <c r="HR161" s="114"/>
      <c r="HS161" s="125"/>
      <c r="HT161" s="114"/>
      <c r="HU161" s="125"/>
      <c r="HV161" s="114"/>
      <c r="HW161" s="125"/>
      <c r="HX161" s="114"/>
      <c r="HY161" s="125"/>
      <c r="HZ161" s="114"/>
      <c r="IA161" s="125"/>
      <c r="IB161" s="114"/>
      <c r="IC161" s="125"/>
      <c r="ID161" s="114"/>
      <c r="IE161" s="125"/>
      <c r="IF161" s="114"/>
      <c r="IG161" s="125"/>
      <c r="IH161" s="114"/>
      <c r="II161" s="125"/>
      <c r="IJ161" s="114"/>
      <c r="IK161" s="125"/>
      <c r="IL161" s="114"/>
      <c r="IM161" s="125"/>
      <c r="IN161" s="114"/>
      <c r="IO161" s="125"/>
      <c r="IP161" s="114"/>
      <c r="IQ161" s="125"/>
      <c r="IR161" s="114"/>
      <c r="IS161" s="125"/>
      <c r="IT161" s="114"/>
      <c r="IU161" s="125"/>
      <c r="IV161" s="114"/>
      <c r="IW161" s="125"/>
      <c r="IX161" s="114"/>
      <c r="IY161" s="125"/>
      <c r="IZ161" s="114"/>
      <c r="JA161" s="125"/>
      <c r="JB161" s="114"/>
      <c r="JC161" s="125"/>
      <c r="JD161" s="114"/>
      <c r="JE161" s="125"/>
      <c r="JF161" s="114"/>
      <c r="JG161" s="125"/>
      <c r="JH161" s="114"/>
      <c r="JI161" s="125"/>
      <c r="JJ161" s="114"/>
      <c r="JK161" s="125"/>
      <c r="JL161" s="114"/>
      <c r="JM161" s="125"/>
      <c r="JN161" s="114"/>
      <c r="JO161" s="125"/>
      <c r="JP161" s="114"/>
      <c r="JQ161" s="125"/>
      <c r="JR161" s="114"/>
      <c r="JS161" s="125"/>
      <c r="JT161" s="114"/>
      <c r="JU161" s="125"/>
      <c r="JV161" s="114"/>
      <c r="JW161" s="125"/>
      <c r="JX161" s="114"/>
      <c r="JY161" s="126"/>
      <c r="JZ161" s="126"/>
      <c r="KA161" s="126"/>
      <c r="KB161" s="126"/>
      <c r="KC161" s="126"/>
      <c r="KD161" s="126"/>
      <c r="KE161" s="126"/>
      <c r="KF161" s="126"/>
      <c r="KG161" s="126"/>
      <c r="KH161" s="126"/>
      <c r="KI161" s="126"/>
      <c r="KJ161" s="126"/>
      <c r="KK161" s="126"/>
      <c r="KL161" s="126"/>
    </row>
    <row r="162" customFormat="false" ht="13.8" hidden="false" customHeight="false" outlineLevel="0" collapsed="false">
      <c r="A162" s="76"/>
      <c r="B162" s="76"/>
      <c r="C162" s="76"/>
      <c r="D162" s="76"/>
      <c r="E162" s="76" t="s">
        <v>196</v>
      </c>
      <c r="F162" s="109" t="n">
        <v>0</v>
      </c>
      <c r="G162" s="109" t="n">
        <v>0</v>
      </c>
      <c r="H162" s="109" t="n">
        <v>0</v>
      </c>
      <c r="I162" s="109" t="n">
        <v>0</v>
      </c>
      <c r="J162" s="109" t="n">
        <v>0</v>
      </c>
      <c r="K162" s="109" t="n">
        <v>0</v>
      </c>
      <c r="L162" s="109" t="n">
        <v>0</v>
      </c>
      <c r="M162" s="109" t="n">
        <v>0</v>
      </c>
      <c r="N162" s="109" t="n">
        <v>321.45</v>
      </c>
      <c r="O162" s="109" t="n">
        <v>0</v>
      </c>
      <c r="P162" s="109" t="n">
        <v>0</v>
      </c>
      <c r="Q162" s="109" t="n">
        <v>0</v>
      </c>
      <c r="R162" s="109" t="n">
        <v>0</v>
      </c>
      <c r="S162" s="109" t="n">
        <v>0</v>
      </c>
      <c r="T162" s="109" t="n">
        <v>0</v>
      </c>
      <c r="U162" s="109" t="n">
        <v>0</v>
      </c>
      <c r="V162" s="109" t="n">
        <v>0</v>
      </c>
      <c r="W162" s="109" t="n">
        <v>0</v>
      </c>
      <c r="X162" s="109" t="n">
        <v>0</v>
      </c>
      <c r="Y162" s="109" t="n">
        <v>0</v>
      </c>
      <c r="Z162" s="109" t="n">
        <v>0</v>
      </c>
      <c r="AA162" s="109" t="n">
        <v>0</v>
      </c>
      <c r="AB162" s="109" t="n">
        <v>0</v>
      </c>
      <c r="AC162" s="109" t="n">
        <v>0</v>
      </c>
      <c r="AD162" s="109" t="n">
        <v>0</v>
      </c>
      <c r="AE162" s="109" t="n">
        <v>0</v>
      </c>
      <c r="AF162" s="109" t="n">
        <v>0</v>
      </c>
      <c r="AG162" s="109" t="n">
        <v>0</v>
      </c>
      <c r="AH162" s="109" t="n">
        <v>0</v>
      </c>
      <c r="AI162" s="109" t="n">
        <v>0</v>
      </c>
      <c r="AJ162" s="109" t="n">
        <v>0</v>
      </c>
      <c r="AK162" s="109" t="n">
        <v>0</v>
      </c>
      <c r="AL162" s="109" t="n">
        <v>0</v>
      </c>
      <c r="AM162" s="109" t="n">
        <v>0</v>
      </c>
      <c r="AN162" s="109" t="n">
        <v>0</v>
      </c>
      <c r="AO162" s="109" t="n">
        <v>0</v>
      </c>
      <c r="AP162" s="109" t="n">
        <v>0</v>
      </c>
      <c r="AQ162" s="109" t="n">
        <v>0</v>
      </c>
      <c r="AR162" s="109" t="n">
        <v>0</v>
      </c>
      <c r="AS162" s="109" t="n">
        <v>0</v>
      </c>
      <c r="AT162" s="109" t="n">
        <v>0</v>
      </c>
      <c r="AU162" s="109" t="n">
        <v>0</v>
      </c>
      <c r="AV162" s="109" t="n">
        <v>0</v>
      </c>
      <c r="AW162" s="109" t="n">
        <v>0</v>
      </c>
      <c r="AX162" s="109" t="n">
        <v>0</v>
      </c>
      <c r="AY162" s="109" t="n">
        <v>0</v>
      </c>
      <c r="AZ162" s="109" t="n">
        <v>0</v>
      </c>
      <c r="BA162" s="109" t="n">
        <v>0</v>
      </c>
      <c r="BB162" s="109" t="n">
        <v>0</v>
      </c>
      <c r="BC162" s="109" t="n">
        <v>0</v>
      </c>
      <c r="BD162" s="109" t="n">
        <v>0</v>
      </c>
      <c r="BE162" s="109" t="n">
        <v>0</v>
      </c>
      <c r="BF162" s="109" t="n">
        <v>0</v>
      </c>
      <c r="BG162" s="109" t="n">
        <v>141.11</v>
      </c>
      <c r="BH162" s="109" t="n">
        <v>0</v>
      </c>
      <c r="BI162" s="109" t="n">
        <v>0</v>
      </c>
      <c r="BJ162" s="109" t="n">
        <v>0</v>
      </c>
      <c r="BK162" s="109" t="n">
        <v>0</v>
      </c>
      <c r="BL162" s="109" t="n">
        <v>0</v>
      </c>
      <c r="BM162" s="109" t="n">
        <v>0</v>
      </c>
      <c r="BN162" s="109" t="n">
        <v>0</v>
      </c>
      <c r="BO162" s="109" t="n">
        <v>0</v>
      </c>
      <c r="BP162" s="109" t="n">
        <v>0</v>
      </c>
      <c r="BQ162" s="109" t="n">
        <v>0</v>
      </c>
      <c r="BR162" s="109" t="n">
        <v>0</v>
      </c>
      <c r="BS162" s="109" t="n">
        <v>0</v>
      </c>
      <c r="BT162" s="109" t="n">
        <v>0</v>
      </c>
      <c r="BU162" s="109" t="n">
        <v>0</v>
      </c>
      <c r="BV162" s="109" t="n">
        <v>0</v>
      </c>
      <c r="BW162" s="109" t="n">
        <v>0</v>
      </c>
      <c r="BX162" s="109" t="n">
        <v>0</v>
      </c>
      <c r="BY162" s="109" t="n">
        <v>0</v>
      </c>
      <c r="BZ162" s="109" t="n">
        <v>0</v>
      </c>
      <c r="CA162" s="109" t="n">
        <v>0</v>
      </c>
      <c r="CB162" s="109" t="n">
        <v>0</v>
      </c>
      <c r="CC162" s="109" t="n">
        <v>0</v>
      </c>
      <c r="CD162" s="109" t="n">
        <v>0</v>
      </c>
      <c r="CE162" s="109" t="n">
        <v>0</v>
      </c>
      <c r="CF162" s="109" t="n">
        <v>0</v>
      </c>
      <c r="CG162" s="109" t="n">
        <v>0</v>
      </c>
      <c r="CH162" s="109" t="n">
        <v>0</v>
      </c>
      <c r="CI162" s="109" t="n">
        <v>0</v>
      </c>
      <c r="CJ162" s="109" t="n">
        <v>0</v>
      </c>
      <c r="CK162" s="109" t="n">
        <v>0</v>
      </c>
      <c r="CL162" s="109" t="n">
        <v>0</v>
      </c>
      <c r="CM162" s="109" t="n">
        <v>0</v>
      </c>
      <c r="CN162" s="109" t="n">
        <v>0</v>
      </c>
      <c r="CO162" s="109" t="n">
        <v>0</v>
      </c>
      <c r="CP162" s="109" t="n">
        <v>0</v>
      </c>
      <c r="CQ162" s="109" t="n">
        <v>0</v>
      </c>
      <c r="CR162" s="109" t="n">
        <v>0</v>
      </c>
      <c r="CS162" s="109" t="n">
        <v>0</v>
      </c>
      <c r="CT162" s="109" t="n">
        <v>0</v>
      </c>
      <c r="CU162" s="109" t="n">
        <v>0</v>
      </c>
      <c r="CV162" s="109" t="n">
        <v>0</v>
      </c>
      <c r="CW162" s="109" t="n">
        <v>0</v>
      </c>
      <c r="CX162" s="109" t="n">
        <v>0</v>
      </c>
      <c r="CY162" s="109" t="n">
        <v>0</v>
      </c>
      <c r="CZ162" s="109" t="n">
        <v>0</v>
      </c>
      <c r="DA162" s="109" t="n">
        <v>0</v>
      </c>
      <c r="DB162" s="109" t="n">
        <v>0</v>
      </c>
      <c r="DC162" s="109" t="n">
        <v>33.75</v>
      </c>
      <c r="DD162" s="109" t="n">
        <v>0</v>
      </c>
      <c r="DE162" s="109" t="n">
        <v>0</v>
      </c>
      <c r="DF162" s="109" t="n">
        <v>0</v>
      </c>
      <c r="DG162" s="109" t="n">
        <v>0</v>
      </c>
      <c r="DH162" s="109" t="n">
        <v>0</v>
      </c>
      <c r="DI162" s="109" t="n">
        <v>0</v>
      </c>
      <c r="DJ162" s="109" t="n">
        <v>0</v>
      </c>
      <c r="DK162" s="109" t="n">
        <v>0</v>
      </c>
      <c r="DL162" s="109" t="n">
        <v>0</v>
      </c>
      <c r="DM162" s="109" t="n">
        <v>0</v>
      </c>
      <c r="DN162" s="109" t="n">
        <v>0</v>
      </c>
      <c r="DO162" s="109" t="n">
        <v>0</v>
      </c>
      <c r="DP162" s="109" t="n">
        <v>0</v>
      </c>
      <c r="DQ162" s="109" t="n">
        <v>0</v>
      </c>
      <c r="DR162" s="109" t="n">
        <v>128.94</v>
      </c>
      <c r="DS162" s="109" t="n">
        <v>0</v>
      </c>
      <c r="DT162" s="109" t="n">
        <v>0</v>
      </c>
      <c r="DU162" s="109" t="n">
        <v>0</v>
      </c>
      <c r="DV162" s="109" t="n">
        <v>0</v>
      </c>
      <c r="DW162" s="109" t="n">
        <v>0</v>
      </c>
      <c r="DX162" s="109" t="n">
        <v>0</v>
      </c>
      <c r="DY162" s="109" t="n">
        <v>0</v>
      </c>
      <c r="DZ162" s="109" t="n">
        <v>0</v>
      </c>
      <c r="EA162" s="109" t="n">
        <v>40.95</v>
      </c>
      <c r="EB162" s="109" t="n">
        <v>0</v>
      </c>
      <c r="EC162" s="109" t="n">
        <v>0</v>
      </c>
      <c r="ED162" s="109" t="n">
        <v>127.15</v>
      </c>
      <c r="EE162" s="109" t="n">
        <v>0</v>
      </c>
      <c r="EF162" s="109" t="n">
        <v>0</v>
      </c>
      <c r="EG162" s="109" t="n">
        <v>0</v>
      </c>
      <c r="EH162" s="109" t="n">
        <v>0</v>
      </c>
      <c r="EI162" s="109" t="n">
        <v>240</v>
      </c>
      <c r="EJ162" s="109" t="n">
        <v>0</v>
      </c>
      <c r="EK162" s="109" t="n">
        <v>0</v>
      </c>
      <c r="EL162" s="109" t="n">
        <v>0</v>
      </c>
      <c r="EM162" s="109" t="n">
        <v>140</v>
      </c>
      <c r="EN162" s="109" t="n">
        <v>0</v>
      </c>
      <c r="EO162" s="109" t="n">
        <v>0</v>
      </c>
      <c r="EP162" s="109" t="n">
        <v>0</v>
      </c>
      <c r="EQ162" s="109" t="n">
        <v>0</v>
      </c>
      <c r="ER162" s="109" t="n">
        <v>0</v>
      </c>
      <c r="ES162" s="109" t="n">
        <v>0</v>
      </c>
      <c r="ET162" s="109" t="n">
        <v>0</v>
      </c>
      <c r="EU162" s="109" t="n">
        <v>0</v>
      </c>
      <c r="EV162" s="109" t="n">
        <v>0</v>
      </c>
      <c r="EW162" s="109" t="n">
        <v>0</v>
      </c>
      <c r="EX162" s="109" t="n">
        <v>0</v>
      </c>
      <c r="EY162" s="109" t="n">
        <f aca="false">ROUND(SUM(F162:EX162),5)</f>
        <v>1173.35</v>
      </c>
      <c r="EZ162" s="114"/>
      <c r="FA162" s="125"/>
      <c r="FB162" s="114"/>
      <c r="FC162" s="125"/>
      <c r="FD162" s="114"/>
      <c r="FE162" s="125"/>
      <c r="FF162" s="114"/>
      <c r="FG162" s="125"/>
      <c r="FH162" s="114"/>
      <c r="FI162" s="125"/>
      <c r="FJ162" s="114"/>
      <c r="FK162" s="125"/>
      <c r="FL162" s="114"/>
      <c r="FM162" s="125"/>
      <c r="FN162" s="114"/>
      <c r="FO162" s="125"/>
      <c r="FP162" s="114"/>
      <c r="FQ162" s="125"/>
      <c r="FR162" s="114"/>
      <c r="FS162" s="125"/>
      <c r="FT162" s="114"/>
      <c r="FU162" s="125"/>
      <c r="FV162" s="114"/>
      <c r="FW162" s="125"/>
      <c r="FX162" s="114"/>
      <c r="FY162" s="125"/>
      <c r="FZ162" s="114"/>
      <c r="GA162" s="125"/>
      <c r="GB162" s="114"/>
      <c r="GC162" s="125"/>
      <c r="GD162" s="114"/>
      <c r="GE162" s="125"/>
      <c r="GF162" s="114"/>
      <c r="GG162" s="125"/>
      <c r="GH162" s="114"/>
      <c r="GI162" s="125"/>
      <c r="GJ162" s="114"/>
      <c r="GK162" s="125"/>
      <c r="GL162" s="114"/>
      <c r="GM162" s="125"/>
      <c r="GN162" s="114"/>
      <c r="GO162" s="125"/>
      <c r="GP162" s="114"/>
      <c r="GQ162" s="125"/>
      <c r="GR162" s="114"/>
      <c r="GS162" s="125"/>
      <c r="GT162" s="114"/>
      <c r="GU162" s="125"/>
      <c r="GV162" s="114"/>
      <c r="GW162" s="125"/>
      <c r="GX162" s="114"/>
      <c r="GY162" s="125"/>
      <c r="GZ162" s="114"/>
      <c r="HA162" s="125"/>
      <c r="HB162" s="114"/>
      <c r="HC162" s="125"/>
      <c r="HD162" s="114"/>
      <c r="HE162" s="125"/>
      <c r="HF162" s="114"/>
      <c r="HG162" s="125"/>
      <c r="HH162" s="114"/>
      <c r="HI162" s="125"/>
      <c r="HJ162" s="114"/>
      <c r="HK162" s="125"/>
      <c r="HL162" s="114"/>
      <c r="HM162" s="125"/>
      <c r="HN162" s="114"/>
      <c r="HO162" s="125"/>
      <c r="HP162" s="114"/>
      <c r="HQ162" s="125"/>
      <c r="HR162" s="114"/>
      <c r="HS162" s="125"/>
      <c r="HT162" s="114"/>
      <c r="HU162" s="125"/>
      <c r="HV162" s="114"/>
      <c r="HW162" s="125"/>
      <c r="HX162" s="114"/>
      <c r="HY162" s="125"/>
      <c r="HZ162" s="114"/>
      <c r="IA162" s="125"/>
      <c r="IB162" s="114"/>
      <c r="IC162" s="125"/>
      <c r="ID162" s="114"/>
      <c r="IE162" s="125"/>
      <c r="IF162" s="114"/>
      <c r="IG162" s="125"/>
      <c r="IH162" s="114"/>
      <c r="II162" s="125"/>
      <c r="IJ162" s="114"/>
      <c r="IK162" s="125"/>
      <c r="IL162" s="114"/>
      <c r="IM162" s="125"/>
      <c r="IN162" s="114"/>
      <c r="IO162" s="125"/>
      <c r="IP162" s="114"/>
      <c r="IQ162" s="125"/>
      <c r="IR162" s="114"/>
      <c r="IS162" s="125"/>
      <c r="IT162" s="114"/>
      <c r="IU162" s="125"/>
      <c r="IV162" s="114"/>
      <c r="IW162" s="125"/>
      <c r="IX162" s="114"/>
      <c r="IY162" s="125"/>
      <c r="IZ162" s="114"/>
      <c r="JA162" s="125"/>
      <c r="JB162" s="114"/>
      <c r="JC162" s="125"/>
      <c r="JD162" s="114"/>
      <c r="JE162" s="125"/>
      <c r="JF162" s="114"/>
      <c r="JG162" s="125"/>
      <c r="JH162" s="114"/>
      <c r="JI162" s="125"/>
      <c r="JJ162" s="114"/>
      <c r="JK162" s="125"/>
      <c r="JL162" s="114"/>
      <c r="JM162" s="125"/>
      <c r="JN162" s="114"/>
      <c r="JO162" s="125"/>
      <c r="JP162" s="114"/>
      <c r="JQ162" s="125"/>
      <c r="JR162" s="114"/>
      <c r="JS162" s="125"/>
      <c r="JT162" s="114"/>
      <c r="JU162" s="125"/>
      <c r="JV162" s="114"/>
      <c r="JW162" s="125"/>
      <c r="JX162" s="114"/>
      <c r="JY162" s="126"/>
      <c r="JZ162" s="126"/>
      <c r="KA162" s="126"/>
      <c r="KB162" s="126"/>
      <c r="KC162" s="126"/>
      <c r="KD162" s="126"/>
      <c r="KE162" s="126"/>
      <c r="KF162" s="126"/>
      <c r="KG162" s="126"/>
      <c r="KH162" s="126"/>
      <c r="KI162" s="126"/>
      <c r="KJ162" s="126"/>
      <c r="KK162" s="126"/>
      <c r="KL162" s="126"/>
    </row>
    <row r="163" customFormat="false" ht="13.8" hidden="false" customHeight="false" outlineLevel="0" collapsed="false">
      <c r="A163" s="76"/>
      <c r="B163" s="76"/>
      <c r="C163" s="76"/>
      <c r="D163" s="76"/>
      <c r="E163" s="76" t="s">
        <v>197</v>
      </c>
      <c r="F163" s="113" t="n">
        <v>0</v>
      </c>
      <c r="G163" s="113" t="n">
        <v>0</v>
      </c>
      <c r="H163" s="113" t="n">
        <v>0</v>
      </c>
      <c r="I163" s="113" t="n">
        <v>0</v>
      </c>
      <c r="J163" s="113" t="n">
        <v>0</v>
      </c>
      <c r="K163" s="113" t="n">
        <v>0</v>
      </c>
      <c r="L163" s="113" t="n">
        <v>0</v>
      </c>
      <c r="M163" s="113" t="n">
        <v>0</v>
      </c>
      <c r="N163" s="113" t="n">
        <v>0</v>
      </c>
      <c r="O163" s="113" t="n">
        <v>0</v>
      </c>
      <c r="P163" s="113" t="n">
        <v>0</v>
      </c>
      <c r="Q163" s="113" t="n">
        <v>0</v>
      </c>
      <c r="R163" s="113" t="n">
        <v>0</v>
      </c>
      <c r="S163" s="113" t="n">
        <v>0</v>
      </c>
      <c r="T163" s="113" t="n">
        <v>0</v>
      </c>
      <c r="U163" s="113" t="n">
        <v>0</v>
      </c>
      <c r="V163" s="113" t="n">
        <v>0</v>
      </c>
      <c r="W163" s="113" t="n">
        <v>0</v>
      </c>
      <c r="X163" s="113" t="n">
        <v>0</v>
      </c>
      <c r="Y163" s="113" t="n">
        <v>0</v>
      </c>
      <c r="Z163" s="113" t="n">
        <v>0</v>
      </c>
      <c r="AA163" s="113" t="n">
        <v>0</v>
      </c>
      <c r="AB163" s="113" t="n">
        <v>0</v>
      </c>
      <c r="AC163" s="113" t="n">
        <v>0</v>
      </c>
      <c r="AD163" s="113" t="n">
        <v>0</v>
      </c>
      <c r="AE163" s="113" t="n">
        <v>0</v>
      </c>
      <c r="AF163" s="113" t="n">
        <v>0</v>
      </c>
      <c r="AG163" s="113" t="n">
        <v>0</v>
      </c>
      <c r="AH163" s="113" t="n">
        <v>0</v>
      </c>
      <c r="AI163" s="113" t="n">
        <v>0</v>
      </c>
      <c r="AJ163" s="113" t="n">
        <v>0</v>
      </c>
      <c r="AK163" s="113" t="n">
        <v>0</v>
      </c>
      <c r="AL163" s="113" t="n">
        <v>0</v>
      </c>
      <c r="AM163" s="113" t="n">
        <v>0</v>
      </c>
      <c r="AN163" s="113" t="n">
        <v>0</v>
      </c>
      <c r="AO163" s="113" t="n">
        <v>0</v>
      </c>
      <c r="AP163" s="113" t="n">
        <v>0</v>
      </c>
      <c r="AQ163" s="113" t="n">
        <v>0</v>
      </c>
      <c r="AR163" s="113" t="n">
        <v>0</v>
      </c>
      <c r="AS163" s="113" t="n">
        <v>0</v>
      </c>
      <c r="AT163" s="113" t="n">
        <v>0</v>
      </c>
      <c r="AU163" s="113" t="n">
        <v>0</v>
      </c>
      <c r="AV163" s="113" t="n">
        <v>0</v>
      </c>
      <c r="AW163" s="113" t="n">
        <v>0</v>
      </c>
      <c r="AX163" s="113" t="n">
        <v>0</v>
      </c>
      <c r="AY163" s="113" t="n">
        <v>0</v>
      </c>
      <c r="AZ163" s="113" t="n">
        <v>0</v>
      </c>
      <c r="BA163" s="113" t="n">
        <v>0</v>
      </c>
      <c r="BB163" s="113" t="n">
        <v>0</v>
      </c>
      <c r="BC163" s="113" t="n">
        <v>0</v>
      </c>
      <c r="BD163" s="113" t="n">
        <v>0</v>
      </c>
      <c r="BE163" s="113" t="n">
        <v>0</v>
      </c>
      <c r="BF163" s="113" t="n">
        <v>0</v>
      </c>
      <c r="BG163" s="113" t="n">
        <v>0</v>
      </c>
      <c r="BH163" s="113" t="n">
        <v>0</v>
      </c>
      <c r="BI163" s="113" t="n">
        <v>0</v>
      </c>
      <c r="BJ163" s="113" t="n">
        <v>0</v>
      </c>
      <c r="BK163" s="113" t="n">
        <v>0</v>
      </c>
      <c r="BL163" s="113" t="n">
        <v>0</v>
      </c>
      <c r="BM163" s="113" t="n">
        <v>0</v>
      </c>
      <c r="BN163" s="113" t="n">
        <v>0</v>
      </c>
      <c r="BO163" s="113" t="n">
        <v>0</v>
      </c>
      <c r="BP163" s="113" t="n">
        <v>0</v>
      </c>
      <c r="BQ163" s="113" t="n">
        <v>0</v>
      </c>
      <c r="BR163" s="113" t="n">
        <v>0</v>
      </c>
      <c r="BS163" s="113" t="n">
        <v>0</v>
      </c>
      <c r="BT163" s="113" t="n">
        <v>0</v>
      </c>
      <c r="BU163" s="113" t="n">
        <v>0</v>
      </c>
      <c r="BV163" s="113" t="n">
        <v>0</v>
      </c>
      <c r="BW163" s="113" t="n">
        <v>0</v>
      </c>
      <c r="BX163" s="113" t="n">
        <v>0</v>
      </c>
      <c r="BY163" s="113" t="n">
        <v>0</v>
      </c>
      <c r="BZ163" s="113" t="n">
        <v>0</v>
      </c>
      <c r="CA163" s="113" t="n">
        <v>0</v>
      </c>
      <c r="CB163" s="113" t="n">
        <v>0</v>
      </c>
      <c r="CC163" s="113" t="n">
        <v>0</v>
      </c>
      <c r="CD163" s="113" t="n">
        <v>0</v>
      </c>
      <c r="CE163" s="113" t="n">
        <v>0</v>
      </c>
      <c r="CF163" s="113" t="n">
        <v>0</v>
      </c>
      <c r="CG163" s="113" t="n">
        <v>0</v>
      </c>
      <c r="CH163" s="113" t="n">
        <v>0</v>
      </c>
      <c r="CI163" s="113" t="n">
        <v>0</v>
      </c>
      <c r="CJ163" s="113" t="n">
        <v>0</v>
      </c>
      <c r="CK163" s="113" t="n">
        <v>0</v>
      </c>
      <c r="CL163" s="113" t="n">
        <v>0</v>
      </c>
      <c r="CM163" s="113" t="n">
        <v>0</v>
      </c>
      <c r="CN163" s="113" t="n">
        <v>0</v>
      </c>
      <c r="CO163" s="113" t="n">
        <v>0</v>
      </c>
      <c r="CP163" s="113" t="n">
        <v>0</v>
      </c>
      <c r="CQ163" s="113" t="n">
        <v>0</v>
      </c>
      <c r="CR163" s="113" t="n">
        <v>0</v>
      </c>
      <c r="CS163" s="113" t="n">
        <v>0</v>
      </c>
      <c r="CT163" s="113" t="n">
        <v>0</v>
      </c>
      <c r="CU163" s="113" t="n">
        <v>0</v>
      </c>
      <c r="CV163" s="113" t="n">
        <v>0</v>
      </c>
      <c r="CW163" s="113" t="n">
        <v>0</v>
      </c>
      <c r="CX163" s="113" t="n">
        <v>0</v>
      </c>
      <c r="CY163" s="113" t="n">
        <v>0</v>
      </c>
      <c r="CZ163" s="113" t="n">
        <v>0</v>
      </c>
      <c r="DA163" s="113" t="n">
        <v>0</v>
      </c>
      <c r="DB163" s="113" t="n">
        <v>0</v>
      </c>
      <c r="DC163" s="113" t="n">
        <v>0</v>
      </c>
      <c r="DD163" s="113" t="n">
        <v>0</v>
      </c>
      <c r="DE163" s="113" t="n">
        <v>0</v>
      </c>
      <c r="DF163" s="113" t="n">
        <v>0</v>
      </c>
      <c r="DG163" s="113" t="n">
        <v>0</v>
      </c>
      <c r="DH163" s="113" t="n">
        <v>0</v>
      </c>
      <c r="DI163" s="113" t="n">
        <v>0</v>
      </c>
      <c r="DJ163" s="113" t="n">
        <v>0</v>
      </c>
      <c r="DK163" s="113" t="n">
        <v>0</v>
      </c>
      <c r="DL163" s="113" t="n">
        <v>0</v>
      </c>
      <c r="DM163" s="113" t="n">
        <v>0</v>
      </c>
      <c r="DN163" s="113" t="n">
        <v>0</v>
      </c>
      <c r="DO163" s="113" t="n">
        <v>0</v>
      </c>
      <c r="DP163" s="113" t="n">
        <v>0</v>
      </c>
      <c r="DQ163" s="113" t="n">
        <v>0</v>
      </c>
      <c r="DR163" s="113" t="n">
        <v>0</v>
      </c>
      <c r="DS163" s="113" t="n">
        <v>0</v>
      </c>
      <c r="DT163" s="113" t="n">
        <v>0</v>
      </c>
      <c r="DU163" s="113" t="n">
        <v>0</v>
      </c>
      <c r="DV163" s="113" t="n">
        <v>0</v>
      </c>
      <c r="DW163" s="113" t="n">
        <v>0</v>
      </c>
      <c r="DX163" s="113" t="n">
        <v>0</v>
      </c>
      <c r="DY163" s="113" t="n">
        <v>0</v>
      </c>
      <c r="DZ163" s="113" t="n">
        <v>0</v>
      </c>
      <c r="EA163" s="113" t="n">
        <v>0</v>
      </c>
      <c r="EB163" s="113" t="n">
        <v>0</v>
      </c>
      <c r="EC163" s="113" t="n">
        <v>0</v>
      </c>
      <c r="ED163" s="113" t="n">
        <v>0</v>
      </c>
      <c r="EE163" s="113" t="n">
        <v>0</v>
      </c>
      <c r="EF163" s="113" t="n">
        <v>0</v>
      </c>
      <c r="EG163" s="113" t="n">
        <v>0</v>
      </c>
      <c r="EH163" s="113" t="n">
        <v>0</v>
      </c>
      <c r="EI163" s="113" t="n">
        <v>0</v>
      </c>
      <c r="EJ163" s="113" t="n">
        <v>0</v>
      </c>
      <c r="EK163" s="113" t="n">
        <v>0</v>
      </c>
      <c r="EL163" s="113" t="n">
        <v>0</v>
      </c>
      <c r="EM163" s="113" t="n">
        <v>0</v>
      </c>
      <c r="EN163" s="113" t="n">
        <v>0</v>
      </c>
      <c r="EO163" s="113" t="n">
        <v>0</v>
      </c>
      <c r="EP163" s="113" t="n">
        <v>0</v>
      </c>
      <c r="EQ163" s="113" t="n">
        <v>0</v>
      </c>
      <c r="ER163" s="113" t="n">
        <v>0</v>
      </c>
      <c r="ES163" s="113" t="n">
        <v>0</v>
      </c>
      <c r="ET163" s="113" t="n">
        <v>0</v>
      </c>
      <c r="EU163" s="113" t="n">
        <v>0</v>
      </c>
      <c r="EV163" s="113" t="n">
        <v>0</v>
      </c>
      <c r="EW163" s="113" t="n">
        <v>0</v>
      </c>
      <c r="EX163" s="113" t="n">
        <v>0</v>
      </c>
      <c r="EY163" s="113" t="n">
        <f aca="false">ROUND(SUM(F163:EX163),5)</f>
        <v>0</v>
      </c>
      <c r="EZ163" s="114"/>
      <c r="FA163" s="125"/>
      <c r="FB163" s="114"/>
      <c r="FC163" s="125"/>
      <c r="FD163" s="114"/>
      <c r="FE163" s="125"/>
      <c r="FF163" s="114"/>
      <c r="FG163" s="125"/>
      <c r="FH163" s="114"/>
      <c r="FI163" s="125"/>
      <c r="FJ163" s="114"/>
      <c r="FK163" s="125"/>
      <c r="FL163" s="114"/>
      <c r="FM163" s="125"/>
      <c r="FN163" s="114"/>
      <c r="FO163" s="125"/>
      <c r="FP163" s="114"/>
      <c r="FQ163" s="125"/>
      <c r="FR163" s="114"/>
      <c r="FS163" s="125"/>
      <c r="FT163" s="114"/>
      <c r="FU163" s="125"/>
      <c r="FV163" s="114"/>
      <c r="FW163" s="125"/>
      <c r="FX163" s="114"/>
      <c r="FY163" s="125"/>
      <c r="FZ163" s="114"/>
      <c r="GA163" s="125"/>
      <c r="GB163" s="114"/>
      <c r="GC163" s="125"/>
      <c r="GD163" s="114"/>
      <c r="GE163" s="125"/>
      <c r="GF163" s="114"/>
      <c r="GG163" s="125"/>
      <c r="GH163" s="114"/>
      <c r="GI163" s="125"/>
      <c r="GJ163" s="114"/>
      <c r="GK163" s="125"/>
      <c r="GL163" s="114"/>
      <c r="GM163" s="125"/>
      <c r="GN163" s="114"/>
      <c r="GO163" s="125"/>
      <c r="GP163" s="114"/>
      <c r="GQ163" s="125"/>
      <c r="GR163" s="114"/>
      <c r="GS163" s="125"/>
      <c r="GT163" s="114"/>
      <c r="GU163" s="125"/>
      <c r="GV163" s="114"/>
      <c r="GW163" s="125"/>
      <c r="GX163" s="114"/>
      <c r="GY163" s="125"/>
      <c r="GZ163" s="114"/>
      <c r="HA163" s="125"/>
      <c r="HB163" s="114"/>
      <c r="HC163" s="125"/>
      <c r="HD163" s="114"/>
      <c r="HE163" s="125"/>
      <c r="HF163" s="114"/>
      <c r="HG163" s="125"/>
      <c r="HH163" s="114"/>
      <c r="HI163" s="125"/>
      <c r="HJ163" s="114"/>
      <c r="HK163" s="125"/>
      <c r="HL163" s="114"/>
      <c r="HM163" s="125"/>
      <c r="HN163" s="114"/>
      <c r="HO163" s="125"/>
      <c r="HP163" s="114"/>
      <c r="HQ163" s="125"/>
      <c r="HR163" s="114"/>
      <c r="HS163" s="125"/>
      <c r="HT163" s="114"/>
      <c r="HU163" s="125"/>
      <c r="HV163" s="114"/>
      <c r="HW163" s="125"/>
      <c r="HX163" s="114"/>
      <c r="HY163" s="125"/>
      <c r="HZ163" s="114"/>
      <c r="IA163" s="125"/>
      <c r="IB163" s="114"/>
      <c r="IC163" s="125"/>
      <c r="ID163" s="114"/>
      <c r="IE163" s="125"/>
      <c r="IF163" s="114"/>
      <c r="IG163" s="125"/>
      <c r="IH163" s="114"/>
      <c r="II163" s="125"/>
      <c r="IJ163" s="114"/>
      <c r="IK163" s="125"/>
      <c r="IL163" s="114"/>
      <c r="IM163" s="125"/>
      <c r="IN163" s="114"/>
      <c r="IO163" s="125"/>
      <c r="IP163" s="114"/>
      <c r="IQ163" s="125"/>
      <c r="IR163" s="114"/>
      <c r="IS163" s="125"/>
      <c r="IT163" s="114"/>
      <c r="IU163" s="125"/>
      <c r="IV163" s="114"/>
      <c r="IW163" s="125"/>
      <c r="IX163" s="114"/>
      <c r="IY163" s="125"/>
      <c r="IZ163" s="114"/>
      <c r="JA163" s="125"/>
      <c r="JB163" s="114"/>
      <c r="JC163" s="125"/>
      <c r="JD163" s="114"/>
      <c r="JE163" s="125"/>
      <c r="JF163" s="114"/>
      <c r="JG163" s="125"/>
      <c r="JH163" s="114"/>
      <c r="JI163" s="125"/>
      <c r="JJ163" s="114"/>
      <c r="JK163" s="125"/>
      <c r="JL163" s="114"/>
      <c r="JM163" s="125"/>
      <c r="JN163" s="114"/>
      <c r="JO163" s="125"/>
      <c r="JP163" s="114"/>
      <c r="JQ163" s="125"/>
      <c r="JR163" s="114"/>
      <c r="JS163" s="125"/>
      <c r="JT163" s="114"/>
      <c r="JU163" s="125"/>
      <c r="JV163" s="114"/>
      <c r="JW163" s="125"/>
      <c r="JX163" s="114"/>
      <c r="JY163" s="126"/>
      <c r="JZ163" s="126"/>
      <c r="KA163" s="126"/>
      <c r="KB163" s="126"/>
      <c r="KC163" s="126"/>
      <c r="KD163" s="126"/>
      <c r="KE163" s="126"/>
      <c r="KF163" s="126"/>
      <c r="KG163" s="126"/>
      <c r="KH163" s="126"/>
      <c r="KI163" s="126"/>
      <c r="KJ163" s="126"/>
      <c r="KK163" s="126"/>
      <c r="KL163" s="126"/>
    </row>
    <row r="164" customFormat="false" ht="13.8" hidden="false" customHeight="false" outlineLevel="0" collapsed="false">
      <c r="A164" s="76"/>
      <c r="B164" s="76"/>
      <c r="C164" s="76"/>
      <c r="D164" s="76" t="s">
        <v>198</v>
      </c>
      <c r="E164" s="76"/>
      <c r="F164" s="109" t="n">
        <f aca="false">ROUND(SUM(F154:F163),5)</f>
        <v>1357.94</v>
      </c>
      <c r="G164" s="109" t="n">
        <f aca="false">ROUND(SUM(G154:G163),5)</f>
        <v>1747.8</v>
      </c>
      <c r="H164" s="109" t="n">
        <f aca="false">ROUND(SUM(H154:H163),5)</f>
        <v>45551.13</v>
      </c>
      <c r="I164" s="109" t="n">
        <f aca="false">ROUND(SUM(I154:I163),5)</f>
        <v>101.31</v>
      </c>
      <c r="J164" s="109" t="n">
        <f aca="false">ROUND(SUM(J154:J163),5)</f>
        <v>9131.18</v>
      </c>
      <c r="K164" s="109" t="n">
        <f aca="false">ROUND(SUM(K154:K163),5)</f>
        <v>4166.1</v>
      </c>
      <c r="L164" s="109" t="n">
        <f aca="false">ROUND(SUM(L154:L163),5)</f>
        <v>288.17</v>
      </c>
      <c r="M164" s="109" t="n">
        <f aca="false">ROUND(SUM(M154:M163),5)</f>
        <v>101.98</v>
      </c>
      <c r="N164" s="109" t="n">
        <f aca="false">ROUND(SUM(N154:N163),5)</f>
        <v>6900.25</v>
      </c>
      <c r="O164" s="109" t="n">
        <f aca="false">ROUND(SUM(O154:O163),5)</f>
        <v>23040.18</v>
      </c>
      <c r="P164" s="109" t="n">
        <f aca="false">ROUND(SUM(P154:P163),5)</f>
        <v>153.67</v>
      </c>
      <c r="Q164" s="109" t="n">
        <f aca="false">ROUND(SUM(Q154:Q163),5)</f>
        <v>5921.75</v>
      </c>
      <c r="R164" s="109" t="n">
        <f aca="false">ROUND(SUM(R154:R163),5)</f>
        <v>-39.19</v>
      </c>
      <c r="S164" s="109" t="n">
        <f aca="false">ROUND(SUM(S154:S163),5)</f>
        <v>0</v>
      </c>
      <c r="T164" s="109" t="n">
        <f aca="false">ROUND(SUM(T154:T163),5)</f>
        <v>-17.71</v>
      </c>
      <c r="U164" s="109" t="n">
        <f aca="false">ROUND(SUM(U154:U163),5)</f>
        <v>301.3</v>
      </c>
      <c r="V164" s="109" t="n">
        <f aca="false">ROUND(SUM(V154:V163),5)</f>
        <v>35.77</v>
      </c>
      <c r="W164" s="109" t="n">
        <f aca="false">ROUND(SUM(W154:W163),5)</f>
        <v>0</v>
      </c>
      <c r="X164" s="109" t="n">
        <f aca="false">ROUND(SUM(X154:X163),5)</f>
        <v>1209.41</v>
      </c>
      <c r="Y164" s="109" t="n">
        <f aca="false">ROUND(SUM(Y154:Y163),5)</f>
        <v>23492.6</v>
      </c>
      <c r="Z164" s="109" t="n">
        <f aca="false">ROUND(SUM(Z154:Z163),5)</f>
        <v>58.31</v>
      </c>
      <c r="AA164" s="109" t="n">
        <f aca="false">ROUND(SUM(AA154:AA163),5)</f>
        <v>0</v>
      </c>
      <c r="AB164" s="109" t="n">
        <f aca="false">ROUND(SUM(AB154:AB163),5)</f>
        <v>333.96</v>
      </c>
      <c r="AC164" s="109" t="n">
        <f aca="false">ROUND(SUM(AC154:AC163),5)</f>
        <v>588.89</v>
      </c>
      <c r="AD164" s="109" t="n">
        <f aca="false">ROUND(SUM(AD154:AD163),5)</f>
        <v>484.72</v>
      </c>
      <c r="AE164" s="109" t="n">
        <f aca="false">ROUND(SUM(AE154:AE163),5)</f>
        <v>-54.81</v>
      </c>
      <c r="AF164" s="109" t="n">
        <f aca="false">ROUND(SUM(AF154:AF163),5)</f>
        <v>100.86</v>
      </c>
      <c r="AG164" s="109" t="n">
        <f aca="false">ROUND(SUM(AG154:AG163),5)</f>
        <v>2874.33</v>
      </c>
      <c r="AH164" s="109" t="n">
        <f aca="false">ROUND(SUM(AH154:AH163),5)</f>
        <v>201.33</v>
      </c>
      <c r="AI164" s="109" t="n">
        <f aca="false">ROUND(SUM(AI154:AI163),5)</f>
        <v>289.71</v>
      </c>
      <c r="AJ164" s="109" t="n">
        <f aca="false">ROUND(SUM(AJ154:AJ163),5)</f>
        <v>993.31</v>
      </c>
      <c r="AK164" s="109" t="n">
        <f aca="false">ROUND(SUM(AK154:AK163),5)</f>
        <v>1063.24</v>
      </c>
      <c r="AL164" s="109" t="n">
        <f aca="false">ROUND(SUM(AL154:AL163),5)</f>
        <v>262.49</v>
      </c>
      <c r="AM164" s="109" t="n">
        <f aca="false">ROUND(SUM(AM154:AM163),5)</f>
        <v>2817.06</v>
      </c>
      <c r="AN164" s="109" t="n">
        <f aca="false">ROUND(SUM(AN154:AN163),5)</f>
        <v>-92.75</v>
      </c>
      <c r="AO164" s="109" t="n">
        <f aca="false">ROUND(SUM(AO154:AO163),5)</f>
        <v>85.27</v>
      </c>
      <c r="AP164" s="109" t="n">
        <f aca="false">ROUND(SUM(AP154:AP163),5)</f>
        <v>2945.84</v>
      </c>
      <c r="AQ164" s="109" t="n">
        <f aca="false">ROUND(SUM(AQ154:AQ163),5)</f>
        <v>271.66</v>
      </c>
      <c r="AR164" s="109" t="n">
        <f aca="false">ROUND(SUM(AR154:AR163),5)</f>
        <v>-55.75</v>
      </c>
      <c r="AS164" s="109" t="n">
        <f aca="false">ROUND(SUM(AS154:AS163),5)</f>
        <v>169.79</v>
      </c>
      <c r="AT164" s="109" t="n">
        <f aca="false">ROUND(SUM(AT154:AT163),5)</f>
        <v>2607.17</v>
      </c>
      <c r="AU164" s="109" t="n">
        <f aca="false">ROUND(SUM(AU154:AU163),5)</f>
        <v>305.96</v>
      </c>
      <c r="AV164" s="109" t="n">
        <f aca="false">ROUND(SUM(AV154:AV163),5)</f>
        <v>916.73</v>
      </c>
      <c r="AW164" s="109" t="n">
        <f aca="false">ROUND(SUM(AW154:AW163),5)</f>
        <v>66.62</v>
      </c>
      <c r="AX164" s="109" t="n">
        <f aca="false">ROUND(SUM(AX154:AX163),5)</f>
        <v>492.61</v>
      </c>
      <c r="AY164" s="109" t="n">
        <f aca="false">ROUND(SUM(AY154:AY163),5)</f>
        <v>442.77</v>
      </c>
      <c r="AZ164" s="109" t="n">
        <f aca="false">ROUND(SUM(AZ154:AZ163),5)</f>
        <v>101.51</v>
      </c>
      <c r="BA164" s="109" t="n">
        <f aca="false">ROUND(SUM(BA154:BA163),5)</f>
        <v>-31.6</v>
      </c>
      <c r="BB164" s="109" t="n">
        <f aca="false">ROUND(SUM(BB154:BB163),5)</f>
        <v>56.09</v>
      </c>
      <c r="BC164" s="109" t="n">
        <f aca="false">ROUND(SUM(BC154:BC163),5)</f>
        <v>205.59</v>
      </c>
      <c r="BD164" s="109" t="n">
        <f aca="false">ROUND(SUM(BD154:BD163),5)</f>
        <v>493.46</v>
      </c>
      <c r="BE164" s="109" t="n">
        <f aca="false">ROUND(SUM(BE154:BE163),5)</f>
        <v>0</v>
      </c>
      <c r="BF164" s="109" t="n">
        <f aca="false">ROUND(SUM(BF154:BF163),5)</f>
        <v>618.66</v>
      </c>
      <c r="BG164" s="109" t="n">
        <f aca="false">ROUND(SUM(BG154:BG163),5)</f>
        <v>21184.66</v>
      </c>
      <c r="BH164" s="109" t="n">
        <f aca="false">ROUND(SUM(BH154:BH163),5)</f>
        <v>252.99</v>
      </c>
      <c r="BI164" s="109" t="n">
        <f aca="false">ROUND(SUM(BI154:BI163),5)</f>
        <v>433.76</v>
      </c>
      <c r="BJ164" s="109" t="n">
        <f aca="false">ROUND(SUM(BJ154:BJ163),5)</f>
        <v>1140.03</v>
      </c>
      <c r="BK164" s="109" t="n">
        <f aca="false">ROUND(SUM(BK154:BK163),5)</f>
        <v>6174.71</v>
      </c>
      <c r="BL164" s="109" t="n">
        <f aca="false">ROUND(SUM(BL154:BL163),5)</f>
        <v>0</v>
      </c>
      <c r="BM164" s="109" t="n">
        <f aca="false">ROUND(SUM(BM154:BM163),5)</f>
        <v>8129.04</v>
      </c>
      <c r="BN164" s="109" t="n">
        <f aca="false">ROUND(SUM(BN154:BN163),5)</f>
        <v>332.87</v>
      </c>
      <c r="BO164" s="109" t="n">
        <f aca="false">ROUND(SUM(BO154:BO163),5)</f>
        <v>234.97</v>
      </c>
      <c r="BP164" s="109" t="n">
        <f aca="false">ROUND(SUM(BP154:BP163),5)</f>
        <v>730.33</v>
      </c>
      <c r="BQ164" s="109" t="n">
        <f aca="false">ROUND(SUM(BQ154:BQ163),5)</f>
        <v>123.54</v>
      </c>
      <c r="BR164" s="109" t="n">
        <f aca="false">ROUND(SUM(BR154:BR163),5)</f>
        <v>41.61</v>
      </c>
      <c r="BS164" s="109" t="n">
        <f aca="false">ROUND(SUM(BS154:BS163),5)</f>
        <v>560.91</v>
      </c>
      <c r="BT164" s="109" t="n">
        <f aca="false">ROUND(SUM(BT154:BT163),5)</f>
        <v>0</v>
      </c>
      <c r="BU164" s="109" t="n">
        <f aca="false">ROUND(SUM(BU154:BU163),5)</f>
        <v>9537.55</v>
      </c>
      <c r="BV164" s="109" t="n">
        <f aca="false">ROUND(SUM(BV154:BV163),5)</f>
        <v>1239.42</v>
      </c>
      <c r="BW164" s="109" t="n">
        <f aca="false">ROUND(SUM(BW154:BW163),5)</f>
        <v>0</v>
      </c>
      <c r="BX164" s="109" t="n">
        <f aca="false">ROUND(SUM(BX154:BX163),5)</f>
        <v>4874.18</v>
      </c>
      <c r="BY164" s="109" t="n">
        <f aca="false">ROUND(SUM(BY154:BY163),5)</f>
        <v>5.94</v>
      </c>
      <c r="BZ164" s="109" t="n">
        <f aca="false">ROUND(SUM(BZ154:BZ163),5)</f>
        <v>323.42</v>
      </c>
      <c r="CA164" s="109" t="n">
        <f aca="false">ROUND(SUM(CA154:CA163),5)</f>
        <v>-9.68</v>
      </c>
      <c r="CB164" s="109" t="n">
        <f aca="false">ROUND(SUM(CB154:CB163),5)</f>
        <v>401.34</v>
      </c>
      <c r="CC164" s="109" t="n">
        <f aca="false">ROUND(SUM(CC154:CC163),5)</f>
        <v>238.78</v>
      </c>
      <c r="CD164" s="109" t="n">
        <f aca="false">ROUND(SUM(CD154:CD163),5)</f>
        <v>144.8</v>
      </c>
      <c r="CE164" s="109" t="n">
        <f aca="false">ROUND(SUM(CE154:CE163),5)</f>
        <v>0</v>
      </c>
      <c r="CF164" s="109" t="n">
        <f aca="false">ROUND(SUM(CF154:CF163),5)</f>
        <v>2686.72</v>
      </c>
      <c r="CG164" s="109" t="n">
        <f aca="false">ROUND(SUM(CG154:CG163),5)</f>
        <v>483.4</v>
      </c>
      <c r="CH164" s="109" t="n">
        <f aca="false">ROUND(SUM(CH154:CH163),5)</f>
        <v>928.68</v>
      </c>
      <c r="CI164" s="109" t="n">
        <f aca="false">ROUND(SUM(CI154:CI163),5)</f>
        <v>85.99</v>
      </c>
      <c r="CJ164" s="109" t="n">
        <f aca="false">ROUND(SUM(CJ154:CJ163),5)</f>
        <v>1492.55</v>
      </c>
      <c r="CK164" s="109" t="n">
        <f aca="false">ROUND(SUM(CK154:CK163),5)</f>
        <v>9505.22</v>
      </c>
      <c r="CL164" s="109" t="n">
        <f aca="false">ROUND(SUM(CL154:CL163),5)</f>
        <v>672.27</v>
      </c>
      <c r="CM164" s="109" t="n">
        <f aca="false">ROUND(SUM(CM154:CM163),5)</f>
        <v>5236.35</v>
      </c>
      <c r="CN164" s="109" t="n">
        <f aca="false">ROUND(SUM(CN154:CN163),5)</f>
        <v>332.11</v>
      </c>
      <c r="CO164" s="109" t="n">
        <f aca="false">ROUND(SUM(CO154:CO163),5)</f>
        <v>26151.18</v>
      </c>
      <c r="CP164" s="109" t="n">
        <f aca="false">ROUND(SUM(CP154:CP163),5)</f>
        <v>-61.21</v>
      </c>
      <c r="CQ164" s="109" t="n">
        <f aca="false">ROUND(SUM(CQ154:CQ163),5)</f>
        <v>2848.04</v>
      </c>
      <c r="CR164" s="109" t="n">
        <f aca="false">ROUND(SUM(CR154:CR163),5)</f>
        <v>312.61</v>
      </c>
      <c r="CS164" s="109" t="n">
        <f aca="false">ROUND(SUM(CS154:CS163),5)</f>
        <v>5691.35</v>
      </c>
      <c r="CT164" s="109" t="n">
        <f aca="false">ROUND(SUM(CT154:CT163),5)</f>
        <v>8981</v>
      </c>
      <c r="CU164" s="109" t="n">
        <f aca="false">ROUND(SUM(CU154:CU163),5)</f>
        <v>6164.79</v>
      </c>
      <c r="CV164" s="109" t="n">
        <f aca="false">ROUND(SUM(CV154:CV163),5)</f>
        <v>5777.17</v>
      </c>
      <c r="CW164" s="109" t="n">
        <f aca="false">ROUND(SUM(CW154:CW163),5)</f>
        <v>731.33</v>
      </c>
      <c r="CX164" s="109" t="n">
        <f aca="false">ROUND(SUM(CX154:CX163),5)</f>
        <v>105.72</v>
      </c>
      <c r="CY164" s="109" t="n">
        <f aca="false">ROUND(SUM(CY154:CY163),5)</f>
        <v>-64.49</v>
      </c>
      <c r="CZ164" s="109" t="n">
        <f aca="false">ROUND(SUM(CZ154:CZ163),5)</f>
        <v>180.02</v>
      </c>
      <c r="DA164" s="109" t="n">
        <f aca="false">ROUND(SUM(DA154:DA163),5)</f>
        <v>8929.22</v>
      </c>
      <c r="DB164" s="109" t="n">
        <f aca="false">ROUND(SUM(DB154:DB163),5)</f>
        <v>259.35</v>
      </c>
      <c r="DC164" s="109" t="n">
        <f aca="false">ROUND(SUM(DC154:DC163),5)</f>
        <v>218.93</v>
      </c>
      <c r="DD164" s="109" t="n">
        <f aca="false">ROUND(SUM(DD154:DD163),5)</f>
        <v>4841.44</v>
      </c>
      <c r="DE164" s="109" t="n">
        <f aca="false">ROUND(SUM(DE154:DE163),5)</f>
        <v>586.55</v>
      </c>
      <c r="DF164" s="109" t="n">
        <f aca="false">ROUND(SUM(DF154:DF163),5)</f>
        <v>12523.04</v>
      </c>
      <c r="DG164" s="109" t="n">
        <f aca="false">ROUND(SUM(DG154:DG163),5)</f>
        <v>387.9</v>
      </c>
      <c r="DH164" s="109" t="n">
        <f aca="false">ROUND(SUM(DH154:DH163),5)</f>
        <v>475.32</v>
      </c>
      <c r="DI164" s="109" t="n">
        <f aca="false">ROUND(SUM(DI154:DI163),5)</f>
        <v>288.79</v>
      </c>
      <c r="DJ164" s="109" t="n">
        <f aca="false">ROUND(SUM(DJ154:DJ163),5)</f>
        <v>779.62</v>
      </c>
      <c r="DK164" s="109" t="n">
        <f aca="false">ROUND(SUM(DK154:DK163),5)</f>
        <v>-58.46</v>
      </c>
      <c r="DL164" s="109" t="n">
        <f aca="false">ROUND(SUM(DL154:DL163),5)</f>
        <v>1751.31</v>
      </c>
      <c r="DM164" s="109" t="n">
        <f aca="false">ROUND(SUM(DM154:DM163),5)</f>
        <v>149.94</v>
      </c>
      <c r="DN164" s="109" t="n">
        <f aca="false">ROUND(SUM(DN154:DN163),5)</f>
        <v>3454.55</v>
      </c>
      <c r="DO164" s="109" t="n">
        <f aca="false">ROUND(SUM(DO154:DO163),5)</f>
        <v>109.93</v>
      </c>
      <c r="DP164" s="109" t="n">
        <f aca="false">ROUND(SUM(DP154:DP163),5)</f>
        <v>469.78</v>
      </c>
      <c r="DQ164" s="109" t="n">
        <f aca="false">ROUND(SUM(DQ154:DQ163),5)</f>
        <v>724.17</v>
      </c>
      <c r="DR164" s="109" t="n">
        <f aca="false">ROUND(SUM(DR154:DR163),5)</f>
        <v>2205.99</v>
      </c>
      <c r="DS164" s="109" t="n">
        <f aca="false">ROUND(SUM(DS154:DS163),5)</f>
        <v>83.07</v>
      </c>
      <c r="DT164" s="109" t="n">
        <f aca="false">ROUND(SUM(DT154:DT163),5)</f>
        <v>-22.01</v>
      </c>
      <c r="DU164" s="109" t="n">
        <f aca="false">ROUND(SUM(DU154:DU163),5)</f>
        <v>317.2</v>
      </c>
      <c r="DV164" s="109" t="n">
        <f aca="false">ROUND(SUM(DV154:DV163),5)</f>
        <v>-38.39</v>
      </c>
      <c r="DW164" s="109" t="n">
        <f aca="false">ROUND(SUM(DW154:DW163),5)</f>
        <v>2828.71</v>
      </c>
      <c r="DX164" s="109" t="n">
        <f aca="false">ROUND(SUM(DX154:DX163),5)</f>
        <v>-9.68</v>
      </c>
      <c r="DY164" s="109" t="n">
        <f aca="false">ROUND(SUM(DY154:DY163),5)</f>
        <v>6197.85</v>
      </c>
      <c r="DZ164" s="109" t="n">
        <f aca="false">ROUND(SUM(DZ154:DZ163),5)</f>
        <v>173.04</v>
      </c>
      <c r="EA164" s="109" t="n">
        <f aca="false">ROUND(SUM(EA154:EA163),5)</f>
        <v>473.98</v>
      </c>
      <c r="EB164" s="109" t="n">
        <f aca="false">ROUND(SUM(EB154:EB163),5)</f>
        <v>97.7</v>
      </c>
      <c r="EC164" s="109" t="n">
        <f aca="false">ROUND(SUM(EC154:EC163),5)</f>
        <v>34.04</v>
      </c>
      <c r="ED164" s="109" t="n">
        <f aca="false">ROUND(SUM(ED154:ED163),5)</f>
        <v>714.95</v>
      </c>
      <c r="EE164" s="109" t="n">
        <f aca="false">ROUND(SUM(EE154:EE163),5)</f>
        <v>328.75</v>
      </c>
      <c r="EF164" s="109" t="n">
        <f aca="false">ROUND(SUM(EF154:EF163),5)</f>
        <v>153.67</v>
      </c>
      <c r="EG164" s="109" t="n">
        <f aca="false">ROUND(SUM(EG154:EG163),5)</f>
        <v>-16.6</v>
      </c>
      <c r="EH164" s="109" t="n">
        <f aca="false">ROUND(SUM(EH154:EH163),5)</f>
        <v>236.93</v>
      </c>
      <c r="EI164" s="109" t="n">
        <f aca="false">ROUND(SUM(EI154:EI163),5)</f>
        <v>240</v>
      </c>
      <c r="EJ164" s="109" t="n">
        <f aca="false">ROUND(SUM(EJ154:EJ163),5)</f>
        <v>511.16</v>
      </c>
      <c r="EK164" s="109" t="n">
        <f aca="false">ROUND(SUM(EK154:EK163),5)</f>
        <v>146.58</v>
      </c>
      <c r="EL164" s="109" t="n">
        <f aca="false">ROUND(SUM(EL154:EL163),5)</f>
        <v>96.66</v>
      </c>
      <c r="EM164" s="109" t="n">
        <f aca="false">ROUND(SUM(EM154:EM163),5)</f>
        <v>14456.21</v>
      </c>
      <c r="EN164" s="109" t="n">
        <f aca="false">ROUND(SUM(EN154:EN163),5)</f>
        <v>24645.42</v>
      </c>
      <c r="EO164" s="109" t="n">
        <f aca="false">ROUND(SUM(EO154:EO163),5)</f>
        <v>-90</v>
      </c>
      <c r="EP164" s="109" t="n">
        <f aca="false">ROUND(SUM(EP154:EP163),5)</f>
        <v>-281.6</v>
      </c>
      <c r="EQ164" s="109" t="n">
        <f aca="false">ROUND(SUM(EQ154:EQ163),5)</f>
        <v>-73.46</v>
      </c>
      <c r="ER164" s="109" t="n">
        <f aca="false">ROUND(SUM(ER154:ER163),5)</f>
        <v>6893.59</v>
      </c>
      <c r="ES164" s="109" t="n">
        <f aca="false">ROUND(SUM(ES154:ES163),5)</f>
        <v>2951.26</v>
      </c>
      <c r="ET164" s="109" t="n">
        <f aca="false">ROUND(SUM(ET154:ET163),5)</f>
        <v>0</v>
      </c>
      <c r="EU164" s="109" t="n">
        <f aca="false">ROUND(SUM(EU154:EU163),5)</f>
        <v>0</v>
      </c>
      <c r="EV164" s="109" t="n">
        <f aca="false">ROUND(SUM(EV154:EV163),5)</f>
        <v>0</v>
      </c>
      <c r="EW164" s="109" t="n">
        <f aca="false">ROUND(SUM(EW154:EW163),5)</f>
        <v>0</v>
      </c>
      <c r="EX164" s="109" t="n">
        <f aca="false">ROUND(SUM(EX154:EX163),5)</f>
        <v>0</v>
      </c>
      <c r="EY164" s="109" t="n">
        <f aca="false">ROUND(SUM(F164:EX164),5)</f>
        <v>376539.04</v>
      </c>
      <c r="EZ164" s="114"/>
      <c r="FA164" s="125"/>
      <c r="FB164" s="114"/>
      <c r="FC164" s="125"/>
      <c r="FD164" s="114"/>
      <c r="FE164" s="125"/>
      <c r="FF164" s="114"/>
      <c r="FG164" s="125"/>
      <c r="FH164" s="114"/>
      <c r="FI164" s="125"/>
      <c r="FJ164" s="114"/>
      <c r="FK164" s="125"/>
      <c r="FL164" s="114"/>
      <c r="FM164" s="125"/>
      <c r="FN164" s="114"/>
      <c r="FO164" s="125"/>
      <c r="FP164" s="114"/>
      <c r="FQ164" s="125"/>
      <c r="FR164" s="114"/>
      <c r="FS164" s="125"/>
      <c r="FT164" s="114"/>
      <c r="FU164" s="125"/>
      <c r="FV164" s="114"/>
      <c r="FW164" s="125"/>
      <c r="FX164" s="114"/>
      <c r="FY164" s="125"/>
      <c r="FZ164" s="114"/>
      <c r="GA164" s="125"/>
      <c r="GB164" s="114"/>
      <c r="GC164" s="125"/>
      <c r="GD164" s="114"/>
      <c r="GE164" s="125"/>
      <c r="GF164" s="114"/>
      <c r="GG164" s="125"/>
      <c r="GH164" s="114"/>
      <c r="GI164" s="125"/>
      <c r="GJ164" s="114"/>
      <c r="GK164" s="125"/>
      <c r="GL164" s="114"/>
      <c r="GM164" s="125"/>
      <c r="GN164" s="114"/>
      <c r="GO164" s="125"/>
      <c r="GP164" s="114"/>
      <c r="GQ164" s="125"/>
      <c r="GR164" s="114"/>
      <c r="GS164" s="125"/>
      <c r="GT164" s="114"/>
      <c r="GU164" s="125"/>
      <c r="GV164" s="114"/>
      <c r="GW164" s="125"/>
      <c r="GX164" s="114"/>
      <c r="GY164" s="125"/>
      <c r="GZ164" s="114"/>
      <c r="HA164" s="125"/>
      <c r="HB164" s="114"/>
      <c r="HC164" s="125"/>
      <c r="HD164" s="114"/>
      <c r="HE164" s="125"/>
      <c r="HF164" s="114"/>
      <c r="HG164" s="125"/>
      <c r="HH164" s="114"/>
      <c r="HI164" s="125"/>
      <c r="HJ164" s="114"/>
      <c r="HK164" s="125"/>
      <c r="HL164" s="114"/>
      <c r="HM164" s="125"/>
      <c r="HN164" s="114"/>
      <c r="HO164" s="125"/>
      <c r="HP164" s="114"/>
      <c r="HQ164" s="125"/>
      <c r="HR164" s="114"/>
      <c r="HS164" s="125"/>
      <c r="HT164" s="114"/>
      <c r="HU164" s="125"/>
      <c r="HV164" s="114"/>
      <c r="HW164" s="125"/>
      <c r="HX164" s="114"/>
      <c r="HY164" s="125"/>
      <c r="HZ164" s="114"/>
      <c r="IA164" s="125"/>
      <c r="IB164" s="114"/>
      <c r="IC164" s="125"/>
      <c r="ID164" s="114"/>
      <c r="IE164" s="125"/>
      <c r="IF164" s="114"/>
      <c r="IG164" s="125"/>
      <c r="IH164" s="114"/>
      <c r="II164" s="125"/>
      <c r="IJ164" s="114"/>
      <c r="IK164" s="125"/>
      <c r="IL164" s="114"/>
      <c r="IM164" s="125"/>
      <c r="IN164" s="114"/>
      <c r="IO164" s="125"/>
      <c r="IP164" s="114"/>
      <c r="IQ164" s="125"/>
      <c r="IR164" s="114"/>
      <c r="IS164" s="125"/>
      <c r="IT164" s="114"/>
      <c r="IU164" s="125"/>
      <c r="IV164" s="114"/>
      <c r="IW164" s="125"/>
      <c r="IX164" s="114"/>
      <c r="IY164" s="125"/>
      <c r="IZ164" s="114"/>
      <c r="JA164" s="125"/>
      <c r="JB164" s="114"/>
      <c r="JC164" s="125"/>
      <c r="JD164" s="114"/>
      <c r="JE164" s="125"/>
      <c r="JF164" s="114"/>
      <c r="JG164" s="125"/>
      <c r="JH164" s="114"/>
      <c r="JI164" s="125"/>
      <c r="JJ164" s="114"/>
      <c r="JK164" s="125"/>
      <c r="JL164" s="114"/>
      <c r="JM164" s="125"/>
      <c r="JN164" s="114"/>
      <c r="JO164" s="125"/>
      <c r="JP164" s="114"/>
      <c r="JQ164" s="125"/>
      <c r="JR164" s="114"/>
      <c r="JS164" s="125"/>
      <c r="JT164" s="114"/>
      <c r="JU164" s="125"/>
      <c r="JV164" s="114"/>
      <c r="JW164" s="125"/>
      <c r="JX164" s="114"/>
      <c r="JY164" s="126"/>
      <c r="JZ164" s="126"/>
      <c r="KA164" s="126"/>
      <c r="KB164" s="126"/>
      <c r="KC164" s="126"/>
      <c r="KD164" s="126"/>
      <c r="KE164" s="126"/>
      <c r="KF164" s="126"/>
      <c r="KG164" s="126"/>
      <c r="KH164" s="126"/>
      <c r="KI164" s="126"/>
      <c r="KJ164" s="126"/>
      <c r="KK164" s="126"/>
      <c r="KL164" s="126"/>
    </row>
    <row r="165" customFormat="false" ht="30" hidden="false" customHeight="true" outlineLevel="0" collapsed="false">
      <c r="A165" s="76"/>
      <c r="B165" s="76"/>
      <c r="C165" s="76"/>
      <c r="D165" s="76" t="s">
        <v>199</v>
      </c>
      <c r="E165" s="76"/>
      <c r="F165" s="109" t="n">
        <v>0</v>
      </c>
      <c r="G165" s="109" t="n">
        <v>0</v>
      </c>
      <c r="H165" s="109" t="n">
        <v>0</v>
      </c>
      <c r="I165" s="109" t="n">
        <v>0</v>
      </c>
      <c r="J165" s="109" t="n">
        <v>0</v>
      </c>
      <c r="K165" s="109" t="n">
        <v>0</v>
      </c>
      <c r="L165" s="109" t="n">
        <v>0</v>
      </c>
      <c r="M165" s="109" t="n">
        <v>0</v>
      </c>
      <c r="N165" s="109" t="n">
        <v>0</v>
      </c>
      <c r="O165" s="109" t="n">
        <v>0</v>
      </c>
      <c r="P165" s="109" t="n">
        <v>0</v>
      </c>
      <c r="Q165" s="109" t="n">
        <v>0</v>
      </c>
      <c r="R165" s="109" t="n">
        <v>0</v>
      </c>
      <c r="S165" s="109" t="n">
        <v>0</v>
      </c>
      <c r="T165" s="109" t="n">
        <v>0</v>
      </c>
      <c r="U165" s="109" t="n">
        <v>0</v>
      </c>
      <c r="V165" s="109" t="n">
        <v>0</v>
      </c>
      <c r="W165" s="109" t="n">
        <v>0</v>
      </c>
      <c r="X165" s="109" t="n">
        <v>0</v>
      </c>
      <c r="Y165" s="109" t="n">
        <v>0</v>
      </c>
      <c r="Z165" s="109" t="n">
        <v>0</v>
      </c>
      <c r="AA165" s="109" t="n">
        <v>0</v>
      </c>
      <c r="AB165" s="109" t="n">
        <v>0</v>
      </c>
      <c r="AC165" s="109" t="n">
        <v>0</v>
      </c>
      <c r="AD165" s="109" t="n">
        <v>0</v>
      </c>
      <c r="AE165" s="109" t="n">
        <v>0</v>
      </c>
      <c r="AF165" s="109" t="n">
        <v>0</v>
      </c>
      <c r="AG165" s="109" t="n">
        <v>0</v>
      </c>
      <c r="AH165" s="109" t="n">
        <v>0</v>
      </c>
      <c r="AI165" s="109" t="n">
        <v>0</v>
      </c>
      <c r="AJ165" s="109" t="n">
        <v>0</v>
      </c>
      <c r="AK165" s="109" t="n">
        <v>0</v>
      </c>
      <c r="AL165" s="109" t="n">
        <v>0</v>
      </c>
      <c r="AM165" s="109" t="n">
        <v>0</v>
      </c>
      <c r="AN165" s="109" t="n">
        <v>0</v>
      </c>
      <c r="AO165" s="109" t="n">
        <v>0</v>
      </c>
      <c r="AP165" s="109" t="n">
        <v>0</v>
      </c>
      <c r="AQ165" s="109" t="n">
        <v>0</v>
      </c>
      <c r="AR165" s="109" t="n">
        <v>0</v>
      </c>
      <c r="AS165" s="109" t="n">
        <v>0</v>
      </c>
      <c r="AT165" s="109" t="n">
        <v>0</v>
      </c>
      <c r="AU165" s="109" t="n">
        <v>0</v>
      </c>
      <c r="AV165" s="109" t="n">
        <v>0</v>
      </c>
      <c r="AW165" s="109" t="n">
        <v>0</v>
      </c>
      <c r="AX165" s="109" t="n">
        <v>0</v>
      </c>
      <c r="AY165" s="109" t="n">
        <v>0</v>
      </c>
      <c r="AZ165" s="109" t="n">
        <v>0</v>
      </c>
      <c r="BA165" s="109" t="n">
        <v>0</v>
      </c>
      <c r="BB165" s="109" t="n">
        <v>0</v>
      </c>
      <c r="BC165" s="109" t="n">
        <v>0</v>
      </c>
      <c r="BD165" s="109" t="n">
        <v>0</v>
      </c>
      <c r="BE165" s="109" t="n">
        <v>0</v>
      </c>
      <c r="BF165" s="109" t="n">
        <v>0</v>
      </c>
      <c r="BG165" s="109" t="n">
        <v>0</v>
      </c>
      <c r="BH165" s="109" t="n">
        <v>0</v>
      </c>
      <c r="BI165" s="109" t="n">
        <v>0</v>
      </c>
      <c r="BJ165" s="109" t="n">
        <v>0</v>
      </c>
      <c r="BK165" s="109" t="n">
        <v>0</v>
      </c>
      <c r="BL165" s="109" t="n">
        <v>0</v>
      </c>
      <c r="BM165" s="109" t="n">
        <v>0</v>
      </c>
      <c r="BN165" s="109" t="n">
        <v>0</v>
      </c>
      <c r="BO165" s="109" t="n">
        <v>0</v>
      </c>
      <c r="BP165" s="109" t="n">
        <v>0</v>
      </c>
      <c r="BQ165" s="109" t="n">
        <v>0</v>
      </c>
      <c r="BR165" s="109" t="n">
        <v>0</v>
      </c>
      <c r="BS165" s="109" t="n">
        <v>0</v>
      </c>
      <c r="BT165" s="109" t="n">
        <v>0</v>
      </c>
      <c r="BU165" s="109" t="n">
        <v>0</v>
      </c>
      <c r="BV165" s="109" t="n">
        <v>0</v>
      </c>
      <c r="BW165" s="109" t="n">
        <v>0</v>
      </c>
      <c r="BX165" s="109" t="n">
        <v>0</v>
      </c>
      <c r="BY165" s="109" t="n">
        <v>0</v>
      </c>
      <c r="BZ165" s="109" t="n">
        <v>0</v>
      </c>
      <c r="CA165" s="109" t="n">
        <v>0</v>
      </c>
      <c r="CB165" s="109" t="n">
        <v>0</v>
      </c>
      <c r="CC165" s="109" t="n">
        <v>0</v>
      </c>
      <c r="CD165" s="109" t="n">
        <v>0</v>
      </c>
      <c r="CE165" s="109" t="n">
        <v>0</v>
      </c>
      <c r="CF165" s="109" t="n">
        <v>0</v>
      </c>
      <c r="CG165" s="109" t="n">
        <v>0</v>
      </c>
      <c r="CH165" s="109" t="n">
        <v>0</v>
      </c>
      <c r="CI165" s="109" t="n">
        <v>0</v>
      </c>
      <c r="CJ165" s="109" t="n">
        <v>0</v>
      </c>
      <c r="CK165" s="109" t="n">
        <v>0</v>
      </c>
      <c r="CL165" s="109" t="n">
        <v>0</v>
      </c>
      <c r="CM165" s="109" t="n">
        <v>0</v>
      </c>
      <c r="CN165" s="109" t="n">
        <v>0</v>
      </c>
      <c r="CO165" s="109" t="n">
        <v>0</v>
      </c>
      <c r="CP165" s="109" t="n">
        <v>0</v>
      </c>
      <c r="CQ165" s="109" t="n">
        <v>0</v>
      </c>
      <c r="CR165" s="109" t="n">
        <v>0</v>
      </c>
      <c r="CS165" s="109" t="n">
        <v>0</v>
      </c>
      <c r="CT165" s="109" t="n">
        <v>0</v>
      </c>
      <c r="CU165" s="109" t="n">
        <v>0</v>
      </c>
      <c r="CV165" s="109" t="n">
        <v>0</v>
      </c>
      <c r="CW165" s="109" t="n">
        <v>0</v>
      </c>
      <c r="CX165" s="109" t="n">
        <v>0</v>
      </c>
      <c r="CY165" s="109" t="n">
        <v>0</v>
      </c>
      <c r="CZ165" s="109" t="n">
        <v>0</v>
      </c>
      <c r="DA165" s="109" t="n">
        <v>0</v>
      </c>
      <c r="DB165" s="109" t="n">
        <v>0</v>
      </c>
      <c r="DC165" s="109" t="n">
        <v>0</v>
      </c>
      <c r="DD165" s="109" t="n">
        <v>0</v>
      </c>
      <c r="DE165" s="109" t="n">
        <v>0</v>
      </c>
      <c r="DF165" s="109" t="n">
        <v>0</v>
      </c>
      <c r="DG165" s="109" t="n">
        <v>0</v>
      </c>
      <c r="DH165" s="109" t="n">
        <v>0</v>
      </c>
      <c r="DI165" s="109" t="n">
        <v>0</v>
      </c>
      <c r="DJ165" s="109" t="n">
        <v>0</v>
      </c>
      <c r="DK165" s="109" t="n">
        <v>0</v>
      </c>
      <c r="DL165" s="109" t="n">
        <v>0</v>
      </c>
      <c r="DM165" s="109" t="n">
        <v>0</v>
      </c>
      <c r="DN165" s="109" t="n">
        <v>0</v>
      </c>
      <c r="DO165" s="109" t="n">
        <v>0</v>
      </c>
      <c r="DP165" s="109" t="n">
        <v>0</v>
      </c>
      <c r="DQ165" s="109" t="n">
        <v>0</v>
      </c>
      <c r="DR165" s="109" t="n">
        <v>0</v>
      </c>
      <c r="DS165" s="109" t="n">
        <v>0</v>
      </c>
      <c r="DT165" s="109" t="n">
        <v>0</v>
      </c>
      <c r="DU165" s="109" t="n">
        <v>0</v>
      </c>
      <c r="DV165" s="109" t="n">
        <v>0</v>
      </c>
      <c r="DW165" s="109" t="n">
        <v>0</v>
      </c>
      <c r="DX165" s="109" t="n">
        <v>0</v>
      </c>
      <c r="DY165" s="109" t="n">
        <v>0</v>
      </c>
      <c r="DZ165" s="109" t="n">
        <v>0</v>
      </c>
      <c r="EA165" s="109" t="n">
        <v>0</v>
      </c>
      <c r="EB165" s="109" t="n">
        <v>0</v>
      </c>
      <c r="EC165" s="109" t="n">
        <v>0</v>
      </c>
      <c r="ED165" s="109" t="n">
        <v>0</v>
      </c>
      <c r="EE165" s="109" t="n">
        <v>0</v>
      </c>
      <c r="EF165" s="109" t="n">
        <v>0</v>
      </c>
      <c r="EG165" s="109" t="n">
        <v>0</v>
      </c>
      <c r="EH165" s="109" t="n">
        <v>0</v>
      </c>
      <c r="EI165" s="109" t="n">
        <v>0</v>
      </c>
      <c r="EJ165" s="109" t="n">
        <v>0</v>
      </c>
      <c r="EK165" s="109" t="n">
        <v>0</v>
      </c>
      <c r="EL165" s="109" t="n">
        <v>0</v>
      </c>
      <c r="EM165" s="109" t="n">
        <v>0</v>
      </c>
      <c r="EN165" s="109" t="n">
        <v>0</v>
      </c>
      <c r="EO165" s="109" t="n">
        <v>0</v>
      </c>
      <c r="EP165" s="109" t="n">
        <v>0</v>
      </c>
      <c r="EQ165" s="109" t="n">
        <v>0</v>
      </c>
      <c r="ER165" s="109" t="n">
        <v>0</v>
      </c>
      <c r="ES165" s="109" t="n">
        <v>0</v>
      </c>
      <c r="ET165" s="109" t="n">
        <v>0</v>
      </c>
      <c r="EU165" s="109" t="n">
        <v>0</v>
      </c>
      <c r="EV165" s="109" t="n">
        <v>0</v>
      </c>
      <c r="EW165" s="109" t="n">
        <v>0</v>
      </c>
      <c r="EX165" s="109" t="n">
        <v>0</v>
      </c>
      <c r="EY165" s="109" t="n">
        <f aca="false">ROUND(SUM(F165:EX165),5)</f>
        <v>0</v>
      </c>
      <c r="EZ165" s="114"/>
      <c r="FA165" s="125"/>
      <c r="FB165" s="114"/>
      <c r="FC165" s="125"/>
      <c r="FD165" s="114"/>
      <c r="FE165" s="125"/>
      <c r="FF165" s="114"/>
      <c r="FG165" s="125"/>
      <c r="FH165" s="114"/>
      <c r="FI165" s="125"/>
      <c r="FJ165" s="114"/>
      <c r="FK165" s="125"/>
      <c r="FL165" s="114"/>
      <c r="FM165" s="125"/>
      <c r="FN165" s="114"/>
      <c r="FO165" s="125"/>
      <c r="FP165" s="114"/>
      <c r="FQ165" s="125"/>
      <c r="FR165" s="114"/>
      <c r="FS165" s="125"/>
      <c r="FT165" s="114"/>
      <c r="FU165" s="125"/>
      <c r="FV165" s="114"/>
      <c r="FW165" s="125"/>
      <c r="FX165" s="114"/>
      <c r="FY165" s="125"/>
      <c r="FZ165" s="114"/>
      <c r="GA165" s="125"/>
      <c r="GB165" s="114"/>
      <c r="GC165" s="125"/>
      <c r="GD165" s="114"/>
      <c r="GE165" s="125"/>
      <c r="GF165" s="114"/>
      <c r="GG165" s="125"/>
      <c r="GH165" s="114"/>
      <c r="GI165" s="125"/>
      <c r="GJ165" s="114"/>
      <c r="GK165" s="125"/>
      <c r="GL165" s="114"/>
      <c r="GM165" s="125"/>
      <c r="GN165" s="114"/>
      <c r="GO165" s="125"/>
      <c r="GP165" s="114"/>
      <c r="GQ165" s="125"/>
      <c r="GR165" s="114"/>
      <c r="GS165" s="125"/>
      <c r="GT165" s="114"/>
      <c r="GU165" s="125"/>
      <c r="GV165" s="114"/>
      <c r="GW165" s="125"/>
      <c r="GX165" s="114"/>
      <c r="GY165" s="125"/>
      <c r="GZ165" s="114"/>
      <c r="HA165" s="125"/>
      <c r="HB165" s="114"/>
      <c r="HC165" s="125"/>
      <c r="HD165" s="114"/>
      <c r="HE165" s="125"/>
      <c r="HF165" s="114"/>
      <c r="HG165" s="125"/>
      <c r="HH165" s="114"/>
      <c r="HI165" s="125"/>
      <c r="HJ165" s="114"/>
      <c r="HK165" s="125"/>
      <c r="HL165" s="114"/>
      <c r="HM165" s="125"/>
      <c r="HN165" s="114"/>
      <c r="HO165" s="125"/>
      <c r="HP165" s="114"/>
      <c r="HQ165" s="125"/>
      <c r="HR165" s="114"/>
      <c r="HS165" s="125"/>
      <c r="HT165" s="114"/>
      <c r="HU165" s="125"/>
      <c r="HV165" s="114"/>
      <c r="HW165" s="125"/>
      <c r="HX165" s="114"/>
      <c r="HY165" s="125"/>
      <c r="HZ165" s="114"/>
      <c r="IA165" s="125"/>
      <c r="IB165" s="114"/>
      <c r="IC165" s="125"/>
      <c r="ID165" s="114"/>
      <c r="IE165" s="125"/>
      <c r="IF165" s="114"/>
      <c r="IG165" s="125"/>
      <c r="IH165" s="114"/>
      <c r="II165" s="125"/>
      <c r="IJ165" s="114"/>
      <c r="IK165" s="125"/>
      <c r="IL165" s="114"/>
      <c r="IM165" s="125"/>
      <c r="IN165" s="114"/>
      <c r="IO165" s="125"/>
      <c r="IP165" s="114"/>
      <c r="IQ165" s="125"/>
      <c r="IR165" s="114"/>
      <c r="IS165" s="125"/>
      <c r="IT165" s="114"/>
      <c r="IU165" s="125"/>
      <c r="IV165" s="114"/>
      <c r="IW165" s="125"/>
      <c r="IX165" s="114"/>
      <c r="IY165" s="125"/>
      <c r="IZ165" s="114"/>
      <c r="JA165" s="125"/>
      <c r="JB165" s="114"/>
      <c r="JC165" s="125"/>
      <c r="JD165" s="114"/>
      <c r="JE165" s="125"/>
      <c r="JF165" s="114"/>
      <c r="JG165" s="125"/>
      <c r="JH165" s="114"/>
      <c r="JI165" s="125"/>
      <c r="JJ165" s="114"/>
      <c r="JK165" s="125"/>
      <c r="JL165" s="114"/>
      <c r="JM165" s="125"/>
      <c r="JN165" s="114"/>
      <c r="JO165" s="125"/>
      <c r="JP165" s="114"/>
      <c r="JQ165" s="125"/>
      <c r="JR165" s="114"/>
      <c r="JS165" s="125"/>
      <c r="JT165" s="114"/>
      <c r="JU165" s="125"/>
      <c r="JV165" s="114"/>
      <c r="JW165" s="125"/>
      <c r="JX165" s="114"/>
      <c r="JY165" s="126"/>
      <c r="JZ165" s="126"/>
      <c r="KA165" s="126"/>
      <c r="KB165" s="126"/>
      <c r="KC165" s="126"/>
      <c r="KD165" s="126"/>
      <c r="KE165" s="126"/>
      <c r="KF165" s="126"/>
      <c r="KG165" s="126"/>
      <c r="KH165" s="126"/>
      <c r="KI165" s="126"/>
      <c r="KJ165" s="126"/>
      <c r="KK165" s="126"/>
      <c r="KL165" s="126"/>
    </row>
    <row r="166" customFormat="false" ht="13.8" hidden="false" customHeight="false" outlineLevel="0" collapsed="false">
      <c r="A166" s="76"/>
      <c r="B166" s="76"/>
      <c r="C166" s="76"/>
      <c r="D166" s="76" t="s">
        <v>200</v>
      </c>
      <c r="E166" s="76"/>
      <c r="F166" s="109"/>
      <c r="G166" s="109"/>
      <c r="H166" s="109"/>
      <c r="I166" s="109"/>
      <c r="J166" s="109"/>
      <c r="K166" s="109"/>
      <c r="L166" s="109"/>
      <c r="M166" s="109"/>
      <c r="N166" s="109"/>
      <c r="O166" s="109"/>
      <c r="P166" s="109"/>
      <c r="Q166" s="109"/>
      <c r="R166" s="109"/>
      <c r="S166" s="109"/>
      <c r="T166" s="109"/>
      <c r="U166" s="109"/>
      <c r="V166" s="109"/>
      <c r="W166" s="109"/>
      <c r="X166" s="109"/>
      <c r="Y166" s="109"/>
      <c r="Z166" s="109"/>
      <c r="AA166" s="109"/>
      <c r="AB166" s="109"/>
      <c r="AC166" s="109"/>
      <c r="AD166" s="109"/>
      <c r="AE166" s="109"/>
      <c r="AF166" s="109"/>
      <c r="AG166" s="109"/>
      <c r="AH166" s="109"/>
      <c r="AI166" s="109"/>
      <c r="AJ166" s="109"/>
      <c r="AK166" s="109"/>
      <c r="AL166" s="109"/>
      <c r="AM166" s="109"/>
      <c r="AN166" s="109"/>
      <c r="AO166" s="109"/>
      <c r="AP166" s="109"/>
      <c r="AQ166" s="109"/>
      <c r="AR166" s="109"/>
      <c r="AS166" s="109"/>
      <c r="AT166" s="109"/>
      <c r="AU166" s="109"/>
      <c r="AV166" s="109"/>
      <c r="AW166" s="109"/>
      <c r="AX166" s="109"/>
      <c r="AY166" s="109"/>
      <c r="AZ166" s="109"/>
      <c r="BA166" s="109"/>
      <c r="BB166" s="109"/>
      <c r="BC166" s="109"/>
      <c r="BD166" s="109"/>
      <c r="BE166" s="109"/>
      <c r="BF166" s="109"/>
      <c r="BG166" s="109"/>
      <c r="BH166" s="109"/>
      <c r="BI166" s="109"/>
      <c r="BJ166" s="109"/>
      <c r="BK166" s="109"/>
      <c r="BL166" s="109"/>
      <c r="BM166" s="109"/>
      <c r="BN166" s="109"/>
      <c r="BO166" s="109"/>
      <c r="BP166" s="109"/>
      <c r="BQ166" s="109"/>
      <c r="BR166" s="109"/>
      <c r="BS166" s="109"/>
      <c r="BT166" s="109"/>
      <c r="BU166" s="109"/>
      <c r="BV166" s="109"/>
      <c r="BW166" s="109"/>
      <c r="BX166" s="109"/>
      <c r="BY166" s="109"/>
      <c r="BZ166" s="109"/>
      <c r="CA166" s="109"/>
      <c r="CB166" s="109"/>
      <c r="CC166" s="109"/>
      <c r="CD166" s="109"/>
      <c r="CE166" s="109"/>
      <c r="CF166" s="109"/>
      <c r="CG166" s="109"/>
      <c r="CH166" s="109"/>
      <c r="CI166" s="109"/>
      <c r="CJ166" s="109"/>
      <c r="CK166" s="109"/>
      <c r="CL166" s="109"/>
      <c r="CM166" s="109"/>
      <c r="CN166" s="109"/>
      <c r="CO166" s="109"/>
      <c r="CP166" s="109"/>
      <c r="CQ166" s="109"/>
      <c r="CR166" s="109"/>
      <c r="CS166" s="109"/>
      <c r="CT166" s="109"/>
      <c r="CU166" s="109"/>
      <c r="CV166" s="109"/>
      <c r="CW166" s="109"/>
      <c r="CX166" s="109"/>
      <c r="CY166" s="109"/>
      <c r="CZ166" s="109"/>
      <c r="DA166" s="109"/>
      <c r="DB166" s="109"/>
      <c r="DC166" s="109"/>
      <c r="DD166" s="109"/>
      <c r="DE166" s="109"/>
      <c r="DF166" s="109"/>
      <c r="DG166" s="109"/>
      <c r="DH166" s="109"/>
      <c r="DI166" s="109"/>
      <c r="DJ166" s="109"/>
      <c r="DK166" s="109"/>
      <c r="DL166" s="109"/>
      <c r="DM166" s="109"/>
      <c r="DN166" s="109"/>
      <c r="DO166" s="109"/>
      <c r="DP166" s="109"/>
      <c r="DQ166" s="109"/>
      <c r="DR166" s="109"/>
      <c r="DS166" s="109"/>
      <c r="DT166" s="109"/>
      <c r="DU166" s="109"/>
      <c r="DV166" s="109"/>
      <c r="DW166" s="109"/>
      <c r="DX166" s="109"/>
      <c r="DY166" s="109"/>
      <c r="DZ166" s="109"/>
      <c r="EA166" s="109"/>
      <c r="EB166" s="109"/>
      <c r="EC166" s="109"/>
      <c r="ED166" s="109"/>
      <c r="EE166" s="109"/>
      <c r="EF166" s="109"/>
      <c r="EG166" s="109"/>
      <c r="EH166" s="109"/>
      <c r="EI166" s="109"/>
      <c r="EJ166" s="109"/>
      <c r="EK166" s="109"/>
      <c r="EL166" s="109"/>
      <c r="EM166" s="109"/>
      <c r="EN166" s="109"/>
      <c r="EO166" s="109"/>
      <c r="EP166" s="109"/>
      <c r="EQ166" s="109"/>
      <c r="ER166" s="109"/>
      <c r="ES166" s="109"/>
      <c r="ET166" s="109"/>
      <c r="EU166" s="109"/>
      <c r="EV166" s="109"/>
      <c r="EW166" s="109"/>
      <c r="EX166" s="109"/>
      <c r="EY166" s="109"/>
      <c r="EZ166" s="114"/>
      <c r="FA166" s="125"/>
      <c r="FB166" s="114"/>
      <c r="FC166" s="125"/>
      <c r="FD166" s="114"/>
      <c r="FE166" s="125"/>
      <c r="FF166" s="114"/>
      <c r="FG166" s="125"/>
      <c r="FH166" s="114"/>
      <c r="FI166" s="125"/>
      <c r="FJ166" s="114"/>
      <c r="FK166" s="125"/>
      <c r="FL166" s="114"/>
      <c r="FM166" s="125"/>
      <c r="FN166" s="114"/>
      <c r="FO166" s="125"/>
      <c r="FP166" s="114"/>
      <c r="FQ166" s="125"/>
      <c r="FR166" s="114"/>
      <c r="FS166" s="125"/>
      <c r="FT166" s="114"/>
      <c r="FU166" s="125"/>
      <c r="FV166" s="114"/>
      <c r="FW166" s="125"/>
      <c r="FX166" s="114"/>
      <c r="FY166" s="125"/>
      <c r="FZ166" s="114"/>
      <c r="GA166" s="125"/>
      <c r="GB166" s="114"/>
      <c r="GC166" s="125"/>
      <c r="GD166" s="114"/>
      <c r="GE166" s="125"/>
      <c r="GF166" s="114"/>
      <c r="GG166" s="125"/>
      <c r="GH166" s="114"/>
      <c r="GI166" s="125"/>
      <c r="GJ166" s="114"/>
      <c r="GK166" s="125"/>
      <c r="GL166" s="114"/>
      <c r="GM166" s="125"/>
      <c r="GN166" s="114"/>
      <c r="GO166" s="125"/>
      <c r="GP166" s="114"/>
      <c r="GQ166" s="125"/>
      <c r="GR166" s="114"/>
      <c r="GS166" s="125"/>
      <c r="GT166" s="114"/>
      <c r="GU166" s="125"/>
      <c r="GV166" s="114"/>
      <c r="GW166" s="125"/>
      <c r="GX166" s="114"/>
      <c r="GY166" s="125"/>
      <c r="GZ166" s="114"/>
      <c r="HA166" s="125"/>
      <c r="HB166" s="114"/>
      <c r="HC166" s="125"/>
      <c r="HD166" s="114"/>
      <c r="HE166" s="125"/>
      <c r="HF166" s="114"/>
      <c r="HG166" s="125"/>
      <c r="HH166" s="114"/>
      <c r="HI166" s="125"/>
      <c r="HJ166" s="114"/>
      <c r="HK166" s="125"/>
      <c r="HL166" s="114"/>
      <c r="HM166" s="125"/>
      <c r="HN166" s="114"/>
      <c r="HO166" s="125"/>
      <c r="HP166" s="114"/>
      <c r="HQ166" s="125"/>
      <c r="HR166" s="114"/>
      <c r="HS166" s="125"/>
      <c r="HT166" s="114"/>
      <c r="HU166" s="125"/>
      <c r="HV166" s="114"/>
      <c r="HW166" s="125"/>
      <c r="HX166" s="114"/>
      <c r="HY166" s="125"/>
      <c r="HZ166" s="114"/>
      <c r="IA166" s="125"/>
      <c r="IB166" s="114"/>
      <c r="IC166" s="125"/>
      <c r="ID166" s="114"/>
      <c r="IE166" s="125"/>
      <c r="IF166" s="114"/>
      <c r="IG166" s="125"/>
      <c r="IH166" s="114"/>
      <c r="II166" s="125"/>
      <c r="IJ166" s="114"/>
      <c r="IK166" s="125"/>
      <c r="IL166" s="114"/>
      <c r="IM166" s="125"/>
      <c r="IN166" s="114"/>
      <c r="IO166" s="125"/>
      <c r="IP166" s="114"/>
      <c r="IQ166" s="125"/>
      <c r="IR166" s="114"/>
      <c r="IS166" s="125"/>
      <c r="IT166" s="114"/>
      <c r="IU166" s="125"/>
      <c r="IV166" s="114"/>
      <c r="IW166" s="125"/>
      <c r="IX166" s="114"/>
      <c r="IY166" s="125"/>
      <c r="IZ166" s="114"/>
      <c r="JA166" s="125"/>
      <c r="JB166" s="114"/>
      <c r="JC166" s="125"/>
      <c r="JD166" s="114"/>
      <c r="JE166" s="125"/>
      <c r="JF166" s="114"/>
      <c r="JG166" s="125"/>
      <c r="JH166" s="114"/>
      <c r="JI166" s="125"/>
      <c r="JJ166" s="114"/>
      <c r="JK166" s="125"/>
      <c r="JL166" s="114"/>
      <c r="JM166" s="125"/>
      <c r="JN166" s="114"/>
      <c r="JO166" s="125"/>
      <c r="JP166" s="114"/>
      <c r="JQ166" s="125"/>
      <c r="JR166" s="114"/>
      <c r="JS166" s="125"/>
      <c r="JT166" s="114"/>
      <c r="JU166" s="125"/>
      <c r="JV166" s="114"/>
      <c r="JW166" s="125"/>
      <c r="JX166" s="114"/>
      <c r="JY166" s="126"/>
      <c r="JZ166" s="126"/>
      <c r="KA166" s="126"/>
      <c r="KB166" s="126"/>
      <c r="KC166" s="126"/>
      <c r="KD166" s="126"/>
      <c r="KE166" s="126"/>
      <c r="KF166" s="126"/>
      <c r="KG166" s="126"/>
      <c r="KH166" s="126"/>
      <c r="KI166" s="126"/>
      <c r="KJ166" s="126"/>
      <c r="KK166" s="126"/>
      <c r="KL166" s="126"/>
    </row>
    <row r="167" customFormat="false" ht="13.8" hidden="false" customHeight="false" outlineLevel="0" collapsed="false">
      <c r="A167" s="76"/>
      <c r="B167" s="76"/>
      <c r="C167" s="76"/>
      <c r="D167" s="76"/>
      <c r="E167" s="76" t="s">
        <v>41</v>
      </c>
      <c r="F167" s="109" t="n">
        <v>0</v>
      </c>
      <c r="G167" s="109" t="n">
        <v>9932.58</v>
      </c>
      <c r="H167" s="109" t="n">
        <v>190290.32</v>
      </c>
      <c r="I167" s="109" t="n">
        <v>0</v>
      </c>
      <c r="J167" s="109" t="n">
        <v>0</v>
      </c>
      <c r="K167" s="109" t="n">
        <v>0</v>
      </c>
      <c r="L167" s="109" t="n">
        <v>0</v>
      </c>
      <c r="M167" s="109" t="n">
        <v>0</v>
      </c>
      <c r="N167" s="109" t="n">
        <v>0</v>
      </c>
      <c r="O167" s="109" t="n">
        <v>652425.21</v>
      </c>
      <c r="P167" s="109" t="n">
        <v>7200</v>
      </c>
      <c r="Q167" s="109" t="n">
        <v>109622.04</v>
      </c>
      <c r="R167" s="109" t="n">
        <v>0</v>
      </c>
      <c r="S167" s="109" t="n">
        <v>0</v>
      </c>
      <c r="T167" s="109" t="n">
        <v>0</v>
      </c>
      <c r="U167" s="109" t="n">
        <v>3048</v>
      </c>
      <c r="V167" s="109" t="n">
        <v>114591</v>
      </c>
      <c r="W167" s="109" t="n">
        <v>0</v>
      </c>
      <c r="X167" s="109" t="n">
        <v>0</v>
      </c>
      <c r="Y167" s="109" t="n">
        <v>411999.96</v>
      </c>
      <c r="Z167" s="109" t="n">
        <v>0</v>
      </c>
      <c r="AA167" s="109" t="n">
        <v>0</v>
      </c>
      <c r="AB167" s="109" t="n">
        <v>0</v>
      </c>
      <c r="AC167" s="109" t="n">
        <v>0</v>
      </c>
      <c r="AD167" s="109" t="n">
        <v>187200</v>
      </c>
      <c r="AE167" s="109" t="n">
        <v>6649</v>
      </c>
      <c r="AF167" s="109" t="n">
        <v>0</v>
      </c>
      <c r="AG167" s="109" t="n">
        <v>42600</v>
      </c>
      <c r="AH167" s="109" t="n">
        <v>0</v>
      </c>
      <c r="AI167" s="109" t="n">
        <v>0</v>
      </c>
      <c r="AJ167" s="109" t="n">
        <v>10</v>
      </c>
      <c r="AK167" s="109" t="n">
        <v>0</v>
      </c>
      <c r="AL167" s="109" t="n">
        <v>0</v>
      </c>
      <c r="AM167" s="109" t="n">
        <v>0</v>
      </c>
      <c r="AN167" s="109" t="n">
        <v>7628</v>
      </c>
      <c r="AO167" s="109" t="n">
        <v>0</v>
      </c>
      <c r="AP167" s="109" t="n">
        <v>0</v>
      </c>
      <c r="AQ167" s="109" t="n">
        <v>8400</v>
      </c>
      <c r="AR167" s="109" t="n">
        <v>0</v>
      </c>
      <c r="AS167" s="109" t="n">
        <v>0</v>
      </c>
      <c r="AT167" s="109" t="n">
        <v>314137.35</v>
      </c>
      <c r="AU167" s="109" t="n">
        <v>2400</v>
      </c>
      <c r="AV167" s="109" t="n">
        <v>5480</v>
      </c>
      <c r="AW167" s="109" t="n">
        <v>0</v>
      </c>
      <c r="AX167" s="109" t="n">
        <v>4944</v>
      </c>
      <c r="AY167" s="109" t="n">
        <v>0</v>
      </c>
      <c r="AZ167" s="109" t="n">
        <v>31600</v>
      </c>
      <c r="BA167" s="109" t="n">
        <v>2873.4</v>
      </c>
      <c r="BB167" s="109" t="n">
        <v>0</v>
      </c>
      <c r="BC167" s="109" t="n">
        <v>0</v>
      </c>
      <c r="BD167" s="109" t="n">
        <v>0</v>
      </c>
      <c r="BE167" s="109" t="n">
        <v>0</v>
      </c>
      <c r="BF167" s="109" t="n">
        <v>3994.64</v>
      </c>
      <c r="BG167" s="109" t="n">
        <v>89874</v>
      </c>
      <c r="BH167" s="109" t="n">
        <v>0</v>
      </c>
      <c r="BI167" s="109" t="n">
        <v>0</v>
      </c>
      <c r="BJ167" s="109" t="n">
        <v>0</v>
      </c>
      <c r="BK167" s="109" t="n">
        <v>236900.04</v>
      </c>
      <c r="BL167" s="109" t="n">
        <v>0</v>
      </c>
      <c r="BM167" s="109" t="n">
        <v>102999.96</v>
      </c>
      <c r="BN167" s="109" t="n">
        <v>0</v>
      </c>
      <c r="BO167" s="109" t="n">
        <v>2700</v>
      </c>
      <c r="BP167" s="109" t="n">
        <v>0</v>
      </c>
      <c r="BQ167" s="109" t="n">
        <v>0</v>
      </c>
      <c r="BR167" s="109" t="n">
        <v>0</v>
      </c>
      <c r="BS167" s="109" t="n">
        <v>0</v>
      </c>
      <c r="BT167" s="109" t="n">
        <v>0</v>
      </c>
      <c r="BU167" s="109" t="n">
        <v>226212.03</v>
      </c>
      <c r="BV167" s="109" t="n">
        <v>46350</v>
      </c>
      <c r="BW167" s="109" t="n">
        <v>0</v>
      </c>
      <c r="BX167" s="109" t="n">
        <v>120000</v>
      </c>
      <c r="BY167" s="109" t="n">
        <v>0</v>
      </c>
      <c r="BZ167" s="109" t="n">
        <v>0</v>
      </c>
      <c r="CA167" s="109" t="n">
        <v>0</v>
      </c>
      <c r="CB167" s="109" t="n">
        <v>51500.04</v>
      </c>
      <c r="CC167" s="109" t="n">
        <v>0</v>
      </c>
      <c r="CD167" s="109" t="n">
        <v>0</v>
      </c>
      <c r="CE167" s="109" t="n">
        <v>0</v>
      </c>
      <c r="CF167" s="109" t="n">
        <v>139081.96</v>
      </c>
      <c r="CG167" s="109" t="n">
        <v>0</v>
      </c>
      <c r="CH167" s="109" t="n">
        <v>0</v>
      </c>
      <c r="CI167" s="109" t="n">
        <v>0</v>
      </c>
      <c r="CJ167" s="109" t="n">
        <v>7450</v>
      </c>
      <c r="CK167" s="109" t="n">
        <v>0</v>
      </c>
      <c r="CL167" s="109" t="n">
        <v>0</v>
      </c>
      <c r="CM167" s="109" t="n">
        <v>0</v>
      </c>
      <c r="CN167" s="109" t="n">
        <v>0</v>
      </c>
      <c r="CO167" s="109" t="n">
        <v>0</v>
      </c>
      <c r="CP167" s="109" t="n">
        <v>0</v>
      </c>
      <c r="CQ167" s="109" t="n">
        <v>3905.28</v>
      </c>
      <c r="CR167" s="109" t="n">
        <v>21647</v>
      </c>
      <c r="CS167" s="109" t="n">
        <v>515000.04</v>
      </c>
      <c r="CT167" s="109" t="n">
        <v>121382.04</v>
      </c>
      <c r="CU167" s="109" t="n">
        <v>0</v>
      </c>
      <c r="CV167" s="109" t="n">
        <v>105364.36</v>
      </c>
      <c r="CW167" s="109" t="n">
        <v>0</v>
      </c>
      <c r="CX167" s="109" t="n">
        <v>0</v>
      </c>
      <c r="CY167" s="109" t="n">
        <v>3330</v>
      </c>
      <c r="CZ167" s="109" t="n">
        <v>0</v>
      </c>
      <c r="DA167" s="109" t="n">
        <v>41199.96</v>
      </c>
      <c r="DB167" s="109" t="n">
        <v>0</v>
      </c>
      <c r="DC167" s="109" t="n">
        <v>0</v>
      </c>
      <c r="DD167" s="109" t="n">
        <v>140000.04</v>
      </c>
      <c r="DE167" s="109" t="n">
        <v>14124</v>
      </c>
      <c r="DF167" s="109" t="n">
        <v>195699.96</v>
      </c>
      <c r="DG167" s="109" t="n">
        <v>9600</v>
      </c>
      <c r="DH167" s="109" t="n">
        <v>1100</v>
      </c>
      <c r="DI167" s="109" t="n">
        <v>0</v>
      </c>
      <c r="DJ167" s="109" t="n">
        <v>0</v>
      </c>
      <c r="DK167" s="109" t="n">
        <v>0</v>
      </c>
      <c r="DL167" s="109" t="n">
        <v>51500.04</v>
      </c>
      <c r="DM167" s="109" t="n">
        <v>0</v>
      </c>
      <c r="DN167" s="109" t="n">
        <v>66647.76</v>
      </c>
      <c r="DO167" s="109" t="n">
        <v>0</v>
      </c>
      <c r="DP167" s="109" t="n">
        <v>0</v>
      </c>
      <c r="DQ167" s="109" t="n">
        <v>0</v>
      </c>
      <c r="DR167" s="109" t="n">
        <v>0</v>
      </c>
      <c r="DS167" s="109" t="n">
        <v>0</v>
      </c>
      <c r="DT167" s="109" t="n">
        <v>0</v>
      </c>
      <c r="DU167" s="109" t="n">
        <v>0</v>
      </c>
      <c r="DV167" s="109" t="n">
        <v>0</v>
      </c>
      <c r="DW167" s="109" t="n">
        <v>25749.96</v>
      </c>
      <c r="DX167" s="109" t="n">
        <v>0</v>
      </c>
      <c r="DY167" s="109" t="n">
        <v>24505</v>
      </c>
      <c r="DZ167" s="109" t="n">
        <v>400</v>
      </c>
      <c r="EA167" s="109" t="n">
        <v>0</v>
      </c>
      <c r="EB167" s="109" t="n">
        <v>0</v>
      </c>
      <c r="EC167" s="109" t="n">
        <v>0</v>
      </c>
      <c r="ED167" s="109" t="n">
        <v>499</v>
      </c>
      <c r="EE167" s="109" t="n">
        <v>0</v>
      </c>
      <c r="EF167" s="109" t="n">
        <v>0</v>
      </c>
      <c r="EG167" s="109" t="n">
        <v>0</v>
      </c>
      <c r="EH167" s="109" t="n">
        <v>0</v>
      </c>
      <c r="EI167" s="109" t="n">
        <v>3000</v>
      </c>
      <c r="EJ167" s="109" t="n">
        <v>424359.96</v>
      </c>
      <c r="EK167" s="109" t="n">
        <v>6876</v>
      </c>
      <c r="EL167" s="109" t="n">
        <v>0</v>
      </c>
      <c r="EM167" s="109" t="n">
        <v>445376.74</v>
      </c>
      <c r="EN167" s="109" t="n">
        <v>415699.96</v>
      </c>
      <c r="EO167" s="109" t="n">
        <v>0</v>
      </c>
      <c r="EP167" s="109" t="n">
        <v>0</v>
      </c>
      <c r="EQ167" s="109" t="n">
        <v>0</v>
      </c>
      <c r="ER167" s="109" t="n">
        <v>134366.96</v>
      </c>
      <c r="ES167" s="109" t="n">
        <v>74400</v>
      </c>
      <c r="ET167" s="109" t="n">
        <v>0</v>
      </c>
      <c r="EU167" s="109" t="n">
        <v>0</v>
      </c>
      <c r="EV167" s="109" t="n">
        <v>0</v>
      </c>
      <c r="EW167" s="109" t="n">
        <v>0</v>
      </c>
      <c r="EX167" s="109" t="n">
        <v>0</v>
      </c>
      <c r="EY167" s="109" t="n">
        <f aca="false">ROUND(SUM(F167:EX167),5)</f>
        <v>5985827.59</v>
      </c>
      <c r="EZ167" s="114"/>
      <c r="FA167" s="125"/>
      <c r="FB167" s="114"/>
      <c r="FC167" s="125"/>
      <c r="FD167" s="114"/>
      <c r="FE167" s="125"/>
      <c r="FF167" s="114"/>
      <c r="FG167" s="125"/>
      <c r="FH167" s="114"/>
      <c r="FI167" s="125"/>
      <c r="FJ167" s="114"/>
      <c r="FK167" s="125"/>
      <c r="FL167" s="114"/>
      <c r="FM167" s="125"/>
      <c r="FN167" s="114"/>
      <c r="FO167" s="125"/>
      <c r="FP167" s="114"/>
      <c r="FQ167" s="125"/>
      <c r="FR167" s="114"/>
      <c r="FS167" s="125"/>
      <c r="FT167" s="114"/>
      <c r="FU167" s="125"/>
      <c r="FV167" s="114"/>
      <c r="FW167" s="125"/>
      <c r="FX167" s="114"/>
      <c r="FY167" s="125"/>
      <c r="FZ167" s="114"/>
      <c r="GA167" s="125"/>
      <c r="GB167" s="114"/>
      <c r="GC167" s="125"/>
      <c r="GD167" s="114"/>
      <c r="GE167" s="125"/>
      <c r="GF167" s="114"/>
      <c r="GG167" s="125"/>
      <c r="GH167" s="114"/>
      <c r="GI167" s="125"/>
      <c r="GJ167" s="114"/>
      <c r="GK167" s="125"/>
      <c r="GL167" s="114"/>
      <c r="GM167" s="125"/>
      <c r="GN167" s="114"/>
      <c r="GO167" s="125"/>
      <c r="GP167" s="114"/>
      <c r="GQ167" s="125"/>
      <c r="GR167" s="114"/>
      <c r="GS167" s="125"/>
      <c r="GT167" s="114"/>
      <c r="GU167" s="125"/>
      <c r="GV167" s="114"/>
      <c r="GW167" s="125"/>
      <c r="GX167" s="114"/>
      <c r="GY167" s="125"/>
      <c r="GZ167" s="114"/>
      <c r="HA167" s="125"/>
      <c r="HB167" s="114"/>
      <c r="HC167" s="125"/>
      <c r="HD167" s="114"/>
      <c r="HE167" s="125"/>
      <c r="HF167" s="114"/>
      <c r="HG167" s="125"/>
      <c r="HH167" s="114"/>
      <c r="HI167" s="125"/>
      <c r="HJ167" s="114"/>
      <c r="HK167" s="125"/>
      <c r="HL167" s="114"/>
      <c r="HM167" s="125"/>
      <c r="HN167" s="114"/>
      <c r="HO167" s="125"/>
      <c r="HP167" s="114"/>
      <c r="HQ167" s="125"/>
      <c r="HR167" s="114"/>
      <c r="HS167" s="125"/>
      <c r="HT167" s="114"/>
      <c r="HU167" s="125"/>
      <c r="HV167" s="114"/>
      <c r="HW167" s="125"/>
      <c r="HX167" s="114"/>
      <c r="HY167" s="125"/>
      <c r="HZ167" s="114"/>
      <c r="IA167" s="125"/>
      <c r="IB167" s="114"/>
      <c r="IC167" s="125"/>
      <c r="ID167" s="114"/>
      <c r="IE167" s="125"/>
      <c r="IF167" s="114"/>
      <c r="IG167" s="125"/>
      <c r="IH167" s="114"/>
      <c r="II167" s="125"/>
      <c r="IJ167" s="114"/>
      <c r="IK167" s="125"/>
      <c r="IL167" s="114"/>
      <c r="IM167" s="125"/>
      <c r="IN167" s="114"/>
      <c r="IO167" s="125"/>
      <c r="IP167" s="114"/>
      <c r="IQ167" s="125"/>
      <c r="IR167" s="114"/>
      <c r="IS167" s="125"/>
      <c r="IT167" s="114"/>
      <c r="IU167" s="125"/>
      <c r="IV167" s="114"/>
      <c r="IW167" s="125"/>
      <c r="IX167" s="114"/>
      <c r="IY167" s="125"/>
      <c r="IZ167" s="114"/>
      <c r="JA167" s="125"/>
      <c r="JB167" s="114"/>
      <c r="JC167" s="125"/>
      <c r="JD167" s="114"/>
      <c r="JE167" s="125"/>
      <c r="JF167" s="114"/>
      <c r="JG167" s="125"/>
      <c r="JH167" s="114"/>
      <c r="JI167" s="125"/>
      <c r="JJ167" s="114"/>
      <c r="JK167" s="125"/>
      <c r="JL167" s="114"/>
      <c r="JM167" s="125"/>
      <c r="JN167" s="114"/>
      <c r="JO167" s="125"/>
      <c r="JP167" s="114"/>
      <c r="JQ167" s="125"/>
      <c r="JR167" s="114"/>
      <c r="JS167" s="125"/>
      <c r="JT167" s="114"/>
      <c r="JU167" s="125"/>
      <c r="JV167" s="114"/>
      <c r="JW167" s="125"/>
      <c r="JX167" s="114"/>
      <c r="JY167" s="126"/>
      <c r="JZ167" s="126"/>
      <c r="KA167" s="126"/>
      <c r="KB167" s="126"/>
      <c r="KC167" s="126"/>
      <c r="KD167" s="126"/>
      <c r="KE167" s="126"/>
      <c r="KF167" s="126"/>
      <c r="KG167" s="126"/>
      <c r="KH167" s="126"/>
      <c r="KI167" s="126"/>
      <c r="KJ167" s="126"/>
      <c r="KK167" s="126"/>
      <c r="KL167" s="126"/>
    </row>
    <row r="168" customFormat="false" ht="13.8" hidden="false" customHeight="false" outlineLevel="0" collapsed="false">
      <c r="A168" s="76"/>
      <c r="B168" s="76"/>
      <c r="C168" s="76"/>
      <c r="D168" s="76"/>
      <c r="E168" s="76" t="s">
        <v>201</v>
      </c>
      <c r="F168" s="109" t="n">
        <v>4032</v>
      </c>
      <c r="G168" s="109" t="n">
        <v>0</v>
      </c>
      <c r="H168" s="109" t="n">
        <v>6428.72</v>
      </c>
      <c r="I168" s="109" t="n">
        <v>815.04</v>
      </c>
      <c r="J168" s="109" t="n">
        <v>0</v>
      </c>
      <c r="K168" s="109" t="n">
        <v>2127</v>
      </c>
      <c r="L168" s="109" t="n">
        <v>0</v>
      </c>
      <c r="M168" s="109" t="n">
        <v>1060.83</v>
      </c>
      <c r="N168" s="109" t="n">
        <v>0</v>
      </c>
      <c r="O168" s="109" t="n">
        <v>372.6</v>
      </c>
      <c r="P168" s="109" t="n">
        <v>0</v>
      </c>
      <c r="Q168" s="109" t="n">
        <v>0</v>
      </c>
      <c r="R168" s="109" t="n">
        <v>0</v>
      </c>
      <c r="S168" s="109" t="n">
        <v>0</v>
      </c>
      <c r="T168" s="109" t="n">
        <v>0</v>
      </c>
      <c r="U168" s="109" t="n">
        <v>0</v>
      </c>
      <c r="V168" s="109" t="n">
        <v>0</v>
      </c>
      <c r="W168" s="109" t="n">
        <v>0</v>
      </c>
      <c r="X168" s="109" t="n">
        <v>1633.06</v>
      </c>
      <c r="Y168" s="109" t="n">
        <v>0</v>
      </c>
      <c r="Z168" s="109" t="n">
        <v>298.75</v>
      </c>
      <c r="AA168" s="109" t="n">
        <v>0</v>
      </c>
      <c r="AB168" s="109" t="n">
        <v>1080</v>
      </c>
      <c r="AC168" s="109" t="n">
        <v>2509</v>
      </c>
      <c r="AD168" s="109" t="n">
        <v>0</v>
      </c>
      <c r="AE168" s="109" t="n">
        <v>795</v>
      </c>
      <c r="AF168" s="109" t="n">
        <v>494.76</v>
      </c>
      <c r="AG168" s="109" t="n">
        <v>0</v>
      </c>
      <c r="AH168" s="109" t="n">
        <v>935</v>
      </c>
      <c r="AI168" s="109" t="n">
        <v>0</v>
      </c>
      <c r="AJ168" s="109" t="n">
        <v>2209.4</v>
      </c>
      <c r="AK168" s="109" t="n">
        <v>810</v>
      </c>
      <c r="AL168" s="109" t="n">
        <v>0</v>
      </c>
      <c r="AM168" s="109" t="n">
        <v>175.97</v>
      </c>
      <c r="AN168" s="109" t="n">
        <v>3398</v>
      </c>
      <c r="AO168" s="109" t="n">
        <v>1153</v>
      </c>
      <c r="AP168" s="109" t="n">
        <v>1035.08</v>
      </c>
      <c r="AQ168" s="109" t="n">
        <v>720</v>
      </c>
      <c r="AR168" s="109" t="n">
        <v>0</v>
      </c>
      <c r="AS168" s="109" t="n">
        <v>1139.4</v>
      </c>
      <c r="AT168" s="109" t="n">
        <v>0</v>
      </c>
      <c r="AU168" s="109" t="n">
        <v>840</v>
      </c>
      <c r="AV168" s="109" t="n">
        <v>1465</v>
      </c>
      <c r="AW168" s="109" t="n">
        <v>0</v>
      </c>
      <c r="AX168" s="109" t="n">
        <v>0</v>
      </c>
      <c r="AY168" s="109" t="n">
        <v>1747</v>
      </c>
      <c r="AZ168" s="109" t="n">
        <v>0</v>
      </c>
      <c r="BA168" s="109" t="n">
        <v>458.4</v>
      </c>
      <c r="BB168" s="109" t="n">
        <v>0</v>
      </c>
      <c r="BC168" s="109" t="n">
        <v>540</v>
      </c>
      <c r="BD168" s="109" t="n">
        <v>4012</v>
      </c>
      <c r="BE168" s="109" t="n">
        <v>0</v>
      </c>
      <c r="BF168" s="109" t="n">
        <v>0</v>
      </c>
      <c r="BG168" s="109" t="n">
        <v>1981.23</v>
      </c>
      <c r="BH168" s="109" t="n">
        <v>1680</v>
      </c>
      <c r="BI168" s="109" t="n">
        <v>1450</v>
      </c>
      <c r="BJ168" s="109" t="n">
        <v>0</v>
      </c>
      <c r="BK168" s="109" t="n">
        <v>0</v>
      </c>
      <c r="BL168" s="109" t="n">
        <v>0</v>
      </c>
      <c r="BM168" s="109" t="n">
        <v>0</v>
      </c>
      <c r="BN168" s="109" t="n">
        <v>1359.24</v>
      </c>
      <c r="BO168" s="109" t="n">
        <v>540</v>
      </c>
      <c r="BP168" s="109" t="n">
        <v>1151.5</v>
      </c>
      <c r="BQ168" s="109" t="n">
        <v>584.98</v>
      </c>
      <c r="BR168" s="109" t="n">
        <v>0</v>
      </c>
      <c r="BS168" s="109" t="n">
        <v>456</v>
      </c>
      <c r="BT168" s="109" t="n">
        <v>0</v>
      </c>
      <c r="BU168" s="109" t="n">
        <v>0</v>
      </c>
      <c r="BV168" s="109" t="n">
        <v>392</v>
      </c>
      <c r="BW168" s="109" t="n">
        <v>0</v>
      </c>
      <c r="BX168" s="109" t="n">
        <v>0</v>
      </c>
      <c r="BY168" s="109" t="n">
        <v>780</v>
      </c>
      <c r="BZ168" s="109" t="n">
        <v>1020</v>
      </c>
      <c r="CA168" s="109" t="n">
        <v>1650</v>
      </c>
      <c r="CB168" s="109" t="n">
        <v>1200</v>
      </c>
      <c r="CC168" s="109" t="n">
        <v>0</v>
      </c>
      <c r="CD168" s="109" t="n">
        <v>2085</v>
      </c>
      <c r="CE168" s="109" t="n">
        <v>0</v>
      </c>
      <c r="CF168" s="109" t="n">
        <v>0</v>
      </c>
      <c r="CG168" s="109" t="n">
        <v>3472.69</v>
      </c>
      <c r="CH168" s="109" t="n">
        <v>1437.84</v>
      </c>
      <c r="CI168" s="109" t="n">
        <v>1008</v>
      </c>
      <c r="CJ168" s="109" t="n">
        <v>2302</v>
      </c>
      <c r="CK168" s="109" t="n">
        <v>0</v>
      </c>
      <c r="CL168" s="109" t="n">
        <v>0</v>
      </c>
      <c r="CM168" s="109" t="n">
        <v>0</v>
      </c>
      <c r="CN168" s="109" t="n">
        <v>0</v>
      </c>
      <c r="CO168" s="109" t="n">
        <v>0</v>
      </c>
      <c r="CP168" s="109" t="n">
        <v>1768.6</v>
      </c>
      <c r="CQ168" s="109" t="n">
        <v>2529.56</v>
      </c>
      <c r="CR168" s="109" t="n">
        <v>0</v>
      </c>
      <c r="CS168" s="109" t="n">
        <v>1194.4</v>
      </c>
      <c r="CT168" s="109" t="n">
        <v>0</v>
      </c>
      <c r="CU168" s="109" t="n">
        <v>600</v>
      </c>
      <c r="CV168" s="109" t="n">
        <v>0</v>
      </c>
      <c r="CW168" s="109" t="n">
        <v>0</v>
      </c>
      <c r="CX168" s="109" t="n">
        <v>636</v>
      </c>
      <c r="CY168" s="109" t="n">
        <v>1107</v>
      </c>
      <c r="CZ168" s="109" t="n">
        <v>705</v>
      </c>
      <c r="DA168" s="109" t="n">
        <v>596</v>
      </c>
      <c r="DB168" s="109" t="n">
        <v>317.42</v>
      </c>
      <c r="DC168" s="109" t="n">
        <v>531.61</v>
      </c>
      <c r="DD168" s="109" t="n">
        <v>0</v>
      </c>
      <c r="DE168" s="109" t="n">
        <v>0</v>
      </c>
      <c r="DF168" s="109" t="n">
        <v>0</v>
      </c>
      <c r="DG168" s="109" t="n">
        <v>600</v>
      </c>
      <c r="DH168" s="109" t="n">
        <v>0</v>
      </c>
      <c r="DI168" s="109" t="n">
        <v>1754.35</v>
      </c>
      <c r="DJ168" s="109" t="n">
        <v>0</v>
      </c>
      <c r="DK168" s="109" t="n">
        <v>0</v>
      </c>
      <c r="DL168" s="109" t="n">
        <v>0</v>
      </c>
      <c r="DM168" s="109" t="n">
        <v>0</v>
      </c>
      <c r="DN168" s="109" t="n">
        <v>0</v>
      </c>
      <c r="DO168" s="109" t="n">
        <v>0</v>
      </c>
      <c r="DP168" s="109" t="n">
        <v>0</v>
      </c>
      <c r="DQ168" s="109" t="n">
        <v>0</v>
      </c>
      <c r="DR168" s="109" t="n">
        <v>0</v>
      </c>
      <c r="DS168" s="109" t="n">
        <v>508.8</v>
      </c>
      <c r="DT168" s="109" t="n">
        <v>258</v>
      </c>
      <c r="DU168" s="109" t="n">
        <v>0</v>
      </c>
      <c r="DV168" s="109" t="n">
        <v>0</v>
      </c>
      <c r="DW168" s="109" t="n">
        <v>0</v>
      </c>
      <c r="DX168" s="109" t="n">
        <v>508.8</v>
      </c>
      <c r="DY168" s="109" t="n">
        <v>0</v>
      </c>
      <c r="DZ168" s="109" t="n">
        <v>0</v>
      </c>
      <c r="EA168" s="109" t="n">
        <v>303</v>
      </c>
      <c r="EB168" s="109" t="n">
        <v>1726.11</v>
      </c>
      <c r="EC168" s="109" t="n">
        <v>0</v>
      </c>
      <c r="ED168" s="109" t="n">
        <v>2819.87</v>
      </c>
      <c r="EE168" s="109" t="n">
        <v>876</v>
      </c>
      <c r="EF168" s="109" t="n">
        <v>0</v>
      </c>
      <c r="EG168" s="109" t="n">
        <v>0</v>
      </c>
      <c r="EH168" s="109" t="n">
        <v>0</v>
      </c>
      <c r="EI168" s="109" t="n">
        <v>0</v>
      </c>
      <c r="EJ168" s="109" t="n">
        <v>704.9</v>
      </c>
      <c r="EK168" s="109" t="n">
        <v>0</v>
      </c>
      <c r="EL168" s="109" t="n">
        <v>2268</v>
      </c>
      <c r="EM168" s="109" t="n">
        <v>1660.6</v>
      </c>
      <c r="EN168" s="109" t="n">
        <v>2024</v>
      </c>
      <c r="EO168" s="109" t="n">
        <v>1740</v>
      </c>
      <c r="EP168" s="109" t="n">
        <v>0</v>
      </c>
      <c r="EQ168" s="109" t="n">
        <v>1548</v>
      </c>
      <c r="ER168" s="109" t="n">
        <v>0</v>
      </c>
      <c r="ES168" s="109" t="n">
        <v>720</v>
      </c>
      <c r="ET168" s="109" t="n">
        <v>0</v>
      </c>
      <c r="EU168" s="109" t="n">
        <v>0</v>
      </c>
      <c r="EV168" s="109" t="n">
        <v>0</v>
      </c>
      <c r="EW168" s="109" t="n">
        <v>0</v>
      </c>
      <c r="EX168" s="109" t="n">
        <v>0</v>
      </c>
      <c r="EY168" s="109" t="n">
        <f aca="false">ROUND(SUM(F168:EX168),5)</f>
        <v>96841.51</v>
      </c>
      <c r="EZ168" s="114"/>
      <c r="FA168" s="125"/>
      <c r="FB168" s="114"/>
      <c r="FC168" s="125"/>
      <c r="FD168" s="114"/>
      <c r="FE168" s="125"/>
      <c r="FF168" s="114"/>
      <c r="FG168" s="125"/>
      <c r="FH168" s="114"/>
      <c r="FI168" s="125"/>
      <c r="FJ168" s="114"/>
      <c r="FK168" s="125"/>
      <c r="FL168" s="114"/>
      <c r="FM168" s="125"/>
      <c r="FN168" s="114"/>
      <c r="FO168" s="125"/>
      <c r="FP168" s="114"/>
      <c r="FQ168" s="125"/>
      <c r="FR168" s="114"/>
      <c r="FS168" s="125"/>
      <c r="FT168" s="114"/>
      <c r="FU168" s="125"/>
      <c r="FV168" s="114"/>
      <c r="FW168" s="125"/>
      <c r="FX168" s="114"/>
      <c r="FY168" s="125"/>
      <c r="FZ168" s="114"/>
      <c r="GA168" s="125"/>
      <c r="GB168" s="114"/>
      <c r="GC168" s="125"/>
      <c r="GD168" s="114"/>
      <c r="GE168" s="125"/>
      <c r="GF168" s="114"/>
      <c r="GG168" s="125"/>
      <c r="GH168" s="114"/>
      <c r="GI168" s="125"/>
      <c r="GJ168" s="114"/>
      <c r="GK168" s="125"/>
      <c r="GL168" s="114"/>
      <c r="GM168" s="125"/>
      <c r="GN168" s="114"/>
      <c r="GO168" s="125"/>
      <c r="GP168" s="114"/>
      <c r="GQ168" s="125"/>
      <c r="GR168" s="114"/>
      <c r="GS168" s="125"/>
      <c r="GT168" s="114"/>
      <c r="GU168" s="125"/>
      <c r="GV168" s="114"/>
      <c r="GW168" s="125"/>
      <c r="GX168" s="114"/>
      <c r="GY168" s="125"/>
      <c r="GZ168" s="114"/>
      <c r="HA168" s="125"/>
      <c r="HB168" s="114"/>
      <c r="HC168" s="125"/>
      <c r="HD168" s="114"/>
      <c r="HE168" s="125"/>
      <c r="HF168" s="114"/>
      <c r="HG168" s="125"/>
      <c r="HH168" s="114"/>
      <c r="HI168" s="125"/>
      <c r="HJ168" s="114"/>
      <c r="HK168" s="125"/>
      <c r="HL168" s="114"/>
      <c r="HM168" s="125"/>
      <c r="HN168" s="114"/>
      <c r="HO168" s="125"/>
      <c r="HP168" s="114"/>
      <c r="HQ168" s="125"/>
      <c r="HR168" s="114"/>
      <c r="HS168" s="125"/>
      <c r="HT168" s="114"/>
      <c r="HU168" s="125"/>
      <c r="HV168" s="114"/>
      <c r="HW168" s="125"/>
      <c r="HX168" s="114"/>
      <c r="HY168" s="125"/>
      <c r="HZ168" s="114"/>
      <c r="IA168" s="125"/>
      <c r="IB168" s="114"/>
      <c r="IC168" s="125"/>
      <c r="ID168" s="114"/>
      <c r="IE168" s="125"/>
      <c r="IF168" s="114"/>
      <c r="IG168" s="125"/>
      <c r="IH168" s="114"/>
      <c r="II168" s="125"/>
      <c r="IJ168" s="114"/>
      <c r="IK168" s="125"/>
      <c r="IL168" s="114"/>
      <c r="IM168" s="125"/>
      <c r="IN168" s="114"/>
      <c r="IO168" s="125"/>
      <c r="IP168" s="114"/>
      <c r="IQ168" s="125"/>
      <c r="IR168" s="114"/>
      <c r="IS168" s="125"/>
      <c r="IT168" s="114"/>
      <c r="IU168" s="125"/>
      <c r="IV168" s="114"/>
      <c r="IW168" s="125"/>
      <c r="IX168" s="114"/>
      <c r="IY168" s="125"/>
      <c r="IZ168" s="114"/>
      <c r="JA168" s="125"/>
      <c r="JB168" s="114"/>
      <c r="JC168" s="125"/>
      <c r="JD168" s="114"/>
      <c r="JE168" s="125"/>
      <c r="JF168" s="114"/>
      <c r="JG168" s="125"/>
      <c r="JH168" s="114"/>
      <c r="JI168" s="125"/>
      <c r="JJ168" s="114"/>
      <c r="JK168" s="125"/>
      <c r="JL168" s="114"/>
      <c r="JM168" s="125"/>
      <c r="JN168" s="114"/>
      <c r="JO168" s="125"/>
      <c r="JP168" s="114"/>
      <c r="JQ168" s="125"/>
      <c r="JR168" s="114"/>
      <c r="JS168" s="125"/>
      <c r="JT168" s="114"/>
      <c r="JU168" s="125"/>
      <c r="JV168" s="114"/>
      <c r="JW168" s="125"/>
      <c r="JX168" s="114"/>
      <c r="JY168" s="126"/>
      <c r="JZ168" s="126"/>
      <c r="KA168" s="126"/>
      <c r="KB168" s="126"/>
      <c r="KC168" s="126"/>
      <c r="KD168" s="126"/>
      <c r="KE168" s="126"/>
      <c r="KF168" s="126"/>
      <c r="KG168" s="126"/>
      <c r="KH168" s="126"/>
      <c r="KI168" s="126"/>
      <c r="KJ168" s="126"/>
      <c r="KK168" s="126"/>
      <c r="KL168" s="126"/>
    </row>
    <row r="169" customFormat="false" ht="13.8" hidden="false" customHeight="false" outlineLevel="0" collapsed="false">
      <c r="A169" s="76"/>
      <c r="B169" s="76"/>
      <c r="C169" s="76"/>
      <c r="D169" s="76"/>
      <c r="E169" s="76" t="s">
        <v>202</v>
      </c>
      <c r="F169" s="113" t="n">
        <v>0</v>
      </c>
      <c r="G169" s="113" t="n">
        <v>0</v>
      </c>
      <c r="H169" s="113" t="n">
        <v>0</v>
      </c>
      <c r="I169" s="113" t="n">
        <v>0</v>
      </c>
      <c r="J169" s="113" t="n">
        <v>0</v>
      </c>
      <c r="K169" s="113" t="n">
        <v>0</v>
      </c>
      <c r="L169" s="113" t="n">
        <v>0</v>
      </c>
      <c r="M169" s="113" t="n">
        <v>0</v>
      </c>
      <c r="N169" s="113" t="n">
        <v>0</v>
      </c>
      <c r="O169" s="113" t="n">
        <v>0</v>
      </c>
      <c r="P169" s="113" t="n">
        <v>0</v>
      </c>
      <c r="Q169" s="113" t="n">
        <v>0</v>
      </c>
      <c r="R169" s="113" t="n">
        <v>0</v>
      </c>
      <c r="S169" s="113" t="n">
        <v>0</v>
      </c>
      <c r="T169" s="113" t="n">
        <v>0</v>
      </c>
      <c r="U169" s="113" t="n">
        <v>0</v>
      </c>
      <c r="V169" s="113" t="n">
        <v>0</v>
      </c>
      <c r="W169" s="113" t="n">
        <v>0</v>
      </c>
      <c r="X169" s="113" t="n">
        <v>0</v>
      </c>
      <c r="Y169" s="113" t="n">
        <v>0</v>
      </c>
      <c r="Z169" s="113" t="n">
        <v>0</v>
      </c>
      <c r="AA169" s="113" t="n">
        <v>0</v>
      </c>
      <c r="AB169" s="113" t="n">
        <v>0</v>
      </c>
      <c r="AC169" s="113" t="n">
        <v>0</v>
      </c>
      <c r="AD169" s="113" t="n">
        <v>0</v>
      </c>
      <c r="AE169" s="113" t="n">
        <v>0</v>
      </c>
      <c r="AF169" s="113" t="n">
        <v>0</v>
      </c>
      <c r="AG169" s="113" t="n">
        <v>0</v>
      </c>
      <c r="AH169" s="113" t="n">
        <v>0</v>
      </c>
      <c r="AI169" s="113" t="n">
        <v>0</v>
      </c>
      <c r="AJ169" s="113" t="n">
        <v>0</v>
      </c>
      <c r="AK169" s="113" t="n">
        <v>0</v>
      </c>
      <c r="AL169" s="113" t="n">
        <v>0</v>
      </c>
      <c r="AM169" s="113" t="n">
        <v>0</v>
      </c>
      <c r="AN169" s="113" t="n">
        <v>0</v>
      </c>
      <c r="AO169" s="113" t="n">
        <v>0</v>
      </c>
      <c r="AP169" s="113" t="n">
        <v>0</v>
      </c>
      <c r="AQ169" s="113" t="n">
        <v>0</v>
      </c>
      <c r="AR169" s="113" t="n">
        <v>0</v>
      </c>
      <c r="AS169" s="113" t="n">
        <v>0</v>
      </c>
      <c r="AT169" s="113" t="n">
        <v>0</v>
      </c>
      <c r="AU169" s="113" t="n">
        <v>0</v>
      </c>
      <c r="AV169" s="113" t="n">
        <v>0</v>
      </c>
      <c r="AW169" s="113" t="n">
        <v>0</v>
      </c>
      <c r="AX169" s="113" t="n">
        <v>0</v>
      </c>
      <c r="AY169" s="113" t="n">
        <v>0</v>
      </c>
      <c r="AZ169" s="113" t="n">
        <v>0</v>
      </c>
      <c r="BA169" s="113" t="n">
        <v>0</v>
      </c>
      <c r="BB169" s="113" t="n">
        <v>0</v>
      </c>
      <c r="BC169" s="113" t="n">
        <v>0</v>
      </c>
      <c r="BD169" s="113" t="n">
        <v>0</v>
      </c>
      <c r="BE169" s="113" t="n">
        <v>0</v>
      </c>
      <c r="BF169" s="113" t="n">
        <v>0</v>
      </c>
      <c r="BG169" s="113" t="n">
        <v>0</v>
      </c>
      <c r="BH169" s="113" t="n">
        <v>0</v>
      </c>
      <c r="BI169" s="113" t="n">
        <v>0</v>
      </c>
      <c r="BJ169" s="113" t="n">
        <v>0</v>
      </c>
      <c r="BK169" s="113" t="n">
        <v>0</v>
      </c>
      <c r="BL169" s="113" t="n">
        <v>0</v>
      </c>
      <c r="BM169" s="113" t="n">
        <v>0</v>
      </c>
      <c r="BN169" s="113" t="n">
        <v>0</v>
      </c>
      <c r="BO169" s="113" t="n">
        <v>0</v>
      </c>
      <c r="BP169" s="113" t="n">
        <v>0</v>
      </c>
      <c r="BQ169" s="113" t="n">
        <v>0</v>
      </c>
      <c r="BR169" s="113" t="n">
        <v>0</v>
      </c>
      <c r="BS169" s="113" t="n">
        <v>0</v>
      </c>
      <c r="BT169" s="113" t="n">
        <v>0</v>
      </c>
      <c r="BU169" s="113" t="n">
        <v>0</v>
      </c>
      <c r="BV169" s="113" t="n">
        <v>0</v>
      </c>
      <c r="BW169" s="113" t="n">
        <v>0</v>
      </c>
      <c r="BX169" s="113" t="n">
        <v>0</v>
      </c>
      <c r="BY169" s="113" t="n">
        <v>0</v>
      </c>
      <c r="BZ169" s="113" t="n">
        <v>0</v>
      </c>
      <c r="CA169" s="113" t="n">
        <v>0</v>
      </c>
      <c r="CB169" s="113" t="n">
        <v>0</v>
      </c>
      <c r="CC169" s="113" t="n">
        <v>0</v>
      </c>
      <c r="CD169" s="113" t="n">
        <v>0</v>
      </c>
      <c r="CE169" s="113" t="n">
        <v>0</v>
      </c>
      <c r="CF169" s="113" t="n">
        <v>0</v>
      </c>
      <c r="CG169" s="113" t="n">
        <v>0</v>
      </c>
      <c r="CH169" s="113" t="n">
        <v>0</v>
      </c>
      <c r="CI169" s="113" t="n">
        <v>0</v>
      </c>
      <c r="CJ169" s="113" t="n">
        <v>0</v>
      </c>
      <c r="CK169" s="113" t="n">
        <v>0</v>
      </c>
      <c r="CL169" s="113" t="n">
        <v>0</v>
      </c>
      <c r="CM169" s="113" t="n">
        <v>0</v>
      </c>
      <c r="CN169" s="113" t="n">
        <v>0</v>
      </c>
      <c r="CO169" s="113" t="n">
        <v>0</v>
      </c>
      <c r="CP169" s="113" t="n">
        <v>0</v>
      </c>
      <c r="CQ169" s="113" t="n">
        <v>0</v>
      </c>
      <c r="CR169" s="113" t="n">
        <v>0</v>
      </c>
      <c r="CS169" s="113" t="n">
        <v>0</v>
      </c>
      <c r="CT169" s="113" t="n">
        <v>0</v>
      </c>
      <c r="CU169" s="113" t="n">
        <v>0</v>
      </c>
      <c r="CV169" s="113" t="n">
        <v>0</v>
      </c>
      <c r="CW169" s="113" t="n">
        <v>0</v>
      </c>
      <c r="CX169" s="113" t="n">
        <v>0</v>
      </c>
      <c r="CY169" s="113" t="n">
        <v>0</v>
      </c>
      <c r="CZ169" s="113" t="n">
        <v>0</v>
      </c>
      <c r="DA169" s="113" t="n">
        <v>0</v>
      </c>
      <c r="DB169" s="113" t="n">
        <v>0</v>
      </c>
      <c r="DC169" s="113" t="n">
        <v>0</v>
      </c>
      <c r="DD169" s="113" t="n">
        <v>0</v>
      </c>
      <c r="DE169" s="113" t="n">
        <v>0</v>
      </c>
      <c r="DF169" s="113" t="n">
        <v>0</v>
      </c>
      <c r="DG169" s="113" t="n">
        <v>0</v>
      </c>
      <c r="DH169" s="113" t="n">
        <v>0</v>
      </c>
      <c r="DI169" s="113" t="n">
        <v>0</v>
      </c>
      <c r="DJ169" s="113" t="n">
        <v>0</v>
      </c>
      <c r="DK169" s="113" t="n">
        <v>0</v>
      </c>
      <c r="DL169" s="113" t="n">
        <v>0</v>
      </c>
      <c r="DM169" s="113" t="n">
        <v>0</v>
      </c>
      <c r="DN169" s="113" t="n">
        <v>0</v>
      </c>
      <c r="DO169" s="113" t="n">
        <v>0</v>
      </c>
      <c r="DP169" s="113" t="n">
        <v>0</v>
      </c>
      <c r="DQ169" s="113" t="n">
        <v>0</v>
      </c>
      <c r="DR169" s="113" t="n">
        <v>0</v>
      </c>
      <c r="DS169" s="113" t="n">
        <v>0</v>
      </c>
      <c r="DT169" s="113" t="n">
        <v>0</v>
      </c>
      <c r="DU169" s="113" t="n">
        <v>0</v>
      </c>
      <c r="DV169" s="113" t="n">
        <v>0</v>
      </c>
      <c r="DW169" s="113" t="n">
        <v>0</v>
      </c>
      <c r="DX169" s="113" t="n">
        <v>0</v>
      </c>
      <c r="DY169" s="113" t="n">
        <v>0</v>
      </c>
      <c r="DZ169" s="113" t="n">
        <v>0</v>
      </c>
      <c r="EA169" s="113" t="n">
        <v>0</v>
      </c>
      <c r="EB169" s="113" t="n">
        <v>0</v>
      </c>
      <c r="EC169" s="113" t="n">
        <v>0</v>
      </c>
      <c r="ED169" s="113" t="n">
        <v>0</v>
      </c>
      <c r="EE169" s="113" t="n">
        <v>0</v>
      </c>
      <c r="EF169" s="113" t="n">
        <v>0</v>
      </c>
      <c r="EG169" s="113" t="n">
        <v>0</v>
      </c>
      <c r="EH169" s="113" t="n">
        <v>0</v>
      </c>
      <c r="EI169" s="113" t="n">
        <v>0</v>
      </c>
      <c r="EJ169" s="113" t="n">
        <v>0</v>
      </c>
      <c r="EK169" s="113" t="n">
        <v>0</v>
      </c>
      <c r="EL169" s="113" t="n">
        <v>0</v>
      </c>
      <c r="EM169" s="113" t="n">
        <v>0</v>
      </c>
      <c r="EN169" s="113" t="n">
        <v>0</v>
      </c>
      <c r="EO169" s="113" t="n">
        <v>0</v>
      </c>
      <c r="EP169" s="113" t="n">
        <v>0</v>
      </c>
      <c r="EQ169" s="113" t="n">
        <v>0</v>
      </c>
      <c r="ER169" s="113" t="n">
        <v>0</v>
      </c>
      <c r="ES169" s="113" t="n">
        <v>0</v>
      </c>
      <c r="ET169" s="113" t="n">
        <v>0</v>
      </c>
      <c r="EU169" s="113" t="n">
        <v>0</v>
      </c>
      <c r="EV169" s="113" t="n">
        <v>0</v>
      </c>
      <c r="EW169" s="113" t="n">
        <v>0</v>
      </c>
      <c r="EX169" s="113" t="n">
        <v>0</v>
      </c>
      <c r="EY169" s="113" t="n">
        <f aca="false">ROUND(SUM(F169:EX169),5)</f>
        <v>0</v>
      </c>
      <c r="EZ169" s="114"/>
      <c r="FA169" s="125"/>
      <c r="FB169" s="114"/>
      <c r="FC169" s="125"/>
      <c r="FD169" s="114"/>
      <c r="FE169" s="125"/>
      <c r="FF169" s="114"/>
      <c r="FG169" s="125"/>
      <c r="FH169" s="114"/>
      <c r="FI169" s="125"/>
      <c r="FJ169" s="114"/>
      <c r="FK169" s="125"/>
      <c r="FL169" s="114"/>
      <c r="FM169" s="125"/>
      <c r="FN169" s="114"/>
      <c r="FO169" s="125"/>
      <c r="FP169" s="114"/>
      <c r="FQ169" s="125"/>
      <c r="FR169" s="114"/>
      <c r="FS169" s="125"/>
      <c r="FT169" s="114"/>
      <c r="FU169" s="125"/>
      <c r="FV169" s="114"/>
      <c r="FW169" s="125"/>
      <c r="FX169" s="114"/>
      <c r="FY169" s="125"/>
      <c r="FZ169" s="114"/>
      <c r="GA169" s="125"/>
      <c r="GB169" s="114"/>
      <c r="GC169" s="125"/>
      <c r="GD169" s="114"/>
      <c r="GE169" s="125"/>
      <c r="GF169" s="114"/>
      <c r="GG169" s="125"/>
      <c r="GH169" s="114"/>
      <c r="GI169" s="125"/>
      <c r="GJ169" s="114"/>
      <c r="GK169" s="125"/>
      <c r="GL169" s="114"/>
      <c r="GM169" s="125"/>
      <c r="GN169" s="114"/>
      <c r="GO169" s="125"/>
      <c r="GP169" s="114"/>
      <c r="GQ169" s="125"/>
      <c r="GR169" s="114"/>
      <c r="GS169" s="125"/>
      <c r="GT169" s="114"/>
      <c r="GU169" s="125"/>
      <c r="GV169" s="114"/>
      <c r="GW169" s="125"/>
      <c r="GX169" s="114"/>
      <c r="GY169" s="125"/>
      <c r="GZ169" s="114"/>
      <c r="HA169" s="125"/>
      <c r="HB169" s="114"/>
      <c r="HC169" s="125"/>
      <c r="HD169" s="114"/>
      <c r="HE169" s="125"/>
      <c r="HF169" s="114"/>
      <c r="HG169" s="125"/>
      <c r="HH169" s="114"/>
      <c r="HI169" s="125"/>
      <c r="HJ169" s="114"/>
      <c r="HK169" s="125"/>
      <c r="HL169" s="114"/>
      <c r="HM169" s="125"/>
      <c r="HN169" s="114"/>
      <c r="HO169" s="125"/>
      <c r="HP169" s="114"/>
      <c r="HQ169" s="125"/>
      <c r="HR169" s="114"/>
      <c r="HS169" s="125"/>
      <c r="HT169" s="114"/>
      <c r="HU169" s="125"/>
      <c r="HV169" s="114"/>
      <c r="HW169" s="125"/>
      <c r="HX169" s="114"/>
      <c r="HY169" s="125"/>
      <c r="HZ169" s="114"/>
      <c r="IA169" s="125"/>
      <c r="IB169" s="114"/>
      <c r="IC169" s="125"/>
      <c r="ID169" s="114"/>
      <c r="IE169" s="125"/>
      <c r="IF169" s="114"/>
      <c r="IG169" s="125"/>
      <c r="IH169" s="114"/>
      <c r="II169" s="125"/>
      <c r="IJ169" s="114"/>
      <c r="IK169" s="125"/>
      <c r="IL169" s="114"/>
      <c r="IM169" s="125"/>
      <c r="IN169" s="114"/>
      <c r="IO169" s="125"/>
      <c r="IP169" s="114"/>
      <c r="IQ169" s="125"/>
      <c r="IR169" s="114"/>
      <c r="IS169" s="125"/>
      <c r="IT169" s="114"/>
      <c r="IU169" s="125"/>
      <c r="IV169" s="114"/>
      <c r="IW169" s="125"/>
      <c r="IX169" s="114"/>
      <c r="IY169" s="125"/>
      <c r="IZ169" s="114"/>
      <c r="JA169" s="125"/>
      <c r="JB169" s="114"/>
      <c r="JC169" s="125"/>
      <c r="JD169" s="114"/>
      <c r="JE169" s="125"/>
      <c r="JF169" s="114"/>
      <c r="JG169" s="125"/>
      <c r="JH169" s="114"/>
      <c r="JI169" s="125"/>
      <c r="JJ169" s="114"/>
      <c r="JK169" s="125"/>
      <c r="JL169" s="114"/>
      <c r="JM169" s="125"/>
      <c r="JN169" s="114"/>
      <c r="JO169" s="125"/>
      <c r="JP169" s="114"/>
      <c r="JQ169" s="125"/>
      <c r="JR169" s="114"/>
      <c r="JS169" s="125"/>
      <c r="JT169" s="114"/>
      <c r="JU169" s="125"/>
      <c r="JV169" s="114"/>
      <c r="JW169" s="125"/>
      <c r="JX169" s="114"/>
      <c r="JY169" s="126"/>
      <c r="JZ169" s="126"/>
      <c r="KA169" s="126"/>
      <c r="KB169" s="126"/>
      <c r="KC169" s="126"/>
      <c r="KD169" s="126"/>
      <c r="KE169" s="126"/>
      <c r="KF169" s="126"/>
      <c r="KG169" s="126"/>
      <c r="KH169" s="126"/>
      <c r="KI169" s="126"/>
      <c r="KJ169" s="126"/>
      <c r="KK169" s="126"/>
      <c r="KL169" s="126"/>
    </row>
    <row r="170" customFormat="false" ht="13.8" hidden="false" customHeight="false" outlineLevel="0" collapsed="false">
      <c r="A170" s="76"/>
      <c r="B170" s="76"/>
      <c r="C170" s="76"/>
      <c r="D170" s="76" t="s">
        <v>203</v>
      </c>
      <c r="E170" s="76"/>
      <c r="F170" s="109" t="n">
        <f aca="false">ROUND(SUM(F166:F169),5)</f>
        <v>4032</v>
      </c>
      <c r="G170" s="109" t="n">
        <f aca="false">ROUND(SUM(G166:G169),5)</f>
        <v>9932.58</v>
      </c>
      <c r="H170" s="109" t="n">
        <f aca="false">ROUND(SUM(H166:H169),5)</f>
        <v>196719.04</v>
      </c>
      <c r="I170" s="109" t="n">
        <f aca="false">ROUND(SUM(I166:I169),5)</f>
        <v>815.04</v>
      </c>
      <c r="J170" s="109" t="n">
        <f aca="false">ROUND(SUM(J166:J169),5)</f>
        <v>0</v>
      </c>
      <c r="K170" s="109" t="n">
        <f aca="false">ROUND(SUM(K166:K169),5)</f>
        <v>2127</v>
      </c>
      <c r="L170" s="109" t="n">
        <f aca="false">ROUND(SUM(L166:L169),5)</f>
        <v>0</v>
      </c>
      <c r="M170" s="109" t="n">
        <f aca="false">ROUND(SUM(M166:M169),5)</f>
        <v>1060.83</v>
      </c>
      <c r="N170" s="109" t="n">
        <f aca="false">ROUND(SUM(N166:N169),5)</f>
        <v>0</v>
      </c>
      <c r="O170" s="109" t="n">
        <f aca="false">ROUND(SUM(O166:O169),5)</f>
        <v>652797.81</v>
      </c>
      <c r="P170" s="109" t="n">
        <f aca="false">ROUND(SUM(P166:P169),5)</f>
        <v>7200</v>
      </c>
      <c r="Q170" s="109" t="n">
        <f aca="false">ROUND(SUM(Q166:Q169),5)</f>
        <v>109622.04</v>
      </c>
      <c r="R170" s="109" t="n">
        <f aca="false">ROUND(SUM(R166:R169),5)</f>
        <v>0</v>
      </c>
      <c r="S170" s="109" t="n">
        <f aca="false">ROUND(SUM(S166:S169),5)</f>
        <v>0</v>
      </c>
      <c r="T170" s="109" t="n">
        <f aca="false">ROUND(SUM(T166:T169),5)</f>
        <v>0</v>
      </c>
      <c r="U170" s="109" t="n">
        <f aca="false">ROUND(SUM(U166:U169),5)</f>
        <v>3048</v>
      </c>
      <c r="V170" s="109" t="n">
        <f aca="false">ROUND(SUM(V166:V169),5)</f>
        <v>114591</v>
      </c>
      <c r="W170" s="109" t="n">
        <f aca="false">ROUND(SUM(W166:W169),5)</f>
        <v>0</v>
      </c>
      <c r="X170" s="109" t="n">
        <f aca="false">ROUND(SUM(X166:X169),5)</f>
        <v>1633.06</v>
      </c>
      <c r="Y170" s="109" t="n">
        <f aca="false">ROUND(SUM(Y166:Y169),5)</f>
        <v>411999.96</v>
      </c>
      <c r="Z170" s="109" t="n">
        <f aca="false">ROUND(SUM(Z166:Z169),5)</f>
        <v>298.75</v>
      </c>
      <c r="AA170" s="109" t="n">
        <f aca="false">ROUND(SUM(AA166:AA169),5)</f>
        <v>0</v>
      </c>
      <c r="AB170" s="109" t="n">
        <f aca="false">ROUND(SUM(AB166:AB169),5)</f>
        <v>1080</v>
      </c>
      <c r="AC170" s="109" t="n">
        <f aca="false">ROUND(SUM(AC166:AC169),5)</f>
        <v>2509</v>
      </c>
      <c r="AD170" s="109" t="n">
        <f aca="false">ROUND(SUM(AD166:AD169),5)</f>
        <v>187200</v>
      </c>
      <c r="AE170" s="109" t="n">
        <f aca="false">ROUND(SUM(AE166:AE169),5)</f>
        <v>7444</v>
      </c>
      <c r="AF170" s="109" t="n">
        <f aca="false">ROUND(SUM(AF166:AF169),5)</f>
        <v>494.76</v>
      </c>
      <c r="AG170" s="109" t="n">
        <f aca="false">ROUND(SUM(AG166:AG169),5)</f>
        <v>42600</v>
      </c>
      <c r="AH170" s="109" t="n">
        <f aca="false">ROUND(SUM(AH166:AH169),5)</f>
        <v>935</v>
      </c>
      <c r="AI170" s="109" t="n">
        <f aca="false">ROUND(SUM(AI166:AI169),5)</f>
        <v>0</v>
      </c>
      <c r="AJ170" s="109" t="n">
        <f aca="false">ROUND(SUM(AJ166:AJ169),5)</f>
        <v>2219.4</v>
      </c>
      <c r="AK170" s="109" t="n">
        <f aca="false">ROUND(SUM(AK166:AK169),5)</f>
        <v>810</v>
      </c>
      <c r="AL170" s="109" t="n">
        <f aca="false">ROUND(SUM(AL166:AL169),5)</f>
        <v>0</v>
      </c>
      <c r="AM170" s="109" t="n">
        <f aca="false">ROUND(SUM(AM166:AM169),5)</f>
        <v>175.97</v>
      </c>
      <c r="AN170" s="109" t="n">
        <f aca="false">ROUND(SUM(AN166:AN169),5)</f>
        <v>11026</v>
      </c>
      <c r="AO170" s="109" t="n">
        <f aca="false">ROUND(SUM(AO166:AO169),5)</f>
        <v>1153</v>
      </c>
      <c r="AP170" s="109" t="n">
        <f aca="false">ROUND(SUM(AP166:AP169),5)</f>
        <v>1035.08</v>
      </c>
      <c r="AQ170" s="109" t="n">
        <f aca="false">ROUND(SUM(AQ166:AQ169),5)</f>
        <v>9120</v>
      </c>
      <c r="AR170" s="109" t="n">
        <f aca="false">ROUND(SUM(AR166:AR169),5)</f>
        <v>0</v>
      </c>
      <c r="AS170" s="109" t="n">
        <f aca="false">ROUND(SUM(AS166:AS169),5)</f>
        <v>1139.4</v>
      </c>
      <c r="AT170" s="109" t="n">
        <f aca="false">ROUND(SUM(AT166:AT169),5)</f>
        <v>314137.35</v>
      </c>
      <c r="AU170" s="109" t="n">
        <f aca="false">ROUND(SUM(AU166:AU169),5)</f>
        <v>3240</v>
      </c>
      <c r="AV170" s="109" t="n">
        <f aca="false">ROUND(SUM(AV166:AV169),5)</f>
        <v>6945</v>
      </c>
      <c r="AW170" s="109" t="n">
        <f aca="false">ROUND(SUM(AW166:AW169),5)</f>
        <v>0</v>
      </c>
      <c r="AX170" s="109" t="n">
        <f aca="false">ROUND(SUM(AX166:AX169),5)</f>
        <v>4944</v>
      </c>
      <c r="AY170" s="109" t="n">
        <f aca="false">ROUND(SUM(AY166:AY169),5)</f>
        <v>1747</v>
      </c>
      <c r="AZ170" s="109" t="n">
        <f aca="false">ROUND(SUM(AZ166:AZ169),5)</f>
        <v>31600</v>
      </c>
      <c r="BA170" s="109" t="n">
        <f aca="false">ROUND(SUM(BA166:BA169),5)</f>
        <v>3331.8</v>
      </c>
      <c r="BB170" s="109" t="n">
        <f aca="false">ROUND(SUM(BB166:BB169),5)</f>
        <v>0</v>
      </c>
      <c r="BC170" s="109" t="n">
        <f aca="false">ROUND(SUM(BC166:BC169),5)</f>
        <v>540</v>
      </c>
      <c r="BD170" s="109" t="n">
        <f aca="false">ROUND(SUM(BD166:BD169),5)</f>
        <v>4012</v>
      </c>
      <c r="BE170" s="109" t="n">
        <f aca="false">ROUND(SUM(BE166:BE169),5)</f>
        <v>0</v>
      </c>
      <c r="BF170" s="109" t="n">
        <f aca="false">ROUND(SUM(BF166:BF169),5)</f>
        <v>3994.64</v>
      </c>
      <c r="BG170" s="109" t="n">
        <f aca="false">ROUND(SUM(BG166:BG169),5)</f>
        <v>91855.23</v>
      </c>
      <c r="BH170" s="109" t="n">
        <f aca="false">ROUND(SUM(BH166:BH169),5)</f>
        <v>1680</v>
      </c>
      <c r="BI170" s="109" t="n">
        <f aca="false">ROUND(SUM(BI166:BI169),5)</f>
        <v>1450</v>
      </c>
      <c r="BJ170" s="109" t="n">
        <f aca="false">ROUND(SUM(BJ166:BJ169),5)</f>
        <v>0</v>
      </c>
      <c r="BK170" s="109" t="n">
        <f aca="false">ROUND(SUM(BK166:BK169),5)</f>
        <v>236900.04</v>
      </c>
      <c r="BL170" s="109" t="n">
        <f aca="false">ROUND(SUM(BL166:BL169),5)</f>
        <v>0</v>
      </c>
      <c r="BM170" s="109" t="n">
        <f aca="false">ROUND(SUM(BM166:BM169),5)</f>
        <v>102999.96</v>
      </c>
      <c r="BN170" s="109" t="n">
        <f aca="false">ROUND(SUM(BN166:BN169),5)</f>
        <v>1359.24</v>
      </c>
      <c r="BO170" s="109" t="n">
        <f aca="false">ROUND(SUM(BO166:BO169),5)</f>
        <v>3240</v>
      </c>
      <c r="BP170" s="109" t="n">
        <f aca="false">ROUND(SUM(BP166:BP169),5)</f>
        <v>1151.5</v>
      </c>
      <c r="BQ170" s="109" t="n">
        <f aca="false">ROUND(SUM(BQ166:BQ169),5)</f>
        <v>584.98</v>
      </c>
      <c r="BR170" s="109" t="n">
        <f aca="false">ROUND(SUM(BR166:BR169),5)</f>
        <v>0</v>
      </c>
      <c r="BS170" s="109" t="n">
        <f aca="false">ROUND(SUM(BS166:BS169),5)</f>
        <v>456</v>
      </c>
      <c r="BT170" s="109" t="n">
        <f aca="false">ROUND(SUM(BT166:BT169),5)</f>
        <v>0</v>
      </c>
      <c r="BU170" s="109" t="n">
        <f aca="false">ROUND(SUM(BU166:BU169),5)</f>
        <v>226212.03</v>
      </c>
      <c r="BV170" s="109" t="n">
        <f aca="false">ROUND(SUM(BV166:BV169),5)</f>
        <v>46742</v>
      </c>
      <c r="BW170" s="109" t="n">
        <f aca="false">ROUND(SUM(BW166:BW169),5)</f>
        <v>0</v>
      </c>
      <c r="BX170" s="109" t="n">
        <f aca="false">ROUND(SUM(BX166:BX169),5)</f>
        <v>120000</v>
      </c>
      <c r="BY170" s="109" t="n">
        <f aca="false">ROUND(SUM(BY166:BY169),5)</f>
        <v>780</v>
      </c>
      <c r="BZ170" s="109" t="n">
        <f aca="false">ROUND(SUM(BZ166:BZ169),5)</f>
        <v>1020</v>
      </c>
      <c r="CA170" s="109" t="n">
        <f aca="false">ROUND(SUM(CA166:CA169),5)</f>
        <v>1650</v>
      </c>
      <c r="CB170" s="109" t="n">
        <f aca="false">ROUND(SUM(CB166:CB169),5)</f>
        <v>52700.04</v>
      </c>
      <c r="CC170" s="109" t="n">
        <f aca="false">ROUND(SUM(CC166:CC169),5)</f>
        <v>0</v>
      </c>
      <c r="CD170" s="109" t="n">
        <f aca="false">ROUND(SUM(CD166:CD169),5)</f>
        <v>2085</v>
      </c>
      <c r="CE170" s="109" t="n">
        <f aca="false">ROUND(SUM(CE166:CE169),5)</f>
        <v>0</v>
      </c>
      <c r="CF170" s="109" t="n">
        <f aca="false">ROUND(SUM(CF166:CF169),5)</f>
        <v>139081.96</v>
      </c>
      <c r="CG170" s="109" t="n">
        <f aca="false">ROUND(SUM(CG166:CG169),5)</f>
        <v>3472.69</v>
      </c>
      <c r="CH170" s="109" t="n">
        <f aca="false">ROUND(SUM(CH166:CH169),5)</f>
        <v>1437.84</v>
      </c>
      <c r="CI170" s="109" t="n">
        <f aca="false">ROUND(SUM(CI166:CI169),5)</f>
        <v>1008</v>
      </c>
      <c r="CJ170" s="109" t="n">
        <f aca="false">ROUND(SUM(CJ166:CJ169),5)</f>
        <v>9752</v>
      </c>
      <c r="CK170" s="109" t="n">
        <f aca="false">ROUND(SUM(CK166:CK169),5)</f>
        <v>0</v>
      </c>
      <c r="CL170" s="109" t="n">
        <f aca="false">ROUND(SUM(CL166:CL169),5)</f>
        <v>0</v>
      </c>
      <c r="CM170" s="109" t="n">
        <f aca="false">ROUND(SUM(CM166:CM169),5)</f>
        <v>0</v>
      </c>
      <c r="CN170" s="109" t="n">
        <f aca="false">ROUND(SUM(CN166:CN169),5)</f>
        <v>0</v>
      </c>
      <c r="CO170" s="109" t="n">
        <f aca="false">ROUND(SUM(CO166:CO169),5)</f>
        <v>0</v>
      </c>
      <c r="CP170" s="109" t="n">
        <f aca="false">ROUND(SUM(CP166:CP169),5)</f>
        <v>1768.6</v>
      </c>
      <c r="CQ170" s="109" t="n">
        <f aca="false">ROUND(SUM(CQ166:CQ169),5)</f>
        <v>6434.84</v>
      </c>
      <c r="CR170" s="109" t="n">
        <f aca="false">ROUND(SUM(CR166:CR169),5)</f>
        <v>21647</v>
      </c>
      <c r="CS170" s="109" t="n">
        <f aca="false">ROUND(SUM(CS166:CS169),5)</f>
        <v>516194.44</v>
      </c>
      <c r="CT170" s="109" t="n">
        <f aca="false">ROUND(SUM(CT166:CT169),5)</f>
        <v>121382.04</v>
      </c>
      <c r="CU170" s="109" t="n">
        <f aca="false">ROUND(SUM(CU166:CU169),5)</f>
        <v>600</v>
      </c>
      <c r="CV170" s="109" t="n">
        <f aca="false">ROUND(SUM(CV166:CV169),5)</f>
        <v>105364.36</v>
      </c>
      <c r="CW170" s="109" t="n">
        <f aca="false">ROUND(SUM(CW166:CW169),5)</f>
        <v>0</v>
      </c>
      <c r="CX170" s="109" t="n">
        <f aca="false">ROUND(SUM(CX166:CX169),5)</f>
        <v>636</v>
      </c>
      <c r="CY170" s="109" t="n">
        <f aca="false">ROUND(SUM(CY166:CY169),5)</f>
        <v>4437</v>
      </c>
      <c r="CZ170" s="109" t="n">
        <f aca="false">ROUND(SUM(CZ166:CZ169),5)</f>
        <v>705</v>
      </c>
      <c r="DA170" s="109" t="n">
        <f aca="false">ROUND(SUM(DA166:DA169),5)</f>
        <v>41795.96</v>
      </c>
      <c r="DB170" s="109" t="n">
        <f aca="false">ROUND(SUM(DB166:DB169),5)</f>
        <v>317.42</v>
      </c>
      <c r="DC170" s="109" t="n">
        <f aca="false">ROUND(SUM(DC166:DC169),5)</f>
        <v>531.61</v>
      </c>
      <c r="DD170" s="109" t="n">
        <f aca="false">ROUND(SUM(DD166:DD169),5)</f>
        <v>140000.04</v>
      </c>
      <c r="DE170" s="109" t="n">
        <f aca="false">ROUND(SUM(DE166:DE169),5)</f>
        <v>14124</v>
      </c>
      <c r="DF170" s="109" t="n">
        <f aca="false">ROUND(SUM(DF166:DF169),5)</f>
        <v>195699.96</v>
      </c>
      <c r="DG170" s="109" t="n">
        <f aca="false">ROUND(SUM(DG166:DG169),5)</f>
        <v>10200</v>
      </c>
      <c r="DH170" s="109" t="n">
        <f aca="false">ROUND(SUM(DH166:DH169),5)</f>
        <v>1100</v>
      </c>
      <c r="DI170" s="109" t="n">
        <f aca="false">ROUND(SUM(DI166:DI169),5)</f>
        <v>1754.35</v>
      </c>
      <c r="DJ170" s="109" t="n">
        <f aca="false">ROUND(SUM(DJ166:DJ169),5)</f>
        <v>0</v>
      </c>
      <c r="DK170" s="109" t="n">
        <f aca="false">ROUND(SUM(DK166:DK169),5)</f>
        <v>0</v>
      </c>
      <c r="DL170" s="109" t="n">
        <f aca="false">ROUND(SUM(DL166:DL169),5)</f>
        <v>51500.04</v>
      </c>
      <c r="DM170" s="109" t="n">
        <f aca="false">ROUND(SUM(DM166:DM169),5)</f>
        <v>0</v>
      </c>
      <c r="DN170" s="109" t="n">
        <f aca="false">ROUND(SUM(DN166:DN169),5)</f>
        <v>66647.76</v>
      </c>
      <c r="DO170" s="109" t="n">
        <f aca="false">ROUND(SUM(DO166:DO169),5)</f>
        <v>0</v>
      </c>
      <c r="DP170" s="109" t="n">
        <f aca="false">ROUND(SUM(DP166:DP169),5)</f>
        <v>0</v>
      </c>
      <c r="DQ170" s="109" t="n">
        <f aca="false">ROUND(SUM(DQ166:DQ169),5)</f>
        <v>0</v>
      </c>
      <c r="DR170" s="109" t="n">
        <f aca="false">ROUND(SUM(DR166:DR169),5)</f>
        <v>0</v>
      </c>
      <c r="DS170" s="109" t="n">
        <f aca="false">ROUND(SUM(DS166:DS169),5)</f>
        <v>508.8</v>
      </c>
      <c r="DT170" s="109" t="n">
        <f aca="false">ROUND(SUM(DT166:DT169),5)</f>
        <v>258</v>
      </c>
      <c r="DU170" s="109" t="n">
        <f aca="false">ROUND(SUM(DU166:DU169),5)</f>
        <v>0</v>
      </c>
      <c r="DV170" s="109" t="n">
        <f aca="false">ROUND(SUM(DV166:DV169),5)</f>
        <v>0</v>
      </c>
      <c r="DW170" s="109" t="n">
        <f aca="false">ROUND(SUM(DW166:DW169),5)</f>
        <v>25749.96</v>
      </c>
      <c r="DX170" s="109" t="n">
        <f aca="false">ROUND(SUM(DX166:DX169),5)</f>
        <v>508.8</v>
      </c>
      <c r="DY170" s="109" t="n">
        <f aca="false">ROUND(SUM(DY166:DY169),5)</f>
        <v>24505</v>
      </c>
      <c r="DZ170" s="109" t="n">
        <f aca="false">ROUND(SUM(DZ166:DZ169),5)</f>
        <v>400</v>
      </c>
      <c r="EA170" s="109" t="n">
        <f aca="false">ROUND(SUM(EA166:EA169),5)</f>
        <v>303</v>
      </c>
      <c r="EB170" s="109" t="n">
        <f aca="false">ROUND(SUM(EB166:EB169),5)</f>
        <v>1726.11</v>
      </c>
      <c r="EC170" s="109" t="n">
        <f aca="false">ROUND(SUM(EC166:EC169),5)</f>
        <v>0</v>
      </c>
      <c r="ED170" s="109" t="n">
        <f aca="false">ROUND(SUM(ED166:ED169),5)</f>
        <v>3318.87</v>
      </c>
      <c r="EE170" s="109" t="n">
        <f aca="false">ROUND(SUM(EE166:EE169),5)</f>
        <v>876</v>
      </c>
      <c r="EF170" s="109" t="n">
        <f aca="false">ROUND(SUM(EF166:EF169),5)</f>
        <v>0</v>
      </c>
      <c r="EG170" s="109" t="n">
        <f aca="false">ROUND(SUM(EG166:EG169),5)</f>
        <v>0</v>
      </c>
      <c r="EH170" s="109" t="n">
        <f aca="false">ROUND(SUM(EH166:EH169),5)</f>
        <v>0</v>
      </c>
      <c r="EI170" s="109" t="n">
        <f aca="false">ROUND(SUM(EI166:EI169),5)</f>
        <v>3000</v>
      </c>
      <c r="EJ170" s="109" t="n">
        <f aca="false">ROUND(SUM(EJ166:EJ169),5)</f>
        <v>425064.86</v>
      </c>
      <c r="EK170" s="109" t="n">
        <f aca="false">ROUND(SUM(EK166:EK169),5)</f>
        <v>6876</v>
      </c>
      <c r="EL170" s="109" t="n">
        <f aca="false">ROUND(SUM(EL166:EL169),5)</f>
        <v>2268</v>
      </c>
      <c r="EM170" s="109" t="n">
        <f aca="false">ROUND(SUM(EM166:EM169),5)</f>
        <v>447037.34</v>
      </c>
      <c r="EN170" s="109" t="n">
        <f aca="false">ROUND(SUM(EN166:EN169),5)</f>
        <v>417723.96</v>
      </c>
      <c r="EO170" s="109" t="n">
        <f aca="false">ROUND(SUM(EO166:EO169),5)</f>
        <v>1740</v>
      </c>
      <c r="EP170" s="109" t="n">
        <f aca="false">ROUND(SUM(EP166:EP169),5)</f>
        <v>0</v>
      </c>
      <c r="EQ170" s="109" t="n">
        <f aca="false">ROUND(SUM(EQ166:EQ169),5)</f>
        <v>1548</v>
      </c>
      <c r="ER170" s="109" t="n">
        <f aca="false">ROUND(SUM(ER166:ER169),5)</f>
        <v>134366.96</v>
      </c>
      <c r="ES170" s="109" t="n">
        <f aca="false">ROUND(SUM(ES166:ES169),5)</f>
        <v>75120</v>
      </c>
      <c r="ET170" s="109" t="n">
        <f aca="false">ROUND(SUM(ET166:ET169),5)</f>
        <v>0</v>
      </c>
      <c r="EU170" s="109" t="n">
        <f aca="false">ROUND(SUM(EU166:EU169),5)</f>
        <v>0</v>
      </c>
      <c r="EV170" s="109" t="n">
        <f aca="false">ROUND(SUM(EV166:EV169),5)</f>
        <v>0</v>
      </c>
      <c r="EW170" s="109" t="n">
        <f aca="false">ROUND(SUM(EW166:EW169),5)</f>
        <v>0</v>
      </c>
      <c r="EX170" s="109" t="n">
        <f aca="false">ROUND(SUM(EX166:EX169),5)</f>
        <v>0</v>
      </c>
      <c r="EY170" s="109" t="n">
        <f aca="false">ROUND(SUM(F170:EX170),5)</f>
        <v>6082669.1</v>
      </c>
      <c r="EZ170" s="114"/>
      <c r="FA170" s="125"/>
      <c r="FB170" s="114"/>
      <c r="FC170" s="125"/>
      <c r="FD170" s="114"/>
      <c r="FE170" s="125"/>
      <c r="FF170" s="114"/>
      <c r="FG170" s="125"/>
      <c r="FH170" s="114"/>
      <c r="FI170" s="125"/>
      <c r="FJ170" s="114"/>
      <c r="FK170" s="125"/>
      <c r="FL170" s="114"/>
      <c r="FM170" s="125"/>
      <c r="FN170" s="114"/>
      <c r="FO170" s="125"/>
      <c r="FP170" s="114"/>
      <c r="FQ170" s="125"/>
      <c r="FR170" s="114"/>
      <c r="FS170" s="125"/>
      <c r="FT170" s="114"/>
      <c r="FU170" s="125"/>
      <c r="FV170" s="114"/>
      <c r="FW170" s="125"/>
      <c r="FX170" s="114"/>
      <c r="FY170" s="125"/>
      <c r="FZ170" s="114"/>
      <c r="GA170" s="125"/>
      <c r="GB170" s="114"/>
      <c r="GC170" s="125"/>
      <c r="GD170" s="114"/>
      <c r="GE170" s="125"/>
      <c r="GF170" s="114"/>
      <c r="GG170" s="125"/>
      <c r="GH170" s="114"/>
      <c r="GI170" s="125"/>
      <c r="GJ170" s="114"/>
      <c r="GK170" s="125"/>
      <c r="GL170" s="114"/>
      <c r="GM170" s="125"/>
      <c r="GN170" s="114"/>
      <c r="GO170" s="125"/>
      <c r="GP170" s="114"/>
      <c r="GQ170" s="125"/>
      <c r="GR170" s="114"/>
      <c r="GS170" s="125"/>
      <c r="GT170" s="114"/>
      <c r="GU170" s="125"/>
      <c r="GV170" s="114"/>
      <c r="GW170" s="125"/>
      <c r="GX170" s="114"/>
      <c r="GY170" s="125"/>
      <c r="GZ170" s="114"/>
      <c r="HA170" s="125"/>
      <c r="HB170" s="114"/>
      <c r="HC170" s="125"/>
      <c r="HD170" s="114"/>
      <c r="HE170" s="125"/>
      <c r="HF170" s="114"/>
      <c r="HG170" s="125"/>
      <c r="HH170" s="114"/>
      <c r="HI170" s="125"/>
      <c r="HJ170" s="114"/>
      <c r="HK170" s="125"/>
      <c r="HL170" s="114"/>
      <c r="HM170" s="125"/>
      <c r="HN170" s="114"/>
      <c r="HO170" s="125"/>
      <c r="HP170" s="114"/>
      <c r="HQ170" s="125"/>
      <c r="HR170" s="114"/>
      <c r="HS170" s="125"/>
      <c r="HT170" s="114"/>
      <c r="HU170" s="125"/>
      <c r="HV170" s="114"/>
      <c r="HW170" s="125"/>
      <c r="HX170" s="114"/>
      <c r="HY170" s="125"/>
      <c r="HZ170" s="114"/>
      <c r="IA170" s="125"/>
      <c r="IB170" s="114"/>
      <c r="IC170" s="125"/>
      <c r="ID170" s="114"/>
      <c r="IE170" s="125"/>
      <c r="IF170" s="114"/>
      <c r="IG170" s="125"/>
      <c r="IH170" s="114"/>
      <c r="II170" s="125"/>
      <c r="IJ170" s="114"/>
      <c r="IK170" s="125"/>
      <c r="IL170" s="114"/>
      <c r="IM170" s="125"/>
      <c r="IN170" s="114"/>
      <c r="IO170" s="125"/>
      <c r="IP170" s="114"/>
      <c r="IQ170" s="125"/>
      <c r="IR170" s="114"/>
      <c r="IS170" s="125"/>
      <c r="IT170" s="114"/>
      <c r="IU170" s="125"/>
      <c r="IV170" s="114"/>
      <c r="IW170" s="125"/>
      <c r="IX170" s="114"/>
      <c r="IY170" s="125"/>
      <c r="IZ170" s="114"/>
      <c r="JA170" s="125"/>
      <c r="JB170" s="114"/>
      <c r="JC170" s="125"/>
      <c r="JD170" s="114"/>
      <c r="JE170" s="125"/>
      <c r="JF170" s="114"/>
      <c r="JG170" s="125"/>
      <c r="JH170" s="114"/>
      <c r="JI170" s="125"/>
      <c r="JJ170" s="114"/>
      <c r="JK170" s="125"/>
      <c r="JL170" s="114"/>
      <c r="JM170" s="125"/>
      <c r="JN170" s="114"/>
      <c r="JO170" s="125"/>
      <c r="JP170" s="114"/>
      <c r="JQ170" s="125"/>
      <c r="JR170" s="114"/>
      <c r="JS170" s="125"/>
      <c r="JT170" s="114"/>
      <c r="JU170" s="125"/>
      <c r="JV170" s="114"/>
      <c r="JW170" s="125"/>
      <c r="JX170" s="114"/>
      <c r="JY170" s="126"/>
      <c r="JZ170" s="126"/>
      <c r="KA170" s="126"/>
      <c r="KB170" s="126"/>
      <c r="KC170" s="126"/>
      <c r="KD170" s="126"/>
      <c r="KE170" s="126"/>
      <c r="KF170" s="126"/>
      <c r="KG170" s="126"/>
      <c r="KH170" s="126"/>
      <c r="KI170" s="126"/>
      <c r="KJ170" s="126"/>
      <c r="KK170" s="126"/>
      <c r="KL170" s="126"/>
    </row>
    <row r="171" customFormat="false" ht="30" hidden="false" customHeight="true" outlineLevel="0" collapsed="false">
      <c r="A171" s="76"/>
      <c r="B171" s="76"/>
      <c r="C171" s="76"/>
      <c r="D171" s="76" t="s">
        <v>204</v>
      </c>
      <c r="E171" s="76"/>
      <c r="F171" s="109"/>
      <c r="G171" s="109"/>
      <c r="H171" s="109"/>
      <c r="I171" s="109"/>
      <c r="J171" s="109"/>
      <c r="K171" s="109"/>
      <c r="L171" s="109"/>
      <c r="M171" s="109"/>
      <c r="N171" s="109"/>
      <c r="O171" s="109"/>
      <c r="P171" s="109"/>
      <c r="Q171" s="109"/>
      <c r="R171" s="109"/>
      <c r="S171" s="109"/>
      <c r="T171" s="109"/>
      <c r="U171" s="109"/>
      <c r="V171" s="109"/>
      <c r="W171" s="109"/>
      <c r="X171" s="109"/>
      <c r="Y171" s="109"/>
      <c r="Z171" s="109"/>
      <c r="AA171" s="109"/>
      <c r="AB171" s="109"/>
      <c r="AC171" s="109"/>
      <c r="AD171" s="109"/>
      <c r="AE171" s="109"/>
      <c r="AF171" s="109"/>
      <c r="AG171" s="109"/>
      <c r="AH171" s="109"/>
      <c r="AI171" s="109"/>
      <c r="AJ171" s="109"/>
      <c r="AK171" s="109"/>
      <c r="AL171" s="109"/>
      <c r="AM171" s="109"/>
      <c r="AN171" s="109"/>
      <c r="AO171" s="109"/>
      <c r="AP171" s="109"/>
      <c r="AQ171" s="109"/>
      <c r="AR171" s="109"/>
      <c r="AS171" s="109"/>
      <c r="AT171" s="109"/>
      <c r="AU171" s="109"/>
      <c r="AV171" s="109"/>
      <c r="AW171" s="109"/>
      <c r="AX171" s="109"/>
      <c r="AY171" s="109"/>
      <c r="AZ171" s="109"/>
      <c r="BA171" s="109"/>
      <c r="BB171" s="109"/>
      <c r="BC171" s="109"/>
      <c r="BD171" s="109"/>
      <c r="BE171" s="109"/>
      <c r="BF171" s="109"/>
      <c r="BG171" s="109"/>
      <c r="BH171" s="109"/>
      <c r="BI171" s="109"/>
      <c r="BJ171" s="109"/>
      <c r="BK171" s="109"/>
      <c r="BL171" s="109"/>
      <c r="BM171" s="109"/>
      <c r="BN171" s="109"/>
      <c r="BO171" s="109"/>
      <c r="BP171" s="109"/>
      <c r="BQ171" s="109"/>
      <c r="BR171" s="109"/>
      <c r="BS171" s="109"/>
      <c r="BT171" s="109"/>
      <c r="BU171" s="109"/>
      <c r="BV171" s="109"/>
      <c r="BW171" s="109"/>
      <c r="BX171" s="109"/>
      <c r="BY171" s="109"/>
      <c r="BZ171" s="109"/>
      <c r="CA171" s="109"/>
      <c r="CB171" s="109"/>
      <c r="CC171" s="109"/>
      <c r="CD171" s="109"/>
      <c r="CE171" s="109"/>
      <c r="CF171" s="109"/>
      <c r="CG171" s="109"/>
      <c r="CH171" s="109"/>
      <c r="CI171" s="109"/>
      <c r="CJ171" s="109"/>
      <c r="CK171" s="109"/>
      <c r="CL171" s="109"/>
      <c r="CM171" s="109"/>
      <c r="CN171" s="109"/>
      <c r="CO171" s="109"/>
      <c r="CP171" s="109"/>
      <c r="CQ171" s="109"/>
      <c r="CR171" s="109"/>
      <c r="CS171" s="109"/>
      <c r="CT171" s="109"/>
      <c r="CU171" s="109"/>
      <c r="CV171" s="109"/>
      <c r="CW171" s="109"/>
      <c r="CX171" s="109"/>
      <c r="CY171" s="109"/>
      <c r="CZ171" s="109"/>
      <c r="DA171" s="109"/>
      <c r="DB171" s="109"/>
      <c r="DC171" s="109"/>
      <c r="DD171" s="109"/>
      <c r="DE171" s="109"/>
      <c r="DF171" s="109"/>
      <c r="DG171" s="109"/>
      <c r="DH171" s="109"/>
      <c r="DI171" s="109"/>
      <c r="DJ171" s="109"/>
      <c r="DK171" s="109"/>
      <c r="DL171" s="109"/>
      <c r="DM171" s="109"/>
      <c r="DN171" s="109"/>
      <c r="DO171" s="109"/>
      <c r="DP171" s="109"/>
      <c r="DQ171" s="109"/>
      <c r="DR171" s="109"/>
      <c r="DS171" s="109"/>
      <c r="DT171" s="109"/>
      <c r="DU171" s="109"/>
      <c r="DV171" s="109"/>
      <c r="DW171" s="109"/>
      <c r="DX171" s="109"/>
      <c r="DY171" s="109"/>
      <c r="DZ171" s="109"/>
      <c r="EA171" s="109"/>
      <c r="EB171" s="109"/>
      <c r="EC171" s="109"/>
      <c r="ED171" s="109"/>
      <c r="EE171" s="109"/>
      <c r="EF171" s="109"/>
      <c r="EG171" s="109"/>
      <c r="EH171" s="109"/>
      <c r="EI171" s="109"/>
      <c r="EJ171" s="109"/>
      <c r="EK171" s="109"/>
      <c r="EL171" s="109"/>
      <c r="EM171" s="109"/>
      <c r="EN171" s="109"/>
      <c r="EO171" s="109"/>
      <c r="EP171" s="109"/>
      <c r="EQ171" s="109"/>
      <c r="ER171" s="109"/>
      <c r="ES171" s="109"/>
      <c r="ET171" s="109"/>
      <c r="EU171" s="109"/>
      <c r="EV171" s="109"/>
      <c r="EW171" s="109"/>
      <c r="EX171" s="109"/>
      <c r="EY171" s="109"/>
      <c r="EZ171" s="114"/>
      <c r="FA171" s="125"/>
      <c r="FB171" s="114"/>
      <c r="FC171" s="125"/>
      <c r="FD171" s="114"/>
      <c r="FE171" s="125"/>
      <c r="FF171" s="114"/>
      <c r="FG171" s="125"/>
      <c r="FH171" s="114"/>
      <c r="FI171" s="125"/>
      <c r="FJ171" s="114"/>
      <c r="FK171" s="125"/>
      <c r="FL171" s="114"/>
      <c r="FM171" s="125"/>
      <c r="FN171" s="114"/>
      <c r="FO171" s="125"/>
      <c r="FP171" s="114"/>
      <c r="FQ171" s="125"/>
      <c r="FR171" s="114"/>
      <c r="FS171" s="125"/>
      <c r="FT171" s="114"/>
      <c r="FU171" s="125"/>
      <c r="FV171" s="114"/>
      <c r="FW171" s="125"/>
      <c r="FX171" s="114"/>
      <c r="FY171" s="125"/>
      <c r="FZ171" s="114"/>
      <c r="GA171" s="125"/>
      <c r="GB171" s="114"/>
      <c r="GC171" s="125"/>
      <c r="GD171" s="114"/>
      <c r="GE171" s="125"/>
      <c r="GF171" s="114"/>
      <c r="GG171" s="125"/>
      <c r="GH171" s="114"/>
      <c r="GI171" s="125"/>
      <c r="GJ171" s="114"/>
      <c r="GK171" s="125"/>
      <c r="GL171" s="114"/>
      <c r="GM171" s="125"/>
      <c r="GN171" s="114"/>
      <c r="GO171" s="125"/>
      <c r="GP171" s="114"/>
      <c r="GQ171" s="125"/>
      <c r="GR171" s="114"/>
      <c r="GS171" s="125"/>
      <c r="GT171" s="114"/>
      <c r="GU171" s="125"/>
      <c r="GV171" s="114"/>
      <c r="GW171" s="125"/>
      <c r="GX171" s="114"/>
      <c r="GY171" s="125"/>
      <c r="GZ171" s="114"/>
      <c r="HA171" s="125"/>
      <c r="HB171" s="114"/>
      <c r="HC171" s="125"/>
      <c r="HD171" s="114"/>
      <c r="HE171" s="125"/>
      <c r="HF171" s="114"/>
      <c r="HG171" s="125"/>
      <c r="HH171" s="114"/>
      <c r="HI171" s="125"/>
      <c r="HJ171" s="114"/>
      <c r="HK171" s="125"/>
      <c r="HL171" s="114"/>
      <c r="HM171" s="125"/>
      <c r="HN171" s="114"/>
      <c r="HO171" s="125"/>
      <c r="HP171" s="114"/>
      <c r="HQ171" s="125"/>
      <c r="HR171" s="114"/>
      <c r="HS171" s="125"/>
      <c r="HT171" s="114"/>
      <c r="HU171" s="125"/>
      <c r="HV171" s="114"/>
      <c r="HW171" s="125"/>
      <c r="HX171" s="114"/>
      <c r="HY171" s="125"/>
      <c r="HZ171" s="114"/>
      <c r="IA171" s="125"/>
      <c r="IB171" s="114"/>
      <c r="IC171" s="125"/>
      <c r="ID171" s="114"/>
      <c r="IE171" s="125"/>
      <c r="IF171" s="114"/>
      <c r="IG171" s="125"/>
      <c r="IH171" s="114"/>
      <c r="II171" s="125"/>
      <c r="IJ171" s="114"/>
      <c r="IK171" s="125"/>
      <c r="IL171" s="114"/>
      <c r="IM171" s="125"/>
      <c r="IN171" s="114"/>
      <c r="IO171" s="125"/>
      <c r="IP171" s="114"/>
      <c r="IQ171" s="125"/>
      <c r="IR171" s="114"/>
      <c r="IS171" s="125"/>
      <c r="IT171" s="114"/>
      <c r="IU171" s="125"/>
      <c r="IV171" s="114"/>
      <c r="IW171" s="125"/>
      <c r="IX171" s="114"/>
      <c r="IY171" s="125"/>
      <c r="IZ171" s="114"/>
      <c r="JA171" s="125"/>
      <c r="JB171" s="114"/>
      <c r="JC171" s="125"/>
      <c r="JD171" s="114"/>
      <c r="JE171" s="125"/>
      <c r="JF171" s="114"/>
      <c r="JG171" s="125"/>
      <c r="JH171" s="114"/>
      <c r="JI171" s="125"/>
      <c r="JJ171" s="114"/>
      <c r="JK171" s="125"/>
      <c r="JL171" s="114"/>
      <c r="JM171" s="125"/>
      <c r="JN171" s="114"/>
      <c r="JO171" s="125"/>
      <c r="JP171" s="114"/>
      <c r="JQ171" s="125"/>
      <c r="JR171" s="114"/>
      <c r="JS171" s="125"/>
      <c r="JT171" s="114"/>
      <c r="JU171" s="125"/>
      <c r="JV171" s="114"/>
      <c r="JW171" s="125"/>
      <c r="JX171" s="114"/>
      <c r="JY171" s="126"/>
      <c r="JZ171" s="126"/>
      <c r="KA171" s="126"/>
      <c r="KB171" s="126"/>
      <c r="KC171" s="126"/>
      <c r="KD171" s="126"/>
      <c r="KE171" s="126"/>
      <c r="KF171" s="126"/>
      <c r="KG171" s="126"/>
      <c r="KH171" s="126"/>
      <c r="KI171" s="126"/>
      <c r="KJ171" s="126"/>
      <c r="KK171" s="126"/>
      <c r="KL171" s="126"/>
    </row>
    <row r="172" customFormat="false" ht="13.8" hidden="false" customHeight="false" outlineLevel="0" collapsed="false">
      <c r="A172" s="76"/>
      <c r="B172" s="76"/>
      <c r="C172" s="76"/>
      <c r="D172" s="76"/>
      <c r="E172" s="76" t="s">
        <v>534</v>
      </c>
      <c r="F172" s="109" t="n">
        <v>0</v>
      </c>
      <c r="G172" s="109" t="n">
        <v>103.83</v>
      </c>
      <c r="H172" s="109" t="n">
        <v>3759.14</v>
      </c>
      <c r="I172" s="109" t="n">
        <v>0</v>
      </c>
      <c r="J172" s="109" t="n">
        <v>0</v>
      </c>
      <c r="K172" s="109" t="n">
        <v>0</v>
      </c>
      <c r="L172" s="109" t="n">
        <v>0</v>
      </c>
      <c r="M172" s="109" t="n">
        <v>0</v>
      </c>
      <c r="N172" s="109" t="n">
        <v>353.93</v>
      </c>
      <c r="O172" s="109" t="n">
        <v>2464.51</v>
      </c>
      <c r="P172" s="109" t="n">
        <v>35.23</v>
      </c>
      <c r="Q172" s="109" t="n">
        <v>69.4</v>
      </c>
      <c r="R172" s="109" t="n">
        <v>0</v>
      </c>
      <c r="S172" s="109" t="n">
        <v>0</v>
      </c>
      <c r="T172" s="109" t="n">
        <v>0</v>
      </c>
      <c r="U172" s="109" t="n">
        <v>0</v>
      </c>
      <c r="V172" s="109" t="n">
        <v>0</v>
      </c>
      <c r="W172" s="109" t="n">
        <v>0</v>
      </c>
      <c r="X172" s="109" t="n">
        <v>0</v>
      </c>
      <c r="Y172" s="109" t="n">
        <v>1549.37</v>
      </c>
      <c r="Z172" s="109" t="n">
        <v>0</v>
      </c>
      <c r="AA172" s="109" t="n">
        <v>0</v>
      </c>
      <c r="AB172" s="109" t="n">
        <v>0</v>
      </c>
      <c r="AC172" s="109" t="n">
        <v>0</v>
      </c>
      <c r="AD172" s="109" t="n">
        <v>0</v>
      </c>
      <c r="AE172" s="109" t="n">
        <v>0</v>
      </c>
      <c r="AF172" s="109" t="n">
        <v>0</v>
      </c>
      <c r="AG172" s="109" t="n">
        <v>0</v>
      </c>
      <c r="AH172" s="109" t="n">
        <v>0</v>
      </c>
      <c r="AI172" s="109" t="n">
        <v>93.48</v>
      </c>
      <c r="AJ172" s="109" t="n">
        <v>0</v>
      </c>
      <c r="AK172" s="109" t="n">
        <v>0</v>
      </c>
      <c r="AL172" s="109" t="n">
        <v>0</v>
      </c>
      <c r="AM172" s="109" t="n">
        <v>0</v>
      </c>
      <c r="AN172" s="109" t="n">
        <v>0</v>
      </c>
      <c r="AO172" s="109" t="n">
        <v>0</v>
      </c>
      <c r="AP172" s="109" t="n">
        <v>0</v>
      </c>
      <c r="AQ172" s="109" t="n">
        <v>42.92</v>
      </c>
      <c r="AR172" s="109" t="n">
        <v>0</v>
      </c>
      <c r="AS172" s="109" t="n">
        <v>0</v>
      </c>
      <c r="AT172" s="109" t="n">
        <v>2282.23</v>
      </c>
      <c r="AU172" s="109" t="n">
        <v>37.53</v>
      </c>
      <c r="AV172" s="109" t="n">
        <v>0</v>
      </c>
      <c r="AW172" s="109" t="n">
        <v>0</v>
      </c>
      <c r="AX172" s="109" t="n">
        <v>0</v>
      </c>
      <c r="AY172" s="109" t="n">
        <v>0</v>
      </c>
      <c r="AZ172" s="109" t="n">
        <v>0</v>
      </c>
      <c r="BA172" s="109" t="n">
        <v>0</v>
      </c>
      <c r="BB172" s="109" t="n">
        <v>0</v>
      </c>
      <c r="BC172" s="109" t="n">
        <v>0</v>
      </c>
      <c r="BD172" s="109" t="n">
        <v>0</v>
      </c>
      <c r="BE172" s="109" t="n">
        <v>0</v>
      </c>
      <c r="BF172" s="109" t="n">
        <v>0</v>
      </c>
      <c r="BG172" s="109" t="n">
        <v>783.93</v>
      </c>
      <c r="BH172" s="109" t="n">
        <v>0</v>
      </c>
      <c r="BI172" s="109" t="n">
        <v>172.38</v>
      </c>
      <c r="BJ172" s="109" t="n">
        <v>0</v>
      </c>
      <c r="BK172" s="109" t="n">
        <v>2198.09</v>
      </c>
      <c r="BL172" s="109" t="n">
        <v>0</v>
      </c>
      <c r="BM172" s="109" t="n">
        <v>131.66</v>
      </c>
      <c r="BN172" s="109" t="n">
        <v>0</v>
      </c>
      <c r="BO172" s="109" t="n">
        <v>0</v>
      </c>
      <c r="BP172" s="109" t="n">
        <v>0</v>
      </c>
      <c r="BQ172" s="109" t="n">
        <v>0</v>
      </c>
      <c r="BR172" s="109" t="n">
        <v>0</v>
      </c>
      <c r="BS172" s="109" t="n">
        <v>0</v>
      </c>
      <c r="BT172" s="109" t="n">
        <v>0</v>
      </c>
      <c r="BU172" s="109" t="n">
        <v>23.3</v>
      </c>
      <c r="BV172" s="109" t="n">
        <v>0</v>
      </c>
      <c r="BW172" s="109" t="n">
        <v>0</v>
      </c>
      <c r="BX172" s="109" t="n">
        <v>954.77</v>
      </c>
      <c r="BY172" s="109" t="n">
        <v>0</v>
      </c>
      <c r="BZ172" s="109" t="n">
        <v>0</v>
      </c>
      <c r="CA172" s="109" t="n">
        <v>0</v>
      </c>
      <c r="CB172" s="109" t="n">
        <v>0</v>
      </c>
      <c r="CC172" s="109" t="n">
        <v>0</v>
      </c>
      <c r="CD172" s="109" t="n">
        <v>0</v>
      </c>
      <c r="CE172" s="109" t="n">
        <v>0</v>
      </c>
      <c r="CF172" s="109" t="n">
        <v>74.92</v>
      </c>
      <c r="CG172" s="109" t="n">
        <v>0</v>
      </c>
      <c r="CH172" s="109" t="n">
        <v>0</v>
      </c>
      <c r="CI172" s="109" t="n">
        <v>0</v>
      </c>
      <c r="CJ172" s="109" t="n">
        <v>0</v>
      </c>
      <c r="CK172" s="109" t="n">
        <v>365.98</v>
      </c>
      <c r="CL172" s="109" t="n">
        <v>0</v>
      </c>
      <c r="CM172" s="109" t="n">
        <v>111.21</v>
      </c>
      <c r="CN172" s="109" t="n">
        <v>0</v>
      </c>
      <c r="CO172" s="109" t="n">
        <v>242.48</v>
      </c>
      <c r="CP172" s="109" t="n">
        <v>0</v>
      </c>
      <c r="CQ172" s="109" t="n">
        <v>0</v>
      </c>
      <c r="CR172" s="109" t="n">
        <v>0</v>
      </c>
      <c r="CS172" s="109" t="n">
        <v>1804.89</v>
      </c>
      <c r="CT172" s="109" t="n">
        <v>0</v>
      </c>
      <c r="CU172" s="109" t="n">
        <v>1053.29</v>
      </c>
      <c r="CV172" s="109" t="n">
        <v>0</v>
      </c>
      <c r="CW172" s="109" t="n">
        <v>0</v>
      </c>
      <c r="CX172" s="109" t="n">
        <v>0</v>
      </c>
      <c r="CY172" s="109" t="n">
        <v>0</v>
      </c>
      <c r="CZ172" s="109" t="n">
        <v>0</v>
      </c>
      <c r="DA172" s="109" t="n">
        <v>0</v>
      </c>
      <c r="DB172" s="109" t="n">
        <v>0</v>
      </c>
      <c r="DC172" s="109" t="n">
        <v>451.84</v>
      </c>
      <c r="DD172" s="109" t="n">
        <v>1586.41</v>
      </c>
      <c r="DE172" s="109" t="n">
        <v>0</v>
      </c>
      <c r="DF172" s="109" t="n">
        <v>0</v>
      </c>
      <c r="DG172" s="109" t="n">
        <v>0</v>
      </c>
      <c r="DH172" s="109" t="n">
        <v>0</v>
      </c>
      <c r="DI172" s="109" t="n">
        <v>0</v>
      </c>
      <c r="DJ172" s="109" t="n">
        <v>0</v>
      </c>
      <c r="DK172" s="109" t="n">
        <v>0</v>
      </c>
      <c r="DL172" s="109" t="n">
        <v>190</v>
      </c>
      <c r="DM172" s="109" t="n">
        <v>0</v>
      </c>
      <c r="DN172" s="109" t="n">
        <v>0</v>
      </c>
      <c r="DO172" s="109" t="n">
        <v>0</v>
      </c>
      <c r="DP172" s="109" t="n">
        <v>0</v>
      </c>
      <c r="DQ172" s="109" t="n">
        <v>0</v>
      </c>
      <c r="DR172" s="109" t="n">
        <v>0</v>
      </c>
      <c r="DS172" s="109" t="n">
        <v>0</v>
      </c>
      <c r="DT172" s="109" t="n">
        <v>0</v>
      </c>
      <c r="DU172" s="109" t="n">
        <v>0</v>
      </c>
      <c r="DV172" s="109" t="n">
        <v>0</v>
      </c>
      <c r="DW172" s="109" t="n">
        <v>1159.61</v>
      </c>
      <c r="DX172" s="109" t="n">
        <v>0</v>
      </c>
      <c r="DY172" s="109" t="n">
        <v>0</v>
      </c>
      <c r="DZ172" s="109" t="n">
        <v>0</v>
      </c>
      <c r="EA172" s="109" t="n">
        <v>0</v>
      </c>
      <c r="EB172" s="109" t="n">
        <v>0</v>
      </c>
      <c r="EC172" s="109" t="n">
        <v>0</v>
      </c>
      <c r="ED172" s="109" t="n">
        <v>0</v>
      </c>
      <c r="EE172" s="109" t="n">
        <v>0</v>
      </c>
      <c r="EF172" s="109" t="n">
        <v>0</v>
      </c>
      <c r="EG172" s="109" t="n">
        <v>0</v>
      </c>
      <c r="EH172" s="109" t="n">
        <v>0</v>
      </c>
      <c r="EI172" s="109" t="n">
        <v>0</v>
      </c>
      <c r="EJ172" s="109" t="n">
        <v>180.1</v>
      </c>
      <c r="EK172" s="109" t="n">
        <v>0</v>
      </c>
      <c r="EL172" s="109" t="n">
        <v>0</v>
      </c>
      <c r="EM172" s="109" t="n">
        <v>2224.43</v>
      </c>
      <c r="EN172" s="109" t="n">
        <v>402.55</v>
      </c>
      <c r="EO172" s="109" t="n">
        <v>0</v>
      </c>
      <c r="EP172" s="109" t="n">
        <v>1984.44</v>
      </c>
      <c r="EQ172" s="109" t="n">
        <v>0</v>
      </c>
      <c r="ER172" s="109" t="n">
        <v>0</v>
      </c>
      <c r="ES172" s="109" t="n">
        <v>0</v>
      </c>
      <c r="ET172" s="109" t="n">
        <v>0</v>
      </c>
      <c r="EU172" s="109" t="n">
        <v>0</v>
      </c>
      <c r="EV172" s="109" t="n">
        <v>0</v>
      </c>
      <c r="EW172" s="109" t="n">
        <v>0</v>
      </c>
      <c r="EX172" s="109" t="n">
        <v>0</v>
      </c>
      <c r="EY172" s="109" t="n">
        <f aca="false">ROUND(SUM(F172:EX172),5)</f>
        <v>26887.85</v>
      </c>
      <c r="EZ172" s="114"/>
      <c r="FA172" s="125"/>
      <c r="FB172" s="114"/>
      <c r="FC172" s="125"/>
      <c r="FD172" s="114"/>
      <c r="FE172" s="125"/>
      <c r="FF172" s="114"/>
      <c r="FG172" s="125"/>
      <c r="FH172" s="114"/>
      <c r="FI172" s="125"/>
      <c r="FJ172" s="114"/>
      <c r="FK172" s="125"/>
      <c r="FL172" s="114"/>
      <c r="FM172" s="125"/>
      <c r="FN172" s="114"/>
      <c r="FO172" s="125"/>
      <c r="FP172" s="114"/>
      <c r="FQ172" s="125"/>
      <c r="FR172" s="114"/>
      <c r="FS172" s="125"/>
      <c r="FT172" s="114"/>
      <c r="FU172" s="125"/>
      <c r="FV172" s="114"/>
      <c r="FW172" s="125"/>
      <c r="FX172" s="114"/>
      <c r="FY172" s="125"/>
      <c r="FZ172" s="114"/>
      <c r="GA172" s="125"/>
      <c r="GB172" s="114"/>
      <c r="GC172" s="125"/>
      <c r="GD172" s="114"/>
      <c r="GE172" s="125"/>
      <c r="GF172" s="114"/>
      <c r="GG172" s="125"/>
      <c r="GH172" s="114"/>
      <c r="GI172" s="125"/>
      <c r="GJ172" s="114"/>
      <c r="GK172" s="125"/>
      <c r="GL172" s="114"/>
      <c r="GM172" s="125"/>
      <c r="GN172" s="114"/>
      <c r="GO172" s="125"/>
      <c r="GP172" s="114"/>
      <c r="GQ172" s="125"/>
      <c r="GR172" s="114"/>
      <c r="GS172" s="125"/>
      <c r="GT172" s="114"/>
      <c r="GU172" s="125"/>
      <c r="GV172" s="114"/>
      <c r="GW172" s="125"/>
      <c r="GX172" s="114"/>
      <c r="GY172" s="125"/>
      <c r="GZ172" s="114"/>
      <c r="HA172" s="125"/>
      <c r="HB172" s="114"/>
      <c r="HC172" s="125"/>
      <c r="HD172" s="114"/>
      <c r="HE172" s="125"/>
      <c r="HF172" s="114"/>
      <c r="HG172" s="125"/>
      <c r="HH172" s="114"/>
      <c r="HI172" s="125"/>
      <c r="HJ172" s="114"/>
      <c r="HK172" s="125"/>
      <c r="HL172" s="114"/>
      <c r="HM172" s="125"/>
      <c r="HN172" s="114"/>
      <c r="HO172" s="125"/>
      <c r="HP172" s="114"/>
      <c r="HQ172" s="125"/>
      <c r="HR172" s="114"/>
      <c r="HS172" s="125"/>
      <c r="HT172" s="114"/>
      <c r="HU172" s="125"/>
      <c r="HV172" s="114"/>
      <c r="HW172" s="125"/>
      <c r="HX172" s="114"/>
      <c r="HY172" s="125"/>
      <c r="HZ172" s="114"/>
      <c r="IA172" s="125"/>
      <c r="IB172" s="114"/>
      <c r="IC172" s="125"/>
      <c r="ID172" s="114"/>
      <c r="IE172" s="125"/>
      <c r="IF172" s="114"/>
      <c r="IG172" s="125"/>
      <c r="IH172" s="114"/>
      <c r="II172" s="125"/>
      <c r="IJ172" s="114"/>
      <c r="IK172" s="125"/>
      <c r="IL172" s="114"/>
      <c r="IM172" s="125"/>
      <c r="IN172" s="114"/>
      <c r="IO172" s="125"/>
      <c r="IP172" s="114"/>
      <c r="IQ172" s="125"/>
      <c r="IR172" s="114"/>
      <c r="IS172" s="125"/>
      <c r="IT172" s="114"/>
      <c r="IU172" s="125"/>
      <c r="IV172" s="114"/>
      <c r="IW172" s="125"/>
      <c r="IX172" s="114"/>
      <c r="IY172" s="125"/>
      <c r="IZ172" s="114"/>
      <c r="JA172" s="125"/>
      <c r="JB172" s="114"/>
      <c r="JC172" s="125"/>
      <c r="JD172" s="114"/>
      <c r="JE172" s="125"/>
      <c r="JF172" s="114"/>
      <c r="JG172" s="125"/>
      <c r="JH172" s="114"/>
      <c r="JI172" s="125"/>
      <c r="JJ172" s="114"/>
      <c r="JK172" s="125"/>
      <c r="JL172" s="114"/>
      <c r="JM172" s="125"/>
      <c r="JN172" s="114"/>
      <c r="JO172" s="125"/>
      <c r="JP172" s="114"/>
      <c r="JQ172" s="125"/>
      <c r="JR172" s="114"/>
      <c r="JS172" s="125"/>
      <c r="JT172" s="114"/>
      <c r="JU172" s="125"/>
      <c r="JV172" s="114"/>
      <c r="JW172" s="125"/>
      <c r="JX172" s="114"/>
      <c r="JY172" s="126"/>
      <c r="JZ172" s="126"/>
      <c r="KA172" s="126"/>
      <c r="KB172" s="126"/>
      <c r="KC172" s="126"/>
      <c r="KD172" s="126"/>
      <c r="KE172" s="126"/>
      <c r="KF172" s="126"/>
      <c r="KG172" s="126"/>
      <c r="KH172" s="126"/>
      <c r="KI172" s="126"/>
      <c r="KJ172" s="126"/>
      <c r="KK172" s="126"/>
      <c r="KL172" s="126"/>
    </row>
    <row r="173" customFormat="false" ht="13.8" hidden="false" customHeight="false" outlineLevel="0" collapsed="false">
      <c r="A173" s="76"/>
      <c r="B173" s="76"/>
      <c r="C173" s="76"/>
      <c r="D173" s="76"/>
      <c r="E173" s="76" t="s">
        <v>535</v>
      </c>
      <c r="F173" s="109" t="n">
        <v>0</v>
      </c>
      <c r="G173" s="109" t="n">
        <v>0</v>
      </c>
      <c r="H173" s="109" t="n">
        <v>3445.72</v>
      </c>
      <c r="I173" s="109" t="n">
        <v>0</v>
      </c>
      <c r="J173" s="109" t="n">
        <v>1514.23</v>
      </c>
      <c r="K173" s="109" t="n">
        <v>0</v>
      </c>
      <c r="L173" s="109" t="n">
        <v>0</v>
      </c>
      <c r="M173" s="109" t="n">
        <v>0</v>
      </c>
      <c r="N173" s="109" t="n">
        <v>7553.57</v>
      </c>
      <c r="O173" s="109" t="n">
        <v>3356.19</v>
      </c>
      <c r="P173" s="109" t="n">
        <v>464.77</v>
      </c>
      <c r="Q173" s="109" t="n">
        <v>0</v>
      </c>
      <c r="R173" s="109" t="n">
        <v>0</v>
      </c>
      <c r="S173" s="109" t="n">
        <v>0</v>
      </c>
      <c r="T173" s="109" t="n">
        <v>0</v>
      </c>
      <c r="U173" s="109" t="n">
        <v>0</v>
      </c>
      <c r="V173" s="109" t="n">
        <v>158.98</v>
      </c>
      <c r="W173" s="109" t="n">
        <v>0</v>
      </c>
      <c r="X173" s="109" t="n">
        <v>0</v>
      </c>
      <c r="Y173" s="109" t="n">
        <v>2890.88</v>
      </c>
      <c r="Z173" s="109" t="n">
        <v>0</v>
      </c>
      <c r="AA173" s="109" t="n">
        <v>0</v>
      </c>
      <c r="AB173" s="109" t="n">
        <v>0</v>
      </c>
      <c r="AC173" s="109" t="n">
        <v>0</v>
      </c>
      <c r="AD173" s="109" t="n">
        <v>786.08</v>
      </c>
      <c r="AE173" s="109" t="n">
        <v>0</v>
      </c>
      <c r="AF173" s="109" t="n">
        <v>0</v>
      </c>
      <c r="AG173" s="109" t="n">
        <v>0</v>
      </c>
      <c r="AH173" s="109" t="n">
        <v>0</v>
      </c>
      <c r="AI173" s="109" t="n">
        <v>0</v>
      </c>
      <c r="AJ173" s="109" t="n">
        <v>0</v>
      </c>
      <c r="AK173" s="109" t="n">
        <v>0</v>
      </c>
      <c r="AL173" s="109" t="n">
        <v>0</v>
      </c>
      <c r="AM173" s="109" t="n">
        <v>0</v>
      </c>
      <c r="AN173" s="109" t="n">
        <v>0</v>
      </c>
      <c r="AO173" s="109" t="n">
        <v>0</v>
      </c>
      <c r="AP173" s="109" t="n">
        <v>0</v>
      </c>
      <c r="AQ173" s="109" t="n">
        <v>0</v>
      </c>
      <c r="AR173" s="109" t="n">
        <v>0</v>
      </c>
      <c r="AS173" s="109" t="n">
        <v>0</v>
      </c>
      <c r="AT173" s="109" t="n">
        <v>1241.57</v>
      </c>
      <c r="AU173" s="109" t="n">
        <v>33.03</v>
      </c>
      <c r="AV173" s="109" t="n">
        <v>0</v>
      </c>
      <c r="AW173" s="109" t="n">
        <v>0</v>
      </c>
      <c r="AX173" s="109" t="n">
        <v>0</v>
      </c>
      <c r="AY173" s="109" t="n">
        <v>0</v>
      </c>
      <c r="AZ173" s="109" t="n">
        <v>0</v>
      </c>
      <c r="BA173" s="109" t="n">
        <v>0</v>
      </c>
      <c r="BB173" s="109" t="n">
        <v>0</v>
      </c>
      <c r="BC173" s="109" t="n">
        <v>0</v>
      </c>
      <c r="BD173" s="109" t="n">
        <v>0</v>
      </c>
      <c r="BE173" s="109" t="n">
        <v>0</v>
      </c>
      <c r="BF173" s="109" t="n">
        <v>0</v>
      </c>
      <c r="BG173" s="109" t="n">
        <v>14520.98</v>
      </c>
      <c r="BH173" s="109" t="n">
        <v>0</v>
      </c>
      <c r="BI173" s="109" t="n">
        <v>39</v>
      </c>
      <c r="BJ173" s="109" t="n">
        <v>0</v>
      </c>
      <c r="BK173" s="109" t="n">
        <v>10337.15</v>
      </c>
      <c r="BL173" s="109" t="n">
        <v>0</v>
      </c>
      <c r="BM173" s="109" t="n">
        <v>78.68</v>
      </c>
      <c r="BN173" s="109" t="n">
        <v>0</v>
      </c>
      <c r="BO173" s="109" t="n">
        <v>0</v>
      </c>
      <c r="BP173" s="109" t="n">
        <v>0</v>
      </c>
      <c r="BQ173" s="109" t="n">
        <v>0</v>
      </c>
      <c r="BR173" s="109" t="n">
        <v>0</v>
      </c>
      <c r="BS173" s="109" t="n">
        <v>0</v>
      </c>
      <c r="BT173" s="109" t="n">
        <v>0</v>
      </c>
      <c r="BU173" s="109" t="n">
        <v>4597.61</v>
      </c>
      <c r="BV173" s="109" t="n">
        <v>0</v>
      </c>
      <c r="BW173" s="109" t="n">
        <v>0</v>
      </c>
      <c r="BX173" s="109" t="n">
        <v>1182.39</v>
      </c>
      <c r="BY173" s="109" t="n">
        <v>0</v>
      </c>
      <c r="BZ173" s="109" t="n">
        <v>0</v>
      </c>
      <c r="CA173" s="109" t="n">
        <v>0</v>
      </c>
      <c r="CB173" s="109" t="n">
        <v>0</v>
      </c>
      <c r="CC173" s="109" t="n">
        <v>0</v>
      </c>
      <c r="CD173" s="109" t="n">
        <v>0</v>
      </c>
      <c r="CE173" s="109" t="n">
        <v>0</v>
      </c>
      <c r="CF173" s="109" t="n">
        <v>0</v>
      </c>
      <c r="CG173" s="109" t="n">
        <v>0</v>
      </c>
      <c r="CH173" s="109" t="n">
        <v>0</v>
      </c>
      <c r="CI173" s="109" t="n">
        <v>0</v>
      </c>
      <c r="CJ173" s="109" t="n">
        <v>0</v>
      </c>
      <c r="CK173" s="109" t="n">
        <v>9404.84</v>
      </c>
      <c r="CL173" s="109" t="n">
        <v>0</v>
      </c>
      <c r="CM173" s="109" t="n">
        <v>14374.45</v>
      </c>
      <c r="CN173" s="109" t="n">
        <v>0</v>
      </c>
      <c r="CO173" s="109" t="n">
        <v>14598.27</v>
      </c>
      <c r="CP173" s="109" t="n">
        <v>0</v>
      </c>
      <c r="CQ173" s="109" t="n">
        <v>0</v>
      </c>
      <c r="CR173" s="109" t="n">
        <v>0</v>
      </c>
      <c r="CS173" s="109" t="n">
        <v>3892.4</v>
      </c>
      <c r="CT173" s="109" t="n">
        <v>6096.32</v>
      </c>
      <c r="CU173" s="109" t="n">
        <v>6138.73</v>
      </c>
      <c r="CV173" s="109" t="n">
        <v>0</v>
      </c>
      <c r="CW173" s="109" t="n">
        <v>0</v>
      </c>
      <c r="CX173" s="109" t="n">
        <v>0</v>
      </c>
      <c r="CY173" s="109" t="n">
        <v>0</v>
      </c>
      <c r="CZ173" s="109" t="n">
        <v>0</v>
      </c>
      <c r="DA173" s="109" t="n">
        <v>0</v>
      </c>
      <c r="DB173" s="109" t="n">
        <v>0</v>
      </c>
      <c r="DC173" s="109" t="n">
        <v>0</v>
      </c>
      <c r="DD173" s="109" t="n">
        <v>4429.16</v>
      </c>
      <c r="DE173" s="109" t="n">
        <v>0</v>
      </c>
      <c r="DF173" s="109" t="n">
        <v>1017</v>
      </c>
      <c r="DG173" s="109" t="n">
        <v>0</v>
      </c>
      <c r="DH173" s="109" t="n">
        <v>0</v>
      </c>
      <c r="DI173" s="109" t="n">
        <v>0</v>
      </c>
      <c r="DJ173" s="109" t="n">
        <v>0</v>
      </c>
      <c r="DK173" s="109" t="n">
        <v>0</v>
      </c>
      <c r="DL173" s="109" t="n">
        <v>1558.8</v>
      </c>
      <c r="DM173" s="109" t="n">
        <v>0</v>
      </c>
      <c r="DN173" s="109" t="n">
        <v>657.72</v>
      </c>
      <c r="DO173" s="109" t="n">
        <v>0</v>
      </c>
      <c r="DP173" s="109" t="n">
        <v>0</v>
      </c>
      <c r="DQ173" s="109" t="n">
        <v>0</v>
      </c>
      <c r="DR173" s="109" t="n">
        <v>0</v>
      </c>
      <c r="DS173" s="109" t="n">
        <v>0</v>
      </c>
      <c r="DT173" s="109" t="n">
        <v>0</v>
      </c>
      <c r="DU173" s="109" t="n">
        <v>0</v>
      </c>
      <c r="DV173" s="109" t="n">
        <v>0</v>
      </c>
      <c r="DW173" s="109" t="n">
        <v>316.87</v>
      </c>
      <c r="DX173" s="109" t="n">
        <v>0</v>
      </c>
      <c r="DY173" s="109" t="n">
        <v>0</v>
      </c>
      <c r="DZ173" s="109" t="n">
        <v>0</v>
      </c>
      <c r="EA173" s="109" t="n">
        <v>0</v>
      </c>
      <c r="EB173" s="109" t="n">
        <v>0</v>
      </c>
      <c r="EC173" s="109" t="n">
        <v>0</v>
      </c>
      <c r="ED173" s="109" t="n">
        <v>0</v>
      </c>
      <c r="EE173" s="109" t="n">
        <v>0</v>
      </c>
      <c r="EF173" s="109" t="n">
        <v>0</v>
      </c>
      <c r="EG173" s="109" t="n">
        <v>0</v>
      </c>
      <c r="EH173" s="109" t="n">
        <v>0</v>
      </c>
      <c r="EI173" s="109" t="n">
        <v>0</v>
      </c>
      <c r="EJ173" s="109" t="n">
        <v>10967.6</v>
      </c>
      <c r="EK173" s="109" t="n">
        <v>0</v>
      </c>
      <c r="EL173" s="109" t="n">
        <v>0</v>
      </c>
      <c r="EM173" s="109" t="n">
        <v>12733.55</v>
      </c>
      <c r="EN173" s="109" t="n">
        <v>21643.03</v>
      </c>
      <c r="EO173" s="109" t="n">
        <v>0</v>
      </c>
      <c r="EP173" s="109" t="n">
        <v>11616.65</v>
      </c>
      <c r="EQ173" s="109" t="n">
        <v>0</v>
      </c>
      <c r="ER173" s="109" t="n">
        <v>54.18</v>
      </c>
      <c r="ES173" s="109" t="n">
        <v>0</v>
      </c>
      <c r="ET173" s="109" t="n">
        <v>0</v>
      </c>
      <c r="EU173" s="109" t="n">
        <v>0</v>
      </c>
      <c r="EV173" s="109" t="n">
        <v>0</v>
      </c>
      <c r="EW173" s="109" t="n">
        <v>0</v>
      </c>
      <c r="EX173" s="109" t="n">
        <v>0</v>
      </c>
      <c r="EY173" s="109" t="n">
        <f aca="false">ROUND(SUM(F173:EX173),5)</f>
        <v>171700.4</v>
      </c>
      <c r="EZ173" s="114"/>
      <c r="FA173" s="125"/>
      <c r="FB173" s="114"/>
      <c r="FC173" s="125"/>
      <c r="FD173" s="114"/>
      <c r="FE173" s="125"/>
      <c r="FF173" s="114"/>
      <c r="FG173" s="125"/>
      <c r="FH173" s="114"/>
      <c r="FI173" s="125"/>
      <c r="FJ173" s="114"/>
      <c r="FK173" s="125"/>
      <c r="FL173" s="114"/>
      <c r="FM173" s="125"/>
      <c r="FN173" s="114"/>
      <c r="FO173" s="125"/>
      <c r="FP173" s="114"/>
      <c r="FQ173" s="125"/>
      <c r="FR173" s="114"/>
      <c r="FS173" s="125"/>
      <c r="FT173" s="114"/>
      <c r="FU173" s="125"/>
      <c r="FV173" s="114"/>
      <c r="FW173" s="125"/>
      <c r="FX173" s="114"/>
      <c r="FY173" s="125"/>
      <c r="FZ173" s="114"/>
      <c r="GA173" s="125"/>
      <c r="GB173" s="114"/>
      <c r="GC173" s="125"/>
      <c r="GD173" s="114"/>
      <c r="GE173" s="125"/>
      <c r="GF173" s="114"/>
      <c r="GG173" s="125"/>
      <c r="GH173" s="114"/>
      <c r="GI173" s="125"/>
      <c r="GJ173" s="114"/>
      <c r="GK173" s="125"/>
      <c r="GL173" s="114"/>
      <c r="GM173" s="125"/>
      <c r="GN173" s="114"/>
      <c r="GO173" s="125"/>
      <c r="GP173" s="114"/>
      <c r="GQ173" s="125"/>
      <c r="GR173" s="114"/>
      <c r="GS173" s="125"/>
      <c r="GT173" s="114"/>
      <c r="GU173" s="125"/>
      <c r="GV173" s="114"/>
      <c r="GW173" s="125"/>
      <c r="GX173" s="114"/>
      <c r="GY173" s="125"/>
      <c r="GZ173" s="114"/>
      <c r="HA173" s="125"/>
      <c r="HB173" s="114"/>
      <c r="HC173" s="125"/>
      <c r="HD173" s="114"/>
      <c r="HE173" s="125"/>
      <c r="HF173" s="114"/>
      <c r="HG173" s="125"/>
      <c r="HH173" s="114"/>
      <c r="HI173" s="125"/>
      <c r="HJ173" s="114"/>
      <c r="HK173" s="125"/>
      <c r="HL173" s="114"/>
      <c r="HM173" s="125"/>
      <c r="HN173" s="114"/>
      <c r="HO173" s="125"/>
      <c r="HP173" s="114"/>
      <c r="HQ173" s="125"/>
      <c r="HR173" s="114"/>
      <c r="HS173" s="125"/>
      <c r="HT173" s="114"/>
      <c r="HU173" s="125"/>
      <c r="HV173" s="114"/>
      <c r="HW173" s="125"/>
      <c r="HX173" s="114"/>
      <c r="HY173" s="125"/>
      <c r="HZ173" s="114"/>
      <c r="IA173" s="125"/>
      <c r="IB173" s="114"/>
      <c r="IC173" s="125"/>
      <c r="ID173" s="114"/>
      <c r="IE173" s="125"/>
      <c r="IF173" s="114"/>
      <c r="IG173" s="125"/>
      <c r="IH173" s="114"/>
      <c r="II173" s="125"/>
      <c r="IJ173" s="114"/>
      <c r="IK173" s="125"/>
      <c r="IL173" s="114"/>
      <c r="IM173" s="125"/>
      <c r="IN173" s="114"/>
      <c r="IO173" s="125"/>
      <c r="IP173" s="114"/>
      <c r="IQ173" s="125"/>
      <c r="IR173" s="114"/>
      <c r="IS173" s="125"/>
      <c r="IT173" s="114"/>
      <c r="IU173" s="125"/>
      <c r="IV173" s="114"/>
      <c r="IW173" s="125"/>
      <c r="IX173" s="114"/>
      <c r="IY173" s="125"/>
      <c r="IZ173" s="114"/>
      <c r="JA173" s="125"/>
      <c r="JB173" s="114"/>
      <c r="JC173" s="125"/>
      <c r="JD173" s="114"/>
      <c r="JE173" s="125"/>
      <c r="JF173" s="114"/>
      <c r="JG173" s="125"/>
      <c r="JH173" s="114"/>
      <c r="JI173" s="125"/>
      <c r="JJ173" s="114"/>
      <c r="JK173" s="125"/>
      <c r="JL173" s="114"/>
      <c r="JM173" s="125"/>
      <c r="JN173" s="114"/>
      <c r="JO173" s="125"/>
      <c r="JP173" s="114"/>
      <c r="JQ173" s="125"/>
      <c r="JR173" s="114"/>
      <c r="JS173" s="125"/>
      <c r="JT173" s="114"/>
      <c r="JU173" s="125"/>
      <c r="JV173" s="114"/>
      <c r="JW173" s="125"/>
      <c r="JX173" s="114"/>
      <c r="JY173" s="126"/>
      <c r="JZ173" s="126"/>
      <c r="KA173" s="126"/>
      <c r="KB173" s="126"/>
      <c r="KC173" s="126"/>
      <c r="KD173" s="126"/>
      <c r="KE173" s="126"/>
      <c r="KF173" s="126"/>
      <c r="KG173" s="126"/>
      <c r="KH173" s="126"/>
      <c r="KI173" s="126"/>
      <c r="KJ173" s="126"/>
      <c r="KK173" s="126"/>
      <c r="KL173" s="126"/>
    </row>
    <row r="174" customFormat="false" ht="13.8" hidden="false" customHeight="false" outlineLevel="0" collapsed="false">
      <c r="A174" s="76"/>
      <c r="B174" s="76"/>
      <c r="C174" s="76"/>
      <c r="D174" s="76"/>
      <c r="E174" s="76" t="s">
        <v>42</v>
      </c>
      <c r="F174" s="109" t="n">
        <v>0</v>
      </c>
      <c r="G174" s="109" t="n">
        <v>0</v>
      </c>
      <c r="H174" s="109" t="n">
        <v>0</v>
      </c>
      <c r="I174" s="109" t="n">
        <v>0</v>
      </c>
      <c r="J174" s="109" t="n">
        <v>0</v>
      </c>
      <c r="K174" s="109" t="n">
        <v>0</v>
      </c>
      <c r="L174" s="109" t="n">
        <v>0</v>
      </c>
      <c r="M174" s="109" t="n">
        <v>0</v>
      </c>
      <c r="N174" s="109" t="n">
        <v>0</v>
      </c>
      <c r="O174" s="109" t="n">
        <v>0</v>
      </c>
      <c r="P174" s="109" t="n">
        <v>0</v>
      </c>
      <c r="Q174" s="109" t="n">
        <v>0</v>
      </c>
      <c r="R174" s="109" t="n">
        <v>0</v>
      </c>
      <c r="S174" s="109" t="n">
        <v>0</v>
      </c>
      <c r="T174" s="109" t="n">
        <v>0</v>
      </c>
      <c r="U174" s="109" t="n">
        <v>0</v>
      </c>
      <c r="V174" s="109" t="n">
        <v>0</v>
      </c>
      <c r="W174" s="109" t="n">
        <v>0</v>
      </c>
      <c r="X174" s="109" t="n">
        <v>0</v>
      </c>
      <c r="Y174" s="109" t="n">
        <v>0</v>
      </c>
      <c r="Z174" s="109" t="n">
        <v>0</v>
      </c>
      <c r="AA174" s="109" t="n">
        <v>0</v>
      </c>
      <c r="AB174" s="109" t="n">
        <v>0</v>
      </c>
      <c r="AC174" s="109" t="n">
        <v>0</v>
      </c>
      <c r="AD174" s="109" t="n">
        <v>0</v>
      </c>
      <c r="AE174" s="109" t="n">
        <v>0</v>
      </c>
      <c r="AF174" s="109" t="n">
        <v>0</v>
      </c>
      <c r="AG174" s="109" t="n">
        <v>0</v>
      </c>
      <c r="AH174" s="109" t="n">
        <v>0</v>
      </c>
      <c r="AI174" s="109" t="n">
        <v>0</v>
      </c>
      <c r="AJ174" s="109" t="n">
        <v>0</v>
      </c>
      <c r="AK174" s="109" t="n">
        <v>0</v>
      </c>
      <c r="AL174" s="109" t="n">
        <v>0</v>
      </c>
      <c r="AM174" s="109" t="n">
        <v>0</v>
      </c>
      <c r="AN174" s="109" t="n">
        <v>0</v>
      </c>
      <c r="AO174" s="109" t="n">
        <v>0</v>
      </c>
      <c r="AP174" s="109" t="n">
        <v>0</v>
      </c>
      <c r="AQ174" s="109" t="n">
        <v>0</v>
      </c>
      <c r="AR174" s="109" t="n">
        <v>0</v>
      </c>
      <c r="AS174" s="109" t="n">
        <v>0</v>
      </c>
      <c r="AT174" s="109" t="n">
        <v>0</v>
      </c>
      <c r="AU174" s="109" t="n">
        <v>0</v>
      </c>
      <c r="AV174" s="109" t="n">
        <v>0</v>
      </c>
      <c r="AW174" s="109" t="n">
        <v>0</v>
      </c>
      <c r="AX174" s="109" t="n">
        <v>0</v>
      </c>
      <c r="AY174" s="109" t="n">
        <v>0</v>
      </c>
      <c r="AZ174" s="109" t="n">
        <v>0</v>
      </c>
      <c r="BA174" s="109" t="n">
        <v>0</v>
      </c>
      <c r="BB174" s="109" t="n">
        <v>0</v>
      </c>
      <c r="BC174" s="109" t="n">
        <v>0</v>
      </c>
      <c r="BD174" s="109" t="n">
        <v>0</v>
      </c>
      <c r="BE174" s="109" t="n">
        <v>0</v>
      </c>
      <c r="BF174" s="109" t="n">
        <v>0</v>
      </c>
      <c r="BG174" s="109" t="n">
        <v>0</v>
      </c>
      <c r="BH174" s="109" t="n">
        <v>0</v>
      </c>
      <c r="BI174" s="109" t="n">
        <v>0</v>
      </c>
      <c r="BJ174" s="109" t="n">
        <v>0</v>
      </c>
      <c r="BK174" s="109" t="n">
        <v>0</v>
      </c>
      <c r="BL174" s="109" t="n">
        <v>0</v>
      </c>
      <c r="BM174" s="109" t="n">
        <v>0</v>
      </c>
      <c r="BN174" s="109" t="n">
        <v>0</v>
      </c>
      <c r="BO174" s="109" t="n">
        <v>0</v>
      </c>
      <c r="BP174" s="109" t="n">
        <v>0</v>
      </c>
      <c r="BQ174" s="109" t="n">
        <v>0</v>
      </c>
      <c r="BR174" s="109" t="n">
        <v>0</v>
      </c>
      <c r="BS174" s="109" t="n">
        <v>0</v>
      </c>
      <c r="BT174" s="109" t="n">
        <v>0</v>
      </c>
      <c r="BU174" s="109" t="n">
        <v>0</v>
      </c>
      <c r="BV174" s="109" t="n">
        <v>0</v>
      </c>
      <c r="BW174" s="109" t="n">
        <v>0</v>
      </c>
      <c r="BX174" s="109" t="n">
        <v>0</v>
      </c>
      <c r="BY174" s="109" t="n">
        <v>0</v>
      </c>
      <c r="BZ174" s="109" t="n">
        <v>0</v>
      </c>
      <c r="CA174" s="109" t="n">
        <v>0</v>
      </c>
      <c r="CB174" s="109" t="n">
        <v>0</v>
      </c>
      <c r="CC174" s="109" t="n">
        <v>0</v>
      </c>
      <c r="CD174" s="109" t="n">
        <v>0</v>
      </c>
      <c r="CE174" s="109" t="n">
        <v>0</v>
      </c>
      <c r="CF174" s="109" t="n">
        <v>0</v>
      </c>
      <c r="CG174" s="109" t="n">
        <v>0</v>
      </c>
      <c r="CH174" s="109" t="n">
        <v>0</v>
      </c>
      <c r="CI174" s="109" t="n">
        <v>0</v>
      </c>
      <c r="CJ174" s="109" t="n">
        <v>0</v>
      </c>
      <c r="CK174" s="109" t="n">
        <v>0</v>
      </c>
      <c r="CL174" s="109" t="n">
        <v>0</v>
      </c>
      <c r="CM174" s="109" t="n">
        <v>0</v>
      </c>
      <c r="CN174" s="109" t="n">
        <v>0</v>
      </c>
      <c r="CO174" s="109" t="n">
        <v>0</v>
      </c>
      <c r="CP174" s="109" t="n">
        <v>0</v>
      </c>
      <c r="CQ174" s="109" t="n">
        <v>0</v>
      </c>
      <c r="CR174" s="109" t="n">
        <v>0</v>
      </c>
      <c r="CS174" s="109" t="n">
        <v>0</v>
      </c>
      <c r="CT174" s="109" t="n">
        <v>0</v>
      </c>
      <c r="CU174" s="109" t="n">
        <v>0</v>
      </c>
      <c r="CV174" s="109" t="n">
        <v>0</v>
      </c>
      <c r="CW174" s="109" t="n">
        <v>0</v>
      </c>
      <c r="CX174" s="109" t="n">
        <v>0</v>
      </c>
      <c r="CY174" s="109" t="n">
        <v>0</v>
      </c>
      <c r="CZ174" s="109" t="n">
        <v>0</v>
      </c>
      <c r="DA174" s="109" t="n">
        <v>0</v>
      </c>
      <c r="DB174" s="109" t="n">
        <v>0</v>
      </c>
      <c r="DC174" s="109" t="n">
        <v>0</v>
      </c>
      <c r="DD174" s="109" t="n">
        <v>0</v>
      </c>
      <c r="DE174" s="109" t="n">
        <v>0</v>
      </c>
      <c r="DF174" s="109" t="n">
        <v>0</v>
      </c>
      <c r="DG174" s="109" t="n">
        <v>0</v>
      </c>
      <c r="DH174" s="109" t="n">
        <v>0</v>
      </c>
      <c r="DI174" s="109" t="n">
        <v>0</v>
      </c>
      <c r="DJ174" s="109" t="n">
        <v>0</v>
      </c>
      <c r="DK174" s="109" t="n">
        <v>0</v>
      </c>
      <c r="DL174" s="109" t="n">
        <v>0</v>
      </c>
      <c r="DM174" s="109" t="n">
        <v>0</v>
      </c>
      <c r="DN174" s="109" t="n">
        <v>0</v>
      </c>
      <c r="DO174" s="109" t="n">
        <v>0</v>
      </c>
      <c r="DP174" s="109" t="n">
        <v>0</v>
      </c>
      <c r="DQ174" s="109" t="n">
        <v>0</v>
      </c>
      <c r="DR174" s="109" t="n">
        <v>0</v>
      </c>
      <c r="DS174" s="109" t="n">
        <v>0</v>
      </c>
      <c r="DT174" s="109" t="n">
        <v>0</v>
      </c>
      <c r="DU174" s="109" t="n">
        <v>0</v>
      </c>
      <c r="DV174" s="109" t="n">
        <v>0</v>
      </c>
      <c r="DW174" s="109" t="n">
        <v>0</v>
      </c>
      <c r="DX174" s="109" t="n">
        <v>0</v>
      </c>
      <c r="DY174" s="109" t="n">
        <v>0</v>
      </c>
      <c r="DZ174" s="109" t="n">
        <v>0</v>
      </c>
      <c r="EA174" s="109" t="n">
        <v>0</v>
      </c>
      <c r="EB174" s="109" t="n">
        <v>0</v>
      </c>
      <c r="EC174" s="109" t="n">
        <v>0</v>
      </c>
      <c r="ED174" s="109" t="n">
        <v>0</v>
      </c>
      <c r="EE174" s="109" t="n">
        <v>0</v>
      </c>
      <c r="EF174" s="109" t="n">
        <v>0</v>
      </c>
      <c r="EG174" s="109" t="n">
        <v>0</v>
      </c>
      <c r="EH174" s="109" t="n">
        <v>0</v>
      </c>
      <c r="EI174" s="109" t="n">
        <v>0</v>
      </c>
      <c r="EJ174" s="109" t="n">
        <v>-64.07</v>
      </c>
      <c r="EK174" s="109" t="n">
        <v>0</v>
      </c>
      <c r="EL174" s="109" t="n">
        <v>0</v>
      </c>
      <c r="EM174" s="109" t="n">
        <v>0</v>
      </c>
      <c r="EN174" s="109" t="n">
        <v>0</v>
      </c>
      <c r="EO174" s="109" t="n">
        <v>0</v>
      </c>
      <c r="EP174" s="109" t="n">
        <v>0</v>
      </c>
      <c r="EQ174" s="109" t="n">
        <v>0</v>
      </c>
      <c r="ER174" s="109" t="n">
        <v>0</v>
      </c>
      <c r="ES174" s="109" t="n">
        <v>0</v>
      </c>
      <c r="ET174" s="109" t="n">
        <v>0</v>
      </c>
      <c r="EU174" s="109" t="n">
        <v>0</v>
      </c>
      <c r="EV174" s="109" t="n">
        <v>0</v>
      </c>
      <c r="EW174" s="109" t="n">
        <v>0</v>
      </c>
      <c r="EX174" s="109" t="n">
        <v>0</v>
      </c>
      <c r="EY174" s="109" t="n">
        <f aca="false">ROUND(SUM(F174:EX174),5)</f>
        <v>-64.07</v>
      </c>
      <c r="EZ174" s="114"/>
      <c r="FA174" s="125"/>
      <c r="FB174" s="114"/>
      <c r="FC174" s="125"/>
      <c r="FD174" s="114"/>
      <c r="FE174" s="125"/>
      <c r="FF174" s="114"/>
      <c r="FG174" s="125"/>
      <c r="FH174" s="114"/>
      <c r="FI174" s="125"/>
      <c r="FJ174" s="114"/>
      <c r="FK174" s="125"/>
      <c r="FL174" s="114"/>
      <c r="FM174" s="125"/>
      <c r="FN174" s="114"/>
      <c r="FO174" s="125"/>
      <c r="FP174" s="114"/>
      <c r="FQ174" s="125"/>
      <c r="FR174" s="114"/>
      <c r="FS174" s="125"/>
      <c r="FT174" s="114"/>
      <c r="FU174" s="125"/>
      <c r="FV174" s="114"/>
      <c r="FW174" s="125"/>
      <c r="FX174" s="114"/>
      <c r="FY174" s="125"/>
      <c r="FZ174" s="114"/>
      <c r="GA174" s="125"/>
      <c r="GB174" s="114"/>
      <c r="GC174" s="125"/>
      <c r="GD174" s="114"/>
      <c r="GE174" s="125"/>
      <c r="GF174" s="114"/>
      <c r="GG174" s="125"/>
      <c r="GH174" s="114"/>
      <c r="GI174" s="125"/>
      <c r="GJ174" s="114"/>
      <c r="GK174" s="125"/>
      <c r="GL174" s="114"/>
      <c r="GM174" s="125"/>
      <c r="GN174" s="114"/>
      <c r="GO174" s="125"/>
      <c r="GP174" s="114"/>
      <c r="GQ174" s="125"/>
      <c r="GR174" s="114"/>
      <c r="GS174" s="125"/>
      <c r="GT174" s="114"/>
      <c r="GU174" s="125"/>
      <c r="GV174" s="114"/>
      <c r="GW174" s="125"/>
      <c r="GX174" s="114"/>
      <c r="GY174" s="125"/>
      <c r="GZ174" s="114"/>
      <c r="HA174" s="125"/>
      <c r="HB174" s="114"/>
      <c r="HC174" s="125"/>
      <c r="HD174" s="114"/>
      <c r="HE174" s="125"/>
      <c r="HF174" s="114"/>
      <c r="HG174" s="125"/>
      <c r="HH174" s="114"/>
      <c r="HI174" s="125"/>
      <c r="HJ174" s="114"/>
      <c r="HK174" s="125"/>
      <c r="HL174" s="114"/>
      <c r="HM174" s="125"/>
      <c r="HN174" s="114"/>
      <c r="HO174" s="125"/>
      <c r="HP174" s="114"/>
      <c r="HQ174" s="125"/>
      <c r="HR174" s="114"/>
      <c r="HS174" s="125"/>
      <c r="HT174" s="114"/>
      <c r="HU174" s="125"/>
      <c r="HV174" s="114"/>
      <c r="HW174" s="125"/>
      <c r="HX174" s="114"/>
      <c r="HY174" s="125"/>
      <c r="HZ174" s="114"/>
      <c r="IA174" s="125"/>
      <c r="IB174" s="114"/>
      <c r="IC174" s="125"/>
      <c r="ID174" s="114"/>
      <c r="IE174" s="125"/>
      <c r="IF174" s="114"/>
      <c r="IG174" s="125"/>
      <c r="IH174" s="114"/>
      <c r="II174" s="125"/>
      <c r="IJ174" s="114"/>
      <c r="IK174" s="125"/>
      <c r="IL174" s="114"/>
      <c r="IM174" s="125"/>
      <c r="IN174" s="114"/>
      <c r="IO174" s="125"/>
      <c r="IP174" s="114"/>
      <c r="IQ174" s="125"/>
      <c r="IR174" s="114"/>
      <c r="IS174" s="125"/>
      <c r="IT174" s="114"/>
      <c r="IU174" s="125"/>
      <c r="IV174" s="114"/>
      <c r="IW174" s="125"/>
      <c r="IX174" s="114"/>
      <c r="IY174" s="125"/>
      <c r="IZ174" s="114"/>
      <c r="JA174" s="125"/>
      <c r="JB174" s="114"/>
      <c r="JC174" s="125"/>
      <c r="JD174" s="114"/>
      <c r="JE174" s="125"/>
      <c r="JF174" s="114"/>
      <c r="JG174" s="125"/>
      <c r="JH174" s="114"/>
      <c r="JI174" s="125"/>
      <c r="JJ174" s="114"/>
      <c r="JK174" s="125"/>
      <c r="JL174" s="114"/>
      <c r="JM174" s="125"/>
      <c r="JN174" s="114"/>
      <c r="JO174" s="125"/>
      <c r="JP174" s="114"/>
      <c r="JQ174" s="125"/>
      <c r="JR174" s="114"/>
      <c r="JS174" s="125"/>
      <c r="JT174" s="114"/>
      <c r="JU174" s="125"/>
      <c r="JV174" s="114"/>
      <c r="JW174" s="125"/>
      <c r="JX174" s="114"/>
      <c r="JY174" s="126"/>
      <c r="JZ174" s="126"/>
      <c r="KA174" s="126"/>
      <c r="KB174" s="126"/>
      <c r="KC174" s="126"/>
      <c r="KD174" s="126"/>
      <c r="KE174" s="126"/>
      <c r="KF174" s="126"/>
      <c r="KG174" s="126"/>
      <c r="KH174" s="126"/>
      <c r="KI174" s="126"/>
      <c r="KJ174" s="126"/>
      <c r="KK174" s="126"/>
      <c r="KL174" s="126"/>
    </row>
    <row r="175" customFormat="false" ht="13.8" hidden="false" customHeight="false" outlineLevel="0" collapsed="false">
      <c r="A175" s="76"/>
      <c r="B175" s="76"/>
      <c r="C175" s="76"/>
      <c r="D175" s="76"/>
      <c r="E175" s="76" t="s">
        <v>205</v>
      </c>
      <c r="F175" s="113" t="n">
        <v>0</v>
      </c>
      <c r="G175" s="113" t="n">
        <v>0</v>
      </c>
      <c r="H175" s="113" t="n">
        <v>0</v>
      </c>
      <c r="I175" s="113" t="n">
        <v>0</v>
      </c>
      <c r="J175" s="113" t="n">
        <v>0</v>
      </c>
      <c r="K175" s="113" t="n">
        <v>0</v>
      </c>
      <c r="L175" s="113" t="n">
        <v>0</v>
      </c>
      <c r="M175" s="113" t="n">
        <v>0</v>
      </c>
      <c r="N175" s="113" t="n">
        <v>0</v>
      </c>
      <c r="O175" s="113" t="n">
        <v>0</v>
      </c>
      <c r="P175" s="113" t="n">
        <v>0</v>
      </c>
      <c r="Q175" s="113" t="n">
        <v>0</v>
      </c>
      <c r="R175" s="113" t="n">
        <v>0</v>
      </c>
      <c r="S175" s="113" t="n">
        <v>0</v>
      </c>
      <c r="T175" s="113" t="n">
        <v>0</v>
      </c>
      <c r="U175" s="113" t="n">
        <v>0</v>
      </c>
      <c r="V175" s="113" t="n">
        <v>0</v>
      </c>
      <c r="W175" s="113" t="n">
        <v>0</v>
      </c>
      <c r="X175" s="113" t="n">
        <v>0</v>
      </c>
      <c r="Y175" s="113" t="n">
        <v>0</v>
      </c>
      <c r="Z175" s="113" t="n">
        <v>0</v>
      </c>
      <c r="AA175" s="113" t="n">
        <v>0</v>
      </c>
      <c r="AB175" s="113" t="n">
        <v>0</v>
      </c>
      <c r="AC175" s="113" t="n">
        <v>0</v>
      </c>
      <c r="AD175" s="113" t="n">
        <v>0</v>
      </c>
      <c r="AE175" s="113" t="n">
        <v>0</v>
      </c>
      <c r="AF175" s="113" t="n">
        <v>0</v>
      </c>
      <c r="AG175" s="113" t="n">
        <v>0</v>
      </c>
      <c r="AH175" s="113" t="n">
        <v>0</v>
      </c>
      <c r="AI175" s="113" t="n">
        <v>0</v>
      </c>
      <c r="AJ175" s="113" t="n">
        <v>0</v>
      </c>
      <c r="AK175" s="113" t="n">
        <v>0</v>
      </c>
      <c r="AL175" s="113" t="n">
        <v>0</v>
      </c>
      <c r="AM175" s="113" t="n">
        <v>0</v>
      </c>
      <c r="AN175" s="113" t="n">
        <v>0</v>
      </c>
      <c r="AO175" s="113" t="n">
        <v>0</v>
      </c>
      <c r="AP175" s="113" t="n">
        <v>0</v>
      </c>
      <c r="AQ175" s="113" t="n">
        <v>0</v>
      </c>
      <c r="AR175" s="113" t="n">
        <v>0</v>
      </c>
      <c r="AS175" s="113" t="n">
        <v>0</v>
      </c>
      <c r="AT175" s="113" t="n">
        <v>0</v>
      </c>
      <c r="AU175" s="113" t="n">
        <v>0</v>
      </c>
      <c r="AV175" s="113" t="n">
        <v>0</v>
      </c>
      <c r="AW175" s="113" t="n">
        <v>0</v>
      </c>
      <c r="AX175" s="113" t="n">
        <v>0</v>
      </c>
      <c r="AY175" s="113" t="n">
        <v>0</v>
      </c>
      <c r="AZ175" s="113" t="n">
        <v>0</v>
      </c>
      <c r="BA175" s="113" t="n">
        <v>0</v>
      </c>
      <c r="BB175" s="113" t="n">
        <v>0</v>
      </c>
      <c r="BC175" s="113" t="n">
        <v>0</v>
      </c>
      <c r="BD175" s="113" t="n">
        <v>0</v>
      </c>
      <c r="BE175" s="113" t="n">
        <v>0</v>
      </c>
      <c r="BF175" s="113" t="n">
        <v>0</v>
      </c>
      <c r="BG175" s="113" t="n">
        <v>0</v>
      </c>
      <c r="BH175" s="113" t="n">
        <v>0</v>
      </c>
      <c r="BI175" s="113" t="n">
        <v>0</v>
      </c>
      <c r="BJ175" s="113" t="n">
        <v>0</v>
      </c>
      <c r="BK175" s="113" t="n">
        <v>0</v>
      </c>
      <c r="BL175" s="113" t="n">
        <v>0</v>
      </c>
      <c r="BM175" s="113" t="n">
        <v>0</v>
      </c>
      <c r="BN175" s="113" t="n">
        <v>0</v>
      </c>
      <c r="BO175" s="113" t="n">
        <v>0</v>
      </c>
      <c r="BP175" s="113" t="n">
        <v>0</v>
      </c>
      <c r="BQ175" s="113" t="n">
        <v>0</v>
      </c>
      <c r="BR175" s="113" t="n">
        <v>0</v>
      </c>
      <c r="BS175" s="113" t="n">
        <v>0</v>
      </c>
      <c r="BT175" s="113" t="n">
        <v>0</v>
      </c>
      <c r="BU175" s="113" t="n">
        <v>0</v>
      </c>
      <c r="BV175" s="113" t="n">
        <v>0</v>
      </c>
      <c r="BW175" s="113" t="n">
        <v>0</v>
      </c>
      <c r="BX175" s="113" t="n">
        <v>0</v>
      </c>
      <c r="BY175" s="113" t="n">
        <v>0</v>
      </c>
      <c r="BZ175" s="113" t="n">
        <v>0</v>
      </c>
      <c r="CA175" s="113" t="n">
        <v>0</v>
      </c>
      <c r="CB175" s="113" t="n">
        <v>0</v>
      </c>
      <c r="CC175" s="113" t="n">
        <v>0</v>
      </c>
      <c r="CD175" s="113" t="n">
        <v>0</v>
      </c>
      <c r="CE175" s="113" t="n">
        <v>0</v>
      </c>
      <c r="CF175" s="113" t="n">
        <v>0</v>
      </c>
      <c r="CG175" s="113" t="n">
        <v>0</v>
      </c>
      <c r="CH175" s="113" t="n">
        <v>0</v>
      </c>
      <c r="CI175" s="113" t="n">
        <v>0</v>
      </c>
      <c r="CJ175" s="113" t="n">
        <v>0</v>
      </c>
      <c r="CK175" s="113" t="n">
        <v>0</v>
      </c>
      <c r="CL175" s="113" t="n">
        <v>0</v>
      </c>
      <c r="CM175" s="113" t="n">
        <v>0</v>
      </c>
      <c r="CN175" s="113" t="n">
        <v>0</v>
      </c>
      <c r="CO175" s="113" t="n">
        <v>0</v>
      </c>
      <c r="CP175" s="113" t="n">
        <v>0</v>
      </c>
      <c r="CQ175" s="113" t="n">
        <v>0</v>
      </c>
      <c r="CR175" s="113" t="n">
        <v>0</v>
      </c>
      <c r="CS175" s="113" t="n">
        <v>0</v>
      </c>
      <c r="CT175" s="113" t="n">
        <v>0</v>
      </c>
      <c r="CU175" s="113" t="n">
        <v>0</v>
      </c>
      <c r="CV175" s="113" t="n">
        <v>0</v>
      </c>
      <c r="CW175" s="113" t="n">
        <v>0</v>
      </c>
      <c r="CX175" s="113" t="n">
        <v>0</v>
      </c>
      <c r="CY175" s="113" t="n">
        <v>0</v>
      </c>
      <c r="CZ175" s="113" t="n">
        <v>0</v>
      </c>
      <c r="DA175" s="113" t="n">
        <v>0</v>
      </c>
      <c r="DB175" s="113" t="n">
        <v>0</v>
      </c>
      <c r="DC175" s="113" t="n">
        <v>0</v>
      </c>
      <c r="DD175" s="113" t="n">
        <v>0</v>
      </c>
      <c r="DE175" s="113" t="n">
        <v>0</v>
      </c>
      <c r="DF175" s="113" t="n">
        <v>0</v>
      </c>
      <c r="DG175" s="113" t="n">
        <v>0</v>
      </c>
      <c r="DH175" s="113" t="n">
        <v>0</v>
      </c>
      <c r="DI175" s="113" t="n">
        <v>0</v>
      </c>
      <c r="DJ175" s="113" t="n">
        <v>0</v>
      </c>
      <c r="DK175" s="113" t="n">
        <v>0</v>
      </c>
      <c r="DL175" s="113" t="n">
        <v>0</v>
      </c>
      <c r="DM175" s="113" t="n">
        <v>0</v>
      </c>
      <c r="DN175" s="113" t="n">
        <v>0</v>
      </c>
      <c r="DO175" s="113" t="n">
        <v>0</v>
      </c>
      <c r="DP175" s="113" t="n">
        <v>0</v>
      </c>
      <c r="DQ175" s="113" t="n">
        <v>0</v>
      </c>
      <c r="DR175" s="113" t="n">
        <v>0</v>
      </c>
      <c r="DS175" s="113" t="n">
        <v>0</v>
      </c>
      <c r="DT175" s="113" t="n">
        <v>0</v>
      </c>
      <c r="DU175" s="113" t="n">
        <v>0</v>
      </c>
      <c r="DV175" s="113" t="n">
        <v>0</v>
      </c>
      <c r="DW175" s="113" t="n">
        <v>0</v>
      </c>
      <c r="DX175" s="113" t="n">
        <v>0</v>
      </c>
      <c r="DY175" s="113" t="n">
        <v>0</v>
      </c>
      <c r="DZ175" s="113" t="n">
        <v>0</v>
      </c>
      <c r="EA175" s="113" t="n">
        <v>0</v>
      </c>
      <c r="EB175" s="113" t="n">
        <v>0</v>
      </c>
      <c r="EC175" s="113" t="n">
        <v>0</v>
      </c>
      <c r="ED175" s="113" t="n">
        <v>0</v>
      </c>
      <c r="EE175" s="113" t="n">
        <v>0</v>
      </c>
      <c r="EF175" s="113" t="n">
        <v>0</v>
      </c>
      <c r="EG175" s="113" t="n">
        <v>0</v>
      </c>
      <c r="EH175" s="113" t="n">
        <v>0</v>
      </c>
      <c r="EI175" s="113" t="n">
        <v>0</v>
      </c>
      <c r="EJ175" s="113" t="n">
        <v>0</v>
      </c>
      <c r="EK175" s="113" t="n">
        <v>0</v>
      </c>
      <c r="EL175" s="113" t="n">
        <v>0</v>
      </c>
      <c r="EM175" s="113" t="n">
        <v>0</v>
      </c>
      <c r="EN175" s="113" t="n">
        <v>0</v>
      </c>
      <c r="EO175" s="113" t="n">
        <v>0</v>
      </c>
      <c r="EP175" s="113" t="n">
        <v>0</v>
      </c>
      <c r="EQ175" s="113" t="n">
        <v>0</v>
      </c>
      <c r="ER175" s="113" t="n">
        <v>0</v>
      </c>
      <c r="ES175" s="113" t="n">
        <v>0</v>
      </c>
      <c r="ET175" s="113" t="n">
        <v>0</v>
      </c>
      <c r="EU175" s="113" t="n">
        <v>0</v>
      </c>
      <c r="EV175" s="113" t="n">
        <v>0</v>
      </c>
      <c r="EW175" s="113" t="n">
        <v>0</v>
      </c>
      <c r="EX175" s="113" t="n">
        <v>0</v>
      </c>
      <c r="EY175" s="113" t="n">
        <f aca="false">ROUND(SUM(F175:EX175),5)</f>
        <v>0</v>
      </c>
      <c r="EZ175" s="114"/>
      <c r="FA175" s="125"/>
      <c r="FB175" s="114"/>
      <c r="FC175" s="125"/>
      <c r="FD175" s="114"/>
      <c r="FE175" s="125"/>
      <c r="FF175" s="114"/>
      <c r="FG175" s="125"/>
      <c r="FH175" s="114"/>
      <c r="FI175" s="125"/>
      <c r="FJ175" s="114"/>
      <c r="FK175" s="125"/>
      <c r="FL175" s="114"/>
      <c r="FM175" s="125"/>
      <c r="FN175" s="114"/>
      <c r="FO175" s="125"/>
      <c r="FP175" s="114"/>
      <c r="FQ175" s="125"/>
      <c r="FR175" s="114"/>
      <c r="FS175" s="125"/>
      <c r="FT175" s="114"/>
      <c r="FU175" s="125"/>
      <c r="FV175" s="114"/>
      <c r="FW175" s="125"/>
      <c r="FX175" s="114"/>
      <c r="FY175" s="125"/>
      <c r="FZ175" s="114"/>
      <c r="GA175" s="125"/>
      <c r="GB175" s="114"/>
      <c r="GC175" s="125"/>
      <c r="GD175" s="114"/>
      <c r="GE175" s="125"/>
      <c r="GF175" s="114"/>
      <c r="GG175" s="125"/>
      <c r="GH175" s="114"/>
      <c r="GI175" s="125"/>
      <c r="GJ175" s="114"/>
      <c r="GK175" s="125"/>
      <c r="GL175" s="114"/>
      <c r="GM175" s="125"/>
      <c r="GN175" s="114"/>
      <c r="GO175" s="125"/>
      <c r="GP175" s="114"/>
      <c r="GQ175" s="125"/>
      <c r="GR175" s="114"/>
      <c r="GS175" s="125"/>
      <c r="GT175" s="114"/>
      <c r="GU175" s="125"/>
      <c r="GV175" s="114"/>
      <c r="GW175" s="125"/>
      <c r="GX175" s="114"/>
      <c r="GY175" s="125"/>
      <c r="GZ175" s="114"/>
      <c r="HA175" s="125"/>
      <c r="HB175" s="114"/>
      <c r="HC175" s="125"/>
      <c r="HD175" s="114"/>
      <c r="HE175" s="125"/>
      <c r="HF175" s="114"/>
      <c r="HG175" s="125"/>
      <c r="HH175" s="114"/>
      <c r="HI175" s="125"/>
      <c r="HJ175" s="114"/>
      <c r="HK175" s="125"/>
      <c r="HL175" s="114"/>
      <c r="HM175" s="125"/>
      <c r="HN175" s="114"/>
      <c r="HO175" s="125"/>
      <c r="HP175" s="114"/>
      <c r="HQ175" s="125"/>
      <c r="HR175" s="114"/>
      <c r="HS175" s="125"/>
      <c r="HT175" s="114"/>
      <c r="HU175" s="125"/>
      <c r="HV175" s="114"/>
      <c r="HW175" s="125"/>
      <c r="HX175" s="114"/>
      <c r="HY175" s="125"/>
      <c r="HZ175" s="114"/>
      <c r="IA175" s="125"/>
      <c r="IB175" s="114"/>
      <c r="IC175" s="125"/>
      <c r="ID175" s="114"/>
      <c r="IE175" s="125"/>
      <c r="IF175" s="114"/>
      <c r="IG175" s="125"/>
      <c r="IH175" s="114"/>
      <c r="II175" s="125"/>
      <c r="IJ175" s="114"/>
      <c r="IK175" s="125"/>
      <c r="IL175" s="114"/>
      <c r="IM175" s="125"/>
      <c r="IN175" s="114"/>
      <c r="IO175" s="125"/>
      <c r="IP175" s="114"/>
      <c r="IQ175" s="125"/>
      <c r="IR175" s="114"/>
      <c r="IS175" s="125"/>
      <c r="IT175" s="114"/>
      <c r="IU175" s="125"/>
      <c r="IV175" s="114"/>
      <c r="IW175" s="125"/>
      <c r="IX175" s="114"/>
      <c r="IY175" s="125"/>
      <c r="IZ175" s="114"/>
      <c r="JA175" s="125"/>
      <c r="JB175" s="114"/>
      <c r="JC175" s="125"/>
      <c r="JD175" s="114"/>
      <c r="JE175" s="125"/>
      <c r="JF175" s="114"/>
      <c r="JG175" s="125"/>
      <c r="JH175" s="114"/>
      <c r="JI175" s="125"/>
      <c r="JJ175" s="114"/>
      <c r="JK175" s="125"/>
      <c r="JL175" s="114"/>
      <c r="JM175" s="125"/>
      <c r="JN175" s="114"/>
      <c r="JO175" s="125"/>
      <c r="JP175" s="114"/>
      <c r="JQ175" s="125"/>
      <c r="JR175" s="114"/>
      <c r="JS175" s="125"/>
      <c r="JT175" s="114"/>
      <c r="JU175" s="125"/>
      <c r="JV175" s="114"/>
      <c r="JW175" s="125"/>
      <c r="JX175" s="114"/>
      <c r="JY175" s="126"/>
      <c r="JZ175" s="126"/>
      <c r="KA175" s="126"/>
      <c r="KB175" s="126"/>
      <c r="KC175" s="126"/>
      <c r="KD175" s="126"/>
      <c r="KE175" s="126"/>
      <c r="KF175" s="126"/>
      <c r="KG175" s="126"/>
      <c r="KH175" s="126"/>
      <c r="KI175" s="126"/>
      <c r="KJ175" s="126"/>
      <c r="KK175" s="126"/>
      <c r="KL175" s="126"/>
    </row>
    <row r="176" customFormat="false" ht="13.8" hidden="false" customHeight="false" outlineLevel="0" collapsed="false">
      <c r="A176" s="76"/>
      <c r="B176" s="76"/>
      <c r="C176" s="76"/>
      <c r="D176" s="76" t="s">
        <v>206</v>
      </c>
      <c r="E176" s="76"/>
      <c r="F176" s="109" t="n">
        <f aca="false">ROUND(SUM(F171:F175),5)</f>
        <v>0</v>
      </c>
      <c r="G176" s="109" t="n">
        <f aca="false">ROUND(SUM(G171:G175),5)</f>
        <v>103.83</v>
      </c>
      <c r="H176" s="109" t="n">
        <f aca="false">ROUND(SUM(H171:H175),5)</f>
        <v>7204.86</v>
      </c>
      <c r="I176" s="109" t="n">
        <f aca="false">ROUND(SUM(I171:I175),5)</f>
        <v>0</v>
      </c>
      <c r="J176" s="109" t="n">
        <f aca="false">ROUND(SUM(J171:J175),5)</f>
        <v>1514.23</v>
      </c>
      <c r="K176" s="109" t="n">
        <f aca="false">ROUND(SUM(K171:K175),5)</f>
        <v>0</v>
      </c>
      <c r="L176" s="109" t="n">
        <f aca="false">ROUND(SUM(L171:L175),5)</f>
        <v>0</v>
      </c>
      <c r="M176" s="109" t="n">
        <f aca="false">ROUND(SUM(M171:M175),5)</f>
        <v>0</v>
      </c>
      <c r="N176" s="109" t="n">
        <f aca="false">ROUND(SUM(N171:N175),5)</f>
        <v>7907.5</v>
      </c>
      <c r="O176" s="109" t="n">
        <f aca="false">ROUND(SUM(O171:O175),5)</f>
        <v>5820.7</v>
      </c>
      <c r="P176" s="109" t="n">
        <f aca="false">ROUND(SUM(P171:P175),5)</f>
        <v>500</v>
      </c>
      <c r="Q176" s="109" t="n">
        <f aca="false">ROUND(SUM(Q171:Q175),5)</f>
        <v>69.4</v>
      </c>
      <c r="R176" s="109" t="n">
        <f aca="false">ROUND(SUM(R171:R175),5)</f>
        <v>0</v>
      </c>
      <c r="S176" s="109" t="n">
        <f aca="false">ROUND(SUM(S171:S175),5)</f>
        <v>0</v>
      </c>
      <c r="T176" s="109" t="n">
        <f aca="false">ROUND(SUM(T171:T175),5)</f>
        <v>0</v>
      </c>
      <c r="U176" s="109" t="n">
        <f aca="false">ROUND(SUM(U171:U175),5)</f>
        <v>0</v>
      </c>
      <c r="V176" s="109" t="n">
        <f aca="false">ROUND(SUM(V171:V175),5)</f>
        <v>158.98</v>
      </c>
      <c r="W176" s="109" t="n">
        <f aca="false">ROUND(SUM(W171:W175),5)</f>
        <v>0</v>
      </c>
      <c r="X176" s="109" t="n">
        <f aca="false">ROUND(SUM(X171:X175),5)</f>
        <v>0</v>
      </c>
      <c r="Y176" s="109" t="n">
        <f aca="false">ROUND(SUM(Y171:Y175),5)</f>
        <v>4440.25</v>
      </c>
      <c r="Z176" s="109" t="n">
        <f aca="false">ROUND(SUM(Z171:Z175),5)</f>
        <v>0</v>
      </c>
      <c r="AA176" s="109" t="n">
        <f aca="false">ROUND(SUM(AA171:AA175),5)</f>
        <v>0</v>
      </c>
      <c r="AB176" s="109" t="n">
        <f aca="false">ROUND(SUM(AB171:AB175),5)</f>
        <v>0</v>
      </c>
      <c r="AC176" s="109" t="n">
        <f aca="false">ROUND(SUM(AC171:AC175),5)</f>
        <v>0</v>
      </c>
      <c r="AD176" s="109" t="n">
        <f aca="false">ROUND(SUM(AD171:AD175),5)</f>
        <v>786.08</v>
      </c>
      <c r="AE176" s="109" t="n">
        <f aca="false">ROUND(SUM(AE171:AE175),5)</f>
        <v>0</v>
      </c>
      <c r="AF176" s="109" t="n">
        <f aca="false">ROUND(SUM(AF171:AF175),5)</f>
        <v>0</v>
      </c>
      <c r="AG176" s="109" t="n">
        <f aca="false">ROUND(SUM(AG171:AG175),5)</f>
        <v>0</v>
      </c>
      <c r="AH176" s="109" t="n">
        <f aca="false">ROUND(SUM(AH171:AH175),5)</f>
        <v>0</v>
      </c>
      <c r="AI176" s="109" t="n">
        <f aca="false">ROUND(SUM(AI171:AI175),5)</f>
        <v>93.48</v>
      </c>
      <c r="AJ176" s="109" t="n">
        <f aca="false">ROUND(SUM(AJ171:AJ175),5)</f>
        <v>0</v>
      </c>
      <c r="AK176" s="109" t="n">
        <f aca="false">ROUND(SUM(AK171:AK175),5)</f>
        <v>0</v>
      </c>
      <c r="AL176" s="109" t="n">
        <f aca="false">ROUND(SUM(AL171:AL175),5)</f>
        <v>0</v>
      </c>
      <c r="AM176" s="109" t="n">
        <f aca="false">ROUND(SUM(AM171:AM175),5)</f>
        <v>0</v>
      </c>
      <c r="AN176" s="109" t="n">
        <f aca="false">ROUND(SUM(AN171:AN175),5)</f>
        <v>0</v>
      </c>
      <c r="AO176" s="109" t="n">
        <f aca="false">ROUND(SUM(AO171:AO175),5)</f>
        <v>0</v>
      </c>
      <c r="AP176" s="109" t="n">
        <f aca="false">ROUND(SUM(AP171:AP175),5)</f>
        <v>0</v>
      </c>
      <c r="AQ176" s="109" t="n">
        <f aca="false">ROUND(SUM(AQ171:AQ175),5)</f>
        <v>42.92</v>
      </c>
      <c r="AR176" s="109" t="n">
        <f aca="false">ROUND(SUM(AR171:AR175),5)</f>
        <v>0</v>
      </c>
      <c r="AS176" s="109" t="n">
        <f aca="false">ROUND(SUM(AS171:AS175),5)</f>
        <v>0</v>
      </c>
      <c r="AT176" s="109" t="n">
        <f aca="false">ROUND(SUM(AT171:AT175),5)</f>
        <v>3523.8</v>
      </c>
      <c r="AU176" s="109" t="n">
        <f aca="false">ROUND(SUM(AU171:AU175),5)</f>
        <v>70.56</v>
      </c>
      <c r="AV176" s="109" t="n">
        <f aca="false">ROUND(SUM(AV171:AV175),5)</f>
        <v>0</v>
      </c>
      <c r="AW176" s="109" t="n">
        <f aca="false">ROUND(SUM(AW171:AW175),5)</f>
        <v>0</v>
      </c>
      <c r="AX176" s="109" t="n">
        <f aca="false">ROUND(SUM(AX171:AX175),5)</f>
        <v>0</v>
      </c>
      <c r="AY176" s="109" t="n">
        <f aca="false">ROUND(SUM(AY171:AY175),5)</f>
        <v>0</v>
      </c>
      <c r="AZ176" s="109" t="n">
        <f aca="false">ROUND(SUM(AZ171:AZ175),5)</f>
        <v>0</v>
      </c>
      <c r="BA176" s="109" t="n">
        <f aca="false">ROUND(SUM(BA171:BA175),5)</f>
        <v>0</v>
      </c>
      <c r="BB176" s="109" t="n">
        <f aca="false">ROUND(SUM(BB171:BB175),5)</f>
        <v>0</v>
      </c>
      <c r="BC176" s="109" t="n">
        <f aca="false">ROUND(SUM(BC171:BC175),5)</f>
        <v>0</v>
      </c>
      <c r="BD176" s="109" t="n">
        <f aca="false">ROUND(SUM(BD171:BD175),5)</f>
        <v>0</v>
      </c>
      <c r="BE176" s="109" t="n">
        <f aca="false">ROUND(SUM(BE171:BE175),5)</f>
        <v>0</v>
      </c>
      <c r="BF176" s="109" t="n">
        <f aca="false">ROUND(SUM(BF171:BF175),5)</f>
        <v>0</v>
      </c>
      <c r="BG176" s="109" t="n">
        <f aca="false">ROUND(SUM(BG171:BG175),5)</f>
        <v>15304.91</v>
      </c>
      <c r="BH176" s="109" t="n">
        <f aca="false">ROUND(SUM(BH171:BH175),5)</f>
        <v>0</v>
      </c>
      <c r="BI176" s="109" t="n">
        <f aca="false">ROUND(SUM(BI171:BI175),5)</f>
        <v>211.38</v>
      </c>
      <c r="BJ176" s="109" t="n">
        <f aca="false">ROUND(SUM(BJ171:BJ175),5)</f>
        <v>0</v>
      </c>
      <c r="BK176" s="109" t="n">
        <f aca="false">ROUND(SUM(BK171:BK175),5)</f>
        <v>12535.24</v>
      </c>
      <c r="BL176" s="109" t="n">
        <f aca="false">ROUND(SUM(BL171:BL175),5)</f>
        <v>0</v>
      </c>
      <c r="BM176" s="109" t="n">
        <f aca="false">ROUND(SUM(BM171:BM175),5)</f>
        <v>210.34</v>
      </c>
      <c r="BN176" s="109" t="n">
        <f aca="false">ROUND(SUM(BN171:BN175),5)</f>
        <v>0</v>
      </c>
      <c r="BO176" s="109" t="n">
        <f aca="false">ROUND(SUM(BO171:BO175),5)</f>
        <v>0</v>
      </c>
      <c r="BP176" s="109" t="n">
        <f aca="false">ROUND(SUM(BP171:BP175),5)</f>
        <v>0</v>
      </c>
      <c r="BQ176" s="109" t="n">
        <f aca="false">ROUND(SUM(BQ171:BQ175),5)</f>
        <v>0</v>
      </c>
      <c r="BR176" s="109" t="n">
        <f aca="false">ROUND(SUM(BR171:BR175),5)</f>
        <v>0</v>
      </c>
      <c r="BS176" s="109" t="n">
        <f aca="false">ROUND(SUM(BS171:BS175),5)</f>
        <v>0</v>
      </c>
      <c r="BT176" s="109" t="n">
        <f aca="false">ROUND(SUM(BT171:BT175),5)</f>
        <v>0</v>
      </c>
      <c r="BU176" s="109" t="n">
        <f aca="false">ROUND(SUM(BU171:BU175),5)</f>
        <v>4620.91</v>
      </c>
      <c r="BV176" s="109" t="n">
        <f aca="false">ROUND(SUM(BV171:BV175),5)</f>
        <v>0</v>
      </c>
      <c r="BW176" s="109" t="n">
        <f aca="false">ROUND(SUM(BW171:BW175),5)</f>
        <v>0</v>
      </c>
      <c r="BX176" s="109" t="n">
        <f aca="false">ROUND(SUM(BX171:BX175),5)</f>
        <v>2137.16</v>
      </c>
      <c r="BY176" s="109" t="n">
        <f aca="false">ROUND(SUM(BY171:BY175),5)</f>
        <v>0</v>
      </c>
      <c r="BZ176" s="109" t="n">
        <f aca="false">ROUND(SUM(BZ171:BZ175),5)</f>
        <v>0</v>
      </c>
      <c r="CA176" s="109" t="n">
        <f aca="false">ROUND(SUM(CA171:CA175),5)</f>
        <v>0</v>
      </c>
      <c r="CB176" s="109" t="n">
        <f aca="false">ROUND(SUM(CB171:CB175),5)</f>
        <v>0</v>
      </c>
      <c r="CC176" s="109" t="n">
        <f aca="false">ROUND(SUM(CC171:CC175),5)</f>
        <v>0</v>
      </c>
      <c r="CD176" s="109" t="n">
        <f aca="false">ROUND(SUM(CD171:CD175),5)</f>
        <v>0</v>
      </c>
      <c r="CE176" s="109" t="n">
        <f aca="false">ROUND(SUM(CE171:CE175),5)</f>
        <v>0</v>
      </c>
      <c r="CF176" s="109" t="n">
        <f aca="false">ROUND(SUM(CF171:CF175),5)</f>
        <v>74.92</v>
      </c>
      <c r="CG176" s="109" t="n">
        <f aca="false">ROUND(SUM(CG171:CG175),5)</f>
        <v>0</v>
      </c>
      <c r="CH176" s="109" t="n">
        <f aca="false">ROUND(SUM(CH171:CH175),5)</f>
        <v>0</v>
      </c>
      <c r="CI176" s="109" t="n">
        <f aca="false">ROUND(SUM(CI171:CI175),5)</f>
        <v>0</v>
      </c>
      <c r="CJ176" s="109" t="n">
        <f aca="false">ROUND(SUM(CJ171:CJ175),5)</f>
        <v>0</v>
      </c>
      <c r="CK176" s="109" t="n">
        <f aca="false">ROUND(SUM(CK171:CK175),5)</f>
        <v>9770.82</v>
      </c>
      <c r="CL176" s="109" t="n">
        <f aca="false">ROUND(SUM(CL171:CL175),5)</f>
        <v>0</v>
      </c>
      <c r="CM176" s="109" t="n">
        <f aca="false">ROUND(SUM(CM171:CM175),5)</f>
        <v>14485.66</v>
      </c>
      <c r="CN176" s="109" t="n">
        <f aca="false">ROUND(SUM(CN171:CN175),5)</f>
        <v>0</v>
      </c>
      <c r="CO176" s="109" t="n">
        <f aca="false">ROUND(SUM(CO171:CO175),5)</f>
        <v>14840.75</v>
      </c>
      <c r="CP176" s="109" t="n">
        <f aca="false">ROUND(SUM(CP171:CP175),5)</f>
        <v>0</v>
      </c>
      <c r="CQ176" s="109" t="n">
        <f aca="false">ROUND(SUM(CQ171:CQ175),5)</f>
        <v>0</v>
      </c>
      <c r="CR176" s="109" t="n">
        <f aca="false">ROUND(SUM(CR171:CR175),5)</f>
        <v>0</v>
      </c>
      <c r="CS176" s="109" t="n">
        <f aca="false">ROUND(SUM(CS171:CS175),5)</f>
        <v>5697.29</v>
      </c>
      <c r="CT176" s="109" t="n">
        <f aca="false">ROUND(SUM(CT171:CT175),5)</f>
        <v>6096.32</v>
      </c>
      <c r="CU176" s="109" t="n">
        <f aca="false">ROUND(SUM(CU171:CU175),5)</f>
        <v>7192.02</v>
      </c>
      <c r="CV176" s="109" t="n">
        <f aca="false">ROUND(SUM(CV171:CV175),5)</f>
        <v>0</v>
      </c>
      <c r="CW176" s="109" t="n">
        <f aca="false">ROUND(SUM(CW171:CW175),5)</f>
        <v>0</v>
      </c>
      <c r="CX176" s="109" t="n">
        <f aca="false">ROUND(SUM(CX171:CX175),5)</f>
        <v>0</v>
      </c>
      <c r="CY176" s="109" t="n">
        <f aca="false">ROUND(SUM(CY171:CY175),5)</f>
        <v>0</v>
      </c>
      <c r="CZ176" s="109" t="n">
        <f aca="false">ROUND(SUM(CZ171:CZ175),5)</f>
        <v>0</v>
      </c>
      <c r="DA176" s="109" t="n">
        <f aca="false">ROUND(SUM(DA171:DA175),5)</f>
        <v>0</v>
      </c>
      <c r="DB176" s="109" t="n">
        <f aca="false">ROUND(SUM(DB171:DB175),5)</f>
        <v>0</v>
      </c>
      <c r="DC176" s="109" t="n">
        <f aca="false">ROUND(SUM(DC171:DC175),5)</f>
        <v>451.84</v>
      </c>
      <c r="DD176" s="109" t="n">
        <f aca="false">ROUND(SUM(DD171:DD175),5)</f>
        <v>6015.57</v>
      </c>
      <c r="DE176" s="109" t="n">
        <f aca="false">ROUND(SUM(DE171:DE175),5)</f>
        <v>0</v>
      </c>
      <c r="DF176" s="109" t="n">
        <f aca="false">ROUND(SUM(DF171:DF175),5)</f>
        <v>1017</v>
      </c>
      <c r="DG176" s="109" t="n">
        <f aca="false">ROUND(SUM(DG171:DG175),5)</f>
        <v>0</v>
      </c>
      <c r="DH176" s="109" t="n">
        <f aca="false">ROUND(SUM(DH171:DH175),5)</f>
        <v>0</v>
      </c>
      <c r="DI176" s="109" t="n">
        <f aca="false">ROUND(SUM(DI171:DI175),5)</f>
        <v>0</v>
      </c>
      <c r="DJ176" s="109" t="n">
        <f aca="false">ROUND(SUM(DJ171:DJ175),5)</f>
        <v>0</v>
      </c>
      <c r="DK176" s="109" t="n">
        <f aca="false">ROUND(SUM(DK171:DK175),5)</f>
        <v>0</v>
      </c>
      <c r="DL176" s="109" t="n">
        <f aca="false">ROUND(SUM(DL171:DL175),5)</f>
        <v>1748.8</v>
      </c>
      <c r="DM176" s="109" t="n">
        <f aca="false">ROUND(SUM(DM171:DM175),5)</f>
        <v>0</v>
      </c>
      <c r="DN176" s="109" t="n">
        <f aca="false">ROUND(SUM(DN171:DN175),5)</f>
        <v>657.72</v>
      </c>
      <c r="DO176" s="109" t="n">
        <f aca="false">ROUND(SUM(DO171:DO175),5)</f>
        <v>0</v>
      </c>
      <c r="DP176" s="109" t="n">
        <f aca="false">ROUND(SUM(DP171:DP175),5)</f>
        <v>0</v>
      </c>
      <c r="DQ176" s="109" t="n">
        <f aca="false">ROUND(SUM(DQ171:DQ175),5)</f>
        <v>0</v>
      </c>
      <c r="DR176" s="109" t="n">
        <f aca="false">ROUND(SUM(DR171:DR175),5)</f>
        <v>0</v>
      </c>
      <c r="DS176" s="109" t="n">
        <f aca="false">ROUND(SUM(DS171:DS175),5)</f>
        <v>0</v>
      </c>
      <c r="DT176" s="109" t="n">
        <f aca="false">ROUND(SUM(DT171:DT175),5)</f>
        <v>0</v>
      </c>
      <c r="DU176" s="109" t="n">
        <f aca="false">ROUND(SUM(DU171:DU175),5)</f>
        <v>0</v>
      </c>
      <c r="DV176" s="109" t="n">
        <f aca="false">ROUND(SUM(DV171:DV175),5)</f>
        <v>0</v>
      </c>
      <c r="DW176" s="109" t="n">
        <f aca="false">ROUND(SUM(DW171:DW175),5)</f>
        <v>1476.48</v>
      </c>
      <c r="DX176" s="109" t="n">
        <f aca="false">ROUND(SUM(DX171:DX175),5)</f>
        <v>0</v>
      </c>
      <c r="DY176" s="109" t="n">
        <f aca="false">ROUND(SUM(DY171:DY175),5)</f>
        <v>0</v>
      </c>
      <c r="DZ176" s="109" t="n">
        <f aca="false">ROUND(SUM(DZ171:DZ175),5)</f>
        <v>0</v>
      </c>
      <c r="EA176" s="109" t="n">
        <f aca="false">ROUND(SUM(EA171:EA175),5)</f>
        <v>0</v>
      </c>
      <c r="EB176" s="109" t="n">
        <f aca="false">ROUND(SUM(EB171:EB175),5)</f>
        <v>0</v>
      </c>
      <c r="EC176" s="109" t="n">
        <f aca="false">ROUND(SUM(EC171:EC175),5)</f>
        <v>0</v>
      </c>
      <c r="ED176" s="109" t="n">
        <f aca="false">ROUND(SUM(ED171:ED175),5)</f>
        <v>0</v>
      </c>
      <c r="EE176" s="109" t="n">
        <f aca="false">ROUND(SUM(EE171:EE175),5)</f>
        <v>0</v>
      </c>
      <c r="EF176" s="109" t="n">
        <f aca="false">ROUND(SUM(EF171:EF175),5)</f>
        <v>0</v>
      </c>
      <c r="EG176" s="109" t="n">
        <f aca="false">ROUND(SUM(EG171:EG175),5)</f>
        <v>0</v>
      </c>
      <c r="EH176" s="109" t="n">
        <f aca="false">ROUND(SUM(EH171:EH175),5)</f>
        <v>0</v>
      </c>
      <c r="EI176" s="109" t="n">
        <f aca="false">ROUND(SUM(EI171:EI175),5)</f>
        <v>0</v>
      </c>
      <c r="EJ176" s="109" t="n">
        <f aca="false">ROUND(SUM(EJ171:EJ175),5)</f>
        <v>11083.63</v>
      </c>
      <c r="EK176" s="109" t="n">
        <f aca="false">ROUND(SUM(EK171:EK175),5)</f>
        <v>0</v>
      </c>
      <c r="EL176" s="109" t="n">
        <f aca="false">ROUND(SUM(EL171:EL175),5)</f>
        <v>0</v>
      </c>
      <c r="EM176" s="109" t="n">
        <f aca="false">ROUND(SUM(EM171:EM175),5)</f>
        <v>14957.98</v>
      </c>
      <c r="EN176" s="109" t="n">
        <f aca="false">ROUND(SUM(EN171:EN175),5)</f>
        <v>22045.58</v>
      </c>
      <c r="EO176" s="109" t="n">
        <f aca="false">ROUND(SUM(EO171:EO175),5)</f>
        <v>0</v>
      </c>
      <c r="EP176" s="109" t="n">
        <f aca="false">ROUND(SUM(EP171:EP175),5)</f>
        <v>13601.09</v>
      </c>
      <c r="EQ176" s="109" t="n">
        <f aca="false">ROUND(SUM(EQ171:EQ175),5)</f>
        <v>0</v>
      </c>
      <c r="ER176" s="109" t="n">
        <f aca="false">ROUND(SUM(ER171:ER175),5)</f>
        <v>54.18</v>
      </c>
      <c r="ES176" s="109" t="n">
        <f aca="false">ROUND(SUM(ES171:ES175),5)</f>
        <v>0</v>
      </c>
      <c r="ET176" s="109" t="n">
        <f aca="false">ROUND(SUM(ET171:ET175),5)</f>
        <v>0</v>
      </c>
      <c r="EU176" s="109" t="n">
        <f aca="false">ROUND(SUM(EU171:EU175),5)</f>
        <v>0</v>
      </c>
      <c r="EV176" s="109" t="n">
        <f aca="false">ROUND(SUM(EV171:EV175),5)</f>
        <v>0</v>
      </c>
      <c r="EW176" s="109" t="n">
        <f aca="false">ROUND(SUM(EW171:EW175),5)</f>
        <v>0</v>
      </c>
      <c r="EX176" s="109" t="n">
        <f aca="false">ROUND(SUM(EX171:EX175),5)</f>
        <v>0</v>
      </c>
      <c r="EY176" s="109" t="n">
        <f aca="false">ROUND(SUM(F176:EX176),5)</f>
        <v>198524.18</v>
      </c>
      <c r="EZ176" s="114"/>
      <c r="FA176" s="125"/>
      <c r="FB176" s="114"/>
      <c r="FC176" s="125"/>
      <c r="FD176" s="114"/>
      <c r="FE176" s="125"/>
      <c r="FF176" s="114"/>
      <c r="FG176" s="125"/>
      <c r="FH176" s="114"/>
      <c r="FI176" s="125"/>
      <c r="FJ176" s="114"/>
      <c r="FK176" s="125"/>
      <c r="FL176" s="114"/>
      <c r="FM176" s="125"/>
      <c r="FN176" s="114"/>
      <c r="FO176" s="125"/>
      <c r="FP176" s="114"/>
      <c r="FQ176" s="125"/>
      <c r="FR176" s="114"/>
      <c r="FS176" s="125"/>
      <c r="FT176" s="114"/>
      <c r="FU176" s="125"/>
      <c r="FV176" s="114"/>
      <c r="FW176" s="125"/>
      <c r="FX176" s="114"/>
      <c r="FY176" s="125"/>
      <c r="FZ176" s="114"/>
      <c r="GA176" s="125"/>
      <c r="GB176" s="114"/>
      <c r="GC176" s="125"/>
      <c r="GD176" s="114"/>
      <c r="GE176" s="125"/>
      <c r="GF176" s="114"/>
      <c r="GG176" s="125"/>
      <c r="GH176" s="114"/>
      <c r="GI176" s="125"/>
      <c r="GJ176" s="114"/>
      <c r="GK176" s="125"/>
      <c r="GL176" s="114"/>
      <c r="GM176" s="125"/>
      <c r="GN176" s="114"/>
      <c r="GO176" s="125"/>
      <c r="GP176" s="114"/>
      <c r="GQ176" s="125"/>
      <c r="GR176" s="114"/>
      <c r="GS176" s="125"/>
      <c r="GT176" s="114"/>
      <c r="GU176" s="125"/>
      <c r="GV176" s="114"/>
      <c r="GW176" s="125"/>
      <c r="GX176" s="114"/>
      <c r="GY176" s="125"/>
      <c r="GZ176" s="114"/>
      <c r="HA176" s="125"/>
      <c r="HB176" s="114"/>
      <c r="HC176" s="125"/>
      <c r="HD176" s="114"/>
      <c r="HE176" s="125"/>
      <c r="HF176" s="114"/>
      <c r="HG176" s="125"/>
      <c r="HH176" s="114"/>
      <c r="HI176" s="125"/>
      <c r="HJ176" s="114"/>
      <c r="HK176" s="125"/>
      <c r="HL176" s="114"/>
      <c r="HM176" s="125"/>
      <c r="HN176" s="114"/>
      <c r="HO176" s="125"/>
      <c r="HP176" s="114"/>
      <c r="HQ176" s="125"/>
      <c r="HR176" s="114"/>
      <c r="HS176" s="125"/>
      <c r="HT176" s="114"/>
      <c r="HU176" s="125"/>
      <c r="HV176" s="114"/>
      <c r="HW176" s="125"/>
      <c r="HX176" s="114"/>
      <c r="HY176" s="125"/>
      <c r="HZ176" s="114"/>
      <c r="IA176" s="125"/>
      <c r="IB176" s="114"/>
      <c r="IC176" s="125"/>
      <c r="ID176" s="114"/>
      <c r="IE176" s="125"/>
      <c r="IF176" s="114"/>
      <c r="IG176" s="125"/>
      <c r="IH176" s="114"/>
      <c r="II176" s="125"/>
      <c r="IJ176" s="114"/>
      <c r="IK176" s="125"/>
      <c r="IL176" s="114"/>
      <c r="IM176" s="125"/>
      <c r="IN176" s="114"/>
      <c r="IO176" s="125"/>
      <c r="IP176" s="114"/>
      <c r="IQ176" s="125"/>
      <c r="IR176" s="114"/>
      <c r="IS176" s="125"/>
      <c r="IT176" s="114"/>
      <c r="IU176" s="125"/>
      <c r="IV176" s="114"/>
      <c r="IW176" s="125"/>
      <c r="IX176" s="114"/>
      <c r="IY176" s="125"/>
      <c r="IZ176" s="114"/>
      <c r="JA176" s="125"/>
      <c r="JB176" s="114"/>
      <c r="JC176" s="125"/>
      <c r="JD176" s="114"/>
      <c r="JE176" s="125"/>
      <c r="JF176" s="114"/>
      <c r="JG176" s="125"/>
      <c r="JH176" s="114"/>
      <c r="JI176" s="125"/>
      <c r="JJ176" s="114"/>
      <c r="JK176" s="125"/>
      <c r="JL176" s="114"/>
      <c r="JM176" s="125"/>
      <c r="JN176" s="114"/>
      <c r="JO176" s="125"/>
      <c r="JP176" s="114"/>
      <c r="JQ176" s="125"/>
      <c r="JR176" s="114"/>
      <c r="JS176" s="125"/>
      <c r="JT176" s="114"/>
      <c r="JU176" s="125"/>
      <c r="JV176" s="114"/>
      <c r="JW176" s="125"/>
      <c r="JX176" s="114"/>
      <c r="JY176" s="126"/>
      <c r="JZ176" s="126"/>
      <c r="KA176" s="126"/>
      <c r="KB176" s="126"/>
      <c r="KC176" s="126"/>
      <c r="KD176" s="126"/>
      <c r="KE176" s="126"/>
      <c r="KF176" s="126"/>
      <c r="KG176" s="126"/>
      <c r="KH176" s="126"/>
      <c r="KI176" s="126"/>
      <c r="KJ176" s="126"/>
      <c r="KK176" s="126"/>
      <c r="KL176" s="126"/>
    </row>
    <row r="177" customFormat="false" ht="30" hidden="false" customHeight="true" outlineLevel="0" collapsed="false">
      <c r="A177" s="76"/>
      <c r="B177" s="76"/>
      <c r="C177" s="76"/>
      <c r="D177" s="76" t="s">
        <v>207</v>
      </c>
      <c r="E177" s="76"/>
      <c r="F177" s="109"/>
      <c r="G177" s="109"/>
      <c r="H177" s="109"/>
      <c r="I177" s="109"/>
      <c r="J177" s="109"/>
      <c r="K177" s="109"/>
      <c r="L177" s="109"/>
      <c r="M177" s="109"/>
      <c r="N177" s="109"/>
      <c r="O177" s="109"/>
      <c r="P177" s="109"/>
      <c r="Q177" s="109"/>
      <c r="R177" s="109"/>
      <c r="S177" s="109"/>
      <c r="T177" s="109"/>
      <c r="U177" s="109"/>
      <c r="V177" s="109"/>
      <c r="W177" s="109"/>
      <c r="X177" s="109"/>
      <c r="Y177" s="109"/>
      <c r="Z177" s="109"/>
      <c r="AA177" s="109"/>
      <c r="AB177" s="109"/>
      <c r="AC177" s="109"/>
      <c r="AD177" s="109"/>
      <c r="AE177" s="109"/>
      <c r="AF177" s="109"/>
      <c r="AG177" s="109"/>
      <c r="AH177" s="109"/>
      <c r="AI177" s="109"/>
      <c r="AJ177" s="109"/>
      <c r="AK177" s="109"/>
      <c r="AL177" s="109"/>
      <c r="AM177" s="109"/>
      <c r="AN177" s="109"/>
      <c r="AO177" s="109"/>
      <c r="AP177" s="109"/>
      <c r="AQ177" s="109"/>
      <c r="AR177" s="109"/>
      <c r="AS177" s="109"/>
      <c r="AT177" s="109"/>
      <c r="AU177" s="109"/>
      <c r="AV177" s="109"/>
      <c r="AW177" s="109"/>
      <c r="AX177" s="109"/>
      <c r="AY177" s="109"/>
      <c r="AZ177" s="109"/>
      <c r="BA177" s="109"/>
      <c r="BB177" s="109"/>
      <c r="BC177" s="109"/>
      <c r="BD177" s="109"/>
      <c r="BE177" s="109"/>
      <c r="BF177" s="109"/>
      <c r="BG177" s="109"/>
      <c r="BH177" s="109"/>
      <c r="BI177" s="109"/>
      <c r="BJ177" s="109"/>
      <c r="BK177" s="109"/>
      <c r="BL177" s="109"/>
      <c r="BM177" s="109"/>
      <c r="BN177" s="109"/>
      <c r="BO177" s="109"/>
      <c r="BP177" s="109"/>
      <c r="BQ177" s="109"/>
      <c r="BR177" s="109"/>
      <c r="BS177" s="109"/>
      <c r="BT177" s="109"/>
      <c r="BU177" s="109"/>
      <c r="BV177" s="109"/>
      <c r="BW177" s="109"/>
      <c r="BX177" s="109"/>
      <c r="BY177" s="109"/>
      <c r="BZ177" s="109"/>
      <c r="CA177" s="109"/>
      <c r="CB177" s="109"/>
      <c r="CC177" s="109"/>
      <c r="CD177" s="109"/>
      <c r="CE177" s="109"/>
      <c r="CF177" s="109"/>
      <c r="CG177" s="109"/>
      <c r="CH177" s="109"/>
      <c r="CI177" s="109"/>
      <c r="CJ177" s="109"/>
      <c r="CK177" s="109"/>
      <c r="CL177" s="109"/>
      <c r="CM177" s="109"/>
      <c r="CN177" s="109"/>
      <c r="CO177" s="109"/>
      <c r="CP177" s="109"/>
      <c r="CQ177" s="109"/>
      <c r="CR177" s="109"/>
      <c r="CS177" s="109"/>
      <c r="CT177" s="109"/>
      <c r="CU177" s="109"/>
      <c r="CV177" s="109"/>
      <c r="CW177" s="109"/>
      <c r="CX177" s="109"/>
      <c r="CY177" s="109"/>
      <c r="CZ177" s="109"/>
      <c r="DA177" s="109"/>
      <c r="DB177" s="109"/>
      <c r="DC177" s="109"/>
      <c r="DD177" s="109"/>
      <c r="DE177" s="109"/>
      <c r="DF177" s="109"/>
      <c r="DG177" s="109"/>
      <c r="DH177" s="109"/>
      <c r="DI177" s="109"/>
      <c r="DJ177" s="109"/>
      <c r="DK177" s="109"/>
      <c r="DL177" s="109"/>
      <c r="DM177" s="109"/>
      <c r="DN177" s="109"/>
      <c r="DO177" s="109"/>
      <c r="DP177" s="109"/>
      <c r="DQ177" s="109"/>
      <c r="DR177" s="109"/>
      <c r="DS177" s="109"/>
      <c r="DT177" s="109"/>
      <c r="DU177" s="109"/>
      <c r="DV177" s="109"/>
      <c r="DW177" s="109"/>
      <c r="DX177" s="109"/>
      <c r="DY177" s="109"/>
      <c r="DZ177" s="109"/>
      <c r="EA177" s="109"/>
      <c r="EB177" s="109"/>
      <c r="EC177" s="109"/>
      <c r="ED177" s="109"/>
      <c r="EE177" s="109"/>
      <c r="EF177" s="109"/>
      <c r="EG177" s="109"/>
      <c r="EH177" s="109"/>
      <c r="EI177" s="109"/>
      <c r="EJ177" s="109"/>
      <c r="EK177" s="109"/>
      <c r="EL177" s="109"/>
      <c r="EM177" s="109"/>
      <c r="EN177" s="109"/>
      <c r="EO177" s="109"/>
      <c r="EP177" s="109"/>
      <c r="EQ177" s="109"/>
      <c r="ER177" s="109"/>
      <c r="ES177" s="109"/>
      <c r="ET177" s="109"/>
      <c r="EU177" s="109"/>
      <c r="EV177" s="109"/>
      <c r="EW177" s="109"/>
      <c r="EX177" s="109"/>
      <c r="EY177" s="109"/>
      <c r="EZ177" s="114"/>
      <c r="FA177" s="125"/>
      <c r="FB177" s="114"/>
      <c r="FC177" s="125"/>
      <c r="FD177" s="114"/>
      <c r="FE177" s="125"/>
      <c r="FF177" s="114"/>
      <c r="FG177" s="125"/>
      <c r="FH177" s="114"/>
      <c r="FI177" s="125"/>
      <c r="FJ177" s="114"/>
      <c r="FK177" s="125"/>
      <c r="FL177" s="114"/>
      <c r="FM177" s="125"/>
      <c r="FN177" s="114"/>
      <c r="FO177" s="125"/>
      <c r="FP177" s="114"/>
      <c r="FQ177" s="125"/>
      <c r="FR177" s="114"/>
      <c r="FS177" s="125"/>
      <c r="FT177" s="114"/>
      <c r="FU177" s="125"/>
      <c r="FV177" s="114"/>
      <c r="FW177" s="125"/>
      <c r="FX177" s="114"/>
      <c r="FY177" s="125"/>
      <c r="FZ177" s="114"/>
      <c r="GA177" s="125"/>
      <c r="GB177" s="114"/>
      <c r="GC177" s="125"/>
      <c r="GD177" s="114"/>
      <c r="GE177" s="125"/>
      <c r="GF177" s="114"/>
      <c r="GG177" s="125"/>
      <c r="GH177" s="114"/>
      <c r="GI177" s="125"/>
      <c r="GJ177" s="114"/>
      <c r="GK177" s="125"/>
      <c r="GL177" s="114"/>
      <c r="GM177" s="125"/>
      <c r="GN177" s="114"/>
      <c r="GO177" s="125"/>
      <c r="GP177" s="114"/>
      <c r="GQ177" s="125"/>
      <c r="GR177" s="114"/>
      <c r="GS177" s="125"/>
      <c r="GT177" s="114"/>
      <c r="GU177" s="125"/>
      <c r="GV177" s="114"/>
      <c r="GW177" s="125"/>
      <c r="GX177" s="114"/>
      <c r="GY177" s="125"/>
      <c r="GZ177" s="114"/>
      <c r="HA177" s="125"/>
      <c r="HB177" s="114"/>
      <c r="HC177" s="125"/>
      <c r="HD177" s="114"/>
      <c r="HE177" s="125"/>
      <c r="HF177" s="114"/>
      <c r="HG177" s="125"/>
      <c r="HH177" s="114"/>
      <c r="HI177" s="125"/>
      <c r="HJ177" s="114"/>
      <c r="HK177" s="125"/>
      <c r="HL177" s="114"/>
      <c r="HM177" s="125"/>
      <c r="HN177" s="114"/>
      <c r="HO177" s="125"/>
      <c r="HP177" s="114"/>
      <c r="HQ177" s="125"/>
      <c r="HR177" s="114"/>
      <c r="HS177" s="125"/>
      <c r="HT177" s="114"/>
      <c r="HU177" s="125"/>
      <c r="HV177" s="114"/>
      <c r="HW177" s="125"/>
      <c r="HX177" s="114"/>
      <c r="HY177" s="125"/>
      <c r="HZ177" s="114"/>
      <c r="IA177" s="125"/>
      <c r="IB177" s="114"/>
      <c r="IC177" s="125"/>
      <c r="ID177" s="114"/>
      <c r="IE177" s="125"/>
      <c r="IF177" s="114"/>
      <c r="IG177" s="125"/>
      <c r="IH177" s="114"/>
      <c r="II177" s="125"/>
      <c r="IJ177" s="114"/>
      <c r="IK177" s="125"/>
      <c r="IL177" s="114"/>
      <c r="IM177" s="125"/>
      <c r="IN177" s="114"/>
      <c r="IO177" s="125"/>
      <c r="IP177" s="114"/>
      <c r="IQ177" s="125"/>
      <c r="IR177" s="114"/>
      <c r="IS177" s="125"/>
      <c r="IT177" s="114"/>
      <c r="IU177" s="125"/>
      <c r="IV177" s="114"/>
      <c r="IW177" s="125"/>
      <c r="IX177" s="114"/>
      <c r="IY177" s="125"/>
      <c r="IZ177" s="114"/>
      <c r="JA177" s="125"/>
      <c r="JB177" s="114"/>
      <c r="JC177" s="125"/>
      <c r="JD177" s="114"/>
      <c r="JE177" s="125"/>
      <c r="JF177" s="114"/>
      <c r="JG177" s="125"/>
      <c r="JH177" s="114"/>
      <c r="JI177" s="125"/>
      <c r="JJ177" s="114"/>
      <c r="JK177" s="125"/>
      <c r="JL177" s="114"/>
      <c r="JM177" s="125"/>
      <c r="JN177" s="114"/>
      <c r="JO177" s="125"/>
      <c r="JP177" s="114"/>
      <c r="JQ177" s="125"/>
      <c r="JR177" s="114"/>
      <c r="JS177" s="125"/>
      <c r="JT177" s="114"/>
      <c r="JU177" s="125"/>
      <c r="JV177" s="114"/>
      <c r="JW177" s="125"/>
      <c r="JX177" s="114"/>
      <c r="JY177" s="126"/>
      <c r="JZ177" s="126"/>
      <c r="KA177" s="126"/>
      <c r="KB177" s="126"/>
      <c r="KC177" s="126"/>
      <c r="KD177" s="126"/>
      <c r="KE177" s="126"/>
      <c r="KF177" s="126"/>
      <c r="KG177" s="126"/>
      <c r="KH177" s="126"/>
      <c r="KI177" s="126"/>
      <c r="KJ177" s="126"/>
      <c r="KK177" s="126"/>
      <c r="KL177" s="126"/>
    </row>
    <row r="178" customFormat="false" ht="13.8" hidden="false" customHeight="false" outlineLevel="0" collapsed="false">
      <c r="A178" s="76"/>
      <c r="B178" s="76"/>
      <c r="C178" s="76"/>
      <c r="D178" s="76"/>
      <c r="E178" s="76" t="s">
        <v>43</v>
      </c>
      <c r="F178" s="109" t="n">
        <v>0</v>
      </c>
      <c r="G178" s="109" t="n">
        <v>0</v>
      </c>
      <c r="H178" s="109" t="n">
        <v>1256.13</v>
      </c>
      <c r="I178" s="109" t="n">
        <v>0</v>
      </c>
      <c r="J178" s="109" t="n">
        <v>1034.17</v>
      </c>
      <c r="K178" s="109" t="n">
        <v>947.05</v>
      </c>
      <c r="L178" s="109" t="n">
        <v>0</v>
      </c>
      <c r="M178" s="109" t="n">
        <v>0</v>
      </c>
      <c r="N178" s="109" t="n">
        <v>976.7</v>
      </c>
      <c r="O178" s="109" t="n">
        <v>1278.81</v>
      </c>
      <c r="P178" s="109" t="n">
        <v>0</v>
      </c>
      <c r="Q178" s="109" t="n">
        <v>0</v>
      </c>
      <c r="R178" s="109" t="n">
        <v>0</v>
      </c>
      <c r="S178" s="109" t="n">
        <v>0</v>
      </c>
      <c r="T178" s="109" t="n">
        <v>0</v>
      </c>
      <c r="U178" s="109" t="n">
        <v>0</v>
      </c>
      <c r="V178" s="109" t="n">
        <v>0</v>
      </c>
      <c r="W178" s="109" t="n">
        <v>0</v>
      </c>
      <c r="X178" s="109" t="n">
        <v>0</v>
      </c>
      <c r="Y178" s="109" t="n">
        <v>244.47</v>
      </c>
      <c r="Z178" s="109" t="n">
        <v>0</v>
      </c>
      <c r="AA178" s="109" t="n">
        <v>0</v>
      </c>
      <c r="AB178" s="109" t="n">
        <v>0</v>
      </c>
      <c r="AC178" s="109" t="n">
        <v>0</v>
      </c>
      <c r="AD178" s="109" t="n">
        <v>0</v>
      </c>
      <c r="AE178" s="109" t="n">
        <v>0</v>
      </c>
      <c r="AF178" s="109" t="n">
        <v>0</v>
      </c>
      <c r="AG178" s="109" t="n">
        <v>0</v>
      </c>
      <c r="AH178" s="109" t="n">
        <v>0</v>
      </c>
      <c r="AI178" s="109" t="n">
        <v>317.98</v>
      </c>
      <c r="AJ178" s="109" t="n">
        <v>0</v>
      </c>
      <c r="AK178" s="109" t="n">
        <v>0</v>
      </c>
      <c r="AL178" s="109" t="n">
        <v>0</v>
      </c>
      <c r="AM178" s="109" t="n">
        <v>0</v>
      </c>
      <c r="AN178" s="109" t="n">
        <v>0</v>
      </c>
      <c r="AO178" s="109" t="n">
        <v>0</v>
      </c>
      <c r="AP178" s="109" t="n">
        <v>1406.46</v>
      </c>
      <c r="AQ178" s="109" t="n">
        <v>0</v>
      </c>
      <c r="AR178" s="109" t="n">
        <v>0</v>
      </c>
      <c r="AS178" s="109" t="n">
        <v>0</v>
      </c>
      <c r="AT178" s="109" t="n">
        <v>966.68</v>
      </c>
      <c r="AU178" s="109" t="n">
        <v>179.03</v>
      </c>
      <c r="AV178" s="109" t="n">
        <v>0</v>
      </c>
      <c r="AW178" s="109" t="n">
        <v>0</v>
      </c>
      <c r="AX178" s="109" t="n">
        <v>0</v>
      </c>
      <c r="AY178" s="109" t="n">
        <v>0</v>
      </c>
      <c r="AZ178" s="109" t="n">
        <v>0</v>
      </c>
      <c r="BA178" s="109" t="n">
        <v>0</v>
      </c>
      <c r="BB178" s="109" t="n">
        <v>0</v>
      </c>
      <c r="BC178" s="109" t="n">
        <v>0</v>
      </c>
      <c r="BD178" s="109" t="n">
        <v>0</v>
      </c>
      <c r="BE178" s="109" t="n">
        <v>0</v>
      </c>
      <c r="BF178" s="109" t="n">
        <v>0</v>
      </c>
      <c r="BG178" s="109" t="n">
        <v>699.2</v>
      </c>
      <c r="BH178" s="109" t="n">
        <v>0</v>
      </c>
      <c r="BI178" s="109" t="n">
        <v>120</v>
      </c>
      <c r="BJ178" s="109" t="n">
        <v>0</v>
      </c>
      <c r="BK178" s="109" t="n">
        <v>621.59</v>
      </c>
      <c r="BL178" s="109" t="n">
        <v>0</v>
      </c>
      <c r="BM178" s="109" t="n">
        <v>1044.12</v>
      </c>
      <c r="BN178" s="109" t="n">
        <v>0</v>
      </c>
      <c r="BO178" s="109" t="n">
        <v>0</v>
      </c>
      <c r="BP178" s="109" t="n">
        <v>0</v>
      </c>
      <c r="BQ178" s="109" t="n">
        <v>0</v>
      </c>
      <c r="BR178" s="109" t="n">
        <v>0</v>
      </c>
      <c r="BS178" s="109" t="n">
        <v>72.48</v>
      </c>
      <c r="BT178" s="109" t="n">
        <v>0</v>
      </c>
      <c r="BU178" s="109" t="n">
        <v>278.84</v>
      </c>
      <c r="BV178" s="109" t="n">
        <v>0</v>
      </c>
      <c r="BW178" s="109" t="n">
        <v>0</v>
      </c>
      <c r="BX178" s="109" t="n">
        <v>0</v>
      </c>
      <c r="BY178" s="109" t="n">
        <v>0</v>
      </c>
      <c r="BZ178" s="109" t="n">
        <v>0</v>
      </c>
      <c r="CA178" s="109" t="n">
        <v>0</v>
      </c>
      <c r="CB178" s="109" t="n">
        <v>1572.57</v>
      </c>
      <c r="CC178" s="109" t="n">
        <v>0</v>
      </c>
      <c r="CD178" s="109" t="n">
        <v>0</v>
      </c>
      <c r="CE178" s="109" t="n">
        <v>0</v>
      </c>
      <c r="CF178" s="109" t="n">
        <v>0</v>
      </c>
      <c r="CG178" s="109" t="n">
        <v>0</v>
      </c>
      <c r="CH178" s="109" t="n">
        <v>0</v>
      </c>
      <c r="CI178" s="109" t="n">
        <v>0</v>
      </c>
      <c r="CJ178" s="109" t="n">
        <v>0</v>
      </c>
      <c r="CK178" s="109" t="n">
        <v>239.53</v>
      </c>
      <c r="CL178" s="109" t="n">
        <v>0</v>
      </c>
      <c r="CM178" s="109" t="n">
        <v>0</v>
      </c>
      <c r="CN178" s="109" t="n">
        <v>0</v>
      </c>
      <c r="CO178" s="109" t="n">
        <v>635.82</v>
      </c>
      <c r="CP178" s="109" t="n">
        <v>0</v>
      </c>
      <c r="CQ178" s="109" t="n">
        <v>0</v>
      </c>
      <c r="CR178" s="109" t="n">
        <v>0</v>
      </c>
      <c r="CS178" s="109" t="n">
        <v>952.27</v>
      </c>
      <c r="CT178" s="109" t="n">
        <v>740.3</v>
      </c>
      <c r="CU178" s="109" t="n">
        <v>647.62</v>
      </c>
      <c r="CV178" s="109" t="n">
        <v>0</v>
      </c>
      <c r="CW178" s="109" t="n">
        <v>0</v>
      </c>
      <c r="CX178" s="109" t="n">
        <v>0</v>
      </c>
      <c r="CY178" s="109" t="n">
        <v>0</v>
      </c>
      <c r="CZ178" s="109" t="n">
        <v>0</v>
      </c>
      <c r="DA178" s="109" t="n">
        <v>0</v>
      </c>
      <c r="DB178" s="109" t="n">
        <v>0</v>
      </c>
      <c r="DC178" s="109" t="n">
        <v>0</v>
      </c>
      <c r="DD178" s="109" t="n">
        <v>244.47</v>
      </c>
      <c r="DE178" s="109" t="n">
        <v>0</v>
      </c>
      <c r="DF178" s="109" t="n">
        <v>961.63</v>
      </c>
      <c r="DG178" s="109" t="n">
        <v>0</v>
      </c>
      <c r="DH178" s="109" t="n">
        <v>0</v>
      </c>
      <c r="DI178" s="109" t="n">
        <v>0</v>
      </c>
      <c r="DJ178" s="109" t="n">
        <v>0</v>
      </c>
      <c r="DK178" s="109" t="n">
        <v>0</v>
      </c>
      <c r="DL178" s="109" t="n">
        <v>0</v>
      </c>
      <c r="DM178" s="109" t="n">
        <v>0</v>
      </c>
      <c r="DN178" s="109" t="n">
        <v>1009.79</v>
      </c>
      <c r="DO178" s="109" t="n">
        <v>0</v>
      </c>
      <c r="DP178" s="109" t="n">
        <v>0</v>
      </c>
      <c r="DQ178" s="109" t="n">
        <v>0</v>
      </c>
      <c r="DR178" s="109" t="n">
        <v>0</v>
      </c>
      <c r="DS178" s="109" t="n">
        <v>0</v>
      </c>
      <c r="DT178" s="109" t="n">
        <v>0</v>
      </c>
      <c r="DU178" s="109" t="n">
        <v>0</v>
      </c>
      <c r="DV178" s="109" t="n">
        <v>0</v>
      </c>
      <c r="DW178" s="109" t="n">
        <v>1544.2</v>
      </c>
      <c r="DX178" s="109" t="n">
        <v>0</v>
      </c>
      <c r="DY178" s="109" t="n">
        <v>0</v>
      </c>
      <c r="DZ178" s="109" t="n">
        <v>0</v>
      </c>
      <c r="EA178" s="109" t="n">
        <v>0</v>
      </c>
      <c r="EB178" s="109" t="n">
        <v>0</v>
      </c>
      <c r="EC178" s="109" t="n">
        <v>0</v>
      </c>
      <c r="ED178" s="109" t="n">
        <v>0</v>
      </c>
      <c r="EE178" s="109" t="n">
        <v>0</v>
      </c>
      <c r="EF178" s="109" t="n">
        <v>0</v>
      </c>
      <c r="EG178" s="109" t="n">
        <v>0</v>
      </c>
      <c r="EH178" s="109" t="n">
        <v>0</v>
      </c>
      <c r="EI178" s="109" t="n">
        <v>0</v>
      </c>
      <c r="EJ178" s="109" t="n">
        <v>993.9</v>
      </c>
      <c r="EK178" s="109" t="n">
        <v>0</v>
      </c>
      <c r="EL178" s="109" t="n">
        <v>0</v>
      </c>
      <c r="EM178" s="109" t="n">
        <v>623.08</v>
      </c>
      <c r="EN178" s="109" t="n">
        <v>988.54</v>
      </c>
      <c r="EO178" s="109" t="n">
        <v>0</v>
      </c>
      <c r="EP178" s="109" t="n">
        <v>1229.22</v>
      </c>
      <c r="EQ178" s="109" t="n">
        <v>0</v>
      </c>
      <c r="ER178" s="109" t="n">
        <v>983.3</v>
      </c>
      <c r="ES178" s="109" t="n">
        <v>0</v>
      </c>
      <c r="ET178" s="109" t="n">
        <v>0</v>
      </c>
      <c r="EU178" s="109" t="n">
        <v>0</v>
      </c>
      <c r="EV178" s="109" t="n">
        <v>0</v>
      </c>
      <c r="EW178" s="109" t="n">
        <v>0</v>
      </c>
      <c r="EX178" s="109" t="n">
        <v>0</v>
      </c>
      <c r="EY178" s="109" t="n">
        <f aca="false">ROUND(SUM(F178:EX178),5)</f>
        <v>24809.95</v>
      </c>
      <c r="EZ178" s="114"/>
      <c r="FA178" s="125"/>
      <c r="FB178" s="114"/>
      <c r="FC178" s="125"/>
      <c r="FD178" s="114"/>
      <c r="FE178" s="125"/>
      <c r="FF178" s="114"/>
      <c r="FG178" s="125"/>
      <c r="FH178" s="114"/>
      <c r="FI178" s="125"/>
      <c r="FJ178" s="114"/>
      <c r="FK178" s="125"/>
      <c r="FL178" s="114"/>
      <c r="FM178" s="125"/>
      <c r="FN178" s="114"/>
      <c r="FO178" s="125"/>
      <c r="FP178" s="114"/>
      <c r="FQ178" s="125"/>
      <c r="FR178" s="114"/>
      <c r="FS178" s="125"/>
      <c r="FT178" s="114"/>
      <c r="FU178" s="125"/>
      <c r="FV178" s="114"/>
      <c r="FW178" s="125"/>
      <c r="FX178" s="114"/>
      <c r="FY178" s="125"/>
      <c r="FZ178" s="114"/>
      <c r="GA178" s="125"/>
      <c r="GB178" s="114"/>
      <c r="GC178" s="125"/>
      <c r="GD178" s="114"/>
      <c r="GE178" s="125"/>
      <c r="GF178" s="114"/>
      <c r="GG178" s="125"/>
      <c r="GH178" s="114"/>
      <c r="GI178" s="125"/>
      <c r="GJ178" s="114"/>
      <c r="GK178" s="125"/>
      <c r="GL178" s="114"/>
      <c r="GM178" s="125"/>
      <c r="GN178" s="114"/>
      <c r="GO178" s="125"/>
      <c r="GP178" s="114"/>
      <c r="GQ178" s="125"/>
      <c r="GR178" s="114"/>
      <c r="GS178" s="125"/>
      <c r="GT178" s="114"/>
      <c r="GU178" s="125"/>
      <c r="GV178" s="114"/>
      <c r="GW178" s="125"/>
      <c r="GX178" s="114"/>
      <c r="GY178" s="125"/>
      <c r="GZ178" s="114"/>
      <c r="HA178" s="125"/>
      <c r="HB178" s="114"/>
      <c r="HC178" s="125"/>
      <c r="HD178" s="114"/>
      <c r="HE178" s="125"/>
      <c r="HF178" s="114"/>
      <c r="HG178" s="125"/>
      <c r="HH178" s="114"/>
      <c r="HI178" s="125"/>
      <c r="HJ178" s="114"/>
      <c r="HK178" s="125"/>
      <c r="HL178" s="114"/>
      <c r="HM178" s="125"/>
      <c r="HN178" s="114"/>
      <c r="HO178" s="125"/>
      <c r="HP178" s="114"/>
      <c r="HQ178" s="125"/>
      <c r="HR178" s="114"/>
      <c r="HS178" s="125"/>
      <c r="HT178" s="114"/>
      <c r="HU178" s="125"/>
      <c r="HV178" s="114"/>
      <c r="HW178" s="125"/>
      <c r="HX178" s="114"/>
      <c r="HY178" s="125"/>
      <c r="HZ178" s="114"/>
      <c r="IA178" s="125"/>
      <c r="IB178" s="114"/>
      <c r="IC178" s="125"/>
      <c r="ID178" s="114"/>
      <c r="IE178" s="125"/>
      <c r="IF178" s="114"/>
      <c r="IG178" s="125"/>
      <c r="IH178" s="114"/>
      <c r="II178" s="125"/>
      <c r="IJ178" s="114"/>
      <c r="IK178" s="125"/>
      <c r="IL178" s="114"/>
      <c r="IM178" s="125"/>
      <c r="IN178" s="114"/>
      <c r="IO178" s="125"/>
      <c r="IP178" s="114"/>
      <c r="IQ178" s="125"/>
      <c r="IR178" s="114"/>
      <c r="IS178" s="125"/>
      <c r="IT178" s="114"/>
      <c r="IU178" s="125"/>
      <c r="IV178" s="114"/>
      <c r="IW178" s="125"/>
      <c r="IX178" s="114"/>
      <c r="IY178" s="125"/>
      <c r="IZ178" s="114"/>
      <c r="JA178" s="125"/>
      <c r="JB178" s="114"/>
      <c r="JC178" s="125"/>
      <c r="JD178" s="114"/>
      <c r="JE178" s="125"/>
      <c r="JF178" s="114"/>
      <c r="JG178" s="125"/>
      <c r="JH178" s="114"/>
      <c r="JI178" s="125"/>
      <c r="JJ178" s="114"/>
      <c r="JK178" s="125"/>
      <c r="JL178" s="114"/>
      <c r="JM178" s="125"/>
      <c r="JN178" s="114"/>
      <c r="JO178" s="125"/>
      <c r="JP178" s="114"/>
      <c r="JQ178" s="125"/>
      <c r="JR178" s="114"/>
      <c r="JS178" s="125"/>
      <c r="JT178" s="114"/>
      <c r="JU178" s="125"/>
      <c r="JV178" s="114"/>
      <c r="JW178" s="125"/>
      <c r="JX178" s="114"/>
      <c r="JY178" s="126"/>
      <c r="JZ178" s="126"/>
      <c r="KA178" s="126"/>
      <c r="KB178" s="126"/>
      <c r="KC178" s="126"/>
      <c r="KD178" s="126"/>
      <c r="KE178" s="126"/>
      <c r="KF178" s="126"/>
      <c r="KG178" s="126"/>
      <c r="KH178" s="126"/>
      <c r="KI178" s="126"/>
      <c r="KJ178" s="126"/>
      <c r="KK178" s="126"/>
      <c r="KL178" s="126"/>
    </row>
    <row r="179" customFormat="false" ht="13.8" hidden="false" customHeight="false" outlineLevel="0" collapsed="false">
      <c r="A179" s="76"/>
      <c r="B179" s="76"/>
      <c r="C179" s="76"/>
      <c r="D179" s="76"/>
      <c r="E179" s="76" t="s">
        <v>208</v>
      </c>
      <c r="F179" s="113" t="n">
        <v>0</v>
      </c>
      <c r="G179" s="113" t="n">
        <v>0</v>
      </c>
      <c r="H179" s="113" t="n">
        <v>0</v>
      </c>
      <c r="I179" s="113" t="n">
        <v>0</v>
      </c>
      <c r="J179" s="113" t="n">
        <v>0</v>
      </c>
      <c r="K179" s="113" t="n">
        <v>0</v>
      </c>
      <c r="L179" s="113" t="n">
        <v>0</v>
      </c>
      <c r="M179" s="113" t="n">
        <v>0</v>
      </c>
      <c r="N179" s="113" t="n">
        <v>0</v>
      </c>
      <c r="O179" s="113" t="n">
        <v>0</v>
      </c>
      <c r="P179" s="113" t="n">
        <v>0</v>
      </c>
      <c r="Q179" s="113" t="n">
        <v>0</v>
      </c>
      <c r="R179" s="113" t="n">
        <v>0</v>
      </c>
      <c r="S179" s="113" t="n">
        <v>0</v>
      </c>
      <c r="T179" s="113" t="n">
        <v>0</v>
      </c>
      <c r="U179" s="113" t="n">
        <v>0</v>
      </c>
      <c r="V179" s="113" t="n">
        <v>0</v>
      </c>
      <c r="W179" s="113" t="n">
        <v>0</v>
      </c>
      <c r="X179" s="113" t="n">
        <v>0</v>
      </c>
      <c r="Y179" s="113" t="n">
        <v>0</v>
      </c>
      <c r="Z179" s="113" t="n">
        <v>0</v>
      </c>
      <c r="AA179" s="113" t="n">
        <v>0</v>
      </c>
      <c r="AB179" s="113" t="n">
        <v>0</v>
      </c>
      <c r="AC179" s="113" t="n">
        <v>0</v>
      </c>
      <c r="AD179" s="113" t="n">
        <v>0</v>
      </c>
      <c r="AE179" s="113" t="n">
        <v>0</v>
      </c>
      <c r="AF179" s="113" t="n">
        <v>0</v>
      </c>
      <c r="AG179" s="113" t="n">
        <v>0</v>
      </c>
      <c r="AH179" s="113" t="n">
        <v>0</v>
      </c>
      <c r="AI179" s="113" t="n">
        <v>0</v>
      </c>
      <c r="AJ179" s="113" t="n">
        <v>0</v>
      </c>
      <c r="AK179" s="113" t="n">
        <v>0</v>
      </c>
      <c r="AL179" s="113" t="n">
        <v>0</v>
      </c>
      <c r="AM179" s="113" t="n">
        <v>0</v>
      </c>
      <c r="AN179" s="113" t="n">
        <v>0</v>
      </c>
      <c r="AO179" s="113" t="n">
        <v>0</v>
      </c>
      <c r="AP179" s="113" t="n">
        <v>0</v>
      </c>
      <c r="AQ179" s="113" t="n">
        <v>0</v>
      </c>
      <c r="AR179" s="113" t="n">
        <v>0</v>
      </c>
      <c r="AS179" s="113" t="n">
        <v>0</v>
      </c>
      <c r="AT179" s="113" t="n">
        <v>0</v>
      </c>
      <c r="AU179" s="113" t="n">
        <v>0</v>
      </c>
      <c r="AV179" s="113" t="n">
        <v>0</v>
      </c>
      <c r="AW179" s="113" t="n">
        <v>0</v>
      </c>
      <c r="AX179" s="113" t="n">
        <v>0</v>
      </c>
      <c r="AY179" s="113" t="n">
        <v>0</v>
      </c>
      <c r="AZ179" s="113" t="n">
        <v>0</v>
      </c>
      <c r="BA179" s="113" t="n">
        <v>0</v>
      </c>
      <c r="BB179" s="113" t="n">
        <v>0</v>
      </c>
      <c r="BC179" s="113" t="n">
        <v>0</v>
      </c>
      <c r="BD179" s="113" t="n">
        <v>0</v>
      </c>
      <c r="BE179" s="113" t="n">
        <v>0</v>
      </c>
      <c r="BF179" s="113" t="n">
        <v>0</v>
      </c>
      <c r="BG179" s="113" t="n">
        <v>0</v>
      </c>
      <c r="BH179" s="113" t="n">
        <v>0</v>
      </c>
      <c r="BI179" s="113" t="n">
        <v>0</v>
      </c>
      <c r="BJ179" s="113" t="n">
        <v>0</v>
      </c>
      <c r="BK179" s="113" t="n">
        <v>0</v>
      </c>
      <c r="BL179" s="113" t="n">
        <v>0</v>
      </c>
      <c r="BM179" s="113" t="n">
        <v>0</v>
      </c>
      <c r="BN179" s="113" t="n">
        <v>0</v>
      </c>
      <c r="BO179" s="113" t="n">
        <v>0</v>
      </c>
      <c r="BP179" s="113" t="n">
        <v>0</v>
      </c>
      <c r="BQ179" s="113" t="n">
        <v>0</v>
      </c>
      <c r="BR179" s="113" t="n">
        <v>0</v>
      </c>
      <c r="BS179" s="113" t="n">
        <v>0</v>
      </c>
      <c r="BT179" s="113" t="n">
        <v>0</v>
      </c>
      <c r="BU179" s="113" t="n">
        <v>0</v>
      </c>
      <c r="BV179" s="113" t="n">
        <v>0</v>
      </c>
      <c r="BW179" s="113" t="n">
        <v>0</v>
      </c>
      <c r="BX179" s="113" t="n">
        <v>0</v>
      </c>
      <c r="BY179" s="113" t="n">
        <v>0</v>
      </c>
      <c r="BZ179" s="113" t="n">
        <v>0</v>
      </c>
      <c r="CA179" s="113" t="n">
        <v>0</v>
      </c>
      <c r="CB179" s="113" t="n">
        <v>0</v>
      </c>
      <c r="CC179" s="113" t="n">
        <v>0</v>
      </c>
      <c r="CD179" s="113" t="n">
        <v>0</v>
      </c>
      <c r="CE179" s="113" t="n">
        <v>0</v>
      </c>
      <c r="CF179" s="113" t="n">
        <v>0</v>
      </c>
      <c r="CG179" s="113" t="n">
        <v>0</v>
      </c>
      <c r="CH179" s="113" t="n">
        <v>0</v>
      </c>
      <c r="CI179" s="113" t="n">
        <v>0</v>
      </c>
      <c r="CJ179" s="113" t="n">
        <v>0</v>
      </c>
      <c r="CK179" s="113" t="n">
        <v>0</v>
      </c>
      <c r="CL179" s="113" t="n">
        <v>0</v>
      </c>
      <c r="CM179" s="113" t="n">
        <v>0</v>
      </c>
      <c r="CN179" s="113" t="n">
        <v>0</v>
      </c>
      <c r="CO179" s="113" t="n">
        <v>0</v>
      </c>
      <c r="CP179" s="113" t="n">
        <v>0</v>
      </c>
      <c r="CQ179" s="113" t="n">
        <v>0</v>
      </c>
      <c r="CR179" s="113" t="n">
        <v>0</v>
      </c>
      <c r="CS179" s="113" t="n">
        <v>0</v>
      </c>
      <c r="CT179" s="113" t="n">
        <v>0</v>
      </c>
      <c r="CU179" s="113" t="n">
        <v>0</v>
      </c>
      <c r="CV179" s="113" t="n">
        <v>0</v>
      </c>
      <c r="CW179" s="113" t="n">
        <v>0</v>
      </c>
      <c r="CX179" s="113" t="n">
        <v>0</v>
      </c>
      <c r="CY179" s="113" t="n">
        <v>0</v>
      </c>
      <c r="CZ179" s="113" t="n">
        <v>0</v>
      </c>
      <c r="DA179" s="113" t="n">
        <v>0</v>
      </c>
      <c r="DB179" s="113" t="n">
        <v>0</v>
      </c>
      <c r="DC179" s="113" t="n">
        <v>0</v>
      </c>
      <c r="DD179" s="113" t="n">
        <v>0</v>
      </c>
      <c r="DE179" s="113" t="n">
        <v>0</v>
      </c>
      <c r="DF179" s="113" t="n">
        <v>0</v>
      </c>
      <c r="DG179" s="113" t="n">
        <v>0</v>
      </c>
      <c r="DH179" s="113" t="n">
        <v>0</v>
      </c>
      <c r="DI179" s="113" t="n">
        <v>0</v>
      </c>
      <c r="DJ179" s="113" t="n">
        <v>0</v>
      </c>
      <c r="DK179" s="113" t="n">
        <v>0</v>
      </c>
      <c r="DL179" s="113" t="n">
        <v>0</v>
      </c>
      <c r="DM179" s="113" t="n">
        <v>0</v>
      </c>
      <c r="DN179" s="113" t="n">
        <v>0</v>
      </c>
      <c r="DO179" s="113" t="n">
        <v>0</v>
      </c>
      <c r="DP179" s="113" t="n">
        <v>0</v>
      </c>
      <c r="DQ179" s="113" t="n">
        <v>0</v>
      </c>
      <c r="DR179" s="113" t="n">
        <v>0</v>
      </c>
      <c r="DS179" s="113" t="n">
        <v>0</v>
      </c>
      <c r="DT179" s="113" t="n">
        <v>0</v>
      </c>
      <c r="DU179" s="113" t="n">
        <v>0</v>
      </c>
      <c r="DV179" s="113" t="n">
        <v>0</v>
      </c>
      <c r="DW179" s="113" t="n">
        <v>0</v>
      </c>
      <c r="DX179" s="113" t="n">
        <v>0</v>
      </c>
      <c r="DY179" s="113" t="n">
        <v>0</v>
      </c>
      <c r="DZ179" s="113" t="n">
        <v>0</v>
      </c>
      <c r="EA179" s="113" t="n">
        <v>0</v>
      </c>
      <c r="EB179" s="113" t="n">
        <v>0</v>
      </c>
      <c r="EC179" s="113" t="n">
        <v>0</v>
      </c>
      <c r="ED179" s="113" t="n">
        <v>0</v>
      </c>
      <c r="EE179" s="113" t="n">
        <v>0</v>
      </c>
      <c r="EF179" s="113" t="n">
        <v>0</v>
      </c>
      <c r="EG179" s="113" t="n">
        <v>0</v>
      </c>
      <c r="EH179" s="113" t="n">
        <v>0</v>
      </c>
      <c r="EI179" s="113" t="n">
        <v>0</v>
      </c>
      <c r="EJ179" s="113" t="n">
        <v>0</v>
      </c>
      <c r="EK179" s="113" t="n">
        <v>0</v>
      </c>
      <c r="EL179" s="113" t="n">
        <v>0</v>
      </c>
      <c r="EM179" s="113" t="n">
        <v>0</v>
      </c>
      <c r="EN179" s="113" t="n">
        <v>0</v>
      </c>
      <c r="EO179" s="113" t="n">
        <v>0</v>
      </c>
      <c r="EP179" s="113" t="n">
        <v>0</v>
      </c>
      <c r="EQ179" s="113" t="n">
        <v>0</v>
      </c>
      <c r="ER179" s="113" t="n">
        <v>0</v>
      </c>
      <c r="ES179" s="113" t="n">
        <v>0</v>
      </c>
      <c r="ET179" s="113" t="n">
        <v>0</v>
      </c>
      <c r="EU179" s="113" t="n">
        <v>0</v>
      </c>
      <c r="EV179" s="113" t="n">
        <v>0</v>
      </c>
      <c r="EW179" s="113" t="n">
        <v>0</v>
      </c>
      <c r="EX179" s="113" t="n">
        <v>0</v>
      </c>
      <c r="EY179" s="113" t="n">
        <f aca="false">ROUND(SUM(F179:EX179),5)</f>
        <v>0</v>
      </c>
      <c r="EZ179" s="114"/>
      <c r="FA179" s="125"/>
      <c r="FB179" s="114"/>
      <c r="FC179" s="125"/>
      <c r="FD179" s="114"/>
      <c r="FE179" s="125"/>
      <c r="FF179" s="114"/>
      <c r="FG179" s="125"/>
      <c r="FH179" s="114"/>
      <c r="FI179" s="125"/>
      <c r="FJ179" s="114"/>
      <c r="FK179" s="125"/>
      <c r="FL179" s="114"/>
      <c r="FM179" s="125"/>
      <c r="FN179" s="114"/>
      <c r="FO179" s="125"/>
      <c r="FP179" s="114"/>
      <c r="FQ179" s="125"/>
      <c r="FR179" s="114"/>
      <c r="FS179" s="125"/>
      <c r="FT179" s="114"/>
      <c r="FU179" s="125"/>
      <c r="FV179" s="114"/>
      <c r="FW179" s="125"/>
      <c r="FX179" s="114"/>
      <c r="FY179" s="125"/>
      <c r="FZ179" s="114"/>
      <c r="GA179" s="125"/>
      <c r="GB179" s="114"/>
      <c r="GC179" s="125"/>
      <c r="GD179" s="114"/>
      <c r="GE179" s="125"/>
      <c r="GF179" s="114"/>
      <c r="GG179" s="125"/>
      <c r="GH179" s="114"/>
      <c r="GI179" s="125"/>
      <c r="GJ179" s="114"/>
      <c r="GK179" s="125"/>
      <c r="GL179" s="114"/>
      <c r="GM179" s="125"/>
      <c r="GN179" s="114"/>
      <c r="GO179" s="125"/>
      <c r="GP179" s="114"/>
      <c r="GQ179" s="125"/>
      <c r="GR179" s="114"/>
      <c r="GS179" s="125"/>
      <c r="GT179" s="114"/>
      <c r="GU179" s="125"/>
      <c r="GV179" s="114"/>
      <c r="GW179" s="125"/>
      <c r="GX179" s="114"/>
      <c r="GY179" s="125"/>
      <c r="GZ179" s="114"/>
      <c r="HA179" s="125"/>
      <c r="HB179" s="114"/>
      <c r="HC179" s="125"/>
      <c r="HD179" s="114"/>
      <c r="HE179" s="125"/>
      <c r="HF179" s="114"/>
      <c r="HG179" s="125"/>
      <c r="HH179" s="114"/>
      <c r="HI179" s="125"/>
      <c r="HJ179" s="114"/>
      <c r="HK179" s="125"/>
      <c r="HL179" s="114"/>
      <c r="HM179" s="125"/>
      <c r="HN179" s="114"/>
      <c r="HO179" s="125"/>
      <c r="HP179" s="114"/>
      <c r="HQ179" s="125"/>
      <c r="HR179" s="114"/>
      <c r="HS179" s="125"/>
      <c r="HT179" s="114"/>
      <c r="HU179" s="125"/>
      <c r="HV179" s="114"/>
      <c r="HW179" s="125"/>
      <c r="HX179" s="114"/>
      <c r="HY179" s="125"/>
      <c r="HZ179" s="114"/>
      <c r="IA179" s="125"/>
      <c r="IB179" s="114"/>
      <c r="IC179" s="125"/>
      <c r="ID179" s="114"/>
      <c r="IE179" s="125"/>
      <c r="IF179" s="114"/>
      <c r="IG179" s="125"/>
      <c r="IH179" s="114"/>
      <c r="II179" s="125"/>
      <c r="IJ179" s="114"/>
      <c r="IK179" s="125"/>
      <c r="IL179" s="114"/>
      <c r="IM179" s="125"/>
      <c r="IN179" s="114"/>
      <c r="IO179" s="125"/>
      <c r="IP179" s="114"/>
      <c r="IQ179" s="125"/>
      <c r="IR179" s="114"/>
      <c r="IS179" s="125"/>
      <c r="IT179" s="114"/>
      <c r="IU179" s="125"/>
      <c r="IV179" s="114"/>
      <c r="IW179" s="125"/>
      <c r="IX179" s="114"/>
      <c r="IY179" s="125"/>
      <c r="IZ179" s="114"/>
      <c r="JA179" s="125"/>
      <c r="JB179" s="114"/>
      <c r="JC179" s="125"/>
      <c r="JD179" s="114"/>
      <c r="JE179" s="125"/>
      <c r="JF179" s="114"/>
      <c r="JG179" s="125"/>
      <c r="JH179" s="114"/>
      <c r="JI179" s="125"/>
      <c r="JJ179" s="114"/>
      <c r="JK179" s="125"/>
      <c r="JL179" s="114"/>
      <c r="JM179" s="125"/>
      <c r="JN179" s="114"/>
      <c r="JO179" s="125"/>
      <c r="JP179" s="114"/>
      <c r="JQ179" s="125"/>
      <c r="JR179" s="114"/>
      <c r="JS179" s="125"/>
      <c r="JT179" s="114"/>
      <c r="JU179" s="125"/>
      <c r="JV179" s="114"/>
      <c r="JW179" s="125"/>
      <c r="JX179" s="114"/>
      <c r="JY179" s="126"/>
      <c r="JZ179" s="126"/>
      <c r="KA179" s="126"/>
      <c r="KB179" s="126"/>
      <c r="KC179" s="126"/>
      <c r="KD179" s="126"/>
      <c r="KE179" s="126"/>
      <c r="KF179" s="126"/>
      <c r="KG179" s="126"/>
      <c r="KH179" s="126"/>
      <c r="KI179" s="126"/>
      <c r="KJ179" s="126"/>
      <c r="KK179" s="126"/>
      <c r="KL179" s="126"/>
    </row>
    <row r="180" customFormat="false" ht="13.8" hidden="false" customHeight="false" outlineLevel="0" collapsed="false">
      <c r="A180" s="76"/>
      <c r="B180" s="76"/>
      <c r="C180" s="76"/>
      <c r="D180" s="76" t="s">
        <v>209</v>
      </c>
      <c r="E180" s="76"/>
      <c r="F180" s="109" t="n">
        <f aca="false">ROUND(SUM(F177:F179),5)</f>
        <v>0</v>
      </c>
      <c r="G180" s="109" t="n">
        <f aca="false">ROUND(SUM(G177:G179),5)</f>
        <v>0</v>
      </c>
      <c r="H180" s="109" t="n">
        <f aca="false">ROUND(SUM(H177:H179),5)</f>
        <v>1256.13</v>
      </c>
      <c r="I180" s="109" t="n">
        <f aca="false">ROUND(SUM(I177:I179),5)</f>
        <v>0</v>
      </c>
      <c r="J180" s="109" t="n">
        <f aca="false">ROUND(SUM(J177:J179),5)</f>
        <v>1034.17</v>
      </c>
      <c r="K180" s="109" t="n">
        <f aca="false">ROUND(SUM(K177:K179),5)</f>
        <v>947.05</v>
      </c>
      <c r="L180" s="109" t="n">
        <f aca="false">ROUND(SUM(L177:L179),5)</f>
        <v>0</v>
      </c>
      <c r="M180" s="109" t="n">
        <f aca="false">ROUND(SUM(M177:M179),5)</f>
        <v>0</v>
      </c>
      <c r="N180" s="109" t="n">
        <f aca="false">ROUND(SUM(N177:N179),5)</f>
        <v>976.7</v>
      </c>
      <c r="O180" s="109" t="n">
        <f aca="false">ROUND(SUM(O177:O179),5)</f>
        <v>1278.81</v>
      </c>
      <c r="P180" s="109" t="n">
        <f aca="false">ROUND(SUM(P177:P179),5)</f>
        <v>0</v>
      </c>
      <c r="Q180" s="109" t="n">
        <f aca="false">ROUND(SUM(Q177:Q179),5)</f>
        <v>0</v>
      </c>
      <c r="R180" s="109" t="n">
        <f aca="false">ROUND(SUM(R177:R179),5)</f>
        <v>0</v>
      </c>
      <c r="S180" s="109" t="n">
        <f aca="false">ROUND(SUM(S177:S179),5)</f>
        <v>0</v>
      </c>
      <c r="T180" s="109" t="n">
        <f aca="false">ROUND(SUM(T177:T179),5)</f>
        <v>0</v>
      </c>
      <c r="U180" s="109" t="n">
        <f aca="false">ROUND(SUM(U177:U179),5)</f>
        <v>0</v>
      </c>
      <c r="V180" s="109" t="n">
        <f aca="false">ROUND(SUM(V177:V179),5)</f>
        <v>0</v>
      </c>
      <c r="W180" s="109" t="n">
        <f aca="false">ROUND(SUM(W177:W179),5)</f>
        <v>0</v>
      </c>
      <c r="X180" s="109" t="n">
        <f aca="false">ROUND(SUM(X177:X179),5)</f>
        <v>0</v>
      </c>
      <c r="Y180" s="109" t="n">
        <f aca="false">ROUND(SUM(Y177:Y179),5)</f>
        <v>244.47</v>
      </c>
      <c r="Z180" s="109" t="n">
        <f aca="false">ROUND(SUM(Z177:Z179),5)</f>
        <v>0</v>
      </c>
      <c r="AA180" s="109" t="n">
        <f aca="false">ROUND(SUM(AA177:AA179),5)</f>
        <v>0</v>
      </c>
      <c r="AB180" s="109" t="n">
        <f aca="false">ROUND(SUM(AB177:AB179),5)</f>
        <v>0</v>
      </c>
      <c r="AC180" s="109" t="n">
        <f aca="false">ROUND(SUM(AC177:AC179),5)</f>
        <v>0</v>
      </c>
      <c r="AD180" s="109" t="n">
        <f aca="false">ROUND(SUM(AD177:AD179),5)</f>
        <v>0</v>
      </c>
      <c r="AE180" s="109" t="n">
        <f aca="false">ROUND(SUM(AE177:AE179),5)</f>
        <v>0</v>
      </c>
      <c r="AF180" s="109" t="n">
        <f aca="false">ROUND(SUM(AF177:AF179),5)</f>
        <v>0</v>
      </c>
      <c r="AG180" s="109" t="n">
        <f aca="false">ROUND(SUM(AG177:AG179),5)</f>
        <v>0</v>
      </c>
      <c r="AH180" s="109" t="n">
        <f aca="false">ROUND(SUM(AH177:AH179),5)</f>
        <v>0</v>
      </c>
      <c r="AI180" s="109" t="n">
        <f aca="false">ROUND(SUM(AI177:AI179),5)</f>
        <v>317.98</v>
      </c>
      <c r="AJ180" s="109" t="n">
        <f aca="false">ROUND(SUM(AJ177:AJ179),5)</f>
        <v>0</v>
      </c>
      <c r="AK180" s="109" t="n">
        <f aca="false">ROUND(SUM(AK177:AK179),5)</f>
        <v>0</v>
      </c>
      <c r="AL180" s="109" t="n">
        <f aca="false">ROUND(SUM(AL177:AL179),5)</f>
        <v>0</v>
      </c>
      <c r="AM180" s="109" t="n">
        <f aca="false">ROUND(SUM(AM177:AM179),5)</f>
        <v>0</v>
      </c>
      <c r="AN180" s="109" t="n">
        <f aca="false">ROUND(SUM(AN177:AN179),5)</f>
        <v>0</v>
      </c>
      <c r="AO180" s="109" t="n">
        <f aca="false">ROUND(SUM(AO177:AO179),5)</f>
        <v>0</v>
      </c>
      <c r="AP180" s="109" t="n">
        <f aca="false">ROUND(SUM(AP177:AP179),5)</f>
        <v>1406.46</v>
      </c>
      <c r="AQ180" s="109" t="n">
        <f aca="false">ROUND(SUM(AQ177:AQ179),5)</f>
        <v>0</v>
      </c>
      <c r="AR180" s="109" t="n">
        <f aca="false">ROUND(SUM(AR177:AR179),5)</f>
        <v>0</v>
      </c>
      <c r="AS180" s="109" t="n">
        <f aca="false">ROUND(SUM(AS177:AS179),5)</f>
        <v>0</v>
      </c>
      <c r="AT180" s="109" t="n">
        <f aca="false">ROUND(SUM(AT177:AT179),5)</f>
        <v>966.68</v>
      </c>
      <c r="AU180" s="109" t="n">
        <f aca="false">ROUND(SUM(AU177:AU179),5)</f>
        <v>179.03</v>
      </c>
      <c r="AV180" s="109" t="n">
        <f aca="false">ROUND(SUM(AV177:AV179),5)</f>
        <v>0</v>
      </c>
      <c r="AW180" s="109" t="n">
        <f aca="false">ROUND(SUM(AW177:AW179),5)</f>
        <v>0</v>
      </c>
      <c r="AX180" s="109" t="n">
        <f aca="false">ROUND(SUM(AX177:AX179),5)</f>
        <v>0</v>
      </c>
      <c r="AY180" s="109" t="n">
        <f aca="false">ROUND(SUM(AY177:AY179),5)</f>
        <v>0</v>
      </c>
      <c r="AZ180" s="109" t="n">
        <f aca="false">ROUND(SUM(AZ177:AZ179),5)</f>
        <v>0</v>
      </c>
      <c r="BA180" s="109" t="n">
        <f aca="false">ROUND(SUM(BA177:BA179),5)</f>
        <v>0</v>
      </c>
      <c r="BB180" s="109" t="n">
        <f aca="false">ROUND(SUM(BB177:BB179),5)</f>
        <v>0</v>
      </c>
      <c r="BC180" s="109" t="n">
        <f aca="false">ROUND(SUM(BC177:BC179),5)</f>
        <v>0</v>
      </c>
      <c r="BD180" s="109" t="n">
        <f aca="false">ROUND(SUM(BD177:BD179),5)</f>
        <v>0</v>
      </c>
      <c r="BE180" s="109" t="n">
        <f aca="false">ROUND(SUM(BE177:BE179),5)</f>
        <v>0</v>
      </c>
      <c r="BF180" s="109" t="n">
        <f aca="false">ROUND(SUM(BF177:BF179),5)</f>
        <v>0</v>
      </c>
      <c r="BG180" s="109" t="n">
        <f aca="false">ROUND(SUM(BG177:BG179),5)</f>
        <v>699.2</v>
      </c>
      <c r="BH180" s="109" t="n">
        <f aca="false">ROUND(SUM(BH177:BH179),5)</f>
        <v>0</v>
      </c>
      <c r="BI180" s="109" t="n">
        <f aca="false">ROUND(SUM(BI177:BI179),5)</f>
        <v>120</v>
      </c>
      <c r="BJ180" s="109" t="n">
        <f aca="false">ROUND(SUM(BJ177:BJ179),5)</f>
        <v>0</v>
      </c>
      <c r="BK180" s="109" t="n">
        <f aca="false">ROUND(SUM(BK177:BK179),5)</f>
        <v>621.59</v>
      </c>
      <c r="BL180" s="109" t="n">
        <f aca="false">ROUND(SUM(BL177:BL179),5)</f>
        <v>0</v>
      </c>
      <c r="BM180" s="109" t="n">
        <f aca="false">ROUND(SUM(BM177:BM179),5)</f>
        <v>1044.12</v>
      </c>
      <c r="BN180" s="109" t="n">
        <f aca="false">ROUND(SUM(BN177:BN179),5)</f>
        <v>0</v>
      </c>
      <c r="BO180" s="109" t="n">
        <f aca="false">ROUND(SUM(BO177:BO179),5)</f>
        <v>0</v>
      </c>
      <c r="BP180" s="109" t="n">
        <f aca="false">ROUND(SUM(BP177:BP179),5)</f>
        <v>0</v>
      </c>
      <c r="BQ180" s="109" t="n">
        <f aca="false">ROUND(SUM(BQ177:BQ179),5)</f>
        <v>0</v>
      </c>
      <c r="BR180" s="109" t="n">
        <f aca="false">ROUND(SUM(BR177:BR179),5)</f>
        <v>0</v>
      </c>
      <c r="BS180" s="109" t="n">
        <f aca="false">ROUND(SUM(BS177:BS179),5)</f>
        <v>72.48</v>
      </c>
      <c r="BT180" s="109" t="n">
        <f aca="false">ROUND(SUM(BT177:BT179),5)</f>
        <v>0</v>
      </c>
      <c r="BU180" s="109" t="n">
        <f aca="false">ROUND(SUM(BU177:BU179),5)</f>
        <v>278.84</v>
      </c>
      <c r="BV180" s="109" t="n">
        <f aca="false">ROUND(SUM(BV177:BV179),5)</f>
        <v>0</v>
      </c>
      <c r="BW180" s="109" t="n">
        <f aca="false">ROUND(SUM(BW177:BW179),5)</f>
        <v>0</v>
      </c>
      <c r="BX180" s="109" t="n">
        <f aca="false">ROUND(SUM(BX177:BX179),5)</f>
        <v>0</v>
      </c>
      <c r="BY180" s="109" t="n">
        <f aca="false">ROUND(SUM(BY177:BY179),5)</f>
        <v>0</v>
      </c>
      <c r="BZ180" s="109" t="n">
        <f aca="false">ROUND(SUM(BZ177:BZ179),5)</f>
        <v>0</v>
      </c>
      <c r="CA180" s="109" t="n">
        <f aca="false">ROUND(SUM(CA177:CA179),5)</f>
        <v>0</v>
      </c>
      <c r="CB180" s="109" t="n">
        <f aca="false">ROUND(SUM(CB177:CB179),5)</f>
        <v>1572.57</v>
      </c>
      <c r="CC180" s="109" t="n">
        <f aca="false">ROUND(SUM(CC177:CC179),5)</f>
        <v>0</v>
      </c>
      <c r="CD180" s="109" t="n">
        <f aca="false">ROUND(SUM(CD177:CD179),5)</f>
        <v>0</v>
      </c>
      <c r="CE180" s="109" t="n">
        <f aca="false">ROUND(SUM(CE177:CE179),5)</f>
        <v>0</v>
      </c>
      <c r="CF180" s="109" t="n">
        <f aca="false">ROUND(SUM(CF177:CF179),5)</f>
        <v>0</v>
      </c>
      <c r="CG180" s="109" t="n">
        <f aca="false">ROUND(SUM(CG177:CG179),5)</f>
        <v>0</v>
      </c>
      <c r="CH180" s="109" t="n">
        <f aca="false">ROUND(SUM(CH177:CH179),5)</f>
        <v>0</v>
      </c>
      <c r="CI180" s="109" t="n">
        <f aca="false">ROUND(SUM(CI177:CI179),5)</f>
        <v>0</v>
      </c>
      <c r="CJ180" s="109" t="n">
        <f aca="false">ROUND(SUM(CJ177:CJ179),5)</f>
        <v>0</v>
      </c>
      <c r="CK180" s="109" t="n">
        <f aca="false">ROUND(SUM(CK177:CK179),5)</f>
        <v>239.53</v>
      </c>
      <c r="CL180" s="109" t="n">
        <f aca="false">ROUND(SUM(CL177:CL179),5)</f>
        <v>0</v>
      </c>
      <c r="CM180" s="109" t="n">
        <f aca="false">ROUND(SUM(CM177:CM179),5)</f>
        <v>0</v>
      </c>
      <c r="CN180" s="109" t="n">
        <f aca="false">ROUND(SUM(CN177:CN179),5)</f>
        <v>0</v>
      </c>
      <c r="CO180" s="109" t="n">
        <f aca="false">ROUND(SUM(CO177:CO179),5)</f>
        <v>635.82</v>
      </c>
      <c r="CP180" s="109" t="n">
        <f aca="false">ROUND(SUM(CP177:CP179),5)</f>
        <v>0</v>
      </c>
      <c r="CQ180" s="109" t="n">
        <f aca="false">ROUND(SUM(CQ177:CQ179),5)</f>
        <v>0</v>
      </c>
      <c r="CR180" s="109" t="n">
        <f aca="false">ROUND(SUM(CR177:CR179),5)</f>
        <v>0</v>
      </c>
      <c r="CS180" s="109" t="n">
        <f aca="false">ROUND(SUM(CS177:CS179),5)</f>
        <v>952.27</v>
      </c>
      <c r="CT180" s="109" t="n">
        <f aca="false">ROUND(SUM(CT177:CT179),5)</f>
        <v>740.3</v>
      </c>
      <c r="CU180" s="109" t="n">
        <f aca="false">ROUND(SUM(CU177:CU179),5)</f>
        <v>647.62</v>
      </c>
      <c r="CV180" s="109" t="n">
        <f aca="false">ROUND(SUM(CV177:CV179),5)</f>
        <v>0</v>
      </c>
      <c r="CW180" s="109" t="n">
        <f aca="false">ROUND(SUM(CW177:CW179),5)</f>
        <v>0</v>
      </c>
      <c r="CX180" s="109" t="n">
        <f aca="false">ROUND(SUM(CX177:CX179),5)</f>
        <v>0</v>
      </c>
      <c r="CY180" s="109" t="n">
        <f aca="false">ROUND(SUM(CY177:CY179),5)</f>
        <v>0</v>
      </c>
      <c r="CZ180" s="109" t="n">
        <f aca="false">ROUND(SUM(CZ177:CZ179),5)</f>
        <v>0</v>
      </c>
      <c r="DA180" s="109" t="n">
        <f aca="false">ROUND(SUM(DA177:DA179),5)</f>
        <v>0</v>
      </c>
      <c r="DB180" s="109" t="n">
        <f aca="false">ROUND(SUM(DB177:DB179),5)</f>
        <v>0</v>
      </c>
      <c r="DC180" s="109" t="n">
        <f aca="false">ROUND(SUM(DC177:DC179),5)</f>
        <v>0</v>
      </c>
      <c r="DD180" s="109" t="n">
        <f aca="false">ROUND(SUM(DD177:DD179),5)</f>
        <v>244.47</v>
      </c>
      <c r="DE180" s="109" t="n">
        <f aca="false">ROUND(SUM(DE177:DE179),5)</f>
        <v>0</v>
      </c>
      <c r="DF180" s="109" t="n">
        <f aca="false">ROUND(SUM(DF177:DF179),5)</f>
        <v>961.63</v>
      </c>
      <c r="DG180" s="109" t="n">
        <f aca="false">ROUND(SUM(DG177:DG179),5)</f>
        <v>0</v>
      </c>
      <c r="DH180" s="109" t="n">
        <f aca="false">ROUND(SUM(DH177:DH179),5)</f>
        <v>0</v>
      </c>
      <c r="DI180" s="109" t="n">
        <f aca="false">ROUND(SUM(DI177:DI179),5)</f>
        <v>0</v>
      </c>
      <c r="DJ180" s="109" t="n">
        <f aca="false">ROUND(SUM(DJ177:DJ179),5)</f>
        <v>0</v>
      </c>
      <c r="DK180" s="109" t="n">
        <f aca="false">ROUND(SUM(DK177:DK179),5)</f>
        <v>0</v>
      </c>
      <c r="DL180" s="109" t="n">
        <f aca="false">ROUND(SUM(DL177:DL179),5)</f>
        <v>0</v>
      </c>
      <c r="DM180" s="109" t="n">
        <f aca="false">ROUND(SUM(DM177:DM179),5)</f>
        <v>0</v>
      </c>
      <c r="DN180" s="109" t="n">
        <f aca="false">ROUND(SUM(DN177:DN179),5)</f>
        <v>1009.79</v>
      </c>
      <c r="DO180" s="109" t="n">
        <f aca="false">ROUND(SUM(DO177:DO179),5)</f>
        <v>0</v>
      </c>
      <c r="DP180" s="109" t="n">
        <f aca="false">ROUND(SUM(DP177:DP179),5)</f>
        <v>0</v>
      </c>
      <c r="DQ180" s="109" t="n">
        <f aca="false">ROUND(SUM(DQ177:DQ179),5)</f>
        <v>0</v>
      </c>
      <c r="DR180" s="109" t="n">
        <f aca="false">ROUND(SUM(DR177:DR179),5)</f>
        <v>0</v>
      </c>
      <c r="DS180" s="109" t="n">
        <f aca="false">ROUND(SUM(DS177:DS179),5)</f>
        <v>0</v>
      </c>
      <c r="DT180" s="109" t="n">
        <f aca="false">ROUND(SUM(DT177:DT179),5)</f>
        <v>0</v>
      </c>
      <c r="DU180" s="109" t="n">
        <f aca="false">ROUND(SUM(DU177:DU179),5)</f>
        <v>0</v>
      </c>
      <c r="DV180" s="109" t="n">
        <f aca="false">ROUND(SUM(DV177:DV179),5)</f>
        <v>0</v>
      </c>
      <c r="DW180" s="109" t="n">
        <f aca="false">ROUND(SUM(DW177:DW179),5)</f>
        <v>1544.2</v>
      </c>
      <c r="DX180" s="109" t="n">
        <f aca="false">ROUND(SUM(DX177:DX179),5)</f>
        <v>0</v>
      </c>
      <c r="DY180" s="109" t="n">
        <f aca="false">ROUND(SUM(DY177:DY179),5)</f>
        <v>0</v>
      </c>
      <c r="DZ180" s="109" t="n">
        <f aca="false">ROUND(SUM(DZ177:DZ179),5)</f>
        <v>0</v>
      </c>
      <c r="EA180" s="109" t="n">
        <f aca="false">ROUND(SUM(EA177:EA179),5)</f>
        <v>0</v>
      </c>
      <c r="EB180" s="109" t="n">
        <f aca="false">ROUND(SUM(EB177:EB179),5)</f>
        <v>0</v>
      </c>
      <c r="EC180" s="109" t="n">
        <f aca="false">ROUND(SUM(EC177:EC179),5)</f>
        <v>0</v>
      </c>
      <c r="ED180" s="109" t="n">
        <f aca="false">ROUND(SUM(ED177:ED179),5)</f>
        <v>0</v>
      </c>
      <c r="EE180" s="109" t="n">
        <f aca="false">ROUND(SUM(EE177:EE179),5)</f>
        <v>0</v>
      </c>
      <c r="EF180" s="109" t="n">
        <f aca="false">ROUND(SUM(EF177:EF179),5)</f>
        <v>0</v>
      </c>
      <c r="EG180" s="109" t="n">
        <f aca="false">ROUND(SUM(EG177:EG179),5)</f>
        <v>0</v>
      </c>
      <c r="EH180" s="109" t="n">
        <f aca="false">ROUND(SUM(EH177:EH179),5)</f>
        <v>0</v>
      </c>
      <c r="EI180" s="109" t="n">
        <f aca="false">ROUND(SUM(EI177:EI179),5)</f>
        <v>0</v>
      </c>
      <c r="EJ180" s="109" t="n">
        <f aca="false">ROUND(SUM(EJ177:EJ179),5)</f>
        <v>993.9</v>
      </c>
      <c r="EK180" s="109" t="n">
        <f aca="false">ROUND(SUM(EK177:EK179),5)</f>
        <v>0</v>
      </c>
      <c r="EL180" s="109" t="n">
        <f aca="false">ROUND(SUM(EL177:EL179),5)</f>
        <v>0</v>
      </c>
      <c r="EM180" s="109" t="n">
        <f aca="false">ROUND(SUM(EM177:EM179),5)</f>
        <v>623.08</v>
      </c>
      <c r="EN180" s="109" t="n">
        <f aca="false">ROUND(SUM(EN177:EN179),5)</f>
        <v>988.54</v>
      </c>
      <c r="EO180" s="109" t="n">
        <f aca="false">ROUND(SUM(EO177:EO179),5)</f>
        <v>0</v>
      </c>
      <c r="EP180" s="109" t="n">
        <f aca="false">ROUND(SUM(EP177:EP179),5)</f>
        <v>1229.22</v>
      </c>
      <c r="EQ180" s="109" t="n">
        <f aca="false">ROUND(SUM(EQ177:EQ179),5)</f>
        <v>0</v>
      </c>
      <c r="ER180" s="109" t="n">
        <f aca="false">ROUND(SUM(ER177:ER179),5)</f>
        <v>983.3</v>
      </c>
      <c r="ES180" s="109" t="n">
        <f aca="false">ROUND(SUM(ES177:ES179),5)</f>
        <v>0</v>
      </c>
      <c r="ET180" s="109" t="n">
        <f aca="false">ROUND(SUM(ET177:ET179),5)</f>
        <v>0</v>
      </c>
      <c r="EU180" s="109" t="n">
        <f aca="false">ROUND(SUM(EU177:EU179),5)</f>
        <v>0</v>
      </c>
      <c r="EV180" s="109" t="n">
        <f aca="false">ROUND(SUM(EV177:EV179),5)</f>
        <v>0</v>
      </c>
      <c r="EW180" s="109" t="n">
        <f aca="false">ROUND(SUM(EW177:EW179),5)</f>
        <v>0</v>
      </c>
      <c r="EX180" s="109" t="n">
        <f aca="false">ROUND(SUM(EX177:EX179),5)</f>
        <v>0</v>
      </c>
      <c r="EY180" s="109" t="n">
        <f aca="false">ROUND(SUM(F180:EX180),5)</f>
        <v>24809.95</v>
      </c>
      <c r="EZ180" s="114"/>
      <c r="FA180" s="125"/>
      <c r="FB180" s="114"/>
      <c r="FC180" s="125"/>
      <c r="FD180" s="114"/>
      <c r="FE180" s="125"/>
      <c r="FF180" s="114"/>
      <c r="FG180" s="125"/>
      <c r="FH180" s="114"/>
      <c r="FI180" s="125"/>
      <c r="FJ180" s="114"/>
      <c r="FK180" s="125"/>
      <c r="FL180" s="114"/>
      <c r="FM180" s="125"/>
      <c r="FN180" s="114"/>
      <c r="FO180" s="125"/>
      <c r="FP180" s="114"/>
      <c r="FQ180" s="125"/>
      <c r="FR180" s="114"/>
      <c r="FS180" s="125"/>
      <c r="FT180" s="114"/>
      <c r="FU180" s="125"/>
      <c r="FV180" s="114"/>
      <c r="FW180" s="125"/>
      <c r="FX180" s="114"/>
      <c r="FY180" s="125"/>
      <c r="FZ180" s="114"/>
      <c r="GA180" s="125"/>
      <c r="GB180" s="114"/>
      <c r="GC180" s="125"/>
      <c r="GD180" s="114"/>
      <c r="GE180" s="125"/>
      <c r="GF180" s="114"/>
      <c r="GG180" s="125"/>
      <c r="GH180" s="114"/>
      <c r="GI180" s="125"/>
      <c r="GJ180" s="114"/>
      <c r="GK180" s="125"/>
      <c r="GL180" s="114"/>
      <c r="GM180" s="125"/>
      <c r="GN180" s="114"/>
      <c r="GO180" s="125"/>
      <c r="GP180" s="114"/>
      <c r="GQ180" s="125"/>
      <c r="GR180" s="114"/>
      <c r="GS180" s="125"/>
      <c r="GT180" s="114"/>
      <c r="GU180" s="125"/>
      <c r="GV180" s="114"/>
      <c r="GW180" s="125"/>
      <c r="GX180" s="114"/>
      <c r="GY180" s="125"/>
      <c r="GZ180" s="114"/>
      <c r="HA180" s="125"/>
      <c r="HB180" s="114"/>
      <c r="HC180" s="125"/>
      <c r="HD180" s="114"/>
      <c r="HE180" s="125"/>
      <c r="HF180" s="114"/>
      <c r="HG180" s="125"/>
      <c r="HH180" s="114"/>
      <c r="HI180" s="125"/>
      <c r="HJ180" s="114"/>
      <c r="HK180" s="125"/>
      <c r="HL180" s="114"/>
      <c r="HM180" s="125"/>
      <c r="HN180" s="114"/>
      <c r="HO180" s="125"/>
      <c r="HP180" s="114"/>
      <c r="HQ180" s="125"/>
      <c r="HR180" s="114"/>
      <c r="HS180" s="125"/>
      <c r="HT180" s="114"/>
      <c r="HU180" s="125"/>
      <c r="HV180" s="114"/>
      <c r="HW180" s="125"/>
      <c r="HX180" s="114"/>
      <c r="HY180" s="125"/>
      <c r="HZ180" s="114"/>
      <c r="IA180" s="125"/>
      <c r="IB180" s="114"/>
      <c r="IC180" s="125"/>
      <c r="ID180" s="114"/>
      <c r="IE180" s="125"/>
      <c r="IF180" s="114"/>
      <c r="IG180" s="125"/>
      <c r="IH180" s="114"/>
      <c r="II180" s="125"/>
      <c r="IJ180" s="114"/>
      <c r="IK180" s="125"/>
      <c r="IL180" s="114"/>
      <c r="IM180" s="125"/>
      <c r="IN180" s="114"/>
      <c r="IO180" s="125"/>
      <c r="IP180" s="114"/>
      <c r="IQ180" s="125"/>
      <c r="IR180" s="114"/>
      <c r="IS180" s="125"/>
      <c r="IT180" s="114"/>
      <c r="IU180" s="125"/>
      <c r="IV180" s="114"/>
      <c r="IW180" s="125"/>
      <c r="IX180" s="114"/>
      <c r="IY180" s="125"/>
      <c r="IZ180" s="114"/>
      <c r="JA180" s="125"/>
      <c r="JB180" s="114"/>
      <c r="JC180" s="125"/>
      <c r="JD180" s="114"/>
      <c r="JE180" s="125"/>
      <c r="JF180" s="114"/>
      <c r="JG180" s="125"/>
      <c r="JH180" s="114"/>
      <c r="JI180" s="125"/>
      <c r="JJ180" s="114"/>
      <c r="JK180" s="125"/>
      <c r="JL180" s="114"/>
      <c r="JM180" s="125"/>
      <c r="JN180" s="114"/>
      <c r="JO180" s="125"/>
      <c r="JP180" s="114"/>
      <c r="JQ180" s="125"/>
      <c r="JR180" s="114"/>
      <c r="JS180" s="125"/>
      <c r="JT180" s="114"/>
      <c r="JU180" s="125"/>
      <c r="JV180" s="114"/>
      <c r="JW180" s="125"/>
      <c r="JX180" s="114"/>
      <c r="JY180" s="126"/>
      <c r="JZ180" s="126"/>
      <c r="KA180" s="126"/>
      <c r="KB180" s="126"/>
      <c r="KC180" s="126"/>
      <c r="KD180" s="126"/>
      <c r="KE180" s="126"/>
      <c r="KF180" s="126"/>
      <c r="KG180" s="126"/>
      <c r="KH180" s="126"/>
      <c r="KI180" s="126"/>
      <c r="KJ180" s="126"/>
      <c r="KK180" s="126"/>
      <c r="KL180" s="126"/>
    </row>
    <row r="181" customFormat="false" ht="30" hidden="false" customHeight="true" outlineLevel="0" collapsed="false">
      <c r="A181" s="76"/>
      <c r="B181" s="76"/>
      <c r="C181" s="76"/>
      <c r="D181" s="76" t="s">
        <v>210</v>
      </c>
      <c r="E181" s="76"/>
      <c r="F181" s="109"/>
      <c r="G181" s="109"/>
      <c r="H181" s="109"/>
      <c r="I181" s="109"/>
      <c r="J181" s="109"/>
      <c r="K181" s="109"/>
      <c r="L181" s="109"/>
      <c r="M181" s="109"/>
      <c r="N181" s="109"/>
      <c r="O181" s="109"/>
      <c r="P181" s="109"/>
      <c r="Q181" s="109"/>
      <c r="R181" s="109"/>
      <c r="S181" s="109"/>
      <c r="T181" s="109"/>
      <c r="U181" s="109"/>
      <c r="V181" s="109"/>
      <c r="W181" s="109"/>
      <c r="X181" s="109"/>
      <c r="Y181" s="109"/>
      <c r="Z181" s="109"/>
      <c r="AA181" s="109"/>
      <c r="AB181" s="109"/>
      <c r="AC181" s="109"/>
      <c r="AD181" s="109"/>
      <c r="AE181" s="109"/>
      <c r="AF181" s="109"/>
      <c r="AG181" s="109"/>
      <c r="AH181" s="109"/>
      <c r="AI181" s="109"/>
      <c r="AJ181" s="109"/>
      <c r="AK181" s="109"/>
      <c r="AL181" s="109"/>
      <c r="AM181" s="109"/>
      <c r="AN181" s="109"/>
      <c r="AO181" s="109"/>
      <c r="AP181" s="109"/>
      <c r="AQ181" s="109"/>
      <c r="AR181" s="109"/>
      <c r="AS181" s="109"/>
      <c r="AT181" s="109"/>
      <c r="AU181" s="109"/>
      <c r="AV181" s="109"/>
      <c r="AW181" s="109"/>
      <c r="AX181" s="109"/>
      <c r="AY181" s="109"/>
      <c r="AZ181" s="109"/>
      <c r="BA181" s="109"/>
      <c r="BB181" s="109"/>
      <c r="BC181" s="109"/>
      <c r="BD181" s="109"/>
      <c r="BE181" s="109"/>
      <c r="BF181" s="109"/>
      <c r="BG181" s="109"/>
      <c r="BH181" s="109"/>
      <c r="BI181" s="109"/>
      <c r="BJ181" s="109"/>
      <c r="BK181" s="109"/>
      <c r="BL181" s="109"/>
      <c r="BM181" s="109"/>
      <c r="BN181" s="109"/>
      <c r="BO181" s="109"/>
      <c r="BP181" s="109"/>
      <c r="BQ181" s="109"/>
      <c r="BR181" s="109"/>
      <c r="BS181" s="109"/>
      <c r="BT181" s="109"/>
      <c r="BU181" s="109"/>
      <c r="BV181" s="109"/>
      <c r="BW181" s="109"/>
      <c r="BX181" s="109"/>
      <c r="BY181" s="109"/>
      <c r="BZ181" s="109"/>
      <c r="CA181" s="109"/>
      <c r="CB181" s="109"/>
      <c r="CC181" s="109"/>
      <c r="CD181" s="109"/>
      <c r="CE181" s="109"/>
      <c r="CF181" s="109"/>
      <c r="CG181" s="109"/>
      <c r="CH181" s="109"/>
      <c r="CI181" s="109"/>
      <c r="CJ181" s="109"/>
      <c r="CK181" s="109"/>
      <c r="CL181" s="109"/>
      <c r="CM181" s="109"/>
      <c r="CN181" s="109"/>
      <c r="CO181" s="109"/>
      <c r="CP181" s="109"/>
      <c r="CQ181" s="109"/>
      <c r="CR181" s="109"/>
      <c r="CS181" s="109"/>
      <c r="CT181" s="109"/>
      <c r="CU181" s="109"/>
      <c r="CV181" s="109"/>
      <c r="CW181" s="109"/>
      <c r="CX181" s="109"/>
      <c r="CY181" s="109"/>
      <c r="CZ181" s="109"/>
      <c r="DA181" s="109"/>
      <c r="DB181" s="109"/>
      <c r="DC181" s="109"/>
      <c r="DD181" s="109"/>
      <c r="DE181" s="109"/>
      <c r="DF181" s="109"/>
      <c r="DG181" s="109"/>
      <c r="DH181" s="109"/>
      <c r="DI181" s="109"/>
      <c r="DJ181" s="109"/>
      <c r="DK181" s="109"/>
      <c r="DL181" s="109"/>
      <c r="DM181" s="109"/>
      <c r="DN181" s="109"/>
      <c r="DO181" s="109"/>
      <c r="DP181" s="109"/>
      <c r="DQ181" s="109"/>
      <c r="DR181" s="109"/>
      <c r="DS181" s="109"/>
      <c r="DT181" s="109"/>
      <c r="DU181" s="109"/>
      <c r="DV181" s="109"/>
      <c r="DW181" s="109"/>
      <c r="DX181" s="109"/>
      <c r="DY181" s="109"/>
      <c r="DZ181" s="109"/>
      <c r="EA181" s="109"/>
      <c r="EB181" s="109"/>
      <c r="EC181" s="109"/>
      <c r="ED181" s="109"/>
      <c r="EE181" s="109"/>
      <c r="EF181" s="109"/>
      <c r="EG181" s="109"/>
      <c r="EH181" s="109"/>
      <c r="EI181" s="109"/>
      <c r="EJ181" s="109"/>
      <c r="EK181" s="109"/>
      <c r="EL181" s="109"/>
      <c r="EM181" s="109"/>
      <c r="EN181" s="109"/>
      <c r="EO181" s="109"/>
      <c r="EP181" s="109"/>
      <c r="EQ181" s="109"/>
      <c r="ER181" s="109"/>
      <c r="ES181" s="109"/>
      <c r="ET181" s="109"/>
      <c r="EU181" s="109"/>
      <c r="EV181" s="109"/>
      <c r="EW181" s="109"/>
      <c r="EX181" s="109"/>
      <c r="EY181" s="109"/>
      <c r="EZ181" s="114"/>
      <c r="FA181" s="125"/>
      <c r="FB181" s="114"/>
      <c r="FC181" s="125"/>
      <c r="FD181" s="114"/>
      <c r="FE181" s="125"/>
      <c r="FF181" s="114"/>
      <c r="FG181" s="125"/>
      <c r="FH181" s="114"/>
      <c r="FI181" s="125"/>
      <c r="FJ181" s="114"/>
      <c r="FK181" s="125"/>
      <c r="FL181" s="114"/>
      <c r="FM181" s="125"/>
      <c r="FN181" s="114"/>
      <c r="FO181" s="125"/>
      <c r="FP181" s="114"/>
      <c r="FQ181" s="125"/>
      <c r="FR181" s="114"/>
      <c r="FS181" s="125"/>
      <c r="FT181" s="114"/>
      <c r="FU181" s="125"/>
      <c r="FV181" s="114"/>
      <c r="FW181" s="125"/>
      <c r="FX181" s="114"/>
      <c r="FY181" s="125"/>
      <c r="FZ181" s="114"/>
      <c r="GA181" s="125"/>
      <c r="GB181" s="114"/>
      <c r="GC181" s="125"/>
      <c r="GD181" s="114"/>
      <c r="GE181" s="125"/>
      <c r="GF181" s="114"/>
      <c r="GG181" s="125"/>
      <c r="GH181" s="114"/>
      <c r="GI181" s="125"/>
      <c r="GJ181" s="114"/>
      <c r="GK181" s="125"/>
      <c r="GL181" s="114"/>
      <c r="GM181" s="125"/>
      <c r="GN181" s="114"/>
      <c r="GO181" s="125"/>
      <c r="GP181" s="114"/>
      <c r="GQ181" s="125"/>
      <c r="GR181" s="114"/>
      <c r="GS181" s="125"/>
      <c r="GT181" s="114"/>
      <c r="GU181" s="125"/>
      <c r="GV181" s="114"/>
      <c r="GW181" s="125"/>
      <c r="GX181" s="114"/>
      <c r="GY181" s="125"/>
      <c r="GZ181" s="114"/>
      <c r="HA181" s="125"/>
      <c r="HB181" s="114"/>
      <c r="HC181" s="125"/>
      <c r="HD181" s="114"/>
      <c r="HE181" s="125"/>
      <c r="HF181" s="114"/>
      <c r="HG181" s="125"/>
      <c r="HH181" s="114"/>
      <c r="HI181" s="125"/>
      <c r="HJ181" s="114"/>
      <c r="HK181" s="125"/>
      <c r="HL181" s="114"/>
      <c r="HM181" s="125"/>
      <c r="HN181" s="114"/>
      <c r="HO181" s="125"/>
      <c r="HP181" s="114"/>
      <c r="HQ181" s="125"/>
      <c r="HR181" s="114"/>
      <c r="HS181" s="125"/>
      <c r="HT181" s="114"/>
      <c r="HU181" s="125"/>
      <c r="HV181" s="114"/>
      <c r="HW181" s="125"/>
      <c r="HX181" s="114"/>
      <c r="HY181" s="125"/>
      <c r="HZ181" s="114"/>
      <c r="IA181" s="125"/>
      <c r="IB181" s="114"/>
      <c r="IC181" s="125"/>
      <c r="ID181" s="114"/>
      <c r="IE181" s="125"/>
      <c r="IF181" s="114"/>
      <c r="IG181" s="125"/>
      <c r="IH181" s="114"/>
      <c r="II181" s="125"/>
      <c r="IJ181" s="114"/>
      <c r="IK181" s="125"/>
      <c r="IL181" s="114"/>
      <c r="IM181" s="125"/>
      <c r="IN181" s="114"/>
      <c r="IO181" s="125"/>
      <c r="IP181" s="114"/>
      <c r="IQ181" s="125"/>
      <c r="IR181" s="114"/>
      <c r="IS181" s="125"/>
      <c r="IT181" s="114"/>
      <c r="IU181" s="125"/>
      <c r="IV181" s="114"/>
      <c r="IW181" s="125"/>
      <c r="IX181" s="114"/>
      <c r="IY181" s="125"/>
      <c r="IZ181" s="114"/>
      <c r="JA181" s="125"/>
      <c r="JB181" s="114"/>
      <c r="JC181" s="125"/>
      <c r="JD181" s="114"/>
      <c r="JE181" s="125"/>
      <c r="JF181" s="114"/>
      <c r="JG181" s="125"/>
      <c r="JH181" s="114"/>
      <c r="JI181" s="125"/>
      <c r="JJ181" s="114"/>
      <c r="JK181" s="125"/>
      <c r="JL181" s="114"/>
      <c r="JM181" s="125"/>
      <c r="JN181" s="114"/>
      <c r="JO181" s="125"/>
      <c r="JP181" s="114"/>
      <c r="JQ181" s="125"/>
      <c r="JR181" s="114"/>
      <c r="JS181" s="125"/>
      <c r="JT181" s="114"/>
      <c r="JU181" s="125"/>
      <c r="JV181" s="114"/>
      <c r="JW181" s="125"/>
      <c r="JX181" s="114"/>
      <c r="JY181" s="126"/>
      <c r="JZ181" s="126"/>
      <c r="KA181" s="126"/>
      <c r="KB181" s="126"/>
      <c r="KC181" s="126"/>
      <c r="KD181" s="126"/>
      <c r="KE181" s="126"/>
      <c r="KF181" s="126"/>
      <c r="KG181" s="126"/>
      <c r="KH181" s="126"/>
      <c r="KI181" s="126"/>
      <c r="KJ181" s="126"/>
      <c r="KK181" s="126"/>
      <c r="KL181" s="126"/>
    </row>
    <row r="182" customFormat="false" ht="13.8" hidden="false" customHeight="false" outlineLevel="0" collapsed="false">
      <c r="A182" s="76"/>
      <c r="B182" s="76"/>
      <c r="C182" s="76"/>
      <c r="D182" s="76"/>
      <c r="E182" s="76" t="s">
        <v>211</v>
      </c>
      <c r="F182" s="109" t="n">
        <v>0</v>
      </c>
      <c r="G182" s="109" t="n">
        <v>660</v>
      </c>
      <c r="H182" s="109" t="n">
        <v>0</v>
      </c>
      <c r="I182" s="109" t="n">
        <v>0</v>
      </c>
      <c r="J182" s="109" t="n">
        <v>388.08</v>
      </c>
      <c r="K182" s="109" t="n">
        <v>1478.04</v>
      </c>
      <c r="L182" s="109" t="n">
        <v>0</v>
      </c>
      <c r="M182" s="109" t="n">
        <v>0</v>
      </c>
      <c r="N182" s="109" t="n">
        <v>600</v>
      </c>
      <c r="O182" s="109" t="n">
        <v>825.44</v>
      </c>
      <c r="P182" s="109" t="n">
        <v>0</v>
      </c>
      <c r="Q182" s="109" t="n">
        <v>0</v>
      </c>
      <c r="R182" s="109" t="n">
        <v>0</v>
      </c>
      <c r="S182" s="109" t="n">
        <v>0</v>
      </c>
      <c r="T182" s="109" t="n">
        <v>0</v>
      </c>
      <c r="U182" s="109" t="n">
        <v>0</v>
      </c>
      <c r="V182" s="109" t="n">
        <v>0</v>
      </c>
      <c r="W182" s="109" t="n">
        <v>0</v>
      </c>
      <c r="X182" s="109" t="n">
        <v>0</v>
      </c>
      <c r="Y182" s="109" t="n">
        <v>318.16</v>
      </c>
      <c r="Z182" s="109" t="n">
        <v>0</v>
      </c>
      <c r="AA182" s="109" t="n">
        <v>0</v>
      </c>
      <c r="AB182" s="109" t="n">
        <v>0</v>
      </c>
      <c r="AC182" s="109" t="n">
        <v>0</v>
      </c>
      <c r="AD182" s="109" t="n">
        <v>922.32</v>
      </c>
      <c r="AE182" s="109" t="n">
        <v>0</v>
      </c>
      <c r="AF182" s="109" t="n">
        <v>0</v>
      </c>
      <c r="AG182" s="109" t="n">
        <v>0</v>
      </c>
      <c r="AH182" s="109" t="n">
        <v>0</v>
      </c>
      <c r="AI182" s="109" t="n">
        <v>0</v>
      </c>
      <c r="AJ182" s="109" t="n">
        <v>0</v>
      </c>
      <c r="AK182" s="109" t="n">
        <v>0</v>
      </c>
      <c r="AL182" s="109" t="n">
        <v>0</v>
      </c>
      <c r="AM182" s="109" t="n">
        <v>0</v>
      </c>
      <c r="AN182" s="109" t="n">
        <v>0</v>
      </c>
      <c r="AO182" s="109" t="n">
        <v>0</v>
      </c>
      <c r="AP182" s="109" t="n">
        <v>0</v>
      </c>
      <c r="AQ182" s="109" t="n">
        <v>0</v>
      </c>
      <c r="AR182" s="109" t="n">
        <v>0</v>
      </c>
      <c r="AS182" s="109" t="n">
        <v>0</v>
      </c>
      <c r="AT182" s="109" t="n">
        <v>720</v>
      </c>
      <c r="AU182" s="109" t="n">
        <v>0</v>
      </c>
      <c r="AV182" s="109" t="n">
        <v>0</v>
      </c>
      <c r="AW182" s="109" t="n">
        <v>0</v>
      </c>
      <c r="AX182" s="109" t="n">
        <v>0</v>
      </c>
      <c r="AY182" s="109" t="n">
        <v>0</v>
      </c>
      <c r="AZ182" s="109" t="n">
        <v>0</v>
      </c>
      <c r="BA182" s="109" t="n">
        <v>0</v>
      </c>
      <c r="BB182" s="109" t="n">
        <v>0</v>
      </c>
      <c r="BC182" s="109" t="n">
        <v>0</v>
      </c>
      <c r="BD182" s="109" t="n">
        <v>0</v>
      </c>
      <c r="BE182" s="109" t="n">
        <v>0</v>
      </c>
      <c r="BF182" s="109" t="n">
        <v>0</v>
      </c>
      <c r="BG182" s="109" t="n">
        <v>0</v>
      </c>
      <c r="BH182" s="109" t="n">
        <v>0</v>
      </c>
      <c r="BI182" s="109" t="n">
        <v>0</v>
      </c>
      <c r="BJ182" s="109" t="n">
        <v>0</v>
      </c>
      <c r="BK182" s="109" t="n">
        <v>1101</v>
      </c>
      <c r="BL182" s="109" t="n">
        <v>0</v>
      </c>
      <c r="BM182" s="109" t="n">
        <v>520.15</v>
      </c>
      <c r="BN182" s="109" t="n">
        <v>0</v>
      </c>
      <c r="BO182" s="109" t="n">
        <v>0</v>
      </c>
      <c r="BP182" s="109" t="n">
        <v>0</v>
      </c>
      <c r="BQ182" s="109" t="n">
        <v>0</v>
      </c>
      <c r="BR182" s="109" t="n">
        <v>0</v>
      </c>
      <c r="BS182" s="109" t="n">
        <v>0</v>
      </c>
      <c r="BT182" s="109" t="n">
        <v>0</v>
      </c>
      <c r="BU182" s="109" t="n">
        <v>429.5</v>
      </c>
      <c r="BV182" s="109" t="n">
        <v>688.24</v>
      </c>
      <c r="BW182" s="109" t="n">
        <v>0</v>
      </c>
      <c r="BX182" s="109" t="n">
        <v>588</v>
      </c>
      <c r="BY182" s="109" t="n">
        <v>0</v>
      </c>
      <c r="BZ182" s="109" t="n">
        <v>0</v>
      </c>
      <c r="CA182" s="109" t="n">
        <v>0</v>
      </c>
      <c r="CB182" s="109" t="n">
        <v>0</v>
      </c>
      <c r="CC182" s="109" t="n">
        <v>0</v>
      </c>
      <c r="CD182" s="109" t="n">
        <v>0</v>
      </c>
      <c r="CE182" s="109" t="n">
        <v>0</v>
      </c>
      <c r="CF182" s="109" t="n">
        <v>0</v>
      </c>
      <c r="CG182" s="109" t="n">
        <v>0</v>
      </c>
      <c r="CH182" s="109" t="n">
        <v>0</v>
      </c>
      <c r="CI182" s="109" t="n">
        <v>0</v>
      </c>
      <c r="CJ182" s="109" t="n">
        <v>0</v>
      </c>
      <c r="CK182" s="109" t="n">
        <v>324.48</v>
      </c>
      <c r="CL182" s="109" t="n">
        <v>0</v>
      </c>
      <c r="CM182" s="109" t="n">
        <v>0</v>
      </c>
      <c r="CN182" s="109" t="n">
        <v>0</v>
      </c>
      <c r="CO182" s="109" t="n">
        <v>1114.94</v>
      </c>
      <c r="CP182" s="109" t="n">
        <v>0</v>
      </c>
      <c r="CQ182" s="109" t="n">
        <v>0</v>
      </c>
      <c r="CR182" s="109" t="n">
        <v>0</v>
      </c>
      <c r="CS182" s="109" t="n">
        <v>600</v>
      </c>
      <c r="CT182" s="109" t="n">
        <v>644.56</v>
      </c>
      <c r="CU182" s="109" t="n">
        <v>0</v>
      </c>
      <c r="CV182" s="109" t="n">
        <v>286.4</v>
      </c>
      <c r="CW182" s="109" t="n">
        <v>0</v>
      </c>
      <c r="CX182" s="109" t="n">
        <v>0</v>
      </c>
      <c r="CY182" s="109" t="n">
        <v>0</v>
      </c>
      <c r="CZ182" s="109" t="n">
        <v>0</v>
      </c>
      <c r="DA182" s="109" t="n">
        <v>359.55</v>
      </c>
      <c r="DB182" s="109" t="n">
        <v>0</v>
      </c>
      <c r="DC182" s="109" t="n">
        <v>0</v>
      </c>
      <c r="DD182" s="109" t="n">
        <v>132</v>
      </c>
      <c r="DE182" s="109" t="n">
        <v>0</v>
      </c>
      <c r="DF182" s="109" t="n">
        <v>735.41</v>
      </c>
      <c r="DG182" s="109" t="n">
        <v>0</v>
      </c>
      <c r="DH182" s="109" t="n">
        <v>0</v>
      </c>
      <c r="DI182" s="109" t="n">
        <v>0</v>
      </c>
      <c r="DJ182" s="109" t="n">
        <v>0</v>
      </c>
      <c r="DK182" s="109" t="n">
        <v>0</v>
      </c>
      <c r="DL182" s="109" t="n">
        <v>822.44</v>
      </c>
      <c r="DM182" s="109" t="n">
        <v>0</v>
      </c>
      <c r="DN182" s="109" t="n">
        <v>394.2</v>
      </c>
      <c r="DO182" s="109" t="n">
        <v>0</v>
      </c>
      <c r="DP182" s="109" t="n">
        <v>0</v>
      </c>
      <c r="DQ182" s="109" t="n">
        <v>0</v>
      </c>
      <c r="DR182" s="109" t="n">
        <v>0</v>
      </c>
      <c r="DS182" s="109" t="n">
        <v>0</v>
      </c>
      <c r="DT182" s="109" t="n">
        <v>0</v>
      </c>
      <c r="DU182" s="109" t="n">
        <v>0</v>
      </c>
      <c r="DV182" s="109" t="n">
        <v>0</v>
      </c>
      <c r="DW182" s="109" t="n">
        <v>360</v>
      </c>
      <c r="DX182" s="109" t="n">
        <v>0</v>
      </c>
      <c r="DY182" s="109" t="n">
        <v>0</v>
      </c>
      <c r="DZ182" s="109" t="n">
        <v>0</v>
      </c>
      <c r="EA182" s="109" t="n">
        <v>299.94</v>
      </c>
      <c r="EB182" s="109" t="n">
        <v>0</v>
      </c>
      <c r="EC182" s="109" t="n">
        <v>0</v>
      </c>
      <c r="ED182" s="109" t="n">
        <v>0</v>
      </c>
      <c r="EE182" s="109" t="n">
        <v>0</v>
      </c>
      <c r="EF182" s="109" t="n">
        <v>0</v>
      </c>
      <c r="EG182" s="109" t="n">
        <v>0</v>
      </c>
      <c r="EH182" s="109" t="n">
        <v>0</v>
      </c>
      <c r="EI182" s="109" t="n">
        <v>0</v>
      </c>
      <c r="EJ182" s="109" t="n">
        <v>1275</v>
      </c>
      <c r="EK182" s="109" t="n">
        <v>0</v>
      </c>
      <c r="EL182" s="109" t="n">
        <v>0</v>
      </c>
      <c r="EM182" s="109" t="n">
        <v>1340.37</v>
      </c>
      <c r="EN182" s="109" t="n">
        <v>886.8</v>
      </c>
      <c r="EO182" s="109" t="n">
        <v>0</v>
      </c>
      <c r="EP182" s="109" t="n">
        <v>0</v>
      </c>
      <c r="EQ182" s="109" t="n">
        <v>0</v>
      </c>
      <c r="ER182" s="109" t="n">
        <v>300</v>
      </c>
      <c r="ES182" s="109" t="n">
        <v>0</v>
      </c>
      <c r="ET182" s="109" t="n">
        <v>0</v>
      </c>
      <c r="EU182" s="109" t="n">
        <v>0</v>
      </c>
      <c r="EV182" s="109" t="n">
        <v>0</v>
      </c>
      <c r="EW182" s="109" t="n">
        <v>0</v>
      </c>
      <c r="EX182" s="109" t="n">
        <v>0</v>
      </c>
      <c r="EY182" s="109" t="n">
        <f aca="false">ROUND(SUM(F182:EX182),5)</f>
        <v>19115.02</v>
      </c>
      <c r="EZ182" s="114"/>
      <c r="FA182" s="125"/>
      <c r="FB182" s="114"/>
      <c r="FC182" s="125"/>
      <c r="FD182" s="114"/>
      <c r="FE182" s="125"/>
      <c r="FF182" s="114"/>
      <c r="FG182" s="125"/>
      <c r="FH182" s="114"/>
      <c r="FI182" s="125"/>
      <c r="FJ182" s="114"/>
      <c r="FK182" s="125"/>
      <c r="FL182" s="114"/>
      <c r="FM182" s="125"/>
      <c r="FN182" s="114"/>
      <c r="FO182" s="125"/>
      <c r="FP182" s="114"/>
      <c r="FQ182" s="125"/>
      <c r="FR182" s="114"/>
      <c r="FS182" s="125"/>
      <c r="FT182" s="114"/>
      <c r="FU182" s="125"/>
      <c r="FV182" s="114"/>
      <c r="FW182" s="125"/>
      <c r="FX182" s="114"/>
      <c r="FY182" s="125"/>
      <c r="FZ182" s="114"/>
      <c r="GA182" s="125"/>
      <c r="GB182" s="114"/>
      <c r="GC182" s="125"/>
      <c r="GD182" s="114"/>
      <c r="GE182" s="125"/>
      <c r="GF182" s="114"/>
      <c r="GG182" s="125"/>
      <c r="GH182" s="114"/>
      <c r="GI182" s="125"/>
      <c r="GJ182" s="114"/>
      <c r="GK182" s="125"/>
      <c r="GL182" s="114"/>
      <c r="GM182" s="125"/>
      <c r="GN182" s="114"/>
      <c r="GO182" s="125"/>
      <c r="GP182" s="114"/>
      <c r="GQ182" s="125"/>
      <c r="GR182" s="114"/>
      <c r="GS182" s="125"/>
      <c r="GT182" s="114"/>
      <c r="GU182" s="125"/>
      <c r="GV182" s="114"/>
      <c r="GW182" s="125"/>
      <c r="GX182" s="114"/>
      <c r="GY182" s="125"/>
      <c r="GZ182" s="114"/>
      <c r="HA182" s="125"/>
      <c r="HB182" s="114"/>
      <c r="HC182" s="125"/>
      <c r="HD182" s="114"/>
      <c r="HE182" s="125"/>
      <c r="HF182" s="114"/>
      <c r="HG182" s="125"/>
      <c r="HH182" s="114"/>
      <c r="HI182" s="125"/>
      <c r="HJ182" s="114"/>
      <c r="HK182" s="125"/>
      <c r="HL182" s="114"/>
      <c r="HM182" s="125"/>
      <c r="HN182" s="114"/>
      <c r="HO182" s="125"/>
      <c r="HP182" s="114"/>
      <c r="HQ182" s="125"/>
      <c r="HR182" s="114"/>
      <c r="HS182" s="125"/>
      <c r="HT182" s="114"/>
      <c r="HU182" s="125"/>
      <c r="HV182" s="114"/>
      <c r="HW182" s="125"/>
      <c r="HX182" s="114"/>
      <c r="HY182" s="125"/>
      <c r="HZ182" s="114"/>
      <c r="IA182" s="125"/>
      <c r="IB182" s="114"/>
      <c r="IC182" s="125"/>
      <c r="ID182" s="114"/>
      <c r="IE182" s="125"/>
      <c r="IF182" s="114"/>
      <c r="IG182" s="125"/>
      <c r="IH182" s="114"/>
      <c r="II182" s="125"/>
      <c r="IJ182" s="114"/>
      <c r="IK182" s="125"/>
      <c r="IL182" s="114"/>
      <c r="IM182" s="125"/>
      <c r="IN182" s="114"/>
      <c r="IO182" s="125"/>
      <c r="IP182" s="114"/>
      <c r="IQ182" s="125"/>
      <c r="IR182" s="114"/>
      <c r="IS182" s="125"/>
      <c r="IT182" s="114"/>
      <c r="IU182" s="125"/>
      <c r="IV182" s="114"/>
      <c r="IW182" s="125"/>
      <c r="IX182" s="114"/>
      <c r="IY182" s="125"/>
      <c r="IZ182" s="114"/>
      <c r="JA182" s="125"/>
      <c r="JB182" s="114"/>
      <c r="JC182" s="125"/>
      <c r="JD182" s="114"/>
      <c r="JE182" s="125"/>
      <c r="JF182" s="114"/>
      <c r="JG182" s="125"/>
      <c r="JH182" s="114"/>
      <c r="JI182" s="125"/>
      <c r="JJ182" s="114"/>
      <c r="JK182" s="125"/>
      <c r="JL182" s="114"/>
      <c r="JM182" s="125"/>
      <c r="JN182" s="114"/>
      <c r="JO182" s="125"/>
      <c r="JP182" s="114"/>
      <c r="JQ182" s="125"/>
      <c r="JR182" s="114"/>
      <c r="JS182" s="125"/>
      <c r="JT182" s="114"/>
      <c r="JU182" s="125"/>
      <c r="JV182" s="114"/>
      <c r="JW182" s="125"/>
      <c r="JX182" s="114"/>
      <c r="JY182" s="126"/>
      <c r="JZ182" s="126"/>
      <c r="KA182" s="126"/>
      <c r="KB182" s="126"/>
      <c r="KC182" s="126"/>
      <c r="KD182" s="126"/>
      <c r="KE182" s="126"/>
      <c r="KF182" s="126"/>
      <c r="KG182" s="126"/>
      <c r="KH182" s="126"/>
      <c r="KI182" s="126"/>
      <c r="KJ182" s="126"/>
      <c r="KK182" s="126"/>
      <c r="KL182" s="126"/>
    </row>
    <row r="183" customFormat="false" ht="13.8" hidden="false" customHeight="false" outlineLevel="0" collapsed="false">
      <c r="A183" s="76"/>
      <c r="B183" s="76"/>
      <c r="C183" s="76"/>
      <c r="D183" s="76"/>
      <c r="E183" s="76" t="s">
        <v>212</v>
      </c>
      <c r="F183" s="109" t="n">
        <v>0</v>
      </c>
      <c r="G183" s="109" t="n">
        <v>2341.72</v>
      </c>
      <c r="H183" s="109" t="n">
        <v>4080</v>
      </c>
      <c r="I183" s="109" t="n">
        <v>0</v>
      </c>
      <c r="J183" s="109" t="n">
        <v>2826.43</v>
      </c>
      <c r="K183" s="109" t="n">
        <v>1718.89</v>
      </c>
      <c r="L183" s="109" t="n">
        <v>0</v>
      </c>
      <c r="M183" s="109" t="n">
        <v>0</v>
      </c>
      <c r="N183" s="109" t="n">
        <v>987.16</v>
      </c>
      <c r="O183" s="109" t="n">
        <v>1744.18</v>
      </c>
      <c r="P183" s="109" t="n">
        <v>0</v>
      </c>
      <c r="Q183" s="109" t="n">
        <v>150.46</v>
      </c>
      <c r="R183" s="109" t="n">
        <v>0</v>
      </c>
      <c r="S183" s="109" t="n">
        <v>0</v>
      </c>
      <c r="T183" s="109" t="n">
        <v>0</v>
      </c>
      <c r="U183" s="109" t="n">
        <v>0</v>
      </c>
      <c r="V183" s="109" t="n">
        <v>1381.07</v>
      </c>
      <c r="W183" s="109" t="n">
        <v>0</v>
      </c>
      <c r="X183" s="109" t="n">
        <v>0</v>
      </c>
      <c r="Y183" s="109" t="n">
        <v>1348.5</v>
      </c>
      <c r="Z183" s="109" t="n">
        <v>0</v>
      </c>
      <c r="AA183" s="109" t="n">
        <v>0</v>
      </c>
      <c r="AB183" s="109" t="n">
        <v>0</v>
      </c>
      <c r="AC183" s="109" t="n">
        <v>0</v>
      </c>
      <c r="AD183" s="109" t="n">
        <v>1859.02</v>
      </c>
      <c r="AE183" s="109" t="n">
        <v>0</v>
      </c>
      <c r="AF183" s="109" t="n">
        <v>0</v>
      </c>
      <c r="AG183" s="109" t="n">
        <v>964.86</v>
      </c>
      <c r="AH183" s="109" t="n">
        <v>0</v>
      </c>
      <c r="AI183" s="109" t="n">
        <v>1420.66</v>
      </c>
      <c r="AJ183" s="109" t="n">
        <v>0</v>
      </c>
      <c r="AK183" s="109" t="n">
        <v>0</v>
      </c>
      <c r="AL183" s="109" t="n">
        <v>0</v>
      </c>
      <c r="AM183" s="109" t="n">
        <v>0</v>
      </c>
      <c r="AN183" s="109" t="n">
        <v>240</v>
      </c>
      <c r="AO183" s="109" t="n">
        <v>0</v>
      </c>
      <c r="AP183" s="109" t="n">
        <v>0</v>
      </c>
      <c r="AQ183" s="109" t="n">
        <v>727.3</v>
      </c>
      <c r="AR183" s="109" t="n">
        <v>0</v>
      </c>
      <c r="AS183" s="109" t="n">
        <v>0</v>
      </c>
      <c r="AT183" s="109" t="n">
        <v>1199.1</v>
      </c>
      <c r="AU183" s="109" t="n">
        <v>0</v>
      </c>
      <c r="AV183" s="109" t="n">
        <v>0</v>
      </c>
      <c r="AW183" s="109" t="n">
        <v>0</v>
      </c>
      <c r="AX183" s="109" t="n">
        <v>0</v>
      </c>
      <c r="AY183" s="109" t="n">
        <v>0</v>
      </c>
      <c r="AZ183" s="109" t="n">
        <v>1591.25</v>
      </c>
      <c r="BA183" s="109" t="n">
        <v>0</v>
      </c>
      <c r="BB183" s="109" t="n">
        <v>1293.24</v>
      </c>
      <c r="BC183" s="109" t="n">
        <v>0</v>
      </c>
      <c r="BD183" s="109" t="n">
        <v>0</v>
      </c>
      <c r="BE183" s="109" t="n">
        <v>0</v>
      </c>
      <c r="BF183" s="109" t="n">
        <v>0</v>
      </c>
      <c r="BG183" s="109" t="n">
        <v>6556.66</v>
      </c>
      <c r="BH183" s="109" t="n">
        <v>0</v>
      </c>
      <c r="BI183" s="109" t="n">
        <v>0</v>
      </c>
      <c r="BJ183" s="109" t="n">
        <v>0</v>
      </c>
      <c r="BK183" s="109" t="n">
        <v>1600.74</v>
      </c>
      <c r="BL183" s="109" t="n">
        <v>0</v>
      </c>
      <c r="BM183" s="109" t="n">
        <v>1144.1</v>
      </c>
      <c r="BN183" s="109" t="n">
        <v>0</v>
      </c>
      <c r="BO183" s="109" t="n">
        <v>0</v>
      </c>
      <c r="BP183" s="109" t="n">
        <v>864.55</v>
      </c>
      <c r="BQ183" s="109" t="n">
        <v>0</v>
      </c>
      <c r="BR183" s="109" t="n">
        <v>0</v>
      </c>
      <c r="BS183" s="109" t="n">
        <v>0</v>
      </c>
      <c r="BT183" s="109" t="n">
        <v>0</v>
      </c>
      <c r="BU183" s="109" t="n">
        <v>1944.57</v>
      </c>
      <c r="BV183" s="109" t="n">
        <v>285.19</v>
      </c>
      <c r="BW183" s="109" t="n">
        <v>0</v>
      </c>
      <c r="BX183" s="109" t="n">
        <v>2403.94</v>
      </c>
      <c r="BY183" s="109" t="n">
        <v>0</v>
      </c>
      <c r="BZ183" s="109" t="n">
        <v>880.46</v>
      </c>
      <c r="CA183" s="109" t="n">
        <v>0</v>
      </c>
      <c r="CB183" s="109" t="n">
        <v>1568.34</v>
      </c>
      <c r="CC183" s="109" t="n">
        <v>0</v>
      </c>
      <c r="CD183" s="109" t="n">
        <v>0</v>
      </c>
      <c r="CE183" s="109" t="n">
        <v>0</v>
      </c>
      <c r="CF183" s="109" t="n">
        <v>1074.6</v>
      </c>
      <c r="CG183" s="109" t="n">
        <v>0</v>
      </c>
      <c r="CH183" s="109" t="n">
        <v>0</v>
      </c>
      <c r="CI183" s="109" t="n">
        <v>0</v>
      </c>
      <c r="CJ183" s="109" t="n">
        <v>0</v>
      </c>
      <c r="CK183" s="109" t="n">
        <v>1473.57</v>
      </c>
      <c r="CL183" s="109" t="n">
        <v>0</v>
      </c>
      <c r="CM183" s="109" t="n">
        <v>1396.74</v>
      </c>
      <c r="CN183" s="109" t="n">
        <v>0</v>
      </c>
      <c r="CO183" s="109" t="n">
        <v>8307.16</v>
      </c>
      <c r="CP183" s="109" t="n">
        <v>0</v>
      </c>
      <c r="CQ183" s="109" t="n">
        <v>2083.86</v>
      </c>
      <c r="CR183" s="109" t="n">
        <v>0</v>
      </c>
      <c r="CS183" s="109" t="n">
        <v>457.89</v>
      </c>
      <c r="CT183" s="109" t="n">
        <v>5287.41</v>
      </c>
      <c r="CU183" s="109" t="n">
        <v>3896.34</v>
      </c>
      <c r="CV183" s="109" t="n">
        <v>1726.14</v>
      </c>
      <c r="CW183" s="109" t="n">
        <v>0</v>
      </c>
      <c r="CX183" s="109" t="n">
        <v>0</v>
      </c>
      <c r="CY183" s="109" t="n">
        <v>0</v>
      </c>
      <c r="CZ183" s="109" t="n">
        <v>0</v>
      </c>
      <c r="DA183" s="109" t="n">
        <v>1135.83</v>
      </c>
      <c r="DB183" s="109" t="n">
        <v>0</v>
      </c>
      <c r="DC183" s="109" t="n">
        <v>0</v>
      </c>
      <c r="DD183" s="109" t="n">
        <v>1394</v>
      </c>
      <c r="DE183" s="109" t="n">
        <v>0</v>
      </c>
      <c r="DF183" s="109" t="n">
        <v>1933.99</v>
      </c>
      <c r="DG183" s="109" t="n">
        <v>0</v>
      </c>
      <c r="DH183" s="109" t="n">
        <v>0</v>
      </c>
      <c r="DI183" s="109" t="n">
        <v>0</v>
      </c>
      <c r="DJ183" s="109" t="n">
        <v>0</v>
      </c>
      <c r="DK183" s="109" t="n">
        <v>0</v>
      </c>
      <c r="DL183" s="109" t="n">
        <v>3992.58</v>
      </c>
      <c r="DM183" s="109" t="n">
        <v>0</v>
      </c>
      <c r="DN183" s="109" t="n">
        <v>778.69</v>
      </c>
      <c r="DO183" s="109" t="n">
        <v>0</v>
      </c>
      <c r="DP183" s="109" t="n">
        <v>0</v>
      </c>
      <c r="DQ183" s="109" t="n">
        <v>0</v>
      </c>
      <c r="DR183" s="109" t="n">
        <v>1425.59</v>
      </c>
      <c r="DS183" s="109" t="n">
        <v>0</v>
      </c>
      <c r="DT183" s="109" t="n">
        <v>0</v>
      </c>
      <c r="DU183" s="109" t="n">
        <v>0</v>
      </c>
      <c r="DV183" s="109" t="n">
        <v>0</v>
      </c>
      <c r="DW183" s="109" t="n">
        <v>802.73</v>
      </c>
      <c r="DX183" s="109" t="n">
        <v>0</v>
      </c>
      <c r="DY183" s="109" t="n">
        <v>0</v>
      </c>
      <c r="DZ183" s="109" t="n">
        <v>0</v>
      </c>
      <c r="EA183" s="109" t="n">
        <v>184.57</v>
      </c>
      <c r="EB183" s="109" t="n">
        <v>0</v>
      </c>
      <c r="EC183" s="109" t="n">
        <v>0</v>
      </c>
      <c r="ED183" s="109" t="n">
        <v>0</v>
      </c>
      <c r="EE183" s="109" t="n">
        <v>0</v>
      </c>
      <c r="EF183" s="109" t="n">
        <v>0</v>
      </c>
      <c r="EG183" s="109" t="n">
        <v>0</v>
      </c>
      <c r="EH183" s="109" t="n">
        <v>0</v>
      </c>
      <c r="EI183" s="109" t="n">
        <v>0</v>
      </c>
      <c r="EJ183" s="109" t="n">
        <v>3014.69</v>
      </c>
      <c r="EK183" s="109" t="n">
        <v>0</v>
      </c>
      <c r="EL183" s="109" t="n">
        <v>0</v>
      </c>
      <c r="EM183" s="109" t="n">
        <v>9509.49</v>
      </c>
      <c r="EN183" s="109" t="n">
        <v>2777.87</v>
      </c>
      <c r="EO183" s="109" t="n">
        <v>0</v>
      </c>
      <c r="EP183" s="109" t="n">
        <v>1663.98</v>
      </c>
      <c r="EQ183" s="109" t="n">
        <v>0</v>
      </c>
      <c r="ER183" s="109" t="n">
        <v>1217.92</v>
      </c>
      <c r="ES183" s="109" t="n">
        <v>1821.28</v>
      </c>
      <c r="ET183" s="109" t="n">
        <v>0</v>
      </c>
      <c r="EU183" s="109" t="n">
        <v>0</v>
      </c>
      <c r="EV183" s="109" t="n">
        <v>0</v>
      </c>
      <c r="EW183" s="109" t="n">
        <v>0</v>
      </c>
      <c r="EX183" s="109" t="n">
        <v>0</v>
      </c>
      <c r="EY183" s="109" t="n">
        <f aca="false">ROUND(SUM(F183:EX183),5)</f>
        <v>100479.31</v>
      </c>
      <c r="EZ183" s="114"/>
      <c r="FA183" s="125"/>
      <c r="FB183" s="114"/>
      <c r="FC183" s="125"/>
      <c r="FD183" s="114"/>
      <c r="FE183" s="125"/>
      <c r="FF183" s="114"/>
      <c r="FG183" s="125"/>
      <c r="FH183" s="114"/>
      <c r="FI183" s="125"/>
      <c r="FJ183" s="114"/>
      <c r="FK183" s="125"/>
      <c r="FL183" s="114"/>
      <c r="FM183" s="125"/>
      <c r="FN183" s="114"/>
      <c r="FO183" s="125"/>
      <c r="FP183" s="114"/>
      <c r="FQ183" s="125"/>
      <c r="FR183" s="114"/>
      <c r="FS183" s="125"/>
      <c r="FT183" s="114"/>
      <c r="FU183" s="125"/>
      <c r="FV183" s="114"/>
      <c r="FW183" s="125"/>
      <c r="FX183" s="114"/>
      <c r="FY183" s="125"/>
      <c r="FZ183" s="114"/>
      <c r="GA183" s="125"/>
      <c r="GB183" s="114"/>
      <c r="GC183" s="125"/>
      <c r="GD183" s="114"/>
      <c r="GE183" s="125"/>
      <c r="GF183" s="114"/>
      <c r="GG183" s="125"/>
      <c r="GH183" s="114"/>
      <c r="GI183" s="125"/>
      <c r="GJ183" s="114"/>
      <c r="GK183" s="125"/>
      <c r="GL183" s="114"/>
      <c r="GM183" s="125"/>
      <c r="GN183" s="114"/>
      <c r="GO183" s="125"/>
      <c r="GP183" s="114"/>
      <c r="GQ183" s="125"/>
      <c r="GR183" s="114"/>
      <c r="GS183" s="125"/>
      <c r="GT183" s="114"/>
      <c r="GU183" s="125"/>
      <c r="GV183" s="114"/>
      <c r="GW183" s="125"/>
      <c r="GX183" s="114"/>
      <c r="GY183" s="125"/>
      <c r="GZ183" s="114"/>
      <c r="HA183" s="125"/>
      <c r="HB183" s="114"/>
      <c r="HC183" s="125"/>
      <c r="HD183" s="114"/>
      <c r="HE183" s="125"/>
      <c r="HF183" s="114"/>
      <c r="HG183" s="125"/>
      <c r="HH183" s="114"/>
      <c r="HI183" s="125"/>
      <c r="HJ183" s="114"/>
      <c r="HK183" s="125"/>
      <c r="HL183" s="114"/>
      <c r="HM183" s="125"/>
      <c r="HN183" s="114"/>
      <c r="HO183" s="125"/>
      <c r="HP183" s="114"/>
      <c r="HQ183" s="125"/>
      <c r="HR183" s="114"/>
      <c r="HS183" s="125"/>
      <c r="HT183" s="114"/>
      <c r="HU183" s="125"/>
      <c r="HV183" s="114"/>
      <c r="HW183" s="125"/>
      <c r="HX183" s="114"/>
      <c r="HY183" s="125"/>
      <c r="HZ183" s="114"/>
      <c r="IA183" s="125"/>
      <c r="IB183" s="114"/>
      <c r="IC183" s="125"/>
      <c r="ID183" s="114"/>
      <c r="IE183" s="125"/>
      <c r="IF183" s="114"/>
      <c r="IG183" s="125"/>
      <c r="IH183" s="114"/>
      <c r="II183" s="125"/>
      <c r="IJ183" s="114"/>
      <c r="IK183" s="125"/>
      <c r="IL183" s="114"/>
      <c r="IM183" s="125"/>
      <c r="IN183" s="114"/>
      <c r="IO183" s="125"/>
      <c r="IP183" s="114"/>
      <c r="IQ183" s="125"/>
      <c r="IR183" s="114"/>
      <c r="IS183" s="125"/>
      <c r="IT183" s="114"/>
      <c r="IU183" s="125"/>
      <c r="IV183" s="114"/>
      <c r="IW183" s="125"/>
      <c r="IX183" s="114"/>
      <c r="IY183" s="125"/>
      <c r="IZ183" s="114"/>
      <c r="JA183" s="125"/>
      <c r="JB183" s="114"/>
      <c r="JC183" s="125"/>
      <c r="JD183" s="114"/>
      <c r="JE183" s="125"/>
      <c r="JF183" s="114"/>
      <c r="JG183" s="125"/>
      <c r="JH183" s="114"/>
      <c r="JI183" s="125"/>
      <c r="JJ183" s="114"/>
      <c r="JK183" s="125"/>
      <c r="JL183" s="114"/>
      <c r="JM183" s="125"/>
      <c r="JN183" s="114"/>
      <c r="JO183" s="125"/>
      <c r="JP183" s="114"/>
      <c r="JQ183" s="125"/>
      <c r="JR183" s="114"/>
      <c r="JS183" s="125"/>
      <c r="JT183" s="114"/>
      <c r="JU183" s="125"/>
      <c r="JV183" s="114"/>
      <c r="JW183" s="125"/>
      <c r="JX183" s="114"/>
      <c r="JY183" s="126"/>
      <c r="JZ183" s="126"/>
      <c r="KA183" s="126"/>
      <c r="KB183" s="126"/>
      <c r="KC183" s="126"/>
      <c r="KD183" s="126"/>
      <c r="KE183" s="126"/>
      <c r="KF183" s="126"/>
      <c r="KG183" s="126"/>
      <c r="KH183" s="126"/>
      <c r="KI183" s="126"/>
      <c r="KJ183" s="126"/>
      <c r="KK183" s="126"/>
      <c r="KL183" s="126"/>
    </row>
    <row r="184" customFormat="false" ht="13.8" hidden="false" customHeight="false" outlineLevel="0" collapsed="false">
      <c r="A184" s="76"/>
      <c r="B184" s="76"/>
      <c r="C184" s="76"/>
      <c r="D184" s="76"/>
      <c r="E184" s="76" t="s">
        <v>213</v>
      </c>
      <c r="F184" s="109" t="n">
        <v>0</v>
      </c>
      <c r="G184" s="109" t="n">
        <v>1366.86</v>
      </c>
      <c r="H184" s="109" t="n">
        <v>8554.2</v>
      </c>
      <c r="I184" s="109" t="n">
        <v>0</v>
      </c>
      <c r="J184" s="109" t="n">
        <v>1644</v>
      </c>
      <c r="K184" s="109" t="n">
        <v>4782.31</v>
      </c>
      <c r="L184" s="109" t="n">
        <v>0</v>
      </c>
      <c r="M184" s="109" t="n">
        <v>0</v>
      </c>
      <c r="N184" s="109" t="n">
        <v>2506</v>
      </c>
      <c r="O184" s="109" t="n">
        <v>2624.99</v>
      </c>
      <c r="P184" s="109" t="n">
        <v>0</v>
      </c>
      <c r="Q184" s="109" t="n">
        <v>0</v>
      </c>
      <c r="R184" s="109" t="n">
        <v>0</v>
      </c>
      <c r="S184" s="109" t="n">
        <v>0</v>
      </c>
      <c r="T184" s="109" t="n">
        <v>0</v>
      </c>
      <c r="U184" s="109" t="n">
        <v>0</v>
      </c>
      <c r="V184" s="109" t="n">
        <v>2873.8</v>
      </c>
      <c r="W184" s="109" t="n">
        <v>0</v>
      </c>
      <c r="X184" s="109" t="n">
        <v>0</v>
      </c>
      <c r="Y184" s="109" t="n">
        <v>3420.9</v>
      </c>
      <c r="Z184" s="109" t="n">
        <v>0</v>
      </c>
      <c r="AA184" s="109" t="n">
        <v>0</v>
      </c>
      <c r="AB184" s="109" t="n">
        <v>0</v>
      </c>
      <c r="AC184" s="109" t="n">
        <v>0</v>
      </c>
      <c r="AD184" s="109" t="n">
        <v>0</v>
      </c>
      <c r="AE184" s="109" t="n">
        <v>0</v>
      </c>
      <c r="AF184" s="109" t="n">
        <v>0</v>
      </c>
      <c r="AG184" s="109" t="n">
        <v>0</v>
      </c>
      <c r="AH184" s="109" t="n">
        <v>0</v>
      </c>
      <c r="AI184" s="109" t="n">
        <v>0</v>
      </c>
      <c r="AJ184" s="109" t="n">
        <v>578.5</v>
      </c>
      <c r="AK184" s="109" t="n">
        <v>0</v>
      </c>
      <c r="AL184" s="109" t="n">
        <v>0</v>
      </c>
      <c r="AM184" s="109" t="n">
        <v>0</v>
      </c>
      <c r="AN184" s="109" t="n">
        <v>0</v>
      </c>
      <c r="AO184" s="109" t="n">
        <v>0</v>
      </c>
      <c r="AP184" s="109" t="n">
        <v>0</v>
      </c>
      <c r="AQ184" s="109" t="n">
        <v>0</v>
      </c>
      <c r="AR184" s="109" t="n">
        <v>0</v>
      </c>
      <c r="AS184" s="109" t="n">
        <v>0</v>
      </c>
      <c r="AT184" s="109" t="n">
        <v>2267.1</v>
      </c>
      <c r="AU184" s="109" t="n">
        <v>0</v>
      </c>
      <c r="AV184" s="109" t="n">
        <v>0</v>
      </c>
      <c r="AW184" s="109" t="n">
        <v>0</v>
      </c>
      <c r="AX184" s="109" t="n">
        <v>0</v>
      </c>
      <c r="AY184" s="109" t="n">
        <v>0</v>
      </c>
      <c r="AZ184" s="109" t="n">
        <v>0</v>
      </c>
      <c r="BA184" s="109" t="n">
        <v>0</v>
      </c>
      <c r="BB184" s="109" t="n">
        <v>0</v>
      </c>
      <c r="BC184" s="109" t="n">
        <v>0</v>
      </c>
      <c r="BD184" s="109" t="n">
        <v>0</v>
      </c>
      <c r="BE184" s="109" t="n">
        <v>0</v>
      </c>
      <c r="BF184" s="109" t="n">
        <v>0</v>
      </c>
      <c r="BG184" s="109" t="n">
        <v>2493.11</v>
      </c>
      <c r="BH184" s="109" t="n">
        <v>0</v>
      </c>
      <c r="BI184" s="109" t="n">
        <v>0</v>
      </c>
      <c r="BJ184" s="109" t="n">
        <v>0</v>
      </c>
      <c r="BK184" s="109" t="n">
        <v>6521.6</v>
      </c>
      <c r="BL184" s="109" t="n">
        <v>0</v>
      </c>
      <c r="BM184" s="109" t="n">
        <v>0</v>
      </c>
      <c r="BN184" s="109" t="n">
        <v>0</v>
      </c>
      <c r="BO184" s="109" t="n">
        <v>0</v>
      </c>
      <c r="BP184" s="109" t="n">
        <v>0</v>
      </c>
      <c r="BQ184" s="109" t="n">
        <v>0</v>
      </c>
      <c r="BR184" s="109" t="n">
        <v>0</v>
      </c>
      <c r="BS184" s="109" t="n">
        <v>0</v>
      </c>
      <c r="BT184" s="109" t="n">
        <v>0</v>
      </c>
      <c r="BU184" s="109" t="n">
        <v>43.75</v>
      </c>
      <c r="BV184" s="109" t="n">
        <v>0</v>
      </c>
      <c r="BW184" s="109" t="n">
        <v>0</v>
      </c>
      <c r="BX184" s="109" t="n">
        <v>2613.9</v>
      </c>
      <c r="BY184" s="109" t="n">
        <v>0</v>
      </c>
      <c r="BZ184" s="109" t="n">
        <v>0</v>
      </c>
      <c r="CA184" s="109" t="n">
        <v>0</v>
      </c>
      <c r="CB184" s="109" t="n">
        <v>0</v>
      </c>
      <c r="CC184" s="109" t="n">
        <v>0</v>
      </c>
      <c r="CD184" s="109" t="n">
        <v>0</v>
      </c>
      <c r="CE184" s="109" t="n">
        <v>0</v>
      </c>
      <c r="CF184" s="109" t="n">
        <v>0</v>
      </c>
      <c r="CG184" s="109" t="n">
        <v>0</v>
      </c>
      <c r="CH184" s="109" t="n">
        <v>0</v>
      </c>
      <c r="CI184" s="109" t="n">
        <v>0</v>
      </c>
      <c r="CJ184" s="109" t="n">
        <v>0</v>
      </c>
      <c r="CK184" s="109" t="n">
        <v>515.9</v>
      </c>
      <c r="CL184" s="109" t="n">
        <v>0</v>
      </c>
      <c r="CM184" s="109" t="n">
        <v>0</v>
      </c>
      <c r="CN184" s="109" t="n">
        <v>0</v>
      </c>
      <c r="CO184" s="109" t="n">
        <v>6456.65</v>
      </c>
      <c r="CP184" s="109" t="n">
        <v>0</v>
      </c>
      <c r="CQ184" s="109" t="n">
        <v>79.24</v>
      </c>
      <c r="CR184" s="109" t="n">
        <v>0</v>
      </c>
      <c r="CS184" s="109" t="n">
        <v>6111.23</v>
      </c>
      <c r="CT184" s="109" t="n">
        <v>1257.29</v>
      </c>
      <c r="CU184" s="109" t="n">
        <v>147</v>
      </c>
      <c r="CV184" s="109" t="n">
        <v>2689.32</v>
      </c>
      <c r="CW184" s="109" t="n">
        <v>0</v>
      </c>
      <c r="CX184" s="109" t="n">
        <v>0</v>
      </c>
      <c r="CY184" s="109" t="n">
        <v>0</v>
      </c>
      <c r="CZ184" s="109" t="n">
        <v>0</v>
      </c>
      <c r="DA184" s="109" t="n">
        <v>0</v>
      </c>
      <c r="DB184" s="109" t="n">
        <v>0</v>
      </c>
      <c r="DC184" s="109" t="n">
        <v>0</v>
      </c>
      <c r="DD184" s="109" t="n">
        <v>514.4</v>
      </c>
      <c r="DE184" s="109" t="n">
        <v>0</v>
      </c>
      <c r="DF184" s="109" t="n">
        <v>2435.21</v>
      </c>
      <c r="DG184" s="109" t="n">
        <v>0</v>
      </c>
      <c r="DH184" s="109" t="n">
        <v>0</v>
      </c>
      <c r="DI184" s="109" t="n">
        <v>0</v>
      </c>
      <c r="DJ184" s="109" t="n">
        <v>0</v>
      </c>
      <c r="DK184" s="109" t="n">
        <v>0</v>
      </c>
      <c r="DL184" s="109" t="n">
        <v>331.74</v>
      </c>
      <c r="DM184" s="109" t="n">
        <v>0</v>
      </c>
      <c r="DN184" s="109" t="n">
        <v>0</v>
      </c>
      <c r="DO184" s="109" t="n">
        <v>0</v>
      </c>
      <c r="DP184" s="109" t="n">
        <v>0</v>
      </c>
      <c r="DQ184" s="109" t="n">
        <v>0</v>
      </c>
      <c r="DR184" s="109" t="n">
        <v>435.67</v>
      </c>
      <c r="DS184" s="109" t="n">
        <v>0</v>
      </c>
      <c r="DT184" s="109" t="n">
        <v>0</v>
      </c>
      <c r="DU184" s="109" t="n">
        <v>0</v>
      </c>
      <c r="DV184" s="109" t="n">
        <v>0</v>
      </c>
      <c r="DW184" s="109" t="n">
        <v>157.62</v>
      </c>
      <c r="DX184" s="109" t="n">
        <v>0</v>
      </c>
      <c r="DY184" s="109" t="n">
        <v>0</v>
      </c>
      <c r="DZ184" s="109" t="n">
        <v>0</v>
      </c>
      <c r="EA184" s="109" t="n">
        <v>6910.09</v>
      </c>
      <c r="EB184" s="109" t="n">
        <v>0</v>
      </c>
      <c r="EC184" s="109" t="n">
        <v>0</v>
      </c>
      <c r="ED184" s="109" t="n">
        <v>0</v>
      </c>
      <c r="EE184" s="109" t="n">
        <v>0</v>
      </c>
      <c r="EF184" s="109" t="n">
        <v>0</v>
      </c>
      <c r="EG184" s="109" t="n">
        <v>0</v>
      </c>
      <c r="EH184" s="109" t="n">
        <v>0</v>
      </c>
      <c r="EI184" s="109" t="n">
        <v>0</v>
      </c>
      <c r="EJ184" s="109" t="n">
        <v>1282.32</v>
      </c>
      <c r="EK184" s="109" t="n">
        <v>0</v>
      </c>
      <c r="EL184" s="109" t="n">
        <v>0</v>
      </c>
      <c r="EM184" s="109" t="n">
        <v>4353.44</v>
      </c>
      <c r="EN184" s="109" t="n">
        <v>3083.98</v>
      </c>
      <c r="EO184" s="109" t="n">
        <v>0</v>
      </c>
      <c r="EP184" s="109" t="n">
        <v>0</v>
      </c>
      <c r="EQ184" s="109" t="n">
        <v>0</v>
      </c>
      <c r="ER184" s="109" t="n">
        <v>330</v>
      </c>
      <c r="ES184" s="109" t="n">
        <v>0</v>
      </c>
      <c r="ET184" s="109" t="n">
        <v>0</v>
      </c>
      <c r="EU184" s="109" t="n">
        <v>0</v>
      </c>
      <c r="EV184" s="109" t="n">
        <v>0</v>
      </c>
      <c r="EW184" s="109" t="n">
        <v>0</v>
      </c>
      <c r="EX184" s="109" t="n">
        <v>0</v>
      </c>
      <c r="EY184" s="109" t="n">
        <f aca="false">ROUND(SUM(F184:EX184),5)</f>
        <v>79382.12</v>
      </c>
      <c r="EZ184" s="114"/>
      <c r="FA184" s="125"/>
      <c r="FB184" s="114"/>
      <c r="FC184" s="125"/>
      <c r="FD184" s="114"/>
      <c r="FE184" s="125"/>
      <c r="FF184" s="114"/>
      <c r="FG184" s="125"/>
      <c r="FH184" s="114"/>
      <c r="FI184" s="125"/>
      <c r="FJ184" s="114"/>
      <c r="FK184" s="125"/>
      <c r="FL184" s="114"/>
      <c r="FM184" s="125"/>
      <c r="FN184" s="114"/>
      <c r="FO184" s="125"/>
      <c r="FP184" s="114"/>
      <c r="FQ184" s="125"/>
      <c r="FR184" s="114"/>
      <c r="FS184" s="125"/>
      <c r="FT184" s="114"/>
      <c r="FU184" s="125"/>
      <c r="FV184" s="114"/>
      <c r="FW184" s="125"/>
      <c r="FX184" s="114"/>
      <c r="FY184" s="125"/>
      <c r="FZ184" s="114"/>
      <c r="GA184" s="125"/>
      <c r="GB184" s="114"/>
      <c r="GC184" s="125"/>
      <c r="GD184" s="114"/>
      <c r="GE184" s="125"/>
      <c r="GF184" s="114"/>
      <c r="GG184" s="125"/>
      <c r="GH184" s="114"/>
      <c r="GI184" s="125"/>
      <c r="GJ184" s="114"/>
      <c r="GK184" s="125"/>
      <c r="GL184" s="114"/>
      <c r="GM184" s="125"/>
      <c r="GN184" s="114"/>
      <c r="GO184" s="125"/>
      <c r="GP184" s="114"/>
      <c r="GQ184" s="125"/>
      <c r="GR184" s="114"/>
      <c r="GS184" s="125"/>
      <c r="GT184" s="114"/>
      <c r="GU184" s="125"/>
      <c r="GV184" s="114"/>
      <c r="GW184" s="125"/>
      <c r="GX184" s="114"/>
      <c r="GY184" s="125"/>
      <c r="GZ184" s="114"/>
      <c r="HA184" s="125"/>
      <c r="HB184" s="114"/>
      <c r="HC184" s="125"/>
      <c r="HD184" s="114"/>
      <c r="HE184" s="125"/>
      <c r="HF184" s="114"/>
      <c r="HG184" s="125"/>
      <c r="HH184" s="114"/>
      <c r="HI184" s="125"/>
      <c r="HJ184" s="114"/>
      <c r="HK184" s="125"/>
      <c r="HL184" s="114"/>
      <c r="HM184" s="125"/>
      <c r="HN184" s="114"/>
      <c r="HO184" s="125"/>
      <c r="HP184" s="114"/>
      <c r="HQ184" s="125"/>
      <c r="HR184" s="114"/>
      <c r="HS184" s="125"/>
      <c r="HT184" s="114"/>
      <c r="HU184" s="125"/>
      <c r="HV184" s="114"/>
      <c r="HW184" s="125"/>
      <c r="HX184" s="114"/>
      <c r="HY184" s="125"/>
      <c r="HZ184" s="114"/>
      <c r="IA184" s="125"/>
      <c r="IB184" s="114"/>
      <c r="IC184" s="125"/>
      <c r="ID184" s="114"/>
      <c r="IE184" s="125"/>
      <c r="IF184" s="114"/>
      <c r="IG184" s="125"/>
      <c r="IH184" s="114"/>
      <c r="II184" s="125"/>
      <c r="IJ184" s="114"/>
      <c r="IK184" s="125"/>
      <c r="IL184" s="114"/>
      <c r="IM184" s="125"/>
      <c r="IN184" s="114"/>
      <c r="IO184" s="125"/>
      <c r="IP184" s="114"/>
      <c r="IQ184" s="125"/>
      <c r="IR184" s="114"/>
      <c r="IS184" s="125"/>
      <c r="IT184" s="114"/>
      <c r="IU184" s="125"/>
      <c r="IV184" s="114"/>
      <c r="IW184" s="125"/>
      <c r="IX184" s="114"/>
      <c r="IY184" s="125"/>
      <c r="IZ184" s="114"/>
      <c r="JA184" s="125"/>
      <c r="JB184" s="114"/>
      <c r="JC184" s="125"/>
      <c r="JD184" s="114"/>
      <c r="JE184" s="125"/>
      <c r="JF184" s="114"/>
      <c r="JG184" s="125"/>
      <c r="JH184" s="114"/>
      <c r="JI184" s="125"/>
      <c r="JJ184" s="114"/>
      <c r="JK184" s="125"/>
      <c r="JL184" s="114"/>
      <c r="JM184" s="125"/>
      <c r="JN184" s="114"/>
      <c r="JO184" s="125"/>
      <c r="JP184" s="114"/>
      <c r="JQ184" s="125"/>
      <c r="JR184" s="114"/>
      <c r="JS184" s="125"/>
      <c r="JT184" s="114"/>
      <c r="JU184" s="125"/>
      <c r="JV184" s="114"/>
      <c r="JW184" s="125"/>
      <c r="JX184" s="114"/>
      <c r="JY184" s="126"/>
      <c r="JZ184" s="126"/>
      <c r="KA184" s="126"/>
      <c r="KB184" s="126"/>
      <c r="KC184" s="126"/>
      <c r="KD184" s="126"/>
      <c r="KE184" s="126"/>
      <c r="KF184" s="126"/>
      <c r="KG184" s="126"/>
      <c r="KH184" s="126"/>
      <c r="KI184" s="126"/>
      <c r="KJ184" s="126"/>
      <c r="KK184" s="126"/>
      <c r="KL184" s="126"/>
    </row>
    <row r="185" customFormat="false" ht="13.8" hidden="false" customHeight="false" outlineLevel="0" collapsed="false">
      <c r="A185" s="76"/>
      <c r="B185" s="76"/>
      <c r="C185" s="76"/>
      <c r="D185" s="76"/>
      <c r="E185" s="76" t="s">
        <v>214</v>
      </c>
      <c r="F185" s="109" t="n">
        <v>0</v>
      </c>
      <c r="G185" s="109" t="n">
        <v>4464.29</v>
      </c>
      <c r="H185" s="109" t="n">
        <v>25718.85</v>
      </c>
      <c r="I185" s="109" t="n">
        <v>0</v>
      </c>
      <c r="J185" s="109" t="n">
        <v>11221.91</v>
      </c>
      <c r="K185" s="109" t="n">
        <v>13884</v>
      </c>
      <c r="L185" s="109" t="n">
        <v>0</v>
      </c>
      <c r="M185" s="109" t="n">
        <v>0</v>
      </c>
      <c r="N185" s="109" t="n">
        <v>7128.34</v>
      </c>
      <c r="O185" s="109" t="n">
        <v>23906.43</v>
      </c>
      <c r="P185" s="109" t="n">
        <v>0</v>
      </c>
      <c r="Q185" s="109" t="n">
        <v>3400.47</v>
      </c>
      <c r="R185" s="109" t="n">
        <v>0</v>
      </c>
      <c r="S185" s="109" t="n">
        <v>0</v>
      </c>
      <c r="T185" s="109" t="n">
        <v>0</v>
      </c>
      <c r="U185" s="109" t="n">
        <v>0</v>
      </c>
      <c r="V185" s="109" t="n">
        <v>6084.13</v>
      </c>
      <c r="W185" s="109" t="n">
        <v>0</v>
      </c>
      <c r="X185" s="109" t="n">
        <v>0</v>
      </c>
      <c r="Y185" s="109" t="n">
        <v>70575.2</v>
      </c>
      <c r="Z185" s="109" t="n">
        <v>0</v>
      </c>
      <c r="AA185" s="109" t="n">
        <v>0</v>
      </c>
      <c r="AB185" s="109" t="n">
        <v>0</v>
      </c>
      <c r="AC185" s="109" t="n">
        <v>0</v>
      </c>
      <c r="AD185" s="109" t="n">
        <v>13630</v>
      </c>
      <c r="AE185" s="109" t="n">
        <v>0</v>
      </c>
      <c r="AF185" s="109" t="n">
        <v>0</v>
      </c>
      <c r="AG185" s="109" t="n">
        <v>1993.77</v>
      </c>
      <c r="AH185" s="109" t="n">
        <v>0</v>
      </c>
      <c r="AI185" s="109" t="n">
        <v>0</v>
      </c>
      <c r="AJ185" s="109" t="n">
        <v>1360.75</v>
      </c>
      <c r="AK185" s="109" t="n">
        <v>0</v>
      </c>
      <c r="AL185" s="109" t="n">
        <v>0</v>
      </c>
      <c r="AM185" s="109" t="n">
        <v>0</v>
      </c>
      <c r="AN185" s="109" t="n">
        <v>0</v>
      </c>
      <c r="AO185" s="109" t="n">
        <v>0</v>
      </c>
      <c r="AP185" s="109" t="n">
        <v>0</v>
      </c>
      <c r="AQ185" s="109" t="n">
        <v>0</v>
      </c>
      <c r="AR185" s="109" t="n">
        <v>0</v>
      </c>
      <c r="AS185" s="109" t="n">
        <v>0</v>
      </c>
      <c r="AT185" s="109" t="n">
        <v>15297.93</v>
      </c>
      <c r="AU185" s="109" t="n">
        <v>0</v>
      </c>
      <c r="AV185" s="109" t="n">
        <v>0</v>
      </c>
      <c r="AW185" s="109" t="n">
        <v>0</v>
      </c>
      <c r="AX185" s="109" t="n">
        <v>0</v>
      </c>
      <c r="AY185" s="109" t="n">
        <v>0</v>
      </c>
      <c r="AZ185" s="109" t="n">
        <v>2843.38</v>
      </c>
      <c r="BA185" s="109" t="n">
        <v>0</v>
      </c>
      <c r="BB185" s="109" t="n">
        <v>0</v>
      </c>
      <c r="BC185" s="109" t="n">
        <v>0</v>
      </c>
      <c r="BD185" s="109" t="n">
        <v>0</v>
      </c>
      <c r="BE185" s="109" t="n">
        <v>0</v>
      </c>
      <c r="BF185" s="109" t="n">
        <v>0</v>
      </c>
      <c r="BG185" s="109" t="n">
        <v>21671.91</v>
      </c>
      <c r="BH185" s="109" t="n">
        <v>0</v>
      </c>
      <c r="BI185" s="109" t="n">
        <v>0</v>
      </c>
      <c r="BJ185" s="109" t="n">
        <v>0</v>
      </c>
      <c r="BK185" s="109" t="n">
        <v>11444.65</v>
      </c>
      <c r="BL185" s="109" t="n">
        <v>0</v>
      </c>
      <c r="BM185" s="109" t="n">
        <v>11543.57</v>
      </c>
      <c r="BN185" s="109" t="n">
        <v>0</v>
      </c>
      <c r="BO185" s="109" t="n">
        <v>0</v>
      </c>
      <c r="BP185" s="109" t="n">
        <v>500.2</v>
      </c>
      <c r="BQ185" s="109" t="n">
        <v>0</v>
      </c>
      <c r="BR185" s="109" t="n">
        <v>0</v>
      </c>
      <c r="BS185" s="109" t="n">
        <v>0</v>
      </c>
      <c r="BT185" s="109" t="n">
        <v>0</v>
      </c>
      <c r="BU185" s="109" t="n">
        <v>23925.09</v>
      </c>
      <c r="BV185" s="109" t="n">
        <v>1528.79</v>
      </c>
      <c r="BW185" s="109" t="n">
        <v>0</v>
      </c>
      <c r="BX185" s="109" t="n">
        <v>9951.21</v>
      </c>
      <c r="BY185" s="109" t="n">
        <v>0</v>
      </c>
      <c r="BZ185" s="109" t="n">
        <v>0</v>
      </c>
      <c r="CA185" s="109" t="n">
        <v>0</v>
      </c>
      <c r="CB185" s="109" t="n">
        <v>2714.07</v>
      </c>
      <c r="CC185" s="109" t="n">
        <v>0</v>
      </c>
      <c r="CD185" s="109" t="n">
        <v>0</v>
      </c>
      <c r="CE185" s="109" t="n">
        <v>0</v>
      </c>
      <c r="CF185" s="109" t="n">
        <v>6179.64</v>
      </c>
      <c r="CG185" s="109" t="n">
        <v>0</v>
      </c>
      <c r="CH185" s="109" t="n">
        <v>0</v>
      </c>
      <c r="CI185" s="109" t="n">
        <v>0</v>
      </c>
      <c r="CJ185" s="109" t="n">
        <v>0</v>
      </c>
      <c r="CK185" s="109" t="n">
        <v>35758.28</v>
      </c>
      <c r="CL185" s="109" t="n">
        <v>0</v>
      </c>
      <c r="CM185" s="109" t="n">
        <v>0</v>
      </c>
      <c r="CN185" s="109" t="n">
        <v>0</v>
      </c>
      <c r="CO185" s="109" t="n">
        <v>13244.64</v>
      </c>
      <c r="CP185" s="109" t="n">
        <v>0</v>
      </c>
      <c r="CQ185" s="109" t="n">
        <v>3600.35</v>
      </c>
      <c r="CR185" s="109" t="n">
        <v>0</v>
      </c>
      <c r="CS185" s="109" t="n">
        <v>16918.91</v>
      </c>
      <c r="CT185" s="109" t="n">
        <v>12315.32</v>
      </c>
      <c r="CU185" s="109" t="n">
        <v>32967.7</v>
      </c>
      <c r="CV185" s="109" t="n">
        <v>4417.65</v>
      </c>
      <c r="CW185" s="109" t="n">
        <v>0</v>
      </c>
      <c r="CX185" s="109" t="n">
        <v>0</v>
      </c>
      <c r="CY185" s="109" t="n">
        <v>0</v>
      </c>
      <c r="CZ185" s="109" t="n">
        <v>0</v>
      </c>
      <c r="DA185" s="109" t="n">
        <v>3035.68</v>
      </c>
      <c r="DB185" s="109" t="n">
        <v>0</v>
      </c>
      <c r="DC185" s="109" t="n">
        <v>0</v>
      </c>
      <c r="DD185" s="109" t="n">
        <v>16827.29</v>
      </c>
      <c r="DE185" s="109" t="n">
        <v>0</v>
      </c>
      <c r="DF185" s="109" t="n">
        <v>14717.67</v>
      </c>
      <c r="DG185" s="109" t="n">
        <v>0</v>
      </c>
      <c r="DH185" s="109" t="n">
        <v>0</v>
      </c>
      <c r="DI185" s="109" t="n">
        <v>0</v>
      </c>
      <c r="DJ185" s="109" t="n">
        <v>0</v>
      </c>
      <c r="DK185" s="109" t="n">
        <v>0</v>
      </c>
      <c r="DL185" s="109" t="n">
        <v>8508.57</v>
      </c>
      <c r="DM185" s="109" t="n">
        <v>0</v>
      </c>
      <c r="DN185" s="109" t="n">
        <v>2886.66</v>
      </c>
      <c r="DO185" s="109" t="n">
        <v>0</v>
      </c>
      <c r="DP185" s="109" t="n">
        <v>0</v>
      </c>
      <c r="DQ185" s="109" t="n">
        <v>0</v>
      </c>
      <c r="DR185" s="109" t="n">
        <v>1611.35</v>
      </c>
      <c r="DS185" s="109" t="n">
        <v>0</v>
      </c>
      <c r="DT185" s="109" t="n">
        <v>0</v>
      </c>
      <c r="DU185" s="109" t="n">
        <v>0</v>
      </c>
      <c r="DV185" s="109" t="n">
        <v>0</v>
      </c>
      <c r="DW185" s="109" t="n">
        <v>1895.6</v>
      </c>
      <c r="DX185" s="109" t="n">
        <v>0</v>
      </c>
      <c r="DY185" s="109" t="n">
        <v>0</v>
      </c>
      <c r="DZ185" s="109" t="n">
        <v>0</v>
      </c>
      <c r="EA185" s="109" t="n">
        <v>1924</v>
      </c>
      <c r="EB185" s="109" t="n">
        <v>0</v>
      </c>
      <c r="EC185" s="109" t="n">
        <v>0</v>
      </c>
      <c r="ED185" s="109" t="n">
        <v>0</v>
      </c>
      <c r="EE185" s="109" t="n">
        <v>0</v>
      </c>
      <c r="EF185" s="109" t="n">
        <v>0</v>
      </c>
      <c r="EG185" s="109" t="n">
        <v>0</v>
      </c>
      <c r="EH185" s="109" t="n">
        <v>0</v>
      </c>
      <c r="EI185" s="109" t="n">
        <v>0</v>
      </c>
      <c r="EJ185" s="109" t="n">
        <v>10127.63</v>
      </c>
      <c r="EK185" s="109" t="n">
        <v>0</v>
      </c>
      <c r="EL185" s="109" t="n">
        <v>0</v>
      </c>
      <c r="EM185" s="109" t="n">
        <v>19723.31</v>
      </c>
      <c r="EN185" s="109" t="n">
        <v>44962.82</v>
      </c>
      <c r="EO185" s="109" t="n">
        <v>0</v>
      </c>
      <c r="EP185" s="109" t="n">
        <v>10682.39</v>
      </c>
      <c r="EQ185" s="109" t="n">
        <v>0</v>
      </c>
      <c r="ER185" s="109" t="n">
        <v>10015.85</v>
      </c>
      <c r="ES185" s="109" t="n">
        <v>5624.98</v>
      </c>
      <c r="ET185" s="109" t="n">
        <v>0</v>
      </c>
      <c r="EU185" s="109" t="n">
        <v>0</v>
      </c>
      <c r="EV185" s="109" t="n">
        <v>0</v>
      </c>
      <c r="EW185" s="109" t="n">
        <v>0</v>
      </c>
      <c r="EX185" s="109" t="n">
        <v>0</v>
      </c>
      <c r="EY185" s="109" t="n">
        <f aca="false">ROUND(SUM(F185:EX185),5)</f>
        <v>562735.23</v>
      </c>
      <c r="EZ185" s="114"/>
      <c r="FA185" s="125"/>
      <c r="FB185" s="114"/>
      <c r="FC185" s="125"/>
      <c r="FD185" s="114"/>
      <c r="FE185" s="125"/>
      <c r="FF185" s="114"/>
      <c r="FG185" s="125"/>
      <c r="FH185" s="114"/>
      <c r="FI185" s="125"/>
      <c r="FJ185" s="114"/>
      <c r="FK185" s="125"/>
      <c r="FL185" s="114"/>
      <c r="FM185" s="125"/>
      <c r="FN185" s="114"/>
      <c r="FO185" s="125"/>
      <c r="FP185" s="114"/>
      <c r="FQ185" s="125"/>
      <c r="FR185" s="114"/>
      <c r="FS185" s="125"/>
      <c r="FT185" s="114"/>
      <c r="FU185" s="125"/>
      <c r="FV185" s="114"/>
      <c r="FW185" s="125"/>
      <c r="FX185" s="114"/>
      <c r="FY185" s="125"/>
      <c r="FZ185" s="114"/>
      <c r="GA185" s="125"/>
      <c r="GB185" s="114"/>
      <c r="GC185" s="125"/>
      <c r="GD185" s="114"/>
      <c r="GE185" s="125"/>
      <c r="GF185" s="114"/>
      <c r="GG185" s="125"/>
      <c r="GH185" s="114"/>
      <c r="GI185" s="125"/>
      <c r="GJ185" s="114"/>
      <c r="GK185" s="125"/>
      <c r="GL185" s="114"/>
      <c r="GM185" s="125"/>
      <c r="GN185" s="114"/>
      <c r="GO185" s="125"/>
      <c r="GP185" s="114"/>
      <c r="GQ185" s="125"/>
      <c r="GR185" s="114"/>
      <c r="GS185" s="125"/>
      <c r="GT185" s="114"/>
      <c r="GU185" s="125"/>
      <c r="GV185" s="114"/>
      <c r="GW185" s="125"/>
      <c r="GX185" s="114"/>
      <c r="GY185" s="125"/>
      <c r="GZ185" s="114"/>
      <c r="HA185" s="125"/>
      <c r="HB185" s="114"/>
      <c r="HC185" s="125"/>
      <c r="HD185" s="114"/>
      <c r="HE185" s="125"/>
      <c r="HF185" s="114"/>
      <c r="HG185" s="125"/>
      <c r="HH185" s="114"/>
      <c r="HI185" s="125"/>
      <c r="HJ185" s="114"/>
      <c r="HK185" s="125"/>
      <c r="HL185" s="114"/>
      <c r="HM185" s="125"/>
      <c r="HN185" s="114"/>
      <c r="HO185" s="125"/>
      <c r="HP185" s="114"/>
      <c r="HQ185" s="125"/>
      <c r="HR185" s="114"/>
      <c r="HS185" s="125"/>
      <c r="HT185" s="114"/>
      <c r="HU185" s="125"/>
      <c r="HV185" s="114"/>
      <c r="HW185" s="125"/>
      <c r="HX185" s="114"/>
      <c r="HY185" s="125"/>
      <c r="HZ185" s="114"/>
      <c r="IA185" s="125"/>
      <c r="IB185" s="114"/>
      <c r="IC185" s="125"/>
      <c r="ID185" s="114"/>
      <c r="IE185" s="125"/>
      <c r="IF185" s="114"/>
      <c r="IG185" s="125"/>
      <c r="IH185" s="114"/>
      <c r="II185" s="125"/>
      <c r="IJ185" s="114"/>
      <c r="IK185" s="125"/>
      <c r="IL185" s="114"/>
      <c r="IM185" s="125"/>
      <c r="IN185" s="114"/>
      <c r="IO185" s="125"/>
      <c r="IP185" s="114"/>
      <c r="IQ185" s="125"/>
      <c r="IR185" s="114"/>
      <c r="IS185" s="125"/>
      <c r="IT185" s="114"/>
      <c r="IU185" s="125"/>
      <c r="IV185" s="114"/>
      <c r="IW185" s="125"/>
      <c r="IX185" s="114"/>
      <c r="IY185" s="125"/>
      <c r="IZ185" s="114"/>
      <c r="JA185" s="125"/>
      <c r="JB185" s="114"/>
      <c r="JC185" s="125"/>
      <c r="JD185" s="114"/>
      <c r="JE185" s="125"/>
      <c r="JF185" s="114"/>
      <c r="JG185" s="125"/>
      <c r="JH185" s="114"/>
      <c r="JI185" s="125"/>
      <c r="JJ185" s="114"/>
      <c r="JK185" s="125"/>
      <c r="JL185" s="114"/>
      <c r="JM185" s="125"/>
      <c r="JN185" s="114"/>
      <c r="JO185" s="125"/>
      <c r="JP185" s="114"/>
      <c r="JQ185" s="125"/>
      <c r="JR185" s="114"/>
      <c r="JS185" s="125"/>
      <c r="JT185" s="114"/>
      <c r="JU185" s="125"/>
      <c r="JV185" s="114"/>
      <c r="JW185" s="125"/>
      <c r="JX185" s="114"/>
      <c r="JY185" s="126"/>
      <c r="JZ185" s="126"/>
      <c r="KA185" s="126"/>
      <c r="KB185" s="126"/>
      <c r="KC185" s="126"/>
      <c r="KD185" s="126"/>
      <c r="KE185" s="126"/>
      <c r="KF185" s="126"/>
      <c r="KG185" s="126"/>
      <c r="KH185" s="126"/>
      <c r="KI185" s="126"/>
      <c r="KJ185" s="126"/>
      <c r="KK185" s="126"/>
      <c r="KL185" s="126"/>
    </row>
    <row r="186" customFormat="false" ht="13.8" hidden="false" customHeight="false" outlineLevel="0" collapsed="false">
      <c r="A186" s="76"/>
      <c r="B186" s="76"/>
      <c r="C186" s="76"/>
      <c r="D186" s="76"/>
      <c r="E186" s="76" t="s">
        <v>215</v>
      </c>
      <c r="F186" s="109" t="n">
        <v>0</v>
      </c>
      <c r="G186" s="109" t="n">
        <v>0</v>
      </c>
      <c r="H186" s="109" t="n">
        <v>0</v>
      </c>
      <c r="I186" s="109" t="n">
        <v>0</v>
      </c>
      <c r="J186" s="109" t="n">
        <v>0</v>
      </c>
      <c r="K186" s="109" t="n">
        <v>0</v>
      </c>
      <c r="L186" s="109" t="n">
        <v>0</v>
      </c>
      <c r="M186" s="109" t="n">
        <v>0</v>
      </c>
      <c r="N186" s="109" t="n">
        <v>0</v>
      </c>
      <c r="O186" s="109" t="n">
        <v>0</v>
      </c>
      <c r="P186" s="109" t="n">
        <v>0</v>
      </c>
      <c r="Q186" s="109" t="n">
        <v>0</v>
      </c>
      <c r="R186" s="109" t="n">
        <v>0</v>
      </c>
      <c r="S186" s="109" t="n">
        <v>0</v>
      </c>
      <c r="T186" s="109" t="n">
        <v>0</v>
      </c>
      <c r="U186" s="109" t="n">
        <v>0</v>
      </c>
      <c r="V186" s="109" t="n">
        <v>0</v>
      </c>
      <c r="W186" s="109" t="n">
        <v>0</v>
      </c>
      <c r="X186" s="109" t="n">
        <v>0</v>
      </c>
      <c r="Y186" s="109" t="n">
        <v>0</v>
      </c>
      <c r="Z186" s="109" t="n">
        <v>0</v>
      </c>
      <c r="AA186" s="109" t="n">
        <v>0</v>
      </c>
      <c r="AB186" s="109" t="n">
        <v>0</v>
      </c>
      <c r="AC186" s="109" t="n">
        <v>0</v>
      </c>
      <c r="AD186" s="109" t="n">
        <v>0</v>
      </c>
      <c r="AE186" s="109" t="n">
        <v>0</v>
      </c>
      <c r="AF186" s="109" t="n">
        <v>0</v>
      </c>
      <c r="AG186" s="109" t="n">
        <v>0</v>
      </c>
      <c r="AH186" s="109" t="n">
        <v>0</v>
      </c>
      <c r="AI186" s="109" t="n">
        <v>0</v>
      </c>
      <c r="AJ186" s="109" t="n">
        <v>0</v>
      </c>
      <c r="AK186" s="109" t="n">
        <v>0</v>
      </c>
      <c r="AL186" s="109" t="n">
        <v>0</v>
      </c>
      <c r="AM186" s="109" t="n">
        <v>0</v>
      </c>
      <c r="AN186" s="109" t="n">
        <v>0</v>
      </c>
      <c r="AO186" s="109" t="n">
        <v>0</v>
      </c>
      <c r="AP186" s="109" t="n">
        <v>0</v>
      </c>
      <c r="AQ186" s="109" t="n">
        <v>0</v>
      </c>
      <c r="AR186" s="109" t="n">
        <v>0</v>
      </c>
      <c r="AS186" s="109" t="n">
        <v>0</v>
      </c>
      <c r="AT186" s="109" t="n">
        <v>0</v>
      </c>
      <c r="AU186" s="109" t="n">
        <v>0</v>
      </c>
      <c r="AV186" s="109" t="n">
        <v>0</v>
      </c>
      <c r="AW186" s="109" t="n">
        <v>0</v>
      </c>
      <c r="AX186" s="109" t="n">
        <v>0</v>
      </c>
      <c r="AY186" s="109" t="n">
        <v>0</v>
      </c>
      <c r="AZ186" s="109" t="n">
        <v>0</v>
      </c>
      <c r="BA186" s="109" t="n">
        <v>0</v>
      </c>
      <c r="BB186" s="109" t="n">
        <v>0</v>
      </c>
      <c r="BC186" s="109" t="n">
        <v>0</v>
      </c>
      <c r="BD186" s="109" t="n">
        <v>0</v>
      </c>
      <c r="BE186" s="109" t="n">
        <v>0</v>
      </c>
      <c r="BF186" s="109" t="n">
        <v>0</v>
      </c>
      <c r="BG186" s="109" t="n">
        <v>0</v>
      </c>
      <c r="BH186" s="109" t="n">
        <v>0</v>
      </c>
      <c r="BI186" s="109" t="n">
        <v>0</v>
      </c>
      <c r="BJ186" s="109" t="n">
        <v>0</v>
      </c>
      <c r="BK186" s="109" t="n">
        <v>0</v>
      </c>
      <c r="BL186" s="109" t="n">
        <v>0</v>
      </c>
      <c r="BM186" s="109" t="n">
        <v>0</v>
      </c>
      <c r="BN186" s="109" t="n">
        <v>0</v>
      </c>
      <c r="BO186" s="109" t="n">
        <v>0</v>
      </c>
      <c r="BP186" s="109" t="n">
        <v>0</v>
      </c>
      <c r="BQ186" s="109" t="n">
        <v>0</v>
      </c>
      <c r="BR186" s="109" t="n">
        <v>0</v>
      </c>
      <c r="BS186" s="109" t="n">
        <v>0</v>
      </c>
      <c r="BT186" s="109" t="n">
        <v>0</v>
      </c>
      <c r="BU186" s="109" t="n">
        <v>0</v>
      </c>
      <c r="BV186" s="109" t="n">
        <v>0</v>
      </c>
      <c r="BW186" s="109" t="n">
        <v>0</v>
      </c>
      <c r="BX186" s="109" t="n">
        <v>0</v>
      </c>
      <c r="BY186" s="109" t="n">
        <v>0</v>
      </c>
      <c r="BZ186" s="109" t="n">
        <v>0</v>
      </c>
      <c r="CA186" s="109" t="n">
        <v>0</v>
      </c>
      <c r="CB186" s="109" t="n">
        <v>0</v>
      </c>
      <c r="CC186" s="109" t="n">
        <v>0</v>
      </c>
      <c r="CD186" s="109" t="n">
        <v>0</v>
      </c>
      <c r="CE186" s="109" t="n">
        <v>0</v>
      </c>
      <c r="CF186" s="109" t="n">
        <v>0</v>
      </c>
      <c r="CG186" s="109" t="n">
        <v>0</v>
      </c>
      <c r="CH186" s="109" t="n">
        <v>0</v>
      </c>
      <c r="CI186" s="109" t="n">
        <v>0</v>
      </c>
      <c r="CJ186" s="109" t="n">
        <v>0</v>
      </c>
      <c r="CK186" s="109" t="n">
        <v>0</v>
      </c>
      <c r="CL186" s="109" t="n">
        <v>0</v>
      </c>
      <c r="CM186" s="109" t="n">
        <v>0</v>
      </c>
      <c r="CN186" s="109" t="n">
        <v>0</v>
      </c>
      <c r="CO186" s="109" t="n">
        <v>0</v>
      </c>
      <c r="CP186" s="109" t="n">
        <v>0</v>
      </c>
      <c r="CQ186" s="109" t="n">
        <v>0</v>
      </c>
      <c r="CR186" s="109" t="n">
        <v>0</v>
      </c>
      <c r="CS186" s="109" t="n">
        <v>0</v>
      </c>
      <c r="CT186" s="109" t="n">
        <v>0</v>
      </c>
      <c r="CU186" s="109" t="n">
        <v>0</v>
      </c>
      <c r="CV186" s="109" t="n">
        <v>0</v>
      </c>
      <c r="CW186" s="109" t="n">
        <v>0</v>
      </c>
      <c r="CX186" s="109" t="n">
        <v>0</v>
      </c>
      <c r="CY186" s="109" t="n">
        <v>0</v>
      </c>
      <c r="CZ186" s="109" t="n">
        <v>0</v>
      </c>
      <c r="DA186" s="109" t="n">
        <v>0</v>
      </c>
      <c r="DB186" s="109" t="n">
        <v>0</v>
      </c>
      <c r="DC186" s="109" t="n">
        <v>0</v>
      </c>
      <c r="DD186" s="109" t="n">
        <v>0</v>
      </c>
      <c r="DE186" s="109" t="n">
        <v>0</v>
      </c>
      <c r="DF186" s="109" t="n">
        <v>0</v>
      </c>
      <c r="DG186" s="109" t="n">
        <v>0</v>
      </c>
      <c r="DH186" s="109" t="n">
        <v>0</v>
      </c>
      <c r="DI186" s="109" t="n">
        <v>0</v>
      </c>
      <c r="DJ186" s="109" t="n">
        <v>0</v>
      </c>
      <c r="DK186" s="109" t="n">
        <v>0</v>
      </c>
      <c r="DL186" s="109" t="n">
        <v>0</v>
      </c>
      <c r="DM186" s="109" t="n">
        <v>0</v>
      </c>
      <c r="DN186" s="109" t="n">
        <v>0</v>
      </c>
      <c r="DO186" s="109" t="n">
        <v>0</v>
      </c>
      <c r="DP186" s="109" t="n">
        <v>0</v>
      </c>
      <c r="DQ186" s="109" t="n">
        <v>0</v>
      </c>
      <c r="DR186" s="109" t="n">
        <v>0</v>
      </c>
      <c r="DS186" s="109" t="n">
        <v>0</v>
      </c>
      <c r="DT186" s="109" t="n">
        <v>0</v>
      </c>
      <c r="DU186" s="109" t="n">
        <v>0</v>
      </c>
      <c r="DV186" s="109" t="n">
        <v>0</v>
      </c>
      <c r="DW186" s="109" t="n">
        <v>0</v>
      </c>
      <c r="DX186" s="109" t="n">
        <v>0</v>
      </c>
      <c r="DY186" s="109" t="n">
        <v>0</v>
      </c>
      <c r="DZ186" s="109" t="n">
        <v>0</v>
      </c>
      <c r="EA186" s="109" t="n">
        <v>0</v>
      </c>
      <c r="EB186" s="109" t="n">
        <v>0</v>
      </c>
      <c r="EC186" s="109" t="n">
        <v>0</v>
      </c>
      <c r="ED186" s="109" t="n">
        <v>0</v>
      </c>
      <c r="EE186" s="109" t="n">
        <v>0</v>
      </c>
      <c r="EF186" s="109" t="n">
        <v>0</v>
      </c>
      <c r="EG186" s="109" t="n">
        <v>0</v>
      </c>
      <c r="EH186" s="109" t="n">
        <v>0</v>
      </c>
      <c r="EI186" s="109" t="n">
        <v>0</v>
      </c>
      <c r="EJ186" s="109" t="n">
        <v>0</v>
      </c>
      <c r="EK186" s="109" t="n">
        <v>0</v>
      </c>
      <c r="EL186" s="109" t="n">
        <v>0</v>
      </c>
      <c r="EM186" s="109" t="n">
        <v>0</v>
      </c>
      <c r="EN186" s="109" t="n">
        <v>0</v>
      </c>
      <c r="EO186" s="109" t="n">
        <v>0</v>
      </c>
      <c r="EP186" s="109" t="n">
        <v>0</v>
      </c>
      <c r="EQ186" s="109" t="n">
        <v>0</v>
      </c>
      <c r="ER186" s="109" t="n">
        <v>0</v>
      </c>
      <c r="ES186" s="109" t="n">
        <v>0</v>
      </c>
      <c r="ET186" s="109" t="n">
        <v>0</v>
      </c>
      <c r="EU186" s="109" t="n">
        <v>0</v>
      </c>
      <c r="EV186" s="109" t="n">
        <v>0</v>
      </c>
      <c r="EW186" s="109" t="n">
        <v>0</v>
      </c>
      <c r="EX186" s="109" t="n">
        <v>0</v>
      </c>
      <c r="EY186" s="109" t="n">
        <f aca="false">ROUND(SUM(F186:EX186),5)</f>
        <v>0</v>
      </c>
      <c r="EZ186" s="114"/>
      <c r="FA186" s="125"/>
      <c r="FB186" s="114"/>
      <c r="FC186" s="125"/>
      <c r="FD186" s="114"/>
      <c r="FE186" s="125"/>
      <c r="FF186" s="114"/>
      <c r="FG186" s="125"/>
      <c r="FH186" s="114"/>
      <c r="FI186" s="125"/>
      <c r="FJ186" s="114"/>
      <c r="FK186" s="125"/>
      <c r="FL186" s="114"/>
      <c r="FM186" s="125"/>
      <c r="FN186" s="114"/>
      <c r="FO186" s="125"/>
      <c r="FP186" s="114"/>
      <c r="FQ186" s="125"/>
      <c r="FR186" s="114"/>
      <c r="FS186" s="125"/>
      <c r="FT186" s="114"/>
      <c r="FU186" s="125"/>
      <c r="FV186" s="114"/>
      <c r="FW186" s="125"/>
      <c r="FX186" s="114"/>
      <c r="FY186" s="125"/>
      <c r="FZ186" s="114"/>
      <c r="GA186" s="125"/>
      <c r="GB186" s="114"/>
      <c r="GC186" s="125"/>
      <c r="GD186" s="114"/>
      <c r="GE186" s="125"/>
      <c r="GF186" s="114"/>
      <c r="GG186" s="125"/>
      <c r="GH186" s="114"/>
      <c r="GI186" s="125"/>
      <c r="GJ186" s="114"/>
      <c r="GK186" s="125"/>
      <c r="GL186" s="114"/>
      <c r="GM186" s="125"/>
      <c r="GN186" s="114"/>
      <c r="GO186" s="125"/>
      <c r="GP186" s="114"/>
      <c r="GQ186" s="125"/>
      <c r="GR186" s="114"/>
      <c r="GS186" s="125"/>
      <c r="GT186" s="114"/>
      <c r="GU186" s="125"/>
      <c r="GV186" s="114"/>
      <c r="GW186" s="125"/>
      <c r="GX186" s="114"/>
      <c r="GY186" s="125"/>
      <c r="GZ186" s="114"/>
      <c r="HA186" s="125"/>
      <c r="HB186" s="114"/>
      <c r="HC186" s="125"/>
      <c r="HD186" s="114"/>
      <c r="HE186" s="125"/>
      <c r="HF186" s="114"/>
      <c r="HG186" s="125"/>
      <c r="HH186" s="114"/>
      <c r="HI186" s="125"/>
      <c r="HJ186" s="114"/>
      <c r="HK186" s="125"/>
      <c r="HL186" s="114"/>
      <c r="HM186" s="125"/>
      <c r="HN186" s="114"/>
      <c r="HO186" s="125"/>
      <c r="HP186" s="114"/>
      <c r="HQ186" s="125"/>
      <c r="HR186" s="114"/>
      <c r="HS186" s="125"/>
      <c r="HT186" s="114"/>
      <c r="HU186" s="125"/>
      <c r="HV186" s="114"/>
      <c r="HW186" s="125"/>
      <c r="HX186" s="114"/>
      <c r="HY186" s="125"/>
      <c r="HZ186" s="114"/>
      <c r="IA186" s="125"/>
      <c r="IB186" s="114"/>
      <c r="IC186" s="125"/>
      <c r="ID186" s="114"/>
      <c r="IE186" s="125"/>
      <c r="IF186" s="114"/>
      <c r="IG186" s="125"/>
      <c r="IH186" s="114"/>
      <c r="II186" s="125"/>
      <c r="IJ186" s="114"/>
      <c r="IK186" s="125"/>
      <c r="IL186" s="114"/>
      <c r="IM186" s="125"/>
      <c r="IN186" s="114"/>
      <c r="IO186" s="125"/>
      <c r="IP186" s="114"/>
      <c r="IQ186" s="125"/>
      <c r="IR186" s="114"/>
      <c r="IS186" s="125"/>
      <c r="IT186" s="114"/>
      <c r="IU186" s="125"/>
      <c r="IV186" s="114"/>
      <c r="IW186" s="125"/>
      <c r="IX186" s="114"/>
      <c r="IY186" s="125"/>
      <c r="IZ186" s="114"/>
      <c r="JA186" s="125"/>
      <c r="JB186" s="114"/>
      <c r="JC186" s="125"/>
      <c r="JD186" s="114"/>
      <c r="JE186" s="125"/>
      <c r="JF186" s="114"/>
      <c r="JG186" s="125"/>
      <c r="JH186" s="114"/>
      <c r="JI186" s="125"/>
      <c r="JJ186" s="114"/>
      <c r="JK186" s="125"/>
      <c r="JL186" s="114"/>
      <c r="JM186" s="125"/>
      <c r="JN186" s="114"/>
      <c r="JO186" s="125"/>
      <c r="JP186" s="114"/>
      <c r="JQ186" s="125"/>
      <c r="JR186" s="114"/>
      <c r="JS186" s="125"/>
      <c r="JT186" s="114"/>
      <c r="JU186" s="125"/>
      <c r="JV186" s="114"/>
      <c r="JW186" s="125"/>
      <c r="JX186" s="114"/>
      <c r="JY186" s="126"/>
      <c r="JZ186" s="126"/>
      <c r="KA186" s="126"/>
      <c r="KB186" s="126"/>
      <c r="KC186" s="126"/>
      <c r="KD186" s="126"/>
      <c r="KE186" s="126"/>
      <c r="KF186" s="126"/>
      <c r="KG186" s="126"/>
      <c r="KH186" s="126"/>
      <c r="KI186" s="126"/>
      <c r="KJ186" s="126"/>
      <c r="KK186" s="126"/>
      <c r="KL186" s="126"/>
    </row>
    <row r="187" customFormat="false" ht="13.8" hidden="false" customHeight="false" outlineLevel="0" collapsed="false">
      <c r="A187" s="76"/>
      <c r="B187" s="76"/>
      <c r="C187" s="76"/>
      <c r="D187" s="76"/>
      <c r="E187" s="76" t="s">
        <v>216</v>
      </c>
      <c r="F187" s="109" t="n">
        <v>0</v>
      </c>
      <c r="G187" s="109" t="n">
        <v>596.53</v>
      </c>
      <c r="H187" s="109" t="n">
        <v>5047.6</v>
      </c>
      <c r="I187" s="109" t="n">
        <v>0</v>
      </c>
      <c r="J187" s="109" t="n">
        <v>6265.8</v>
      </c>
      <c r="K187" s="109" t="n">
        <v>693.82</v>
      </c>
      <c r="L187" s="109" t="n">
        <v>0</v>
      </c>
      <c r="M187" s="109" t="n">
        <v>0</v>
      </c>
      <c r="N187" s="109" t="n">
        <v>5716.97</v>
      </c>
      <c r="O187" s="109" t="n">
        <v>3633.6</v>
      </c>
      <c r="P187" s="109" t="n">
        <v>0</v>
      </c>
      <c r="Q187" s="109" t="n">
        <v>1685.34</v>
      </c>
      <c r="R187" s="109" t="n">
        <v>0</v>
      </c>
      <c r="S187" s="109" t="n">
        <v>0</v>
      </c>
      <c r="T187" s="109" t="n">
        <v>0</v>
      </c>
      <c r="U187" s="109" t="n">
        <v>0</v>
      </c>
      <c r="V187" s="109" t="n">
        <v>3577.62</v>
      </c>
      <c r="W187" s="109" t="n">
        <v>0</v>
      </c>
      <c r="X187" s="109" t="n">
        <v>0</v>
      </c>
      <c r="Y187" s="109" t="n">
        <v>5254.32</v>
      </c>
      <c r="Z187" s="109" t="n">
        <v>0</v>
      </c>
      <c r="AA187" s="109" t="n">
        <v>0</v>
      </c>
      <c r="AB187" s="109" t="n">
        <v>0</v>
      </c>
      <c r="AC187" s="109" t="n">
        <v>0</v>
      </c>
      <c r="AD187" s="109" t="n">
        <v>1079.62</v>
      </c>
      <c r="AE187" s="109" t="n">
        <v>0</v>
      </c>
      <c r="AF187" s="109" t="n">
        <v>0</v>
      </c>
      <c r="AG187" s="109" t="n">
        <v>876.12</v>
      </c>
      <c r="AH187" s="109" t="n">
        <v>0</v>
      </c>
      <c r="AI187" s="109" t="n">
        <v>0</v>
      </c>
      <c r="AJ187" s="109" t="n">
        <v>0</v>
      </c>
      <c r="AK187" s="109" t="n">
        <v>0</v>
      </c>
      <c r="AL187" s="109" t="n">
        <v>0</v>
      </c>
      <c r="AM187" s="109" t="n">
        <v>0</v>
      </c>
      <c r="AN187" s="109" t="n">
        <v>0</v>
      </c>
      <c r="AO187" s="109" t="n">
        <v>0</v>
      </c>
      <c r="AP187" s="109" t="n">
        <v>0</v>
      </c>
      <c r="AQ187" s="109" t="n">
        <v>0</v>
      </c>
      <c r="AR187" s="109" t="n">
        <v>0</v>
      </c>
      <c r="AS187" s="109" t="n">
        <v>0</v>
      </c>
      <c r="AT187" s="109" t="n">
        <v>3412.59</v>
      </c>
      <c r="AU187" s="109" t="n">
        <v>0</v>
      </c>
      <c r="AV187" s="109" t="n">
        <v>0</v>
      </c>
      <c r="AW187" s="109" t="n">
        <v>0</v>
      </c>
      <c r="AX187" s="109" t="n">
        <v>0</v>
      </c>
      <c r="AY187" s="109" t="n">
        <v>0</v>
      </c>
      <c r="AZ187" s="109" t="n">
        <v>821.9</v>
      </c>
      <c r="BA187" s="109" t="n">
        <v>0</v>
      </c>
      <c r="BB187" s="109" t="n">
        <v>0</v>
      </c>
      <c r="BC187" s="109" t="n">
        <v>0</v>
      </c>
      <c r="BD187" s="109" t="n">
        <v>0</v>
      </c>
      <c r="BE187" s="109" t="n">
        <v>0</v>
      </c>
      <c r="BF187" s="109" t="n">
        <v>0</v>
      </c>
      <c r="BG187" s="109" t="n">
        <v>1921.19</v>
      </c>
      <c r="BH187" s="109" t="n">
        <v>0</v>
      </c>
      <c r="BI187" s="109" t="n">
        <v>0</v>
      </c>
      <c r="BJ187" s="109" t="n">
        <v>0</v>
      </c>
      <c r="BK187" s="109" t="n">
        <v>7972.19</v>
      </c>
      <c r="BL187" s="109" t="n">
        <v>0</v>
      </c>
      <c r="BM187" s="109" t="n">
        <v>3484.44</v>
      </c>
      <c r="BN187" s="109" t="n">
        <v>0</v>
      </c>
      <c r="BO187" s="109" t="n">
        <v>0</v>
      </c>
      <c r="BP187" s="109" t="n">
        <v>377.96</v>
      </c>
      <c r="BQ187" s="109" t="n">
        <v>0</v>
      </c>
      <c r="BR187" s="109" t="n">
        <v>0</v>
      </c>
      <c r="BS187" s="109" t="n">
        <v>0</v>
      </c>
      <c r="BT187" s="109" t="n">
        <v>0</v>
      </c>
      <c r="BU187" s="109" t="n">
        <v>1102.28</v>
      </c>
      <c r="BV187" s="109" t="n">
        <v>650</v>
      </c>
      <c r="BW187" s="109" t="n">
        <v>0</v>
      </c>
      <c r="BX187" s="109" t="n">
        <v>1660.52</v>
      </c>
      <c r="BY187" s="109" t="n">
        <v>0</v>
      </c>
      <c r="BZ187" s="109" t="n">
        <v>0</v>
      </c>
      <c r="CA187" s="109" t="n">
        <v>0</v>
      </c>
      <c r="CB187" s="109" t="n">
        <v>620.27</v>
      </c>
      <c r="CC187" s="109" t="n">
        <v>0</v>
      </c>
      <c r="CD187" s="109" t="n">
        <v>0</v>
      </c>
      <c r="CE187" s="109" t="n">
        <v>0</v>
      </c>
      <c r="CF187" s="109" t="n">
        <v>1667.59</v>
      </c>
      <c r="CG187" s="109" t="n">
        <v>0</v>
      </c>
      <c r="CH187" s="109" t="n">
        <v>0</v>
      </c>
      <c r="CI187" s="109" t="n">
        <v>0</v>
      </c>
      <c r="CJ187" s="109" t="n">
        <v>0</v>
      </c>
      <c r="CK187" s="109" t="n">
        <v>3072.4</v>
      </c>
      <c r="CL187" s="109" t="n">
        <v>0</v>
      </c>
      <c r="CM187" s="109" t="n">
        <v>0</v>
      </c>
      <c r="CN187" s="109" t="n">
        <v>0</v>
      </c>
      <c r="CO187" s="109" t="n">
        <v>1631.33</v>
      </c>
      <c r="CP187" s="109" t="n">
        <v>0</v>
      </c>
      <c r="CQ187" s="109" t="n">
        <v>1803.26</v>
      </c>
      <c r="CR187" s="109" t="n">
        <v>0</v>
      </c>
      <c r="CS187" s="109" t="n">
        <v>2609.69</v>
      </c>
      <c r="CT187" s="109" t="n">
        <v>4596.76</v>
      </c>
      <c r="CU187" s="109" t="n">
        <v>4012.46</v>
      </c>
      <c r="CV187" s="109" t="n">
        <v>5600.13</v>
      </c>
      <c r="CW187" s="109" t="n">
        <v>0</v>
      </c>
      <c r="CX187" s="109" t="n">
        <v>0</v>
      </c>
      <c r="CY187" s="109" t="n">
        <v>0</v>
      </c>
      <c r="CZ187" s="109" t="n">
        <v>0</v>
      </c>
      <c r="DA187" s="109" t="n">
        <v>1447.09</v>
      </c>
      <c r="DB187" s="109" t="n">
        <v>0</v>
      </c>
      <c r="DC187" s="109" t="n">
        <v>0</v>
      </c>
      <c r="DD187" s="109" t="n">
        <v>8293.53</v>
      </c>
      <c r="DE187" s="109" t="n">
        <v>0</v>
      </c>
      <c r="DF187" s="109" t="n">
        <v>6079.76</v>
      </c>
      <c r="DG187" s="109" t="n">
        <v>0</v>
      </c>
      <c r="DH187" s="109" t="n">
        <v>0</v>
      </c>
      <c r="DI187" s="109" t="n">
        <v>0</v>
      </c>
      <c r="DJ187" s="109" t="n">
        <v>0</v>
      </c>
      <c r="DK187" s="109" t="n">
        <v>0</v>
      </c>
      <c r="DL187" s="109" t="n">
        <v>2899</v>
      </c>
      <c r="DM187" s="109" t="n">
        <v>0</v>
      </c>
      <c r="DN187" s="109" t="n">
        <v>3090.12</v>
      </c>
      <c r="DO187" s="109" t="n">
        <v>0</v>
      </c>
      <c r="DP187" s="109" t="n">
        <v>0</v>
      </c>
      <c r="DQ187" s="109" t="n">
        <v>0</v>
      </c>
      <c r="DR187" s="109" t="n">
        <v>695.78</v>
      </c>
      <c r="DS187" s="109" t="n">
        <v>0</v>
      </c>
      <c r="DT187" s="109" t="n">
        <v>0</v>
      </c>
      <c r="DU187" s="109" t="n">
        <v>0</v>
      </c>
      <c r="DV187" s="109" t="n">
        <v>0</v>
      </c>
      <c r="DW187" s="109" t="n">
        <v>2763.17</v>
      </c>
      <c r="DX187" s="109" t="n">
        <v>0</v>
      </c>
      <c r="DY187" s="109" t="n">
        <v>0</v>
      </c>
      <c r="DZ187" s="109" t="n">
        <v>0</v>
      </c>
      <c r="EA187" s="109" t="n">
        <v>0</v>
      </c>
      <c r="EB187" s="109" t="n">
        <v>0</v>
      </c>
      <c r="EC187" s="109" t="n">
        <v>0</v>
      </c>
      <c r="ED187" s="109" t="n">
        <v>0</v>
      </c>
      <c r="EE187" s="109" t="n">
        <v>0</v>
      </c>
      <c r="EF187" s="109" t="n">
        <v>0</v>
      </c>
      <c r="EG187" s="109" t="n">
        <v>0</v>
      </c>
      <c r="EH187" s="109" t="n">
        <v>0</v>
      </c>
      <c r="EI187" s="109" t="n">
        <v>0</v>
      </c>
      <c r="EJ187" s="109" t="n">
        <v>5164.11</v>
      </c>
      <c r="EK187" s="109" t="n">
        <v>0</v>
      </c>
      <c r="EL187" s="109" t="n">
        <v>0</v>
      </c>
      <c r="EM187" s="109" t="n">
        <v>3603.98</v>
      </c>
      <c r="EN187" s="109" t="n">
        <v>3776.28</v>
      </c>
      <c r="EO187" s="109" t="n">
        <v>0</v>
      </c>
      <c r="EP187" s="109" t="n">
        <v>849.49</v>
      </c>
      <c r="EQ187" s="109" t="n">
        <v>0</v>
      </c>
      <c r="ER187" s="109" t="n">
        <v>3031.69</v>
      </c>
      <c r="ES187" s="109" t="n">
        <v>2587.54</v>
      </c>
      <c r="ET187" s="109" t="n">
        <v>0</v>
      </c>
      <c r="EU187" s="109" t="n">
        <v>0</v>
      </c>
      <c r="EV187" s="109" t="n">
        <v>0</v>
      </c>
      <c r="EW187" s="109" t="n">
        <v>0</v>
      </c>
      <c r="EX187" s="109" t="n">
        <v>0</v>
      </c>
      <c r="EY187" s="109" t="n">
        <f aca="false">ROUND(SUM(F187:EX187),5)</f>
        <v>125725.84</v>
      </c>
      <c r="EZ187" s="114"/>
      <c r="FA187" s="125"/>
      <c r="FB187" s="114"/>
      <c r="FC187" s="125"/>
      <c r="FD187" s="114"/>
      <c r="FE187" s="125"/>
      <c r="FF187" s="114"/>
      <c r="FG187" s="125"/>
      <c r="FH187" s="114"/>
      <c r="FI187" s="125"/>
      <c r="FJ187" s="114"/>
      <c r="FK187" s="125"/>
      <c r="FL187" s="114"/>
      <c r="FM187" s="125"/>
      <c r="FN187" s="114"/>
      <c r="FO187" s="125"/>
      <c r="FP187" s="114"/>
      <c r="FQ187" s="125"/>
      <c r="FR187" s="114"/>
      <c r="FS187" s="125"/>
      <c r="FT187" s="114"/>
      <c r="FU187" s="125"/>
      <c r="FV187" s="114"/>
      <c r="FW187" s="125"/>
      <c r="FX187" s="114"/>
      <c r="FY187" s="125"/>
      <c r="FZ187" s="114"/>
      <c r="GA187" s="125"/>
      <c r="GB187" s="114"/>
      <c r="GC187" s="125"/>
      <c r="GD187" s="114"/>
      <c r="GE187" s="125"/>
      <c r="GF187" s="114"/>
      <c r="GG187" s="125"/>
      <c r="GH187" s="114"/>
      <c r="GI187" s="125"/>
      <c r="GJ187" s="114"/>
      <c r="GK187" s="125"/>
      <c r="GL187" s="114"/>
      <c r="GM187" s="125"/>
      <c r="GN187" s="114"/>
      <c r="GO187" s="125"/>
      <c r="GP187" s="114"/>
      <c r="GQ187" s="125"/>
      <c r="GR187" s="114"/>
      <c r="GS187" s="125"/>
      <c r="GT187" s="114"/>
      <c r="GU187" s="125"/>
      <c r="GV187" s="114"/>
      <c r="GW187" s="125"/>
      <c r="GX187" s="114"/>
      <c r="GY187" s="125"/>
      <c r="GZ187" s="114"/>
      <c r="HA187" s="125"/>
      <c r="HB187" s="114"/>
      <c r="HC187" s="125"/>
      <c r="HD187" s="114"/>
      <c r="HE187" s="125"/>
      <c r="HF187" s="114"/>
      <c r="HG187" s="125"/>
      <c r="HH187" s="114"/>
      <c r="HI187" s="125"/>
      <c r="HJ187" s="114"/>
      <c r="HK187" s="125"/>
      <c r="HL187" s="114"/>
      <c r="HM187" s="125"/>
      <c r="HN187" s="114"/>
      <c r="HO187" s="125"/>
      <c r="HP187" s="114"/>
      <c r="HQ187" s="125"/>
      <c r="HR187" s="114"/>
      <c r="HS187" s="125"/>
      <c r="HT187" s="114"/>
      <c r="HU187" s="125"/>
      <c r="HV187" s="114"/>
      <c r="HW187" s="125"/>
      <c r="HX187" s="114"/>
      <c r="HY187" s="125"/>
      <c r="HZ187" s="114"/>
      <c r="IA187" s="125"/>
      <c r="IB187" s="114"/>
      <c r="IC187" s="125"/>
      <c r="ID187" s="114"/>
      <c r="IE187" s="125"/>
      <c r="IF187" s="114"/>
      <c r="IG187" s="125"/>
      <c r="IH187" s="114"/>
      <c r="II187" s="125"/>
      <c r="IJ187" s="114"/>
      <c r="IK187" s="125"/>
      <c r="IL187" s="114"/>
      <c r="IM187" s="125"/>
      <c r="IN187" s="114"/>
      <c r="IO187" s="125"/>
      <c r="IP187" s="114"/>
      <c r="IQ187" s="125"/>
      <c r="IR187" s="114"/>
      <c r="IS187" s="125"/>
      <c r="IT187" s="114"/>
      <c r="IU187" s="125"/>
      <c r="IV187" s="114"/>
      <c r="IW187" s="125"/>
      <c r="IX187" s="114"/>
      <c r="IY187" s="125"/>
      <c r="IZ187" s="114"/>
      <c r="JA187" s="125"/>
      <c r="JB187" s="114"/>
      <c r="JC187" s="125"/>
      <c r="JD187" s="114"/>
      <c r="JE187" s="125"/>
      <c r="JF187" s="114"/>
      <c r="JG187" s="125"/>
      <c r="JH187" s="114"/>
      <c r="JI187" s="125"/>
      <c r="JJ187" s="114"/>
      <c r="JK187" s="125"/>
      <c r="JL187" s="114"/>
      <c r="JM187" s="125"/>
      <c r="JN187" s="114"/>
      <c r="JO187" s="125"/>
      <c r="JP187" s="114"/>
      <c r="JQ187" s="125"/>
      <c r="JR187" s="114"/>
      <c r="JS187" s="125"/>
      <c r="JT187" s="114"/>
      <c r="JU187" s="125"/>
      <c r="JV187" s="114"/>
      <c r="JW187" s="125"/>
      <c r="JX187" s="114"/>
      <c r="JY187" s="126"/>
      <c r="JZ187" s="126"/>
      <c r="KA187" s="126"/>
      <c r="KB187" s="126"/>
      <c r="KC187" s="126"/>
      <c r="KD187" s="126"/>
      <c r="KE187" s="126"/>
      <c r="KF187" s="126"/>
      <c r="KG187" s="126"/>
      <c r="KH187" s="126"/>
      <c r="KI187" s="126"/>
      <c r="KJ187" s="126"/>
      <c r="KK187" s="126"/>
      <c r="KL187" s="126"/>
    </row>
    <row r="188" customFormat="false" ht="13.8" hidden="false" customHeight="false" outlineLevel="0" collapsed="false">
      <c r="A188" s="76"/>
      <c r="B188" s="76"/>
      <c r="C188" s="76"/>
      <c r="D188" s="76"/>
      <c r="E188" s="76" t="s">
        <v>536</v>
      </c>
      <c r="F188" s="109" t="n">
        <v>0</v>
      </c>
      <c r="G188" s="109" t="n">
        <v>0</v>
      </c>
      <c r="H188" s="109" t="n">
        <v>0</v>
      </c>
      <c r="I188" s="109" t="n">
        <v>0</v>
      </c>
      <c r="J188" s="109" t="n">
        <v>0</v>
      </c>
      <c r="K188" s="109" t="n">
        <v>0</v>
      </c>
      <c r="L188" s="109" t="n">
        <v>0</v>
      </c>
      <c r="M188" s="109" t="n">
        <v>0</v>
      </c>
      <c r="N188" s="109" t="n">
        <v>0</v>
      </c>
      <c r="O188" s="109" t="n">
        <v>0</v>
      </c>
      <c r="P188" s="109" t="n">
        <v>0</v>
      </c>
      <c r="Q188" s="109" t="n">
        <v>0</v>
      </c>
      <c r="R188" s="109" t="n">
        <v>0</v>
      </c>
      <c r="S188" s="109" t="n">
        <v>0</v>
      </c>
      <c r="T188" s="109" t="n">
        <v>0</v>
      </c>
      <c r="U188" s="109" t="n">
        <v>0</v>
      </c>
      <c r="V188" s="109" t="n">
        <v>0</v>
      </c>
      <c r="W188" s="109" t="n">
        <v>0</v>
      </c>
      <c r="X188" s="109" t="n">
        <v>0</v>
      </c>
      <c r="Y188" s="109" t="n">
        <v>0</v>
      </c>
      <c r="Z188" s="109" t="n">
        <v>0</v>
      </c>
      <c r="AA188" s="109" t="n">
        <v>0</v>
      </c>
      <c r="AB188" s="109" t="n">
        <v>0</v>
      </c>
      <c r="AC188" s="109" t="n">
        <v>0</v>
      </c>
      <c r="AD188" s="109" t="n">
        <v>0</v>
      </c>
      <c r="AE188" s="109" t="n">
        <v>0</v>
      </c>
      <c r="AF188" s="109" t="n">
        <v>0</v>
      </c>
      <c r="AG188" s="109" t="n">
        <v>0</v>
      </c>
      <c r="AH188" s="109" t="n">
        <v>0</v>
      </c>
      <c r="AI188" s="109" t="n">
        <v>0</v>
      </c>
      <c r="AJ188" s="109" t="n">
        <v>0</v>
      </c>
      <c r="AK188" s="109" t="n">
        <v>0</v>
      </c>
      <c r="AL188" s="109" t="n">
        <v>0</v>
      </c>
      <c r="AM188" s="109" t="n">
        <v>0</v>
      </c>
      <c r="AN188" s="109" t="n">
        <v>0</v>
      </c>
      <c r="AO188" s="109" t="n">
        <v>0</v>
      </c>
      <c r="AP188" s="109" t="n">
        <v>0</v>
      </c>
      <c r="AQ188" s="109" t="n">
        <v>0</v>
      </c>
      <c r="AR188" s="109" t="n">
        <v>0</v>
      </c>
      <c r="AS188" s="109" t="n">
        <v>0</v>
      </c>
      <c r="AT188" s="109" t="n">
        <v>0</v>
      </c>
      <c r="AU188" s="109" t="n">
        <v>0</v>
      </c>
      <c r="AV188" s="109" t="n">
        <v>0</v>
      </c>
      <c r="AW188" s="109" t="n">
        <v>0</v>
      </c>
      <c r="AX188" s="109" t="n">
        <v>0</v>
      </c>
      <c r="AY188" s="109" t="n">
        <v>0</v>
      </c>
      <c r="AZ188" s="109" t="n">
        <v>0</v>
      </c>
      <c r="BA188" s="109" t="n">
        <v>0</v>
      </c>
      <c r="BB188" s="109" t="n">
        <v>0</v>
      </c>
      <c r="BC188" s="109" t="n">
        <v>0</v>
      </c>
      <c r="BD188" s="109" t="n">
        <v>0</v>
      </c>
      <c r="BE188" s="109" t="n">
        <v>0</v>
      </c>
      <c r="BF188" s="109" t="n">
        <v>0</v>
      </c>
      <c r="BG188" s="109" t="n">
        <v>0</v>
      </c>
      <c r="BH188" s="109" t="n">
        <v>0</v>
      </c>
      <c r="BI188" s="109" t="n">
        <v>0</v>
      </c>
      <c r="BJ188" s="109" t="n">
        <v>0</v>
      </c>
      <c r="BK188" s="109" t="n">
        <v>0</v>
      </c>
      <c r="BL188" s="109" t="n">
        <v>0</v>
      </c>
      <c r="BM188" s="109" t="n">
        <v>0</v>
      </c>
      <c r="BN188" s="109" t="n">
        <v>0</v>
      </c>
      <c r="BO188" s="109" t="n">
        <v>0</v>
      </c>
      <c r="BP188" s="109" t="n">
        <v>0</v>
      </c>
      <c r="BQ188" s="109" t="n">
        <v>0</v>
      </c>
      <c r="BR188" s="109" t="n">
        <v>0</v>
      </c>
      <c r="BS188" s="109" t="n">
        <v>0</v>
      </c>
      <c r="BT188" s="109" t="n">
        <v>0</v>
      </c>
      <c r="BU188" s="109" t="n">
        <v>0</v>
      </c>
      <c r="BV188" s="109" t="n">
        <v>0</v>
      </c>
      <c r="BW188" s="109" t="n">
        <v>0</v>
      </c>
      <c r="BX188" s="109" t="n">
        <v>0</v>
      </c>
      <c r="BY188" s="109" t="n">
        <v>0</v>
      </c>
      <c r="BZ188" s="109" t="n">
        <v>0</v>
      </c>
      <c r="CA188" s="109" t="n">
        <v>0</v>
      </c>
      <c r="CB188" s="109" t="n">
        <v>0</v>
      </c>
      <c r="CC188" s="109" t="n">
        <v>0</v>
      </c>
      <c r="CD188" s="109" t="n">
        <v>0</v>
      </c>
      <c r="CE188" s="109" t="n">
        <v>0</v>
      </c>
      <c r="CF188" s="109" t="n">
        <v>0</v>
      </c>
      <c r="CG188" s="109" t="n">
        <v>0</v>
      </c>
      <c r="CH188" s="109" t="n">
        <v>0</v>
      </c>
      <c r="CI188" s="109" t="n">
        <v>0</v>
      </c>
      <c r="CJ188" s="109" t="n">
        <v>0</v>
      </c>
      <c r="CK188" s="109" t="n">
        <v>0</v>
      </c>
      <c r="CL188" s="109" t="n">
        <v>0</v>
      </c>
      <c r="CM188" s="109" t="n">
        <v>0</v>
      </c>
      <c r="CN188" s="109" t="n">
        <v>0</v>
      </c>
      <c r="CO188" s="109" t="n">
        <v>0</v>
      </c>
      <c r="CP188" s="109" t="n">
        <v>0</v>
      </c>
      <c r="CQ188" s="109" t="n">
        <v>0</v>
      </c>
      <c r="CR188" s="109" t="n">
        <v>0</v>
      </c>
      <c r="CS188" s="109" t="n">
        <v>0</v>
      </c>
      <c r="CT188" s="109" t="n">
        <v>0</v>
      </c>
      <c r="CU188" s="109" t="n">
        <v>0</v>
      </c>
      <c r="CV188" s="109" t="n">
        <v>0</v>
      </c>
      <c r="CW188" s="109" t="n">
        <v>0</v>
      </c>
      <c r="CX188" s="109" t="n">
        <v>0</v>
      </c>
      <c r="CY188" s="109" t="n">
        <v>0</v>
      </c>
      <c r="CZ188" s="109" t="n">
        <v>0</v>
      </c>
      <c r="DA188" s="109" t="n">
        <v>0</v>
      </c>
      <c r="DB188" s="109" t="n">
        <v>0</v>
      </c>
      <c r="DC188" s="109" t="n">
        <v>0</v>
      </c>
      <c r="DD188" s="109" t="n">
        <v>0</v>
      </c>
      <c r="DE188" s="109" t="n">
        <v>0</v>
      </c>
      <c r="DF188" s="109" t="n">
        <v>0</v>
      </c>
      <c r="DG188" s="109" t="n">
        <v>0</v>
      </c>
      <c r="DH188" s="109" t="n">
        <v>0</v>
      </c>
      <c r="DI188" s="109" t="n">
        <v>0</v>
      </c>
      <c r="DJ188" s="109" t="n">
        <v>0</v>
      </c>
      <c r="DK188" s="109" t="n">
        <v>0</v>
      </c>
      <c r="DL188" s="109" t="n">
        <v>0</v>
      </c>
      <c r="DM188" s="109" t="n">
        <v>0</v>
      </c>
      <c r="DN188" s="109" t="n">
        <v>0</v>
      </c>
      <c r="DO188" s="109" t="n">
        <v>0</v>
      </c>
      <c r="DP188" s="109" t="n">
        <v>0</v>
      </c>
      <c r="DQ188" s="109" t="n">
        <v>0</v>
      </c>
      <c r="DR188" s="109" t="n">
        <v>0</v>
      </c>
      <c r="DS188" s="109" t="n">
        <v>0</v>
      </c>
      <c r="DT188" s="109" t="n">
        <v>0</v>
      </c>
      <c r="DU188" s="109" t="n">
        <v>0</v>
      </c>
      <c r="DV188" s="109" t="n">
        <v>0</v>
      </c>
      <c r="DW188" s="109" t="n">
        <v>0</v>
      </c>
      <c r="DX188" s="109" t="n">
        <v>0</v>
      </c>
      <c r="DY188" s="109" t="n">
        <v>0</v>
      </c>
      <c r="DZ188" s="109" t="n">
        <v>0</v>
      </c>
      <c r="EA188" s="109" t="n">
        <v>0</v>
      </c>
      <c r="EB188" s="109" t="n">
        <v>0</v>
      </c>
      <c r="EC188" s="109" t="n">
        <v>0</v>
      </c>
      <c r="ED188" s="109" t="n">
        <v>0</v>
      </c>
      <c r="EE188" s="109" t="n">
        <v>0</v>
      </c>
      <c r="EF188" s="109" t="n">
        <v>0</v>
      </c>
      <c r="EG188" s="109" t="n">
        <v>0</v>
      </c>
      <c r="EH188" s="109" t="n">
        <v>0</v>
      </c>
      <c r="EI188" s="109" t="n">
        <v>0</v>
      </c>
      <c r="EJ188" s="109" t="n">
        <v>0</v>
      </c>
      <c r="EK188" s="109" t="n">
        <v>0</v>
      </c>
      <c r="EL188" s="109" t="n">
        <v>0</v>
      </c>
      <c r="EM188" s="109" t="n">
        <v>0</v>
      </c>
      <c r="EN188" s="109" t="n">
        <v>0</v>
      </c>
      <c r="EO188" s="109" t="n">
        <v>0</v>
      </c>
      <c r="EP188" s="109" t="n">
        <v>0</v>
      </c>
      <c r="EQ188" s="109" t="n">
        <v>0</v>
      </c>
      <c r="ER188" s="109" t="n">
        <v>0</v>
      </c>
      <c r="ES188" s="109" t="n">
        <v>0</v>
      </c>
      <c r="ET188" s="109" t="n">
        <v>0</v>
      </c>
      <c r="EU188" s="109" t="n">
        <v>0</v>
      </c>
      <c r="EV188" s="109" t="n">
        <v>0</v>
      </c>
      <c r="EW188" s="109" t="n">
        <v>0</v>
      </c>
      <c r="EX188" s="109" t="n">
        <v>0</v>
      </c>
      <c r="EY188" s="109" t="n">
        <f aca="false">ROUND(SUM(F188:EX188),5)</f>
        <v>0</v>
      </c>
      <c r="EZ188" s="114"/>
      <c r="FA188" s="125"/>
      <c r="FB188" s="114"/>
      <c r="FC188" s="125"/>
      <c r="FD188" s="114"/>
      <c r="FE188" s="125"/>
      <c r="FF188" s="114"/>
      <c r="FG188" s="125"/>
      <c r="FH188" s="114"/>
      <c r="FI188" s="125"/>
      <c r="FJ188" s="114"/>
      <c r="FK188" s="125"/>
      <c r="FL188" s="114"/>
      <c r="FM188" s="125"/>
      <c r="FN188" s="114"/>
      <c r="FO188" s="125"/>
      <c r="FP188" s="114"/>
      <c r="FQ188" s="125"/>
      <c r="FR188" s="114"/>
      <c r="FS188" s="125"/>
      <c r="FT188" s="114"/>
      <c r="FU188" s="125"/>
      <c r="FV188" s="114"/>
      <c r="FW188" s="125"/>
      <c r="FX188" s="114"/>
      <c r="FY188" s="125"/>
      <c r="FZ188" s="114"/>
      <c r="GA188" s="125"/>
      <c r="GB188" s="114"/>
      <c r="GC188" s="125"/>
      <c r="GD188" s="114"/>
      <c r="GE188" s="125"/>
      <c r="GF188" s="114"/>
      <c r="GG188" s="125"/>
      <c r="GH188" s="114"/>
      <c r="GI188" s="125"/>
      <c r="GJ188" s="114"/>
      <c r="GK188" s="125"/>
      <c r="GL188" s="114"/>
      <c r="GM188" s="125"/>
      <c r="GN188" s="114"/>
      <c r="GO188" s="125"/>
      <c r="GP188" s="114"/>
      <c r="GQ188" s="125"/>
      <c r="GR188" s="114"/>
      <c r="GS188" s="125"/>
      <c r="GT188" s="114"/>
      <c r="GU188" s="125"/>
      <c r="GV188" s="114"/>
      <c r="GW188" s="125"/>
      <c r="GX188" s="114"/>
      <c r="GY188" s="125"/>
      <c r="GZ188" s="114"/>
      <c r="HA188" s="125"/>
      <c r="HB188" s="114"/>
      <c r="HC188" s="125"/>
      <c r="HD188" s="114"/>
      <c r="HE188" s="125"/>
      <c r="HF188" s="114"/>
      <c r="HG188" s="125"/>
      <c r="HH188" s="114"/>
      <c r="HI188" s="125"/>
      <c r="HJ188" s="114"/>
      <c r="HK188" s="125"/>
      <c r="HL188" s="114"/>
      <c r="HM188" s="125"/>
      <c r="HN188" s="114"/>
      <c r="HO188" s="125"/>
      <c r="HP188" s="114"/>
      <c r="HQ188" s="125"/>
      <c r="HR188" s="114"/>
      <c r="HS188" s="125"/>
      <c r="HT188" s="114"/>
      <c r="HU188" s="125"/>
      <c r="HV188" s="114"/>
      <c r="HW188" s="125"/>
      <c r="HX188" s="114"/>
      <c r="HY188" s="125"/>
      <c r="HZ188" s="114"/>
      <c r="IA188" s="125"/>
      <c r="IB188" s="114"/>
      <c r="IC188" s="125"/>
      <c r="ID188" s="114"/>
      <c r="IE188" s="125"/>
      <c r="IF188" s="114"/>
      <c r="IG188" s="125"/>
      <c r="IH188" s="114"/>
      <c r="II188" s="125"/>
      <c r="IJ188" s="114"/>
      <c r="IK188" s="125"/>
      <c r="IL188" s="114"/>
      <c r="IM188" s="125"/>
      <c r="IN188" s="114"/>
      <c r="IO188" s="125"/>
      <c r="IP188" s="114"/>
      <c r="IQ188" s="125"/>
      <c r="IR188" s="114"/>
      <c r="IS188" s="125"/>
      <c r="IT188" s="114"/>
      <c r="IU188" s="125"/>
      <c r="IV188" s="114"/>
      <c r="IW188" s="125"/>
      <c r="IX188" s="114"/>
      <c r="IY188" s="125"/>
      <c r="IZ188" s="114"/>
      <c r="JA188" s="125"/>
      <c r="JB188" s="114"/>
      <c r="JC188" s="125"/>
      <c r="JD188" s="114"/>
      <c r="JE188" s="125"/>
      <c r="JF188" s="114"/>
      <c r="JG188" s="125"/>
      <c r="JH188" s="114"/>
      <c r="JI188" s="125"/>
      <c r="JJ188" s="114"/>
      <c r="JK188" s="125"/>
      <c r="JL188" s="114"/>
      <c r="JM188" s="125"/>
      <c r="JN188" s="114"/>
      <c r="JO188" s="125"/>
      <c r="JP188" s="114"/>
      <c r="JQ188" s="125"/>
      <c r="JR188" s="114"/>
      <c r="JS188" s="125"/>
      <c r="JT188" s="114"/>
      <c r="JU188" s="125"/>
      <c r="JV188" s="114"/>
      <c r="JW188" s="125"/>
      <c r="JX188" s="114"/>
      <c r="JY188" s="126"/>
      <c r="JZ188" s="126"/>
      <c r="KA188" s="126"/>
      <c r="KB188" s="126"/>
      <c r="KC188" s="126"/>
      <c r="KD188" s="126"/>
      <c r="KE188" s="126"/>
      <c r="KF188" s="126"/>
      <c r="KG188" s="126"/>
      <c r="KH188" s="126"/>
      <c r="KI188" s="126"/>
      <c r="KJ188" s="126"/>
      <c r="KK188" s="126"/>
      <c r="KL188" s="126"/>
    </row>
    <row r="189" customFormat="false" ht="13.8" hidden="false" customHeight="false" outlineLevel="0" collapsed="false">
      <c r="A189" s="76"/>
      <c r="B189" s="76"/>
      <c r="C189" s="76"/>
      <c r="D189" s="76"/>
      <c r="E189" s="76" t="s">
        <v>218</v>
      </c>
      <c r="F189" s="109" t="n">
        <v>0</v>
      </c>
      <c r="G189" s="109" t="n">
        <v>777.75</v>
      </c>
      <c r="H189" s="109" t="n">
        <v>2484.75</v>
      </c>
      <c r="I189" s="109" t="n">
        <v>0</v>
      </c>
      <c r="J189" s="109" t="n">
        <v>3324.03</v>
      </c>
      <c r="K189" s="109" t="n">
        <v>62.95</v>
      </c>
      <c r="L189" s="109" t="n">
        <v>0</v>
      </c>
      <c r="M189" s="109" t="n">
        <v>0</v>
      </c>
      <c r="N189" s="109" t="n">
        <v>686.09</v>
      </c>
      <c r="O189" s="109" t="n">
        <v>1619.2</v>
      </c>
      <c r="P189" s="109" t="n">
        <v>0</v>
      </c>
      <c r="Q189" s="109" t="n">
        <v>0</v>
      </c>
      <c r="R189" s="109" t="n">
        <v>0</v>
      </c>
      <c r="S189" s="109" t="n">
        <v>0</v>
      </c>
      <c r="T189" s="109" t="n">
        <v>0</v>
      </c>
      <c r="U189" s="109" t="n">
        <v>0</v>
      </c>
      <c r="V189" s="109" t="n">
        <v>-681.56</v>
      </c>
      <c r="W189" s="109" t="n">
        <v>0</v>
      </c>
      <c r="X189" s="109" t="n">
        <v>0</v>
      </c>
      <c r="Y189" s="109" t="n">
        <v>0</v>
      </c>
      <c r="Z189" s="109" t="n">
        <v>0</v>
      </c>
      <c r="AA189" s="109" t="n">
        <v>0</v>
      </c>
      <c r="AB189" s="109" t="n">
        <v>0</v>
      </c>
      <c r="AC189" s="109" t="n">
        <v>0</v>
      </c>
      <c r="AD189" s="109" t="n">
        <v>1749.05</v>
      </c>
      <c r="AE189" s="109" t="n">
        <v>0</v>
      </c>
      <c r="AF189" s="109" t="n">
        <v>0</v>
      </c>
      <c r="AG189" s="109" t="n">
        <v>0</v>
      </c>
      <c r="AH189" s="109" t="n">
        <v>0</v>
      </c>
      <c r="AI189" s="109" t="n">
        <v>0</v>
      </c>
      <c r="AJ189" s="109" t="n">
        <v>613.78</v>
      </c>
      <c r="AK189" s="109" t="n">
        <v>0</v>
      </c>
      <c r="AL189" s="109" t="n">
        <v>0</v>
      </c>
      <c r="AM189" s="109" t="n">
        <v>0</v>
      </c>
      <c r="AN189" s="109" t="n">
        <v>0</v>
      </c>
      <c r="AO189" s="109" t="n">
        <v>0</v>
      </c>
      <c r="AP189" s="109" t="n">
        <v>0</v>
      </c>
      <c r="AQ189" s="109" t="n">
        <v>0</v>
      </c>
      <c r="AR189" s="109" t="n">
        <v>0</v>
      </c>
      <c r="AS189" s="109" t="n">
        <v>0</v>
      </c>
      <c r="AT189" s="109" t="n">
        <v>1793.98</v>
      </c>
      <c r="AU189" s="109" t="n">
        <v>0</v>
      </c>
      <c r="AV189" s="109" t="n">
        <v>0</v>
      </c>
      <c r="AW189" s="109" t="n">
        <v>0</v>
      </c>
      <c r="AX189" s="109" t="n">
        <v>0</v>
      </c>
      <c r="AY189" s="109" t="n">
        <v>0</v>
      </c>
      <c r="AZ189" s="109" t="n">
        <v>0</v>
      </c>
      <c r="BA189" s="109" t="n">
        <v>0</v>
      </c>
      <c r="BB189" s="109" t="n">
        <v>0</v>
      </c>
      <c r="BC189" s="109" t="n">
        <v>0</v>
      </c>
      <c r="BD189" s="109" t="n">
        <v>0</v>
      </c>
      <c r="BE189" s="109" t="n">
        <v>0</v>
      </c>
      <c r="BF189" s="109" t="n">
        <v>0</v>
      </c>
      <c r="BG189" s="109" t="n">
        <v>7134.82</v>
      </c>
      <c r="BH189" s="109" t="n">
        <v>0</v>
      </c>
      <c r="BI189" s="109" t="n">
        <v>0</v>
      </c>
      <c r="BJ189" s="109" t="n">
        <v>0</v>
      </c>
      <c r="BK189" s="109" t="n">
        <v>5690.58</v>
      </c>
      <c r="BL189" s="109" t="n">
        <v>0</v>
      </c>
      <c r="BM189" s="109" t="n">
        <v>1593.32</v>
      </c>
      <c r="BN189" s="109" t="n">
        <v>0</v>
      </c>
      <c r="BO189" s="109" t="n">
        <v>0</v>
      </c>
      <c r="BP189" s="109" t="n">
        <v>0</v>
      </c>
      <c r="BQ189" s="109" t="n">
        <v>0</v>
      </c>
      <c r="BR189" s="109" t="n">
        <v>0</v>
      </c>
      <c r="BS189" s="109" t="n">
        <v>0</v>
      </c>
      <c r="BT189" s="109" t="n">
        <v>0</v>
      </c>
      <c r="BU189" s="109" t="n">
        <v>907.56</v>
      </c>
      <c r="BV189" s="109" t="n">
        <v>1892.16</v>
      </c>
      <c r="BW189" s="109" t="n">
        <v>0</v>
      </c>
      <c r="BX189" s="109" t="n">
        <v>0</v>
      </c>
      <c r="BY189" s="109" t="n">
        <v>0</v>
      </c>
      <c r="BZ189" s="109" t="n">
        <v>0</v>
      </c>
      <c r="CA189" s="109" t="n">
        <v>0</v>
      </c>
      <c r="CB189" s="109" t="n">
        <v>658.21</v>
      </c>
      <c r="CC189" s="109" t="n">
        <v>0</v>
      </c>
      <c r="CD189" s="109" t="n">
        <v>0</v>
      </c>
      <c r="CE189" s="109" t="n">
        <v>0</v>
      </c>
      <c r="CF189" s="109" t="n">
        <v>0</v>
      </c>
      <c r="CG189" s="109" t="n">
        <v>0</v>
      </c>
      <c r="CH189" s="109" t="n">
        <v>0</v>
      </c>
      <c r="CI189" s="109" t="n">
        <v>0</v>
      </c>
      <c r="CJ189" s="109" t="n">
        <v>0</v>
      </c>
      <c r="CK189" s="109" t="n">
        <v>2741.25</v>
      </c>
      <c r="CL189" s="109" t="n">
        <v>0</v>
      </c>
      <c r="CM189" s="109" t="n">
        <v>0</v>
      </c>
      <c r="CN189" s="109" t="n">
        <v>0</v>
      </c>
      <c r="CO189" s="109" t="n">
        <v>0</v>
      </c>
      <c r="CP189" s="109" t="n">
        <v>0</v>
      </c>
      <c r="CQ189" s="109" t="n">
        <v>0</v>
      </c>
      <c r="CR189" s="109" t="n">
        <v>0</v>
      </c>
      <c r="CS189" s="109" t="n">
        <v>0</v>
      </c>
      <c r="CT189" s="109" t="n">
        <v>920.04</v>
      </c>
      <c r="CU189" s="109" t="n">
        <v>0</v>
      </c>
      <c r="CV189" s="109" t="n">
        <v>0</v>
      </c>
      <c r="CW189" s="109" t="n">
        <v>0</v>
      </c>
      <c r="CX189" s="109" t="n">
        <v>0</v>
      </c>
      <c r="CY189" s="109" t="n">
        <v>0</v>
      </c>
      <c r="CZ189" s="109" t="n">
        <v>0</v>
      </c>
      <c r="DA189" s="109" t="n">
        <v>785.32</v>
      </c>
      <c r="DB189" s="109" t="n">
        <v>0</v>
      </c>
      <c r="DC189" s="109" t="n">
        <v>0</v>
      </c>
      <c r="DD189" s="109" t="n">
        <v>912.02</v>
      </c>
      <c r="DE189" s="109" t="n">
        <v>0</v>
      </c>
      <c r="DF189" s="109" t="n">
        <v>1680.51</v>
      </c>
      <c r="DG189" s="109" t="n">
        <v>0</v>
      </c>
      <c r="DH189" s="109" t="n">
        <v>0</v>
      </c>
      <c r="DI189" s="109" t="n">
        <v>0</v>
      </c>
      <c r="DJ189" s="109" t="n">
        <v>0</v>
      </c>
      <c r="DK189" s="109" t="n">
        <v>0</v>
      </c>
      <c r="DL189" s="109" t="n">
        <v>190.3</v>
      </c>
      <c r="DM189" s="109" t="n">
        <v>0</v>
      </c>
      <c r="DN189" s="109" t="n">
        <v>0</v>
      </c>
      <c r="DO189" s="109" t="n">
        <v>0</v>
      </c>
      <c r="DP189" s="109" t="n">
        <v>0</v>
      </c>
      <c r="DQ189" s="109" t="n">
        <v>0</v>
      </c>
      <c r="DR189" s="109" t="n">
        <v>0</v>
      </c>
      <c r="DS189" s="109" t="n">
        <v>0</v>
      </c>
      <c r="DT189" s="109" t="n">
        <v>0</v>
      </c>
      <c r="DU189" s="109" t="n">
        <v>0</v>
      </c>
      <c r="DV189" s="109" t="n">
        <v>0</v>
      </c>
      <c r="DW189" s="109" t="n">
        <v>2076.29</v>
      </c>
      <c r="DX189" s="109" t="n">
        <v>0</v>
      </c>
      <c r="DY189" s="109" t="n">
        <v>0</v>
      </c>
      <c r="DZ189" s="109" t="n">
        <v>0</v>
      </c>
      <c r="EA189" s="109" t="n">
        <v>231.34</v>
      </c>
      <c r="EB189" s="109" t="n">
        <v>0</v>
      </c>
      <c r="EC189" s="109" t="n">
        <v>0</v>
      </c>
      <c r="ED189" s="109" t="n">
        <v>0</v>
      </c>
      <c r="EE189" s="109" t="n">
        <v>0</v>
      </c>
      <c r="EF189" s="109" t="n">
        <v>0</v>
      </c>
      <c r="EG189" s="109" t="n">
        <v>0</v>
      </c>
      <c r="EH189" s="109" t="n">
        <v>0</v>
      </c>
      <c r="EI189" s="109" t="n">
        <v>0</v>
      </c>
      <c r="EJ189" s="109" t="n">
        <v>1213.13</v>
      </c>
      <c r="EK189" s="109" t="n">
        <v>0</v>
      </c>
      <c r="EL189" s="109" t="n">
        <v>0</v>
      </c>
      <c r="EM189" s="109" t="n">
        <v>614.5</v>
      </c>
      <c r="EN189" s="109" t="n">
        <v>6607.18</v>
      </c>
      <c r="EO189" s="109" t="n">
        <v>0</v>
      </c>
      <c r="EP189" s="109" t="n">
        <v>1438.14</v>
      </c>
      <c r="EQ189" s="109" t="n">
        <v>0</v>
      </c>
      <c r="ER189" s="109" t="n">
        <v>0</v>
      </c>
      <c r="ES189" s="109" t="n">
        <v>0</v>
      </c>
      <c r="ET189" s="109" t="n">
        <v>0</v>
      </c>
      <c r="EU189" s="109" t="n">
        <v>0</v>
      </c>
      <c r="EV189" s="109" t="n">
        <v>0</v>
      </c>
      <c r="EW189" s="109" t="n">
        <v>0</v>
      </c>
      <c r="EX189" s="109" t="n">
        <v>0</v>
      </c>
      <c r="EY189" s="109" t="n">
        <f aca="false">ROUND(SUM(F189:EX189),5)</f>
        <v>49716.69</v>
      </c>
      <c r="EZ189" s="114"/>
      <c r="FA189" s="125"/>
      <c r="FB189" s="114"/>
      <c r="FC189" s="125"/>
      <c r="FD189" s="114"/>
      <c r="FE189" s="125"/>
      <c r="FF189" s="114"/>
      <c r="FG189" s="125"/>
      <c r="FH189" s="114"/>
      <c r="FI189" s="125"/>
      <c r="FJ189" s="114"/>
      <c r="FK189" s="125"/>
      <c r="FL189" s="114"/>
      <c r="FM189" s="125"/>
      <c r="FN189" s="114"/>
      <c r="FO189" s="125"/>
      <c r="FP189" s="114"/>
      <c r="FQ189" s="125"/>
      <c r="FR189" s="114"/>
      <c r="FS189" s="125"/>
      <c r="FT189" s="114"/>
      <c r="FU189" s="125"/>
      <c r="FV189" s="114"/>
      <c r="FW189" s="125"/>
      <c r="FX189" s="114"/>
      <c r="FY189" s="125"/>
      <c r="FZ189" s="114"/>
      <c r="GA189" s="125"/>
      <c r="GB189" s="114"/>
      <c r="GC189" s="125"/>
      <c r="GD189" s="114"/>
      <c r="GE189" s="125"/>
      <c r="GF189" s="114"/>
      <c r="GG189" s="125"/>
      <c r="GH189" s="114"/>
      <c r="GI189" s="125"/>
      <c r="GJ189" s="114"/>
      <c r="GK189" s="125"/>
      <c r="GL189" s="114"/>
      <c r="GM189" s="125"/>
      <c r="GN189" s="114"/>
      <c r="GO189" s="125"/>
      <c r="GP189" s="114"/>
      <c r="GQ189" s="125"/>
      <c r="GR189" s="114"/>
      <c r="GS189" s="125"/>
      <c r="GT189" s="114"/>
      <c r="GU189" s="125"/>
      <c r="GV189" s="114"/>
      <c r="GW189" s="125"/>
      <c r="GX189" s="114"/>
      <c r="GY189" s="125"/>
      <c r="GZ189" s="114"/>
      <c r="HA189" s="125"/>
      <c r="HB189" s="114"/>
      <c r="HC189" s="125"/>
      <c r="HD189" s="114"/>
      <c r="HE189" s="125"/>
      <c r="HF189" s="114"/>
      <c r="HG189" s="125"/>
      <c r="HH189" s="114"/>
      <c r="HI189" s="125"/>
      <c r="HJ189" s="114"/>
      <c r="HK189" s="125"/>
      <c r="HL189" s="114"/>
      <c r="HM189" s="125"/>
      <c r="HN189" s="114"/>
      <c r="HO189" s="125"/>
      <c r="HP189" s="114"/>
      <c r="HQ189" s="125"/>
      <c r="HR189" s="114"/>
      <c r="HS189" s="125"/>
      <c r="HT189" s="114"/>
      <c r="HU189" s="125"/>
      <c r="HV189" s="114"/>
      <c r="HW189" s="125"/>
      <c r="HX189" s="114"/>
      <c r="HY189" s="125"/>
      <c r="HZ189" s="114"/>
      <c r="IA189" s="125"/>
      <c r="IB189" s="114"/>
      <c r="IC189" s="125"/>
      <c r="ID189" s="114"/>
      <c r="IE189" s="125"/>
      <c r="IF189" s="114"/>
      <c r="IG189" s="125"/>
      <c r="IH189" s="114"/>
      <c r="II189" s="125"/>
      <c r="IJ189" s="114"/>
      <c r="IK189" s="125"/>
      <c r="IL189" s="114"/>
      <c r="IM189" s="125"/>
      <c r="IN189" s="114"/>
      <c r="IO189" s="125"/>
      <c r="IP189" s="114"/>
      <c r="IQ189" s="125"/>
      <c r="IR189" s="114"/>
      <c r="IS189" s="125"/>
      <c r="IT189" s="114"/>
      <c r="IU189" s="125"/>
      <c r="IV189" s="114"/>
      <c r="IW189" s="125"/>
      <c r="IX189" s="114"/>
      <c r="IY189" s="125"/>
      <c r="IZ189" s="114"/>
      <c r="JA189" s="125"/>
      <c r="JB189" s="114"/>
      <c r="JC189" s="125"/>
      <c r="JD189" s="114"/>
      <c r="JE189" s="125"/>
      <c r="JF189" s="114"/>
      <c r="JG189" s="125"/>
      <c r="JH189" s="114"/>
      <c r="JI189" s="125"/>
      <c r="JJ189" s="114"/>
      <c r="JK189" s="125"/>
      <c r="JL189" s="114"/>
      <c r="JM189" s="125"/>
      <c r="JN189" s="114"/>
      <c r="JO189" s="125"/>
      <c r="JP189" s="114"/>
      <c r="JQ189" s="125"/>
      <c r="JR189" s="114"/>
      <c r="JS189" s="125"/>
      <c r="JT189" s="114"/>
      <c r="JU189" s="125"/>
      <c r="JV189" s="114"/>
      <c r="JW189" s="125"/>
      <c r="JX189" s="114"/>
      <c r="JY189" s="126"/>
      <c r="JZ189" s="126"/>
      <c r="KA189" s="126"/>
      <c r="KB189" s="126"/>
      <c r="KC189" s="126"/>
      <c r="KD189" s="126"/>
      <c r="KE189" s="126"/>
      <c r="KF189" s="126"/>
      <c r="KG189" s="126"/>
      <c r="KH189" s="126"/>
      <c r="KI189" s="126"/>
      <c r="KJ189" s="126"/>
      <c r="KK189" s="126"/>
      <c r="KL189" s="126"/>
    </row>
    <row r="190" customFormat="false" ht="13.8" hidden="false" customHeight="false" outlineLevel="0" collapsed="false">
      <c r="A190" s="76"/>
      <c r="B190" s="76"/>
      <c r="C190" s="76"/>
      <c r="D190" s="76"/>
      <c r="E190" s="76" t="s">
        <v>146</v>
      </c>
      <c r="F190" s="109" t="n">
        <v>0</v>
      </c>
      <c r="G190" s="109" t="n">
        <v>1009.02</v>
      </c>
      <c r="H190" s="109" t="n">
        <v>1925</v>
      </c>
      <c r="I190" s="109" t="n">
        <v>0</v>
      </c>
      <c r="J190" s="109" t="n">
        <v>12000</v>
      </c>
      <c r="K190" s="109" t="n">
        <v>4438.43</v>
      </c>
      <c r="L190" s="109" t="n">
        <v>0</v>
      </c>
      <c r="M190" s="109" t="n">
        <v>0</v>
      </c>
      <c r="N190" s="109" t="n">
        <v>1819.73</v>
      </c>
      <c r="O190" s="109" t="n">
        <v>2088.9</v>
      </c>
      <c r="P190" s="109" t="n">
        <v>0</v>
      </c>
      <c r="Q190" s="109" t="n">
        <v>1634.25</v>
      </c>
      <c r="R190" s="109" t="n">
        <v>0</v>
      </c>
      <c r="S190" s="109" t="n">
        <v>0</v>
      </c>
      <c r="T190" s="109" t="n">
        <v>0</v>
      </c>
      <c r="U190" s="109" t="n">
        <v>0</v>
      </c>
      <c r="V190" s="109" t="n">
        <v>2410.02</v>
      </c>
      <c r="W190" s="109" t="n">
        <v>0</v>
      </c>
      <c r="X190" s="109" t="n">
        <v>0</v>
      </c>
      <c r="Y190" s="109" t="n">
        <v>2921.25</v>
      </c>
      <c r="Z190" s="109" t="n">
        <v>0</v>
      </c>
      <c r="AA190" s="109" t="n">
        <v>0</v>
      </c>
      <c r="AB190" s="109" t="n">
        <v>0</v>
      </c>
      <c r="AC190" s="109" t="n">
        <v>0</v>
      </c>
      <c r="AD190" s="109" t="n">
        <v>4079.88</v>
      </c>
      <c r="AE190" s="109" t="n">
        <v>0</v>
      </c>
      <c r="AF190" s="109" t="n">
        <v>0</v>
      </c>
      <c r="AG190" s="109" t="n">
        <v>1886.31</v>
      </c>
      <c r="AH190" s="109" t="n">
        <v>0</v>
      </c>
      <c r="AI190" s="109" t="n">
        <v>1562.06</v>
      </c>
      <c r="AJ190" s="109" t="n">
        <v>1264.45</v>
      </c>
      <c r="AK190" s="109" t="n">
        <v>0</v>
      </c>
      <c r="AL190" s="109" t="n">
        <v>0</v>
      </c>
      <c r="AM190" s="109" t="n">
        <v>0</v>
      </c>
      <c r="AN190" s="109" t="n">
        <v>0</v>
      </c>
      <c r="AO190" s="109" t="n">
        <v>0</v>
      </c>
      <c r="AP190" s="109" t="n">
        <v>0</v>
      </c>
      <c r="AQ190" s="109" t="n">
        <v>575.88</v>
      </c>
      <c r="AR190" s="109" t="n">
        <v>0</v>
      </c>
      <c r="AS190" s="109" t="n">
        <v>0</v>
      </c>
      <c r="AT190" s="109" t="n">
        <v>3148.9</v>
      </c>
      <c r="AU190" s="109" t="n">
        <v>0</v>
      </c>
      <c r="AV190" s="109" t="n">
        <v>0</v>
      </c>
      <c r="AW190" s="109" t="n">
        <v>0</v>
      </c>
      <c r="AX190" s="109" t="n">
        <v>0</v>
      </c>
      <c r="AY190" s="109" t="n">
        <v>0</v>
      </c>
      <c r="AZ190" s="109" t="n">
        <v>1194.92</v>
      </c>
      <c r="BA190" s="109" t="n">
        <v>0</v>
      </c>
      <c r="BB190" s="109" t="n">
        <v>911.35</v>
      </c>
      <c r="BC190" s="109" t="n">
        <v>0</v>
      </c>
      <c r="BD190" s="109" t="n">
        <v>0</v>
      </c>
      <c r="BE190" s="109" t="n">
        <v>0</v>
      </c>
      <c r="BF190" s="109" t="n">
        <v>0</v>
      </c>
      <c r="BG190" s="109" t="n">
        <v>1085.96</v>
      </c>
      <c r="BH190" s="109" t="n">
        <v>0</v>
      </c>
      <c r="BI190" s="109" t="n">
        <v>0</v>
      </c>
      <c r="BJ190" s="109" t="n">
        <v>0</v>
      </c>
      <c r="BK190" s="109" t="n">
        <v>10230.84</v>
      </c>
      <c r="BL190" s="109" t="n">
        <v>0</v>
      </c>
      <c r="BM190" s="109" t="n">
        <v>3938.74</v>
      </c>
      <c r="BN190" s="109" t="n">
        <v>0</v>
      </c>
      <c r="BO190" s="109" t="n">
        <v>0</v>
      </c>
      <c r="BP190" s="109" t="n">
        <v>921.6</v>
      </c>
      <c r="BQ190" s="109" t="n">
        <v>0</v>
      </c>
      <c r="BR190" s="109" t="n">
        <v>0</v>
      </c>
      <c r="BS190" s="109" t="n">
        <v>0</v>
      </c>
      <c r="BT190" s="109" t="n">
        <v>0</v>
      </c>
      <c r="BU190" s="109" t="n">
        <v>6258.24</v>
      </c>
      <c r="BV190" s="109" t="n">
        <v>1872.6</v>
      </c>
      <c r="BW190" s="109" t="n">
        <v>0</v>
      </c>
      <c r="BX190" s="109" t="n">
        <v>3245</v>
      </c>
      <c r="BY190" s="109" t="n">
        <v>0</v>
      </c>
      <c r="BZ190" s="109" t="n">
        <v>0</v>
      </c>
      <c r="CA190" s="109" t="n">
        <v>0</v>
      </c>
      <c r="CB190" s="109" t="n">
        <v>299.88</v>
      </c>
      <c r="CC190" s="109" t="n">
        <v>0</v>
      </c>
      <c r="CD190" s="109" t="n">
        <v>0</v>
      </c>
      <c r="CE190" s="109" t="n">
        <v>0</v>
      </c>
      <c r="CF190" s="109" t="n">
        <v>5630.4</v>
      </c>
      <c r="CG190" s="109" t="n">
        <v>0</v>
      </c>
      <c r="CH190" s="109" t="n">
        <v>0</v>
      </c>
      <c r="CI190" s="109" t="n">
        <v>0</v>
      </c>
      <c r="CJ190" s="109" t="n">
        <v>0</v>
      </c>
      <c r="CK190" s="109" t="n">
        <v>1152.76</v>
      </c>
      <c r="CL190" s="109" t="n">
        <v>0</v>
      </c>
      <c r="CM190" s="109" t="n">
        <v>0</v>
      </c>
      <c r="CN190" s="109" t="n">
        <v>0</v>
      </c>
      <c r="CO190" s="109" t="n">
        <v>4500.01</v>
      </c>
      <c r="CP190" s="109" t="n">
        <v>0</v>
      </c>
      <c r="CQ190" s="109" t="n">
        <v>477.82</v>
      </c>
      <c r="CR190" s="109" t="n">
        <v>0</v>
      </c>
      <c r="CS190" s="109" t="n">
        <v>4199.4</v>
      </c>
      <c r="CT190" s="109" t="n">
        <v>5223.72</v>
      </c>
      <c r="CU190" s="109" t="n">
        <v>0</v>
      </c>
      <c r="CV190" s="109" t="n">
        <v>3254.27</v>
      </c>
      <c r="CW190" s="109" t="n">
        <v>0</v>
      </c>
      <c r="CX190" s="109" t="n">
        <v>0</v>
      </c>
      <c r="CY190" s="109" t="n">
        <v>0</v>
      </c>
      <c r="CZ190" s="109" t="n">
        <v>0</v>
      </c>
      <c r="DA190" s="109" t="n">
        <v>839.76</v>
      </c>
      <c r="DB190" s="109" t="n">
        <v>0</v>
      </c>
      <c r="DC190" s="109" t="n">
        <v>0</v>
      </c>
      <c r="DD190" s="109" t="n">
        <v>3115.4</v>
      </c>
      <c r="DE190" s="109" t="n">
        <v>0</v>
      </c>
      <c r="DF190" s="109" t="n">
        <v>2639.78</v>
      </c>
      <c r="DG190" s="109" t="n">
        <v>0</v>
      </c>
      <c r="DH190" s="109" t="n">
        <v>0</v>
      </c>
      <c r="DI190" s="109" t="n">
        <v>0</v>
      </c>
      <c r="DJ190" s="109" t="n">
        <v>0</v>
      </c>
      <c r="DK190" s="109" t="n">
        <v>0</v>
      </c>
      <c r="DL190" s="109" t="n">
        <v>7067.96</v>
      </c>
      <c r="DM190" s="109" t="n">
        <v>0</v>
      </c>
      <c r="DN190" s="109" t="n">
        <v>1922.25</v>
      </c>
      <c r="DO190" s="109" t="n">
        <v>0</v>
      </c>
      <c r="DP190" s="109" t="n">
        <v>0</v>
      </c>
      <c r="DQ190" s="109" t="n">
        <v>0</v>
      </c>
      <c r="DR190" s="109" t="n">
        <v>701.5</v>
      </c>
      <c r="DS190" s="109" t="n">
        <v>0</v>
      </c>
      <c r="DT190" s="109" t="n">
        <v>0</v>
      </c>
      <c r="DU190" s="109" t="n">
        <v>0</v>
      </c>
      <c r="DV190" s="109" t="n">
        <v>0</v>
      </c>
      <c r="DW190" s="109" t="n">
        <v>1008.48</v>
      </c>
      <c r="DX190" s="109" t="n">
        <v>0</v>
      </c>
      <c r="DY190" s="109" t="n">
        <v>0</v>
      </c>
      <c r="DZ190" s="109" t="n">
        <v>0</v>
      </c>
      <c r="EA190" s="109" t="n">
        <v>319.96</v>
      </c>
      <c r="EB190" s="109" t="n">
        <v>0</v>
      </c>
      <c r="EC190" s="109" t="n">
        <v>0</v>
      </c>
      <c r="ED190" s="109" t="n">
        <v>0</v>
      </c>
      <c r="EE190" s="109" t="n">
        <v>0</v>
      </c>
      <c r="EF190" s="109" t="n">
        <v>0</v>
      </c>
      <c r="EG190" s="109" t="n">
        <v>0</v>
      </c>
      <c r="EH190" s="109" t="n">
        <v>0</v>
      </c>
      <c r="EI190" s="109" t="n">
        <v>0</v>
      </c>
      <c r="EJ190" s="109" t="n">
        <v>3301.9</v>
      </c>
      <c r="EK190" s="109" t="n">
        <v>0</v>
      </c>
      <c r="EL190" s="109" t="n">
        <v>0</v>
      </c>
      <c r="EM190" s="109" t="n">
        <v>3059.4</v>
      </c>
      <c r="EN190" s="109" t="n">
        <v>0</v>
      </c>
      <c r="EO190" s="109" t="n">
        <v>0</v>
      </c>
      <c r="EP190" s="109" t="n">
        <v>7800</v>
      </c>
      <c r="EQ190" s="109" t="n">
        <v>0</v>
      </c>
      <c r="ER190" s="109" t="n">
        <v>3063.25</v>
      </c>
      <c r="ES190" s="109" t="n">
        <v>1914.62</v>
      </c>
      <c r="ET190" s="109" t="n">
        <v>0</v>
      </c>
      <c r="EU190" s="109" t="n">
        <v>0</v>
      </c>
      <c r="EV190" s="109" t="n">
        <v>0</v>
      </c>
      <c r="EW190" s="109" t="n">
        <v>0</v>
      </c>
      <c r="EX190" s="109" t="n">
        <v>0</v>
      </c>
      <c r="EY190" s="109" t="n">
        <f aca="false">ROUND(SUM(F190:EX190),5)</f>
        <v>133915.85</v>
      </c>
      <c r="EZ190" s="114"/>
      <c r="FA190" s="125"/>
      <c r="FB190" s="114"/>
      <c r="FC190" s="125"/>
      <c r="FD190" s="114"/>
      <c r="FE190" s="125"/>
      <c r="FF190" s="114"/>
      <c r="FG190" s="125"/>
      <c r="FH190" s="114"/>
      <c r="FI190" s="125"/>
      <c r="FJ190" s="114"/>
      <c r="FK190" s="125"/>
      <c r="FL190" s="114"/>
      <c r="FM190" s="125"/>
      <c r="FN190" s="114"/>
      <c r="FO190" s="125"/>
      <c r="FP190" s="114"/>
      <c r="FQ190" s="125"/>
      <c r="FR190" s="114"/>
      <c r="FS190" s="125"/>
      <c r="FT190" s="114"/>
      <c r="FU190" s="125"/>
      <c r="FV190" s="114"/>
      <c r="FW190" s="125"/>
      <c r="FX190" s="114"/>
      <c r="FY190" s="125"/>
      <c r="FZ190" s="114"/>
      <c r="GA190" s="125"/>
      <c r="GB190" s="114"/>
      <c r="GC190" s="125"/>
      <c r="GD190" s="114"/>
      <c r="GE190" s="125"/>
      <c r="GF190" s="114"/>
      <c r="GG190" s="125"/>
      <c r="GH190" s="114"/>
      <c r="GI190" s="125"/>
      <c r="GJ190" s="114"/>
      <c r="GK190" s="125"/>
      <c r="GL190" s="114"/>
      <c r="GM190" s="125"/>
      <c r="GN190" s="114"/>
      <c r="GO190" s="125"/>
      <c r="GP190" s="114"/>
      <c r="GQ190" s="125"/>
      <c r="GR190" s="114"/>
      <c r="GS190" s="125"/>
      <c r="GT190" s="114"/>
      <c r="GU190" s="125"/>
      <c r="GV190" s="114"/>
      <c r="GW190" s="125"/>
      <c r="GX190" s="114"/>
      <c r="GY190" s="125"/>
      <c r="GZ190" s="114"/>
      <c r="HA190" s="125"/>
      <c r="HB190" s="114"/>
      <c r="HC190" s="125"/>
      <c r="HD190" s="114"/>
      <c r="HE190" s="125"/>
      <c r="HF190" s="114"/>
      <c r="HG190" s="125"/>
      <c r="HH190" s="114"/>
      <c r="HI190" s="125"/>
      <c r="HJ190" s="114"/>
      <c r="HK190" s="125"/>
      <c r="HL190" s="114"/>
      <c r="HM190" s="125"/>
      <c r="HN190" s="114"/>
      <c r="HO190" s="125"/>
      <c r="HP190" s="114"/>
      <c r="HQ190" s="125"/>
      <c r="HR190" s="114"/>
      <c r="HS190" s="125"/>
      <c r="HT190" s="114"/>
      <c r="HU190" s="125"/>
      <c r="HV190" s="114"/>
      <c r="HW190" s="125"/>
      <c r="HX190" s="114"/>
      <c r="HY190" s="125"/>
      <c r="HZ190" s="114"/>
      <c r="IA190" s="125"/>
      <c r="IB190" s="114"/>
      <c r="IC190" s="125"/>
      <c r="ID190" s="114"/>
      <c r="IE190" s="125"/>
      <c r="IF190" s="114"/>
      <c r="IG190" s="125"/>
      <c r="IH190" s="114"/>
      <c r="II190" s="125"/>
      <c r="IJ190" s="114"/>
      <c r="IK190" s="125"/>
      <c r="IL190" s="114"/>
      <c r="IM190" s="125"/>
      <c r="IN190" s="114"/>
      <c r="IO190" s="125"/>
      <c r="IP190" s="114"/>
      <c r="IQ190" s="125"/>
      <c r="IR190" s="114"/>
      <c r="IS190" s="125"/>
      <c r="IT190" s="114"/>
      <c r="IU190" s="125"/>
      <c r="IV190" s="114"/>
      <c r="IW190" s="125"/>
      <c r="IX190" s="114"/>
      <c r="IY190" s="125"/>
      <c r="IZ190" s="114"/>
      <c r="JA190" s="125"/>
      <c r="JB190" s="114"/>
      <c r="JC190" s="125"/>
      <c r="JD190" s="114"/>
      <c r="JE190" s="125"/>
      <c r="JF190" s="114"/>
      <c r="JG190" s="125"/>
      <c r="JH190" s="114"/>
      <c r="JI190" s="125"/>
      <c r="JJ190" s="114"/>
      <c r="JK190" s="125"/>
      <c r="JL190" s="114"/>
      <c r="JM190" s="125"/>
      <c r="JN190" s="114"/>
      <c r="JO190" s="125"/>
      <c r="JP190" s="114"/>
      <c r="JQ190" s="125"/>
      <c r="JR190" s="114"/>
      <c r="JS190" s="125"/>
      <c r="JT190" s="114"/>
      <c r="JU190" s="125"/>
      <c r="JV190" s="114"/>
      <c r="JW190" s="125"/>
      <c r="JX190" s="114"/>
      <c r="JY190" s="126"/>
      <c r="JZ190" s="126"/>
      <c r="KA190" s="126"/>
      <c r="KB190" s="126"/>
      <c r="KC190" s="126"/>
      <c r="KD190" s="126"/>
      <c r="KE190" s="126"/>
      <c r="KF190" s="126"/>
      <c r="KG190" s="126"/>
      <c r="KH190" s="126"/>
      <c r="KI190" s="126"/>
      <c r="KJ190" s="126"/>
      <c r="KK190" s="126"/>
      <c r="KL190" s="126"/>
    </row>
    <row r="191" customFormat="false" ht="13.8" hidden="false" customHeight="false" outlineLevel="0" collapsed="false">
      <c r="A191" s="76"/>
      <c r="B191" s="76"/>
      <c r="C191" s="76"/>
      <c r="D191" s="76"/>
      <c r="E191" s="76" t="s">
        <v>219</v>
      </c>
      <c r="F191" s="109" t="n">
        <v>0</v>
      </c>
      <c r="G191" s="109" t="n">
        <v>0</v>
      </c>
      <c r="H191" s="109" t="n">
        <v>0</v>
      </c>
      <c r="I191" s="109" t="n">
        <v>0</v>
      </c>
      <c r="J191" s="109" t="n">
        <v>0</v>
      </c>
      <c r="K191" s="109" t="n">
        <v>0</v>
      </c>
      <c r="L191" s="109" t="n">
        <v>0</v>
      </c>
      <c r="M191" s="109" t="n">
        <v>0</v>
      </c>
      <c r="N191" s="109" t="n">
        <v>0</v>
      </c>
      <c r="O191" s="109" t="n">
        <v>0</v>
      </c>
      <c r="P191" s="109" t="n">
        <v>0</v>
      </c>
      <c r="Q191" s="109" t="n">
        <v>0</v>
      </c>
      <c r="R191" s="109" t="n">
        <v>0</v>
      </c>
      <c r="S191" s="109" t="n">
        <v>0</v>
      </c>
      <c r="T191" s="109" t="n">
        <v>0</v>
      </c>
      <c r="U191" s="109" t="n">
        <v>0</v>
      </c>
      <c r="V191" s="109" t="n">
        <v>0</v>
      </c>
      <c r="W191" s="109" t="n">
        <v>0</v>
      </c>
      <c r="X191" s="109" t="n">
        <v>0</v>
      </c>
      <c r="Y191" s="109" t="n">
        <v>0</v>
      </c>
      <c r="Z191" s="109" t="n">
        <v>0</v>
      </c>
      <c r="AA191" s="109" t="n">
        <v>0</v>
      </c>
      <c r="AB191" s="109" t="n">
        <v>0</v>
      </c>
      <c r="AC191" s="109" t="n">
        <v>0</v>
      </c>
      <c r="AD191" s="109" t="n">
        <v>0</v>
      </c>
      <c r="AE191" s="109" t="n">
        <v>0</v>
      </c>
      <c r="AF191" s="109" t="n">
        <v>0</v>
      </c>
      <c r="AG191" s="109" t="n">
        <v>0</v>
      </c>
      <c r="AH191" s="109" t="n">
        <v>0</v>
      </c>
      <c r="AI191" s="109" t="n">
        <v>0</v>
      </c>
      <c r="AJ191" s="109" t="n">
        <v>0</v>
      </c>
      <c r="AK191" s="109" t="n">
        <v>0</v>
      </c>
      <c r="AL191" s="109" t="n">
        <v>0</v>
      </c>
      <c r="AM191" s="109" t="n">
        <v>0</v>
      </c>
      <c r="AN191" s="109" t="n">
        <v>0</v>
      </c>
      <c r="AO191" s="109" t="n">
        <v>0</v>
      </c>
      <c r="AP191" s="109" t="n">
        <v>0</v>
      </c>
      <c r="AQ191" s="109" t="n">
        <v>0</v>
      </c>
      <c r="AR191" s="109" t="n">
        <v>0</v>
      </c>
      <c r="AS191" s="109" t="n">
        <v>0</v>
      </c>
      <c r="AT191" s="109" t="n">
        <v>0</v>
      </c>
      <c r="AU191" s="109" t="n">
        <v>0</v>
      </c>
      <c r="AV191" s="109" t="n">
        <v>0</v>
      </c>
      <c r="AW191" s="109" t="n">
        <v>0</v>
      </c>
      <c r="AX191" s="109" t="n">
        <v>0</v>
      </c>
      <c r="AY191" s="109" t="n">
        <v>0</v>
      </c>
      <c r="AZ191" s="109" t="n">
        <v>0</v>
      </c>
      <c r="BA191" s="109" t="n">
        <v>0</v>
      </c>
      <c r="BB191" s="109" t="n">
        <v>0</v>
      </c>
      <c r="BC191" s="109" t="n">
        <v>0</v>
      </c>
      <c r="BD191" s="109" t="n">
        <v>0</v>
      </c>
      <c r="BE191" s="109" t="n">
        <v>0</v>
      </c>
      <c r="BF191" s="109" t="n">
        <v>0</v>
      </c>
      <c r="BG191" s="109" t="n">
        <v>0</v>
      </c>
      <c r="BH191" s="109" t="n">
        <v>0</v>
      </c>
      <c r="BI191" s="109" t="n">
        <v>0</v>
      </c>
      <c r="BJ191" s="109" t="n">
        <v>0</v>
      </c>
      <c r="BK191" s="109" t="n">
        <v>0</v>
      </c>
      <c r="BL191" s="109" t="n">
        <v>0</v>
      </c>
      <c r="BM191" s="109" t="n">
        <v>0</v>
      </c>
      <c r="BN191" s="109" t="n">
        <v>0</v>
      </c>
      <c r="BO191" s="109" t="n">
        <v>0</v>
      </c>
      <c r="BP191" s="109" t="n">
        <v>0</v>
      </c>
      <c r="BQ191" s="109" t="n">
        <v>0</v>
      </c>
      <c r="BR191" s="109" t="n">
        <v>0</v>
      </c>
      <c r="BS191" s="109" t="n">
        <v>0</v>
      </c>
      <c r="BT191" s="109" t="n">
        <v>0</v>
      </c>
      <c r="BU191" s="109" t="n">
        <v>0</v>
      </c>
      <c r="BV191" s="109" t="n">
        <v>0</v>
      </c>
      <c r="BW191" s="109" t="n">
        <v>0</v>
      </c>
      <c r="BX191" s="109" t="n">
        <v>0</v>
      </c>
      <c r="BY191" s="109" t="n">
        <v>0</v>
      </c>
      <c r="BZ191" s="109" t="n">
        <v>0</v>
      </c>
      <c r="CA191" s="109" t="n">
        <v>0</v>
      </c>
      <c r="CB191" s="109" t="n">
        <v>0</v>
      </c>
      <c r="CC191" s="109" t="n">
        <v>0</v>
      </c>
      <c r="CD191" s="109" t="n">
        <v>0</v>
      </c>
      <c r="CE191" s="109" t="n">
        <v>0</v>
      </c>
      <c r="CF191" s="109" t="n">
        <v>0</v>
      </c>
      <c r="CG191" s="109" t="n">
        <v>0</v>
      </c>
      <c r="CH191" s="109" t="n">
        <v>0</v>
      </c>
      <c r="CI191" s="109" t="n">
        <v>0</v>
      </c>
      <c r="CJ191" s="109" t="n">
        <v>0</v>
      </c>
      <c r="CK191" s="109" t="n">
        <v>0</v>
      </c>
      <c r="CL191" s="109" t="n">
        <v>0</v>
      </c>
      <c r="CM191" s="109" t="n">
        <v>0</v>
      </c>
      <c r="CN191" s="109" t="n">
        <v>0</v>
      </c>
      <c r="CO191" s="109" t="n">
        <v>0</v>
      </c>
      <c r="CP191" s="109" t="n">
        <v>0</v>
      </c>
      <c r="CQ191" s="109" t="n">
        <v>0</v>
      </c>
      <c r="CR191" s="109" t="n">
        <v>0</v>
      </c>
      <c r="CS191" s="109" t="n">
        <v>0</v>
      </c>
      <c r="CT191" s="109" t="n">
        <v>0</v>
      </c>
      <c r="CU191" s="109" t="n">
        <v>0</v>
      </c>
      <c r="CV191" s="109" t="n">
        <v>0</v>
      </c>
      <c r="CW191" s="109" t="n">
        <v>0</v>
      </c>
      <c r="CX191" s="109" t="n">
        <v>0</v>
      </c>
      <c r="CY191" s="109" t="n">
        <v>0</v>
      </c>
      <c r="CZ191" s="109" t="n">
        <v>0</v>
      </c>
      <c r="DA191" s="109" t="n">
        <v>0</v>
      </c>
      <c r="DB191" s="109" t="n">
        <v>0</v>
      </c>
      <c r="DC191" s="109" t="n">
        <v>0</v>
      </c>
      <c r="DD191" s="109" t="n">
        <v>0</v>
      </c>
      <c r="DE191" s="109" t="n">
        <v>0</v>
      </c>
      <c r="DF191" s="109" t="n">
        <v>0</v>
      </c>
      <c r="DG191" s="109" t="n">
        <v>0</v>
      </c>
      <c r="DH191" s="109" t="n">
        <v>0</v>
      </c>
      <c r="DI191" s="109" t="n">
        <v>0</v>
      </c>
      <c r="DJ191" s="109" t="n">
        <v>0</v>
      </c>
      <c r="DK191" s="109" t="n">
        <v>0</v>
      </c>
      <c r="DL191" s="109" t="n">
        <v>0</v>
      </c>
      <c r="DM191" s="109" t="n">
        <v>0</v>
      </c>
      <c r="DN191" s="109" t="n">
        <v>0</v>
      </c>
      <c r="DO191" s="109" t="n">
        <v>0</v>
      </c>
      <c r="DP191" s="109" t="n">
        <v>0</v>
      </c>
      <c r="DQ191" s="109" t="n">
        <v>0</v>
      </c>
      <c r="DR191" s="109" t="n">
        <v>0</v>
      </c>
      <c r="DS191" s="109" t="n">
        <v>0</v>
      </c>
      <c r="DT191" s="109" t="n">
        <v>0</v>
      </c>
      <c r="DU191" s="109" t="n">
        <v>0</v>
      </c>
      <c r="DV191" s="109" t="n">
        <v>0</v>
      </c>
      <c r="DW191" s="109" t="n">
        <v>0</v>
      </c>
      <c r="DX191" s="109" t="n">
        <v>0</v>
      </c>
      <c r="DY191" s="109" t="n">
        <v>0</v>
      </c>
      <c r="DZ191" s="109" t="n">
        <v>0</v>
      </c>
      <c r="EA191" s="109" t="n">
        <v>0</v>
      </c>
      <c r="EB191" s="109" t="n">
        <v>0</v>
      </c>
      <c r="EC191" s="109" t="n">
        <v>0</v>
      </c>
      <c r="ED191" s="109" t="n">
        <v>0</v>
      </c>
      <c r="EE191" s="109" t="n">
        <v>0</v>
      </c>
      <c r="EF191" s="109" t="n">
        <v>0</v>
      </c>
      <c r="EG191" s="109" t="n">
        <v>0</v>
      </c>
      <c r="EH191" s="109" t="n">
        <v>0</v>
      </c>
      <c r="EI191" s="109" t="n">
        <v>0</v>
      </c>
      <c r="EJ191" s="109" t="n">
        <v>0</v>
      </c>
      <c r="EK191" s="109" t="n">
        <v>0</v>
      </c>
      <c r="EL191" s="109" t="n">
        <v>0</v>
      </c>
      <c r="EM191" s="109" t="n">
        <v>0</v>
      </c>
      <c r="EN191" s="109" t="n">
        <v>0</v>
      </c>
      <c r="EO191" s="109" t="n">
        <v>0</v>
      </c>
      <c r="EP191" s="109" t="n">
        <v>0</v>
      </c>
      <c r="EQ191" s="109" t="n">
        <v>0</v>
      </c>
      <c r="ER191" s="109" t="n">
        <v>0</v>
      </c>
      <c r="ES191" s="109" t="n">
        <v>0</v>
      </c>
      <c r="ET191" s="109" t="n">
        <v>0</v>
      </c>
      <c r="EU191" s="109" t="n">
        <v>0</v>
      </c>
      <c r="EV191" s="109" t="n">
        <v>0</v>
      </c>
      <c r="EW191" s="109" t="n">
        <v>0</v>
      </c>
      <c r="EX191" s="109" t="n">
        <v>0</v>
      </c>
      <c r="EY191" s="109" t="n">
        <f aca="false">ROUND(SUM(F191:EX191),5)</f>
        <v>0</v>
      </c>
      <c r="EZ191" s="114"/>
      <c r="FA191" s="125"/>
      <c r="FB191" s="114"/>
      <c r="FC191" s="125"/>
      <c r="FD191" s="114"/>
      <c r="FE191" s="125"/>
      <c r="FF191" s="114"/>
      <c r="FG191" s="125"/>
      <c r="FH191" s="114"/>
      <c r="FI191" s="125"/>
      <c r="FJ191" s="114"/>
      <c r="FK191" s="125"/>
      <c r="FL191" s="114"/>
      <c r="FM191" s="125"/>
      <c r="FN191" s="114"/>
      <c r="FO191" s="125"/>
      <c r="FP191" s="114"/>
      <c r="FQ191" s="125"/>
      <c r="FR191" s="114"/>
      <c r="FS191" s="125"/>
      <c r="FT191" s="114"/>
      <c r="FU191" s="125"/>
      <c r="FV191" s="114"/>
      <c r="FW191" s="125"/>
      <c r="FX191" s="114"/>
      <c r="FY191" s="125"/>
      <c r="FZ191" s="114"/>
      <c r="GA191" s="125"/>
      <c r="GB191" s="114"/>
      <c r="GC191" s="125"/>
      <c r="GD191" s="114"/>
      <c r="GE191" s="125"/>
      <c r="GF191" s="114"/>
      <c r="GG191" s="125"/>
      <c r="GH191" s="114"/>
      <c r="GI191" s="125"/>
      <c r="GJ191" s="114"/>
      <c r="GK191" s="125"/>
      <c r="GL191" s="114"/>
      <c r="GM191" s="125"/>
      <c r="GN191" s="114"/>
      <c r="GO191" s="125"/>
      <c r="GP191" s="114"/>
      <c r="GQ191" s="125"/>
      <c r="GR191" s="114"/>
      <c r="GS191" s="125"/>
      <c r="GT191" s="114"/>
      <c r="GU191" s="125"/>
      <c r="GV191" s="114"/>
      <c r="GW191" s="125"/>
      <c r="GX191" s="114"/>
      <c r="GY191" s="125"/>
      <c r="GZ191" s="114"/>
      <c r="HA191" s="125"/>
      <c r="HB191" s="114"/>
      <c r="HC191" s="125"/>
      <c r="HD191" s="114"/>
      <c r="HE191" s="125"/>
      <c r="HF191" s="114"/>
      <c r="HG191" s="125"/>
      <c r="HH191" s="114"/>
      <c r="HI191" s="125"/>
      <c r="HJ191" s="114"/>
      <c r="HK191" s="125"/>
      <c r="HL191" s="114"/>
      <c r="HM191" s="125"/>
      <c r="HN191" s="114"/>
      <c r="HO191" s="125"/>
      <c r="HP191" s="114"/>
      <c r="HQ191" s="125"/>
      <c r="HR191" s="114"/>
      <c r="HS191" s="125"/>
      <c r="HT191" s="114"/>
      <c r="HU191" s="125"/>
      <c r="HV191" s="114"/>
      <c r="HW191" s="125"/>
      <c r="HX191" s="114"/>
      <c r="HY191" s="125"/>
      <c r="HZ191" s="114"/>
      <c r="IA191" s="125"/>
      <c r="IB191" s="114"/>
      <c r="IC191" s="125"/>
      <c r="ID191" s="114"/>
      <c r="IE191" s="125"/>
      <c r="IF191" s="114"/>
      <c r="IG191" s="125"/>
      <c r="IH191" s="114"/>
      <c r="II191" s="125"/>
      <c r="IJ191" s="114"/>
      <c r="IK191" s="125"/>
      <c r="IL191" s="114"/>
      <c r="IM191" s="125"/>
      <c r="IN191" s="114"/>
      <c r="IO191" s="125"/>
      <c r="IP191" s="114"/>
      <c r="IQ191" s="125"/>
      <c r="IR191" s="114"/>
      <c r="IS191" s="125"/>
      <c r="IT191" s="114"/>
      <c r="IU191" s="125"/>
      <c r="IV191" s="114"/>
      <c r="IW191" s="125"/>
      <c r="IX191" s="114"/>
      <c r="IY191" s="125"/>
      <c r="IZ191" s="114"/>
      <c r="JA191" s="125"/>
      <c r="JB191" s="114"/>
      <c r="JC191" s="125"/>
      <c r="JD191" s="114"/>
      <c r="JE191" s="125"/>
      <c r="JF191" s="114"/>
      <c r="JG191" s="125"/>
      <c r="JH191" s="114"/>
      <c r="JI191" s="125"/>
      <c r="JJ191" s="114"/>
      <c r="JK191" s="125"/>
      <c r="JL191" s="114"/>
      <c r="JM191" s="125"/>
      <c r="JN191" s="114"/>
      <c r="JO191" s="125"/>
      <c r="JP191" s="114"/>
      <c r="JQ191" s="125"/>
      <c r="JR191" s="114"/>
      <c r="JS191" s="125"/>
      <c r="JT191" s="114"/>
      <c r="JU191" s="125"/>
      <c r="JV191" s="114"/>
      <c r="JW191" s="125"/>
      <c r="JX191" s="114"/>
      <c r="JY191" s="126"/>
      <c r="JZ191" s="126"/>
      <c r="KA191" s="126"/>
      <c r="KB191" s="126"/>
      <c r="KC191" s="126"/>
      <c r="KD191" s="126"/>
      <c r="KE191" s="126"/>
      <c r="KF191" s="126"/>
      <c r="KG191" s="126"/>
      <c r="KH191" s="126"/>
      <c r="KI191" s="126"/>
      <c r="KJ191" s="126"/>
      <c r="KK191" s="126"/>
      <c r="KL191" s="126"/>
    </row>
    <row r="192" customFormat="false" ht="13.8" hidden="false" customHeight="false" outlineLevel="0" collapsed="false">
      <c r="A192" s="76"/>
      <c r="B192" s="76"/>
      <c r="C192" s="76"/>
      <c r="D192" s="76"/>
      <c r="E192" s="76" t="s">
        <v>220</v>
      </c>
      <c r="F192" s="109" t="n">
        <v>0</v>
      </c>
      <c r="G192" s="109" t="n">
        <v>0</v>
      </c>
      <c r="H192" s="109" t="n">
        <v>0</v>
      </c>
      <c r="I192" s="109" t="n">
        <v>0</v>
      </c>
      <c r="J192" s="109" t="n">
        <v>0</v>
      </c>
      <c r="K192" s="109" t="n">
        <v>0</v>
      </c>
      <c r="L192" s="109" t="n">
        <v>0</v>
      </c>
      <c r="M192" s="109" t="n">
        <v>0</v>
      </c>
      <c r="N192" s="109" t="n">
        <v>0</v>
      </c>
      <c r="O192" s="109" t="n">
        <v>0</v>
      </c>
      <c r="P192" s="109" t="n">
        <v>0</v>
      </c>
      <c r="Q192" s="109" t="n">
        <v>0</v>
      </c>
      <c r="R192" s="109" t="n">
        <v>0</v>
      </c>
      <c r="S192" s="109" t="n">
        <v>0</v>
      </c>
      <c r="T192" s="109" t="n">
        <v>0</v>
      </c>
      <c r="U192" s="109" t="n">
        <v>0</v>
      </c>
      <c r="V192" s="109" t="n">
        <v>0</v>
      </c>
      <c r="W192" s="109" t="n">
        <v>0</v>
      </c>
      <c r="X192" s="109" t="n">
        <v>0</v>
      </c>
      <c r="Y192" s="109" t="n">
        <v>0</v>
      </c>
      <c r="Z192" s="109" t="n">
        <v>0</v>
      </c>
      <c r="AA192" s="109" t="n">
        <v>0</v>
      </c>
      <c r="AB192" s="109" t="n">
        <v>0</v>
      </c>
      <c r="AC192" s="109" t="n">
        <v>0</v>
      </c>
      <c r="AD192" s="109" t="n">
        <v>0</v>
      </c>
      <c r="AE192" s="109" t="n">
        <v>0</v>
      </c>
      <c r="AF192" s="109" t="n">
        <v>0</v>
      </c>
      <c r="AG192" s="109" t="n">
        <v>0</v>
      </c>
      <c r="AH192" s="109" t="n">
        <v>0</v>
      </c>
      <c r="AI192" s="109" t="n">
        <v>0</v>
      </c>
      <c r="AJ192" s="109" t="n">
        <v>0</v>
      </c>
      <c r="AK192" s="109" t="n">
        <v>0</v>
      </c>
      <c r="AL192" s="109" t="n">
        <v>0</v>
      </c>
      <c r="AM192" s="109" t="n">
        <v>0</v>
      </c>
      <c r="AN192" s="109" t="n">
        <v>0</v>
      </c>
      <c r="AO192" s="109" t="n">
        <v>0</v>
      </c>
      <c r="AP192" s="109" t="n">
        <v>0</v>
      </c>
      <c r="AQ192" s="109" t="n">
        <v>0</v>
      </c>
      <c r="AR192" s="109" t="n">
        <v>0</v>
      </c>
      <c r="AS192" s="109" t="n">
        <v>0</v>
      </c>
      <c r="AT192" s="109" t="n">
        <v>0</v>
      </c>
      <c r="AU192" s="109" t="n">
        <v>0</v>
      </c>
      <c r="AV192" s="109" t="n">
        <v>0</v>
      </c>
      <c r="AW192" s="109" t="n">
        <v>0</v>
      </c>
      <c r="AX192" s="109" t="n">
        <v>0</v>
      </c>
      <c r="AY192" s="109" t="n">
        <v>0</v>
      </c>
      <c r="AZ192" s="109" t="n">
        <v>0</v>
      </c>
      <c r="BA192" s="109" t="n">
        <v>0</v>
      </c>
      <c r="BB192" s="109" t="n">
        <v>0</v>
      </c>
      <c r="BC192" s="109" t="n">
        <v>0</v>
      </c>
      <c r="BD192" s="109" t="n">
        <v>0</v>
      </c>
      <c r="BE192" s="109" t="n">
        <v>0</v>
      </c>
      <c r="BF192" s="109" t="n">
        <v>0</v>
      </c>
      <c r="BG192" s="109" t="n">
        <v>0</v>
      </c>
      <c r="BH192" s="109" t="n">
        <v>0</v>
      </c>
      <c r="BI192" s="109" t="n">
        <v>0</v>
      </c>
      <c r="BJ192" s="109" t="n">
        <v>0</v>
      </c>
      <c r="BK192" s="109" t="n">
        <v>0</v>
      </c>
      <c r="BL192" s="109" t="n">
        <v>0</v>
      </c>
      <c r="BM192" s="109" t="n">
        <v>0</v>
      </c>
      <c r="BN192" s="109" t="n">
        <v>0</v>
      </c>
      <c r="BO192" s="109" t="n">
        <v>0</v>
      </c>
      <c r="BP192" s="109" t="n">
        <v>0</v>
      </c>
      <c r="BQ192" s="109" t="n">
        <v>0</v>
      </c>
      <c r="BR192" s="109" t="n">
        <v>0</v>
      </c>
      <c r="BS192" s="109" t="n">
        <v>0</v>
      </c>
      <c r="BT192" s="109" t="n">
        <v>0</v>
      </c>
      <c r="BU192" s="109" t="n">
        <v>0</v>
      </c>
      <c r="BV192" s="109" t="n">
        <v>0</v>
      </c>
      <c r="BW192" s="109" t="n">
        <v>0</v>
      </c>
      <c r="BX192" s="109" t="n">
        <v>0</v>
      </c>
      <c r="BY192" s="109" t="n">
        <v>0</v>
      </c>
      <c r="BZ192" s="109" t="n">
        <v>0</v>
      </c>
      <c r="CA192" s="109" t="n">
        <v>0</v>
      </c>
      <c r="CB192" s="109" t="n">
        <v>0</v>
      </c>
      <c r="CC192" s="109" t="n">
        <v>0</v>
      </c>
      <c r="CD192" s="109" t="n">
        <v>0</v>
      </c>
      <c r="CE192" s="109" t="n">
        <v>0</v>
      </c>
      <c r="CF192" s="109" t="n">
        <v>0</v>
      </c>
      <c r="CG192" s="109" t="n">
        <v>0</v>
      </c>
      <c r="CH192" s="109" t="n">
        <v>0</v>
      </c>
      <c r="CI192" s="109" t="n">
        <v>0</v>
      </c>
      <c r="CJ192" s="109" t="n">
        <v>0</v>
      </c>
      <c r="CK192" s="109" t="n">
        <v>0</v>
      </c>
      <c r="CL192" s="109" t="n">
        <v>0</v>
      </c>
      <c r="CM192" s="109" t="n">
        <v>0</v>
      </c>
      <c r="CN192" s="109" t="n">
        <v>0</v>
      </c>
      <c r="CO192" s="109" t="n">
        <v>0</v>
      </c>
      <c r="CP192" s="109" t="n">
        <v>0</v>
      </c>
      <c r="CQ192" s="109" t="n">
        <v>0</v>
      </c>
      <c r="CR192" s="109" t="n">
        <v>0</v>
      </c>
      <c r="CS192" s="109" t="n">
        <v>0</v>
      </c>
      <c r="CT192" s="109" t="n">
        <v>0</v>
      </c>
      <c r="CU192" s="109" t="n">
        <v>0</v>
      </c>
      <c r="CV192" s="109" t="n">
        <v>0</v>
      </c>
      <c r="CW192" s="109" t="n">
        <v>0</v>
      </c>
      <c r="CX192" s="109" t="n">
        <v>0</v>
      </c>
      <c r="CY192" s="109" t="n">
        <v>0</v>
      </c>
      <c r="CZ192" s="109" t="n">
        <v>0</v>
      </c>
      <c r="DA192" s="109" t="n">
        <v>0</v>
      </c>
      <c r="DB192" s="109" t="n">
        <v>0</v>
      </c>
      <c r="DC192" s="109" t="n">
        <v>0</v>
      </c>
      <c r="DD192" s="109" t="n">
        <v>0</v>
      </c>
      <c r="DE192" s="109" t="n">
        <v>0</v>
      </c>
      <c r="DF192" s="109" t="n">
        <v>0</v>
      </c>
      <c r="DG192" s="109" t="n">
        <v>0</v>
      </c>
      <c r="DH192" s="109" t="n">
        <v>0</v>
      </c>
      <c r="DI192" s="109" t="n">
        <v>0</v>
      </c>
      <c r="DJ192" s="109" t="n">
        <v>0</v>
      </c>
      <c r="DK192" s="109" t="n">
        <v>0</v>
      </c>
      <c r="DL192" s="109" t="n">
        <v>0</v>
      </c>
      <c r="DM192" s="109" t="n">
        <v>0</v>
      </c>
      <c r="DN192" s="109" t="n">
        <v>0</v>
      </c>
      <c r="DO192" s="109" t="n">
        <v>0</v>
      </c>
      <c r="DP192" s="109" t="n">
        <v>0</v>
      </c>
      <c r="DQ192" s="109" t="n">
        <v>0</v>
      </c>
      <c r="DR192" s="109" t="n">
        <v>0</v>
      </c>
      <c r="DS192" s="109" t="n">
        <v>0</v>
      </c>
      <c r="DT192" s="109" t="n">
        <v>0</v>
      </c>
      <c r="DU192" s="109" t="n">
        <v>0</v>
      </c>
      <c r="DV192" s="109" t="n">
        <v>0</v>
      </c>
      <c r="DW192" s="109" t="n">
        <v>0</v>
      </c>
      <c r="DX192" s="109" t="n">
        <v>0</v>
      </c>
      <c r="DY192" s="109" t="n">
        <v>0</v>
      </c>
      <c r="DZ192" s="109" t="n">
        <v>0</v>
      </c>
      <c r="EA192" s="109" t="n">
        <v>0</v>
      </c>
      <c r="EB192" s="109" t="n">
        <v>0</v>
      </c>
      <c r="EC192" s="109" t="n">
        <v>0</v>
      </c>
      <c r="ED192" s="109" t="n">
        <v>0</v>
      </c>
      <c r="EE192" s="109" t="n">
        <v>0</v>
      </c>
      <c r="EF192" s="109" t="n">
        <v>0</v>
      </c>
      <c r="EG192" s="109" t="n">
        <v>0</v>
      </c>
      <c r="EH192" s="109" t="n">
        <v>0</v>
      </c>
      <c r="EI192" s="109" t="n">
        <v>0</v>
      </c>
      <c r="EJ192" s="109" t="n">
        <v>0</v>
      </c>
      <c r="EK192" s="109" t="n">
        <v>0</v>
      </c>
      <c r="EL192" s="109" t="n">
        <v>0</v>
      </c>
      <c r="EM192" s="109" t="n">
        <v>0</v>
      </c>
      <c r="EN192" s="109" t="n">
        <v>0</v>
      </c>
      <c r="EO192" s="109" t="n">
        <v>0</v>
      </c>
      <c r="EP192" s="109" t="n">
        <v>0</v>
      </c>
      <c r="EQ192" s="109" t="n">
        <v>0</v>
      </c>
      <c r="ER192" s="109" t="n">
        <v>0</v>
      </c>
      <c r="ES192" s="109" t="n">
        <v>0</v>
      </c>
      <c r="ET192" s="109" t="n">
        <v>0</v>
      </c>
      <c r="EU192" s="109" t="n">
        <v>0</v>
      </c>
      <c r="EV192" s="109" t="n">
        <v>0</v>
      </c>
      <c r="EW192" s="109" t="n">
        <v>0</v>
      </c>
      <c r="EX192" s="109" t="n">
        <v>0</v>
      </c>
      <c r="EY192" s="109" t="n">
        <f aca="false">ROUND(SUM(F192:EX192),5)</f>
        <v>0</v>
      </c>
      <c r="EZ192" s="114"/>
      <c r="FA192" s="125"/>
      <c r="FB192" s="114"/>
      <c r="FC192" s="125"/>
      <c r="FD192" s="114"/>
      <c r="FE192" s="125"/>
      <c r="FF192" s="114"/>
      <c r="FG192" s="125"/>
      <c r="FH192" s="114"/>
      <c r="FI192" s="125"/>
      <c r="FJ192" s="114"/>
      <c r="FK192" s="125"/>
      <c r="FL192" s="114"/>
      <c r="FM192" s="125"/>
      <c r="FN192" s="114"/>
      <c r="FO192" s="125"/>
      <c r="FP192" s="114"/>
      <c r="FQ192" s="125"/>
      <c r="FR192" s="114"/>
      <c r="FS192" s="125"/>
      <c r="FT192" s="114"/>
      <c r="FU192" s="125"/>
      <c r="FV192" s="114"/>
      <c r="FW192" s="125"/>
      <c r="FX192" s="114"/>
      <c r="FY192" s="125"/>
      <c r="FZ192" s="114"/>
      <c r="GA192" s="125"/>
      <c r="GB192" s="114"/>
      <c r="GC192" s="125"/>
      <c r="GD192" s="114"/>
      <c r="GE192" s="125"/>
      <c r="GF192" s="114"/>
      <c r="GG192" s="125"/>
      <c r="GH192" s="114"/>
      <c r="GI192" s="125"/>
      <c r="GJ192" s="114"/>
      <c r="GK192" s="125"/>
      <c r="GL192" s="114"/>
      <c r="GM192" s="125"/>
      <c r="GN192" s="114"/>
      <c r="GO192" s="125"/>
      <c r="GP192" s="114"/>
      <c r="GQ192" s="125"/>
      <c r="GR192" s="114"/>
      <c r="GS192" s="125"/>
      <c r="GT192" s="114"/>
      <c r="GU192" s="125"/>
      <c r="GV192" s="114"/>
      <c r="GW192" s="125"/>
      <c r="GX192" s="114"/>
      <c r="GY192" s="125"/>
      <c r="GZ192" s="114"/>
      <c r="HA192" s="125"/>
      <c r="HB192" s="114"/>
      <c r="HC192" s="125"/>
      <c r="HD192" s="114"/>
      <c r="HE192" s="125"/>
      <c r="HF192" s="114"/>
      <c r="HG192" s="125"/>
      <c r="HH192" s="114"/>
      <c r="HI192" s="125"/>
      <c r="HJ192" s="114"/>
      <c r="HK192" s="125"/>
      <c r="HL192" s="114"/>
      <c r="HM192" s="125"/>
      <c r="HN192" s="114"/>
      <c r="HO192" s="125"/>
      <c r="HP192" s="114"/>
      <c r="HQ192" s="125"/>
      <c r="HR192" s="114"/>
      <c r="HS192" s="125"/>
      <c r="HT192" s="114"/>
      <c r="HU192" s="125"/>
      <c r="HV192" s="114"/>
      <c r="HW192" s="125"/>
      <c r="HX192" s="114"/>
      <c r="HY192" s="125"/>
      <c r="HZ192" s="114"/>
      <c r="IA192" s="125"/>
      <c r="IB192" s="114"/>
      <c r="IC192" s="125"/>
      <c r="ID192" s="114"/>
      <c r="IE192" s="125"/>
      <c r="IF192" s="114"/>
      <c r="IG192" s="125"/>
      <c r="IH192" s="114"/>
      <c r="II192" s="125"/>
      <c r="IJ192" s="114"/>
      <c r="IK192" s="125"/>
      <c r="IL192" s="114"/>
      <c r="IM192" s="125"/>
      <c r="IN192" s="114"/>
      <c r="IO192" s="125"/>
      <c r="IP192" s="114"/>
      <c r="IQ192" s="125"/>
      <c r="IR192" s="114"/>
      <c r="IS192" s="125"/>
      <c r="IT192" s="114"/>
      <c r="IU192" s="125"/>
      <c r="IV192" s="114"/>
      <c r="IW192" s="125"/>
      <c r="IX192" s="114"/>
      <c r="IY192" s="125"/>
      <c r="IZ192" s="114"/>
      <c r="JA192" s="125"/>
      <c r="JB192" s="114"/>
      <c r="JC192" s="125"/>
      <c r="JD192" s="114"/>
      <c r="JE192" s="125"/>
      <c r="JF192" s="114"/>
      <c r="JG192" s="125"/>
      <c r="JH192" s="114"/>
      <c r="JI192" s="125"/>
      <c r="JJ192" s="114"/>
      <c r="JK192" s="125"/>
      <c r="JL192" s="114"/>
      <c r="JM192" s="125"/>
      <c r="JN192" s="114"/>
      <c r="JO192" s="125"/>
      <c r="JP192" s="114"/>
      <c r="JQ192" s="125"/>
      <c r="JR192" s="114"/>
      <c r="JS192" s="125"/>
      <c r="JT192" s="114"/>
      <c r="JU192" s="125"/>
      <c r="JV192" s="114"/>
      <c r="JW192" s="125"/>
      <c r="JX192" s="114"/>
      <c r="JY192" s="126"/>
      <c r="JZ192" s="126"/>
      <c r="KA192" s="126"/>
      <c r="KB192" s="126"/>
      <c r="KC192" s="126"/>
      <c r="KD192" s="126"/>
      <c r="KE192" s="126"/>
      <c r="KF192" s="126"/>
      <c r="KG192" s="126"/>
      <c r="KH192" s="126"/>
      <c r="KI192" s="126"/>
      <c r="KJ192" s="126"/>
      <c r="KK192" s="126"/>
      <c r="KL192" s="126"/>
    </row>
    <row r="193" customFormat="false" ht="13.8" hidden="false" customHeight="false" outlineLevel="0" collapsed="false">
      <c r="A193" s="76"/>
      <c r="B193" s="76"/>
      <c r="C193" s="76"/>
      <c r="D193" s="76"/>
      <c r="E193" s="76" t="s">
        <v>221</v>
      </c>
      <c r="F193" s="109" t="n">
        <v>0</v>
      </c>
      <c r="G193" s="109" t="n">
        <v>0</v>
      </c>
      <c r="H193" s="109" t="n">
        <v>0</v>
      </c>
      <c r="I193" s="109" t="n">
        <v>0</v>
      </c>
      <c r="J193" s="109" t="n">
        <v>0</v>
      </c>
      <c r="K193" s="109" t="n">
        <v>0</v>
      </c>
      <c r="L193" s="109" t="n">
        <v>0</v>
      </c>
      <c r="M193" s="109" t="n">
        <v>0</v>
      </c>
      <c r="N193" s="109" t="n">
        <v>0</v>
      </c>
      <c r="O193" s="109" t="n">
        <v>0</v>
      </c>
      <c r="P193" s="109" t="n">
        <v>0</v>
      </c>
      <c r="Q193" s="109" t="n">
        <v>0</v>
      </c>
      <c r="R193" s="109" t="n">
        <v>0</v>
      </c>
      <c r="S193" s="109" t="n">
        <v>0</v>
      </c>
      <c r="T193" s="109" t="n">
        <v>0</v>
      </c>
      <c r="U193" s="109" t="n">
        <v>0</v>
      </c>
      <c r="V193" s="109" t="n">
        <v>0</v>
      </c>
      <c r="W193" s="109" t="n">
        <v>0</v>
      </c>
      <c r="X193" s="109" t="n">
        <v>0</v>
      </c>
      <c r="Y193" s="109" t="n">
        <v>0</v>
      </c>
      <c r="Z193" s="109" t="n">
        <v>0</v>
      </c>
      <c r="AA193" s="109" t="n">
        <v>0</v>
      </c>
      <c r="AB193" s="109" t="n">
        <v>0</v>
      </c>
      <c r="AC193" s="109" t="n">
        <v>0</v>
      </c>
      <c r="AD193" s="109" t="n">
        <v>0</v>
      </c>
      <c r="AE193" s="109" t="n">
        <v>0</v>
      </c>
      <c r="AF193" s="109" t="n">
        <v>0</v>
      </c>
      <c r="AG193" s="109" t="n">
        <v>0</v>
      </c>
      <c r="AH193" s="109" t="n">
        <v>0</v>
      </c>
      <c r="AI193" s="109" t="n">
        <v>0</v>
      </c>
      <c r="AJ193" s="109" t="n">
        <v>0</v>
      </c>
      <c r="AK193" s="109" t="n">
        <v>0</v>
      </c>
      <c r="AL193" s="109" t="n">
        <v>0</v>
      </c>
      <c r="AM193" s="109" t="n">
        <v>0</v>
      </c>
      <c r="AN193" s="109" t="n">
        <v>0</v>
      </c>
      <c r="AO193" s="109" t="n">
        <v>0</v>
      </c>
      <c r="AP193" s="109" t="n">
        <v>0</v>
      </c>
      <c r="AQ193" s="109" t="n">
        <v>0</v>
      </c>
      <c r="AR193" s="109" t="n">
        <v>0</v>
      </c>
      <c r="AS193" s="109" t="n">
        <v>0</v>
      </c>
      <c r="AT193" s="109" t="n">
        <v>0</v>
      </c>
      <c r="AU193" s="109" t="n">
        <v>0</v>
      </c>
      <c r="AV193" s="109" t="n">
        <v>0</v>
      </c>
      <c r="AW193" s="109" t="n">
        <v>0</v>
      </c>
      <c r="AX193" s="109" t="n">
        <v>0</v>
      </c>
      <c r="AY193" s="109" t="n">
        <v>0</v>
      </c>
      <c r="AZ193" s="109" t="n">
        <v>0</v>
      </c>
      <c r="BA193" s="109" t="n">
        <v>0</v>
      </c>
      <c r="BB193" s="109" t="n">
        <v>0</v>
      </c>
      <c r="BC193" s="109" t="n">
        <v>0</v>
      </c>
      <c r="BD193" s="109" t="n">
        <v>0</v>
      </c>
      <c r="BE193" s="109" t="n">
        <v>0</v>
      </c>
      <c r="BF193" s="109" t="n">
        <v>0</v>
      </c>
      <c r="BG193" s="109" t="n">
        <v>0</v>
      </c>
      <c r="BH193" s="109" t="n">
        <v>0</v>
      </c>
      <c r="BI193" s="109" t="n">
        <v>0</v>
      </c>
      <c r="BJ193" s="109" t="n">
        <v>0</v>
      </c>
      <c r="BK193" s="109" t="n">
        <v>0</v>
      </c>
      <c r="BL193" s="109" t="n">
        <v>0</v>
      </c>
      <c r="BM193" s="109" t="n">
        <v>0</v>
      </c>
      <c r="BN193" s="109" t="n">
        <v>0</v>
      </c>
      <c r="BO193" s="109" t="n">
        <v>0</v>
      </c>
      <c r="BP193" s="109" t="n">
        <v>0</v>
      </c>
      <c r="BQ193" s="109" t="n">
        <v>0</v>
      </c>
      <c r="BR193" s="109" t="n">
        <v>0</v>
      </c>
      <c r="BS193" s="109" t="n">
        <v>0</v>
      </c>
      <c r="BT193" s="109" t="n">
        <v>0</v>
      </c>
      <c r="BU193" s="109" t="n">
        <v>0</v>
      </c>
      <c r="BV193" s="109" t="n">
        <v>0</v>
      </c>
      <c r="BW193" s="109" t="n">
        <v>0</v>
      </c>
      <c r="BX193" s="109" t="n">
        <v>0</v>
      </c>
      <c r="BY193" s="109" t="n">
        <v>0</v>
      </c>
      <c r="BZ193" s="109" t="n">
        <v>0</v>
      </c>
      <c r="CA193" s="109" t="n">
        <v>0</v>
      </c>
      <c r="CB193" s="109" t="n">
        <v>0</v>
      </c>
      <c r="CC193" s="109" t="n">
        <v>0</v>
      </c>
      <c r="CD193" s="109" t="n">
        <v>0</v>
      </c>
      <c r="CE193" s="109" t="n">
        <v>0</v>
      </c>
      <c r="CF193" s="109" t="n">
        <v>0</v>
      </c>
      <c r="CG193" s="109" t="n">
        <v>0</v>
      </c>
      <c r="CH193" s="109" t="n">
        <v>0</v>
      </c>
      <c r="CI193" s="109" t="n">
        <v>0</v>
      </c>
      <c r="CJ193" s="109" t="n">
        <v>0</v>
      </c>
      <c r="CK193" s="109" t="n">
        <v>0</v>
      </c>
      <c r="CL193" s="109" t="n">
        <v>0</v>
      </c>
      <c r="CM193" s="109" t="n">
        <v>0</v>
      </c>
      <c r="CN193" s="109" t="n">
        <v>0</v>
      </c>
      <c r="CO193" s="109" t="n">
        <v>0</v>
      </c>
      <c r="CP193" s="109" t="n">
        <v>0</v>
      </c>
      <c r="CQ193" s="109" t="n">
        <v>0</v>
      </c>
      <c r="CR193" s="109" t="n">
        <v>0</v>
      </c>
      <c r="CS193" s="109" t="n">
        <v>0</v>
      </c>
      <c r="CT193" s="109" t="n">
        <v>0</v>
      </c>
      <c r="CU193" s="109" t="n">
        <v>0</v>
      </c>
      <c r="CV193" s="109" t="n">
        <v>0</v>
      </c>
      <c r="CW193" s="109" t="n">
        <v>0</v>
      </c>
      <c r="CX193" s="109" t="n">
        <v>0</v>
      </c>
      <c r="CY193" s="109" t="n">
        <v>0</v>
      </c>
      <c r="CZ193" s="109" t="n">
        <v>0</v>
      </c>
      <c r="DA193" s="109" t="n">
        <v>0</v>
      </c>
      <c r="DB193" s="109" t="n">
        <v>0</v>
      </c>
      <c r="DC193" s="109" t="n">
        <v>0</v>
      </c>
      <c r="DD193" s="109" t="n">
        <v>0</v>
      </c>
      <c r="DE193" s="109" t="n">
        <v>0</v>
      </c>
      <c r="DF193" s="109" t="n">
        <v>0</v>
      </c>
      <c r="DG193" s="109" t="n">
        <v>0</v>
      </c>
      <c r="DH193" s="109" t="n">
        <v>0</v>
      </c>
      <c r="DI193" s="109" t="n">
        <v>0</v>
      </c>
      <c r="DJ193" s="109" t="n">
        <v>0</v>
      </c>
      <c r="DK193" s="109" t="n">
        <v>0</v>
      </c>
      <c r="DL193" s="109" t="n">
        <v>0</v>
      </c>
      <c r="DM193" s="109" t="n">
        <v>0</v>
      </c>
      <c r="DN193" s="109" t="n">
        <v>0</v>
      </c>
      <c r="DO193" s="109" t="n">
        <v>0</v>
      </c>
      <c r="DP193" s="109" t="n">
        <v>0</v>
      </c>
      <c r="DQ193" s="109" t="n">
        <v>0</v>
      </c>
      <c r="DR193" s="109" t="n">
        <v>0</v>
      </c>
      <c r="DS193" s="109" t="n">
        <v>0</v>
      </c>
      <c r="DT193" s="109" t="n">
        <v>0</v>
      </c>
      <c r="DU193" s="109" t="n">
        <v>0</v>
      </c>
      <c r="DV193" s="109" t="n">
        <v>0</v>
      </c>
      <c r="DW193" s="109" t="n">
        <v>0</v>
      </c>
      <c r="DX193" s="109" t="n">
        <v>0</v>
      </c>
      <c r="DY193" s="109" t="n">
        <v>0</v>
      </c>
      <c r="DZ193" s="109" t="n">
        <v>0</v>
      </c>
      <c r="EA193" s="109" t="n">
        <v>0</v>
      </c>
      <c r="EB193" s="109" t="n">
        <v>0</v>
      </c>
      <c r="EC193" s="109" t="n">
        <v>0</v>
      </c>
      <c r="ED193" s="109" t="n">
        <v>0</v>
      </c>
      <c r="EE193" s="109" t="n">
        <v>0</v>
      </c>
      <c r="EF193" s="109" t="n">
        <v>0</v>
      </c>
      <c r="EG193" s="109" t="n">
        <v>0</v>
      </c>
      <c r="EH193" s="109" t="n">
        <v>0</v>
      </c>
      <c r="EI193" s="109" t="n">
        <v>0</v>
      </c>
      <c r="EJ193" s="109" t="n">
        <v>0</v>
      </c>
      <c r="EK193" s="109" t="n">
        <v>0</v>
      </c>
      <c r="EL193" s="109" t="n">
        <v>0</v>
      </c>
      <c r="EM193" s="109" t="n">
        <v>0</v>
      </c>
      <c r="EN193" s="109" t="n">
        <v>0</v>
      </c>
      <c r="EO193" s="109" t="n">
        <v>0</v>
      </c>
      <c r="EP193" s="109" t="n">
        <v>0</v>
      </c>
      <c r="EQ193" s="109" t="n">
        <v>0</v>
      </c>
      <c r="ER193" s="109" t="n">
        <v>0</v>
      </c>
      <c r="ES193" s="109" t="n">
        <v>0</v>
      </c>
      <c r="ET193" s="109" t="n">
        <v>0</v>
      </c>
      <c r="EU193" s="109" t="n">
        <v>0</v>
      </c>
      <c r="EV193" s="109" t="n">
        <v>0</v>
      </c>
      <c r="EW193" s="109" t="n">
        <v>0</v>
      </c>
      <c r="EX193" s="109" t="n">
        <v>0</v>
      </c>
      <c r="EY193" s="109" t="n">
        <f aca="false">ROUND(SUM(F193:EX193),5)</f>
        <v>0</v>
      </c>
      <c r="EZ193" s="114"/>
      <c r="FA193" s="125"/>
      <c r="FB193" s="114"/>
      <c r="FC193" s="125"/>
      <c r="FD193" s="114"/>
      <c r="FE193" s="125"/>
      <c r="FF193" s="114"/>
      <c r="FG193" s="125"/>
      <c r="FH193" s="114"/>
      <c r="FI193" s="125"/>
      <c r="FJ193" s="114"/>
      <c r="FK193" s="125"/>
      <c r="FL193" s="114"/>
      <c r="FM193" s="125"/>
      <c r="FN193" s="114"/>
      <c r="FO193" s="125"/>
      <c r="FP193" s="114"/>
      <c r="FQ193" s="125"/>
      <c r="FR193" s="114"/>
      <c r="FS193" s="125"/>
      <c r="FT193" s="114"/>
      <c r="FU193" s="125"/>
      <c r="FV193" s="114"/>
      <c r="FW193" s="125"/>
      <c r="FX193" s="114"/>
      <c r="FY193" s="125"/>
      <c r="FZ193" s="114"/>
      <c r="GA193" s="125"/>
      <c r="GB193" s="114"/>
      <c r="GC193" s="125"/>
      <c r="GD193" s="114"/>
      <c r="GE193" s="125"/>
      <c r="GF193" s="114"/>
      <c r="GG193" s="125"/>
      <c r="GH193" s="114"/>
      <c r="GI193" s="125"/>
      <c r="GJ193" s="114"/>
      <c r="GK193" s="125"/>
      <c r="GL193" s="114"/>
      <c r="GM193" s="125"/>
      <c r="GN193" s="114"/>
      <c r="GO193" s="125"/>
      <c r="GP193" s="114"/>
      <c r="GQ193" s="125"/>
      <c r="GR193" s="114"/>
      <c r="GS193" s="125"/>
      <c r="GT193" s="114"/>
      <c r="GU193" s="125"/>
      <c r="GV193" s="114"/>
      <c r="GW193" s="125"/>
      <c r="GX193" s="114"/>
      <c r="GY193" s="125"/>
      <c r="GZ193" s="114"/>
      <c r="HA193" s="125"/>
      <c r="HB193" s="114"/>
      <c r="HC193" s="125"/>
      <c r="HD193" s="114"/>
      <c r="HE193" s="125"/>
      <c r="HF193" s="114"/>
      <c r="HG193" s="125"/>
      <c r="HH193" s="114"/>
      <c r="HI193" s="125"/>
      <c r="HJ193" s="114"/>
      <c r="HK193" s="125"/>
      <c r="HL193" s="114"/>
      <c r="HM193" s="125"/>
      <c r="HN193" s="114"/>
      <c r="HO193" s="125"/>
      <c r="HP193" s="114"/>
      <c r="HQ193" s="125"/>
      <c r="HR193" s="114"/>
      <c r="HS193" s="125"/>
      <c r="HT193" s="114"/>
      <c r="HU193" s="125"/>
      <c r="HV193" s="114"/>
      <c r="HW193" s="125"/>
      <c r="HX193" s="114"/>
      <c r="HY193" s="125"/>
      <c r="HZ193" s="114"/>
      <c r="IA193" s="125"/>
      <c r="IB193" s="114"/>
      <c r="IC193" s="125"/>
      <c r="ID193" s="114"/>
      <c r="IE193" s="125"/>
      <c r="IF193" s="114"/>
      <c r="IG193" s="125"/>
      <c r="IH193" s="114"/>
      <c r="II193" s="125"/>
      <c r="IJ193" s="114"/>
      <c r="IK193" s="125"/>
      <c r="IL193" s="114"/>
      <c r="IM193" s="125"/>
      <c r="IN193" s="114"/>
      <c r="IO193" s="125"/>
      <c r="IP193" s="114"/>
      <c r="IQ193" s="125"/>
      <c r="IR193" s="114"/>
      <c r="IS193" s="125"/>
      <c r="IT193" s="114"/>
      <c r="IU193" s="125"/>
      <c r="IV193" s="114"/>
      <c r="IW193" s="125"/>
      <c r="IX193" s="114"/>
      <c r="IY193" s="125"/>
      <c r="IZ193" s="114"/>
      <c r="JA193" s="125"/>
      <c r="JB193" s="114"/>
      <c r="JC193" s="125"/>
      <c r="JD193" s="114"/>
      <c r="JE193" s="125"/>
      <c r="JF193" s="114"/>
      <c r="JG193" s="125"/>
      <c r="JH193" s="114"/>
      <c r="JI193" s="125"/>
      <c r="JJ193" s="114"/>
      <c r="JK193" s="125"/>
      <c r="JL193" s="114"/>
      <c r="JM193" s="125"/>
      <c r="JN193" s="114"/>
      <c r="JO193" s="125"/>
      <c r="JP193" s="114"/>
      <c r="JQ193" s="125"/>
      <c r="JR193" s="114"/>
      <c r="JS193" s="125"/>
      <c r="JT193" s="114"/>
      <c r="JU193" s="125"/>
      <c r="JV193" s="114"/>
      <c r="JW193" s="125"/>
      <c r="JX193" s="114"/>
      <c r="JY193" s="126"/>
      <c r="JZ193" s="126"/>
      <c r="KA193" s="126"/>
      <c r="KB193" s="126"/>
      <c r="KC193" s="126"/>
      <c r="KD193" s="126"/>
      <c r="KE193" s="126"/>
      <c r="KF193" s="126"/>
      <c r="KG193" s="126"/>
      <c r="KH193" s="126"/>
      <c r="KI193" s="126"/>
      <c r="KJ193" s="126"/>
      <c r="KK193" s="126"/>
      <c r="KL193" s="126"/>
    </row>
    <row r="194" customFormat="false" ht="13.8" hidden="false" customHeight="false" outlineLevel="0" collapsed="false">
      <c r="A194" s="76"/>
      <c r="B194" s="76"/>
      <c r="C194" s="76"/>
      <c r="D194" s="76"/>
      <c r="E194" s="76" t="s">
        <v>222</v>
      </c>
      <c r="F194" s="109" t="n">
        <v>0</v>
      </c>
      <c r="G194" s="109" t="n">
        <v>0</v>
      </c>
      <c r="H194" s="109" t="n">
        <v>0</v>
      </c>
      <c r="I194" s="109" t="n">
        <v>0</v>
      </c>
      <c r="J194" s="109" t="n">
        <v>527.53</v>
      </c>
      <c r="K194" s="109" t="n">
        <v>0</v>
      </c>
      <c r="L194" s="109" t="n">
        <v>0</v>
      </c>
      <c r="M194" s="109" t="n">
        <v>0</v>
      </c>
      <c r="N194" s="109" t="n">
        <v>695</v>
      </c>
      <c r="O194" s="109" t="n">
        <v>477.32</v>
      </c>
      <c r="P194" s="109" t="n">
        <v>0</v>
      </c>
      <c r="Q194" s="109" t="n">
        <v>0</v>
      </c>
      <c r="R194" s="109" t="n">
        <v>0</v>
      </c>
      <c r="S194" s="109" t="n">
        <v>0</v>
      </c>
      <c r="T194" s="109" t="n">
        <v>0</v>
      </c>
      <c r="U194" s="109" t="n">
        <v>0</v>
      </c>
      <c r="V194" s="109" t="n">
        <v>0</v>
      </c>
      <c r="W194" s="109" t="n">
        <v>0</v>
      </c>
      <c r="X194" s="109" t="n">
        <v>0</v>
      </c>
      <c r="Y194" s="109" t="n">
        <v>0</v>
      </c>
      <c r="Z194" s="109" t="n">
        <v>0</v>
      </c>
      <c r="AA194" s="109" t="n">
        <v>0</v>
      </c>
      <c r="AB194" s="109" t="n">
        <v>0</v>
      </c>
      <c r="AC194" s="109" t="n">
        <v>0</v>
      </c>
      <c r="AD194" s="109" t="n">
        <v>0</v>
      </c>
      <c r="AE194" s="109" t="n">
        <v>0</v>
      </c>
      <c r="AF194" s="109" t="n">
        <v>0</v>
      </c>
      <c r="AG194" s="109" t="n">
        <v>0</v>
      </c>
      <c r="AH194" s="109" t="n">
        <v>0</v>
      </c>
      <c r="AI194" s="109" t="n">
        <v>0</v>
      </c>
      <c r="AJ194" s="109" t="n">
        <v>0</v>
      </c>
      <c r="AK194" s="109" t="n">
        <v>0</v>
      </c>
      <c r="AL194" s="109" t="n">
        <v>0</v>
      </c>
      <c r="AM194" s="109" t="n">
        <v>0</v>
      </c>
      <c r="AN194" s="109" t="n">
        <v>0</v>
      </c>
      <c r="AO194" s="109" t="n">
        <v>0</v>
      </c>
      <c r="AP194" s="109" t="n">
        <v>0</v>
      </c>
      <c r="AQ194" s="109" t="n">
        <v>0</v>
      </c>
      <c r="AR194" s="109" t="n">
        <v>0</v>
      </c>
      <c r="AS194" s="109" t="n">
        <v>0</v>
      </c>
      <c r="AT194" s="109" t="n">
        <v>3989.2</v>
      </c>
      <c r="AU194" s="109" t="n">
        <v>0</v>
      </c>
      <c r="AV194" s="109" t="n">
        <v>0</v>
      </c>
      <c r="AW194" s="109" t="n">
        <v>0</v>
      </c>
      <c r="AX194" s="109" t="n">
        <v>0</v>
      </c>
      <c r="AY194" s="109" t="n">
        <v>0</v>
      </c>
      <c r="AZ194" s="109" t="n">
        <v>0</v>
      </c>
      <c r="BA194" s="109" t="n">
        <v>0</v>
      </c>
      <c r="BB194" s="109" t="n">
        <v>0</v>
      </c>
      <c r="BC194" s="109" t="n">
        <v>0</v>
      </c>
      <c r="BD194" s="109" t="n">
        <v>0</v>
      </c>
      <c r="BE194" s="109" t="n">
        <v>0</v>
      </c>
      <c r="BF194" s="109" t="n">
        <v>0</v>
      </c>
      <c r="BG194" s="109" t="n">
        <v>0</v>
      </c>
      <c r="BH194" s="109" t="n">
        <v>0</v>
      </c>
      <c r="BI194" s="109" t="n">
        <v>0</v>
      </c>
      <c r="BJ194" s="109" t="n">
        <v>0</v>
      </c>
      <c r="BK194" s="109" t="n">
        <v>1320</v>
      </c>
      <c r="BL194" s="109" t="n">
        <v>0</v>
      </c>
      <c r="BM194" s="109" t="n">
        <v>0</v>
      </c>
      <c r="BN194" s="109" t="n">
        <v>0</v>
      </c>
      <c r="BO194" s="109" t="n">
        <v>0</v>
      </c>
      <c r="BP194" s="109" t="n">
        <v>0</v>
      </c>
      <c r="BQ194" s="109" t="n">
        <v>0</v>
      </c>
      <c r="BR194" s="109" t="n">
        <v>0</v>
      </c>
      <c r="BS194" s="109" t="n">
        <v>0</v>
      </c>
      <c r="BT194" s="109" t="n">
        <v>0</v>
      </c>
      <c r="BU194" s="109" t="n">
        <v>0</v>
      </c>
      <c r="BV194" s="109" t="n">
        <v>0</v>
      </c>
      <c r="BW194" s="109" t="n">
        <v>0</v>
      </c>
      <c r="BX194" s="109" t="n">
        <v>0</v>
      </c>
      <c r="BY194" s="109" t="n">
        <v>0</v>
      </c>
      <c r="BZ194" s="109" t="n">
        <v>0</v>
      </c>
      <c r="CA194" s="109" t="n">
        <v>0</v>
      </c>
      <c r="CB194" s="109" t="n">
        <v>0</v>
      </c>
      <c r="CC194" s="109" t="n">
        <v>0</v>
      </c>
      <c r="CD194" s="109" t="n">
        <v>0</v>
      </c>
      <c r="CE194" s="109" t="n">
        <v>0</v>
      </c>
      <c r="CF194" s="109" t="n">
        <v>0</v>
      </c>
      <c r="CG194" s="109" t="n">
        <v>0</v>
      </c>
      <c r="CH194" s="109" t="n">
        <v>0</v>
      </c>
      <c r="CI194" s="109" t="n">
        <v>0</v>
      </c>
      <c r="CJ194" s="109" t="n">
        <v>0</v>
      </c>
      <c r="CK194" s="109" t="n">
        <v>311.71</v>
      </c>
      <c r="CL194" s="109" t="n">
        <v>0</v>
      </c>
      <c r="CM194" s="109" t="n">
        <v>0</v>
      </c>
      <c r="CN194" s="109" t="n">
        <v>0</v>
      </c>
      <c r="CO194" s="109" t="n">
        <v>0</v>
      </c>
      <c r="CP194" s="109" t="n">
        <v>0</v>
      </c>
      <c r="CQ194" s="109" t="n">
        <v>0</v>
      </c>
      <c r="CR194" s="109" t="n">
        <v>0</v>
      </c>
      <c r="CS194" s="109" t="n">
        <v>0</v>
      </c>
      <c r="CT194" s="109" t="n">
        <v>0</v>
      </c>
      <c r="CU194" s="109" t="n">
        <v>0</v>
      </c>
      <c r="CV194" s="109" t="n">
        <v>0</v>
      </c>
      <c r="CW194" s="109" t="n">
        <v>0</v>
      </c>
      <c r="CX194" s="109" t="n">
        <v>0</v>
      </c>
      <c r="CY194" s="109" t="n">
        <v>0</v>
      </c>
      <c r="CZ194" s="109" t="n">
        <v>0</v>
      </c>
      <c r="DA194" s="109" t="n">
        <v>0</v>
      </c>
      <c r="DB194" s="109" t="n">
        <v>0</v>
      </c>
      <c r="DC194" s="109" t="n">
        <v>0</v>
      </c>
      <c r="DD194" s="109" t="n">
        <v>0</v>
      </c>
      <c r="DE194" s="109" t="n">
        <v>0</v>
      </c>
      <c r="DF194" s="109" t="n">
        <v>0</v>
      </c>
      <c r="DG194" s="109" t="n">
        <v>0</v>
      </c>
      <c r="DH194" s="109" t="n">
        <v>0</v>
      </c>
      <c r="DI194" s="109" t="n">
        <v>0</v>
      </c>
      <c r="DJ194" s="109" t="n">
        <v>0</v>
      </c>
      <c r="DK194" s="109" t="n">
        <v>0</v>
      </c>
      <c r="DL194" s="109" t="n">
        <v>0</v>
      </c>
      <c r="DM194" s="109" t="n">
        <v>0</v>
      </c>
      <c r="DN194" s="109" t="n">
        <v>0</v>
      </c>
      <c r="DO194" s="109" t="n">
        <v>0</v>
      </c>
      <c r="DP194" s="109" t="n">
        <v>0</v>
      </c>
      <c r="DQ194" s="109" t="n">
        <v>0</v>
      </c>
      <c r="DR194" s="109" t="n">
        <v>0</v>
      </c>
      <c r="DS194" s="109" t="n">
        <v>0</v>
      </c>
      <c r="DT194" s="109" t="n">
        <v>0</v>
      </c>
      <c r="DU194" s="109" t="n">
        <v>0</v>
      </c>
      <c r="DV194" s="109" t="n">
        <v>0</v>
      </c>
      <c r="DW194" s="109" t="n">
        <v>0</v>
      </c>
      <c r="DX194" s="109" t="n">
        <v>0</v>
      </c>
      <c r="DY194" s="109" t="n">
        <v>0</v>
      </c>
      <c r="DZ194" s="109" t="n">
        <v>0</v>
      </c>
      <c r="EA194" s="109" t="n">
        <v>0</v>
      </c>
      <c r="EB194" s="109" t="n">
        <v>0</v>
      </c>
      <c r="EC194" s="109" t="n">
        <v>0</v>
      </c>
      <c r="ED194" s="109" t="n">
        <v>0</v>
      </c>
      <c r="EE194" s="109" t="n">
        <v>0</v>
      </c>
      <c r="EF194" s="109" t="n">
        <v>0</v>
      </c>
      <c r="EG194" s="109" t="n">
        <v>0</v>
      </c>
      <c r="EH194" s="109" t="n">
        <v>0</v>
      </c>
      <c r="EI194" s="109" t="n">
        <v>0</v>
      </c>
      <c r="EJ194" s="109" t="n">
        <v>0</v>
      </c>
      <c r="EK194" s="109" t="n">
        <v>0</v>
      </c>
      <c r="EL194" s="109" t="n">
        <v>0</v>
      </c>
      <c r="EM194" s="109" t="n">
        <v>0</v>
      </c>
      <c r="EN194" s="109" t="n">
        <v>0</v>
      </c>
      <c r="EO194" s="109" t="n">
        <v>0</v>
      </c>
      <c r="EP194" s="109" t="n">
        <v>350.76</v>
      </c>
      <c r="EQ194" s="109" t="n">
        <v>0</v>
      </c>
      <c r="ER194" s="109" t="n">
        <v>0</v>
      </c>
      <c r="ES194" s="109" t="n">
        <v>0</v>
      </c>
      <c r="ET194" s="109" t="n">
        <v>0</v>
      </c>
      <c r="EU194" s="109" t="n">
        <v>0</v>
      </c>
      <c r="EV194" s="109" t="n">
        <v>0</v>
      </c>
      <c r="EW194" s="109" t="n">
        <v>0</v>
      </c>
      <c r="EX194" s="109" t="n">
        <v>0</v>
      </c>
      <c r="EY194" s="109" t="n">
        <f aca="false">ROUND(SUM(F194:EX194),5)</f>
        <v>7671.52</v>
      </c>
      <c r="EZ194" s="114"/>
      <c r="FA194" s="125"/>
      <c r="FB194" s="114"/>
      <c r="FC194" s="125"/>
      <c r="FD194" s="114"/>
      <c r="FE194" s="125"/>
      <c r="FF194" s="114"/>
      <c r="FG194" s="125"/>
      <c r="FH194" s="114"/>
      <c r="FI194" s="125"/>
      <c r="FJ194" s="114"/>
      <c r="FK194" s="125"/>
      <c r="FL194" s="114"/>
      <c r="FM194" s="125"/>
      <c r="FN194" s="114"/>
      <c r="FO194" s="125"/>
      <c r="FP194" s="114"/>
      <c r="FQ194" s="125"/>
      <c r="FR194" s="114"/>
      <c r="FS194" s="125"/>
      <c r="FT194" s="114"/>
      <c r="FU194" s="125"/>
      <c r="FV194" s="114"/>
      <c r="FW194" s="125"/>
      <c r="FX194" s="114"/>
      <c r="FY194" s="125"/>
      <c r="FZ194" s="114"/>
      <c r="GA194" s="125"/>
      <c r="GB194" s="114"/>
      <c r="GC194" s="125"/>
      <c r="GD194" s="114"/>
      <c r="GE194" s="125"/>
      <c r="GF194" s="114"/>
      <c r="GG194" s="125"/>
      <c r="GH194" s="114"/>
      <c r="GI194" s="125"/>
      <c r="GJ194" s="114"/>
      <c r="GK194" s="125"/>
      <c r="GL194" s="114"/>
      <c r="GM194" s="125"/>
      <c r="GN194" s="114"/>
      <c r="GO194" s="125"/>
      <c r="GP194" s="114"/>
      <c r="GQ194" s="125"/>
      <c r="GR194" s="114"/>
      <c r="GS194" s="125"/>
      <c r="GT194" s="114"/>
      <c r="GU194" s="125"/>
      <c r="GV194" s="114"/>
      <c r="GW194" s="125"/>
      <c r="GX194" s="114"/>
      <c r="GY194" s="125"/>
      <c r="GZ194" s="114"/>
      <c r="HA194" s="125"/>
      <c r="HB194" s="114"/>
      <c r="HC194" s="125"/>
      <c r="HD194" s="114"/>
      <c r="HE194" s="125"/>
      <c r="HF194" s="114"/>
      <c r="HG194" s="125"/>
      <c r="HH194" s="114"/>
      <c r="HI194" s="125"/>
      <c r="HJ194" s="114"/>
      <c r="HK194" s="125"/>
      <c r="HL194" s="114"/>
      <c r="HM194" s="125"/>
      <c r="HN194" s="114"/>
      <c r="HO194" s="125"/>
      <c r="HP194" s="114"/>
      <c r="HQ194" s="125"/>
      <c r="HR194" s="114"/>
      <c r="HS194" s="125"/>
      <c r="HT194" s="114"/>
      <c r="HU194" s="125"/>
      <c r="HV194" s="114"/>
      <c r="HW194" s="125"/>
      <c r="HX194" s="114"/>
      <c r="HY194" s="125"/>
      <c r="HZ194" s="114"/>
      <c r="IA194" s="125"/>
      <c r="IB194" s="114"/>
      <c r="IC194" s="125"/>
      <c r="ID194" s="114"/>
      <c r="IE194" s="125"/>
      <c r="IF194" s="114"/>
      <c r="IG194" s="125"/>
      <c r="IH194" s="114"/>
      <c r="II194" s="125"/>
      <c r="IJ194" s="114"/>
      <c r="IK194" s="125"/>
      <c r="IL194" s="114"/>
      <c r="IM194" s="125"/>
      <c r="IN194" s="114"/>
      <c r="IO194" s="125"/>
      <c r="IP194" s="114"/>
      <c r="IQ194" s="125"/>
      <c r="IR194" s="114"/>
      <c r="IS194" s="125"/>
      <c r="IT194" s="114"/>
      <c r="IU194" s="125"/>
      <c r="IV194" s="114"/>
      <c r="IW194" s="125"/>
      <c r="IX194" s="114"/>
      <c r="IY194" s="125"/>
      <c r="IZ194" s="114"/>
      <c r="JA194" s="125"/>
      <c r="JB194" s="114"/>
      <c r="JC194" s="125"/>
      <c r="JD194" s="114"/>
      <c r="JE194" s="125"/>
      <c r="JF194" s="114"/>
      <c r="JG194" s="125"/>
      <c r="JH194" s="114"/>
      <c r="JI194" s="125"/>
      <c r="JJ194" s="114"/>
      <c r="JK194" s="125"/>
      <c r="JL194" s="114"/>
      <c r="JM194" s="125"/>
      <c r="JN194" s="114"/>
      <c r="JO194" s="125"/>
      <c r="JP194" s="114"/>
      <c r="JQ194" s="125"/>
      <c r="JR194" s="114"/>
      <c r="JS194" s="125"/>
      <c r="JT194" s="114"/>
      <c r="JU194" s="125"/>
      <c r="JV194" s="114"/>
      <c r="JW194" s="125"/>
      <c r="JX194" s="114"/>
      <c r="JY194" s="126"/>
      <c r="JZ194" s="126"/>
      <c r="KA194" s="126"/>
      <c r="KB194" s="126"/>
      <c r="KC194" s="126"/>
      <c r="KD194" s="126"/>
      <c r="KE194" s="126"/>
      <c r="KF194" s="126"/>
      <c r="KG194" s="126"/>
      <c r="KH194" s="126"/>
      <c r="KI194" s="126"/>
      <c r="KJ194" s="126"/>
      <c r="KK194" s="126"/>
      <c r="KL194" s="126"/>
    </row>
    <row r="195" customFormat="false" ht="13.8" hidden="false" customHeight="false" outlineLevel="0" collapsed="false">
      <c r="A195" s="76"/>
      <c r="B195" s="76"/>
      <c r="C195" s="76"/>
      <c r="D195" s="76"/>
      <c r="E195" s="76" t="s">
        <v>223</v>
      </c>
      <c r="F195" s="109" t="n">
        <v>0</v>
      </c>
      <c r="G195" s="109" t="n">
        <v>0</v>
      </c>
      <c r="H195" s="109" t="n">
        <v>0</v>
      </c>
      <c r="I195" s="109" t="n">
        <v>0</v>
      </c>
      <c r="J195" s="109" t="n">
        <v>0</v>
      </c>
      <c r="K195" s="109" t="n">
        <v>0</v>
      </c>
      <c r="L195" s="109" t="n">
        <v>0</v>
      </c>
      <c r="M195" s="109" t="n">
        <v>0</v>
      </c>
      <c r="N195" s="109" t="n">
        <v>0</v>
      </c>
      <c r="O195" s="109" t="n">
        <v>0</v>
      </c>
      <c r="P195" s="109" t="n">
        <v>0</v>
      </c>
      <c r="Q195" s="109" t="n">
        <v>0</v>
      </c>
      <c r="R195" s="109" t="n">
        <v>0</v>
      </c>
      <c r="S195" s="109" t="n">
        <v>0</v>
      </c>
      <c r="T195" s="109" t="n">
        <v>0</v>
      </c>
      <c r="U195" s="109" t="n">
        <v>0</v>
      </c>
      <c r="V195" s="109" t="n">
        <v>0</v>
      </c>
      <c r="W195" s="109" t="n">
        <v>0</v>
      </c>
      <c r="X195" s="109" t="n">
        <v>0</v>
      </c>
      <c r="Y195" s="109" t="n">
        <v>0</v>
      </c>
      <c r="Z195" s="109" t="n">
        <v>0</v>
      </c>
      <c r="AA195" s="109" t="n">
        <v>0</v>
      </c>
      <c r="AB195" s="109" t="n">
        <v>0</v>
      </c>
      <c r="AC195" s="109" t="n">
        <v>0</v>
      </c>
      <c r="AD195" s="109" t="n">
        <v>0</v>
      </c>
      <c r="AE195" s="109" t="n">
        <v>0</v>
      </c>
      <c r="AF195" s="109" t="n">
        <v>0</v>
      </c>
      <c r="AG195" s="109" t="n">
        <v>0</v>
      </c>
      <c r="AH195" s="109" t="n">
        <v>0</v>
      </c>
      <c r="AI195" s="109" t="n">
        <v>0</v>
      </c>
      <c r="AJ195" s="109" t="n">
        <v>0</v>
      </c>
      <c r="AK195" s="109" t="n">
        <v>0</v>
      </c>
      <c r="AL195" s="109" t="n">
        <v>0</v>
      </c>
      <c r="AM195" s="109" t="n">
        <v>0</v>
      </c>
      <c r="AN195" s="109" t="n">
        <v>0</v>
      </c>
      <c r="AO195" s="109" t="n">
        <v>0</v>
      </c>
      <c r="AP195" s="109" t="n">
        <v>0</v>
      </c>
      <c r="AQ195" s="109" t="n">
        <v>0</v>
      </c>
      <c r="AR195" s="109" t="n">
        <v>0</v>
      </c>
      <c r="AS195" s="109" t="n">
        <v>0</v>
      </c>
      <c r="AT195" s="109" t="n">
        <v>0</v>
      </c>
      <c r="AU195" s="109" t="n">
        <v>0</v>
      </c>
      <c r="AV195" s="109" t="n">
        <v>0</v>
      </c>
      <c r="AW195" s="109" t="n">
        <v>0</v>
      </c>
      <c r="AX195" s="109" t="n">
        <v>0</v>
      </c>
      <c r="AY195" s="109" t="n">
        <v>0</v>
      </c>
      <c r="AZ195" s="109" t="n">
        <v>0</v>
      </c>
      <c r="BA195" s="109" t="n">
        <v>0</v>
      </c>
      <c r="BB195" s="109" t="n">
        <v>0</v>
      </c>
      <c r="BC195" s="109" t="n">
        <v>0</v>
      </c>
      <c r="BD195" s="109" t="n">
        <v>0</v>
      </c>
      <c r="BE195" s="109" t="n">
        <v>0</v>
      </c>
      <c r="BF195" s="109" t="n">
        <v>0</v>
      </c>
      <c r="BG195" s="109" t="n">
        <v>0</v>
      </c>
      <c r="BH195" s="109" t="n">
        <v>0</v>
      </c>
      <c r="BI195" s="109" t="n">
        <v>0</v>
      </c>
      <c r="BJ195" s="109" t="n">
        <v>0</v>
      </c>
      <c r="BK195" s="109" t="n">
        <v>0</v>
      </c>
      <c r="BL195" s="109" t="n">
        <v>0</v>
      </c>
      <c r="BM195" s="109" t="n">
        <v>0</v>
      </c>
      <c r="BN195" s="109" t="n">
        <v>0</v>
      </c>
      <c r="BO195" s="109" t="n">
        <v>0</v>
      </c>
      <c r="BP195" s="109" t="n">
        <v>0</v>
      </c>
      <c r="BQ195" s="109" t="n">
        <v>0</v>
      </c>
      <c r="BR195" s="109" t="n">
        <v>0</v>
      </c>
      <c r="BS195" s="109" t="n">
        <v>0</v>
      </c>
      <c r="BT195" s="109" t="n">
        <v>0</v>
      </c>
      <c r="BU195" s="109" t="n">
        <v>0</v>
      </c>
      <c r="BV195" s="109" t="n">
        <v>0</v>
      </c>
      <c r="BW195" s="109" t="n">
        <v>0</v>
      </c>
      <c r="BX195" s="109" t="n">
        <v>0</v>
      </c>
      <c r="BY195" s="109" t="n">
        <v>0</v>
      </c>
      <c r="BZ195" s="109" t="n">
        <v>0</v>
      </c>
      <c r="CA195" s="109" t="n">
        <v>0</v>
      </c>
      <c r="CB195" s="109" t="n">
        <v>0</v>
      </c>
      <c r="CC195" s="109" t="n">
        <v>0</v>
      </c>
      <c r="CD195" s="109" t="n">
        <v>0</v>
      </c>
      <c r="CE195" s="109" t="n">
        <v>0</v>
      </c>
      <c r="CF195" s="109" t="n">
        <v>0</v>
      </c>
      <c r="CG195" s="109" t="n">
        <v>0</v>
      </c>
      <c r="CH195" s="109" t="n">
        <v>0</v>
      </c>
      <c r="CI195" s="109" t="n">
        <v>0</v>
      </c>
      <c r="CJ195" s="109" t="n">
        <v>0</v>
      </c>
      <c r="CK195" s="109" t="n">
        <v>0</v>
      </c>
      <c r="CL195" s="109" t="n">
        <v>0</v>
      </c>
      <c r="CM195" s="109" t="n">
        <v>0</v>
      </c>
      <c r="CN195" s="109" t="n">
        <v>0</v>
      </c>
      <c r="CO195" s="109" t="n">
        <v>0</v>
      </c>
      <c r="CP195" s="109" t="n">
        <v>0</v>
      </c>
      <c r="CQ195" s="109" t="n">
        <v>0</v>
      </c>
      <c r="CR195" s="109" t="n">
        <v>0</v>
      </c>
      <c r="CS195" s="109" t="n">
        <v>0</v>
      </c>
      <c r="CT195" s="109" t="n">
        <v>0</v>
      </c>
      <c r="CU195" s="109" t="n">
        <v>0</v>
      </c>
      <c r="CV195" s="109" t="n">
        <v>0</v>
      </c>
      <c r="CW195" s="109" t="n">
        <v>0</v>
      </c>
      <c r="CX195" s="109" t="n">
        <v>0</v>
      </c>
      <c r="CY195" s="109" t="n">
        <v>0</v>
      </c>
      <c r="CZ195" s="109" t="n">
        <v>0</v>
      </c>
      <c r="DA195" s="109" t="n">
        <v>0</v>
      </c>
      <c r="DB195" s="109" t="n">
        <v>0</v>
      </c>
      <c r="DC195" s="109" t="n">
        <v>0</v>
      </c>
      <c r="DD195" s="109" t="n">
        <v>0</v>
      </c>
      <c r="DE195" s="109" t="n">
        <v>0</v>
      </c>
      <c r="DF195" s="109" t="n">
        <v>0</v>
      </c>
      <c r="DG195" s="109" t="n">
        <v>0</v>
      </c>
      <c r="DH195" s="109" t="n">
        <v>0</v>
      </c>
      <c r="DI195" s="109" t="n">
        <v>0</v>
      </c>
      <c r="DJ195" s="109" t="n">
        <v>0</v>
      </c>
      <c r="DK195" s="109" t="n">
        <v>0</v>
      </c>
      <c r="DL195" s="109" t="n">
        <v>0</v>
      </c>
      <c r="DM195" s="109" t="n">
        <v>0</v>
      </c>
      <c r="DN195" s="109" t="n">
        <v>0</v>
      </c>
      <c r="DO195" s="109" t="n">
        <v>0</v>
      </c>
      <c r="DP195" s="109" t="n">
        <v>0</v>
      </c>
      <c r="DQ195" s="109" t="n">
        <v>0</v>
      </c>
      <c r="DR195" s="109" t="n">
        <v>0</v>
      </c>
      <c r="DS195" s="109" t="n">
        <v>0</v>
      </c>
      <c r="DT195" s="109" t="n">
        <v>0</v>
      </c>
      <c r="DU195" s="109" t="n">
        <v>0</v>
      </c>
      <c r="DV195" s="109" t="n">
        <v>0</v>
      </c>
      <c r="DW195" s="109" t="n">
        <v>0</v>
      </c>
      <c r="DX195" s="109" t="n">
        <v>0</v>
      </c>
      <c r="DY195" s="109" t="n">
        <v>0</v>
      </c>
      <c r="DZ195" s="109" t="n">
        <v>0</v>
      </c>
      <c r="EA195" s="109" t="n">
        <v>0</v>
      </c>
      <c r="EB195" s="109" t="n">
        <v>0</v>
      </c>
      <c r="EC195" s="109" t="n">
        <v>0</v>
      </c>
      <c r="ED195" s="109" t="n">
        <v>0</v>
      </c>
      <c r="EE195" s="109" t="n">
        <v>0</v>
      </c>
      <c r="EF195" s="109" t="n">
        <v>0</v>
      </c>
      <c r="EG195" s="109" t="n">
        <v>0</v>
      </c>
      <c r="EH195" s="109" t="n">
        <v>0</v>
      </c>
      <c r="EI195" s="109" t="n">
        <v>0</v>
      </c>
      <c r="EJ195" s="109" t="n">
        <v>0</v>
      </c>
      <c r="EK195" s="109" t="n">
        <v>0</v>
      </c>
      <c r="EL195" s="109" t="n">
        <v>0</v>
      </c>
      <c r="EM195" s="109" t="n">
        <v>0</v>
      </c>
      <c r="EN195" s="109" t="n">
        <v>0</v>
      </c>
      <c r="EO195" s="109" t="n">
        <v>0</v>
      </c>
      <c r="EP195" s="109" t="n">
        <v>0</v>
      </c>
      <c r="EQ195" s="109" t="n">
        <v>0</v>
      </c>
      <c r="ER195" s="109" t="n">
        <v>0</v>
      </c>
      <c r="ES195" s="109" t="n">
        <v>0</v>
      </c>
      <c r="ET195" s="109" t="n">
        <v>0</v>
      </c>
      <c r="EU195" s="109" t="n">
        <v>0</v>
      </c>
      <c r="EV195" s="109" t="n">
        <v>0</v>
      </c>
      <c r="EW195" s="109" t="n">
        <v>0</v>
      </c>
      <c r="EX195" s="109" t="n">
        <v>0</v>
      </c>
      <c r="EY195" s="109" t="n">
        <f aca="false">ROUND(SUM(F195:EX195),5)</f>
        <v>0</v>
      </c>
      <c r="EZ195" s="114"/>
      <c r="FA195" s="125"/>
      <c r="FB195" s="114"/>
      <c r="FC195" s="125"/>
      <c r="FD195" s="114"/>
      <c r="FE195" s="125"/>
      <c r="FF195" s="114"/>
      <c r="FG195" s="125"/>
      <c r="FH195" s="114"/>
      <c r="FI195" s="125"/>
      <c r="FJ195" s="114"/>
      <c r="FK195" s="125"/>
      <c r="FL195" s="114"/>
      <c r="FM195" s="125"/>
      <c r="FN195" s="114"/>
      <c r="FO195" s="125"/>
      <c r="FP195" s="114"/>
      <c r="FQ195" s="125"/>
      <c r="FR195" s="114"/>
      <c r="FS195" s="125"/>
      <c r="FT195" s="114"/>
      <c r="FU195" s="125"/>
      <c r="FV195" s="114"/>
      <c r="FW195" s="125"/>
      <c r="FX195" s="114"/>
      <c r="FY195" s="125"/>
      <c r="FZ195" s="114"/>
      <c r="GA195" s="125"/>
      <c r="GB195" s="114"/>
      <c r="GC195" s="125"/>
      <c r="GD195" s="114"/>
      <c r="GE195" s="125"/>
      <c r="GF195" s="114"/>
      <c r="GG195" s="125"/>
      <c r="GH195" s="114"/>
      <c r="GI195" s="125"/>
      <c r="GJ195" s="114"/>
      <c r="GK195" s="125"/>
      <c r="GL195" s="114"/>
      <c r="GM195" s="125"/>
      <c r="GN195" s="114"/>
      <c r="GO195" s="125"/>
      <c r="GP195" s="114"/>
      <c r="GQ195" s="125"/>
      <c r="GR195" s="114"/>
      <c r="GS195" s="125"/>
      <c r="GT195" s="114"/>
      <c r="GU195" s="125"/>
      <c r="GV195" s="114"/>
      <c r="GW195" s="125"/>
      <c r="GX195" s="114"/>
      <c r="GY195" s="125"/>
      <c r="GZ195" s="114"/>
      <c r="HA195" s="125"/>
      <c r="HB195" s="114"/>
      <c r="HC195" s="125"/>
      <c r="HD195" s="114"/>
      <c r="HE195" s="125"/>
      <c r="HF195" s="114"/>
      <c r="HG195" s="125"/>
      <c r="HH195" s="114"/>
      <c r="HI195" s="125"/>
      <c r="HJ195" s="114"/>
      <c r="HK195" s="125"/>
      <c r="HL195" s="114"/>
      <c r="HM195" s="125"/>
      <c r="HN195" s="114"/>
      <c r="HO195" s="125"/>
      <c r="HP195" s="114"/>
      <c r="HQ195" s="125"/>
      <c r="HR195" s="114"/>
      <c r="HS195" s="125"/>
      <c r="HT195" s="114"/>
      <c r="HU195" s="125"/>
      <c r="HV195" s="114"/>
      <c r="HW195" s="125"/>
      <c r="HX195" s="114"/>
      <c r="HY195" s="125"/>
      <c r="HZ195" s="114"/>
      <c r="IA195" s="125"/>
      <c r="IB195" s="114"/>
      <c r="IC195" s="125"/>
      <c r="ID195" s="114"/>
      <c r="IE195" s="125"/>
      <c r="IF195" s="114"/>
      <c r="IG195" s="125"/>
      <c r="IH195" s="114"/>
      <c r="II195" s="125"/>
      <c r="IJ195" s="114"/>
      <c r="IK195" s="125"/>
      <c r="IL195" s="114"/>
      <c r="IM195" s="125"/>
      <c r="IN195" s="114"/>
      <c r="IO195" s="125"/>
      <c r="IP195" s="114"/>
      <c r="IQ195" s="125"/>
      <c r="IR195" s="114"/>
      <c r="IS195" s="125"/>
      <c r="IT195" s="114"/>
      <c r="IU195" s="125"/>
      <c r="IV195" s="114"/>
      <c r="IW195" s="125"/>
      <c r="IX195" s="114"/>
      <c r="IY195" s="125"/>
      <c r="IZ195" s="114"/>
      <c r="JA195" s="125"/>
      <c r="JB195" s="114"/>
      <c r="JC195" s="125"/>
      <c r="JD195" s="114"/>
      <c r="JE195" s="125"/>
      <c r="JF195" s="114"/>
      <c r="JG195" s="125"/>
      <c r="JH195" s="114"/>
      <c r="JI195" s="125"/>
      <c r="JJ195" s="114"/>
      <c r="JK195" s="125"/>
      <c r="JL195" s="114"/>
      <c r="JM195" s="125"/>
      <c r="JN195" s="114"/>
      <c r="JO195" s="125"/>
      <c r="JP195" s="114"/>
      <c r="JQ195" s="125"/>
      <c r="JR195" s="114"/>
      <c r="JS195" s="125"/>
      <c r="JT195" s="114"/>
      <c r="JU195" s="125"/>
      <c r="JV195" s="114"/>
      <c r="JW195" s="125"/>
      <c r="JX195" s="114"/>
      <c r="JY195" s="126"/>
      <c r="JZ195" s="126"/>
      <c r="KA195" s="126"/>
      <c r="KB195" s="126"/>
      <c r="KC195" s="126"/>
      <c r="KD195" s="126"/>
      <c r="KE195" s="126"/>
      <c r="KF195" s="126"/>
      <c r="KG195" s="126"/>
      <c r="KH195" s="126"/>
      <c r="KI195" s="126"/>
      <c r="KJ195" s="126"/>
      <c r="KK195" s="126"/>
      <c r="KL195" s="126"/>
    </row>
    <row r="196" customFormat="false" ht="13.8" hidden="false" customHeight="false" outlineLevel="0" collapsed="false">
      <c r="A196" s="76"/>
      <c r="B196" s="76"/>
      <c r="C196" s="76"/>
      <c r="D196" s="76"/>
      <c r="E196" s="76" t="s">
        <v>165</v>
      </c>
      <c r="F196" s="109" t="n">
        <v>0</v>
      </c>
      <c r="G196" s="109" t="n">
        <v>0</v>
      </c>
      <c r="H196" s="109" t="n">
        <v>34766.74</v>
      </c>
      <c r="I196" s="109" t="n">
        <v>0</v>
      </c>
      <c r="J196" s="109" t="n">
        <v>0</v>
      </c>
      <c r="K196" s="109" t="n">
        <v>0</v>
      </c>
      <c r="L196" s="109" t="n">
        <v>0</v>
      </c>
      <c r="M196" s="109" t="n">
        <v>0</v>
      </c>
      <c r="N196" s="109" t="n">
        <v>0</v>
      </c>
      <c r="O196" s="109" t="n">
        <v>0</v>
      </c>
      <c r="P196" s="109" t="n">
        <v>0</v>
      </c>
      <c r="Q196" s="109" t="n">
        <v>0</v>
      </c>
      <c r="R196" s="109" t="n">
        <v>0</v>
      </c>
      <c r="S196" s="109" t="n">
        <v>0</v>
      </c>
      <c r="T196" s="109" t="n">
        <v>0</v>
      </c>
      <c r="U196" s="109" t="n">
        <v>0</v>
      </c>
      <c r="V196" s="109" t="n">
        <v>0</v>
      </c>
      <c r="W196" s="109" t="n">
        <v>0</v>
      </c>
      <c r="X196" s="109" t="n">
        <v>0</v>
      </c>
      <c r="Y196" s="109" t="n">
        <v>0</v>
      </c>
      <c r="Z196" s="109" t="n">
        <v>0</v>
      </c>
      <c r="AA196" s="109" t="n">
        <v>0</v>
      </c>
      <c r="AB196" s="109" t="n">
        <v>0</v>
      </c>
      <c r="AC196" s="109" t="n">
        <v>0</v>
      </c>
      <c r="AD196" s="109" t="n">
        <v>0</v>
      </c>
      <c r="AE196" s="109" t="n">
        <v>0</v>
      </c>
      <c r="AF196" s="109" t="n">
        <v>0</v>
      </c>
      <c r="AG196" s="109" t="n">
        <v>0</v>
      </c>
      <c r="AH196" s="109" t="n">
        <v>0</v>
      </c>
      <c r="AI196" s="109" t="n">
        <v>0</v>
      </c>
      <c r="AJ196" s="109" t="n">
        <v>0</v>
      </c>
      <c r="AK196" s="109" t="n">
        <v>0</v>
      </c>
      <c r="AL196" s="109" t="n">
        <v>0</v>
      </c>
      <c r="AM196" s="109" t="n">
        <v>0</v>
      </c>
      <c r="AN196" s="109" t="n">
        <v>0</v>
      </c>
      <c r="AO196" s="109" t="n">
        <v>0</v>
      </c>
      <c r="AP196" s="109" t="n">
        <v>0</v>
      </c>
      <c r="AQ196" s="109" t="n">
        <v>0</v>
      </c>
      <c r="AR196" s="109" t="n">
        <v>0</v>
      </c>
      <c r="AS196" s="109" t="n">
        <v>0</v>
      </c>
      <c r="AT196" s="109" t="n">
        <v>0</v>
      </c>
      <c r="AU196" s="109" t="n">
        <v>0</v>
      </c>
      <c r="AV196" s="109" t="n">
        <v>0</v>
      </c>
      <c r="AW196" s="109" t="n">
        <v>0</v>
      </c>
      <c r="AX196" s="109" t="n">
        <v>0</v>
      </c>
      <c r="AY196" s="109" t="n">
        <v>0</v>
      </c>
      <c r="AZ196" s="109" t="n">
        <v>0</v>
      </c>
      <c r="BA196" s="109" t="n">
        <v>0</v>
      </c>
      <c r="BB196" s="109" t="n">
        <v>0</v>
      </c>
      <c r="BC196" s="109" t="n">
        <v>0</v>
      </c>
      <c r="BD196" s="109" t="n">
        <v>0</v>
      </c>
      <c r="BE196" s="109" t="n">
        <v>0</v>
      </c>
      <c r="BF196" s="109" t="n">
        <v>0</v>
      </c>
      <c r="BG196" s="109" t="n">
        <v>0</v>
      </c>
      <c r="BH196" s="109" t="n">
        <v>0</v>
      </c>
      <c r="BI196" s="109" t="n">
        <v>0</v>
      </c>
      <c r="BJ196" s="109" t="n">
        <v>0</v>
      </c>
      <c r="BK196" s="109" t="n">
        <v>0</v>
      </c>
      <c r="BL196" s="109" t="n">
        <v>0</v>
      </c>
      <c r="BM196" s="109" t="n">
        <v>0</v>
      </c>
      <c r="BN196" s="109" t="n">
        <v>0</v>
      </c>
      <c r="BO196" s="109" t="n">
        <v>0</v>
      </c>
      <c r="BP196" s="109" t="n">
        <v>0</v>
      </c>
      <c r="BQ196" s="109" t="n">
        <v>0</v>
      </c>
      <c r="BR196" s="109" t="n">
        <v>0</v>
      </c>
      <c r="BS196" s="109" t="n">
        <v>0</v>
      </c>
      <c r="BT196" s="109" t="n">
        <v>0</v>
      </c>
      <c r="BU196" s="109" t="n">
        <v>0</v>
      </c>
      <c r="BV196" s="109" t="n">
        <v>0</v>
      </c>
      <c r="BW196" s="109" t="n">
        <v>0</v>
      </c>
      <c r="BX196" s="109" t="n">
        <v>0</v>
      </c>
      <c r="BY196" s="109" t="n">
        <v>0</v>
      </c>
      <c r="BZ196" s="109" t="n">
        <v>0</v>
      </c>
      <c r="CA196" s="109" t="n">
        <v>0</v>
      </c>
      <c r="CB196" s="109" t="n">
        <v>0</v>
      </c>
      <c r="CC196" s="109" t="n">
        <v>0</v>
      </c>
      <c r="CD196" s="109" t="n">
        <v>0</v>
      </c>
      <c r="CE196" s="109" t="n">
        <v>0</v>
      </c>
      <c r="CF196" s="109" t="n">
        <v>0</v>
      </c>
      <c r="CG196" s="109" t="n">
        <v>0</v>
      </c>
      <c r="CH196" s="109" t="n">
        <v>0</v>
      </c>
      <c r="CI196" s="109" t="n">
        <v>0</v>
      </c>
      <c r="CJ196" s="109" t="n">
        <v>0</v>
      </c>
      <c r="CK196" s="109" t="n">
        <v>0</v>
      </c>
      <c r="CL196" s="109" t="n">
        <v>0</v>
      </c>
      <c r="CM196" s="109" t="n">
        <v>0</v>
      </c>
      <c r="CN196" s="109" t="n">
        <v>0</v>
      </c>
      <c r="CO196" s="109" t="n">
        <v>12145.06</v>
      </c>
      <c r="CP196" s="109" t="n">
        <v>0</v>
      </c>
      <c r="CQ196" s="109" t="n">
        <v>0</v>
      </c>
      <c r="CR196" s="109" t="n">
        <v>0</v>
      </c>
      <c r="CS196" s="109" t="n">
        <v>0</v>
      </c>
      <c r="CT196" s="109" t="n">
        <v>0</v>
      </c>
      <c r="CU196" s="109" t="n">
        <v>0</v>
      </c>
      <c r="CV196" s="109" t="n">
        <v>0</v>
      </c>
      <c r="CW196" s="109" t="n">
        <v>0</v>
      </c>
      <c r="CX196" s="109" t="n">
        <v>0</v>
      </c>
      <c r="CY196" s="109" t="n">
        <v>0</v>
      </c>
      <c r="CZ196" s="109" t="n">
        <v>0</v>
      </c>
      <c r="DA196" s="109" t="n">
        <v>0</v>
      </c>
      <c r="DB196" s="109" t="n">
        <v>0</v>
      </c>
      <c r="DC196" s="109" t="n">
        <v>0</v>
      </c>
      <c r="DD196" s="109" t="n">
        <v>0</v>
      </c>
      <c r="DE196" s="109" t="n">
        <v>0</v>
      </c>
      <c r="DF196" s="109" t="n">
        <v>0</v>
      </c>
      <c r="DG196" s="109" t="n">
        <v>0</v>
      </c>
      <c r="DH196" s="109" t="n">
        <v>0</v>
      </c>
      <c r="DI196" s="109" t="n">
        <v>0</v>
      </c>
      <c r="DJ196" s="109" t="n">
        <v>0</v>
      </c>
      <c r="DK196" s="109" t="n">
        <v>0</v>
      </c>
      <c r="DL196" s="109" t="n">
        <v>0</v>
      </c>
      <c r="DM196" s="109" t="n">
        <v>0</v>
      </c>
      <c r="DN196" s="109" t="n">
        <v>0</v>
      </c>
      <c r="DO196" s="109" t="n">
        <v>0</v>
      </c>
      <c r="DP196" s="109" t="n">
        <v>0</v>
      </c>
      <c r="DQ196" s="109" t="n">
        <v>0</v>
      </c>
      <c r="DR196" s="109" t="n">
        <v>0</v>
      </c>
      <c r="DS196" s="109" t="n">
        <v>0</v>
      </c>
      <c r="DT196" s="109" t="n">
        <v>0</v>
      </c>
      <c r="DU196" s="109" t="n">
        <v>0</v>
      </c>
      <c r="DV196" s="109" t="n">
        <v>0</v>
      </c>
      <c r="DW196" s="109" t="n">
        <v>0</v>
      </c>
      <c r="DX196" s="109" t="n">
        <v>0</v>
      </c>
      <c r="DY196" s="109" t="n">
        <v>0</v>
      </c>
      <c r="DZ196" s="109" t="n">
        <v>0</v>
      </c>
      <c r="EA196" s="109" t="n">
        <v>0</v>
      </c>
      <c r="EB196" s="109" t="n">
        <v>0</v>
      </c>
      <c r="EC196" s="109" t="n">
        <v>0</v>
      </c>
      <c r="ED196" s="109" t="n">
        <v>0</v>
      </c>
      <c r="EE196" s="109" t="n">
        <v>0</v>
      </c>
      <c r="EF196" s="109" t="n">
        <v>0</v>
      </c>
      <c r="EG196" s="109" t="n">
        <v>0</v>
      </c>
      <c r="EH196" s="109" t="n">
        <v>0</v>
      </c>
      <c r="EI196" s="109" t="n">
        <v>0</v>
      </c>
      <c r="EJ196" s="109" t="n">
        <v>0</v>
      </c>
      <c r="EK196" s="109" t="n">
        <v>0</v>
      </c>
      <c r="EL196" s="109" t="n">
        <v>0</v>
      </c>
      <c r="EM196" s="109" t="n">
        <v>0</v>
      </c>
      <c r="EN196" s="109" t="n">
        <v>0</v>
      </c>
      <c r="EO196" s="109" t="n">
        <v>0</v>
      </c>
      <c r="EP196" s="109" t="n">
        <v>0</v>
      </c>
      <c r="EQ196" s="109" t="n">
        <v>0</v>
      </c>
      <c r="ER196" s="109" t="n">
        <v>0</v>
      </c>
      <c r="ES196" s="109" t="n">
        <v>0</v>
      </c>
      <c r="ET196" s="109" t="n">
        <v>0</v>
      </c>
      <c r="EU196" s="109" t="n">
        <v>0</v>
      </c>
      <c r="EV196" s="109" t="n">
        <v>0</v>
      </c>
      <c r="EW196" s="109" t="n">
        <v>0</v>
      </c>
      <c r="EX196" s="109" t="n">
        <v>0</v>
      </c>
      <c r="EY196" s="109" t="n">
        <f aca="false">ROUND(SUM(F196:EX196),5)</f>
        <v>46911.8</v>
      </c>
      <c r="EZ196" s="114"/>
      <c r="FA196" s="125"/>
      <c r="FB196" s="114"/>
      <c r="FC196" s="125"/>
      <c r="FD196" s="114"/>
      <c r="FE196" s="125"/>
      <c r="FF196" s="114"/>
      <c r="FG196" s="125"/>
      <c r="FH196" s="114"/>
      <c r="FI196" s="125"/>
      <c r="FJ196" s="114"/>
      <c r="FK196" s="125"/>
      <c r="FL196" s="114"/>
      <c r="FM196" s="125"/>
      <c r="FN196" s="114"/>
      <c r="FO196" s="125"/>
      <c r="FP196" s="114"/>
      <c r="FQ196" s="125"/>
      <c r="FR196" s="114"/>
      <c r="FS196" s="125"/>
      <c r="FT196" s="114"/>
      <c r="FU196" s="125"/>
      <c r="FV196" s="114"/>
      <c r="FW196" s="125"/>
      <c r="FX196" s="114"/>
      <c r="FY196" s="125"/>
      <c r="FZ196" s="114"/>
      <c r="GA196" s="125"/>
      <c r="GB196" s="114"/>
      <c r="GC196" s="125"/>
      <c r="GD196" s="114"/>
      <c r="GE196" s="125"/>
      <c r="GF196" s="114"/>
      <c r="GG196" s="125"/>
      <c r="GH196" s="114"/>
      <c r="GI196" s="125"/>
      <c r="GJ196" s="114"/>
      <c r="GK196" s="125"/>
      <c r="GL196" s="114"/>
      <c r="GM196" s="125"/>
      <c r="GN196" s="114"/>
      <c r="GO196" s="125"/>
      <c r="GP196" s="114"/>
      <c r="GQ196" s="125"/>
      <c r="GR196" s="114"/>
      <c r="GS196" s="125"/>
      <c r="GT196" s="114"/>
      <c r="GU196" s="125"/>
      <c r="GV196" s="114"/>
      <c r="GW196" s="125"/>
      <c r="GX196" s="114"/>
      <c r="GY196" s="125"/>
      <c r="GZ196" s="114"/>
      <c r="HA196" s="125"/>
      <c r="HB196" s="114"/>
      <c r="HC196" s="125"/>
      <c r="HD196" s="114"/>
      <c r="HE196" s="125"/>
      <c r="HF196" s="114"/>
      <c r="HG196" s="125"/>
      <c r="HH196" s="114"/>
      <c r="HI196" s="125"/>
      <c r="HJ196" s="114"/>
      <c r="HK196" s="125"/>
      <c r="HL196" s="114"/>
      <c r="HM196" s="125"/>
      <c r="HN196" s="114"/>
      <c r="HO196" s="125"/>
      <c r="HP196" s="114"/>
      <c r="HQ196" s="125"/>
      <c r="HR196" s="114"/>
      <c r="HS196" s="125"/>
      <c r="HT196" s="114"/>
      <c r="HU196" s="125"/>
      <c r="HV196" s="114"/>
      <c r="HW196" s="125"/>
      <c r="HX196" s="114"/>
      <c r="HY196" s="125"/>
      <c r="HZ196" s="114"/>
      <c r="IA196" s="125"/>
      <c r="IB196" s="114"/>
      <c r="IC196" s="125"/>
      <c r="ID196" s="114"/>
      <c r="IE196" s="125"/>
      <c r="IF196" s="114"/>
      <c r="IG196" s="125"/>
      <c r="IH196" s="114"/>
      <c r="II196" s="125"/>
      <c r="IJ196" s="114"/>
      <c r="IK196" s="125"/>
      <c r="IL196" s="114"/>
      <c r="IM196" s="125"/>
      <c r="IN196" s="114"/>
      <c r="IO196" s="125"/>
      <c r="IP196" s="114"/>
      <c r="IQ196" s="125"/>
      <c r="IR196" s="114"/>
      <c r="IS196" s="125"/>
      <c r="IT196" s="114"/>
      <c r="IU196" s="125"/>
      <c r="IV196" s="114"/>
      <c r="IW196" s="125"/>
      <c r="IX196" s="114"/>
      <c r="IY196" s="125"/>
      <c r="IZ196" s="114"/>
      <c r="JA196" s="125"/>
      <c r="JB196" s="114"/>
      <c r="JC196" s="125"/>
      <c r="JD196" s="114"/>
      <c r="JE196" s="125"/>
      <c r="JF196" s="114"/>
      <c r="JG196" s="125"/>
      <c r="JH196" s="114"/>
      <c r="JI196" s="125"/>
      <c r="JJ196" s="114"/>
      <c r="JK196" s="125"/>
      <c r="JL196" s="114"/>
      <c r="JM196" s="125"/>
      <c r="JN196" s="114"/>
      <c r="JO196" s="125"/>
      <c r="JP196" s="114"/>
      <c r="JQ196" s="125"/>
      <c r="JR196" s="114"/>
      <c r="JS196" s="125"/>
      <c r="JT196" s="114"/>
      <c r="JU196" s="125"/>
      <c r="JV196" s="114"/>
      <c r="JW196" s="125"/>
      <c r="JX196" s="114"/>
      <c r="JY196" s="126"/>
      <c r="JZ196" s="126"/>
      <c r="KA196" s="126"/>
      <c r="KB196" s="126"/>
      <c r="KC196" s="126"/>
      <c r="KD196" s="126"/>
      <c r="KE196" s="126"/>
      <c r="KF196" s="126"/>
      <c r="KG196" s="126"/>
      <c r="KH196" s="126"/>
      <c r="KI196" s="126"/>
      <c r="KJ196" s="126"/>
      <c r="KK196" s="126"/>
      <c r="KL196" s="126"/>
    </row>
    <row r="197" customFormat="false" ht="13.8" hidden="false" customHeight="false" outlineLevel="0" collapsed="false">
      <c r="A197" s="76"/>
      <c r="B197" s="76"/>
      <c r="C197" s="76"/>
      <c r="D197" s="76"/>
      <c r="E197" s="76" t="s">
        <v>224</v>
      </c>
      <c r="F197" s="109" t="n">
        <v>0</v>
      </c>
      <c r="G197" s="109" t="n">
        <v>0</v>
      </c>
      <c r="H197" s="109" t="n">
        <v>0</v>
      </c>
      <c r="I197" s="109" t="n">
        <v>0</v>
      </c>
      <c r="J197" s="109" t="n">
        <v>0</v>
      </c>
      <c r="K197" s="109" t="n">
        <v>0</v>
      </c>
      <c r="L197" s="109" t="n">
        <v>0</v>
      </c>
      <c r="M197" s="109" t="n">
        <v>0</v>
      </c>
      <c r="N197" s="109" t="n">
        <v>0</v>
      </c>
      <c r="O197" s="109" t="n">
        <v>0</v>
      </c>
      <c r="P197" s="109" t="n">
        <v>0</v>
      </c>
      <c r="Q197" s="109" t="n">
        <v>0</v>
      </c>
      <c r="R197" s="109" t="n">
        <v>0</v>
      </c>
      <c r="S197" s="109" t="n">
        <v>0</v>
      </c>
      <c r="T197" s="109" t="n">
        <v>0</v>
      </c>
      <c r="U197" s="109" t="n">
        <v>0</v>
      </c>
      <c r="V197" s="109" t="n">
        <v>2008.9</v>
      </c>
      <c r="W197" s="109" t="n">
        <v>0</v>
      </c>
      <c r="X197" s="109" t="n">
        <v>0</v>
      </c>
      <c r="Y197" s="109" t="n">
        <v>3470.86</v>
      </c>
      <c r="Z197" s="109" t="n">
        <v>0</v>
      </c>
      <c r="AA197" s="109" t="n">
        <v>0</v>
      </c>
      <c r="AB197" s="109" t="n">
        <v>0</v>
      </c>
      <c r="AC197" s="109" t="n">
        <v>0</v>
      </c>
      <c r="AD197" s="109" t="n">
        <v>0</v>
      </c>
      <c r="AE197" s="109" t="n">
        <v>0</v>
      </c>
      <c r="AF197" s="109" t="n">
        <v>0</v>
      </c>
      <c r="AG197" s="109" t="n">
        <v>0</v>
      </c>
      <c r="AH197" s="109" t="n">
        <v>0</v>
      </c>
      <c r="AI197" s="109" t="n">
        <v>0</v>
      </c>
      <c r="AJ197" s="109" t="n">
        <v>0</v>
      </c>
      <c r="AK197" s="109" t="n">
        <v>0</v>
      </c>
      <c r="AL197" s="109" t="n">
        <v>0</v>
      </c>
      <c r="AM197" s="109" t="n">
        <v>0</v>
      </c>
      <c r="AN197" s="109" t="n">
        <v>0</v>
      </c>
      <c r="AO197" s="109" t="n">
        <v>0</v>
      </c>
      <c r="AP197" s="109" t="n">
        <v>0</v>
      </c>
      <c r="AQ197" s="109" t="n">
        <v>0</v>
      </c>
      <c r="AR197" s="109" t="n">
        <v>0</v>
      </c>
      <c r="AS197" s="109" t="n">
        <v>0</v>
      </c>
      <c r="AT197" s="109" t="n">
        <v>0</v>
      </c>
      <c r="AU197" s="109" t="n">
        <v>0</v>
      </c>
      <c r="AV197" s="109" t="n">
        <v>0</v>
      </c>
      <c r="AW197" s="109" t="n">
        <v>0</v>
      </c>
      <c r="AX197" s="109" t="n">
        <v>0</v>
      </c>
      <c r="AY197" s="109" t="n">
        <v>0</v>
      </c>
      <c r="AZ197" s="109" t="n">
        <v>543.02</v>
      </c>
      <c r="BA197" s="109" t="n">
        <v>0</v>
      </c>
      <c r="BB197" s="109" t="n">
        <v>0</v>
      </c>
      <c r="BC197" s="109" t="n">
        <v>0</v>
      </c>
      <c r="BD197" s="109" t="n">
        <v>0</v>
      </c>
      <c r="BE197" s="109" t="n">
        <v>0</v>
      </c>
      <c r="BF197" s="109" t="n">
        <v>0</v>
      </c>
      <c r="BG197" s="109" t="n">
        <v>0</v>
      </c>
      <c r="BH197" s="109" t="n">
        <v>0</v>
      </c>
      <c r="BI197" s="109" t="n">
        <v>0</v>
      </c>
      <c r="BJ197" s="109" t="n">
        <v>0</v>
      </c>
      <c r="BK197" s="109" t="n">
        <v>0</v>
      </c>
      <c r="BL197" s="109" t="n">
        <v>0</v>
      </c>
      <c r="BM197" s="109" t="n">
        <v>0</v>
      </c>
      <c r="BN197" s="109" t="n">
        <v>0</v>
      </c>
      <c r="BO197" s="109" t="n">
        <v>0</v>
      </c>
      <c r="BP197" s="109" t="n">
        <v>0</v>
      </c>
      <c r="BQ197" s="109" t="n">
        <v>0</v>
      </c>
      <c r="BR197" s="109" t="n">
        <v>0</v>
      </c>
      <c r="BS197" s="109" t="n">
        <v>0</v>
      </c>
      <c r="BT197" s="109" t="n">
        <v>0</v>
      </c>
      <c r="BU197" s="109" t="n">
        <v>961.75</v>
      </c>
      <c r="BV197" s="109" t="n">
        <v>0</v>
      </c>
      <c r="BW197" s="109" t="n">
        <v>0</v>
      </c>
      <c r="BX197" s="109" t="n">
        <v>0</v>
      </c>
      <c r="BY197" s="109" t="n">
        <v>0</v>
      </c>
      <c r="BZ197" s="109" t="n">
        <v>1547</v>
      </c>
      <c r="CA197" s="109" t="n">
        <v>0</v>
      </c>
      <c r="CB197" s="109" t="n">
        <v>0</v>
      </c>
      <c r="CC197" s="109" t="n">
        <v>0</v>
      </c>
      <c r="CD197" s="109" t="n">
        <v>0</v>
      </c>
      <c r="CE197" s="109" t="n">
        <v>0</v>
      </c>
      <c r="CF197" s="109" t="n">
        <v>0</v>
      </c>
      <c r="CG197" s="109" t="n">
        <v>0</v>
      </c>
      <c r="CH197" s="109" t="n">
        <v>0</v>
      </c>
      <c r="CI197" s="109" t="n">
        <v>0</v>
      </c>
      <c r="CJ197" s="109" t="n">
        <v>0</v>
      </c>
      <c r="CK197" s="109" t="n">
        <v>0</v>
      </c>
      <c r="CL197" s="109" t="n">
        <v>0</v>
      </c>
      <c r="CM197" s="109" t="n">
        <v>0</v>
      </c>
      <c r="CN197" s="109" t="n">
        <v>0</v>
      </c>
      <c r="CO197" s="109" t="n">
        <v>6473.8</v>
      </c>
      <c r="CP197" s="109" t="n">
        <v>0</v>
      </c>
      <c r="CQ197" s="109" t="n">
        <v>0</v>
      </c>
      <c r="CR197" s="109" t="n">
        <v>0</v>
      </c>
      <c r="CS197" s="109" t="n">
        <v>607.55</v>
      </c>
      <c r="CT197" s="109" t="n">
        <v>2900.12</v>
      </c>
      <c r="CU197" s="109" t="n">
        <v>0</v>
      </c>
      <c r="CV197" s="109" t="n">
        <v>1051.73</v>
      </c>
      <c r="CW197" s="109" t="n">
        <v>0</v>
      </c>
      <c r="CX197" s="109" t="n">
        <v>0</v>
      </c>
      <c r="CY197" s="109" t="n">
        <v>0</v>
      </c>
      <c r="CZ197" s="109" t="n">
        <v>0</v>
      </c>
      <c r="DA197" s="109" t="n">
        <v>0</v>
      </c>
      <c r="DB197" s="109" t="n">
        <v>0</v>
      </c>
      <c r="DC197" s="109" t="n">
        <v>0</v>
      </c>
      <c r="DD197" s="109" t="n">
        <v>0</v>
      </c>
      <c r="DE197" s="109" t="n">
        <v>0</v>
      </c>
      <c r="DF197" s="109" t="n">
        <v>0</v>
      </c>
      <c r="DG197" s="109" t="n">
        <v>0</v>
      </c>
      <c r="DH197" s="109" t="n">
        <v>0</v>
      </c>
      <c r="DI197" s="109" t="n">
        <v>0</v>
      </c>
      <c r="DJ197" s="109" t="n">
        <v>0</v>
      </c>
      <c r="DK197" s="109" t="n">
        <v>0</v>
      </c>
      <c r="DL197" s="109" t="n">
        <v>0</v>
      </c>
      <c r="DM197" s="109" t="n">
        <v>0</v>
      </c>
      <c r="DN197" s="109" t="n">
        <v>1557.77</v>
      </c>
      <c r="DO197" s="109" t="n">
        <v>0</v>
      </c>
      <c r="DP197" s="109" t="n">
        <v>0</v>
      </c>
      <c r="DQ197" s="109" t="n">
        <v>0</v>
      </c>
      <c r="DR197" s="109" t="n">
        <v>0</v>
      </c>
      <c r="DS197" s="109" t="n">
        <v>0</v>
      </c>
      <c r="DT197" s="109" t="n">
        <v>0</v>
      </c>
      <c r="DU197" s="109" t="n">
        <v>0</v>
      </c>
      <c r="DV197" s="109" t="n">
        <v>0</v>
      </c>
      <c r="DW197" s="109" t="n">
        <v>0</v>
      </c>
      <c r="DX197" s="109" t="n">
        <v>0</v>
      </c>
      <c r="DY197" s="109" t="n">
        <v>0</v>
      </c>
      <c r="DZ197" s="109" t="n">
        <v>0</v>
      </c>
      <c r="EA197" s="109" t="n">
        <v>0</v>
      </c>
      <c r="EB197" s="109" t="n">
        <v>0</v>
      </c>
      <c r="EC197" s="109" t="n">
        <v>0</v>
      </c>
      <c r="ED197" s="109" t="n">
        <v>0</v>
      </c>
      <c r="EE197" s="109" t="n">
        <v>0</v>
      </c>
      <c r="EF197" s="109" t="n">
        <v>0</v>
      </c>
      <c r="EG197" s="109" t="n">
        <v>0</v>
      </c>
      <c r="EH197" s="109" t="n">
        <v>0</v>
      </c>
      <c r="EI197" s="109" t="n">
        <v>0</v>
      </c>
      <c r="EJ197" s="109" t="n">
        <v>0</v>
      </c>
      <c r="EK197" s="109" t="n">
        <v>0</v>
      </c>
      <c r="EL197" s="109" t="n">
        <v>0</v>
      </c>
      <c r="EM197" s="109" t="n">
        <v>1204.55</v>
      </c>
      <c r="EN197" s="109" t="n">
        <v>0</v>
      </c>
      <c r="EO197" s="109" t="n">
        <v>0</v>
      </c>
      <c r="EP197" s="109" t="n">
        <v>0</v>
      </c>
      <c r="EQ197" s="109" t="n">
        <v>0</v>
      </c>
      <c r="ER197" s="109" t="n">
        <v>0</v>
      </c>
      <c r="ES197" s="109" t="n">
        <v>0</v>
      </c>
      <c r="ET197" s="109" t="n">
        <v>0</v>
      </c>
      <c r="EU197" s="109" t="n">
        <v>0</v>
      </c>
      <c r="EV197" s="109" t="n">
        <v>0</v>
      </c>
      <c r="EW197" s="109" t="n">
        <v>0</v>
      </c>
      <c r="EX197" s="109" t="n">
        <v>0</v>
      </c>
      <c r="EY197" s="109" t="n">
        <f aca="false">ROUND(SUM(F197:EX197),5)</f>
        <v>22327.05</v>
      </c>
      <c r="EZ197" s="114"/>
      <c r="FA197" s="125"/>
      <c r="FB197" s="114"/>
      <c r="FC197" s="125"/>
      <c r="FD197" s="114"/>
      <c r="FE197" s="125"/>
      <c r="FF197" s="114"/>
      <c r="FG197" s="125"/>
      <c r="FH197" s="114"/>
      <c r="FI197" s="125"/>
      <c r="FJ197" s="114"/>
      <c r="FK197" s="125"/>
      <c r="FL197" s="114"/>
      <c r="FM197" s="125"/>
      <c r="FN197" s="114"/>
      <c r="FO197" s="125"/>
      <c r="FP197" s="114"/>
      <c r="FQ197" s="125"/>
      <c r="FR197" s="114"/>
      <c r="FS197" s="125"/>
      <c r="FT197" s="114"/>
      <c r="FU197" s="125"/>
      <c r="FV197" s="114"/>
      <c r="FW197" s="125"/>
      <c r="FX197" s="114"/>
      <c r="FY197" s="125"/>
      <c r="FZ197" s="114"/>
      <c r="GA197" s="125"/>
      <c r="GB197" s="114"/>
      <c r="GC197" s="125"/>
      <c r="GD197" s="114"/>
      <c r="GE197" s="125"/>
      <c r="GF197" s="114"/>
      <c r="GG197" s="125"/>
      <c r="GH197" s="114"/>
      <c r="GI197" s="125"/>
      <c r="GJ197" s="114"/>
      <c r="GK197" s="125"/>
      <c r="GL197" s="114"/>
      <c r="GM197" s="125"/>
      <c r="GN197" s="114"/>
      <c r="GO197" s="125"/>
      <c r="GP197" s="114"/>
      <c r="GQ197" s="125"/>
      <c r="GR197" s="114"/>
      <c r="GS197" s="125"/>
      <c r="GT197" s="114"/>
      <c r="GU197" s="125"/>
      <c r="GV197" s="114"/>
      <c r="GW197" s="125"/>
      <c r="GX197" s="114"/>
      <c r="GY197" s="125"/>
      <c r="GZ197" s="114"/>
      <c r="HA197" s="125"/>
      <c r="HB197" s="114"/>
      <c r="HC197" s="125"/>
      <c r="HD197" s="114"/>
      <c r="HE197" s="125"/>
      <c r="HF197" s="114"/>
      <c r="HG197" s="125"/>
      <c r="HH197" s="114"/>
      <c r="HI197" s="125"/>
      <c r="HJ197" s="114"/>
      <c r="HK197" s="125"/>
      <c r="HL197" s="114"/>
      <c r="HM197" s="125"/>
      <c r="HN197" s="114"/>
      <c r="HO197" s="125"/>
      <c r="HP197" s="114"/>
      <c r="HQ197" s="125"/>
      <c r="HR197" s="114"/>
      <c r="HS197" s="125"/>
      <c r="HT197" s="114"/>
      <c r="HU197" s="125"/>
      <c r="HV197" s="114"/>
      <c r="HW197" s="125"/>
      <c r="HX197" s="114"/>
      <c r="HY197" s="125"/>
      <c r="HZ197" s="114"/>
      <c r="IA197" s="125"/>
      <c r="IB197" s="114"/>
      <c r="IC197" s="125"/>
      <c r="ID197" s="114"/>
      <c r="IE197" s="125"/>
      <c r="IF197" s="114"/>
      <c r="IG197" s="125"/>
      <c r="IH197" s="114"/>
      <c r="II197" s="125"/>
      <c r="IJ197" s="114"/>
      <c r="IK197" s="125"/>
      <c r="IL197" s="114"/>
      <c r="IM197" s="125"/>
      <c r="IN197" s="114"/>
      <c r="IO197" s="125"/>
      <c r="IP197" s="114"/>
      <c r="IQ197" s="125"/>
      <c r="IR197" s="114"/>
      <c r="IS197" s="125"/>
      <c r="IT197" s="114"/>
      <c r="IU197" s="125"/>
      <c r="IV197" s="114"/>
      <c r="IW197" s="125"/>
      <c r="IX197" s="114"/>
      <c r="IY197" s="125"/>
      <c r="IZ197" s="114"/>
      <c r="JA197" s="125"/>
      <c r="JB197" s="114"/>
      <c r="JC197" s="125"/>
      <c r="JD197" s="114"/>
      <c r="JE197" s="125"/>
      <c r="JF197" s="114"/>
      <c r="JG197" s="125"/>
      <c r="JH197" s="114"/>
      <c r="JI197" s="125"/>
      <c r="JJ197" s="114"/>
      <c r="JK197" s="125"/>
      <c r="JL197" s="114"/>
      <c r="JM197" s="125"/>
      <c r="JN197" s="114"/>
      <c r="JO197" s="125"/>
      <c r="JP197" s="114"/>
      <c r="JQ197" s="125"/>
      <c r="JR197" s="114"/>
      <c r="JS197" s="125"/>
      <c r="JT197" s="114"/>
      <c r="JU197" s="125"/>
      <c r="JV197" s="114"/>
      <c r="JW197" s="125"/>
      <c r="JX197" s="114"/>
      <c r="JY197" s="126"/>
      <c r="JZ197" s="126"/>
      <c r="KA197" s="126"/>
      <c r="KB197" s="126"/>
      <c r="KC197" s="126"/>
      <c r="KD197" s="126"/>
      <c r="KE197" s="126"/>
      <c r="KF197" s="126"/>
      <c r="KG197" s="126"/>
      <c r="KH197" s="126"/>
      <c r="KI197" s="126"/>
      <c r="KJ197" s="126"/>
      <c r="KK197" s="126"/>
      <c r="KL197" s="126"/>
    </row>
    <row r="198" customFormat="false" ht="13.8" hidden="false" customHeight="false" outlineLevel="0" collapsed="false">
      <c r="A198" s="76"/>
      <c r="B198" s="76"/>
      <c r="C198" s="76"/>
      <c r="D198" s="76"/>
      <c r="E198" s="76" t="s">
        <v>225</v>
      </c>
      <c r="F198" s="109" t="n">
        <v>0</v>
      </c>
      <c r="G198" s="109" t="n">
        <v>937.08</v>
      </c>
      <c r="H198" s="109" t="n">
        <v>65.09</v>
      </c>
      <c r="I198" s="109" t="n">
        <v>0</v>
      </c>
      <c r="J198" s="109" t="n">
        <v>4697.97</v>
      </c>
      <c r="K198" s="109" t="n">
        <v>700.52</v>
      </c>
      <c r="L198" s="109" t="n">
        <v>0</v>
      </c>
      <c r="M198" s="109" t="n">
        <v>0</v>
      </c>
      <c r="N198" s="109" t="n">
        <v>1506.06</v>
      </c>
      <c r="O198" s="109" t="n">
        <v>4261.92</v>
      </c>
      <c r="P198" s="109" t="n">
        <v>0</v>
      </c>
      <c r="Q198" s="109" t="n">
        <v>1945.49</v>
      </c>
      <c r="R198" s="109" t="n">
        <v>0</v>
      </c>
      <c r="S198" s="109" t="n">
        <v>0</v>
      </c>
      <c r="T198" s="109" t="n">
        <v>0</v>
      </c>
      <c r="U198" s="109" t="n">
        <v>0</v>
      </c>
      <c r="V198" s="109" t="n">
        <v>1107</v>
      </c>
      <c r="W198" s="109" t="n">
        <v>0</v>
      </c>
      <c r="X198" s="109" t="n">
        <v>0</v>
      </c>
      <c r="Y198" s="109" t="n">
        <v>2261.14</v>
      </c>
      <c r="Z198" s="109" t="n">
        <v>0</v>
      </c>
      <c r="AA198" s="109" t="n">
        <v>0</v>
      </c>
      <c r="AB198" s="109" t="n">
        <v>0</v>
      </c>
      <c r="AC198" s="109" t="n">
        <v>0</v>
      </c>
      <c r="AD198" s="109" t="n">
        <v>2400</v>
      </c>
      <c r="AE198" s="109" t="n">
        <v>0</v>
      </c>
      <c r="AF198" s="109" t="n">
        <v>149</v>
      </c>
      <c r="AG198" s="109" t="n">
        <v>644.21</v>
      </c>
      <c r="AH198" s="109" t="n">
        <v>0</v>
      </c>
      <c r="AI198" s="109" t="n">
        <v>0</v>
      </c>
      <c r="AJ198" s="109" t="n">
        <v>0</v>
      </c>
      <c r="AK198" s="109" t="n">
        <v>0</v>
      </c>
      <c r="AL198" s="109" t="n">
        <v>0</v>
      </c>
      <c r="AM198" s="109" t="n">
        <v>0</v>
      </c>
      <c r="AN198" s="109" t="n">
        <v>0</v>
      </c>
      <c r="AO198" s="109" t="n">
        <v>0</v>
      </c>
      <c r="AP198" s="109" t="n">
        <v>0</v>
      </c>
      <c r="AQ198" s="109" t="n">
        <v>0</v>
      </c>
      <c r="AR198" s="109" t="n">
        <v>0</v>
      </c>
      <c r="AS198" s="109" t="n">
        <v>0</v>
      </c>
      <c r="AT198" s="109" t="n">
        <v>7335.92</v>
      </c>
      <c r="AU198" s="109" t="n">
        <v>0</v>
      </c>
      <c r="AV198" s="109" t="n">
        <v>0</v>
      </c>
      <c r="AW198" s="109" t="n">
        <v>0</v>
      </c>
      <c r="AX198" s="109" t="n">
        <v>0</v>
      </c>
      <c r="AY198" s="109" t="n">
        <v>0</v>
      </c>
      <c r="AZ198" s="109" t="n">
        <v>0</v>
      </c>
      <c r="BA198" s="109" t="n">
        <v>0</v>
      </c>
      <c r="BB198" s="109" t="n">
        <v>0</v>
      </c>
      <c r="BC198" s="109" t="n">
        <v>0</v>
      </c>
      <c r="BD198" s="109" t="n">
        <v>0</v>
      </c>
      <c r="BE198" s="109" t="n">
        <v>0</v>
      </c>
      <c r="BF198" s="109" t="n">
        <v>0</v>
      </c>
      <c r="BG198" s="109" t="n">
        <v>3636.56</v>
      </c>
      <c r="BH198" s="109" t="n">
        <v>0</v>
      </c>
      <c r="BI198" s="109" t="n">
        <v>0</v>
      </c>
      <c r="BJ198" s="109" t="n">
        <v>0</v>
      </c>
      <c r="BK198" s="109" t="n">
        <v>4288.8</v>
      </c>
      <c r="BL198" s="109" t="n">
        <v>0</v>
      </c>
      <c r="BM198" s="109" t="n">
        <v>10388.01</v>
      </c>
      <c r="BN198" s="109" t="n">
        <v>0</v>
      </c>
      <c r="BO198" s="109" t="n">
        <v>0</v>
      </c>
      <c r="BP198" s="109" t="n">
        <v>0</v>
      </c>
      <c r="BQ198" s="109" t="n">
        <v>0</v>
      </c>
      <c r="BR198" s="109" t="n">
        <v>0</v>
      </c>
      <c r="BS198" s="109" t="n">
        <v>0</v>
      </c>
      <c r="BT198" s="109" t="n">
        <v>0</v>
      </c>
      <c r="BU198" s="109" t="n">
        <v>2609.49</v>
      </c>
      <c r="BV198" s="109" t="n">
        <v>0</v>
      </c>
      <c r="BW198" s="109" t="n">
        <v>0</v>
      </c>
      <c r="BX198" s="109" t="n">
        <v>4740.1</v>
      </c>
      <c r="BY198" s="109" t="n">
        <v>0</v>
      </c>
      <c r="BZ198" s="109" t="n">
        <v>0</v>
      </c>
      <c r="CA198" s="109" t="n">
        <v>0</v>
      </c>
      <c r="CB198" s="109" t="n">
        <v>1736.35</v>
      </c>
      <c r="CC198" s="109" t="n">
        <v>0</v>
      </c>
      <c r="CD198" s="109" t="n">
        <v>0</v>
      </c>
      <c r="CE198" s="109" t="n">
        <v>0</v>
      </c>
      <c r="CF198" s="109" t="n">
        <v>0</v>
      </c>
      <c r="CG198" s="109" t="n">
        <v>0</v>
      </c>
      <c r="CH198" s="109" t="n">
        <v>0</v>
      </c>
      <c r="CI198" s="109" t="n">
        <v>0</v>
      </c>
      <c r="CJ198" s="109" t="n">
        <v>0</v>
      </c>
      <c r="CK198" s="109" t="n">
        <v>5780.53</v>
      </c>
      <c r="CL198" s="109" t="n">
        <v>0</v>
      </c>
      <c r="CM198" s="109" t="n">
        <v>0</v>
      </c>
      <c r="CN198" s="109" t="n">
        <v>0</v>
      </c>
      <c r="CO198" s="109" t="n">
        <v>1425</v>
      </c>
      <c r="CP198" s="109" t="n">
        <v>0</v>
      </c>
      <c r="CQ198" s="109" t="n">
        <v>0</v>
      </c>
      <c r="CR198" s="109" t="n">
        <v>0</v>
      </c>
      <c r="CS198" s="109" t="n">
        <v>6790.29</v>
      </c>
      <c r="CT198" s="109" t="n">
        <v>3563.59</v>
      </c>
      <c r="CU198" s="109" t="n">
        <v>0</v>
      </c>
      <c r="CV198" s="109" t="n">
        <v>0</v>
      </c>
      <c r="CW198" s="109" t="n">
        <v>0</v>
      </c>
      <c r="CX198" s="109" t="n">
        <v>0</v>
      </c>
      <c r="CY198" s="109" t="n">
        <v>0</v>
      </c>
      <c r="CZ198" s="109" t="n">
        <v>0</v>
      </c>
      <c r="DA198" s="109" t="n">
        <v>174</v>
      </c>
      <c r="DB198" s="109" t="n">
        <v>0</v>
      </c>
      <c r="DC198" s="109" t="n">
        <v>0</v>
      </c>
      <c r="DD198" s="109" t="n">
        <v>9202.58</v>
      </c>
      <c r="DE198" s="109" t="n">
        <v>0</v>
      </c>
      <c r="DF198" s="109" t="n">
        <v>20636.27</v>
      </c>
      <c r="DG198" s="109" t="n">
        <v>0</v>
      </c>
      <c r="DH198" s="109" t="n">
        <v>0</v>
      </c>
      <c r="DI198" s="109" t="n">
        <v>0</v>
      </c>
      <c r="DJ198" s="109" t="n">
        <v>0</v>
      </c>
      <c r="DK198" s="109" t="n">
        <v>1887.32</v>
      </c>
      <c r="DL198" s="109" t="n">
        <v>2402.66</v>
      </c>
      <c r="DM198" s="109" t="n">
        <v>0</v>
      </c>
      <c r="DN198" s="109" t="n">
        <v>1342.82</v>
      </c>
      <c r="DO198" s="109" t="n">
        <v>0</v>
      </c>
      <c r="DP198" s="109" t="n">
        <v>0</v>
      </c>
      <c r="DQ198" s="109" t="n">
        <v>0</v>
      </c>
      <c r="DR198" s="109" t="n">
        <v>1097.79</v>
      </c>
      <c r="DS198" s="109" t="n">
        <v>0</v>
      </c>
      <c r="DT198" s="109" t="n">
        <v>0</v>
      </c>
      <c r="DU198" s="109" t="n">
        <v>0</v>
      </c>
      <c r="DV198" s="109" t="n">
        <v>0</v>
      </c>
      <c r="DW198" s="109" t="n">
        <v>1865.16</v>
      </c>
      <c r="DX198" s="109" t="n">
        <v>0</v>
      </c>
      <c r="DY198" s="109" t="n">
        <v>0</v>
      </c>
      <c r="DZ198" s="109" t="n">
        <v>0</v>
      </c>
      <c r="EA198" s="109" t="n">
        <v>0</v>
      </c>
      <c r="EB198" s="109" t="n">
        <v>0</v>
      </c>
      <c r="EC198" s="109" t="n">
        <v>0</v>
      </c>
      <c r="ED198" s="109" t="n">
        <v>0</v>
      </c>
      <c r="EE198" s="109" t="n">
        <v>0</v>
      </c>
      <c r="EF198" s="109" t="n">
        <v>0</v>
      </c>
      <c r="EG198" s="109" t="n">
        <v>0</v>
      </c>
      <c r="EH198" s="109" t="n">
        <v>0</v>
      </c>
      <c r="EI198" s="109" t="n">
        <v>0</v>
      </c>
      <c r="EJ198" s="109" t="n">
        <v>9884.65</v>
      </c>
      <c r="EK198" s="109" t="n">
        <v>0</v>
      </c>
      <c r="EL198" s="109" t="n">
        <v>0</v>
      </c>
      <c r="EM198" s="109" t="n">
        <v>1854.9</v>
      </c>
      <c r="EN198" s="109" t="n">
        <v>7047.06</v>
      </c>
      <c r="EO198" s="109" t="n">
        <v>0</v>
      </c>
      <c r="EP198" s="109" t="n">
        <v>3027.2</v>
      </c>
      <c r="EQ198" s="109" t="n">
        <v>0</v>
      </c>
      <c r="ER198" s="109" t="n">
        <v>409.84</v>
      </c>
      <c r="ES198" s="109" t="n">
        <v>0</v>
      </c>
      <c r="ET198" s="109" t="n">
        <v>0</v>
      </c>
      <c r="EU198" s="109" t="n">
        <v>0</v>
      </c>
      <c r="EV198" s="109" t="n">
        <v>0</v>
      </c>
      <c r="EW198" s="109" t="n">
        <v>0</v>
      </c>
      <c r="EX198" s="109" t="n">
        <v>0</v>
      </c>
      <c r="EY198" s="109" t="n">
        <f aca="false">ROUND(SUM(F198:EX198),5)</f>
        <v>133802.37</v>
      </c>
      <c r="EZ198" s="114"/>
      <c r="FA198" s="125"/>
      <c r="FB198" s="114"/>
      <c r="FC198" s="125"/>
      <c r="FD198" s="114"/>
      <c r="FE198" s="125"/>
      <c r="FF198" s="114"/>
      <c r="FG198" s="125"/>
      <c r="FH198" s="114"/>
      <c r="FI198" s="125"/>
      <c r="FJ198" s="114"/>
      <c r="FK198" s="125"/>
      <c r="FL198" s="114"/>
      <c r="FM198" s="125"/>
      <c r="FN198" s="114"/>
      <c r="FO198" s="125"/>
      <c r="FP198" s="114"/>
      <c r="FQ198" s="125"/>
      <c r="FR198" s="114"/>
      <c r="FS198" s="125"/>
      <c r="FT198" s="114"/>
      <c r="FU198" s="125"/>
      <c r="FV198" s="114"/>
      <c r="FW198" s="125"/>
      <c r="FX198" s="114"/>
      <c r="FY198" s="125"/>
      <c r="FZ198" s="114"/>
      <c r="GA198" s="125"/>
      <c r="GB198" s="114"/>
      <c r="GC198" s="125"/>
      <c r="GD198" s="114"/>
      <c r="GE198" s="125"/>
      <c r="GF198" s="114"/>
      <c r="GG198" s="125"/>
      <c r="GH198" s="114"/>
      <c r="GI198" s="125"/>
      <c r="GJ198" s="114"/>
      <c r="GK198" s="125"/>
      <c r="GL198" s="114"/>
      <c r="GM198" s="125"/>
      <c r="GN198" s="114"/>
      <c r="GO198" s="125"/>
      <c r="GP198" s="114"/>
      <c r="GQ198" s="125"/>
      <c r="GR198" s="114"/>
      <c r="GS198" s="125"/>
      <c r="GT198" s="114"/>
      <c r="GU198" s="125"/>
      <c r="GV198" s="114"/>
      <c r="GW198" s="125"/>
      <c r="GX198" s="114"/>
      <c r="GY198" s="125"/>
      <c r="GZ198" s="114"/>
      <c r="HA198" s="125"/>
      <c r="HB198" s="114"/>
      <c r="HC198" s="125"/>
      <c r="HD198" s="114"/>
      <c r="HE198" s="125"/>
      <c r="HF198" s="114"/>
      <c r="HG198" s="125"/>
      <c r="HH198" s="114"/>
      <c r="HI198" s="125"/>
      <c r="HJ198" s="114"/>
      <c r="HK198" s="125"/>
      <c r="HL198" s="114"/>
      <c r="HM198" s="125"/>
      <c r="HN198" s="114"/>
      <c r="HO198" s="125"/>
      <c r="HP198" s="114"/>
      <c r="HQ198" s="125"/>
      <c r="HR198" s="114"/>
      <c r="HS198" s="125"/>
      <c r="HT198" s="114"/>
      <c r="HU198" s="125"/>
      <c r="HV198" s="114"/>
      <c r="HW198" s="125"/>
      <c r="HX198" s="114"/>
      <c r="HY198" s="125"/>
      <c r="HZ198" s="114"/>
      <c r="IA198" s="125"/>
      <c r="IB198" s="114"/>
      <c r="IC198" s="125"/>
      <c r="ID198" s="114"/>
      <c r="IE198" s="125"/>
      <c r="IF198" s="114"/>
      <c r="IG198" s="125"/>
      <c r="IH198" s="114"/>
      <c r="II198" s="125"/>
      <c r="IJ198" s="114"/>
      <c r="IK198" s="125"/>
      <c r="IL198" s="114"/>
      <c r="IM198" s="125"/>
      <c r="IN198" s="114"/>
      <c r="IO198" s="125"/>
      <c r="IP198" s="114"/>
      <c r="IQ198" s="125"/>
      <c r="IR198" s="114"/>
      <c r="IS198" s="125"/>
      <c r="IT198" s="114"/>
      <c r="IU198" s="125"/>
      <c r="IV198" s="114"/>
      <c r="IW198" s="125"/>
      <c r="IX198" s="114"/>
      <c r="IY198" s="125"/>
      <c r="IZ198" s="114"/>
      <c r="JA198" s="125"/>
      <c r="JB198" s="114"/>
      <c r="JC198" s="125"/>
      <c r="JD198" s="114"/>
      <c r="JE198" s="125"/>
      <c r="JF198" s="114"/>
      <c r="JG198" s="125"/>
      <c r="JH198" s="114"/>
      <c r="JI198" s="125"/>
      <c r="JJ198" s="114"/>
      <c r="JK198" s="125"/>
      <c r="JL198" s="114"/>
      <c r="JM198" s="125"/>
      <c r="JN198" s="114"/>
      <c r="JO198" s="125"/>
      <c r="JP198" s="114"/>
      <c r="JQ198" s="125"/>
      <c r="JR198" s="114"/>
      <c r="JS198" s="125"/>
      <c r="JT198" s="114"/>
      <c r="JU198" s="125"/>
      <c r="JV198" s="114"/>
      <c r="JW198" s="125"/>
      <c r="JX198" s="114"/>
      <c r="JY198" s="126"/>
      <c r="JZ198" s="126"/>
      <c r="KA198" s="126"/>
      <c r="KB198" s="126"/>
      <c r="KC198" s="126"/>
      <c r="KD198" s="126"/>
      <c r="KE198" s="126"/>
      <c r="KF198" s="126"/>
      <c r="KG198" s="126"/>
      <c r="KH198" s="126"/>
      <c r="KI198" s="126"/>
      <c r="KJ198" s="126"/>
      <c r="KK198" s="126"/>
      <c r="KL198" s="126"/>
    </row>
    <row r="199" customFormat="false" ht="13.8" hidden="false" customHeight="false" outlineLevel="0" collapsed="false">
      <c r="A199" s="76"/>
      <c r="B199" s="76"/>
      <c r="C199" s="76"/>
      <c r="D199" s="76"/>
      <c r="E199" s="76" t="s">
        <v>537</v>
      </c>
      <c r="F199" s="109" t="n">
        <v>0</v>
      </c>
      <c r="G199" s="109" t="n">
        <v>0</v>
      </c>
      <c r="H199" s="109" t="n">
        <v>0</v>
      </c>
      <c r="I199" s="109" t="n">
        <v>0</v>
      </c>
      <c r="J199" s="109" t="n">
        <v>0</v>
      </c>
      <c r="K199" s="109" t="n">
        <v>0</v>
      </c>
      <c r="L199" s="109" t="n">
        <v>0</v>
      </c>
      <c r="M199" s="109" t="n">
        <v>0</v>
      </c>
      <c r="N199" s="109" t="n">
        <v>0</v>
      </c>
      <c r="O199" s="109" t="n">
        <v>0</v>
      </c>
      <c r="P199" s="109" t="n">
        <v>0</v>
      </c>
      <c r="Q199" s="109" t="n">
        <v>0</v>
      </c>
      <c r="R199" s="109" t="n">
        <v>0</v>
      </c>
      <c r="S199" s="109" t="n">
        <v>0</v>
      </c>
      <c r="T199" s="109" t="n">
        <v>0</v>
      </c>
      <c r="U199" s="109" t="n">
        <v>0</v>
      </c>
      <c r="V199" s="109" t="n">
        <v>0</v>
      </c>
      <c r="W199" s="109" t="n">
        <v>0</v>
      </c>
      <c r="X199" s="109" t="n">
        <v>0</v>
      </c>
      <c r="Y199" s="109" t="n">
        <v>0</v>
      </c>
      <c r="Z199" s="109" t="n">
        <v>0</v>
      </c>
      <c r="AA199" s="109" t="n">
        <v>0</v>
      </c>
      <c r="AB199" s="109" t="n">
        <v>0</v>
      </c>
      <c r="AC199" s="109" t="n">
        <v>0</v>
      </c>
      <c r="AD199" s="109" t="n">
        <v>0</v>
      </c>
      <c r="AE199" s="109" t="n">
        <v>0</v>
      </c>
      <c r="AF199" s="109" t="n">
        <v>0</v>
      </c>
      <c r="AG199" s="109" t="n">
        <v>0</v>
      </c>
      <c r="AH199" s="109" t="n">
        <v>0</v>
      </c>
      <c r="AI199" s="109" t="n">
        <v>0</v>
      </c>
      <c r="AJ199" s="109" t="n">
        <v>0</v>
      </c>
      <c r="AK199" s="109" t="n">
        <v>0</v>
      </c>
      <c r="AL199" s="109" t="n">
        <v>0</v>
      </c>
      <c r="AM199" s="109" t="n">
        <v>0</v>
      </c>
      <c r="AN199" s="109" t="n">
        <v>0</v>
      </c>
      <c r="AO199" s="109" t="n">
        <v>0</v>
      </c>
      <c r="AP199" s="109" t="n">
        <v>0</v>
      </c>
      <c r="AQ199" s="109" t="n">
        <v>0</v>
      </c>
      <c r="AR199" s="109" t="n">
        <v>0</v>
      </c>
      <c r="AS199" s="109" t="n">
        <v>0</v>
      </c>
      <c r="AT199" s="109" t="n">
        <v>0</v>
      </c>
      <c r="AU199" s="109" t="n">
        <v>0</v>
      </c>
      <c r="AV199" s="109" t="n">
        <v>0</v>
      </c>
      <c r="AW199" s="109" t="n">
        <v>0</v>
      </c>
      <c r="AX199" s="109" t="n">
        <v>0</v>
      </c>
      <c r="AY199" s="109" t="n">
        <v>0</v>
      </c>
      <c r="AZ199" s="109" t="n">
        <v>0</v>
      </c>
      <c r="BA199" s="109" t="n">
        <v>0</v>
      </c>
      <c r="BB199" s="109" t="n">
        <v>0</v>
      </c>
      <c r="BC199" s="109" t="n">
        <v>0</v>
      </c>
      <c r="BD199" s="109" t="n">
        <v>0</v>
      </c>
      <c r="BE199" s="109" t="n">
        <v>0</v>
      </c>
      <c r="BF199" s="109" t="n">
        <v>0</v>
      </c>
      <c r="BG199" s="109" t="n">
        <v>0</v>
      </c>
      <c r="BH199" s="109" t="n">
        <v>0</v>
      </c>
      <c r="BI199" s="109" t="n">
        <v>0</v>
      </c>
      <c r="BJ199" s="109" t="n">
        <v>0</v>
      </c>
      <c r="BK199" s="109" t="n">
        <v>0</v>
      </c>
      <c r="BL199" s="109" t="n">
        <v>0</v>
      </c>
      <c r="BM199" s="109" t="n">
        <v>0</v>
      </c>
      <c r="BN199" s="109" t="n">
        <v>0</v>
      </c>
      <c r="BO199" s="109" t="n">
        <v>0</v>
      </c>
      <c r="BP199" s="109" t="n">
        <v>0</v>
      </c>
      <c r="BQ199" s="109" t="n">
        <v>0</v>
      </c>
      <c r="BR199" s="109" t="n">
        <v>0</v>
      </c>
      <c r="BS199" s="109" t="n">
        <v>0</v>
      </c>
      <c r="BT199" s="109" t="n">
        <v>0</v>
      </c>
      <c r="BU199" s="109" t="n">
        <v>0</v>
      </c>
      <c r="BV199" s="109" t="n">
        <v>0</v>
      </c>
      <c r="BW199" s="109" t="n">
        <v>0</v>
      </c>
      <c r="BX199" s="109" t="n">
        <v>0</v>
      </c>
      <c r="BY199" s="109" t="n">
        <v>0</v>
      </c>
      <c r="BZ199" s="109" t="n">
        <v>0</v>
      </c>
      <c r="CA199" s="109" t="n">
        <v>0</v>
      </c>
      <c r="CB199" s="109" t="n">
        <v>0</v>
      </c>
      <c r="CC199" s="109" t="n">
        <v>0</v>
      </c>
      <c r="CD199" s="109" t="n">
        <v>0</v>
      </c>
      <c r="CE199" s="109" t="n">
        <v>0</v>
      </c>
      <c r="CF199" s="109" t="n">
        <v>0</v>
      </c>
      <c r="CG199" s="109" t="n">
        <v>0</v>
      </c>
      <c r="CH199" s="109" t="n">
        <v>0</v>
      </c>
      <c r="CI199" s="109" t="n">
        <v>0</v>
      </c>
      <c r="CJ199" s="109" t="n">
        <v>0</v>
      </c>
      <c r="CK199" s="109" t="n">
        <v>0</v>
      </c>
      <c r="CL199" s="109" t="n">
        <v>0</v>
      </c>
      <c r="CM199" s="109" t="n">
        <v>0</v>
      </c>
      <c r="CN199" s="109" t="n">
        <v>0</v>
      </c>
      <c r="CO199" s="109" t="n">
        <v>0</v>
      </c>
      <c r="CP199" s="109" t="n">
        <v>0</v>
      </c>
      <c r="CQ199" s="109" t="n">
        <v>0</v>
      </c>
      <c r="CR199" s="109" t="n">
        <v>0</v>
      </c>
      <c r="CS199" s="109" t="n">
        <v>0</v>
      </c>
      <c r="CT199" s="109" t="n">
        <v>0</v>
      </c>
      <c r="CU199" s="109" t="n">
        <v>0</v>
      </c>
      <c r="CV199" s="109" t="n">
        <v>0</v>
      </c>
      <c r="CW199" s="109" t="n">
        <v>0</v>
      </c>
      <c r="CX199" s="109" t="n">
        <v>0</v>
      </c>
      <c r="CY199" s="109" t="n">
        <v>0</v>
      </c>
      <c r="CZ199" s="109" t="n">
        <v>0</v>
      </c>
      <c r="DA199" s="109" t="n">
        <v>0</v>
      </c>
      <c r="DB199" s="109" t="n">
        <v>0</v>
      </c>
      <c r="DC199" s="109" t="n">
        <v>0</v>
      </c>
      <c r="DD199" s="109" t="n">
        <v>0</v>
      </c>
      <c r="DE199" s="109" t="n">
        <v>0</v>
      </c>
      <c r="DF199" s="109" t="n">
        <v>0</v>
      </c>
      <c r="DG199" s="109" t="n">
        <v>0</v>
      </c>
      <c r="DH199" s="109" t="n">
        <v>0</v>
      </c>
      <c r="DI199" s="109" t="n">
        <v>0</v>
      </c>
      <c r="DJ199" s="109" t="n">
        <v>0</v>
      </c>
      <c r="DK199" s="109" t="n">
        <v>0</v>
      </c>
      <c r="DL199" s="109" t="n">
        <v>0</v>
      </c>
      <c r="DM199" s="109" t="n">
        <v>0</v>
      </c>
      <c r="DN199" s="109" t="n">
        <v>0</v>
      </c>
      <c r="DO199" s="109" t="n">
        <v>0</v>
      </c>
      <c r="DP199" s="109" t="n">
        <v>0</v>
      </c>
      <c r="DQ199" s="109" t="n">
        <v>0</v>
      </c>
      <c r="DR199" s="109" t="n">
        <v>0</v>
      </c>
      <c r="DS199" s="109" t="n">
        <v>0</v>
      </c>
      <c r="DT199" s="109" t="n">
        <v>0</v>
      </c>
      <c r="DU199" s="109" t="n">
        <v>0</v>
      </c>
      <c r="DV199" s="109" t="n">
        <v>0</v>
      </c>
      <c r="DW199" s="109" t="n">
        <v>0</v>
      </c>
      <c r="DX199" s="109" t="n">
        <v>0</v>
      </c>
      <c r="DY199" s="109" t="n">
        <v>0</v>
      </c>
      <c r="DZ199" s="109" t="n">
        <v>0</v>
      </c>
      <c r="EA199" s="109" t="n">
        <v>0</v>
      </c>
      <c r="EB199" s="109" t="n">
        <v>0</v>
      </c>
      <c r="EC199" s="109" t="n">
        <v>0</v>
      </c>
      <c r="ED199" s="109" t="n">
        <v>0</v>
      </c>
      <c r="EE199" s="109" t="n">
        <v>0</v>
      </c>
      <c r="EF199" s="109" t="n">
        <v>0</v>
      </c>
      <c r="EG199" s="109" t="n">
        <v>0</v>
      </c>
      <c r="EH199" s="109" t="n">
        <v>0</v>
      </c>
      <c r="EI199" s="109" t="n">
        <v>0</v>
      </c>
      <c r="EJ199" s="109" t="n">
        <v>0</v>
      </c>
      <c r="EK199" s="109" t="n">
        <v>0</v>
      </c>
      <c r="EL199" s="109" t="n">
        <v>0</v>
      </c>
      <c r="EM199" s="109" t="n">
        <v>0</v>
      </c>
      <c r="EN199" s="109" t="n">
        <v>0</v>
      </c>
      <c r="EO199" s="109" t="n">
        <v>0</v>
      </c>
      <c r="EP199" s="109" t="n">
        <v>0</v>
      </c>
      <c r="EQ199" s="109" t="n">
        <v>0</v>
      </c>
      <c r="ER199" s="109" t="n">
        <v>0</v>
      </c>
      <c r="ES199" s="109" t="n">
        <v>0</v>
      </c>
      <c r="ET199" s="109" t="n">
        <v>0</v>
      </c>
      <c r="EU199" s="109" t="n">
        <v>0</v>
      </c>
      <c r="EV199" s="109" t="n">
        <v>0</v>
      </c>
      <c r="EW199" s="109" t="n">
        <v>0</v>
      </c>
      <c r="EX199" s="109" t="n">
        <v>0</v>
      </c>
      <c r="EY199" s="109" t="n">
        <f aca="false">ROUND(SUM(F199:EX199),5)</f>
        <v>0</v>
      </c>
      <c r="EZ199" s="114"/>
      <c r="FA199" s="125"/>
      <c r="FB199" s="114"/>
      <c r="FC199" s="125"/>
      <c r="FD199" s="114"/>
      <c r="FE199" s="125"/>
      <c r="FF199" s="114"/>
      <c r="FG199" s="125"/>
      <c r="FH199" s="114"/>
      <c r="FI199" s="125"/>
      <c r="FJ199" s="114"/>
      <c r="FK199" s="125"/>
      <c r="FL199" s="114"/>
      <c r="FM199" s="125"/>
      <c r="FN199" s="114"/>
      <c r="FO199" s="125"/>
      <c r="FP199" s="114"/>
      <c r="FQ199" s="125"/>
      <c r="FR199" s="114"/>
      <c r="FS199" s="125"/>
      <c r="FT199" s="114"/>
      <c r="FU199" s="125"/>
      <c r="FV199" s="114"/>
      <c r="FW199" s="125"/>
      <c r="FX199" s="114"/>
      <c r="FY199" s="125"/>
      <c r="FZ199" s="114"/>
      <c r="GA199" s="125"/>
      <c r="GB199" s="114"/>
      <c r="GC199" s="125"/>
      <c r="GD199" s="114"/>
      <c r="GE199" s="125"/>
      <c r="GF199" s="114"/>
      <c r="GG199" s="125"/>
      <c r="GH199" s="114"/>
      <c r="GI199" s="125"/>
      <c r="GJ199" s="114"/>
      <c r="GK199" s="125"/>
      <c r="GL199" s="114"/>
      <c r="GM199" s="125"/>
      <c r="GN199" s="114"/>
      <c r="GO199" s="125"/>
      <c r="GP199" s="114"/>
      <c r="GQ199" s="125"/>
      <c r="GR199" s="114"/>
      <c r="GS199" s="125"/>
      <c r="GT199" s="114"/>
      <c r="GU199" s="125"/>
      <c r="GV199" s="114"/>
      <c r="GW199" s="125"/>
      <c r="GX199" s="114"/>
      <c r="GY199" s="125"/>
      <c r="GZ199" s="114"/>
      <c r="HA199" s="125"/>
      <c r="HB199" s="114"/>
      <c r="HC199" s="125"/>
      <c r="HD199" s="114"/>
      <c r="HE199" s="125"/>
      <c r="HF199" s="114"/>
      <c r="HG199" s="125"/>
      <c r="HH199" s="114"/>
      <c r="HI199" s="125"/>
      <c r="HJ199" s="114"/>
      <c r="HK199" s="125"/>
      <c r="HL199" s="114"/>
      <c r="HM199" s="125"/>
      <c r="HN199" s="114"/>
      <c r="HO199" s="125"/>
      <c r="HP199" s="114"/>
      <c r="HQ199" s="125"/>
      <c r="HR199" s="114"/>
      <c r="HS199" s="125"/>
      <c r="HT199" s="114"/>
      <c r="HU199" s="125"/>
      <c r="HV199" s="114"/>
      <c r="HW199" s="125"/>
      <c r="HX199" s="114"/>
      <c r="HY199" s="125"/>
      <c r="HZ199" s="114"/>
      <c r="IA199" s="125"/>
      <c r="IB199" s="114"/>
      <c r="IC199" s="125"/>
      <c r="ID199" s="114"/>
      <c r="IE199" s="125"/>
      <c r="IF199" s="114"/>
      <c r="IG199" s="125"/>
      <c r="IH199" s="114"/>
      <c r="II199" s="125"/>
      <c r="IJ199" s="114"/>
      <c r="IK199" s="125"/>
      <c r="IL199" s="114"/>
      <c r="IM199" s="125"/>
      <c r="IN199" s="114"/>
      <c r="IO199" s="125"/>
      <c r="IP199" s="114"/>
      <c r="IQ199" s="125"/>
      <c r="IR199" s="114"/>
      <c r="IS199" s="125"/>
      <c r="IT199" s="114"/>
      <c r="IU199" s="125"/>
      <c r="IV199" s="114"/>
      <c r="IW199" s="125"/>
      <c r="IX199" s="114"/>
      <c r="IY199" s="125"/>
      <c r="IZ199" s="114"/>
      <c r="JA199" s="125"/>
      <c r="JB199" s="114"/>
      <c r="JC199" s="125"/>
      <c r="JD199" s="114"/>
      <c r="JE199" s="125"/>
      <c r="JF199" s="114"/>
      <c r="JG199" s="125"/>
      <c r="JH199" s="114"/>
      <c r="JI199" s="125"/>
      <c r="JJ199" s="114"/>
      <c r="JK199" s="125"/>
      <c r="JL199" s="114"/>
      <c r="JM199" s="125"/>
      <c r="JN199" s="114"/>
      <c r="JO199" s="125"/>
      <c r="JP199" s="114"/>
      <c r="JQ199" s="125"/>
      <c r="JR199" s="114"/>
      <c r="JS199" s="125"/>
      <c r="JT199" s="114"/>
      <c r="JU199" s="125"/>
      <c r="JV199" s="114"/>
      <c r="JW199" s="125"/>
      <c r="JX199" s="114"/>
      <c r="JY199" s="126"/>
      <c r="JZ199" s="126"/>
      <c r="KA199" s="126"/>
      <c r="KB199" s="126"/>
      <c r="KC199" s="126"/>
      <c r="KD199" s="126"/>
      <c r="KE199" s="126"/>
      <c r="KF199" s="126"/>
      <c r="KG199" s="126"/>
      <c r="KH199" s="126"/>
      <c r="KI199" s="126"/>
      <c r="KJ199" s="126"/>
      <c r="KK199" s="126"/>
      <c r="KL199" s="126"/>
    </row>
    <row r="200" customFormat="false" ht="13.8" hidden="false" customHeight="false" outlineLevel="0" collapsed="false">
      <c r="A200" s="76"/>
      <c r="B200" s="76"/>
      <c r="C200" s="76"/>
      <c r="D200" s="76"/>
      <c r="E200" s="76" t="s">
        <v>226</v>
      </c>
      <c r="F200" s="109" t="n">
        <v>0</v>
      </c>
      <c r="G200" s="109" t="n">
        <v>1157.04</v>
      </c>
      <c r="H200" s="109" t="n">
        <v>5687.28</v>
      </c>
      <c r="I200" s="109" t="n">
        <v>0</v>
      </c>
      <c r="J200" s="109" t="n">
        <v>5184.9</v>
      </c>
      <c r="K200" s="109" t="n">
        <v>2576.05</v>
      </c>
      <c r="L200" s="109" t="n">
        <v>0</v>
      </c>
      <c r="M200" s="109" t="n">
        <v>0</v>
      </c>
      <c r="N200" s="109" t="n">
        <v>5120.43</v>
      </c>
      <c r="O200" s="109" t="n">
        <v>10767.19</v>
      </c>
      <c r="P200" s="109" t="n">
        <v>0</v>
      </c>
      <c r="Q200" s="109" t="n">
        <v>3160.13</v>
      </c>
      <c r="R200" s="109" t="n">
        <v>0</v>
      </c>
      <c r="S200" s="109" t="n">
        <v>0</v>
      </c>
      <c r="T200" s="109" t="n">
        <v>0</v>
      </c>
      <c r="U200" s="109" t="n">
        <v>0</v>
      </c>
      <c r="V200" s="109" t="n">
        <v>3720.12</v>
      </c>
      <c r="W200" s="109" t="n">
        <v>0</v>
      </c>
      <c r="X200" s="109" t="n">
        <v>0</v>
      </c>
      <c r="Y200" s="109" t="n">
        <v>12485.47</v>
      </c>
      <c r="Z200" s="109" t="n">
        <v>0</v>
      </c>
      <c r="AA200" s="109" t="n">
        <v>0</v>
      </c>
      <c r="AB200" s="109" t="n">
        <v>0</v>
      </c>
      <c r="AC200" s="109" t="n">
        <v>0</v>
      </c>
      <c r="AD200" s="109" t="n">
        <v>4561.89</v>
      </c>
      <c r="AE200" s="109" t="n">
        <v>0</v>
      </c>
      <c r="AF200" s="109" t="n">
        <v>0</v>
      </c>
      <c r="AG200" s="109" t="n">
        <v>3053.97</v>
      </c>
      <c r="AH200" s="109" t="n">
        <v>0</v>
      </c>
      <c r="AI200" s="109" t="n">
        <v>0</v>
      </c>
      <c r="AJ200" s="109" t="n">
        <v>505.43</v>
      </c>
      <c r="AK200" s="109" t="n">
        <v>0</v>
      </c>
      <c r="AL200" s="109" t="n">
        <v>0</v>
      </c>
      <c r="AM200" s="109" t="n">
        <v>0</v>
      </c>
      <c r="AN200" s="109" t="n">
        <v>0</v>
      </c>
      <c r="AO200" s="109" t="n">
        <v>0</v>
      </c>
      <c r="AP200" s="109" t="n">
        <v>0</v>
      </c>
      <c r="AQ200" s="109" t="n">
        <v>0</v>
      </c>
      <c r="AR200" s="109" t="n">
        <v>0</v>
      </c>
      <c r="AS200" s="109" t="n">
        <v>0</v>
      </c>
      <c r="AT200" s="109" t="n">
        <v>3600.63</v>
      </c>
      <c r="AU200" s="109" t="n">
        <v>0</v>
      </c>
      <c r="AV200" s="109" t="n">
        <v>0</v>
      </c>
      <c r="AW200" s="109" t="n">
        <v>0</v>
      </c>
      <c r="AX200" s="109" t="n">
        <v>0</v>
      </c>
      <c r="AY200" s="109" t="n">
        <v>0</v>
      </c>
      <c r="AZ200" s="109" t="n">
        <v>947.02</v>
      </c>
      <c r="BA200" s="109" t="n">
        <v>0</v>
      </c>
      <c r="BB200" s="109" t="n">
        <v>0</v>
      </c>
      <c r="BC200" s="109" t="n">
        <v>0</v>
      </c>
      <c r="BD200" s="109" t="n">
        <v>0</v>
      </c>
      <c r="BE200" s="109" t="n">
        <v>0</v>
      </c>
      <c r="BF200" s="109" t="n">
        <v>0</v>
      </c>
      <c r="BG200" s="109" t="n">
        <v>16308.83</v>
      </c>
      <c r="BH200" s="109" t="n">
        <v>0</v>
      </c>
      <c r="BI200" s="109" t="n">
        <v>0</v>
      </c>
      <c r="BJ200" s="109" t="n">
        <v>0</v>
      </c>
      <c r="BK200" s="109" t="n">
        <v>6968.32</v>
      </c>
      <c r="BL200" s="109" t="n">
        <v>0</v>
      </c>
      <c r="BM200" s="109" t="n">
        <v>4600.71</v>
      </c>
      <c r="BN200" s="109" t="n">
        <v>0</v>
      </c>
      <c r="BO200" s="109" t="n">
        <v>0</v>
      </c>
      <c r="BP200" s="109" t="n">
        <v>0</v>
      </c>
      <c r="BQ200" s="109" t="n">
        <v>0</v>
      </c>
      <c r="BR200" s="109" t="n">
        <v>0</v>
      </c>
      <c r="BS200" s="109" t="n">
        <v>0</v>
      </c>
      <c r="BT200" s="109" t="n">
        <v>0</v>
      </c>
      <c r="BU200" s="109" t="n">
        <v>9039.55</v>
      </c>
      <c r="BV200" s="109" t="n">
        <v>380.2</v>
      </c>
      <c r="BW200" s="109" t="n">
        <v>0</v>
      </c>
      <c r="BX200" s="109" t="n">
        <v>776.65</v>
      </c>
      <c r="BY200" s="109" t="n">
        <v>0</v>
      </c>
      <c r="BZ200" s="109" t="n">
        <v>0</v>
      </c>
      <c r="CA200" s="109" t="n">
        <v>0</v>
      </c>
      <c r="CB200" s="109" t="n">
        <v>942.16</v>
      </c>
      <c r="CC200" s="109" t="n">
        <v>0</v>
      </c>
      <c r="CD200" s="109" t="n">
        <v>0</v>
      </c>
      <c r="CE200" s="109" t="n">
        <v>0</v>
      </c>
      <c r="CF200" s="109" t="n">
        <v>1167.11</v>
      </c>
      <c r="CG200" s="109" t="n">
        <v>0</v>
      </c>
      <c r="CH200" s="109" t="n">
        <v>0</v>
      </c>
      <c r="CI200" s="109" t="n">
        <v>0</v>
      </c>
      <c r="CJ200" s="109" t="n">
        <v>0</v>
      </c>
      <c r="CK200" s="109" t="n">
        <v>9483.12</v>
      </c>
      <c r="CL200" s="109" t="n">
        <v>0</v>
      </c>
      <c r="CM200" s="109" t="n">
        <v>0</v>
      </c>
      <c r="CN200" s="109" t="n">
        <v>0</v>
      </c>
      <c r="CO200" s="109" t="n">
        <v>1487.68</v>
      </c>
      <c r="CP200" s="109" t="n">
        <v>0</v>
      </c>
      <c r="CQ200" s="109" t="n">
        <v>12595.77</v>
      </c>
      <c r="CR200" s="109" t="n">
        <v>0</v>
      </c>
      <c r="CS200" s="109" t="n">
        <v>9742.53</v>
      </c>
      <c r="CT200" s="109" t="n">
        <v>4262.2</v>
      </c>
      <c r="CU200" s="109" t="n">
        <v>13374.05</v>
      </c>
      <c r="CV200" s="109" t="n">
        <v>1913.04</v>
      </c>
      <c r="CW200" s="109" t="n">
        <v>0</v>
      </c>
      <c r="CX200" s="109" t="n">
        <v>0</v>
      </c>
      <c r="CY200" s="109" t="n">
        <v>0</v>
      </c>
      <c r="CZ200" s="109" t="n">
        <v>0</v>
      </c>
      <c r="DA200" s="109" t="n">
        <v>336.72</v>
      </c>
      <c r="DB200" s="109" t="n">
        <v>0</v>
      </c>
      <c r="DC200" s="109" t="n">
        <v>0</v>
      </c>
      <c r="DD200" s="109" t="n">
        <v>11770.11</v>
      </c>
      <c r="DE200" s="109" t="n">
        <v>0</v>
      </c>
      <c r="DF200" s="109" t="n">
        <v>6453.42</v>
      </c>
      <c r="DG200" s="109" t="n">
        <v>0</v>
      </c>
      <c r="DH200" s="109" t="n">
        <v>0</v>
      </c>
      <c r="DI200" s="109" t="n">
        <v>0</v>
      </c>
      <c r="DJ200" s="109" t="n">
        <v>0</v>
      </c>
      <c r="DK200" s="109" t="n">
        <v>0</v>
      </c>
      <c r="DL200" s="109" t="n">
        <v>6383.6</v>
      </c>
      <c r="DM200" s="109" t="n">
        <v>0</v>
      </c>
      <c r="DN200" s="109" t="n">
        <v>1952.95</v>
      </c>
      <c r="DO200" s="109" t="n">
        <v>0</v>
      </c>
      <c r="DP200" s="109" t="n">
        <v>0</v>
      </c>
      <c r="DQ200" s="109" t="n">
        <v>0</v>
      </c>
      <c r="DR200" s="109" t="n">
        <v>1247.61</v>
      </c>
      <c r="DS200" s="109" t="n">
        <v>0</v>
      </c>
      <c r="DT200" s="109" t="n">
        <v>0</v>
      </c>
      <c r="DU200" s="109" t="n">
        <v>0</v>
      </c>
      <c r="DV200" s="109" t="n">
        <v>0</v>
      </c>
      <c r="DW200" s="109" t="n">
        <v>2069.79</v>
      </c>
      <c r="DX200" s="109" t="n">
        <v>0</v>
      </c>
      <c r="DY200" s="109" t="n">
        <v>0</v>
      </c>
      <c r="DZ200" s="109" t="n">
        <v>0</v>
      </c>
      <c r="EA200" s="109" t="n">
        <v>0</v>
      </c>
      <c r="EB200" s="109" t="n">
        <v>0</v>
      </c>
      <c r="EC200" s="109" t="n">
        <v>0</v>
      </c>
      <c r="ED200" s="109" t="n">
        <v>0</v>
      </c>
      <c r="EE200" s="109" t="n">
        <v>0</v>
      </c>
      <c r="EF200" s="109" t="n">
        <v>0</v>
      </c>
      <c r="EG200" s="109" t="n">
        <v>0</v>
      </c>
      <c r="EH200" s="109" t="n">
        <v>0</v>
      </c>
      <c r="EI200" s="109" t="n">
        <v>0</v>
      </c>
      <c r="EJ200" s="109" t="n">
        <v>23559.94</v>
      </c>
      <c r="EK200" s="109" t="n">
        <v>0</v>
      </c>
      <c r="EL200" s="109" t="n">
        <v>0</v>
      </c>
      <c r="EM200" s="109" t="n">
        <v>5925.68</v>
      </c>
      <c r="EN200" s="109" t="n">
        <v>11033.92</v>
      </c>
      <c r="EO200" s="109" t="n">
        <v>0</v>
      </c>
      <c r="EP200" s="109" t="n">
        <v>3521.09</v>
      </c>
      <c r="EQ200" s="109" t="n">
        <v>0</v>
      </c>
      <c r="ER200" s="109" t="n">
        <v>2380.68</v>
      </c>
      <c r="ES200" s="109" t="n">
        <v>1363.77</v>
      </c>
      <c r="ET200" s="109" t="n">
        <v>0</v>
      </c>
      <c r="EU200" s="109" t="n">
        <v>0</v>
      </c>
      <c r="EV200" s="109" t="n">
        <v>0</v>
      </c>
      <c r="EW200" s="109" t="n">
        <v>0</v>
      </c>
      <c r="EX200" s="109" t="n">
        <v>0</v>
      </c>
      <c r="EY200" s="109" t="n">
        <f aca="false">ROUND(SUM(F200:EX200),5)</f>
        <v>233568.75</v>
      </c>
      <c r="EZ200" s="114"/>
      <c r="FA200" s="125"/>
      <c r="FB200" s="114"/>
      <c r="FC200" s="125"/>
      <c r="FD200" s="114"/>
      <c r="FE200" s="125"/>
      <c r="FF200" s="114"/>
      <c r="FG200" s="125"/>
      <c r="FH200" s="114"/>
      <c r="FI200" s="125"/>
      <c r="FJ200" s="114"/>
      <c r="FK200" s="125"/>
      <c r="FL200" s="114"/>
      <c r="FM200" s="125"/>
      <c r="FN200" s="114"/>
      <c r="FO200" s="125"/>
      <c r="FP200" s="114"/>
      <c r="FQ200" s="125"/>
      <c r="FR200" s="114"/>
      <c r="FS200" s="125"/>
      <c r="FT200" s="114"/>
      <c r="FU200" s="125"/>
      <c r="FV200" s="114"/>
      <c r="FW200" s="125"/>
      <c r="FX200" s="114"/>
      <c r="FY200" s="125"/>
      <c r="FZ200" s="114"/>
      <c r="GA200" s="125"/>
      <c r="GB200" s="114"/>
      <c r="GC200" s="125"/>
      <c r="GD200" s="114"/>
      <c r="GE200" s="125"/>
      <c r="GF200" s="114"/>
      <c r="GG200" s="125"/>
      <c r="GH200" s="114"/>
      <c r="GI200" s="125"/>
      <c r="GJ200" s="114"/>
      <c r="GK200" s="125"/>
      <c r="GL200" s="114"/>
      <c r="GM200" s="125"/>
      <c r="GN200" s="114"/>
      <c r="GO200" s="125"/>
      <c r="GP200" s="114"/>
      <c r="GQ200" s="125"/>
      <c r="GR200" s="114"/>
      <c r="GS200" s="125"/>
      <c r="GT200" s="114"/>
      <c r="GU200" s="125"/>
      <c r="GV200" s="114"/>
      <c r="GW200" s="125"/>
      <c r="GX200" s="114"/>
      <c r="GY200" s="125"/>
      <c r="GZ200" s="114"/>
      <c r="HA200" s="125"/>
      <c r="HB200" s="114"/>
      <c r="HC200" s="125"/>
      <c r="HD200" s="114"/>
      <c r="HE200" s="125"/>
      <c r="HF200" s="114"/>
      <c r="HG200" s="125"/>
      <c r="HH200" s="114"/>
      <c r="HI200" s="125"/>
      <c r="HJ200" s="114"/>
      <c r="HK200" s="125"/>
      <c r="HL200" s="114"/>
      <c r="HM200" s="125"/>
      <c r="HN200" s="114"/>
      <c r="HO200" s="125"/>
      <c r="HP200" s="114"/>
      <c r="HQ200" s="125"/>
      <c r="HR200" s="114"/>
      <c r="HS200" s="125"/>
      <c r="HT200" s="114"/>
      <c r="HU200" s="125"/>
      <c r="HV200" s="114"/>
      <c r="HW200" s="125"/>
      <c r="HX200" s="114"/>
      <c r="HY200" s="125"/>
      <c r="HZ200" s="114"/>
      <c r="IA200" s="125"/>
      <c r="IB200" s="114"/>
      <c r="IC200" s="125"/>
      <c r="ID200" s="114"/>
      <c r="IE200" s="125"/>
      <c r="IF200" s="114"/>
      <c r="IG200" s="125"/>
      <c r="IH200" s="114"/>
      <c r="II200" s="125"/>
      <c r="IJ200" s="114"/>
      <c r="IK200" s="125"/>
      <c r="IL200" s="114"/>
      <c r="IM200" s="125"/>
      <c r="IN200" s="114"/>
      <c r="IO200" s="125"/>
      <c r="IP200" s="114"/>
      <c r="IQ200" s="125"/>
      <c r="IR200" s="114"/>
      <c r="IS200" s="125"/>
      <c r="IT200" s="114"/>
      <c r="IU200" s="125"/>
      <c r="IV200" s="114"/>
      <c r="IW200" s="125"/>
      <c r="IX200" s="114"/>
      <c r="IY200" s="125"/>
      <c r="IZ200" s="114"/>
      <c r="JA200" s="125"/>
      <c r="JB200" s="114"/>
      <c r="JC200" s="125"/>
      <c r="JD200" s="114"/>
      <c r="JE200" s="125"/>
      <c r="JF200" s="114"/>
      <c r="JG200" s="125"/>
      <c r="JH200" s="114"/>
      <c r="JI200" s="125"/>
      <c r="JJ200" s="114"/>
      <c r="JK200" s="125"/>
      <c r="JL200" s="114"/>
      <c r="JM200" s="125"/>
      <c r="JN200" s="114"/>
      <c r="JO200" s="125"/>
      <c r="JP200" s="114"/>
      <c r="JQ200" s="125"/>
      <c r="JR200" s="114"/>
      <c r="JS200" s="125"/>
      <c r="JT200" s="114"/>
      <c r="JU200" s="125"/>
      <c r="JV200" s="114"/>
      <c r="JW200" s="125"/>
      <c r="JX200" s="114"/>
      <c r="JY200" s="126"/>
      <c r="JZ200" s="126"/>
      <c r="KA200" s="126"/>
      <c r="KB200" s="126"/>
      <c r="KC200" s="126"/>
      <c r="KD200" s="126"/>
      <c r="KE200" s="126"/>
      <c r="KF200" s="126"/>
      <c r="KG200" s="126"/>
      <c r="KH200" s="126"/>
      <c r="KI200" s="126"/>
      <c r="KJ200" s="126"/>
      <c r="KK200" s="126"/>
      <c r="KL200" s="126"/>
    </row>
    <row r="201" customFormat="false" ht="13.8" hidden="false" customHeight="false" outlineLevel="0" collapsed="false">
      <c r="A201" s="76"/>
      <c r="B201" s="76"/>
      <c r="C201" s="76"/>
      <c r="D201" s="76"/>
      <c r="E201" s="76" t="s">
        <v>227</v>
      </c>
      <c r="F201" s="113" t="n">
        <v>0</v>
      </c>
      <c r="G201" s="113" t="n">
        <v>0</v>
      </c>
      <c r="H201" s="113" t="n">
        <v>0</v>
      </c>
      <c r="I201" s="113" t="n">
        <v>0</v>
      </c>
      <c r="J201" s="113" t="n">
        <v>0</v>
      </c>
      <c r="K201" s="113" t="n">
        <v>0</v>
      </c>
      <c r="L201" s="113" t="n">
        <v>0</v>
      </c>
      <c r="M201" s="113" t="n">
        <v>0</v>
      </c>
      <c r="N201" s="113" t="n">
        <v>0</v>
      </c>
      <c r="O201" s="113" t="n">
        <v>0</v>
      </c>
      <c r="P201" s="113" t="n">
        <v>0</v>
      </c>
      <c r="Q201" s="113" t="n">
        <v>0</v>
      </c>
      <c r="R201" s="113" t="n">
        <v>0</v>
      </c>
      <c r="S201" s="113" t="n">
        <v>0</v>
      </c>
      <c r="T201" s="113" t="n">
        <v>0</v>
      </c>
      <c r="U201" s="113" t="n">
        <v>0</v>
      </c>
      <c r="V201" s="113" t="n">
        <v>0</v>
      </c>
      <c r="W201" s="113" t="n">
        <v>0</v>
      </c>
      <c r="X201" s="113" t="n">
        <v>0</v>
      </c>
      <c r="Y201" s="113" t="n">
        <v>0</v>
      </c>
      <c r="Z201" s="113" t="n">
        <v>0</v>
      </c>
      <c r="AA201" s="113" t="n">
        <v>0</v>
      </c>
      <c r="AB201" s="113" t="n">
        <v>0</v>
      </c>
      <c r="AC201" s="113" t="n">
        <v>0</v>
      </c>
      <c r="AD201" s="113" t="n">
        <v>0</v>
      </c>
      <c r="AE201" s="113" t="n">
        <v>0</v>
      </c>
      <c r="AF201" s="113" t="n">
        <v>0</v>
      </c>
      <c r="AG201" s="113" t="n">
        <v>0</v>
      </c>
      <c r="AH201" s="113" t="n">
        <v>0</v>
      </c>
      <c r="AI201" s="113" t="n">
        <v>0</v>
      </c>
      <c r="AJ201" s="113" t="n">
        <v>0</v>
      </c>
      <c r="AK201" s="113" t="n">
        <v>0</v>
      </c>
      <c r="AL201" s="113" t="n">
        <v>0</v>
      </c>
      <c r="AM201" s="113" t="n">
        <v>0</v>
      </c>
      <c r="AN201" s="113" t="n">
        <v>0</v>
      </c>
      <c r="AO201" s="113" t="n">
        <v>0</v>
      </c>
      <c r="AP201" s="113" t="n">
        <v>0</v>
      </c>
      <c r="AQ201" s="113" t="n">
        <v>0</v>
      </c>
      <c r="AR201" s="113" t="n">
        <v>0</v>
      </c>
      <c r="AS201" s="113" t="n">
        <v>0</v>
      </c>
      <c r="AT201" s="113" t="n">
        <v>0</v>
      </c>
      <c r="AU201" s="113" t="n">
        <v>0</v>
      </c>
      <c r="AV201" s="113" t="n">
        <v>0</v>
      </c>
      <c r="AW201" s="113" t="n">
        <v>0</v>
      </c>
      <c r="AX201" s="113" t="n">
        <v>0</v>
      </c>
      <c r="AY201" s="113" t="n">
        <v>0</v>
      </c>
      <c r="AZ201" s="113" t="n">
        <v>0</v>
      </c>
      <c r="BA201" s="113" t="n">
        <v>0</v>
      </c>
      <c r="BB201" s="113" t="n">
        <v>0</v>
      </c>
      <c r="BC201" s="113" t="n">
        <v>0</v>
      </c>
      <c r="BD201" s="113" t="n">
        <v>0</v>
      </c>
      <c r="BE201" s="113" t="n">
        <v>0</v>
      </c>
      <c r="BF201" s="113" t="n">
        <v>0</v>
      </c>
      <c r="BG201" s="113" t="n">
        <v>0</v>
      </c>
      <c r="BH201" s="113" t="n">
        <v>0</v>
      </c>
      <c r="BI201" s="113" t="n">
        <v>0</v>
      </c>
      <c r="BJ201" s="113" t="n">
        <v>0</v>
      </c>
      <c r="BK201" s="113" t="n">
        <v>0</v>
      </c>
      <c r="BL201" s="113" t="n">
        <v>0</v>
      </c>
      <c r="BM201" s="113" t="n">
        <v>0</v>
      </c>
      <c r="BN201" s="113" t="n">
        <v>0</v>
      </c>
      <c r="BO201" s="113" t="n">
        <v>0</v>
      </c>
      <c r="BP201" s="113" t="n">
        <v>0</v>
      </c>
      <c r="BQ201" s="113" t="n">
        <v>0</v>
      </c>
      <c r="BR201" s="113" t="n">
        <v>0</v>
      </c>
      <c r="BS201" s="113" t="n">
        <v>0</v>
      </c>
      <c r="BT201" s="113" t="n">
        <v>0</v>
      </c>
      <c r="BU201" s="113" t="n">
        <v>0</v>
      </c>
      <c r="BV201" s="113" t="n">
        <v>0</v>
      </c>
      <c r="BW201" s="113" t="n">
        <v>0</v>
      </c>
      <c r="BX201" s="113" t="n">
        <v>0</v>
      </c>
      <c r="BY201" s="113" t="n">
        <v>0</v>
      </c>
      <c r="BZ201" s="113" t="n">
        <v>0</v>
      </c>
      <c r="CA201" s="113" t="n">
        <v>0</v>
      </c>
      <c r="CB201" s="113" t="n">
        <v>0</v>
      </c>
      <c r="CC201" s="113" t="n">
        <v>0</v>
      </c>
      <c r="CD201" s="113" t="n">
        <v>0</v>
      </c>
      <c r="CE201" s="113" t="n">
        <v>0</v>
      </c>
      <c r="CF201" s="113" t="n">
        <v>0</v>
      </c>
      <c r="CG201" s="113" t="n">
        <v>0</v>
      </c>
      <c r="CH201" s="113" t="n">
        <v>0</v>
      </c>
      <c r="CI201" s="113" t="n">
        <v>0</v>
      </c>
      <c r="CJ201" s="113" t="n">
        <v>0</v>
      </c>
      <c r="CK201" s="113" t="n">
        <v>0</v>
      </c>
      <c r="CL201" s="113" t="n">
        <v>0</v>
      </c>
      <c r="CM201" s="113" t="n">
        <v>0</v>
      </c>
      <c r="CN201" s="113" t="n">
        <v>0</v>
      </c>
      <c r="CO201" s="113" t="n">
        <v>0</v>
      </c>
      <c r="CP201" s="113" t="n">
        <v>0</v>
      </c>
      <c r="CQ201" s="113" t="n">
        <v>0</v>
      </c>
      <c r="CR201" s="113" t="n">
        <v>0</v>
      </c>
      <c r="CS201" s="113" t="n">
        <v>0</v>
      </c>
      <c r="CT201" s="113" t="n">
        <v>0</v>
      </c>
      <c r="CU201" s="113" t="n">
        <v>0</v>
      </c>
      <c r="CV201" s="113" t="n">
        <v>0</v>
      </c>
      <c r="CW201" s="113" t="n">
        <v>0</v>
      </c>
      <c r="CX201" s="113" t="n">
        <v>0</v>
      </c>
      <c r="CY201" s="113" t="n">
        <v>0</v>
      </c>
      <c r="CZ201" s="113" t="n">
        <v>0</v>
      </c>
      <c r="DA201" s="113" t="n">
        <v>0</v>
      </c>
      <c r="DB201" s="113" t="n">
        <v>0</v>
      </c>
      <c r="DC201" s="113" t="n">
        <v>0</v>
      </c>
      <c r="DD201" s="113" t="n">
        <v>0</v>
      </c>
      <c r="DE201" s="113" t="n">
        <v>0</v>
      </c>
      <c r="DF201" s="113" t="n">
        <v>0</v>
      </c>
      <c r="DG201" s="113" t="n">
        <v>0</v>
      </c>
      <c r="DH201" s="113" t="n">
        <v>0</v>
      </c>
      <c r="DI201" s="113" t="n">
        <v>0</v>
      </c>
      <c r="DJ201" s="113" t="n">
        <v>0</v>
      </c>
      <c r="DK201" s="113" t="n">
        <v>0</v>
      </c>
      <c r="DL201" s="113" t="n">
        <v>0</v>
      </c>
      <c r="DM201" s="113" t="n">
        <v>0</v>
      </c>
      <c r="DN201" s="113" t="n">
        <v>0</v>
      </c>
      <c r="DO201" s="113" t="n">
        <v>0</v>
      </c>
      <c r="DP201" s="113" t="n">
        <v>0</v>
      </c>
      <c r="DQ201" s="113" t="n">
        <v>0</v>
      </c>
      <c r="DR201" s="113" t="n">
        <v>0</v>
      </c>
      <c r="DS201" s="113" t="n">
        <v>0</v>
      </c>
      <c r="DT201" s="113" t="n">
        <v>0</v>
      </c>
      <c r="DU201" s="113" t="n">
        <v>0</v>
      </c>
      <c r="DV201" s="113" t="n">
        <v>0</v>
      </c>
      <c r="DW201" s="113" t="n">
        <v>0</v>
      </c>
      <c r="DX201" s="113" t="n">
        <v>0</v>
      </c>
      <c r="DY201" s="113" t="n">
        <v>0</v>
      </c>
      <c r="DZ201" s="113" t="n">
        <v>0</v>
      </c>
      <c r="EA201" s="113" t="n">
        <v>0</v>
      </c>
      <c r="EB201" s="113" t="n">
        <v>0</v>
      </c>
      <c r="EC201" s="113" t="n">
        <v>0</v>
      </c>
      <c r="ED201" s="113" t="n">
        <v>0</v>
      </c>
      <c r="EE201" s="113" t="n">
        <v>0</v>
      </c>
      <c r="EF201" s="113" t="n">
        <v>0</v>
      </c>
      <c r="EG201" s="113" t="n">
        <v>0</v>
      </c>
      <c r="EH201" s="113" t="n">
        <v>0</v>
      </c>
      <c r="EI201" s="113" t="n">
        <v>0</v>
      </c>
      <c r="EJ201" s="113" t="n">
        <v>0</v>
      </c>
      <c r="EK201" s="113" t="n">
        <v>0</v>
      </c>
      <c r="EL201" s="113" t="n">
        <v>0</v>
      </c>
      <c r="EM201" s="113" t="n">
        <v>0</v>
      </c>
      <c r="EN201" s="113" t="n">
        <v>0</v>
      </c>
      <c r="EO201" s="113" t="n">
        <v>0</v>
      </c>
      <c r="EP201" s="113" t="n">
        <v>0</v>
      </c>
      <c r="EQ201" s="113" t="n">
        <v>0</v>
      </c>
      <c r="ER201" s="113" t="n">
        <v>0</v>
      </c>
      <c r="ES201" s="113" t="n">
        <v>0</v>
      </c>
      <c r="ET201" s="113" t="n">
        <v>0</v>
      </c>
      <c r="EU201" s="113" t="n">
        <v>0</v>
      </c>
      <c r="EV201" s="113" t="n">
        <v>0</v>
      </c>
      <c r="EW201" s="113" t="n">
        <v>0</v>
      </c>
      <c r="EX201" s="113" t="n">
        <v>0</v>
      </c>
      <c r="EY201" s="113" t="n">
        <f aca="false">ROUND(SUM(F201:EX201),5)</f>
        <v>0</v>
      </c>
      <c r="EZ201" s="114"/>
      <c r="FA201" s="125"/>
      <c r="FB201" s="114"/>
      <c r="FC201" s="125"/>
      <c r="FD201" s="114"/>
      <c r="FE201" s="125"/>
      <c r="FF201" s="114"/>
      <c r="FG201" s="125"/>
      <c r="FH201" s="114"/>
      <c r="FI201" s="125"/>
      <c r="FJ201" s="114"/>
      <c r="FK201" s="125"/>
      <c r="FL201" s="114"/>
      <c r="FM201" s="125"/>
      <c r="FN201" s="114"/>
      <c r="FO201" s="125"/>
      <c r="FP201" s="114"/>
      <c r="FQ201" s="125"/>
      <c r="FR201" s="114"/>
      <c r="FS201" s="125"/>
      <c r="FT201" s="114"/>
      <c r="FU201" s="125"/>
      <c r="FV201" s="114"/>
      <c r="FW201" s="125"/>
      <c r="FX201" s="114"/>
      <c r="FY201" s="125"/>
      <c r="FZ201" s="114"/>
      <c r="GA201" s="125"/>
      <c r="GB201" s="114"/>
      <c r="GC201" s="125"/>
      <c r="GD201" s="114"/>
      <c r="GE201" s="125"/>
      <c r="GF201" s="114"/>
      <c r="GG201" s="125"/>
      <c r="GH201" s="114"/>
      <c r="GI201" s="125"/>
      <c r="GJ201" s="114"/>
      <c r="GK201" s="125"/>
      <c r="GL201" s="114"/>
      <c r="GM201" s="125"/>
      <c r="GN201" s="114"/>
      <c r="GO201" s="125"/>
      <c r="GP201" s="114"/>
      <c r="GQ201" s="125"/>
      <c r="GR201" s="114"/>
      <c r="GS201" s="125"/>
      <c r="GT201" s="114"/>
      <c r="GU201" s="125"/>
      <c r="GV201" s="114"/>
      <c r="GW201" s="125"/>
      <c r="GX201" s="114"/>
      <c r="GY201" s="125"/>
      <c r="GZ201" s="114"/>
      <c r="HA201" s="125"/>
      <c r="HB201" s="114"/>
      <c r="HC201" s="125"/>
      <c r="HD201" s="114"/>
      <c r="HE201" s="125"/>
      <c r="HF201" s="114"/>
      <c r="HG201" s="125"/>
      <c r="HH201" s="114"/>
      <c r="HI201" s="125"/>
      <c r="HJ201" s="114"/>
      <c r="HK201" s="125"/>
      <c r="HL201" s="114"/>
      <c r="HM201" s="125"/>
      <c r="HN201" s="114"/>
      <c r="HO201" s="125"/>
      <c r="HP201" s="114"/>
      <c r="HQ201" s="125"/>
      <c r="HR201" s="114"/>
      <c r="HS201" s="125"/>
      <c r="HT201" s="114"/>
      <c r="HU201" s="125"/>
      <c r="HV201" s="114"/>
      <c r="HW201" s="125"/>
      <c r="HX201" s="114"/>
      <c r="HY201" s="125"/>
      <c r="HZ201" s="114"/>
      <c r="IA201" s="125"/>
      <c r="IB201" s="114"/>
      <c r="IC201" s="125"/>
      <c r="ID201" s="114"/>
      <c r="IE201" s="125"/>
      <c r="IF201" s="114"/>
      <c r="IG201" s="125"/>
      <c r="IH201" s="114"/>
      <c r="II201" s="125"/>
      <c r="IJ201" s="114"/>
      <c r="IK201" s="125"/>
      <c r="IL201" s="114"/>
      <c r="IM201" s="125"/>
      <c r="IN201" s="114"/>
      <c r="IO201" s="125"/>
      <c r="IP201" s="114"/>
      <c r="IQ201" s="125"/>
      <c r="IR201" s="114"/>
      <c r="IS201" s="125"/>
      <c r="IT201" s="114"/>
      <c r="IU201" s="125"/>
      <c r="IV201" s="114"/>
      <c r="IW201" s="125"/>
      <c r="IX201" s="114"/>
      <c r="IY201" s="125"/>
      <c r="IZ201" s="114"/>
      <c r="JA201" s="125"/>
      <c r="JB201" s="114"/>
      <c r="JC201" s="125"/>
      <c r="JD201" s="114"/>
      <c r="JE201" s="125"/>
      <c r="JF201" s="114"/>
      <c r="JG201" s="125"/>
      <c r="JH201" s="114"/>
      <c r="JI201" s="125"/>
      <c r="JJ201" s="114"/>
      <c r="JK201" s="125"/>
      <c r="JL201" s="114"/>
      <c r="JM201" s="125"/>
      <c r="JN201" s="114"/>
      <c r="JO201" s="125"/>
      <c r="JP201" s="114"/>
      <c r="JQ201" s="125"/>
      <c r="JR201" s="114"/>
      <c r="JS201" s="125"/>
      <c r="JT201" s="114"/>
      <c r="JU201" s="125"/>
      <c r="JV201" s="114"/>
      <c r="JW201" s="125"/>
      <c r="JX201" s="114"/>
      <c r="JY201" s="126"/>
      <c r="JZ201" s="126"/>
      <c r="KA201" s="126"/>
      <c r="KB201" s="126"/>
      <c r="KC201" s="126"/>
      <c r="KD201" s="126"/>
      <c r="KE201" s="126"/>
      <c r="KF201" s="126"/>
      <c r="KG201" s="126"/>
      <c r="KH201" s="126"/>
      <c r="KI201" s="126"/>
      <c r="KJ201" s="126"/>
      <c r="KK201" s="126"/>
      <c r="KL201" s="126"/>
    </row>
    <row r="202" customFormat="false" ht="13.8" hidden="false" customHeight="false" outlineLevel="0" collapsed="false">
      <c r="A202" s="76"/>
      <c r="B202" s="76"/>
      <c r="C202" s="76"/>
      <c r="D202" s="76" t="s">
        <v>228</v>
      </c>
      <c r="E202" s="76"/>
      <c r="F202" s="109" t="n">
        <f aca="false">ROUND(SUM(F181:F201),5)</f>
        <v>0</v>
      </c>
      <c r="G202" s="109" t="n">
        <f aca="false">ROUND(SUM(G181:G201),5)</f>
        <v>13310.29</v>
      </c>
      <c r="H202" s="109" t="n">
        <f aca="false">ROUND(SUM(H181:H201),5)</f>
        <v>88329.51</v>
      </c>
      <c r="I202" s="109" t="n">
        <f aca="false">ROUND(SUM(I181:I201),5)</f>
        <v>0</v>
      </c>
      <c r="J202" s="109" t="n">
        <f aca="false">ROUND(SUM(J181:J201),5)</f>
        <v>48080.65</v>
      </c>
      <c r="K202" s="109" t="n">
        <f aca="false">ROUND(SUM(K181:K201),5)</f>
        <v>30335.01</v>
      </c>
      <c r="L202" s="109" t="n">
        <f aca="false">ROUND(SUM(L181:L201),5)</f>
        <v>0</v>
      </c>
      <c r="M202" s="109" t="n">
        <f aca="false">ROUND(SUM(M181:M201),5)</f>
        <v>0</v>
      </c>
      <c r="N202" s="109" t="n">
        <f aca="false">ROUND(SUM(N181:N201),5)</f>
        <v>26765.78</v>
      </c>
      <c r="O202" s="109" t="n">
        <f aca="false">ROUND(SUM(O181:O201),5)</f>
        <v>51949.17</v>
      </c>
      <c r="P202" s="109" t="n">
        <f aca="false">ROUND(SUM(P181:P201),5)</f>
        <v>0</v>
      </c>
      <c r="Q202" s="109" t="n">
        <f aca="false">ROUND(SUM(Q181:Q201),5)</f>
        <v>11976.14</v>
      </c>
      <c r="R202" s="109" t="n">
        <f aca="false">ROUND(SUM(R181:R201),5)</f>
        <v>0</v>
      </c>
      <c r="S202" s="109" t="n">
        <f aca="false">ROUND(SUM(S181:S201),5)</f>
        <v>0</v>
      </c>
      <c r="T202" s="109" t="n">
        <f aca="false">ROUND(SUM(T181:T201),5)</f>
        <v>0</v>
      </c>
      <c r="U202" s="109" t="n">
        <f aca="false">ROUND(SUM(U181:U201),5)</f>
        <v>0</v>
      </c>
      <c r="V202" s="109" t="n">
        <f aca="false">ROUND(SUM(V181:V201),5)</f>
        <v>22481.1</v>
      </c>
      <c r="W202" s="109" t="n">
        <f aca="false">ROUND(SUM(W181:W201),5)</f>
        <v>0</v>
      </c>
      <c r="X202" s="109" t="n">
        <f aca="false">ROUND(SUM(X181:X201),5)</f>
        <v>0</v>
      </c>
      <c r="Y202" s="109" t="n">
        <f aca="false">ROUND(SUM(Y181:Y201),5)</f>
        <v>102055.8</v>
      </c>
      <c r="Z202" s="109" t="n">
        <f aca="false">ROUND(SUM(Z181:Z201),5)</f>
        <v>0</v>
      </c>
      <c r="AA202" s="109" t="n">
        <f aca="false">ROUND(SUM(AA181:AA201),5)</f>
        <v>0</v>
      </c>
      <c r="AB202" s="109" t="n">
        <f aca="false">ROUND(SUM(AB181:AB201),5)</f>
        <v>0</v>
      </c>
      <c r="AC202" s="109" t="n">
        <f aca="false">ROUND(SUM(AC181:AC201),5)</f>
        <v>0</v>
      </c>
      <c r="AD202" s="109" t="n">
        <f aca="false">ROUND(SUM(AD181:AD201),5)</f>
        <v>30281.78</v>
      </c>
      <c r="AE202" s="109" t="n">
        <f aca="false">ROUND(SUM(AE181:AE201),5)</f>
        <v>0</v>
      </c>
      <c r="AF202" s="109" t="n">
        <f aca="false">ROUND(SUM(AF181:AF201),5)</f>
        <v>149</v>
      </c>
      <c r="AG202" s="109" t="n">
        <f aca="false">ROUND(SUM(AG181:AG201),5)</f>
        <v>9419.24</v>
      </c>
      <c r="AH202" s="109" t="n">
        <f aca="false">ROUND(SUM(AH181:AH201),5)</f>
        <v>0</v>
      </c>
      <c r="AI202" s="109" t="n">
        <f aca="false">ROUND(SUM(AI181:AI201),5)</f>
        <v>2982.72</v>
      </c>
      <c r="AJ202" s="109" t="n">
        <f aca="false">ROUND(SUM(AJ181:AJ201),5)</f>
        <v>4322.91</v>
      </c>
      <c r="AK202" s="109" t="n">
        <f aca="false">ROUND(SUM(AK181:AK201),5)</f>
        <v>0</v>
      </c>
      <c r="AL202" s="109" t="n">
        <f aca="false">ROUND(SUM(AL181:AL201),5)</f>
        <v>0</v>
      </c>
      <c r="AM202" s="109" t="n">
        <f aca="false">ROUND(SUM(AM181:AM201),5)</f>
        <v>0</v>
      </c>
      <c r="AN202" s="109" t="n">
        <f aca="false">ROUND(SUM(AN181:AN201),5)</f>
        <v>240</v>
      </c>
      <c r="AO202" s="109" t="n">
        <f aca="false">ROUND(SUM(AO181:AO201),5)</f>
        <v>0</v>
      </c>
      <c r="AP202" s="109" t="n">
        <f aca="false">ROUND(SUM(AP181:AP201),5)</f>
        <v>0</v>
      </c>
      <c r="AQ202" s="109" t="n">
        <f aca="false">ROUND(SUM(AQ181:AQ201),5)</f>
        <v>1303.18</v>
      </c>
      <c r="AR202" s="109" t="n">
        <f aca="false">ROUND(SUM(AR181:AR201),5)</f>
        <v>0</v>
      </c>
      <c r="AS202" s="109" t="n">
        <f aca="false">ROUND(SUM(AS181:AS201),5)</f>
        <v>0</v>
      </c>
      <c r="AT202" s="109" t="n">
        <f aca="false">ROUND(SUM(AT181:AT201),5)</f>
        <v>42765.35</v>
      </c>
      <c r="AU202" s="109" t="n">
        <f aca="false">ROUND(SUM(AU181:AU201),5)</f>
        <v>0</v>
      </c>
      <c r="AV202" s="109" t="n">
        <f aca="false">ROUND(SUM(AV181:AV201),5)</f>
        <v>0</v>
      </c>
      <c r="AW202" s="109" t="n">
        <f aca="false">ROUND(SUM(AW181:AW201),5)</f>
        <v>0</v>
      </c>
      <c r="AX202" s="109" t="n">
        <f aca="false">ROUND(SUM(AX181:AX201),5)</f>
        <v>0</v>
      </c>
      <c r="AY202" s="109" t="n">
        <f aca="false">ROUND(SUM(AY181:AY201),5)</f>
        <v>0</v>
      </c>
      <c r="AZ202" s="109" t="n">
        <f aca="false">ROUND(SUM(AZ181:AZ201),5)</f>
        <v>7941.49</v>
      </c>
      <c r="BA202" s="109" t="n">
        <f aca="false">ROUND(SUM(BA181:BA201),5)</f>
        <v>0</v>
      </c>
      <c r="BB202" s="109" t="n">
        <f aca="false">ROUND(SUM(BB181:BB201),5)</f>
        <v>2204.59</v>
      </c>
      <c r="BC202" s="109" t="n">
        <f aca="false">ROUND(SUM(BC181:BC201),5)</f>
        <v>0</v>
      </c>
      <c r="BD202" s="109" t="n">
        <f aca="false">ROUND(SUM(BD181:BD201),5)</f>
        <v>0</v>
      </c>
      <c r="BE202" s="109" t="n">
        <f aca="false">ROUND(SUM(BE181:BE201),5)</f>
        <v>0</v>
      </c>
      <c r="BF202" s="109" t="n">
        <f aca="false">ROUND(SUM(BF181:BF201),5)</f>
        <v>0</v>
      </c>
      <c r="BG202" s="109" t="n">
        <f aca="false">ROUND(SUM(BG181:BG201),5)</f>
        <v>60809.04</v>
      </c>
      <c r="BH202" s="109" t="n">
        <f aca="false">ROUND(SUM(BH181:BH201),5)</f>
        <v>0</v>
      </c>
      <c r="BI202" s="109" t="n">
        <f aca="false">ROUND(SUM(BI181:BI201),5)</f>
        <v>0</v>
      </c>
      <c r="BJ202" s="109" t="n">
        <f aca="false">ROUND(SUM(BJ181:BJ201),5)</f>
        <v>0</v>
      </c>
      <c r="BK202" s="109" t="n">
        <f aca="false">ROUND(SUM(BK181:BK201),5)</f>
        <v>57138.72</v>
      </c>
      <c r="BL202" s="109" t="n">
        <f aca="false">ROUND(SUM(BL181:BL201),5)</f>
        <v>0</v>
      </c>
      <c r="BM202" s="109" t="n">
        <f aca="false">ROUND(SUM(BM181:BM201),5)</f>
        <v>37213.04</v>
      </c>
      <c r="BN202" s="109" t="n">
        <f aca="false">ROUND(SUM(BN181:BN201),5)</f>
        <v>0</v>
      </c>
      <c r="BO202" s="109" t="n">
        <f aca="false">ROUND(SUM(BO181:BO201),5)</f>
        <v>0</v>
      </c>
      <c r="BP202" s="109" t="n">
        <f aca="false">ROUND(SUM(BP181:BP201),5)</f>
        <v>2664.31</v>
      </c>
      <c r="BQ202" s="109" t="n">
        <f aca="false">ROUND(SUM(BQ181:BQ201),5)</f>
        <v>0</v>
      </c>
      <c r="BR202" s="109" t="n">
        <f aca="false">ROUND(SUM(BR181:BR201),5)</f>
        <v>0</v>
      </c>
      <c r="BS202" s="109" t="n">
        <f aca="false">ROUND(SUM(BS181:BS201),5)</f>
        <v>0</v>
      </c>
      <c r="BT202" s="109" t="n">
        <f aca="false">ROUND(SUM(BT181:BT201),5)</f>
        <v>0</v>
      </c>
      <c r="BU202" s="109" t="n">
        <f aca="false">ROUND(SUM(BU181:BU201),5)</f>
        <v>47221.78</v>
      </c>
      <c r="BV202" s="109" t="n">
        <f aca="false">ROUND(SUM(BV181:BV201),5)</f>
        <v>7297.18</v>
      </c>
      <c r="BW202" s="109" t="n">
        <f aca="false">ROUND(SUM(BW181:BW201),5)</f>
        <v>0</v>
      </c>
      <c r="BX202" s="109" t="n">
        <f aca="false">ROUND(SUM(BX181:BX201),5)</f>
        <v>25979.32</v>
      </c>
      <c r="BY202" s="109" t="n">
        <f aca="false">ROUND(SUM(BY181:BY201),5)</f>
        <v>0</v>
      </c>
      <c r="BZ202" s="109" t="n">
        <f aca="false">ROUND(SUM(BZ181:BZ201),5)</f>
        <v>2427.46</v>
      </c>
      <c r="CA202" s="109" t="n">
        <f aca="false">ROUND(SUM(CA181:CA201),5)</f>
        <v>0</v>
      </c>
      <c r="CB202" s="109" t="n">
        <f aca="false">ROUND(SUM(CB181:CB201),5)</f>
        <v>8539.28</v>
      </c>
      <c r="CC202" s="109" t="n">
        <f aca="false">ROUND(SUM(CC181:CC201),5)</f>
        <v>0</v>
      </c>
      <c r="CD202" s="109" t="n">
        <f aca="false">ROUND(SUM(CD181:CD201),5)</f>
        <v>0</v>
      </c>
      <c r="CE202" s="109" t="n">
        <f aca="false">ROUND(SUM(CE181:CE201),5)</f>
        <v>0</v>
      </c>
      <c r="CF202" s="109" t="n">
        <f aca="false">ROUND(SUM(CF181:CF201),5)</f>
        <v>15719.34</v>
      </c>
      <c r="CG202" s="109" t="n">
        <f aca="false">ROUND(SUM(CG181:CG201),5)</f>
        <v>0</v>
      </c>
      <c r="CH202" s="109" t="n">
        <f aca="false">ROUND(SUM(CH181:CH201),5)</f>
        <v>0</v>
      </c>
      <c r="CI202" s="109" t="n">
        <f aca="false">ROUND(SUM(CI181:CI201),5)</f>
        <v>0</v>
      </c>
      <c r="CJ202" s="109" t="n">
        <f aca="false">ROUND(SUM(CJ181:CJ201),5)</f>
        <v>0</v>
      </c>
      <c r="CK202" s="109" t="n">
        <f aca="false">ROUND(SUM(CK181:CK201),5)</f>
        <v>60614</v>
      </c>
      <c r="CL202" s="109" t="n">
        <f aca="false">ROUND(SUM(CL181:CL201),5)</f>
        <v>0</v>
      </c>
      <c r="CM202" s="109" t="n">
        <f aca="false">ROUND(SUM(CM181:CM201),5)</f>
        <v>1396.74</v>
      </c>
      <c r="CN202" s="109" t="n">
        <f aca="false">ROUND(SUM(CN181:CN201),5)</f>
        <v>0</v>
      </c>
      <c r="CO202" s="109" t="n">
        <f aca="false">ROUND(SUM(CO181:CO201),5)</f>
        <v>56786.27</v>
      </c>
      <c r="CP202" s="109" t="n">
        <f aca="false">ROUND(SUM(CP181:CP201),5)</f>
        <v>0</v>
      </c>
      <c r="CQ202" s="109" t="n">
        <f aca="false">ROUND(SUM(CQ181:CQ201),5)</f>
        <v>20640.3</v>
      </c>
      <c r="CR202" s="109" t="n">
        <f aca="false">ROUND(SUM(CR181:CR201),5)</f>
        <v>0</v>
      </c>
      <c r="CS202" s="109" t="n">
        <f aca="false">ROUND(SUM(CS181:CS201),5)</f>
        <v>48037.49</v>
      </c>
      <c r="CT202" s="109" t="n">
        <f aca="false">ROUND(SUM(CT181:CT201),5)</f>
        <v>40971.01</v>
      </c>
      <c r="CU202" s="109" t="n">
        <f aca="false">ROUND(SUM(CU181:CU201),5)</f>
        <v>54397.55</v>
      </c>
      <c r="CV202" s="109" t="n">
        <f aca="false">ROUND(SUM(CV181:CV201),5)</f>
        <v>20938.68</v>
      </c>
      <c r="CW202" s="109" t="n">
        <f aca="false">ROUND(SUM(CW181:CW201),5)</f>
        <v>0</v>
      </c>
      <c r="CX202" s="109" t="n">
        <f aca="false">ROUND(SUM(CX181:CX201),5)</f>
        <v>0</v>
      </c>
      <c r="CY202" s="109" t="n">
        <f aca="false">ROUND(SUM(CY181:CY201),5)</f>
        <v>0</v>
      </c>
      <c r="CZ202" s="109" t="n">
        <f aca="false">ROUND(SUM(CZ181:CZ201),5)</f>
        <v>0</v>
      </c>
      <c r="DA202" s="109" t="n">
        <f aca="false">ROUND(SUM(DA181:DA201),5)</f>
        <v>8113.95</v>
      </c>
      <c r="DB202" s="109" t="n">
        <f aca="false">ROUND(SUM(DB181:DB201),5)</f>
        <v>0</v>
      </c>
      <c r="DC202" s="109" t="n">
        <f aca="false">ROUND(SUM(DC181:DC201),5)</f>
        <v>0</v>
      </c>
      <c r="DD202" s="109" t="n">
        <f aca="false">ROUND(SUM(DD181:DD201),5)</f>
        <v>52161.33</v>
      </c>
      <c r="DE202" s="109" t="n">
        <f aca="false">ROUND(SUM(DE181:DE201),5)</f>
        <v>0</v>
      </c>
      <c r="DF202" s="109" t="n">
        <f aca="false">ROUND(SUM(DF181:DF201),5)</f>
        <v>57312.02</v>
      </c>
      <c r="DG202" s="109" t="n">
        <f aca="false">ROUND(SUM(DG181:DG201),5)</f>
        <v>0</v>
      </c>
      <c r="DH202" s="109" t="n">
        <f aca="false">ROUND(SUM(DH181:DH201),5)</f>
        <v>0</v>
      </c>
      <c r="DI202" s="109" t="n">
        <f aca="false">ROUND(SUM(DI181:DI201),5)</f>
        <v>0</v>
      </c>
      <c r="DJ202" s="109" t="n">
        <f aca="false">ROUND(SUM(DJ181:DJ201),5)</f>
        <v>0</v>
      </c>
      <c r="DK202" s="109" t="n">
        <f aca="false">ROUND(SUM(DK181:DK201),5)</f>
        <v>1887.32</v>
      </c>
      <c r="DL202" s="109" t="n">
        <f aca="false">ROUND(SUM(DL181:DL201),5)</f>
        <v>32598.85</v>
      </c>
      <c r="DM202" s="109" t="n">
        <f aca="false">ROUND(SUM(DM181:DM201),5)</f>
        <v>0</v>
      </c>
      <c r="DN202" s="109" t="n">
        <f aca="false">ROUND(SUM(DN181:DN201),5)</f>
        <v>13925.46</v>
      </c>
      <c r="DO202" s="109" t="n">
        <f aca="false">ROUND(SUM(DO181:DO201),5)</f>
        <v>0</v>
      </c>
      <c r="DP202" s="109" t="n">
        <f aca="false">ROUND(SUM(DP181:DP201),5)</f>
        <v>0</v>
      </c>
      <c r="DQ202" s="109" t="n">
        <f aca="false">ROUND(SUM(DQ181:DQ201),5)</f>
        <v>0</v>
      </c>
      <c r="DR202" s="109" t="n">
        <f aca="false">ROUND(SUM(DR181:DR201),5)</f>
        <v>7215.29</v>
      </c>
      <c r="DS202" s="109" t="n">
        <f aca="false">ROUND(SUM(DS181:DS201),5)</f>
        <v>0</v>
      </c>
      <c r="DT202" s="109" t="n">
        <f aca="false">ROUND(SUM(DT181:DT201),5)</f>
        <v>0</v>
      </c>
      <c r="DU202" s="109" t="n">
        <f aca="false">ROUND(SUM(DU181:DU201),5)</f>
        <v>0</v>
      </c>
      <c r="DV202" s="109" t="n">
        <f aca="false">ROUND(SUM(DV181:DV201),5)</f>
        <v>0</v>
      </c>
      <c r="DW202" s="109" t="n">
        <f aca="false">ROUND(SUM(DW181:DW201),5)</f>
        <v>12998.84</v>
      </c>
      <c r="DX202" s="109" t="n">
        <f aca="false">ROUND(SUM(DX181:DX201),5)</f>
        <v>0</v>
      </c>
      <c r="DY202" s="109" t="n">
        <f aca="false">ROUND(SUM(DY181:DY201),5)</f>
        <v>0</v>
      </c>
      <c r="DZ202" s="109" t="n">
        <f aca="false">ROUND(SUM(DZ181:DZ201),5)</f>
        <v>0</v>
      </c>
      <c r="EA202" s="109" t="n">
        <f aca="false">ROUND(SUM(EA181:EA201),5)</f>
        <v>9869.9</v>
      </c>
      <c r="EB202" s="109" t="n">
        <f aca="false">ROUND(SUM(EB181:EB201),5)</f>
        <v>0</v>
      </c>
      <c r="EC202" s="109" t="n">
        <f aca="false">ROUND(SUM(EC181:EC201),5)</f>
        <v>0</v>
      </c>
      <c r="ED202" s="109" t="n">
        <f aca="false">ROUND(SUM(ED181:ED201),5)</f>
        <v>0</v>
      </c>
      <c r="EE202" s="109" t="n">
        <f aca="false">ROUND(SUM(EE181:EE201),5)</f>
        <v>0</v>
      </c>
      <c r="EF202" s="109" t="n">
        <f aca="false">ROUND(SUM(EF181:EF201),5)</f>
        <v>0</v>
      </c>
      <c r="EG202" s="109" t="n">
        <f aca="false">ROUND(SUM(EG181:EG201),5)</f>
        <v>0</v>
      </c>
      <c r="EH202" s="109" t="n">
        <f aca="false">ROUND(SUM(EH181:EH201),5)</f>
        <v>0</v>
      </c>
      <c r="EI202" s="109" t="n">
        <f aca="false">ROUND(SUM(EI181:EI201),5)</f>
        <v>0</v>
      </c>
      <c r="EJ202" s="109" t="n">
        <f aca="false">ROUND(SUM(EJ181:EJ201),5)</f>
        <v>58823.37</v>
      </c>
      <c r="EK202" s="109" t="n">
        <f aca="false">ROUND(SUM(EK181:EK201),5)</f>
        <v>0</v>
      </c>
      <c r="EL202" s="109" t="n">
        <f aca="false">ROUND(SUM(EL181:EL201),5)</f>
        <v>0</v>
      </c>
      <c r="EM202" s="109" t="n">
        <f aca="false">ROUND(SUM(EM181:EM201),5)</f>
        <v>51189.62</v>
      </c>
      <c r="EN202" s="109" t="n">
        <f aca="false">ROUND(SUM(EN181:EN201),5)</f>
        <v>80175.91</v>
      </c>
      <c r="EO202" s="109" t="n">
        <f aca="false">ROUND(SUM(EO181:EO201),5)</f>
        <v>0</v>
      </c>
      <c r="EP202" s="109" t="n">
        <f aca="false">ROUND(SUM(EP181:EP201),5)</f>
        <v>29333.05</v>
      </c>
      <c r="EQ202" s="109" t="n">
        <f aca="false">ROUND(SUM(EQ181:EQ201),5)</f>
        <v>0</v>
      </c>
      <c r="ER202" s="109" t="n">
        <f aca="false">ROUND(SUM(ER181:ER201),5)</f>
        <v>20749.23</v>
      </c>
      <c r="ES202" s="109" t="n">
        <f aca="false">ROUND(SUM(ES181:ES201),5)</f>
        <v>13312.19</v>
      </c>
      <c r="ET202" s="109" t="n">
        <f aca="false">ROUND(SUM(ET181:ET201),5)</f>
        <v>0</v>
      </c>
      <c r="EU202" s="109" t="n">
        <f aca="false">ROUND(SUM(EU181:EU201),5)</f>
        <v>0</v>
      </c>
      <c r="EV202" s="109" t="n">
        <f aca="false">ROUND(SUM(EV181:EV201),5)</f>
        <v>0</v>
      </c>
      <c r="EW202" s="109" t="n">
        <f aca="false">ROUND(SUM(EW181:EW201),5)</f>
        <v>0</v>
      </c>
      <c r="EX202" s="109" t="n">
        <f aca="false">ROUND(SUM(EX181:EX201),5)</f>
        <v>0</v>
      </c>
      <c r="EY202" s="109" t="n">
        <f aca="false">ROUND(SUM(F202:EX202),5)</f>
        <v>1515351.55</v>
      </c>
      <c r="EZ202" s="114"/>
      <c r="FA202" s="125"/>
      <c r="FB202" s="114"/>
      <c r="FC202" s="125"/>
      <c r="FD202" s="114"/>
      <c r="FE202" s="125"/>
      <c r="FF202" s="114"/>
      <c r="FG202" s="125"/>
      <c r="FH202" s="114"/>
      <c r="FI202" s="125"/>
      <c r="FJ202" s="114"/>
      <c r="FK202" s="125"/>
      <c r="FL202" s="114"/>
      <c r="FM202" s="125"/>
      <c r="FN202" s="114"/>
      <c r="FO202" s="125"/>
      <c r="FP202" s="114"/>
      <c r="FQ202" s="125"/>
      <c r="FR202" s="114"/>
      <c r="FS202" s="125"/>
      <c r="FT202" s="114"/>
      <c r="FU202" s="125"/>
      <c r="FV202" s="114"/>
      <c r="FW202" s="125"/>
      <c r="FX202" s="114"/>
      <c r="FY202" s="125"/>
      <c r="FZ202" s="114"/>
      <c r="GA202" s="125"/>
      <c r="GB202" s="114"/>
      <c r="GC202" s="125"/>
      <c r="GD202" s="114"/>
      <c r="GE202" s="125"/>
      <c r="GF202" s="114"/>
      <c r="GG202" s="125"/>
      <c r="GH202" s="114"/>
      <c r="GI202" s="125"/>
      <c r="GJ202" s="114"/>
      <c r="GK202" s="125"/>
      <c r="GL202" s="114"/>
      <c r="GM202" s="125"/>
      <c r="GN202" s="114"/>
      <c r="GO202" s="125"/>
      <c r="GP202" s="114"/>
      <c r="GQ202" s="125"/>
      <c r="GR202" s="114"/>
      <c r="GS202" s="125"/>
      <c r="GT202" s="114"/>
      <c r="GU202" s="125"/>
      <c r="GV202" s="114"/>
      <c r="GW202" s="125"/>
      <c r="GX202" s="114"/>
      <c r="GY202" s="125"/>
      <c r="GZ202" s="114"/>
      <c r="HA202" s="125"/>
      <c r="HB202" s="114"/>
      <c r="HC202" s="125"/>
      <c r="HD202" s="114"/>
      <c r="HE202" s="125"/>
      <c r="HF202" s="114"/>
      <c r="HG202" s="125"/>
      <c r="HH202" s="114"/>
      <c r="HI202" s="125"/>
      <c r="HJ202" s="114"/>
      <c r="HK202" s="125"/>
      <c r="HL202" s="114"/>
      <c r="HM202" s="125"/>
      <c r="HN202" s="114"/>
      <c r="HO202" s="125"/>
      <c r="HP202" s="114"/>
      <c r="HQ202" s="125"/>
      <c r="HR202" s="114"/>
      <c r="HS202" s="125"/>
      <c r="HT202" s="114"/>
      <c r="HU202" s="125"/>
      <c r="HV202" s="114"/>
      <c r="HW202" s="125"/>
      <c r="HX202" s="114"/>
      <c r="HY202" s="125"/>
      <c r="HZ202" s="114"/>
      <c r="IA202" s="125"/>
      <c r="IB202" s="114"/>
      <c r="IC202" s="125"/>
      <c r="ID202" s="114"/>
      <c r="IE202" s="125"/>
      <c r="IF202" s="114"/>
      <c r="IG202" s="125"/>
      <c r="IH202" s="114"/>
      <c r="II202" s="125"/>
      <c r="IJ202" s="114"/>
      <c r="IK202" s="125"/>
      <c r="IL202" s="114"/>
      <c r="IM202" s="125"/>
      <c r="IN202" s="114"/>
      <c r="IO202" s="125"/>
      <c r="IP202" s="114"/>
      <c r="IQ202" s="125"/>
      <c r="IR202" s="114"/>
      <c r="IS202" s="125"/>
      <c r="IT202" s="114"/>
      <c r="IU202" s="125"/>
      <c r="IV202" s="114"/>
      <c r="IW202" s="125"/>
      <c r="IX202" s="114"/>
      <c r="IY202" s="125"/>
      <c r="IZ202" s="114"/>
      <c r="JA202" s="125"/>
      <c r="JB202" s="114"/>
      <c r="JC202" s="125"/>
      <c r="JD202" s="114"/>
      <c r="JE202" s="125"/>
      <c r="JF202" s="114"/>
      <c r="JG202" s="125"/>
      <c r="JH202" s="114"/>
      <c r="JI202" s="125"/>
      <c r="JJ202" s="114"/>
      <c r="JK202" s="125"/>
      <c r="JL202" s="114"/>
      <c r="JM202" s="125"/>
      <c r="JN202" s="114"/>
      <c r="JO202" s="125"/>
      <c r="JP202" s="114"/>
      <c r="JQ202" s="125"/>
      <c r="JR202" s="114"/>
      <c r="JS202" s="125"/>
      <c r="JT202" s="114"/>
      <c r="JU202" s="125"/>
      <c r="JV202" s="114"/>
      <c r="JW202" s="125"/>
      <c r="JX202" s="114"/>
      <c r="JY202" s="126"/>
      <c r="JZ202" s="126"/>
      <c r="KA202" s="126"/>
      <c r="KB202" s="126"/>
      <c r="KC202" s="126"/>
      <c r="KD202" s="126"/>
      <c r="KE202" s="126"/>
      <c r="KF202" s="126"/>
      <c r="KG202" s="126"/>
      <c r="KH202" s="126"/>
      <c r="KI202" s="126"/>
      <c r="KJ202" s="126"/>
      <c r="KK202" s="126"/>
      <c r="KL202" s="126"/>
    </row>
    <row r="203" customFormat="false" ht="30" hidden="false" customHeight="true" outlineLevel="0" collapsed="false">
      <c r="A203" s="76"/>
      <c r="B203" s="76"/>
      <c r="C203" s="76"/>
      <c r="D203" s="76" t="s">
        <v>45</v>
      </c>
      <c r="E203" s="76"/>
      <c r="F203" s="114" t="n">
        <v>0</v>
      </c>
      <c r="G203" s="114" t="n">
        <v>0</v>
      </c>
      <c r="H203" s="114" t="n">
        <v>-5534</v>
      </c>
      <c r="I203" s="114" t="n">
        <v>0</v>
      </c>
      <c r="J203" s="114" t="n">
        <v>0</v>
      </c>
      <c r="K203" s="114" t="n">
        <v>-4110</v>
      </c>
      <c r="L203" s="114" t="n">
        <v>0</v>
      </c>
      <c r="M203" s="114" t="n">
        <v>0</v>
      </c>
      <c r="N203" s="114" t="n">
        <v>0</v>
      </c>
      <c r="O203" s="114" t="n">
        <v>0</v>
      </c>
      <c r="P203" s="114" t="n">
        <v>0</v>
      </c>
      <c r="Q203" s="114" t="n">
        <v>0</v>
      </c>
      <c r="R203" s="114" t="n">
        <v>0</v>
      </c>
      <c r="S203" s="114" t="n">
        <v>0</v>
      </c>
      <c r="T203" s="114" t="n">
        <v>0</v>
      </c>
      <c r="U203" s="114" t="n">
        <v>0</v>
      </c>
      <c r="V203" s="114" t="n">
        <v>0</v>
      </c>
      <c r="W203" s="114" t="n">
        <v>0</v>
      </c>
      <c r="X203" s="114" t="n">
        <v>0</v>
      </c>
      <c r="Y203" s="114" t="n">
        <v>-17685.74</v>
      </c>
      <c r="Z203" s="114" t="n">
        <v>0</v>
      </c>
      <c r="AA203" s="114" t="n">
        <v>0</v>
      </c>
      <c r="AB203" s="114" t="n">
        <v>0</v>
      </c>
      <c r="AC203" s="114" t="n">
        <v>0</v>
      </c>
      <c r="AD203" s="114" t="n">
        <v>-1952.3</v>
      </c>
      <c r="AE203" s="114" t="n">
        <v>0</v>
      </c>
      <c r="AF203" s="114" t="n">
        <v>0</v>
      </c>
      <c r="AG203" s="114" t="n">
        <v>0</v>
      </c>
      <c r="AH203" s="114" t="n">
        <v>0</v>
      </c>
      <c r="AI203" s="114" t="n">
        <v>0</v>
      </c>
      <c r="AJ203" s="114" t="n">
        <v>-2297.53</v>
      </c>
      <c r="AK203" s="114" t="n">
        <v>0</v>
      </c>
      <c r="AL203" s="114" t="n">
        <v>-2907.56</v>
      </c>
      <c r="AM203" s="114" t="n">
        <v>0</v>
      </c>
      <c r="AN203" s="114" t="n">
        <v>0</v>
      </c>
      <c r="AO203" s="114" t="n">
        <v>0</v>
      </c>
      <c r="AP203" s="114" t="n">
        <v>0</v>
      </c>
      <c r="AQ203" s="114" t="n">
        <v>0</v>
      </c>
      <c r="AR203" s="114" t="n">
        <v>0</v>
      </c>
      <c r="AS203" s="114" t="n">
        <v>0</v>
      </c>
      <c r="AT203" s="114" t="n">
        <v>-13668.75</v>
      </c>
      <c r="AU203" s="114" t="n">
        <v>0</v>
      </c>
      <c r="AV203" s="114" t="n">
        <v>0</v>
      </c>
      <c r="AW203" s="114" t="n">
        <v>0</v>
      </c>
      <c r="AX203" s="114" t="n">
        <v>0</v>
      </c>
      <c r="AY203" s="114" t="n">
        <v>0</v>
      </c>
      <c r="AZ203" s="114" t="n">
        <v>0</v>
      </c>
      <c r="BA203" s="114" t="n">
        <v>0</v>
      </c>
      <c r="BB203" s="114" t="n">
        <v>0</v>
      </c>
      <c r="BC203" s="114" t="n">
        <v>0</v>
      </c>
      <c r="BD203" s="114" t="n">
        <v>0</v>
      </c>
      <c r="BE203" s="114" t="n">
        <v>0</v>
      </c>
      <c r="BF203" s="114" t="n">
        <v>0</v>
      </c>
      <c r="BG203" s="114" t="n">
        <v>-6723</v>
      </c>
      <c r="BH203" s="114" t="n">
        <v>0</v>
      </c>
      <c r="BI203" s="114" t="n">
        <v>0</v>
      </c>
      <c r="BJ203" s="114" t="n">
        <v>0</v>
      </c>
      <c r="BK203" s="114" t="n">
        <v>0</v>
      </c>
      <c r="BL203" s="114" t="n">
        <v>0</v>
      </c>
      <c r="BM203" s="114" t="n">
        <v>0</v>
      </c>
      <c r="BN203" s="114" t="n">
        <v>0</v>
      </c>
      <c r="BO203" s="114" t="n">
        <v>0</v>
      </c>
      <c r="BP203" s="114" t="n">
        <v>-10308.87</v>
      </c>
      <c r="BQ203" s="114" t="n">
        <v>0</v>
      </c>
      <c r="BR203" s="114" t="n">
        <v>0</v>
      </c>
      <c r="BS203" s="114" t="n">
        <v>0</v>
      </c>
      <c r="BT203" s="114" t="n">
        <v>0</v>
      </c>
      <c r="BU203" s="114" t="n">
        <v>0</v>
      </c>
      <c r="BV203" s="114" t="n">
        <v>-4250</v>
      </c>
      <c r="BW203" s="114" t="n">
        <v>0</v>
      </c>
      <c r="BX203" s="114" t="n">
        <v>0</v>
      </c>
      <c r="BY203" s="114" t="n">
        <v>0</v>
      </c>
      <c r="BZ203" s="114" t="n">
        <v>0</v>
      </c>
      <c r="CA203" s="114" t="n">
        <v>0</v>
      </c>
      <c r="CB203" s="114" t="n">
        <v>0</v>
      </c>
      <c r="CC203" s="114" t="n">
        <v>0</v>
      </c>
      <c r="CD203" s="114" t="n">
        <v>0</v>
      </c>
      <c r="CE203" s="114" t="n">
        <v>0</v>
      </c>
      <c r="CF203" s="114" t="n">
        <v>0</v>
      </c>
      <c r="CG203" s="114" t="n">
        <v>0</v>
      </c>
      <c r="CH203" s="114" t="n">
        <v>0</v>
      </c>
      <c r="CI203" s="114" t="n">
        <v>0</v>
      </c>
      <c r="CJ203" s="114" t="n">
        <v>0</v>
      </c>
      <c r="CK203" s="114" t="n">
        <v>-6659</v>
      </c>
      <c r="CL203" s="114" t="n">
        <v>0</v>
      </c>
      <c r="CM203" s="114" t="n">
        <v>-2343.64</v>
      </c>
      <c r="CN203" s="114" t="n">
        <v>0</v>
      </c>
      <c r="CO203" s="114" t="n">
        <v>0</v>
      </c>
      <c r="CP203" s="114" t="n">
        <v>0</v>
      </c>
      <c r="CQ203" s="114" t="n">
        <v>0</v>
      </c>
      <c r="CR203" s="114" t="n">
        <v>0</v>
      </c>
      <c r="CS203" s="114" t="n">
        <v>0</v>
      </c>
      <c r="CT203" s="114" t="n">
        <v>0</v>
      </c>
      <c r="CU203" s="114" t="n">
        <v>0</v>
      </c>
      <c r="CV203" s="114" t="n">
        <v>0</v>
      </c>
      <c r="CW203" s="114" t="n">
        <v>0</v>
      </c>
      <c r="CX203" s="114" t="n">
        <v>0</v>
      </c>
      <c r="CY203" s="114" t="n">
        <v>0</v>
      </c>
      <c r="CZ203" s="114" t="n">
        <v>0</v>
      </c>
      <c r="DA203" s="114" t="n">
        <v>0</v>
      </c>
      <c r="DB203" s="114" t="n">
        <v>0</v>
      </c>
      <c r="DC203" s="114" t="n">
        <v>0</v>
      </c>
      <c r="DD203" s="114" t="n">
        <v>0</v>
      </c>
      <c r="DE203" s="114" t="n">
        <v>0</v>
      </c>
      <c r="DF203" s="114" t="n">
        <v>0</v>
      </c>
      <c r="DG203" s="114" t="n">
        <v>0</v>
      </c>
      <c r="DH203" s="114" t="n">
        <v>0</v>
      </c>
      <c r="DI203" s="114" t="n">
        <v>0</v>
      </c>
      <c r="DJ203" s="114" t="n">
        <v>0</v>
      </c>
      <c r="DK203" s="114" t="n">
        <v>-20000</v>
      </c>
      <c r="DL203" s="114" t="n">
        <v>2328.82</v>
      </c>
      <c r="DM203" s="114" t="n">
        <v>0</v>
      </c>
      <c r="DN203" s="114" t="n">
        <v>0</v>
      </c>
      <c r="DO203" s="114" t="n">
        <v>0</v>
      </c>
      <c r="DP203" s="114" t="n">
        <v>0</v>
      </c>
      <c r="DQ203" s="114" t="n">
        <v>0</v>
      </c>
      <c r="DR203" s="114" t="n">
        <v>0</v>
      </c>
      <c r="DS203" s="114" t="n">
        <v>0</v>
      </c>
      <c r="DT203" s="114" t="n">
        <v>-3301.2</v>
      </c>
      <c r="DU203" s="114" t="n">
        <v>0</v>
      </c>
      <c r="DV203" s="114" t="n">
        <v>0</v>
      </c>
      <c r="DW203" s="114" t="n">
        <v>0</v>
      </c>
      <c r="DX203" s="114" t="n">
        <v>0</v>
      </c>
      <c r="DY203" s="114" t="n">
        <v>0</v>
      </c>
      <c r="DZ203" s="114" t="n">
        <v>0</v>
      </c>
      <c r="EA203" s="114" t="n">
        <v>0</v>
      </c>
      <c r="EB203" s="114" t="n">
        <v>0</v>
      </c>
      <c r="EC203" s="114" t="n">
        <v>0</v>
      </c>
      <c r="ED203" s="114" t="n">
        <v>0</v>
      </c>
      <c r="EE203" s="114" t="n">
        <v>0</v>
      </c>
      <c r="EF203" s="114" t="n">
        <v>0</v>
      </c>
      <c r="EG203" s="114" t="n">
        <v>0</v>
      </c>
      <c r="EH203" s="114" t="n">
        <v>0</v>
      </c>
      <c r="EI203" s="114" t="n">
        <v>0</v>
      </c>
      <c r="EJ203" s="114" t="n">
        <v>0</v>
      </c>
      <c r="EK203" s="114" t="n">
        <v>0</v>
      </c>
      <c r="EL203" s="114" t="n">
        <v>0</v>
      </c>
      <c r="EM203" s="114" t="n">
        <v>-21915.46</v>
      </c>
      <c r="EN203" s="114" t="n">
        <v>0</v>
      </c>
      <c r="EO203" s="114" t="n">
        <v>0</v>
      </c>
      <c r="EP203" s="114" t="n">
        <v>-9900</v>
      </c>
      <c r="EQ203" s="114" t="n">
        <v>0</v>
      </c>
      <c r="ER203" s="114" t="n">
        <v>0</v>
      </c>
      <c r="ES203" s="114" t="n">
        <v>0</v>
      </c>
      <c r="ET203" s="114" t="n">
        <v>0</v>
      </c>
      <c r="EU203" s="114" t="n">
        <v>0</v>
      </c>
      <c r="EV203" s="114" t="n">
        <v>0</v>
      </c>
      <c r="EW203" s="114" t="n">
        <v>0</v>
      </c>
      <c r="EX203" s="114" t="n">
        <v>0</v>
      </c>
      <c r="EY203" s="114" t="n">
        <f aca="false">ROUND(SUM(F203:EX203),5)</f>
        <v>-131228.23</v>
      </c>
      <c r="EZ203" s="114"/>
      <c r="FA203" s="125"/>
      <c r="FB203" s="114"/>
      <c r="FC203" s="125"/>
      <c r="FD203" s="114"/>
      <c r="FE203" s="125"/>
      <c r="FF203" s="114"/>
      <c r="FG203" s="125"/>
      <c r="FH203" s="114"/>
      <c r="FI203" s="125"/>
      <c r="FJ203" s="114"/>
      <c r="FK203" s="125"/>
      <c r="FL203" s="114"/>
      <c r="FM203" s="125"/>
      <c r="FN203" s="114"/>
      <c r="FO203" s="125"/>
      <c r="FP203" s="114"/>
      <c r="FQ203" s="125"/>
      <c r="FR203" s="114"/>
      <c r="FS203" s="125"/>
      <c r="FT203" s="114"/>
      <c r="FU203" s="125"/>
      <c r="FV203" s="114"/>
      <c r="FW203" s="125"/>
      <c r="FX203" s="114"/>
      <c r="FY203" s="125"/>
      <c r="FZ203" s="114"/>
      <c r="GA203" s="125"/>
      <c r="GB203" s="114"/>
      <c r="GC203" s="125"/>
      <c r="GD203" s="114"/>
      <c r="GE203" s="125"/>
      <c r="GF203" s="114"/>
      <c r="GG203" s="125"/>
      <c r="GH203" s="114"/>
      <c r="GI203" s="125"/>
      <c r="GJ203" s="114"/>
      <c r="GK203" s="125"/>
      <c r="GL203" s="114"/>
      <c r="GM203" s="125"/>
      <c r="GN203" s="114"/>
      <c r="GO203" s="125"/>
      <c r="GP203" s="114"/>
      <c r="GQ203" s="125"/>
      <c r="GR203" s="114"/>
      <c r="GS203" s="125"/>
      <c r="GT203" s="114"/>
      <c r="GU203" s="125"/>
      <c r="GV203" s="114"/>
      <c r="GW203" s="125"/>
      <c r="GX203" s="114"/>
      <c r="GY203" s="125"/>
      <c r="GZ203" s="114"/>
      <c r="HA203" s="125"/>
      <c r="HB203" s="114"/>
      <c r="HC203" s="125"/>
      <c r="HD203" s="114"/>
      <c r="HE203" s="125"/>
      <c r="HF203" s="114"/>
      <c r="HG203" s="125"/>
      <c r="HH203" s="114"/>
      <c r="HI203" s="125"/>
      <c r="HJ203" s="114"/>
      <c r="HK203" s="125"/>
      <c r="HL203" s="114"/>
      <c r="HM203" s="125"/>
      <c r="HN203" s="114"/>
      <c r="HO203" s="125"/>
      <c r="HP203" s="114"/>
      <c r="HQ203" s="125"/>
      <c r="HR203" s="114"/>
      <c r="HS203" s="125"/>
      <c r="HT203" s="114"/>
      <c r="HU203" s="125"/>
      <c r="HV203" s="114"/>
      <c r="HW203" s="125"/>
      <c r="HX203" s="114"/>
      <c r="HY203" s="125"/>
      <c r="HZ203" s="114"/>
      <c r="IA203" s="125"/>
      <c r="IB203" s="114"/>
      <c r="IC203" s="125"/>
      <c r="ID203" s="114"/>
      <c r="IE203" s="125"/>
      <c r="IF203" s="114"/>
      <c r="IG203" s="125"/>
      <c r="IH203" s="114"/>
      <c r="II203" s="125"/>
      <c r="IJ203" s="114"/>
      <c r="IK203" s="125"/>
      <c r="IL203" s="114"/>
      <c r="IM203" s="125"/>
      <c r="IN203" s="114"/>
      <c r="IO203" s="125"/>
      <c r="IP203" s="114"/>
      <c r="IQ203" s="125"/>
      <c r="IR203" s="114"/>
      <c r="IS203" s="125"/>
      <c r="IT203" s="114"/>
      <c r="IU203" s="125"/>
      <c r="IV203" s="114"/>
      <c r="IW203" s="125"/>
      <c r="IX203" s="114"/>
      <c r="IY203" s="125"/>
      <c r="IZ203" s="114"/>
      <c r="JA203" s="125"/>
      <c r="JB203" s="114"/>
      <c r="JC203" s="125"/>
      <c r="JD203" s="114"/>
      <c r="JE203" s="125"/>
      <c r="JF203" s="114"/>
      <c r="JG203" s="125"/>
      <c r="JH203" s="114"/>
      <c r="JI203" s="125"/>
      <c r="JJ203" s="114"/>
      <c r="JK203" s="125"/>
      <c r="JL203" s="114"/>
      <c r="JM203" s="125"/>
      <c r="JN203" s="114"/>
      <c r="JO203" s="125"/>
      <c r="JP203" s="114"/>
      <c r="JQ203" s="125"/>
      <c r="JR203" s="114"/>
      <c r="JS203" s="125"/>
      <c r="JT203" s="114"/>
      <c r="JU203" s="125"/>
      <c r="JV203" s="114"/>
      <c r="JW203" s="125"/>
      <c r="JX203" s="114"/>
      <c r="JY203" s="126"/>
      <c r="JZ203" s="126"/>
      <c r="KA203" s="126"/>
      <c r="KB203" s="126"/>
      <c r="KC203" s="126"/>
      <c r="KD203" s="126"/>
      <c r="KE203" s="126"/>
      <c r="KF203" s="126"/>
      <c r="KG203" s="126"/>
      <c r="KH203" s="126"/>
      <c r="KI203" s="126"/>
      <c r="KJ203" s="126"/>
      <c r="KK203" s="126"/>
      <c r="KL203" s="126"/>
    </row>
    <row r="204" s="121" customFormat="true" ht="30" hidden="false" customHeight="true" outlineLevel="0" collapsed="false">
      <c r="A204" s="76"/>
      <c r="B204" s="76"/>
      <c r="C204" s="76" t="s">
        <v>46</v>
      </c>
      <c r="D204" s="76"/>
      <c r="E204" s="76"/>
      <c r="F204" s="116" t="n">
        <f aca="false">ROUND(F50+SUM(F54:F56)+F62+F66+F70+F74+F83+F91+F96+SUM(F101:F102)+F117+F132+SUM(F152:F153)+SUM(F164:F165)+F170+F176+F180+SUM(F202:F203),5)</f>
        <v>14976.17</v>
      </c>
      <c r="G204" s="116" t="n">
        <f aca="false">ROUND(G50+SUM(G54:G56)+G62+G66+G70+G74+G83+G91+G96+SUM(G101:G102)+G117+G132+SUM(G152:G153)+SUM(G164:G165)+G170+G176+G180+SUM(G202:G203),5)</f>
        <v>77006.55</v>
      </c>
      <c r="H204" s="116" t="n">
        <f aca="false">ROUND(H50+SUM(H54:H56)+H62+H66+H70+H74+H83+H91+H96+SUM(H101:H102)+H117+H132+SUM(H152:H153)+SUM(H164:H165)+H170+H176+H180+SUM(H202:H203),5)</f>
        <v>1457023.87</v>
      </c>
      <c r="I204" s="116" t="n">
        <f aca="false">ROUND(I50+SUM(I54:I56)+I62+I66+I70+I74+I83+I91+I96+SUM(I101:I102)+I117+I132+SUM(I152:I153)+SUM(I164:I165)+I170+I176+I180+SUM(I202:I203),5)</f>
        <v>3763.31</v>
      </c>
      <c r="J204" s="116" t="n">
        <f aca="false">ROUND(J50+SUM(J54:J56)+J62+J66+J70+J74+J83+J91+J96+SUM(J101:J102)+J117+J132+SUM(J152:J153)+SUM(J164:J165)+J170+J176+J180+SUM(J202:J203),5)</f>
        <v>480953.71</v>
      </c>
      <c r="K204" s="116" t="n">
        <f aca="false">ROUND(K50+SUM(K54:K56)+K62+K66+K70+K74+K83+K91+K96+SUM(K101:K102)+K117+K132+SUM(K152:K153)+SUM(K164:K165)+K170+K176+K180+SUM(K202:K203),5)</f>
        <v>223709.34</v>
      </c>
      <c r="L204" s="116" t="n">
        <f aca="false">ROUND(L50+SUM(L54:L56)+L62+L66+L70+L74+L83+L91+L96+SUM(L101:L102)+L117+L132+SUM(L152:L153)+SUM(L164:L165)+L170+L176+L180+SUM(L202:L203),5)</f>
        <v>8162.68</v>
      </c>
      <c r="M204" s="116" t="n">
        <f aca="false">ROUND(M50+SUM(M54:M56)+M62+M66+M70+M74+M83+M91+M96+SUM(M101:M102)+M117+M132+SUM(M152:M153)+SUM(M164:M165)+M170+M176+M180+SUM(M202:M203),5)</f>
        <v>1884.21</v>
      </c>
      <c r="N204" s="116" t="n">
        <f aca="false">ROUND(N50+SUM(N54:N56)+N62+N66+N70+N74+N83+N91+N96+SUM(N101:N102)+N117+N132+SUM(N152:N153)+SUM(N164:N165)+N170+N176+N180+SUM(N202:N203),5)</f>
        <v>430075.93</v>
      </c>
      <c r="O204" s="116" t="n">
        <f aca="false">ROUND(O50+SUM(O54:O56)+O62+O66+O70+O74+O83+O91+O96+SUM(O101:O102)+O117+O132+SUM(O152:O153)+SUM(O164:O165)+O170+O176+O180+SUM(O202:O203),5)</f>
        <v>1412095.44</v>
      </c>
      <c r="P204" s="116" t="n">
        <f aca="false">ROUND(P50+SUM(P54:P56)+P62+P66+P70+P74+P83+P91+P96+SUM(P101:P102)+P117+P132+SUM(P152:P153)+SUM(P164:P165)+P170+P176+P180+SUM(P202:P203),5)</f>
        <v>29235.96</v>
      </c>
      <c r="Q204" s="116" t="n">
        <f aca="false">ROUND(Q50+SUM(Q54:Q56)+Q62+Q66+Q70+Q74+Q83+Q91+Q96+SUM(Q101:Q102)+Q117+Q132+SUM(Q152:Q153)+SUM(Q164:Q165)+Q170+Q176+Q180+SUM(Q202:Q203),5)</f>
        <v>249280.87</v>
      </c>
      <c r="R204" s="116" t="n">
        <f aca="false">ROUND(R50+SUM(R54:R56)+R62+R66+R70+R74+R83+R91+R96+SUM(R101:R102)+R117+R132+SUM(R152:R153)+SUM(R164:R165)+R170+R176+R180+SUM(R202:R203),5)</f>
        <v>4724.78</v>
      </c>
      <c r="S204" s="116" t="n">
        <f aca="false">ROUND(S50+SUM(S54:S56)+S62+S66+S70+S74+S83+S91+S96+SUM(S101:S102)+S117+S132+SUM(S152:S153)+SUM(S164:S165)+S170+S176+S180+SUM(S202:S203),5)</f>
        <v>0</v>
      </c>
      <c r="T204" s="116" t="n">
        <f aca="false">ROUND(T50+SUM(T54:T56)+T62+T66+T70+T74+T83+T91+T96+SUM(T101:T102)+T117+T132+SUM(T152:T153)+SUM(T164:T165)+T170+T176+T180+SUM(T202:T203),5)</f>
        <v>1458.46</v>
      </c>
      <c r="U204" s="116" t="n">
        <f aca="false">ROUND(U50+SUM(U54:U56)+U62+U66+U70+U74+U83+U91+U96+SUM(U101:U102)+U117+U132+SUM(U152:U153)+SUM(U164:U165)+U170+U176+U180+SUM(U202:U203),5)</f>
        <v>13204.62</v>
      </c>
      <c r="V204" s="116" t="n">
        <f aca="false">ROUND(V50+SUM(V54:V56)+V62+V66+V70+V74+V83+V91+V96+SUM(V101:V102)+V117+V132+SUM(V152:V153)+SUM(V164:V165)+V170+V176+V180+SUM(V202:V203),5)</f>
        <v>415962.21</v>
      </c>
      <c r="W204" s="116" t="n">
        <f aca="false">ROUND(W50+SUM(W54:W56)+W62+W66+W70+W74+W83+W91+W96+SUM(W101:W102)+W117+W132+SUM(W152:W153)+SUM(W164:W165)+W170+W176+W180+SUM(W202:W203),5)</f>
        <v>0</v>
      </c>
      <c r="X204" s="116" t="n">
        <f aca="false">ROUND(X50+SUM(X54:X56)+X62+X66+X70+X74+X83+X91+X96+SUM(X101:X102)+X117+X132+SUM(X152:X153)+SUM(X164:X165)+X170+X176+X180+SUM(X202:X203),5)</f>
        <v>29577.23</v>
      </c>
      <c r="Y204" s="116" t="n">
        <f aca="false">ROUND(Y50+SUM(Y54:Y56)+Y62+Y66+Y70+Y74+Y83+Y91+Y96+SUM(Y101:Y102)+Y117+Y132+SUM(Y152:Y153)+SUM(Y164:Y165)+Y170+Y176+Y180+SUM(Y202:Y203),5)</f>
        <v>1069759.88</v>
      </c>
      <c r="Z204" s="116" t="n">
        <f aca="false">ROUND(Z50+SUM(Z54:Z56)+Z62+Z66+Z70+Z74+Z83+Z91+Z96+SUM(Z101:Z102)+Z117+Z132+SUM(Z152:Z153)+SUM(Z164:Z165)+Z170+Z176+Z180+SUM(Z202:Z203),5)</f>
        <v>2275.15</v>
      </c>
      <c r="AA204" s="116" t="n">
        <f aca="false">ROUND(AA50+SUM(AA54:AA56)+AA62+AA66+AA70+AA74+AA83+AA91+AA96+SUM(AA101:AA102)+AA117+AA132+SUM(AA152:AA153)+SUM(AA164:AA165)+AA170+AA176+AA180+SUM(AA202:AA203),5)</f>
        <v>0</v>
      </c>
      <c r="AB204" s="116" t="n">
        <f aca="false">ROUND(AB50+SUM(AB54:AB56)+AB62+AB66+AB70+AB74+AB83+AB91+AB96+SUM(AB101:AB102)+AB117+AB132+SUM(AB152:AB153)+SUM(AB164:AB165)+AB170+AB176+AB180+SUM(AB202:AB203),5)</f>
        <v>4347.22</v>
      </c>
      <c r="AC204" s="116" t="n">
        <f aca="false">ROUND(AC50+SUM(AC54:AC56)+AC62+AC66+AC70+AC74+AC83+AC91+AC96+SUM(AC101:AC102)+AC117+AC132+SUM(AC152:AC153)+SUM(AC164:AC165)+AC170+AC176+AC180+SUM(AC202:AC203),5)</f>
        <v>23413.61</v>
      </c>
      <c r="AD204" s="116" t="n">
        <f aca="false">ROUND(AD50+SUM(AD54:AD56)+AD62+AD66+AD70+AD74+AD83+AD91+AD96+SUM(AD101:AD102)+AD117+AD132+SUM(AD152:AD153)+SUM(AD164:AD165)+AD170+AD176+AD180+SUM(AD202:AD203),5)</f>
        <v>441005.47</v>
      </c>
      <c r="AE204" s="116" t="n">
        <f aca="false">ROUND(AE50+SUM(AE54:AE56)+AE62+AE66+AE70+AE74+AE83+AE91+AE96+SUM(AE101:AE102)+AE117+AE132+SUM(AE152:AE153)+SUM(AE164:AE165)+AE170+AE176+AE180+SUM(AE202:AE203),5)</f>
        <v>15386.26</v>
      </c>
      <c r="AF204" s="116" t="n">
        <f aca="false">ROUND(AF50+SUM(AF54:AF56)+AF62+AF66+AF70+AF74+AF83+AF91+AF96+SUM(AF101:AF102)+AF117+AF132+SUM(AF152:AF153)+SUM(AF164:AF165)+AF170+AF176+AF180+SUM(AF202:AF203),5)</f>
        <v>3788.06</v>
      </c>
      <c r="AG204" s="116" t="n">
        <f aca="false">ROUND(AG50+SUM(AG54:AG56)+AG62+AG66+AG70+AG74+AG83+AG91+AG96+SUM(AG101:AG102)+AG117+AG132+SUM(AG152:AG153)+SUM(AG164:AG165)+AG170+AG176+AG180+SUM(AG202:AG203),5)</f>
        <v>125157.51</v>
      </c>
      <c r="AH204" s="116" t="n">
        <f aca="false">ROUND(AH50+SUM(AH54:AH56)+AH62+AH66+AH70+AH74+AH83+AH91+AH96+SUM(AH101:AH102)+AH117+AH132+SUM(AH152:AH153)+SUM(AH164:AH165)+AH170+AH176+AH180+SUM(AH202:AH203),5)</f>
        <v>6867.13</v>
      </c>
      <c r="AI204" s="116" t="n">
        <f aca="false">ROUND(AI50+SUM(AI54:AI56)+AI62+AI66+AI70+AI74+AI83+AI91+AI96+SUM(AI101:AI102)+AI117+AI132+SUM(AI152:AI153)+SUM(AI164:AI165)+AI170+AI176+AI180+SUM(AI202:AI203),5)</f>
        <v>30421.36</v>
      </c>
      <c r="AJ204" s="116" t="n">
        <f aca="false">ROUND(AJ50+SUM(AJ54:AJ56)+AJ62+AJ66+AJ70+AJ74+AJ83+AJ91+AJ96+SUM(AJ101:AJ102)+AJ117+AJ132+SUM(AJ152:AJ153)+SUM(AJ164:AJ165)+AJ170+AJ176+AJ180+SUM(AJ202:AJ203),5)</f>
        <v>43968.52</v>
      </c>
      <c r="AK204" s="116" t="n">
        <f aca="false">ROUND(AK50+SUM(AK54:AK56)+AK62+AK66+AK70+AK74+AK83+AK91+AK96+SUM(AK101:AK102)+AK117+AK132+SUM(AK152:AK153)+SUM(AK164:AK165)+AK170+AK176+AK180+SUM(AK202:AK203),5)</f>
        <v>54799.65</v>
      </c>
      <c r="AL204" s="116" t="n">
        <f aca="false">ROUND(AL50+SUM(AL54:AL56)+AL62+AL66+AL70+AL74+AL83+AL91+AL96+SUM(AL101:AL102)+AL117+AL132+SUM(AL152:AL153)+SUM(AL164:AL165)+AL170+AL176+AL180+SUM(AL202:AL203),5)</f>
        <v>4968.1</v>
      </c>
      <c r="AM204" s="116" t="n">
        <f aca="false">ROUND(AM50+SUM(AM54:AM56)+AM62+AM66+AM70+AM74+AM83+AM91+AM96+SUM(AM101:AM102)+AM117+AM132+SUM(AM152:AM153)+SUM(AM164:AM165)+AM170+AM176+AM180+SUM(AM202:AM203),5)</f>
        <v>27540.86</v>
      </c>
      <c r="AN204" s="116" t="n">
        <f aca="false">ROUND(AN50+SUM(AN54:AN56)+AN62+AN66+AN70+AN74+AN83+AN91+AN96+SUM(AN101:AN102)+AN117+AN132+SUM(AN152:AN153)+SUM(AN164:AN165)+AN170+AN176+AN180+SUM(AN202:AN203),5)</f>
        <v>19873.72</v>
      </c>
      <c r="AO204" s="116" t="n">
        <f aca="false">ROUND(AO50+SUM(AO54:AO56)+AO62+AO66+AO70+AO74+AO83+AO91+AO96+SUM(AO101:AO102)+AO117+AO132+SUM(AO152:AO153)+SUM(AO164:AO165)+AO170+AO176+AO180+SUM(AO202:AO203),5)</f>
        <v>3576.66</v>
      </c>
      <c r="AP204" s="116" t="n">
        <f aca="false">ROUND(AP50+SUM(AP54:AP56)+AP62+AP66+AP70+AP74+AP83+AP91+AP96+SUM(AP101:AP102)+AP117+AP132+SUM(AP152:AP153)+SUM(AP164:AP165)+AP170+AP176+AP180+SUM(AP202:AP203),5)</f>
        <v>19256.49</v>
      </c>
      <c r="AQ204" s="116" t="n">
        <f aca="false">ROUND(AQ50+SUM(AQ54:AQ56)+AQ62+AQ66+AQ70+AQ74+AQ83+AQ91+AQ96+SUM(AQ101:AQ102)+AQ117+AQ132+SUM(AQ152:AQ153)+SUM(AQ164:AQ165)+AQ170+AQ176+AQ180+SUM(AQ202:AQ203),5)</f>
        <v>17192.67</v>
      </c>
      <c r="AR204" s="116" t="n">
        <f aca="false">ROUND(AR50+SUM(AR54:AR56)+AR62+AR66+AR70+AR74+AR83+AR91+AR96+SUM(AR101:AR102)+AR117+AR132+SUM(AR152:AR153)+SUM(AR164:AR165)+AR170+AR176+AR180+SUM(AR202:AR203),5)</f>
        <v>6371.12</v>
      </c>
      <c r="AS204" s="116" t="n">
        <f aca="false">ROUND(AS50+SUM(AS54:AS56)+AS62+AS66+AS70+AS74+AS83+AS91+AS96+SUM(AS101:AS102)+AS117+AS132+SUM(AS152:AS153)+SUM(AS164:AS165)+AS170+AS176+AS180+SUM(AS202:AS203),5)</f>
        <v>8072.03</v>
      </c>
      <c r="AT204" s="116" t="n">
        <f aca="false">ROUND(AT50+SUM(AT54:AT56)+AT62+AT66+AT70+AT74+AT83+AT91+AT96+SUM(AT101:AT102)+AT117+AT132+SUM(AT152:AT153)+SUM(AT164:AT165)+AT170+AT176+AT180+SUM(AT202:AT203),5)</f>
        <v>725930.29</v>
      </c>
      <c r="AU204" s="116" t="n">
        <f aca="false">ROUND(AU50+SUM(AU54:AU56)+AU62+AU66+AU70+AU74+AU83+AU91+AU96+SUM(AU101:AU102)+AU117+AU132+SUM(AU152:AU153)+SUM(AU164:AU165)+AU170+AU176+AU180+SUM(AU202:AU203),5)</f>
        <v>14423.31</v>
      </c>
      <c r="AV204" s="116" t="n">
        <f aca="false">ROUND(AV50+SUM(AV54:AV56)+AV62+AV66+AV70+AV74+AV83+AV91+AV96+SUM(AV101:AV102)+AV117+AV132+SUM(AV152:AV153)+SUM(AV164:AV165)+AV170+AV176+AV180+SUM(AV202:AV203),5)</f>
        <v>29135.24</v>
      </c>
      <c r="AW204" s="116" t="n">
        <f aca="false">ROUND(AW50+SUM(AW54:AW56)+AW62+AW66+AW70+AW74+AW83+AW91+AW96+SUM(AW101:AW102)+AW117+AW132+SUM(AW152:AW153)+SUM(AW164:AW165)+AW170+AW176+AW180+SUM(AW202:AW203),5)</f>
        <v>3243</v>
      </c>
      <c r="AX204" s="116" t="n">
        <f aca="false">ROUND(AX50+SUM(AX54:AX56)+AX62+AX66+AX70+AX74+AX83+AX91+AX96+SUM(AX101:AX102)+AX117+AX132+SUM(AX152:AX153)+SUM(AX164:AX165)+AX170+AX176+AX180+SUM(AX202:AX203),5)</f>
        <v>14388.97</v>
      </c>
      <c r="AY204" s="116" t="n">
        <f aca="false">ROUND(AY50+SUM(AY54:AY56)+AY62+AY66+AY70+AY74+AY83+AY91+AY96+SUM(AY101:AY102)+AY117+AY132+SUM(AY152:AY153)+SUM(AY164:AY165)+AY170+AY176+AY180+SUM(AY202:AY203),5)</f>
        <v>19186.89</v>
      </c>
      <c r="AZ204" s="116" t="n">
        <f aca="false">ROUND(AZ50+SUM(AZ54:AZ56)+AZ62+AZ66+AZ70+AZ74+AZ83+AZ91+AZ96+SUM(AZ101:AZ102)+AZ117+AZ132+SUM(AZ152:AZ153)+SUM(AZ164:AZ165)+AZ170+AZ176+AZ180+SUM(AZ202:AZ203),5)</f>
        <v>72165.92</v>
      </c>
      <c r="BA204" s="116" t="n">
        <f aca="false">ROUND(BA50+SUM(BA54:BA56)+BA62+BA66+BA70+BA74+BA83+BA91+BA96+SUM(BA101:BA102)+BA117+BA132+SUM(BA152:BA153)+SUM(BA164:BA165)+BA170+BA176+BA180+SUM(BA202:BA203),5)</f>
        <v>7650.66</v>
      </c>
      <c r="BB204" s="116" t="n">
        <f aca="false">ROUND(BB50+SUM(BB54:BB56)+BB62+BB66+BB70+BB74+BB83+BB91+BB96+SUM(BB101:BB102)+BB117+BB132+SUM(BB152:BB153)+SUM(BB164:BB165)+BB170+BB176+BB180+SUM(BB202:BB203),5)</f>
        <v>3885.57</v>
      </c>
      <c r="BC204" s="116" t="n">
        <f aca="false">ROUND(BC50+SUM(BC54:BC56)+BC62+BC66+BC70+BC74+BC83+BC91+BC96+SUM(BC101:BC102)+BC117+BC132+SUM(BC152:BC153)+SUM(BC164:BC165)+BC170+BC176+BC180+SUM(BC202:BC203),5)</f>
        <v>4010.88</v>
      </c>
      <c r="BD204" s="116" t="n">
        <f aca="false">ROUND(BD50+SUM(BD54:BD56)+BD62+BD66+BD70+BD74+BD83+BD91+BD96+SUM(BD101:BD102)+BD117+BD132+SUM(BD152:BD153)+SUM(BD164:BD165)+BD170+BD176+BD180+SUM(BD202:BD203),5)</f>
        <v>11427.38</v>
      </c>
      <c r="BE204" s="116" t="n">
        <f aca="false">ROUND(BE50+SUM(BE54:BE56)+BE62+BE66+BE70+BE74+BE83+BE91+BE96+SUM(BE101:BE102)+BE117+BE132+SUM(BE152:BE153)+SUM(BE164:BE165)+BE170+BE176+BE180+SUM(BE202:BE203),5)</f>
        <v>0</v>
      </c>
      <c r="BF204" s="116" t="n">
        <f aca="false">ROUND(BF50+SUM(BF54:BF56)+BF62+BF66+BF70+BF74+BF83+BF91+BF96+SUM(BF101:BF102)+BF117+BF132+SUM(BF152:BF153)+SUM(BF164:BF165)+BF170+BF176+BF180+SUM(BF202:BF203),5)</f>
        <v>14533.43</v>
      </c>
      <c r="BG204" s="116" t="n">
        <f aca="false">ROUND(BG50+SUM(BG54:BG56)+BG62+BG66+BG70+BG74+BG83+BG91+BG96+SUM(BG101:BG102)+BG117+BG132+SUM(BG152:BG153)+SUM(BG164:BG165)+BG170+BG176+BG180+SUM(BG202:BG203),5)</f>
        <v>973115.96</v>
      </c>
      <c r="BH204" s="116" t="n">
        <f aca="false">ROUND(BH50+SUM(BH54:BH56)+BH62+BH66+BH70+BH74+BH83+BH91+BH96+SUM(BH101:BH102)+BH117+BH132+SUM(BH152:BH153)+SUM(BH164:BH165)+BH170+BH176+BH180+SUM(BH202:BH203),5)</f>
        <v>9861.19</v>
      </c>
      <c r="BI204" s="116" t="n">
        <f aca="false">ROUND(BI50+SUM(BI54:BI56)+BI62+BI66+BI70+BI74+BI83+BI91+BI96+SUM(BI101:BI102)+BI117+BI132+SUM(BI152:BI153)+SUM(BI164:BI165)+BI170+BI176+BI180+SUM(BI202:BI203),5)</f>
        <v>7694.28</v>
      </c>
      <c r="BJ204" s="116" t="n">
        <f aca="false">ROUND(BJ50+SUM(BJ54:BJ56)+BJ62+BJ66+BJ70+BJ74+BJ83+BJ91+BJ96+SUM(BJ101:BJ102)+BJ117+BJ132+SUM(BJ152:BJ153)+SUM(BJ164:BJ165)+BJ170+BJ176+BJ180+SUM(BJ202:BJ203),5)</f>
        <v>13488.66</v>
      </c>
      <c r="BK204" s="116" t="n">
        <f aca="false">ROUND(BK50+SUM(BK54:BK56)+BK62+BK66+BK70+BK74+BK83+BK91+BK96+SUM(BK101:BK102)+BK117+BK132+SUM(BK152:BK153)+SUM(BK164:BK165)+BK170+BK176+BK180+SUM(BK202:BK203),5)</f>
        <v>846830.79</v>
      </c>
      <c r="BL204" s="116" t="n">
        <f aca="false">ROUND(BL50+SUM(BL54:BL56)+BL62+BL66+BL70+BL74+BL83+BL91+BL96+SUM(BL101:BL102)+BL117+BL132+SUM(BL152:BL153)+SUM(BL164:BL165)+BL170+BL176+BL180+SUM(BL202:BL203),5)</f>
        <v>0</v>
      </c>
      <c r="BM204" s="116" t="n">
        <f aca="false">ROUND(BM50+SUM(BM54:BM56)+BM62+BM66+BM70+BM74+BM83+BM91+BM96+SUM(BM101:BM102)+BM117+BM132+SUM(BM152:BM153)+SUM(BM164:BM165)+BM170+BM176+BM180+SUM(BM202:BM203),5)</f>
        <v>489293.93</v>
      </c>
      <c r="BN204" s="116" t="n">
        <f aca="false">ROUND(BN50+SUM(BN54:BN56)+BN62+BN66+BN70+BN74+BN83+BN91+BN96+SUM(BN101:BN102)+BN117+BN132+SUM(BN152:BN153)+SUM(BN164:BN165)+BN170+BN176+BN180+SUM(BN202:BN203),5)</f>
        <v>6260.52</v>
      </c>
      <c r="BO204" s="116" t="n">
        <f aca="false">ROUND(BO50+SUM(BO54:BO56)+BO62+BO66+BO70+BO74+BO83+BO91+BO96+SUM(BO101:BO102)+BO117+BO132+SUM(BO152:BO153)+SUM(BO164:BO165)+BO170+BO176+BO180+SUM(BO202:BO203),5)</f>
        <v>9501.68</v>
      </c>
      <c r="BP204" s="116" t="n">
        <f aca="false">ROUND(BP50+SUM(BP54:BP56)+BP62+BP66+BP70+BP74+BP83+BP91+BP96+SUM(BP101:BP102)+BP117+BP132+SUM(BP152:BP153)+SUM(BP164:BP165)+BP170+BP176+BP180+SUM(BP202:BP203),5)</f>
        <v>16832.05</v>
      </c>
      <c r="BQ204" s="116" t="n">
        <f aca="false">ROUND(BQ50+SUM(BQ54:BQ56)+BQ62+BQ66+BQ70+BQ74+BQ83+BQ91+BQ96+SUM(BQ101:BQ102)+BQ117+BQ132+SUM(BQ152:BQ153)+SUM(BQ164:BQ165)+BQ170+BQ176+BQ180+SUM(BQ202:BQ203),5)</f>
        <v>3563.38</v>
      </c>
      <c r="BR204" s="116" t="n">
        <f aca="false">ROUND(BR50+SUM(BR54:BR56)+BR62+BR66+BR70+BR74+BR83+BR91+BR96+SUM(BR101:BR102)+BR117+BR132+SUM(BR152:BR153)+SUM(BR164:BR165)+BR170+BR176+BR180+SUM(BR202:BR203),5)</f>
        <v>4864.89</v>
      </c>
      <c r="BS204" s="116" t="n">
        <f aca="false">ROUND(BS50+SUM(BS54:BS56)+BS62+BS66+BS70+BS74+BS83+BS91+BS96+SUM(BS101:BS102)+BS117+BS132+SUM(BS152:BS153)+SUM(BS164:BS165)+BS170+BS176+BS180+SUM(BS202:BS203),5)</f>
        <v>7045.2</v>
      </c>
      <c r="BT204" s="116" t="n">
        <f aca="false">ROUND(BT50+SUM(BT54:BT56)+BT62+BT66+BT70+BT74+BT83+BT91+BT96+SUM(BT101:BT102)+BT117+BT132+SUM(BT152:BT153)+SUM(BT164:BT165)+BT170+BT176+BT180+SUM(BT202:BT203),5)</f>
        <v>0</v>
      </c>
      <c r="BU204" s="116" t="n">
        <f aca="false">ROUND(BU50+SUM(BU54:BU56)+BU62+BU66+BU70+BU74+BU83+BU91+BU96+SUM(BU101:BU102)+BU117+BU132+SUM(BU152:BU153)+SUM(BU164:BU165)+BU170+BU176+BU180+SUM(BU202:BU203),5)</f>
        <v>690671.86</v>
      </c>
      <c r="BV204" s="116" t="n">
        <f aca="false">ROUND(BV50+SUM(BV54:BV56)+BV62+BV66+BV70+BV74+BV83+BV91+BV96+SUM(BV101:BV102)+BV117+BV132+SUM(BV152:BV153)+SUM(BV164:BV165)+BV170+BV176+BV180+SUM(BV202:BV203),5)</f>
        <v>83807.56</v>
      </c>
      <c r="BW204" s="116" t="n">
        <f aca="false">ROUND(BW50+SUM(BW54:BW56)+BW62+BW66+BW70+BW74+BW83+BW91+BW96+SUM(BW101:BW102)+BW117+BW132+SUM(BW152:BW153)+SUM(BW164:BW165)+BW170+BW176+BW180+SUM(BW202:BW203),5)</f>
        <v>0</v>
      </c>
      <c r="BX204" s="116" t="n">
        <f aca="false">ROUND(BX50+SUM(BX54:BX56)+BX62+BX66+BX70+BX74+BX83+BX91+BX96+SUM(BX101:BX102)+BX117+BX132+SUM(BX152:BX153)+SUM(BX164:BX165)+BX170+BX176+BX180+SUM(BX202:BX203),5)</f>
        <v>338980.6</v>
      </c>
      <c r="BY204" s="116" t="n">
        <f aca="false">ROUND(BY50+SUM(BY54:BY56)+BY62+BY66+BY70+BY74+BY83+BY91+BY96+SUM(BY101:BY102)+BY117+BY132+SUM(BY152:BY153)+SUM(BY164:BY165)+BY170+BY176+BY180+SUM(BY202:BY203),5)</f>
        <v>2258.92</v>
      </c>
      <c r="BZ204" s="116" t="n">
        <f aca="false">ROUND(BZ50+SUM(BZ54:BZ56)+BZ62+BZ66+BZ70+BZ74+BZ83+BZ91+BZ96+SUM(BZ101:BZ102)+BZ117+BZ132+SUM(BZ152:BZ153)+SUM(BZ164:BZ165)+BZ170+BZ176+BZ180+SUM(BZ202:BZ203),5)</f>
        <v>24934.14</v>
      </c>
      <c r="CA204" s="116" t="n">
        <f aca="false">ROUND(CA50+SUM(CA54:CA56)+CA62+CA66+CA70+CA74+CA83+CA91+CA96+SUM(CA101:CA102)+CA117+CA132+SUM(CA152:CA153)+SUM(CA164:CA165)+CA170+CA176+CA180+SUM(CA202:CA203),5)</f>
        <v>3883.5</v>
      </c>
      <c r="CB204" s="116" t="n">
        <f aca="false">ROUND(CB50+SUM(CB54:CB56)+CB62+CB66+CB70+CB74+CB83+CB91+CB96+SUM(CB101:CB102)+CB117+CB132+SUM(CB152:CB153)+SUM(CB164:CB165)+CB170+CB176+CB180+SUM(CB202:CB203),5)</f>
        <v>109112.77</v>
      </c>
      <c r="CC204" s="116" t="n">
        <f aca="false">ROUND(CC50+SUM(CC54:CC56)+CC62+CC66+CC70+CC74+CC83+CC91+CC96+SUM(CC101:CC102)+CC117+CC132+SUM(CC152:CC153)+SUM(CC164:CC165)+CC170+CC176+CC180+SUM(CC202:CC203),5)</f>
        <v>4563.84</v>
      </c>
      <c r="CD204" s="116" t="n">
        <f aca="false">ROUND(CD50+SUM(CD54:CD56)+CD62+CD66+CD70+CD74+CD83+CD91+CD96+SUM(CD101:CD102)+CD117+CD132+SUM(CD152:CD153)+SUM(CD164:CD165)+CD170+CD176+CD180+SUM(CD202:CD203),5)</f>
        <v>6672.39</v>
      </c>
      <c r="CE204" s="116" t="n">
        <f aca="false">ROUND(CE50+SUM(CE54:CE56)+CE62+CE66+CE70+CE74+CE83+CE91+CE96+SUM(CE101:CE102)+CE117+CE132+SUM(CE152:CE153)+SUM(CE164:CE165)+CE170+CE176+CE180+SUM(CE202:CE203),5)</f>
        <v>0</v>
      </c>
      <c r="CF204" s="116" t="n">
        <f aca="false">ROUND(CF50+SUM(CF54:CF56)+CF62+CF66+CF70+CF74+CF83+CF91+CF96+SUM(CF101:CF102)+CF117+CF132+SUM(CF152:CF153)+SUM(CF164:CF165)+CF170+CF176+CF180+SUM(CF202:CF203),5)</f>
        <v>195621.46</v>
      </c>
      <c r="CG204" s="116" t="n">
        <f aca="false">ROUND(CG50+SUM(CG54:CG56)+CG62+CG66+CG70+CG74+CG83+CG91+CG96+SUM(CG101:CG102)+CG117+CG132+SUM(CG152:CG153)+SUM(CG164:CG165)+CG170+CG176+CG180+SUM(CG202:CG203),5)</f>
        <v>9631.71</v>
      </c>
      <c r="CH204" s="116" t="n">
        <f aca="false">ROUND(CH50+SUM(CH54:CH56)+CH62+CH66+CH70+CH74+CH83+CH91+CH96+SUM(CH101:CH102)+CH117+CH132+SUM(CH152:CH153)+SUM(CH164:CH165)+CH170+CH176+CH180+SUM(CH202:CH203),5)</f>
        <v>3353.73</v>
      </c>
      <c r="CI204" s="116" t="n">
        <f aca="false">ROUND(CI50+SUM(CI54:CI56)+CI62+CI66+CI70+CI74+CI83+CI91+CI96+SUM(CI101:CI102)+CI117+CI132+SUM(CI152:CI153)+SUM(CI164:CI165)+CI170+CI176+CI180+SUM(CI202:CI203),5)</f>
        <v>6392.27</v>
      </c>
      <c r="CJ204" s="116" t="n">
        <f aca="false">ROUND(CJ50+SUM(CJ54:CJ56)+CJ62+CJ66+CJ70+CJ74+CJ83+CJ91+CJ96+SUM(CJ101:CJ102)+CJ117+CJ132+SUM(CJ152:CJ153)+SUM(CJ164:CJ165)+CJ170+CJ176+CJ180+SUM(CJ202:CJ203),5)</f>
        <v>37307.17</v>
      </c>
      <c r="CK204" s="116" t="n">
        <f aca="false">ROUND(CK50+SUM(CK54:CK56)+CK62+CK66+CK70+CK74+CK83+CK91+CK96+SUM(CK101:CK102)+CK117+CK132+SUM(CK152:CK153)+SUM(CK164:CK165)+CK170+CK176+CK180+SUM(CK202:CK203),5)</f>
        <v>683885.39</v>
      </c>
      <c r="CL204" s="116" t="n">
        <f aca="false">ROUND(CL50+SUM(CL54:CL56)+CL62+CL66+CL70+CL74+CL83+CL91+CL96+SUM(CL101:CL102)+CL117+CL132+SUM(CL152:CL153)+SUM(CL164:CL165)+CL170+CL176+CL180+SUM(CL202:CL203),5)</f>
        <v>7334.88</v>
      </c>
      <c r="CM204" s="116" t="n">
        <f aca="false">ROUND(CM50+SUM(CM54:CM56)+CM62+CM66+CM70+CM74+CM83+CM91+CM96+SUM(CM101:CM102)+CM117+CM132+SUM(CM152:CM153)+SUM(CM164:CM165)+CM170+CM176+CM180+SUM(CM202:CM203),5)</f>
        <v>219068.42</v>
      </c>
      <c r="CN204" s="116" t="n">
        <f aca="false">ROUND(CN50+SUM(CN54:CN56)+CN62+CN66+CN70+CN74+CN83+CN91+CN96+SUM(CN101:CN102)+CN117+CN132+SUM(CN152:CN153)+SUM(CN164:CN165)+CN170+CN176+CN180+SUM(CN202:CN203),5)</f>
        <v>7681.07</v>
      </c>
      <c r="CO204" s="116" t="n">
        <f aca="false">ROUND(CO50+SUM(CO54:CO56)+CO62+CO66+CO70+CO74+CO83+CO91+CO96+SUM(CO101:CO102)+CO117+CO132+SUM(CO152:CO153)+SUM(CO164:CO165)+CO170+CO176+CO180+SUM(CO202:CO203),5)</f>
        <v>872643.92</v>
      </c>
      <c r="CP204" s="116" t="n">
        <f aca="false">ROUND(CP50+SUM(CP54:CP56)+CP62+CP66+CP70+CP74+CP83+CP91+CP96+SUM(CP101:CP102)+CP117+CP132+SUM(CP152:CP153)+SUM(CP164:CP165)+CP170+CP176+CP180+SUM(CP202:CP203),5)</f>
        <v>8774.45</v>
      </c>
      <c r="CQ204" s="116" t="n">
        <f aca="false">ROUND(CQ50+SUM(CQ54:CQ56)+CQ62+CQ66+CQ70+CQ74+CQ83+CQ91+CQ96+SUM(CQ101:CQ102)+CQ117+CQ132+SUM(CQ152:CQ153)+SUM(CQ164:CQ165)+CQ170+CQ176+CQ180+SUM(CQ202:CQ203),5)</f>
        <v>146366.03</v>
      </c>
      <c r="CR204" s="116" t="n">
        <f aca="false">ROUND(CR50+SUM(CR54:CR56)+CR62+CR66+CR70+CR74+CR83+CR91+CR96+SUM(CR101:CR102)+CR117+CR132+SUM(CR152:CR153)+SUM(CR164:CR165)+CR170+CR176+CR180+SUM(CR202:CR203),5)</f>
        <v>32200.93</v>
      </c>
      <c r="CS204" s="116" t="n">
        <f aca="false">ROUND(CS50+SUM(CS54:CS56)+CS62+CS66+CS70+CS74+CS83+CS91+CS96+SUM(CS101:CS102)+CS117+CS132+SUM(CS152:CS153)+SUM(CS164:CS165)+CS170+CS176+CS180+SUM(CS202:CS203),5)</f>
        <v>993719.82</v>
      </c>
      <c r="CT204" s="116" t="n">
        <f aca="false">ROUND(CT50+SUM(CT54:CT56)+CT62+CT66+CT70+CT74+CT83+CT91+CT96+SUM(CT101:CT102)+CT117+CT132+SUM(CT152:CT153)+SUM(CT164:CT165)+CT170+CT176+CT180+SUM(CT202:CT203),5)</f>
        <v>523370.02</v>
      </c>
      <c r="CU204" s="116" t="n">
        <f aca="false">ROUND(CU50+SUM(CU54:CU56)+CU62+CU66+CU70+CU74+CU83+CU91+CU96+SUM(CU101:CU102)+CU117+CU132+SUM(CU152:CU153)+SUM(CU164:CU165)+CU170+CU176+CU180+SUM(CU202:CU203),5)</f>
        <v>433553.7</v>
      </c>
      <c r="CV204" s="116" t="n">
        <f aca="false">ROUND(CV50+SUM(CV54:CV56)+CV62+CV66+CV70+CV74+CV83+CV91+CV96+SUM(CV101:CV102)+CV117+CV132+SUM(CV152:CV153)+SUM(CV164:CV165)+CV170+CV176+CV180+SUM(CV202:CV203),5)</f>
        <v>283751.1</v>
      </c>
      <c r="CW204" s="116" t="n">
        <f aca="false">ROUND(CW50+SUM(CW54:CW56)+CW62+CW66+CW70+CW74+CW83+CW91+CW96+SUM(CW101:CW102)+CW117+CW132+SUM(CW152:CW153)+SUM(CW164:CW165)+CW170+CW176+CW180+SUM(CW202:CW203),5)</f>
        <v>259.52</v>
      </c>
      <c r="CX204" s="116" t="n">
        <f aca="false">ROUND(CX50+SUM(CX54:CX56)+CX62+CX66+CX70+CX74+CX83+CX91+CX96+SUM(CX101:CX102)+CX117+CX132+SUM(CX152:CX153)+SUM(CX164:CX165)+CX170+CX176+CX180+SUM(CX202:CX203),5)</f>
        <v>3429.6</v>
      </c>
      <c r="CY204" s="116" t="n">
        <f aca="false">ROUND(CY50+SUM(CY54:CY56)+CY62+CY66+CY70+CY74+CY83+CY91+CY96+SUM(CY101:CY102)+CY117+CY132+SUM(CY152:CY153)+SUM(CY164:CY165)+CY170+CY176+CY180+SUM(CY202:CY203),5)</f>
        <v>11098.19</v>
      </c>
      <c r="CZ204" s="116" t="n">
        <f aca="false">ROUND(CZ50+SUM(CZ54:CZ56)+CZ62+CZ66+CZ70+CZ74+CZ83+CZ91+CZ96+SUM(CZ101:CZ102)+CZ117+CZ132+SUM(CZ152:CZ153)+SUM(CZ164:CZ165)+CZ170+CZ176+CZ180+SUM(CZ202:CZ203),5)</f>
        <v>3887.93</v>
      </c>
      <c r="DA204" s="116" t="n">
        <f aca="false">ROUND(DA50+SUM(DA54:DA56)+DA62+DA66+DA70+DA74+DA83+DA91+DA96+SUM(DA101:DA102)+DA117+DA132+SUM(DA152:DA153)+SUM(DA164:DA165)+DA170+DA176+DA180+SUM(DA202:DA203),5)</f>
        <v>133194.57</v>
      </c>
      <c r="DB204" s="116" t="n">
        <f aca="false">ROUND(DB50+SUM(DB54:DB56)+DB62+DB66+DB70+DB74+DB83+DB91+DB96+SUM(DB101:DB102)+DB117+DB132+SUM(DB152:DB153)+SUM(DB164:DB165)+DB170+DB176+DB180+SUM(DB202:DB203),5)</f>
        <v>2899.74</v>
      </c>
      <c r="DC204" s="116" t="n">
        <f aca="false">ROUND(DC50+SUM(DC54:DC56)+DC62+DC66+DC70+DC74+DC83+DC91+DC96+SUM(DC101:DC102)+DC117+DC132+SUM(DC152:DC153)+SUM(DC164:DC165)+DC170+DC176+DC180+SUM(DC202:DC203),5)</f>
        <v>7640.73</v>
      </c>
      <c r="DD204" s="116" t="n">
        <f aca="false">ROUND(DD50+SUM(DD54:DD56)+DD62+DD66+DD70+DD74+DD83+DD91+DD96+SUM(DD101:DD102)+DD117+DD132+SUM(DD152:DD153)+SUM(DD164:DD165)+DD170+DD176+DD180+SUM(DD202:DD203),5)</f>
        <v>577641.12</v>
      </c>
      <c r="DE204" s="116" t="n">
        <f aca="false">ROUND(DE50+SUM(DE54:DE56)+DE62+DE66+DE70+DE74+DE83+DE91+DE96+SUM(DE101:DE102)+DE117+DE132+SUM(DE152:DE153)+SUM(DE164:DE165)+DE170+DE176+DE180+SUM(DE202:DE203),5)</f>
        <v>26477.9</v>
      </c>
      <c r="DF204" s="116" t="n">
        <f aca="false">ROUND(DF50+SUM(DF54:DF56)+DF62+DF66+DF70+DF74+DF83+DF91+DF96+SUM(DF101:DF102)+DF117+DF132+SUM(DF152:DF153)+SUM(DF164:DF165)+DF170+DF176+DF180+SUM(DF202:DF203),5)</f>
        <v>648268.6</v>
      </c>
      <c r="DG204" s="116" t="n">
        <f aca="false">ROUND(DG50+SUM(DG54:DG56)+DG62+DG66+DG70+DG74+DG83+DG91+DG96+SUM(DG101:DG102)+DG117+DG132+SUM(DG152:DG153)+SUM(DG164:DG165)+DG170+DG176+DG180+SUM(DG202:DG203),5)</f>
        <v>17002.65</v>
      </c>
      <c r="DH204" s="116" t="n">
        <f aca="false">ROUND(DH50+SUM(DH54:DH56)+DH62+DH66+DH70+DH74+DH83+DH91+DH96+SUM(DH101:DH102)+DH117+DH132+SUM(DH152:DH153)+SUM(DH164:DH165)+DH170+DH176+DH180+SUM(DH202:DH203),5)</f>
        <v>13410.23</v>
      </c>
      <c r="DI204" s="116" t="n">
        <f aca="false">ROUND(DI50+SUM(DI54:DI56)+DI62+DI66+DI70+DI74+DI83+DI91+DI96+SUM(DI101:DI102)+DI117+DI132+SUM(DI152:DI153)+SUM(DI164:DI165)+DI170+DI176+DI180+SUM(DI202:DI203),5)</f>
        <v>6340.75</v>
      </c>
      <c r="DJ204" s="116" t="n">
        <f aca="false">ROUND(DJ50+SUM(DJ54:DJ56)+DJ62+DJ66+DJ70+DJ74+DJ83+DJ91+DJ96+SUM(DJ101:DJ102)+DJ117+DJ132+SUM(DJ152:DJ153)+SUM(DJ164:DJ165)+DJ170+DJ176+DJ180+SUM(DJ202:DJ203),5)</f>
        <v>22912.18</v>
      </c>
      <c r="DK204" s="116" t="n">
        <f aca="false">ROUND(DK50+SUM(DK54:DK56)+DK62+DK66+DK70+DK74+DK83+DK91+DK96+SUM(DK101:DK102)+DK117+DK132+SUM(DK152:DK153)+SUM(DK164:DK165)+DK170+DK176+DK180+SUM(DK202:DK203),5)</f>
        <v>20670.89</v>
      </c>
      <c r="DL204" s="116" t="n">
        <f aca="false">ROUND(DL50+SUM(DL54:DL56)+DL62+DL66+DL70+DL74+DL83+DL91+DL96+SUM(DL101:DL102)+DL117+DL132+SUM(DL152:DL153)+SUM(DL164:DL165)+DL170+DL176+DL180+SUM(DL202:DL203),5)</f>
        <v>334514.53</v>
      </c>
      <c r="DM204" s="116" t="n">
        <f aca="false">ROUND(DM50+SUM(DM54:DM56)+DM62+DM66+DM70+DM74+DM83+DM91+DM96+SUM(DM101:DM102)+DM117+DM132+SUM(DM152:DM153)+SUM(DM164:DM165)+DM170+DM176+DM180+SUM(DM202:DM203),5)</f>
        <v>7881.49</v>
      </c>
      <c r="DN204" s="116" t="n">
        <f aca="false">ROUND(DN50+SUM(DN54:DN56)+DN62+DN66+DN70+DN74+DN83+DN91+DN96+SUM(DN101:DN102)+DN117+DN132+SUM(DN152:DN153)+SUM(DN164:DN165)+DN170+DN176+DN180+SUM(DN202:DN203),5)</f>
        <v>217970.81</v>
      </c>
      <c r="DO204" s="116" t="n">
        <f aca="false">ROUND(DO50+SUM(DO54:DO56)+DO62+DO66+DO70+DO74+DO83+DO91+DO96+SUM(DO101:DO102)+DO117+DO132+SUM(DO152:DO153)+SUM(DO164:DO165)+DO170+DO176+DO180+SUM(DO202:DO203),5)</f>
        <v>2801.08</v>
      </c>
      <c r="DP204" s="116" t="n">
        <f aca="false">ROUND(DP50+SUM(DP54:DP56)+DP62+DP66+DP70+DP74+DP83+DP91+DP96+SUM(DP101:DP102)+DP117+DP132+SUM(DP152:DP153)+SUM(DP164:DP165)+DP170+DP176+DP180+SUM(DP202:DP203),5)</f>
        <v>6010.88</v>
      </c>
      <c r="DQ204" s="116" t="n">
        <f aca="false">ROUND(DQ50+SUM(DQ54:DQ56)+DQ62+DQ66+DQ70+DQ74+DQ83+DQ91+DQ96+SUM(DQ101:DQ102)+DQ117+DQ132+SUM(DQ152:DQ153)+SUM(DQ164:DQ165)+DQ170+DQ176+DQ180+SUM(DQ202:DQ203),5)</f>
        <v>22948.43</v>
      </c>
      <c r="DR204" s="116" t="n">
        <f aca="false">ROUND(DR50+SUM(DR54:DR56)+DR62+DR66+DR70+DR74+DR83+DR91+DR96+SUM(DR101:DR102)+DR117+DR132+SUM(DR152:DR153)+SUM(DR164:DR165)+DR170+DR176+DR180+SUM(DR202:DR203),5)</f>
        <v>86713.31</v>
      </c>
      <c r="DS204" s="116" t="n">
        <f aca="false">ROUND(DS50+SUM(DS54:DS56)+DS62+DS66+DS70+DS74+DS83+DS91+DS96+SUM(DS101:DS102)+DS117+DS132+SUM(DS152:DS153)+SUM(DS164:DS165)+DS170+DS176+DS180+SUM(DS202:DS203),5)</f>
        <v>2964.73</v>
      </c>
      <c r="DT204" s="116" t="n">
        <f aca="false">ROUND(DT50+SUM(DT54:DT56)+DT62+DT66+DT70+DT74+DT83+DT91+DT96+SUM(DT101:DT102)+DT117+DT132+SUM(DT152:DT153)+SUM(DT164:DT165)+DT170+DT176+DT180+SUM(DT202:DT203),5)</f>
        <v>3504.64</v>
      </c>
      <c r="DU204" s="116" t="n">
        <f aca="false">ROUND(DU50+SUM(DU54:DU56)+DU62+DU66+DU70+DU74+DU83+DU91+DU96+SUM(DU101:DU102)+DU117+DU132+SUM(DU152:DU153)+SUM(DU164:DU165)+DU170+DU176+DU180+SUM(DU202:DU203),5)</f>
        <v>5752.7</v>
      </c>
      <c r="DV204" s="116" t="n">
        <f aca="false">ROUND(DV50+SUM(DV54:DV56)+DV62+DV66+DV70+DV74+DV83+DV91+DV96+SUM(DV101:DV102)+DV117+DV132+SUM(DV152:DV153)+SUM(DV164:DV165)+DV170+DV176+DV180+SUM(DV202:DV203),5)</f>
        <v>8516.01</v>
      </c>
      <c r="DW204" s="116" t="n">
        <f aca="false">ROUND(DW50+SUM(DW54:DW56)+DW62+DW66+DW70+DW74+DW83+DW91+DW96+SUM(DW101:DW102)+DW117+DW132+SUM(DW152:DW153)+SUM(DW164:DW165)+DW170+DW176+DW180+SUM(DW202:DW203),5)</f>
        <v>123678.19</v>
      </c>
      <c r="DX204" s="116" t="n">
        <f aca="false">ROUND(DX50+SUM(DX54:DX56)+DX62+DX66+DX70+DX74+DX83+DX91+DX96+SUM(DX101:DX102)+DX117+DX132+SUM(DX152:DX153)+SUM(DX164:DX165)+DX170+DX176+DX180+SUM(DX202:DX203),5)</f>
        <v>2422.79</v>
      </c>
      <c r="DY204" s="116" t="n">
        <f aca="false">ROUND(DY50+SUM(DY54:DY56)+DY62+DY66+DY70+DY74+DY83+DY91+DY96+SUM(DY101:DY102)+DY117+DY132+SUM(DY152:DY153)+SUM(DY164:DY165)+DY170+DY176+DY180+SUM(DY202:DY203),5)</f>
        <v>45123.58</v>
      </c>
      <c r="DZ204" s="116" t="n">
        <f aca="false">ROUND(DZ50+SUM(DZ54:DZ56)+DZ62+DZ66+DZ70+DZ74+DZ83+DZ91+DZ96+SUM(DZ101:DZ102)+DZ117+DZ132+SUM(DZ152:DZ153)+SUM(DZ164:DZ165)+DZ170+DZ176+DZ180+SUM(DZ202:DZ203),5)</f>
        <v>5014.22</v>
      </c>
      <c r="EA204" s="116" t="n">
        <f aca="false">ROUND(EA50+SUM(EA54:EA56)+EA62+EA66+EA70+EA74+EA83+EA91+EA96+SUM(EA101:EA102)+EA117+EA132+SUM(EA152:EA153)+SUM(EA164:EA165)+EA170+EA176+EA180+SUM(EA202:EA203),5)</f>
        <v>61224.92</v>
      </c>
      <c r="EB204" s="116" t="n">
        <f aca="false">ROUND(EB50+SUM(EB54:EB56)+EB62+EB66+EB70+EB74+EB83+EB91+EB96+SUM(EB101:EB102)+EB117+EB132+SUM(EB152:EB153)+SUM(EB164:EB165)+EB170+EB176+EB180+SUM(EB202:EB203),5)</f>
        <v>7423.27</v>
      </c>
      <c r="EC204" s="116" t="n">
        <f aca="false">ROUND(EC50+SUM(EC54:EC56)+EC62+EC66+EC70+EC74+EC83+EC91+EC96+SUM(EC101:EC102)+EC117+EC132+SUM(EC152:EC153)+SUM(EC164:EC165)+EC170+EC176+EC180+SUM(EC202:EC203),5)</f>
        <v>1758.23</v>
      </c>
      <c r="ED204" s="116" t="n">
        <f aca="false">ROUND(ED50+SUM(ED54:ED56)+ED62+ED66+ED70+ED74+ED83+ED91+ED96+SUM(ED101:ED102)+ED117+ED132+SUM(ED152:ED153)+SUM(ED164:ED165)+ED170+ED176+ED180+SUM(ED202:ED203),5)</f>
        <v>10970.3</v>
      </c>
      <c r="EE204" s="116" t="n">
        <f aca="false">ROUND(EE50+SUM(EE54:EE56)+EE62+EE66+EE70+EE74+EE83+EE91+EE96+SUM(EE101:EE102)+EE117+EE132+SUM(EE152:EE153)+SUM(EE164:EE165)+EE170+EE176+EE180+SUM(EE202:EE203),5)</f>
        <v>13239.07</v>
      </c>
      <c r="EF204" s="116" t="n">
        <f aca="false">ROUND(EF50+SUM(EF54:EF56)+EF62+EF66+EF70+EF74+EF83+EF91+EF96+SUM(EF101:EF102)+EF117+EF132+SUM(EF152:EF153)+SUM(EF164:EF165)+EF170+EF176+EF180+SUM(EF202:EF203),5)</f>
        <v>2475.56</v>
      </c>
      <c r="EG204" s="116" t="n">
        <f aca="false">ROUND(EG50+SUM(EG54:EG56)+EG62+EG66+EG70+EG74+EG83+EG91+EG96+SUM(EG101:EG102)+EG117+EG132+SUM(EG152:EG153)+SUM(EG164:EG165)+EG170+EG176+EG180+SUM(EG202:EG203),5)</f>
        <v>3201.56</v>
      </c>
      <c r="EH204" s="116" t="n">
        <f aca="false">ROUND(EH50+SUM(EH54:EH56)+EH62+EH66+EH70+EH74+EH83+EH91+EH96+SUM(EH101:EH102)+EH117+EH132+SUM(EH152:EH153)+SUM(EH164:EH165)+EH170+EH176+EH180+SUM(EH202:EH203),5)</f>
        <v>7361.39</v>
      </c>
      <c r="EI204" s="116" t="n">
        <f aca="false">ROUND(EI50+SUM(EI54:EI56)+EI62+EI66+EI70+EI74+EI83+EI91+EI96+SUM(EI101:EI102)+EI117+EI132+SUM(EI152:EI153)+SUM(EI164:EI165)+EI170+EI176+EI180+SUM(EI202:EI203),5)</f>
        <v>3685.14</v>
      </c>
      <c r="EJ204" s="116" t="n">
        <f aca="false">ROUND(EJ50+SUM(EJ54:EJ56)+EJ62+EJ66+EJ70+EJ74+EJ83+EJ91+EJ96+SUM(EJ101:EJ102)+EJ117+EJ132+SUM(EJ152:EJ153)+SUM(EJ164:EJ165)+EJ170+EJ176+EJ180+SUM(EJ202:EJ203),5)</f>
        <v>964411.32</v>
      </c>
      <c r="EK204" s="116" t="n">
        <f aca="false">ROUND(EK50+SUM(EK54:EK56)+EK62+EK66+EK70+EK74+EK83+EK91+EK96+SUM(EK101:EK102)+EK117+EK132+SUM(EK152:EK153)+SUM(EK164:EK165)+EK170+EK176+EK180+SUM(EK202:EK203),5)</f>
        <v>8026.75</v>
      </c>
      <c r="EL204" s="116" t="n">
        <f aca="false">ROUND(EL50+SUM(EL54:EL56)+EL62+EL66+EL70+EL74+EL83+EL91+EL96+SUM(EL101:EL102)+EL117+EL132+SUM(EL152:EL153)+SUM(EL164:EL165)+EL170+EL176+EL180+SUM(EL202:EL203),5)</f>
        <v>5486.86</v>
      </c>
      <c r="EM204" s="116" t="n">
        <f aca="false">ROUND(EM50+SUM(EM54:EM56)+EM62+EM66+EM70+EM74+EM83+EM91+EM96+SUM(EM101:EM102)+EM117+EM132+SUM(EM152:EM153)+SUM(EM164:EM165)+EM170+EM176+EM180+SUM(EM202:EM203),5)</f>
        <v>1054542.13</v>
      </c>
      <c r="EN204" s="116" t="n">
        <f aca="false">ROUND(EN50+SUM(EN54:EN56)+EN62+EN66+EN70+EN74+EN83+EN91+EN96+SUM(EN101:EN102)+EN117+EN132+SUM(EN152:EN153)+SUM(EN164:EN165)+EN170+EN176+EN180+SUM(EN202:EN203),5)</f>
        <v>1320933.08</v>
      </c>
      <c r="EO204" s="116" t="n">
        <f aca="false">ROUND(EO50+SUM(EO54:EO56)+EO62+EO66+EO70+EO74+EO83+EO91+EO96+SUM(EO101:EO102)+EO117+EO132+SUM(EO152:EO153)+SUM(EO164:EO165)+EO170+EO176+EO180+SUM(EO202:EO203),5)</f>
        <v>7972.66</v>
      </c>
      <c r="EP204" s="116" t="n">
        <f aca="false">ROUND(EP50+SUM(EP54:EP56)+EP62+EP66+EP70+EP74+EP83+EP91+EP96+SUM(EP101:EP102)+EP117+EP132+SUM(EP152:EP153)+SUM(EP164:EP165)+EP170+EP176+EP180+SUM(EP202:EP203),5)</f>
        <v>550035.23</v>
      </c>
      <c r="EQ204" s="116" t="n">
        <f aca="false">ROUND(EQ50+SUM(EQ54:EQ56)+EQ62+EQ66+EQ70+EQ74+EQ83+EQ91+EQ96+SUM(EQ101:EQ102)+EQ117+EQ132+SUM(EQ152:EQ153)+SUM(EQ164:EQ165)+EQ170+EQ176+EQ180+SUM(EQ202:EQ203),5)</f>
        <v>6158.2</v>
      </c>
      <c r="ER204" s="116" t="n">
        <f aca="false">ROUND(ER50+SUM(ER54:ER56)+ER62+ER66+ER70+ER74+ER83+ER91+ER96+SUM(ER101:ER102)+ER117+ER132+SUM(ER152:ER153)+SUM(ER164:ER165)+ER170+ER176+ER180+SUM(ER202:ER203),5)</f>
        <v>365090.42</v>
      </c>
      <c r="ES204" s="116" t="n">
        <f aca="false">ROUND(ES50+SUM(ES54:ES56)+ES62+ES66+ES70+ES74+ES83+ES91+ES96+SUM(ES101:ES102)+ES117+ES132+SUM(ES152:ES153)+SUM(ES164:ES165)+ES170+ES176+ES180+SUM(ES202:ES203),5)</f>
        <v>147536.69</v>
      </c>
      <c r="ET204" s="116" t="n">
        <f aca="false">ROUND(ET50+SUM(ET54:ET56)+ET62+ET66+ET70+ET74+ET83+ET91+ET96+SUM(ET101:ET102)+ET117+ET132+SUM(ET152:ET153)+SUM(ET164:ET165)+ET170+ET176+ET180+SUM(ET202:ET203),5)</f>
        <v>360</v>
      </c>
      <c r="EU204" s="116" t="n">
        <f aca="false">ROUND(EU50+SUM(EU54:EU56)+EU62+EU66+EU70+EU74+EU83+EU91+EU96+SUM(EU101:EU102)+EU117+EU132+SUM(EU152:EU153)+SUM(EU164:EU165)+EU170+EU176+EU180+SUM(EU202:EU203),5)</f>
        <v>0</v>
      </c>
      <c r="EV204" s="116" t="n">
        <f aca="false">ROUND(EV50+SUM(EV54:EV56)+EV62+EV66+EV70+EV74+EV83+EV91+EV96+SUM(EV101:EV102)+EV117+EV132+SUM(EV152:EV153)+SUM(EV164:EV165)+EV170+EV176+EV180+SUM(EV202:EV203),5)</f>
        <v>0</v>
      </c>
      <c r="EW204" s="116" t="n">
        <f aca="false">ROUND(EW50+SUM(EW54:EW56)+EW62+EW66+EW70+EW74+EW83+EW91+EW96+SUM(EW101:EW102)+EW117+EW132+SUM(EW152:EW153)+SUM(EW164:EW165)+EW170+EW176+EW180+SUM(EW202:EW203),5)</f>
        <v>0</v>
      </c>
      <c r="EX204" s="116" t="n">
        <f aca="false">ROUND(EX50+SUM(EX54:EX56)+EX62+EX66+EX70+EX74+EX83+EX91+EX96+SUM(EX101:EX102)+EX117+EX132+SUM(EX152:EX153)+SUM(EX164:EX165)+EX170+EX176+EX180+SUM(EX202:EX203),5)</f>
        <v>0</v>
      </c>
      <c r="EY204" s="116" t="n">
        <f aca="false">ROUND(SUM(F204:EX204),5)</f>
        <v>22731857.3</v>
      </c>
      <c r="EZ204" s="129"/>
      <c r="FA204" s="130"/>
      <c r="FB204" s="129"/>
      <c r="FC204" s="130"/>
      <c r="FD204" s="129"/>
      <c r="FE204" s="130"/>
      <c r="FF204" s="129"/>
      <c r="FG204" s="130"/>
      <c r="FH204" s="129"/>
      <c r="FI204" s="130"/>
      <c r="FJ204" s="129"/>
      <c r="FK204" s="130"/>
      <c r="FL204" s="129"/>
      <c r="FM204" s="130"/>
      <c r="FN204" s="129"/>
      <c r="FO204" s="130"/>
      <c r="FP204" s="129"/>
      <c r="FQ204" s="130"/>
      <c r="FR204" s="129"/>
      <c r="FS204" s="130"/>
      <c r="FT204" s="129"/>
      <c r="FU204" s="130"/>
      <c r="FV204" s="129"/>
      <c r="FW204" s="130"/>
      <c r="FX204" s="129"/>
      <c r="FY204" s="130"/>
      <c r="FZ204" s="129"/>
      <c r="GA204" s="130"/>
      <c r="GB204" s="129"/>
      <c r="GC204" s="130"/>
      <c r="GD204" s="129"/>
      <c r="GE204" s="130"/>
      <c r="GF204" s="129"/>
      <c r="GG204" s="130"/>
      <c r="GH204" s="129"/>
      <c r="GI204" s="130"/>
      <c r="GJ204" s="129"/>
      <c r="GK204" s="130"/>
      <c r="GL204" s="129"/>
      <c r="GM204" s="130"/>
      <c r="GN204" s="129"/>
      <c r="GO204" s="130"/>
      <c r="GP204" s="129"/>
      <c r="GQ204" s="130"/>
      <c r="GR204" s="129"/>
      <c r="GS204" s="130"/>
      <c r="GT204" s="129"/>
      <c r="GU204" s="130"/>
      <c r="GV204" s="129"/>
      <c r="GW204" s="130"/>
      <c r="GX204" s="129"/>
      <c r="GY204" s="130"/>
      <c r="GZ204" s="129"/>
      <c r="HA204" s="130"/>
      <c r="HB204" s="129"/>
      <c r="HC204" s="130"/>
      <c r="HD204" s="129"/>
      <c r="HE204" s="130"/>
      <c r="HF204" s="129"/>
      <c r="HG204" s="130"/>
      <c r="HH204" s="129"/>
      <c r="HI204" s="130"/>
      <c r="HJ204" s="129"/>
      <c r="HK204" s="130"/>
      <c r="HL204" s="129"/>
      <c r="HM204" s="130"/>
      <c r="HN204" s="129"/>
      <c r="HO204" s="130"/>
      <c r="HP204" s="129"/>
      <c r="HQ204" s="130"/>
      <c r="HR204" s="129"/>
      <c r="HS204" s="130"/>
      <c r="HT204" s="129"/>
      <c r="HU204" s="130"/>
      <c r="HV204" s="129"/>
      <c r="HW204" s="130"/>
      <c r="HX204" s="129"/>
      <c r="HY204" s="130"/>
      <c r="HZ204" s="129"/>
      <c r="IA204" s="130"/>
      <c r="IB204" s="129"/>
      <c r="IC204" s="130"/>
      <c r="ID204" s="129"/>
      <c r="IE204" s="130"/>
      <c r="IF204" s="129"/>
      <c r="IG204" s="130"/>
      <c r="IH204" s="129"/>
      <c r="II204" s="130"/>
      <c r="IJ204" s="129"/>
      <c r="IK204" s="130"/>
      <c r="IL204" s="129"/>
      <c r="IM204" s="130"/>
      <c r="IN204" s="129"/>
      <c r="IO204" s="130"/>
      <c r="IP204" s="129"/>
      <c r="IQ204" s="130"/>
      <c r="IR204" s="129"/>
      <c r="IS204" s="130"/>
      <c r="IT204" s="129"/>
      <c r="IU204" s="130"/>
      <c r="IV204" s="129"/>
      <c r="IW204" s="130"/>
      <c r="IX204" s="129"/>
      <c r="IY204" s="130"/>
      <c r="IZ204" s="129"/>
      <c r="JA204" s="130"/>
      <c r="JB204" s="129"/>
      <c r="JC204" s="130"/>
      <c r="JD204" s="129"/>
      <c r="JE204" s="130"/>
      <c r="JF204" s="129"/>
      <c r="JG204" s="130"/>
      <c r="JH204" s="129"/>
      <c r="JI204" s="130"/>
      <c r="JJ204" s="129"/>
      <c r="JK204" s="130"/>
      <c r="JL204" s="129"/>
      <c r="JM204" s="130"/>
      <c r="JN204" s="129"/>
      <c r="JO204" s="130"/>
      <c r="JP204" s="129"/>
      <c r="JQ204" s="130"/>
      <c r="JR204" s="129"/>
      <c r="JS204" s="130"/>
      <c r="JT204" s="129"/>
      <c r="JU204" s="130"/>
      <c r="JV204" s="129"/>
      <c r="JW204" s="130"/>
      <c r="JX204" s="129"/>
      <c r="JY204" s="131"/>
      <c r="JZ204" s="131"/>
      <c r="KA204" s="131"/>
      <c r="KB204" s="131"/>
      <c r="KC204" s="131"/>
      <c r="KD204" s="131"/>
      <c r="KE204" s="131"/>
      <c r="KF204" s="131"/>
      <c r="KG204" s="131"/>
      <c r="KH204" s="131"/>
      <c r="KI204" s="131"/>
      <c r="KJ204" s="131"/>
      <c r="KK204" s="131"/>
      <c r="KL204" s="131"/>
      <c r="AMJ204" s="0"/>
    </row>
    <row r="205" customFormat="false" ht="13.8" hidden="false" customHeight="false" outlineLevel="0" collapsed="false">
      <c r="A205" s="76" t="s">
        <v>229</v>
      </c>
      <c r="B205" s="76"/>
      <c r="C205" s="76"/>
      <c r="D205" s="76"/>
      <c r="E205" s="76"/>
      <c r="F205" s="117" t="n">
        <f aca="false">ROUND(F49-F204,5)</f>
        <v>42955.28</v>
      </c>
      <c r="G205" s="117" t="n">
        <f aca="false">ROUND(G49-G204,5)</f>
        <v>11915.63</v>
      </c>
      <c r="H205" s="117" t="n">
        <f aca="false">ROUND(H49-H204,5)</f>
        <v>891211.55</v>
      </c>
      <c r="I205" s="117" t="n">
        <f aca="false">ROUND(I49-I204,5)</f>
        <v>2490.99</v>
      </c>
      <c r="J205" s="117" t="n">
        <f aca="false">ROUND(J49-J204,5)</f>
        <v>-36607.16</v>
      </c>
      <c r="K205" s="117" t="n">
        <f aca="false">ROUND(K49-K204,5)</f>
        <v>45447.69</v>
      </c>
      <c r="L205" s="117" t="n">
        <f aca="false">ROUND(L49-L204,5)</f>
        <v>4259.39</v>
      </c>
      <c r="M205" s="117" t="n">
        <f aca="false">ROUND(M49-M204,5)</f>
        <v>5545.53</v>
      </c>
      <c r="N205" s="117" t="n">
        <f aca="false">ROUND(N49-N204,5)</f>
        <v>-110370.27</v>
      </c>
      <c r="O205" s="117" t="n">
        <f aca="false">ROUND(O49-O204,5)</f>
        <v>-74105.71</v>
      </c>
      <c r="P205" s="117" t="n">
        <f aca="false">ROUND(P49-P204,5)</f>
        <v>-8800.82</v>
      </c>
      <c r="Q205" s="117" t="n">
        <f aca="false">ROUND(Q49-Q204,5)</f>
        <v>-33917.99</v>
      </c>
      <c r="R205" s="117" t="n">
        <f aca="false">ROUND(R49-R204,5)</f>
        <v>-556.65</v>
      </c>
      <c r="S205" s="117" t="n">
        <f aca="false">ROUND(S49-S204,5)</f>
        <v>0</v>
      </c>
      <c r="T205" s="117" t="n">
        <f aca="false">ROUND(T49-T204,5)</f>
        <v>3128.19</v>
      </c>
      <c r="U205" s="117" t="n">
        <f aca="false">ROUND(U49-U204,5)</f>
        <v>-1994.62</v>
      </c>
      <c r="V205" s="117" t="n">
        <f aca="false">ROUND(V49-V204,5)</f>
        <v>-3056.55</v>
      </c>
      <c r="W205" s="117" t="n">
        <f aca="false">ROUND(W49-W204,5)</f>
        <v>0</v>
      </c>
      <c r="X205" s="117" t="n">
        <f aca="false">ROUND(X49-X204,5)</f>
        <v>39846.72</v>
      </c>
      <c r="Y205" s="117" t="n">
        <f aca="false">ROUND(Y49-Y204,5)</f>
        <v>-13637.08</v>
      </c>
      <c r="Z205" s="117" t="n">
        <f aca="false">ROUND(Z49-Z204,5)</f>
        <v>25224.85</v>
      </c>
      <c r="AA205" s="117" t="n">
        <f aca="false">ROUND(AA49-AA204,5)</f>
        <v>0</v>
      </c>
      <c r="AB205" s="117" t="n">
        <f aca="false">ROUND(AB49-AB204,5)</f>
        <v>10734.93</v>
      </c>
      <c r="AC205" s="117" t="n">
        <f aca="false">ROUND(AC49-AC204,5)</f>
        <v>9041.28</v>
      </c>
      <c r="AD205" s="117" t="n">
        <f aca="false">ROUND(AD49-AD204,5)</f>
        <v>-87063.98</v>
      </c>
      <c r="AE205" s="117" t="n">
        <f aca="false">ROUND(AE49-AE204,5)</f>
        <v>-1856.26</v>
      </c>
      <c r="AF205" s="117" t="n">
        <f aca="false">ROUND(AF49-AF204,5)</f>
        <v>2768.98</v>
      </c>
      <c r="AG205" s="117" t="n">
        <f aca="false">ROUND(AG49-AG204,5)</f>
        <v>39814.76</v>
      </c>
      <c r="AH205" s="117" t="n">
        <f aca="false">ROUND(AH49-AH204,5)</f>
        <v>4261.4</v>
      </c>
      <c r="AI205" s="117" t="n">
        <f aca="false">ROUND(AI49-AI204,5)</f>
        <v>-18297.55</v>
      </c>
      <c r="AJ205" s="117" t="n">
        <f aca="false">ROUND(AJ49-AJ204,5)</f>
        <v>4392.58</v>
      </c>
      <c r="AK205" s="117" t="n">
        <f aca="false">ROUND(AK49-AK204,5)</f>
        <v>-4133.67</v>
      </c>
      <c r="AL205" s="117" t="n">
        <f aca="false">ROUND(AL49-AL204,5)</f>
        <v>10046.43</v>
      </c>
      <c r="AM205" s="117" t="n">
        <f aca="false">ROUND(AM49-AM204,5)</f>
        <v>118761.48</v>
      </c>
      <c r="AN205" s="117" t="n">
        <f aca="false">ROUND(AN49-AN204,5)</f>
        <v>24407.71</v>
      </c>
      <c r="AO205" s="117" t="n">
        <f aca="false">ROUND(AO49-AO204,5)</f>
        <v>2527.25</v>
      </c>
      <c r="AP205" s="117" t="n">
        <f aca="false">ROUND(AP49-AP204,5)</f>
        <v>112094.68</v>
      </c>
      <c r="AQ205" s="117" t="n">
        <f aca="false">ROUND(AQ49-AQ204,5)</f>
        <v>-69.53</v>
      </c>
      <c r="AR205" s="117" t="n">
        <f aca="false">ROUND(AR49-AR204,5)</f>
        <v>11009.81</v>
      </c>
      <c r="AS205" s="117" t="n">
        <f aca="false">ROUND(AS49-AS204,5)</f>
        <v>6276.95</v>
      </c>
      <c r="AT205" s="117" t="n">
        <f aca="false">ROUND(AT49-AT204,5)</f>
        <v>88981.64</v>
      </c>
      <c r="AU205" s="117" t="n">
        <f aca="false">ROUND(AU49-AU204,5)</f>
        <v>3690.86</v>
      </c>
      <c r="AV205" s="117" t="n">
        <f aca="false">ROUND(AV49-AV204,5)</f>
        <v>9684.53</v>
      </c>
      <c r="AW205" s="117" t="n">
        <f aca="false">ROUND(AW49-AW204,5)</f>
        <v>2794.97</v>
      </c>
      <c r="AX205" s="117" t="n">
        <f aca="false">ROUND(AX49-AX204,5)</f>
        <v>8348.63</v>
      </c>
      <c r="AY205" s="117" t="n">
        <f aca="false">ROUND(AY49-AY204,5)</f>
        <v>1614.49</v>
      </c>
      <c r="AZ205" s="117" t="n">
        <f aca="false">ROUND(AZ49-AZ204,5)</f>
        <v>15755.04</v>
      </c>
      <c r="BA205" s="117" t="n">
        <f aca="false">ROUND(BA49-BA204,5)</f>
        <v>5656.82</v>
      </c>
      <c r="BB205" s="117" t="n">
        <f aca="false">ROUND(BB49-BB204,5)</f>
        <v>-396.08</v>
      </c>
      <c r="BC205" s="117" t="n">
        <f aca="false">ROUND(BC49-BC204,5)</f>
        <v>5245.52</v>
      </c>
      <c r="BD205" s="117" t="n">
        <f aca="false">ROUND(BD49-BD204,5)</f>
        <v>10162.58</v>
      </c>
      <c r="BE205" s="117" t="n">
        <f aca="false">ROUND(BE49-BE204,5)</f>
        <v>0</v>
      </c>
      <c r="BF205" s="117" t="n">
        <f aca="false">ROUND(BF49-BF204,5)</f>
        <v>16714.62</v>
      </c>
      <c r="BG205" s="117" t="n">
        <f aca="false">ROUND(BG49-BG204,5)</f>
        <v>16572.01</v>
      </c>
      <c r="BH205" s="117" t="n">
        <f aca="false">ROUND(BH49-BH204,5)</f>
        <v>1983.37</v>
      </c>
      <c r="BI205" s="117" t="n">
        <f aca="false">ROUND(BI49-BI204,5)</f>
        <v>10883.96</v>
      </c>
      <c r="BJ205" s="117" t="n">
        <f aca="false">ROUND(BJ49-BJ204,5)</f>
        <v>48722.73</v>
      </c>
      <c r="BK205" s="117" t="n">
        <f aca="false">ROUND(BK49-BK204,5)</f>
        <v>-98707.59</v>
      </c>
      <c r="BL205" s="117" t="n">
        <f aca="false">ROUND(BL49-BL204,5)</f>
        <v>0</v>
      </c>
      <c r="BM205" s="117" t="n">
        <f aca="false">ROUND(BM49-BM204,5)</f>
        <v>21039.53</v>
      </c>
      <c r="BN205" s="117" t="n">
        <f aca="false">ROUND(BN49-BN204,5)</f>
        <v>8078.98</v>
      </c>
      <c r="BO205" s="117" t="n">
        <f aca="false">ROUND(BO49-BO204,5)</f>
        <v>6843.93</v>
      </c>
      <c r="BP205" s="117" t="n">
        <f aca="false">ROUND(BP49-BP204,5)</f>
        <v>19256.16</v>
      </c>
      <c r="BQ205" s="117" t="n">
        <f aca="false">ROUND(BQ49-BQ204,5)</f>
        <v>2251.94</v>
      </c>
      <c r="BR205" s="117" t="n">
        <f aca="false">ROUND(BR49-BR204,5)</f>
        <v>1791.79</v>
      </c>
      <c r="BS205" s="117" t="n">
        <f aca="false">ROUND(BS49-BS204,5)</f>
        <v>29840.71</v>
      </c>
      <c r="BT205" s="117" t="n">
        <f aca="false">ROUND(BT49-BT204,5)</f>
        <v>0</v>
      </c>
      <c r="BU205" s="117" t="n">
        <f aca="false">ROUND(BU49-BU204,5)</f>
        <v>41082.78</v>
      </c>
      <c r="BV205" s="117" t="n">
        <f aca="false">ROUND(BV49-BV204,5)</f>
        <v>-11693.5</v>
      </c>
      <c r="BW205" s="117" t="n">
        <f aca="false">ROUND(BW49-BW204,5)</f>
        <v>0</v>
      </c>
      <c r="BX205" s="117" t="n">
        <f aca="false">ROUND(BX49-BX204,5)</f>
        <v>-42161.36</v>
      </c>
      <c r="BY205" s="117" t="n">
        <f aca="false">ROUND(BY49-BY204,5)</f>
        <v>207.95</v>
      </c>
      <c r="BZ205" s="117" t="n">
        <f aca="false">ROUND(BZ49-BZ204,5)</f>
        <v>-6650.82</v>
      </c>
      <c r="CA205" s="117" t="n">
        <f aca="false">ROUND(CA49-CA204,5)</f>
        <v>1620.92</v>
      </c>
      <c r="CB205" s="117" t="n">
        <f aca="false">ROUND(CB49-CB204,5)</f>
        <v>4609.16</v>
      </c>
      <c r="CC205" s="117" t="n">
        <f aca="false">ROUND(CC49-CC204,5)</f>
        <v>9972.49</v>
      </c>
      <c r="CD205" s="117" t="n">
        <f aca="false">ROUND(CD49-CD204,5)</f>
        <v>1978.75</v>
      </c>
      <c r="CE205" s="117" t="n">
        <f aca="false">ROUND(CE49-CE204,5)</f>
        <v>0</v>
      </c>
      <c r="CF205" s="117" t="n">
        <f aca="false">ROUND(CF49-CF204,5)</f>
        <v>38283.96</v>
      </c>
      <c r="CG205" s="117" t="n">
        <f aca="false">ROUND(CG49-CG204,5)</f>
        <v>12352.89</v>
      </c>
      <c r="CH205" s="117" t="n">
        <f aca="false">ROUND(CH49-CH204,5)</f>
        <v>33402.97</v>
      </c>
      <c r="CI205" s="117" t="n">
        <f aca="false">ROUND(CI49-CI204,5)</f>
        <v>-1738.86</v>
      </c>
      <c r="CJ205" s="117" t="n">
        <f aca="false">ROUND(CJ49-CJ204,5)</f>
        <v>36887.84</v>
      </c>
      <c r="CK205" s="117" t="n">
        <f aca="false">ROUND(CK49-CK204,5)</f>
        <v>140757.18</v>
      </c>
      <c r="CL205" s="117" t="n">
        <f aca="false">ROUND(CL49-CL204,5)</f>
        <v>27924.81</v>
      </c>
      <c r="CM205" s="117" t="n">
        <f aca="false">ROUND(CM49-CM204,5)</f>
        <v>25202.95</v>
      </c>
      <c r="CN205" s="117" t="n">
        <f aca="false">ROUND(CN49-CN204,5)</f>
        <v>10862.06</v>
      </c>
      <c r="CO205" s="117" t="n">
        <f aca="false">ROUND(CO49-CO204,5)</f>
        <v>577726.69</v>
      </c>
      <c r="CP205" s="117" t="n">
        <f aca="false">ROUND(CP49-CP204,5)</f>
        <v>6083.51</v>
      </c>
      <c r="CQ205" s="117" t="n">
        <f aca="false">ROUND(CQ49-CQ204,5)</f>
        <v>-34132.99</v>
      </c>
      <c r="CR205" s="117" t="n">
        <f aca="false">ROUND(CR49-CR204,5)</f>
        <v>-10622.63</v>
      </c>
      <c r="CS205" s="117" t="n">
        <f aca="false">ROUND(CS49-CS204,5)</f>
        <v>39951.98</v>
      </c>
      <c r="CT205" s="117" t="n">
        <f aca="false">ROUND(CT49-CT204,5)</f>
        <v>65776.56</v>
      </c>
      <c r="CU205" s="117" t="n">
        <f aca="false">ROUND(CU49-CU204,5)</f>
        <v>-18669.6</v>
      </c>
      <c r="CV205" s="117" t="n">
        <f aca="false">ROUND(CV49-CV204,5)</f>
        <v>-12156.12</v>
      </c>
      <c r="CW205" s="117" t="n">
        <f aca="false">ROUND(CW49-CW204,5)</f>
        <v>30115.48</v>
      </c>
      <c r="CX205" s="117" t="n">
        <f aca="false">ROUND(CX49-CX204,5)</f>
        <v>2004.17</v>
      </c>
      <c r="CY205" s="117" t="n">
        <f aca="false">ROUND(CY49-CY204,5)</f>
        <v>7531.34</v>
      </c>
      <c r="CZ205" s="117" t="n">
        <f aca="false">ROUND(CZ49-CZ204,5)</f>
        <v>4768.25</v>
      </c>
      <c r="DA205" s="117" t="n">
        <f aca="false">ROUND(DA49-DA204,5)</f>
        <v>52150.59</v>
      </c>
      <c r="DB205" s="117" t="n">
        <f aca="false">ROUND(DB49-DB204,5)</f>
        <v>6956</v>
      </c>
      <c r="DC205" s="117" t="n">
        <f aca="false">ROUND(DC49-DC204,5)</f>
        <v>5107.6</v>
      </c>
      <c r="DD205" s="117" t="n">
        <f aca="false">ROUND(DD49-DD204,5)</f>
        <v>157519.03</v>
      </c>
      <c r="DE205" s="117" t="n">
        <f aca="false">ROUND(DE49-DE204,5)</f>
        <v>4692.78</v>
      </c>
      <c r="DF205" s="117" t="n">
        <f aca="false">ROUND(DF49-DF204,5)</f>
        <v>50407.27</v>
      </c>
      <c r="DG205" s="117" t="n">
        <f aca="false">ROUND(DG49-DG204,5)</f>
        <v>3768.78</v>
      </c>
      <c r="DH205" s="117" t="n">
        <f aca="false">ROUND(DH49-DH204,5)</f>
        <v>10438.31</v>
      </c>
      <c r="DI205" s="117" t="n">
        <f aca="false">ROUND(DI49-DI204,5)</f>
        <v>8198.72</v>
      </c>
      <c r="DJ205" s="117" t="n">
        <f aca="false">ROUND(DJ49-DJ204,5)</f>
        <v>12766.25</v>
      </c>
      <c r="DK205" s="117" t="n">
        <f aca="false">ROUND(DK49-DK204,5)</f>
        <v>30608.19</v>
      </c>
      <c r="DL205" s="117" t="n">
        <f aca="false">ROUND(DL49-DL204,5)</f>
        <v>-14343.3</v>
      </c>
      <c r="DM205" s="117" t="n">
        <f aca="false">ROUND(DM49-DM204,5)</f>
        <v>1913.82</v>
      </c>
      <c r="DN205" s="117" t="n">
        <f aca="false">ROUND(DN49-DN204,5)</f>
        <v>3633.96</v>
      </c>
      <c r="DO205" s="117" t="n">
        <f aca="false">ROUND(DO49-DO204,5)</f>
        <v>3479.33</v>
      </c>
      <c r="DP205" s="117" t="n">
        <f aca="false">ROUND(DP49-DP204,5)</f>
        <v>14201.34</v>
      </c>
      <c r="DQ205" s="117" t="n">
        <f aca="false">ROUND(DQ49-DQ204,5)</f>
        <v>86379.59</v>
      </c>
      <c r="DR205" s="117" t="n">
        <f aca="false">ROUND(DR49-DR204,5)</f>
        <v>-1537.88</v>
      </c>
      <c r="DS205" s="117" t="n">
        <f aca="false">ROUND(DS49-DS204,5)</f>
        <v>4295.93</v>
      </c>
      <c r="DT205" s="117" t="n">
        <f aca="false">ROUND(DT49-DT204,5)</f>
        <v>4251.45</v>
      </c>
      <c r="DU205" s="117" t="n">
        <f aca="false">ROUND(DU49-DU204,5)</f>
        <v>13450.61</v>
      </c>
      <c r="DV205" s="117" t="n">
        <f aca="false">ROUND(DV49-DV204,5)</f>
        <v>3436.63</v>
      </c>
      <c r="DW205" s="117" t="n">
        <f aca="false">ROUND(DW49-DW204,5)</f>
        <v>-17765.18</v>
      </c>
      <c r="DX205" s="117" t="n">
        <f aca="false">ROUND(DX49-DX204,5)</f>
        <v>4607.34</v>
      </c>
      <c r="DY205" s="117" t="n">
        <f aca="false">ROUND(DY49-DY204,5)</f>
        <v>221528.82</v>
      </c>
      <c r="DZ205" s="117" t="n">
        <f aca="false">ROUND(DZ49-DZ204,5)</f>
        <v>4275.65</v>
      </c>
      <c r="EA205" s="117" t="n">
        <f aca="false">ROUND(EA49-EA204,5)</f>
        <v>244055.02</v>
      </c>
      <c r="EB205" s="117" t="n">
        <f aca="false">ROUND(EB49-EB204,5)</f>
        <v>-23.63</v>
      </c>
      <c r="EC205" s="117" t="n">
        <f aca="false">ROUND(EC49-EC204,5)</f>
        <v>-556.74</v>
      </c>
      <c r="ED205" s="117" t="n">
        <f aca="false">ROUND(ED49-ED204,5)</f>
        <v>15565.58</v>
      </c>
      <c r="EE205" s="117" t="n">
        <f aca="false">ROUND(EE49-EE204,5)</f>
        <v>7502.49</v>
      </c>
      <c r="EF205" s="117" t="n">
        <f aca="false">ROUND(EF49-EF204,5)</f>
        <v>4758.4</v>
      </c>
      <c r="EG205" s="117" t="n">
        <f aca="false">ROUND(EG49-EG204,5)</f>
        <v>21395.04</v>
      </c>
      <c r="EH205" s="117" t="n">
        <f aca="false">ROUND(EH49-EH204,5)</f>
        <v>10102.15</v>
      </c>
      <c r="EI205" s="117" t="n">
        <f aca="false">ROUND(EI49-EI204,5)</f>
        <v>-3690</v>
      </c>
      <c r="EJ205" s="117" t="n">
        <f aca="false">ROUND(EJ49-EJ204,5)</f>
        <v>138919.46</v>
      </c>
      <c r="EK205" s="117" t="n">
        <f aca="false">ROUND(EK49-EK204,5)</f>
        <v>4120.57</v>
      </c>
      <c r="EL205" s="117" t="n">
        <f aca="false">ROUND(EL49-EL204,5)</f>
        <v>5652.19</v>
      </c>
      <c r="EM205" s="117" t="n">
        <f aca="false">ROUND(EM49-EM204,5)</f>
        <v>-278849.36</v>
      </c>
      <c r="EN205" s="117" t="n">
        <f aca="false">ROUND(EN49-EN204,5)</f>
        <v>-105145.72</v>
      </c>
      <c r="EO205" s="117" t="n">
        <f aca="false">ROUND(EO49-EO204,5)</f>
        <v>10298.6</v>
      </c>
      <c r="EP205" s="117" t="n">
        <f aca="false">ROUND(EP49-EP204,5)</f>
        <v>-68269.57</v>
      </c>
      <c r="EQ205" s="117" t="n">
        <f aca="false">ROUND(EQ49-EQ204,5)</f>
        <v>11180.63</v>
      </c>
      <c r="ER205" s="117" t="n">
        <f aca="false">ROUND(ER49-ER204,5)</f>
        <v>-9187.53</v>
      </c>
      <c r="ES205" s="117" t="n">
        <f aca="false">ROUND(ES49-ES204,5)</f>
        <v>9085.55</v>
      </c>
      <c r="ET205" s="117" t="n">
        <f aca="false">ROUND(ET49-ET204,5)</f>
        <v>-360</v>
      </c>
      <c r="EU205" s="117" t="n">
        <f aca="false">ROUND(EU49-EU204,5)</f>
        <v>0</v>
      </c>
      <c r="EV205" s="117" t="n">
        <f aca="false">ROUND(EV49-EV204,5)</f>
        <v>0</v>
      </c>
      <c r="EW205" s="117" t="n">
        <f aca="false">ROUND(EW49-EW204,5)</f>
        <v>0</v>
      </c>
      <c r="EX205" s="117" t="n">
        <f aca="false">ROUND(EX49-EX204,5)</f>
        <v>0</v>
      </c>
      <c r="EY205" s="117" t="n">
        <f aca="false">ROUND(SUM(F205:EX205),5)</f>
        <v>2942760.93</v>
      </c>
      <c r="EZ205" s="126"/>
      <c r="FA205" s="126"/>
      <c r="FB205" s="126"/>
      <c r="FC205" s="126"/>
      <c r="FD205" s="126"/>
      <c r="FE205" s="126"/>
      <c r="FF205" s="126"/>
      <c r="FG205" s="126"/>
      <c r="FH205" s="126"/>
      <c r="FI205" s="126"/>
      <c r="FJ205" s="126"/>
      <c r="FK205" s="126"/>
      <c r="FL205" s="126"/>
      <c r="FM205" s="126"/>
      <c r="FN205" s="126"/>
      <c r="FO205" s="126"/>
      <c r="FP205" s="126"/>
      <c r="FQ205" s="126"/>
      <c r="FR205" s="126"/>
      <c r="FS205" s="126"/>
      <c r="FT205" s="126"/>
      <c r="FU205" s="126"/>
      <c r="FV205" s="126"/>
      <c r="FW205" s="126"/>
      <c r="FX205" s="126"/>
      <c r="FY205" s="126"/>
      <c r="FZ205" s="126"/>
      <c r="GA205" s="126"/>
      <c r="GB205" s="126"/>
      <c r="GC205" s="126"/>
      <c r="GD205" s="126"/>
      <c r="GE205" s="126"/>
      <c r="GF205" s="126"/>
      <c r="GG205" s="126"/>
      <c r="GH205" s="126"/>
      <c r="GI205" s="126"/>
      <c r="GJ205" s="126"/>
      <c r="GK205" s="126"/>
      <c r="GL205" s="126"/>
      <c r="GM205" s="126"/>
      <c r="GN205" s="126"/>
      <c r="GO205" s="126"/>
      <c r="GP205" s="126"/>
      <c r="GQ205" s="126"/>
      <c r="GR205" s="126"/>
      <c r="GS205" s="126"/>
      <c r="GT205" s="126"/>
      <c r="GU205" s="126"/>
      <c r="GV205" s="126"/>
      <c r="GW205" s="126"/>
      <c r="GX205" s="126"/>
      <c r="GY205" s="126"/>
      <c r="GZ205" s="126"/>
      <c r="HA205" s="126"/>
      <c r="HB205" s="126"/>
      <c r="HC205" s="126"/>
      <c r="HD205" s="126"/>
      <c r="HE205" s="126"/>
      <c r="HF205" s="126"/>
      <c r="HG205" s="126"/>
      <c r="HH205" s="126"/>
      <c r="HI205" s="126"/>
      <c r="HJ205" s="126"/>
      <c r="HK205" s="126"/>
      <c r="HL205" s="126"/>
      <c r="HM205" s="126"/>
      <c r="HN205" s="126"/>
      <c r="HO205" s="126"/>
      <c r="HP205" s="126"/>
      <c r="HQ205" s="126"/>
      <c r="HR205" s="126"/>
      <c r="HS205" s="126"/>
      <c r="HT205" s="126"/>
      <c r="HU205" s="126"/>
      <c r="HV205" s="126"/>
      <c r="HW205" s="126"/>
      <c r="HX205" s="126"/>
      <c r="HY205" s="126"/>
      <c r="HZ205" s="126"/>
      <c r="IA205" s="126"/>
      <c r="IB205" s="126"/>
      <c r="IC205" s="126"/>
      <c r="ID205" s="126"/>
      <c r="IE205" s="126"/>
      <c r="IF205" s="126"/>
      <c r="IG205" s="126"/>
      <c r="IH205" s="126"/>
      <c r="II205" s="126"/>
      <c r="IJ205" s="126"/>
      <c r="IK205" s="126"/>
      <c r="IL205" s="126"/>
      <c r="IM205" s="126"/>
      <c r="IN205" s="126"/>
      <c r="IO205" s="126"/>
      <c r="IP205" s="126"/>
      <c r="IQ205" s="126"/>
      <c r="IR205" s="126"/>
      <c r="IS205" s="126"/>
      <c r="IT205" s="126"/>
      <c r="IU205" s="126"/>
      <c r="IV205" s="126"/>
      <c r="IW205" s="126"/>
      <c r="IX205" s="126"/>
      <c r="IY205" s="126"/>
      <c r="IZ205" s="126"/>
      <c r="JA205" s="126"/>
      <c r="JB205" s="126"/>
      <c r="JC205" s="126"/>
      <c r="JD205" s="126"/>
      <c r="JE205" s="126"/>
      <c r="JF205" s="126"/>
      <c r="JG205" s="126"/>
      <c r="JH205" s="126"/>
      <c r="JI205" s="126"/>
      <c r="JJ205" s="126"/>
      <c r="JK205" s="126"/>
      <c r="JL205" s="126"/>
      <c r="JM205" s="126"/>
      <c r="JN205" s="126"/>
      <c r="JO205" s="126"/>
      <c r="JP205" s="126"/>
      <c r="JQ205" s="126"/>
      <c r="JR205" s="126"/>
      <c r="JS205" s="126"/>
      <c r="JT205" s="126"/>
      <c r="JU205" s="126"/>
      <c r="JV205" s="126"/>
      <c r="JW205" s="126"/>
      <c r="JX205" s="126"/>
      <c r="JY205" s="126"/>
      <c r="JZ205" s="126"/>
      <c r="KA205" s="126"/>
      <c r="KB205" s="126"/>
      <c r="KC205" s="126"/>
      <c r="KD205" s="126"/>
      <c r="KE205" s="126"/>
      <c r="KF205" s="126"/>
      <c r="KG205" s="126"/>
      <c r="KH205" s="126"/>
      <c r="KI205" s="126"/>
      <c r="KJ205" s="126"/>
      <c r="KK205" s="126"/>
      <c r="KL205" s="126"/>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92D050"/>
    <pageSetUpPr fitToPage="false"/>
  </sheetPr>
  <dimension ref="1:20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6" ySplit="2" topLeftCell="P3" activePane="bottomRight" state="frozen"/>
      <selection pane="topLeft" activeCell="A1" activeCellId="0" sqref="A1"/>
      <selection pane="topRight" activeCell="P1" activeCellId="0" sqref="P1"/>
      <selection pane="bottomLeft" activeCell="A3" activeCellId="0" sqref="A3"/>
      <selection pane="bottomRight" activeCell="A3" activeCellId="0" sqref="A3"/>
    </sheetView>
  </sheetViews>
  <sheetFormatPr defaultRowHeight="13.8"/>
  <cols>
    <col collapsed="false" hidden="false" max="4" min="1" style="96" width="3"/>
    <col collapsed="false" hidden="false" max="5" min="5" style="96" width="28.8137651821862"/>
    <col collapsed="false" hidden="false" max="47" min="6" style="97" width="12.4251012145749"/>
    <col collapsed="false" hidden="false" max="48" min="48" style="97" width="13.3886639676113"/>
    <col collapsed="false" hidden="false" max="49" min="49" style="97" width="12.748987854251"/>
    <col collapsed="false" hidden="false" max="53" min="50" style="97" width="12.4251012145749"/>
    <col collapsed="false" hidden="false" max="54" min="54" style="97" width="14.4615384615385"/>
    <col collapsed="false" hidden="false" max="66" min="55" style="97" width="12.4251012145749"/>
    <col collapsed="false" hidden="false" max="67" min="67" style="97" width="12.9595141700405"/>
    <col collapsed="false" hidden="false" max="76" min="68" style="97" width="12.4251012145749"/>
    <col collapsed="false" hidden="false" max="77" min="77" style="97" width="14.6761133603239"/>
    <col collapsed="false" hidden="false" max="78" min="78" style="97" width="12.4251012145749"/>
    <col collapsed="false" hidden="false" max="79" min="79" style="97" width="12.6396761133603"/>
    <col collapsed="false" hidden="false" max="80" min="80" style="97" width="12.4251012145749"/>
    <col collapsed="false" hidden="false" max="81" min="81" style="97" width="13.7125506072874"/>
    <col collapsed="false" hidden="false" max="87" min="82" style="97" width="12.4251012145749"/>
    <col collapsed="false" hidden="false" max="88" min="88" style="97" width="12.9595141700405"/>
    <col collapsed="false" hidden="false" max="109" min="89" style="97" width="12.4251012145749"/>
    <col collapsed="false" hidden="false" max="110" min="110" style="97" width="13.1740890688259"/>
    <col collapsed="false" hidden="false" max="129" min="111" style="97" width="12.4251012145749"/>
    <col collapsed="false" hidden="false" max="130" min="130" style="97" width="13.7125506072874"/>
    <col collapsed="false" hidden="false" max="137" min="131" style="97" width="12.4251012145749"/>
    <col collapsed="false" hidden="false" max="138" min="138" style="97" width="2.25101214574899"/>
    <col collapsed="false" hidden="false" max="139" min="139" style="97" width="12.4251012145749"/>
    <col collapsed="false" hidden="false" max="140" min="140" style="0" width="11.3562753036437"/>
    <col collapsed="false" hidden="false" max="141" min="141" style="0" width="9.96356275303644"/>
    <col collapsed="false" hidden="false" max="277" min="142" style="0" width="9.10526315789474"/>
    <col collapsed="false" hidden="false" max="1025" min="278" style="0" width="9.10526315789474"/>
  </cols>
  <sheetData>
    <row r="1" customFormat="false" ht="13.8" hidden="false" customHeight="false" outlineLevel="0" collapsed="false">
      <c r="A1" s="132" t="s">
        <v>538</v>
      </c>
      <c r="B1" s="132"/>
      <c r="C1" s="132"/>
      <c r="D1" s="132"/>
      <c r="E1" s="132"/>
      <c r="F1" s="133"/>
      <c r="G1" s="133"/>
      <c r="H1" s="133"/>
      <c r="I1" s="133"/>
      <c r="J1" s="133"/>
      <c r="K1" s="133"/>
      <c r="L1" s="133"/>
      <c r="M1" s="133"/>
      <c r="N1" s="133"/>
      <c r="O1" s="133"/>
      <c r="P1" s="133"/>
      <c r="Q1" s="133"/>
      <c r="R1" s="133"/>
      <c r="S1" s="133"/>
      <c r="T1" s="133"/>
      <c r="U1" s="133"/>
      <c r="V1" s="133"/>
      <c r="W1" s="133"/>
      <c r="X1" s="133"/>
      <c r="Y1" s="133"/>
      <c r="Z1" s="133"/>
      <c r="AA1" s="133"/>
      <c r="AB1" s="133"/>
      <c r="AC1" s="133"/>
      <c r="AD1" s="133"/>
      <c r="AE1" s="133"/>
      <c r="AF1" s="133"/>
      <c r="AG1" s="133"/>
      <c r="AH1" s="133"/>
      <c r="AI1" s="133"/>
      <c r="AJ1" s="133"/>
      <c r="AK1" s="133"/>
      <c r="AL1" s="133"/>
      <c r="AM1" s="133"/>
      <c r="AN1" s="133"/>
      <c r="AO1" s="133"/>
      <c r="AP1" s="133"/>
      <c r="AQ1" s="133"/>
      <c r="AR1" s="133"/>
      <c r="AS1" s="133"/>
      <c r="AT1" s="133"/>
      <c r="AU1" s="133"/>
      <c r="AV1" s="133"/>
      <c r="AW1" s="133"/>
      <c r="AX1" s="133"/>
      <c r="AY1" s="133"/>
      <c r="AZ1" s="133"/>
      <c r="BA1" s="133"/>
      <c r="BB1" s="133"/>
      <c r="BC1" s="133"/>
      <c r="BD1" s="133"/>
      <c r="BE1" s="133"/>
      <c r="BF1" s="133"/>
      <c r="BG1" s="133"/>
      <c r="BH1" s="133"/>
      <c r="BI1" s="133"/>
      <c r="BJ1" s="133"/>
      <c r="BK1" s="133"/>
      <c r="BL1" s="133"/>
      <c r="BM1" s="133"/>
      <c r="BN1" s="133"/>
      <c r="BO1" s="133"/>
      <c r="BP1" s="133"/>
      <c r="BQ1" s="133"/>
      <c r="BR1" s="133"/>
      <c r="BS1" s="133"/>
      <c r="BT1" s="133"/>
      <c r="BU1" s="133"/>
      <c r="BV1" s="133"/>
      <c r="BW1" s="133"/>
      <c r="BX1" s="133"/>
      <c r="BY1" s="133"/>
      <c r="BZ1" s="133"/>
      <c r="CA1" s="133"/>
      <c r="CB1" s="133"/>
      <c r="CC1" s="133"/>
      <c r="CD1" s="133"/>
      <c r="CE1" s="133"/>
      <c r="CF1" s="133"/>
      <c r="CG1" s="133"/>
      <c r="CH1" s="133"/>
      <c r="CI1" s="133"/>
      <c r="CJ1" s="133"/>
      <c r="CK1" s="133"/>
      <c r="CL1" s="133"/>
      <c r="CM1" s="133"/>
      <c r="CN1" s="133"/>
      <c r="CO1" s="133"/>
      <c r="CP1" s="133"/>
      <c r="CQ1" s="133"/>
      <c r="CR1" s="133"/>
      <c r="CS1" s="133"/>
      <c r="CT1" s="133"/>
      <c r="CU1" s="133"/>
      <c r="CV1" s="133"/>
      <c r="CW1" s="133"/>
      <c r="CX1" s="133"/>
      <c r="CY1" s="133"/>
      <c r="CZ1" s="133"/>
      <c r="DA1" s="133"/>
      <c r="DB1" s="133"/>
      <c r="DC1" s="133"/>
      <c r="DD1" s="133"/>
      <c r="DE1" s="133"/>
      <c r="DF1" s="133"/>
      <c r="DG1" s="133"/>
      <c r="DH1" s="133"/>
      <c r="DI1" s="133"/>
      <c r="DJ1" s="133"/>
      <c r="DK1" s="133"/>
      <c r="DL1" s="133"/>
      <c r="DM1" s="133"/>
      <c r="DN1" s="133"/>
      <c r="DO1" s="133"/>
      <c r="DP1" s="133"/>
      <c r="DQ1" s="133"/>
      <c r="DR1" s="133"/>
      <c r="DS1" s="133"/>
      <c r="DT1" s="133"/>
      <c r="DU1" s="133"/>
      <c r="DV1" s="133"/>
      <c r="DW1" s="133"/>
      <c r="DX1" s="133"/>
      <c r="DY1" s="133"/>
      <c r="DZ1" s="133"/>
      <c r="EA1" s="133"/>
      <c r="EB1" s="133"/>
      <c r="EC1" s="133"/>
      <c r="ED1" s="133"/>
      <c r="EE1" s="133"/>
      <c r="EF1" s="133"/>
      <c r="EG1" s="133"/>
      <c r="EH1" s="133"/>
      <c r="EI1" s="133"/>
    </row>
    <row r="2" customFormat="false" ht="13.8" hidden="false" customHeight="false" outlineLevel="0" collapsed="false">
      <c r="A2" s="132" t="s">
        <v>539</v>
      </c>
      <c r="B2" s="132"/>
      <c r="C2" s="132"/>
      <c r="D2" s="132"/>
      <c r="E2" s="132"/>
      <c r="F2" s="133"/>
      <c r="G2" s="133"/>
      <c r="H2" s="133"/>
      <c r="I2" s="133"/>
      <c r="J2" s="133"/>
      <c r="K2" s="133"/>
      <c r="L2" s="133"/>
      <c r="M2" s="133"/>
      <c r="N2" s="133"/>
      <c r="O2" s="133"/>
      <c r="P2" s="133"/>
      <c r="Q2" s="133"/>
      <c r="R2" s="133"/>
      <c r="S2" s="133"/>
      <c r="T2" s="133"/>
      <c r="U2" s="133"/>
      <c r="V2" s="133"/>
      <c r="W2" s="133"/>
      <c r="X2" s="133"/>
      <c r="Y2" s="133"/>
      <c r="Z2" s="133"/>
      <c r="AA2" s="133"/>
      <c r="AB2" s="133"/>
      <c r="AC2" s="133"/>
      <c r="AD2" s="133"/>
      <c r="AE2" s="133"/>
      <c r="AF2" s="133"/>
      <c r="AG2" s="133"/>
      <c r="AH2" s="133"/>
      <c r="AI2" s="133"/>
      <c r="AJ2" s="133"/>
      <c r="AK2" s="133"/>
      <c r="AL2" s="133"/>
      <c r="AM2" s="133"/>
      <c r="AN2" s="133"/>
      <c r="AO2" s="133"/>
      <c r="AP2" s="133"/>
      <c r="AQ2" s="133"/>
      <c r="AR2" s="133"/>
      <c r="AS2" s="133"/>
      <c r="AT2" s="133"/>
      <c r="AU2" s="133"/>
      <c r="AV2" s="133"/>
      <c r="AW2" s="133"/>
      <c r="AX2" s="133"/>
      <c r="AY2" s="133"/>
      <c r="AZ2" s="133"/>
      <c r="BA2" s="133"/>
      <c r="BB2" s="133"/>
      <c r="BC2" s="133"/>
      <c r="BD2" s="133"/>
      <c r="BE2" s="133"/>
      <c r="BF2" s="133"/>
      <c r="BG2" s="133"/>
      <c r="BH2" s="133"/>
      <c r="BI2" s="133"/>
      <c r="BJ2" s="133"/>
      <c r="BK2" s="133"/>
      <c r="BL2" s="133"/>
      <c r="BM2" s="133"/>
      <c r="BN2" s="133"/>
      <c r="BO2" s="133"/>
      <c r="BP2" s="133"/>
      <c r="BQ2" s="133"/>
      <c r="BR2" s="133"/>
      <c r="BS2" s="133"/>
      <c r="BT2" s="133"/>
      <c r="BU2" s="133"/>
      <c r="BV2" s="133"/>
      <c r="BW2" s="133"/>
      <c r="BX2" s="133"/>
      <c r="BY2" s="133"/>
      <c r="BZ2" s="133"/>
      <c r="CA2" s="133"/>
      <c r="CB2" s="133"/>
      <c r="CC2" s="133"/>
      <c r="CD2" s="133"/>
      <c r="CE2" s="133"/>
      <c r="CF2" s="133"/>
      <c r="CG2" s="133"/>
      <c r="CH2" s="133"/>
      <c r="CI2" s="133"/>
      <c r="CJ2" s="133"/>
      <c r="CK2" s="133"/>
      <c r="CL2" s="133"/>
      <c r="CM2" s="133"/>
      <c r="CN2" s="133"/>
      <c r="CO2" s="133"/>
      <c r="CP2" s="133"/>
      <c r="CQ2" s="133"/>
      <c r="CR2" s="133"/>
      <c r="CS2" s="133"/>
      <c r="CT2" s="133"/>
      <c r="CU2" s="133"/>
      <c r="CV2" s="133"/>
      <c r="CW2" s="133"/>
      <c r="CX2" s="133"/>
      <c r="CY2" s="133"/>
      <c r="CZ2" s="133"/>
      <c r="DA2" s="133"/>
      <c r="DB2" s="133"/>
      <c r="DC2" s="133"/>
      <c r="DD2" s="133"/>
      <c r="DE2" s="133"/>
      <c r="DF2" s="133"/>
      <c r="DG2" s="133"/>
      <c r="DH2" s="133"/>
      <c r="DI2" s="133"/>
      <c r="DJ2" s="133"/>
      <c r="DK2" s="133"/>
      <c r="DL2" s="133"/>
      <c r="DM2" s="133"/>
      <c r="DN2" s="133"/>
      <c r="DO2" s="133"/>
      <c r="DP2" s="133"/>
      <c r="DQ2" s="133"/>
      <c r="DR2" s="133"/>
      <c r="DS2" s="133"/>
      <c r="DT2" s="133"/>
      <c r="DU2" s="133"/>
      <c r="DV2" s="133"/>
      <c r="DW2" s="133"/>
      <c r="DX2" s="133"/>
      <c r="DY2" s="133"/>
      <c r="DZ2" s="133"/>
      <c r="EA2" s="133"/>
      <c r="EB2" s="133"/>
      <c r="EC2" s="133"/>
      <c r="ED2" s="133"/>
      <c r="EE2" s="133"/>
      <c r="EF2" s="133"/>
      <c r="EG2" s="133"/>
      <c r="EH2" s="133"/>
      <c r="EI2" s="133"/>
    </row>
    <row r="3" customFormat="false" ht="13.8" hidden="false" customHeight="false" outlineLevel="0" collapsed="false">
      <c r="A3" s="132" t="s">
        <v>540</v>
      </c>
      <c r="B3" s="132"/>
      <c r="C3" s="132"/>
      <c r="D3" s="132"/>
      <c r="E3" s="132"/>
      <c r="F3" s="133"/>
      <c r="G3" s="133"/>
      <c r="H3" s="133"/>
      <c r="I3" s="133"/>
      <c r="J3" s="133"/>
      <c r="K3" s="133"/>
      <c r="L3" s="133"/>
      <c r="M3" s="133"/>
      <c r="N3" s="133"/>
      <c r="O3" s="133"/>
      <c r="P3" s="133"/>
      <c r="Q3" s="133"/>
      <c r="R3" s="133"/>
      <c r="S3" s="133"/>
      <c r="T3" s="133"/>
      <c r="U3" s="133"/>
      <c r="V3" s="133"/>
      <c r="W3" s="133"/>
      <c r="X3" s="133"/>
      <c r="Y3" s="133"/>
      <c r="Z3" s="133"/>
      <c r="AA3" s="133"/>
      <c r="AB3" s="133"/>
      <c r="AC3" s="133"/>
      <c r="AD3" s="133"/>
      <c r="AE3" s="133"/>
      <c r="AF3" s="133"/>
      <c r="AG3" s="133"/>
      <c r="AH3" s="133"/>
      <c r="AI3" s="133"/>
      <c r="AJ3" s="133"/>
      <c r="AK3" s="133"/>
      <c r="AL3" s="133"/>
      <c r="AM3" s="133"/>
      <c r="AN3" s="133"/>
      <c r="AO3" s="133"/>
      <c r="AP3" s="133"/>
      <c r="AQ3" s="133"/>
      <c r="AR3" s="133"/>
      <c r="AS3" s="133"/>
      <c r="AT3" s="133"/>
      <c r="AU3" s="133"/>
      <c r="AV3" s="133"/>
      <c r="AW3" s="133"/>
      <c r="AX3" s="133"/>
      <c r="AY3" s="133"/>
      <c r="AZ3" s="133"/>
      <c r="BA3" s="133"/>
      <c r="BB3" s="133"/>
      <c r="BC3" s="133"/>
      <c r="BD3" s="133"/>
      <c r="BE3" s="133"/>
      <c r="BF3" s="133"/>
      <c r="BG3" s="133"/>
      <c r="BH3" s="133"/>
      <c r="BI3" s="133"/>
      <c r="BJ3" s="133"/>
      <c r="BK3" s="133"/>
      <c r="BL3" s="133"/>
      <c r="BM3" s="133"/>
      <c r="BN3" s="133"/>
      <c r="BO3" s="133"/>
      <c r="BP3" s="133"/>
      <c r="BQ3" s="133"/>
      <c r="BR3" s="133"/>
      <c r="BS3" s="133"/>
      <c r="BT3" s="133"/>
      <c r="BU3" s="133"/>
      <c r="BV3" s="133"/>
      <c r="BW3" s="133"/>
      <c r="BX3" s="133"/>
      <c r="BY3" s="133"/>
      <c r="BZ3" s="133"/>
      <c r="CA3" s="133"/>
      <c r="CB3" s="133"/>
      <c r="CC3" s="133"/>
      <c r="CD3" s="133"/>
      <c r="CE3" s="133"/>
      <c r="CF3" s="133"/>
      <c r="CG3" s="133"/>
      <c r="CH3" s="133"/>
      <c r="CI3" s="133"/>
      <c r="CJ3" s="133"/>
      <c r="CK3" s="133"/>
      <c r="CL3" s="133"/>
      <c r="CM3" s="133"/>
      <c r="CN3" s="133"/>
      <c r="CO3" s="133"/>
      <c r="CP3" s="133"/>
      <c r="CQ3" s="133"/>
      <c r="CR3" s="133"/>
      <c r="CS3" s="133"/>
      <c r="CT3" s="133"/>
      <c r="CU3" s="133"/>
      <c r="CV3" s="133"/>
      <c r="CW3" s="133"/>
      <c r="CX3" s="133"/>
      <c r="CY3" s="133"/>
      <c r="CZ3" s="133"/>
      <c r="DA3" s="133"/>
      <c r="DB3" s="133"/>
      <c r="DC3" s="133"/>
      <c r="DD3" s="133"/>
      <c r="DE3" s="133"/>
      <c r="DF3" s="133"/>
      <c r="DG3" s="133"/>
      <c r="DH3" s="133"/>
      <c r="DI3" s="133"/>
      <c r="DJ3" s="133"/>
      <c r="DK3" s="133"/>
      <c r="DL3" s="133"/>
      <c r="DM3" s="133"/>
      <c r="DN3" s="133"/>
      <c r="DO3" s="133"/>
      <c r="DP3" s="133"/>
      <c r="DQ3" s="133"/>
      <c r="DR3" s="133"/>
      <c r="DS3" s="133"/>
      <c r="DT3" s="133"/>
      <c r="DU3" s="133"/>
      <c r="DV3" s="133"/>
      <c r="DW3" s="133"/>
      <c r="DX3" s="133"/>
      <c r="DY3" s="133"/>
      <c r="DZ3" s="133"/>
      <c r="EA3" s="133"/>
      <c r="EB3" s="133"/>
      <c r="EC3" s="133"/>
      <c r="ED3" s="133"/>
      <c r="EE3" s="133"/>
      <c r="EF3" s="133"/>
      <c r="EG3" s="133"/>
      <c r="EH3" s="133"/>
      <c r="EI3" s="133"/>
    </row>
    <row r="4" customFormat="false" ht="13.8" hidden="false" customHeight="false" outlineLevel="0" collapsed="false">
      <c r="A4" s="76"/>
      <c r="B4" s="76"/>
      <c r="C4" s="76"/>
      <c r="D4" s="76"/>
      <c r="E4" s="76"/>
      <c r="F4" s="134" t="s">
        <v>238</v>
      </c>
      <c r="G4" s="134" t="s">
        <v>239</v>
      </c>
      <c r="H4" s="134" t="s">
        <v>240</v>
      </c>
      <c r="I4" s="134" t="s">
        <v>241</v>
      </c>
      <c r="J4" s="134" t="s">
        <v>242</v>
      </c>
      <c r="K4" s="134" t="s">
        <v>243</v>
      </c>
      <c r="L4" s="134" t="s">
        <v>244</v>
      </c>
      <c r="M4" s="134" t="s">
        <v>245</v>
      </c>
      <c r="N4" s="134" t="s">
        <v>246</v>
      </c>
      <c r="O4" s="134" t="s">
        <v>247</v>
      </c>
      <c r="P4" s="134" t="s">
        <v>248</v>
      </c>
      <c r="Q4" s="134" t="s">
        <v>249</v>
      </c>
      <c r="R4" s="134" t="s">
        <v>250</v>
      </c>
      <c r="S4" s="134" t="s">
        <v>252</v>
      </c>
      <c r="T4" s="134" t="s">
        <v>253</v>
      </c>
      <c r="U4" s="134" t="s">
        <v>254</v>
      </c>
      <c r="V4" s="134" t="s">
        <v>256</v>
      </c>
      <c r="W4" s="134" t="s">
        <v>257</v>
      </c>
      <c r="X4" s="134" t="s">
        <v>258</v>
      </c>
      <c r="Y4" s="134" t="s">
        <v>260</v>
      </c>
      <c r="Z4" s="134" t="s">
        <v>261</v>
      </c>
      <c r="AA4" s="134" t="s">
        <v>262</v>
      </c>
      <c r="AB4" s="134" t="s">
        <v>263</v>
      </c>
      <c r="AC4" s="134" t="s">
        <v>264</v>
      </c>
      <c r="AD4" s="134" t="s">
        <v>265</v>
      </c>
      <c r="AE4" s="134" t="s">
        <v>266</v>
      </c>
      <c r="AF4" s="134" t="s">
        <v>267</v>
      </c>
      <c r="AG4" s="134" t="s">
        <v>268</v>
      </c>
      <c r="AH4" s="134" t="s">
        <v>269</v>
      </c>
      <c r="AI4" s="134" t="s">
        <v>270</v>
      </c>
      <c r="AJ4" s="134" t="s">
        <v>272</v>
      </c>
      <c r="AK4" s="134" t="s">
        <v>273</v>
      </c>
      <c r="AL4" s="134" t="s">
        <v>274</v>
      </c>
      <c r="AM4" s="134" t="s">
        <v>275</v>
      </c>
      <c r="AN4" s="134" t="s">
        <v>276</v>
      </c>
      <c r="AO4" s="134" t="s">
        <v>277</v>
      </c>
      <c r="AP4" s="134" t="s">
        <v>278</v>
      </c>
      <c r="AQ4" s="134" t="s">
        <v>279</v>
      </c>
      <c r="AR4" s="134" t="s">
        <v>280</v>
      </c>
      <c r="AS4" s="134" t="s">
        <v>281</v>
      </c>
      <c r="AT4" s="134" t="s">
        <v>282</v>
      </c>
      <c r="AU4" s="134" t="s">
        <v>283</v>
      </c>
      <c r="AV4" s="134" t="s">
        <v>284</v>
      </c>
      <c r="AW4" s="134" t="s">
        <v>285</v>
      </c>
      <c r="AX4" s="134" t="s">
        <v>286</v>
      </c>
      <c r="AY4" s="134" t="s">
        <v>287</v>
      </c>
      <c r="AZ4" s="134" t="s">
        <v>288</v>
      </c>
      <c r="BA4" s="134" t="s">
        <v>290</v>
      </c>
      <c r="BB4" s="134" t="s">
        <v>291</v>
      </c>
      <c r="BC4" s="134" t="s">
        <v>292</v>
      </c>
      <c r="BD4" s="134" t="s">
        <v>293</v>
      </c>
      <c r="BE4" s="134" t="s">
        <v>294</v>
      </c>
      <c r="BF4" s="134" t="s">
        <v>295</v>
      </c>
      <c r="BG4" s="134" t="s">
        <v>297</v>
      </c>
      <c r="BH4" s="134" t="s">
        <v>298</v>
      </c>
      <c r="BI4" s="134" t="s">
        <v>299</v>
      </c>
      <c r="BJ4" s="134" t="s">
        <v>300</v>
      </c>
      <c r="BK4" s="134" t="s">
        <v>301</v>
      </c>
      <c r="BL4" s="134" t="s">
        <v>302</v>
      </c>
      <c r="BM4" s="134" t="s">
        <v>303</v>
      </c>
      <c r="BN4" s="134" t="s">
        <v>305</v>
      </c>
      <c r="BO4" s="134" t="s">
        <v>306</v>
      </c>
      <c r="BP4" s="134" t="s">
        <v>308</v>
      </c>
      <c r="BQ4" s="134" t="s">
        <v>309</v>
      </c>
      <c r="BR4" s="134" t="s">
        <v>310</v>
      </c>
      <c r="BS4" s="134" t="s">
        <v>311</v>
      </c>
      <c r="BT4" s="134" t="s">
        <v>312</v>
      </c>
      <c r="BU4" s="134" t="s">
        <v>313</v>
      </c>
      <c r="BV4" s="134" t="s">
        <v>314</v>
      </c>
      <c r="BW4" s="134" t="s">
        <v>316</v>
      </c>
      <c r="BX4" s="134" t="s">
        <v>317</v>
      </c>
      <c r="BY4" s="134" t="s">
        <v>319</v>
      </c>
      <c r="BZ4" s="134" t="s">
        <v>320</v>
      </c>
      <c r="CA4" s="134" t="s">
        <v>321</v>
      </c>
      <c r="CB4" s="134" t="s">
        <v>322</v>
      </c>
      <c r="CC4" s="134" t="s">
        <v>323</v>
      </c>
      <c r="CD4" s="134" t="s">
        <v>324</v>
      </c>
      <c r="CE4" s="134" t="s">
        <v>325</v>
      </c>
      <c r="CF4" s="134" t="s">
        <v>326</v>
      </c>
      <c r="CG4" s="134" t="s">
        <v>327</v>
      </c>
      <c r="CH4" s="134" t="s">
        <v>328</v>
      </c>
      <c r="CI4" s="134" t="s">
        <v>329</v>
      </c>
      <c r="CJ4" s="134" t="s">
        <v>330</v>
      </c>
      <c r="CK4" s="134" t="s">
        <v>331</v>
      </c>
      <c r="CL4" s="134" t="s">
        <v>332</v>
      </c>
      <c r="CM4" s="134" t="s">
        <v>334</v>
      </c>
      <c r="CN4" s="134" t="s">
        <v>335</v>
      </c>
      <c r="CO4" s="134" t="s">
        <v>336</v>
      </c>
      <c r="CP4" s="134" t="s">
        <v>337</v>
      </c>
      <c r="CQ4" s="134" t="s">
        <v>338</v>
      </c>
      <c r="CR4" s="134" t="s">
        <v>339</v>
      </c>
      <c r="CS4" s="134" t="s">
        <v>340</v>
      </c>
      <c r="CT4" s="134" t="s">
        <v>341</v>
      </c>
      <c r="CU4" s="134" t="s">
        <v>342</v>
      </c>
      <c r="CV4" s="134" t="s">
        <v>343</v>
      </c>
      <c r="CW4" s="134" t="s">
        <v>344</v>
      </c>
      <c r="CX4" s="134" t="s">
        <v>345</v>
      </c>
      <c r="CY4" s="134" t="s">
        <v>346</v>
      </c>
      <c r="CZ4" s="134" t="s">
        <v>347</v>
      </c>
      <c r="DA4" s="134" t="s">
        <v>348</v>
      </c>
      <c r="DB4" s="134" t="s">
        <v>349</v>
      </c>
      <c r="DC4" s="134" t="s">
        <v>350</v>
      </c>
      <c r="DD4" s="134" t="s">
        <v>351</v>
      </c>
      <c r="DE4" s="134" t="s">
        <v>352</v>
      </c>
      <c r="DF4" s="134" t="s">
        <v>353</v>
      </c>
      <c r="DG4" s="134" t="s">
        <v>354</v>
      </c>
      <c r="DH4" s="134" t="s">
        <v>355</v>
      </c>
      <c r="DI4" s="134" t="s">
        <v>356</v>
      </c>
      <c r="DJ4" s="134" t="s">
        <v>357</v>
      </c>
      <c r="DK4" s="134" t="s">
        <v>358</v>
      </c>
      <c r="DL4" s="134" t="s">
        <v>359</v>
      </c>
      <c r="DM4" s="134" t="s">
        <v>360</v>
      </c>
      <c r="DN4" s="134" t="s">
        <v>362</v>
      </c>
      <c r="DO4" s="134" t="s">
        <v>363</v>
      </c>
      <c r="DP4" s="134" t="s">
        <v>541</v>
      </c>
      <c r="DQ4" s="134" t="s">
        <v>364</v>
      </c>
      <c r="DR4" s="134" t="s">
        <v>365</v>
      </c>
      <c r="DS4" s="134" t="s">
        <v>366</v>
      </c>
      <c r="DT4" s="134" t="s">
        <v>367</v>
      </c>
      <c r="DU4" s="134" t="s">
        <v>368</v>
      </c>
      <c r="DV4" s="134" t="s">
        <v>369</v>
      </c>
      <c r="DW4" s="134" t="s">
        <v>370</v>
      </c>
      <c r="DX4" s="134" t="s">
        <v>372</v>
      </c>
      <c r="DY4" s="134" t="s">
        <v>373</v>
      </c>
      <c r="DZ4" s="134" t="s">
        <v>374</v>
      </c>
      <c r="EA4" s="134" t="s">
        <v>375</v>
      </c>
      <c r="EB4" s="134" t="s">
        <v>376</v>
      </c>
      <c r="EC4" s="134" t="s">
        <v>377</v>
      </c>
      <c r="ED4" s="134" t="s">
        <v>378</v>
      </c>
      <c r="EE4" s="134" t="s">
        <v>379</v>
      </c>
      <c r="EF4" s="134" t="s">
        <v>380</v>
      </c>
      <c r="EG4" s="134" t="s">
        <v>381</v>
      </c>
      <c r="EH4" s="0"/>
      <c r="EI4" s="122" t="s">
        <v>387</v>
      </c>
      <c r="EM4" s="63" t="str">
        <f aca="false">+F4</f>
        <v>Alpha</v>
      </c>
      <c r="EN4" s="63" t="str">
        <f aca="false">+G4</f>
        <v>Alpha Chi</v>
      </c>
      <c r="EO4" s="63" t="str">
        <f aca="false">+H4</f>
        <v>Alpha Delta</v>
      </c>
      <c r="EP4" s="63" t="str">
        <f aca="false">+I4</f>
        <v>Alpha Epsilon</v>
      </c>
      <c r="EQ4" s="63" t="str">
        <f aca="false">+J4</f>
        <v>Alpha Gamma</v>
      </c>
      <c r="ER4" s="63" t="str">
        <f aca="false">+K4</f>
        <v>Alpha Lambda</v>
      </c>
      <c r="ES4" s="63" t="str">
        <f aca="false">+L4</f>
        <v>Alpha Mu</v>
      </c>
      <c r="ET4" s="63" t="str">
        <f aca="false">+M4</f>
        <v>Alpha Nu</v>
      </c>
      <c r="EU4" s="63" t="str">
        <f aca="false">+N4</f>
        <v>Alpha Phi</v>
      </c>
      <c r="EV4" s="63" t="str">
        <f aca="false">+O4</f>
        <v>Alpha Pi</v>
      </c>
      <c r="EW4" s="63" t="str">
        <f aca="false">+P4</f>
        <v>Alpha Psi</v>
      </c>
      <c r="EX4" s="63" t="str">
        <f aca="false">+Q4</f>
        <v>Alpha Rho</v>
      </c>
      <c r="EY4" s="63" t="str">
        <f aca="false">+R4</f>
        <v>Alpha Theta</v>
      </c>
      <c r="EZ4" s="63" t="str">
        <f aca="false">+S4</f>
        <v>Beta Chi</v>
      </c>
      <c r="FA4" s="63" t="str">
        <f aca="false">+U4</f>
        <v>Beta Gamma</v>
      </c>
      <c r="FB4" s="63" t="e">
        <f aca="false">+#REF!</f>
        <v>#REF!</v>
      </c>
      <c r="FC4" s="63" t="str">
        <f aca="false">+W4</f>
        <v>Beta Phi</v>
      </c>
      <c r="FD4" s="63" t="e">
        <f aca="false">+#REF!</f>
        <v>#REF!</v>
      </c>
      <c r="FE4" s="63" t="str">
        <f aca="false">+Y4</f>
        <v>Beta Upsilon</v>
      </c>
      <c r="FF4" s="63" t="str">
        <f aca="false">+Z4</f>
        <v>Beta Zeta</v>
      </c>
      <c r="FG4" s="63" t="str">
        <f aca="false">+AA4</f>
        <v>Chi Epsilon</v>
      </c>
      <c r="FH4" s="63" t="str">
        <f aca="false">+AB4</f>
        <v>Chi Lambda</v>
      </c>
      <c r="FI4" s="63" t="str">
        <f aca="false">+AC4</f>
        <v>Chi Phi</v>
      </c>
      <c r="FJ4" s="63" t="str">
        <f aca="false">+AD4</f>
        <v>Chi Psi</v>
      </c>
      <c r="FK4" s="63" t="str">
        <f aca="false">+AE4</f>
        <v>Chi Theta</v>
      </c>
      <c r="FL4" s="63" t="str">
        <f aca="false">+AF4</f>
        <v>Delta</v>
      </c>
      <c r="FM4" s="63" t="str">
        <f aca="false">+AG4</f>
        <v>Delta Beta</v>
      </c>
      <c r="FN4" s="63" t="str">
        <f aca="false">+AH4</f>
        <v>Delta Delta</v>
      </c>
      <c r="FO4" s="63" t="str">
        <f aca="false">+AI4</f>
        <v>Delta Epsilon</v>
      </c>
      <c r="FP4" s="63" t="str">
        <f aca="false">+AJ4</f>
        <v>Delta Kappa</v>
      </c>
      <c r="FQ4" s="63" t="str">
        <f aca="false">+AK4</f>
        <v>Delta Lambda</v>
      </c>
      <c r="FR4" s="63" t="str">
        <f aca="false">+AL4</f>
        <v>Delta Nu</v>
      </c>
      <c r="FS4" s="63" t="str">
        <f aca="false">+AM4</f>
        <v>Delta Omega</v>
      </c>
      <c r="FT4" s="63" t="str">
        <f aca="false">+AN4</f>
        <v>Delta Pi</v>
      </c>
      <c r="FU4" s="63" t="str">
        <f aca="false">+AO4</f>
        <v>Delta Rho</v>
      </c>
      <c r="FV4" s="63" t="str">
        <f aca="false">+AP4</f>
        <v>Delta Sigma</v>
      </c>
      <c r="FW4" s="63" t="str">
        <f aca="false">+AQ4</f>
        <v>Delta Tau</v>
      </c>
      <c r="FX4" s="63" t="str">
        <f aca="false">+AR4</f>
        <v>Delta Theta</v>
      </c>
      <c r="FY4" s="63" t="str">
        <f aca="false">+AS4</f>
        <v>Delta Xi</v>
      </c>
      <c r="FZ4" s="63" t="str">
        <f aca="false">+AT4</f>
        <v>Epsilon Alpha</v>
      </c>
      <c r="GA4" s="63" t="str">
        <f aca="false">+AU4</f>
        <v>Epsilon Chi</v>
      </c>
      <c r="GB4" s="63" t="str">
        <f aca="false">+AV4</f>
        <v>Epsilon Gamma</v>
      </c>
      <c r="GC4" s="63" t="str">
        <f aca="false">+AW4</f>
        <v>Epsilon Omega</v>
      </c>
      <c r="GD4" s="63" t="str">
        <f aca="false">+AX4</f>
        <v>Epsilon Sigma</v>
      </c>
      <c r="GE4" s="63" t="str">
        <f aca="false">+AY4</f>
        <v>Gamma</v>
      </c>
      <c r="GF4" s="63" t="str">
        <f aca="false">+AZ4</f>
        <v>Gamma Alpha</v>
      </c>
      <c r="GG4" s="63" t="e">
        <f aca="false">+#REF!</f>
        <v>#REF!</v>
      </c>
      <c r="GH4" s="63" t="str">
        <f aca="false">+BA4</f>
        <v>Gamma Delta</v>
      </c>
      <c r="GI4" s="63" t="str">
        <f aca="false">+BB4</f>
        <v>Gamma Omicron</v>
      </c>
      <c r="GJ4" s="63" t="str">
        <f aca="false">+BC4</f>
        <v>Gamma Phi</v>
      </c>
      <c r="GK4" s="63" t="str">
        <f aca="false">+BD4</f>
        <v>Gamma Sigma</v>
      </c>
      <c r="GL4" s="63" t="str">
        <f aca="false">+BE4</f>
        <v>Gamma Theta</v>
      </c>
      <c r="GM4" s="63" t="str">
        <f aca="false">+BF4</f>
        <v>Iota</v>
      </c>
      <c r="GN4" s="63" t="e">
        <f aca="false">+#REF!</f>
        <v>#REF!</v>
      </c>
      <c r="GO4" s="63" t="str">
        <f aca="false">+BG4</f>
        <v>Iota Sigma</v>
      </c>
      <c r="GP4" s="63" t="str">
        <f aca="false">+BH4</f>
        <v>Iota Theta</v>
      </c>
      <c r="GQ4" s="63" t="str">
        <f aca="false">+BI4</f>
        <v>Kappa Alpha</v>
      </c>
      <c r="GR4" s="63" t="str">
        <f aca="false">+BJ4</f>
        <v>Kappa Chi</v>
      </c>
      <c r="GS4" s="63" t="str">
        <f aca="false">+BK4</f>
        <v>Kappa Delta</v>
      </c>
      <c r="GT4" s="63" t="str">
        <f aca="false">+BL4</f>
        <v>Kappa Gamma</v>
      </c>
      <c r="GU4" s="63" t="str">
        <f aca="false">+BM4</f>
        <v>Kappa Kappa</v>
      </c>
      <c r="GV4" s="63" t="e">
        <f aca="false">+#REF!</f>
        <v>#REF!</v>
      </c>
      <c r="GW4" s="63" t="str">
        <f aca="false">+BN4</f>
        <v>Kappa Omega</v>
      </c>
      <c r="GX4" s="63" t="str">
        <f aca="false">+BO4</f>
        <v>Kappa Omicron</v>
      </c>
      <c r="GY4" s="63" t="e">
        <f aca="false">+#REF!</f>
        <v>#REF!</v>
      </c>
      <c r="GZ4" s="63" t="str">
        <f aca="false">+BP4</f>
        <v>Kappa Rho</v>
      </c>
      <c r="HA4" s="63" t="str">
        <f aca="false">+BQ4</f>
        <v>Kappa Sigma</v>
      </c>
      <c r="HB4" s="63" t="str">
        <f aca="false">+BR4</f>
        <v>Kappa Tau</v>
      </c>
      <c r="HC4" s="63" t="str">
        <f aca="false">+BS4</f>
        <v>Lambda Alpha</v>
      </c>
      <c r="HD4" s="63" t="str">
        <f aca="false">+BT4</f>
        <v>Lambda Beta</v>
      </c>
      <c r="HE4" s="63" t="str">
        <f aca="false">+BU4</f>
        <v>Lambda Chi</v>
      </c>
      <c r="HF4" s="63" t="str">
        <f aca="false">+BV4</f>
        <v>Lambda Delta</v>
      </c>
      <c r="HG4" s="63" t="e">
        <f aca="false">+#REF!</f>
        <v>#REF!</v>
      </c>
      <c r="HH4" s="63" t="str">
        <f aca="false">+BW4</f>
        <v>Lambda Eta</v>
      </c>
      <c r="HI4" s="63" t="str">
        <f aca="false">+BX4</f>
        <v>Lambda Iota</v>
      </c>
      <c r="HJ4" s="63" t="str">
        <f aca="false">+BY4</f>
        <v>Lambda Omicron</v>
      </c>
      <c r="HK4" s="63" t="str">
        <f aca="false">+BZ4</f>
        <v>Lambda Rho</v>
      </c>
      <c r="HL4" s="63" t="str">
        <f aca="false">+CA4</f>
        <v>Lambda Sigma</v>
      </c>
      <c r="HM4" s="63" t="str">
        <f aca="false">+CB4</f>
        <v>Lambda Tau</v>
      </c>
      <c r="HN4" s="63" t="str">
        <f aca="false">+CC4</f>
        <v>Lambda Upsilon</v>
      </c>
      <c r="HO4" s="63" t="str">
        <f aca="false">+CD4</f>
        <v>Mu Lambda</v>
      </c>
      <c r="HP4" s="63" t="str">
        <f aca="false">+CE4</f>
        <v>Nu Beta</v>
      </c>
      <c r="HQ4" s="63" t="str">
        <f aca="false">+CF4</f>
        <v>Nu Omega</v>
      </c>
      <c r="HR4" s="63" t="str">
        <f aca="false">+CG4</f>
        <v>Nu Omicron</v>
      </c>
      <c r="HS4" s="63" t="str">
        <f aca="false">+CH4</f>
        <v>Omega</v>
      </c>
      <c r="HT4" s="63" t="str">
        <f aca="false">+CI4</f>
        <v>Omega Sigma</v>
      </c>
      <c r="HU4" s="63" t="str">
        <f aca="false">+CJ4</f>
        <v>Omega Upsilon</v>
      </c>
      <c r="HV4" s="63" t="str">
        <f aca="false">+CK4</f>
        <v>Omicron</v>
      </c>
      <c r="HW4" s="63" t="str">
        <f aca="false">+CM4</f>
        <v>Phi Beta</v>
      </c>
      <c r="HX4" s="63" t="str">
        <f aca="false">+CN4</f>
        <v>Phi Chi</v>
      </c>
      <c r="HY4" s="63" t="str">
        <f aca="false">+CO4</f>
        <v>Phi Delta</v>
      </c>
      <c r="HZ4" s="63" t="str">
        <f aca="false">+CP4</f>
        <v>Phi Gamma</v>
      </c>
      <c r="IA4" s="63" t="str">
        <f aca="false">+CQ4</f>
        <v>Phi Lambda</v>
      </c>
      <c r="IB4" s="63" t="str">
        <f aca="false">+CR4</f>
        <v>Phi Sigma</v>
      </c>
      <c r="IC4" s="63" t="str">
        <f aca="false">+CS4</f>
        <v>Phi Upsilon</v>
      </c>
      <c r="ID4" s="63" t="str">
        <f aca="false">+CT4</f>
        <v>Pi Alpha</v>
      </c>
      <c r="IE4" s="63" t="str">
        <f aca="false">+CU4</f>
        <v>Pi Delta</v>
      </c>
      <c r="IF4" s="63" t="str">
        <f aca="false">+CV4</f>
        <v>Pi Omicron</v>
      </c>
      <c r="IG4" s="63" t="str">
        <f aca="false">+CW4</f>
        <v>Pi Theta</v>
      </c>
      <c r="IH4" s="63" t="str">
        <f aca="false">+CX4</f>
        <v>Rho Beta</v>
      </c>
      <c r="II4" s="63" t="str">
        <f aca="false">+CY4</f>
        <v>Rho Delta</v>
      </c>
      <c r="IJ4" s="63" t="str">
        <f aca="false">+CZ4</f>
        <v>Rho Omicron</v>
      </c>
      <c r="IK4" s="63" t="str">
        <f aca="false">+DA4</f>
        <v>Sigma Alpha</v>
      </c>
      <c r="IL4" s="63" t="str">
        <f aca="false">+DB4</f>
        <v>Sigma Beta</v>
      </c>
      <c r="IM4" s="63" t="str">
        <f aca="false">+DC4</f>
        <v>Sigma Chi</v>
      </c>
      <c r="IN4" s="63" t="str">
        <f aca="false">+DD4</f>
        <v>Sigma Delta</v>
      </c>
      <c r="IO4" s="63" t="str">
        <f aca="false">+DE4</f>
        <v>Sigma Gamma</v>
      </c>
      <c r="IP4" s="63" t="str">
        <f aca="false">+DF4</f>
        <v>Sigma Omicron</v>
      </c>
      <c r="IQ4" s="63" t="str">
        <f aca="false">+DG4</f>
        <v>Sigma Phi</v>
      </c>
      <c r="IR4" s="63" t="str">
        <f aca="false">+DH4</f>
        <v>Sigma Rho</v>
      </c>
      <c r="IS4" s="63" t="str">
        <f aca="false">+DI4</f>
        <v>Sigma Tau</v>
      </c>
      <c r="IT4" s="63" t="str">
        <f aca="false">+DJ4</f>
        <v>Sigma Theta</v>
      </c>
      <c r="IU4" s="63" t="e">
        <f aca="false">+#REF!</f>
        <v>#REF!</v>
      </c>
      <c r="IV4" s="63" t="str">
        <f aca="false">+DK4</f>
        <v>Tau Delta</v>
      </c>
      <c r="IW4" s="63" t="str">
        <f aca="false">+DL4</f>
        <v>Tau Gamma</v>
      </c>
      <c r="IX4" s="63" t="str">
        <f aca="false">+DM4</f>
        <v>Tau Lambda</v>
      </c>
      <c r="IY4" s="63" t="str">
        <f aca="false">+DN4</f>
        <v>Tau Omega</v>
      </c>
      <c r="IZ4" s="63" t="str">
        <f aca="false">+DO4</f>
        <v>Tau Omicron</v>
      </c>
      <c r="JA4" s="63" t="str">
        <f aca="false">+DQ4</f>
        <v>Theta Beta</v>
      </c>
      <c r="JB4" s="63" t="str">
        <f aca="false">+DR4</f>
        <v>Theta Chi</v>
      </c>
      <c r="JC4" s="63" t="str">
        <f aca="false">+DS4</f>
        <v>Theta Iota</v>
      </c>
      <c r="JD4" s="63" t="str">
        <f aca="false">+DT4</f>
        <v>Theta Omega</v>
      </c>
      <c r="JE4" s="63" t="str">
        <f aca="false">+DU4</f>
        <v>Theta Pi</v>
      </c>
      <c r="JF4" s="63" t="str">
        <f aca="false">+DV4</f>
        <v>Theta Psi</v>
      </c>
      <c r="JG4" s="63" t="str">
        <f aca="false">+DX4</f>
        <v>Upsilon</v>
      </c>
      <c r="JH4" s="63" t="str">
        <f aca="false">+DY4</f>
        <v>Upsilon Beta</v>
      </c>
      <c r="JI4" s="63" t="str">
        <f aca="false">+DZ4</f>
        <v>Upsilon Lambda</v>
      </c>
      <c r="JJ4" s="63" t="str">
        <f aca="false">+EA4</f>
        <v>Xi</v>
      </c>
      <c r="JK4" s="63" t="str">
        <f aca="false">+EB4</f>
        <v>Xi Omicron</v>
      </c>
      <c r="JL4" s="63" t="str">
        <f aca="false">+EC4</f>
        <v>Xi Rho</v>
      </c>
      <c r="JM4" s="63" t="str">
        <f aca="false">+ED4</f>
        <v>Zeta</v>
      </c>
      <c r="JN4" s="63" t="str">
        <f aca="false">+EE4</f>
        <v>Zeta Pi</v>
      </c>
      <c r="JO4" s="63" t="str">
        <f aca="false">+EF4</f>
        <v>Zeta Psi</v>
      </c>
      <c r="JP4" s="63" t="str">
        <f aca="false">+EG4</f>
        <v>Zeta Theta</v>
      </c>
      <c r="JQ4" s="63"/>
      <c r="JR4" s="63"/>
      <c r="JS4" s="63"/>
      <c r="JT4" s="63"/>
      <c r="JU4" s="63"/>
      <c r="JV4" s="63"/>
      <c r="JW4" s="63"/>
      <c r="JX4" s="63"/>
      <c r="JY4" s="63"/>
      <c r="JZ4" s="63"/>
      <c r="KA4" s="63"/>
      <c r="KB4" s="63"/>
      <c r="KC4" s="63"/>
      <c r="KD4" s="63"/>
      <c r="KE4" s="63"/>
      <c r="KF4" s="63"/>
      <c r="KG4" s="63"/>
      <c r="KH4" s="63"/>
      <c r="KI4" s="63"/>
      <c r="KJ4" s="63"/>
      <c r="KK4" s="63"/>
      <c r="KL4" s="63"/>
      <c r="KM4" s="63"/>
      <c r="KN4" s="63"/>
      <c r="KO4" s="63"/>
      <c r="KP4" s="63"/>
      <c r="KQ4" s="63"/>
      <c r="KR4" s="63"/>
      <c r="KS4" s="63"/>
      <c r="KT4" s="63"/>
      <c r="KU4" s="63"/>
      <c r="KV4" s="63"/>
      <c r="KW4" s="63"/>
      <c r="KX4" s="63"/>
      <c r="KY4" s="63"/>
      <c r="KZ4" s="63"/>
      <c r="LA4" s="63"/>
      <c r="LB4" s="63"/>
      <c r="LC4" s="63"/>
      <c r="LD4" s="63"/>
      <c r="LE4" s="63"/>
      <c r="LF4" s="63"/>
      <c r="LG4" s="63"/>
      <c r="LH4" s="63"/>
      <c r="LI4" s="63"/>
      <c r="LJ4" s="63"/>
      <c r="LK4" s="63"/>
      <c r="LL4" s="63"/>
      <c r="LM4" s="63"/>
      <c r="LN4" s="63"/>
      <c r="LO4" s="63"/>
      <c r="LP4" s="63"/>
      <c r="LQ4" s="63"/>
      <c r="LR4" s="63"/>
      <c r="LS4" s="63"/>
      <c r="LT4" s="63"/>
      <c r="LU4" s="63"/>
      <c r="LV4" s="63"/>
      <c r="LW4" s="63"/>
      <c r="LX4" s="63"/>
      <c r="LY4" s="63"/>
      <c r="LZ4" s="63"/>
      <c r="MA4" s="63"/>
      <c r="MB4" s="63"/>
      <c r="MC4" s="63"/>
      <c r="MD4" s="63"/>
      <c r="ME4" s="63"/>
      <c r="MF4" s="63"/>
      <c r="MG4" s="63"/>
      <c r="MH4" s="63"/>
      <c r="MI4" s="63"/>
      <c r="MJ4" s="63"/>
      <c r="MK4" s="63"/>
      <c r="ML4" s="63"/>
      <c r="MM4" s="63"/>
      <c r="MN4" s="63"/>
      <c r="MO4" s="63"/>
      <c r="MP4" s="63"/>
      <c r="MQ4" s="63"/>
      <c r="MR4" s="63"/>
      <c r="MS4" s="63"/>
      <c r="MT4" s="63"/>
      <c r="MU4" s="63"/>
      <c r="MV4" s="63"/>
      <c r="MW4" s="63"/>
      <c r="MX4" s="63"/>
      <c r="MY4" s="63"/>
      <c r="MZ4" s="63"/>
      <c r="NA4" s="63"/>
      <c r="NB4" s="63"/>
      <c r="NC4" s="63"/>
      <c r="ND4" s="63"/>
      <c r="NE4" s="63"/>
      <c r="NF4" s="63"/>
      <c r="NG4" s="63"/>
      <c r="NH4" s="63"/>
      <c r="NI4" s="63"/>
      <c r="NJ4" s="63"/>
      <c r="NK4" s="63"/>
      <c r="NL4" s="63"/>
      <c r="NM4" s="63"/>
      <c r="NN4" s="63"/>
      <c r="NO4" s="63"/>
      <c r="NP4" s="63"/>
      <c r="NQ4" s="63"/>
      <c r="NR4" s="63"/>
      <c r="NS4" s="63"/>
      <c r="NT4" s="63"/>
    </row>
    <row r="5" s="108" customFormat="true" ht="13.8" hidden="false" customHeight="false" outlineLevel="0" collapsed="false">
      <c r="A5" s="103"/>
      <c r="B5" s="103"/>
      <c r="C5" s="103"/>
      <c r="D5" s="103"/>
      <c r="E5" s="103"/>
      <c r="F5" s="135"/>
      <c r="G5" s="135"/>
      <c r="H5" s="135"/>
      <c r="I5" s="135"/>
      <c r="J5" s="135"/>
      <c r="K5" s="135"/>
      <c r="L5" s="135"/>
      <c r="M5" s="135"/>
      <c r="N5" s="135"/>
      <c r="O5" s="135"/>
      <c r="P5" s="135"/>
      <c r="Q5" s="135"/>
      <c r="R5" s="135"/>
      <c r="S5" s="135"/>
      <c r="T5" s="135"/>
      <c r="U5" s="135"/>
      <c r="V5" s="135"/>
      <c r="W5" s="135"/>
      <c r="X5" s="135"/>
      <c r="Y5" s="135"/>
      <c r="Z5" s="135"/>
      <c r="AA5" s="135"/>
      <c r="AB5" s="135"/>
      <c r="AC5" s="135"/>
      <c r="AD5" s="135"/>
      <c r="AE5" s="135"/>
      <c r="AF5" s="135"/>
      <c r="AG5" s="135"/>
      <c r="AH5" s="135"/>
      <c r="AI5" s="135"/>
      <c r="AJ5" s="135"/>
      <c r="AK5" s="135"/>
      <c r="AL5" s="135"/>
      <c r="AM5" s="135"/>
      <c r="AN5" s="135"/>
      <c r="AO5" s="135"/>
      <c r="AP5" s="135"/>
      <c r="AQ5" s="135"/>
      <c r="AR5" s="135"/>
      <c r="AS5" s="135"/>
      <c r="AT5" s="135"/>
      <c r="AU5" s="135"/>
      <c r="AV5" s="135"/>
      <c r="AW5" s="135"/>
      <c r="AX5" s="135"/>
      <c r="AY5" s="135"/>
      <c r="AZ5" s="135"/>
      <c r="BA5" s="135"/>
      <c r="BB5" s="135"/>
      <c r="BC5" s="135"/>
      <c r="BD5" s="135"/>
      <c r="BE5" s="135"/>
      <c r="BF5" s="135"/>
      <c r="BG5" s="135"/>
      <c r="BH5" s="135"/>
      <c r="BI5" s="135"/>
      <c r="BJ5" s="135"/>
      <c r="BK5" s="135"/>
      <c r="BL5" s="135"/>
      <c r="BM5" s="135"/>
      <c r="BN5" s="135"/>
      <c r="BO5" s="135"/>
      <c r="BP5" s="135"/>
      <c r="BQ5" s="135"/>
      <c r="BR5" s="135"/>
      <c r="BS5" s="135"/>
      <c r="BT5" s="135"/>
      <c r="BU5" s="135"/>
      <c r="BV5" s="135"/>
      <c r="BW5" s="135"/>
      <c r="BX5" s="135"/>
      <c r="BY5" s="135"/>
      <c r="BZ5" s="135"/>
      <c r="CA5" s="135"/>
      <c r="CB5" s="135"/>
      <c r="CC5" s="135"/>
      <c r="CD5" s="135"/>
      <c r="CE5" s="135"/>
      <c r="CF5" s="135"/>
      <c r="CG5" s="135"/>
      <c r="CH5" s="135"/>
      <c r="CI5" s="135"/>
      <c r="CJ5" s="135"/>
      <c r="CK5" s="135"/>
      <c r="CL5" s="135"/>
      <c r="CM5" s="135"/>
      <c r="CN5" s="135"/>
      <c r="CO5" s="135"/>
      <c r="CP5" s="135"/>
      <c r="CQ5" s="135"/>
      <c r="CR5" s="135"/>
      <c r="CS5" s="135"/>
      <c r="CT5" s="135"/>
      <c r="CU5" s="135"/>
      <c r="CV5" s="135"/>
      <c r="CW5" s="135"/>
      <c r="CX5" s="135"/>
      <c r="CY5" s="135"/>
      <c r="CZ5" s="135"/>
      <c r="DA5" s="135"/>
      <c r="DB5" s="135"/>
      <c r="DC5" s="135"/>
      <c r="DD5" s="135"/>
      <c r="DE5" s="135"/>
      <c r="DF5" s="135"/>
      <c r="DG5" s="135"/>
      <c r="DH5" s="135"/>
      <c r="DI5" s="135"/>
      <c r="DJ5" s="135"/>
      <c r="DK5" s="135"/>
      <c r="DL5" s="135"/>
      <c r="DM5" s="135"/>
      <c r="DN5" s="135"/>
      <c r="DO5" s="135"/>
      <c r="DP5" s="135"/>
      <c r="DQ5" s="135"/>
      <c r="DR5" s="135"/>
      <c r="DS5" s="135"/>
      <c r="DT5" s="135"/>
      <c r="DU5" s="135"/>
      <c r="DV5" s="135"/>
      <c r="DW5" s="135"/>
      <c r="DX5" s="135"/>
      <c r="DY5" s="135"/>
      <c r="DZ5" s="135"/>
      <c r="EA5" s="135"/>
      <c r="EB5" s="135"/>
      <c r="EC5" s="135"/>
      <c r="ED5" s="135"/>
      <c r="EE5" s="135"/>
      <c r="EF5" s="135"/>
      <c r="EG5" s="135"/>
      <c r="EI5" s="136" t="n">
        <f aca="false">EG5</f>
        <v>0</v>
      </c>
      <c r="EK5" s="137" t="n">
        <v>48488</v>
      </c>
      <c r="AMJ5" s="0"/>
    </row>
    <row r="6" customFormat="false" ht="13.8" hidden="false" customHeight="false" outlineLevel="0" collapsed="false">
      <c r="A6" s="76"/>
      <c r="B6" s="76"/>
      <c r="C6" s="76" t="s">
        <v>12</v>
      </c>
      <c r="D6" s="76"/>
      <c r="E6" s="76"/>
      <c r="F6" s="138"/>
      <c r="G6" s="138"/>
      <c r="H6" s="138"/>
      <c r="I6" s="138"/>
      <c r="J6" s="138"/>
      <c r="K6" s="138"/>
      <c r="L6" s="138"/>
      <c r="M6" s="138"/>
      <c r="N6" s="138"/>
      <c r="O6" s="138"/>
      <c r="P6" s="138"/>
      <c r="Q6" s="138"/>
      <c r="R6" s="138"/>
      <c r="S6" s="138"/>
      <c r="T6" s="138"/>
      <c r="U6" s="138"/>
      <c r="V6" s="138"/>
      <c r="W6" s="138"/>
      <c r="X6" s="138"/>
      <c r="Y6" s="138"/>
      <c r="Z6" s="138"/>
      <c r="AA6" s="138"/>
      <c r="AB6" s="138"/>
      <c r="AC6" s="138"/>
      <c r="AD6" s="138"/>
      <c r="AE6" s="138"/>
      <c r="AF6" s="138"/>
      <c r="AG6" s="138"/>
      <c r="AH6" s="138"/>
      <c r="AI6" s="138"/>
      <c r="AJ6" s="138"/>
      <c r="AK6" s="138"/>
      <c r="AL6" s="138"/>
      <c r="AM6" s="138"/>
      <c r="AN6" s="138"/>
      <c r="AO6" s="138"/>
      <c r="AP6" s="138"/>
      <c r="AQ6" s="138"/>
      <c r="AR6" s="138"/>
      <c r="AS6" s="138"/>
      <c r="AT6" s="138"/>
      <c r="AU6" s="138"/>
      <c r="AV6" s="138"/>
      <c r="AW6" s="138"/>
      <c r="AX6" s="138"/>
      <c r="AY6" s="138"/>
      <c r="AZ6" s="138"/>
      <c r="BA6" s="138"/>
      <c r="BB6" s="138"/>
      <c r="BC6" s="138"/>
      <c r="BD6" s="138"/>
      <c r="BE6" s="138"/>
      <c r="BF6" s="138"/>
      <c r="BG6" s="138"/>
      <c r="BH6" s="138"/>
      <c r="BI6" s="138"/>
      <c r="BJ6" s="138"/>
      <c r="BK6" s="138"/>
      <c r="BL6" s="138"/>
      <c r="BM6" s="138"/>
      <c r="BN6" s="138"/>
      <c r="BO6" s="138"/>
      <c r="BP6" s="138"/>
      <c r="BQ6" s="138"/>
      <c r="BR6" s="138"/>
      <c r="BS6" s="138"/>
      <c r="BT6" s="138"/>
      <c r="BU6" s="138"/>
      <c r="BV6" s="138"/>
      <c r="BW6" s="138"/>
      <c r="BX6" s="138"/>
      <c r="BY6" s="138"/>
      <c r="BZ6" s="138"/>
      <c r="CA6" s="138"/>
      <c r="CB6" s="138"/>
      <c r="CC6" s="138"/>
      <c r="CD6" s="138"/>
      <c r="CE6" s="138"/>
      <c r="CF6" s="138"/>
      <c r="CG6" s="138"/>
      <c r="CH6" s="138"/>
      <c r="CI6" s="138"/>
      <c r="CJ6" s="138"/>
      <c r="CK6" s="138"/>
      <c r="CL6" s="138"/>
      <c r="CM6" s="138"/>
      <c r="CN6" s="138"/>
      <c r="CO6" s="138"/>
      <c r="CP6" s="138"/>
      <c r="CQ6" s="138"/>
      <c r="CR6" s="138"/>
      <c r="CS6" s="138"/>
      <c r="CT6" s="138"/>
      <c r="CU6" s="138"/>
      <c r="CV6" s="138"/>
      <c r="CW6" s="138"/>
      <c r="CX6" s="138"/>
      <c r="CY6" s="138"/>
      <c r="CZ6" s="138"/>
      <c r="DA6" s="138"/>
      <c r="DB6" s="138"/>
      <c r="DC6" s="138"/>
      <c r="DD6" s="138"/>
      <c r="DE6" s="138"/>
      <c r="DF6" s="138"/>
      <c r="DG6" s="138"/>
      <c r="DH6" s="138"/>
      <c r="DI6" s="138"/>
      <c r="DJ6" s="138"/>
      <c r="DK6" s="138"/>
      <c r="DL6" s="138"/>
      <c r="DM6" s="138"/>
      <c r="DN6" s="138"/>
      <c r="DO6" s="138"/>
      <c r="DP6" s="138"/>
      <c r="DQ6" s="138"/>
      <c r="DR6" s="138"/>
      <c r="DS6" s="138"/>
      <c r="DT6" s="138"/>
      <c r="DU6" s="138"/>
      <c r="DV6" s="138"/>
      <c r="DW6" s="138"/>
      <c r="DX6" s="138"/>
      <c r="DY6" s="138"/>
      <c r="DZ6" s="138"/>
      <c r="EA6" s="138"/>
      <c r="EB6" s="138"/>
      <c r="EC6" s="138"/>
      <c r="ED6" s="138"/>
      <c r="EE6" s="138"/>
      <c r="EF6" s="138"/>
      <c r="EG6" s="138"/>
      <c r="EH6" s="0"/>
      <c r="EI6" s="109"/>
      <c r="EK6" s="139" t="n">
        <v>41291.25</v>
      </c>
    </row>
    <row r="7" customFormat="false" ht="14.9" hidden="false" customHeight="false" outlineLevel="0" collapsed="false">
      <c r="A7" s="76"/>
      <c r="B7" s="76"/>
      <c r="C7" s="76"/>
      <c r="D7" s="76" t="s">
        <v>59</v>
      </c>
      <c r="E7" s="76"/>
      <c r="F7" s="138"/>
      <c r="G7" s="138"/>
      <c r="H7" s="138"/>
      <c r="I7" s="138"/>
      <c r="J7" s="138"/>
      <c r="K7" s="138"/>
      <c r="L7" s="138"/>
      <c r="M7" s="138"/>
      <c r="N7" s="138"/>
      <c r="O7" s="138"/>
      <c r="P7" s="138"/>
      <c r="Q7" s="138"/>
      <c r="R7" s="138"/>
      <c r="S7" s="138"/>
      <c r="T7" s="138"/>
      <c r="U7" s="138"/>
      <c r="V7" s="138"/>
      <c r="W7" s="138"/>
      <c r="X7" s="138"/>
      <c r="Y7" s="138"/>
      <c r="Z7" s="138"/>
      <c r="AA7" s="138"/>
      <c r="AB7" s="138"/>
      <c r="AC7" s="138"/>
      <c r="AD7" s="138"/>
      <c r="AE7" s="138"/>
      <c r="AF7" s="138"/>
      <c r="AG7" s="138"/>
      <c r="AH7" s="138"/>
      <c r="AI7" s="138"/>
      <c r="AJ7" s="138"/>
      <c r="AK7" s="138"/>
      <c r="AL7" s="138"/>
      <c r="AM7" s="138"/>
      <c r="AN7" s="138"/>
      <c r="AO7" s="138"/>
      <c r="AP7" s="138"/>
      <c r="AQ7" s="138"/>
      <c r="AR7" s="138"/>
      <c r="AS7" s="138"/>
      <c r="AT7" s="138"/>
      <c r="AU7" s="138"/>
      <c r="AV7" s="138"/>
      <c r="AW7" s="138"/>
      <c r="AX7" s="138"/>
      <c r="AY7" s="138"/>
      <c r="AZ7" s="138"/>
      <c r="BA7" s="138"/>
      <c r="BB7" s="138"/>
      <c r="BC7" s="138"/>
      <c r="BD7" s="138"/>
      <c r="BE7" s="138"/>
      <c r="BF7" s="138"/>
      <c r="BG7" s="138"/>
      <c r="BH7" s="138"/>
      <c r="BI7" s="138"/>
      <c r="BJ7" s="138"/>
      <c r="BK7" s="138"/>
      <c r="BL7" s="138"/>
      <c r="BM7" s="138"/>
      <c r="BN7" s="138"/>
      <c r="BO7" s="138"/>
      <c r="BP7" s="138"/>
      <c r="BQ7" s="138"/>
      <c r="BR7" s="138"/>
      <c r="BS7" s="138"/>
      <c r="BT7" s="138"/>
      <c r="BU7" s="138"/>
      <c r="BV7" s="138"/>
      <c r="BW7" s="138"/>
      <c r="BX7" s="138"/>
      <c r="BY7" s="138"/>
      <c r="BZ7" s="138"/>
      <c r="CA7" s="138"/>
      <c r="CB7" s="138"/>
      <c r="CC7" s="138"/>
      <c r="CD7" s="138"/>
      <c r="CE7" s="138"/>
      <c r="CF7" s="138"/>
      <c r="CG7" s="138"/>
      <c r="CH7" s="138"/>
      <c r="CI7" s="138"/>
      <c r="CJ7" s="138"/>
      <c r="CK7" s="138"/>
      <c r="CL7" s="138"/>
      <c r="CM7" s="138"/>
      <c r="CN7" s="138"/>
      <c r="CO7" s="138"/>
      <c r="CP7" s="138"/>
      <c r="CQ7" s="138"/>
      <c r="CR7" s="138"/>
      <c r="CS7" s="138"/>
      <c r="CT7" s="138"/>
      <c r="CU7" s="138"/>
      <c r="CV7" s="138"/>
      <c r="CW7" s="138"/>
      <c r="CX7" s="138"/>
      <c r="CY7" s="138"/>
      <c r="CZ7" s="138"/>
      <c r="DA7" s="138"/>
      <c r="DB7" s="138"/>
      <c r="DC7" s="138"/>
      <c r="DD7" s="138"/>
      <c r="DE7" s="138"/>
      <c r="DF7" s="138"/>
      <c r="DG7" s="138"/>
      <c r="DH7" s="138"/>
      <c r="DI7" s="138"/>
      <c r="DJ7" s="138"/>
      <c r="DK7" s="138"/>
      <c r="DL7" s="138"/>
      <c r="DM7" s="138"/>
      <c r="DN7" s="138"/>
      <c r="DO7" s="138"/>
      <c r="DP7" s="138"/>
      <c r="DQ7" s="138"/>
      <c r="DR7" s="138"/>
      <c r="DS7" s="138"/>
      <c r="DT7" s="138"/>
      <c r="DU7" s="138"/>
      <c r="DV7" s="138"/>
      <c r="DW7" s="138"/>
      <c r="DX7" s="138"/>
      <c r="DY7" s="138"/>
      <c r="DZ7" s="138"/>
      <c r="EA7" s="138"/>
      <c r="EB7" s="138"/>
      <c r="EC7" s="138"/>
      <c r="ED7" s="138"/>
      <c r="EE7" s="138"/>
      <c r="EF7" s="138"/>
      <c r="EG7" s="138"/>
      <c r="EH7" s="0"/>
      <c r="EI7" s="109"/>
      <c r="EK7" s="139" t="n">
        <v>1295595</v>
      </c>
      <c r="EM7" s="140" t="n">
        <v>0</v>
      </c>
      <c r="EN7" s="140" t="n">
        <v>0</v>
      </c>
      <c r="EO7" s="140" t="n">
        <v>0</v>
      </c>
      <c r="EP7" s="140" t="n">
        <v>0</v>
      </c>
      <c r="EQ7" s="140" t="n">
        <v>0</v>
      </c>
      <c r="ER7" s="140" t="n">
        <v>0</v>
      </c>
      <c r="ES7" s="140" t="n">
        <v>0</v>
      </c>
      <c r="ET7" s="140" t="n">
        <v>0</v>
      </c>
      <c r="EU7" s="140" t="n">
        <v>0</v>
      </c>
      <c r="EV7" s="140" t="n">
        <v>0</v>
      </c>
      <c r="EW7" s="140" t="n">
        <v>0</v>
      </c>
      <c r="EX7" s="140" t="n">
        <v>0</v>
      </c>
      <c r="EY7" s="140" t="n">
        <v>0</v>
      </c>
      <c r="EZ7" s="140" t="n">
        <v>0</v>
      </c>
      <c r="FA7" s="140" t="n">
        <v>0</v>
      </c>
      <c r="FB7" s="140" t="n">
        <v>0</v>
      </c>
      <c r="FC7" s="140" t="n">
        <v>0</v>
      </c>
      <c r="FD7" s="140" t="n">
        <v>0</v>
      </c>
      <c r="FE7" s="140" t="n">
        <v>0</v>
      </c>
      <c r="FF7" s="140" t="n">
        <v>0</v>
      </c>
      <c r="FG7" s="140" t="n">
        <v>0</v>
      </c>
      <c r="FH7" s="140" t="n">
        <v>0</v>
      </c>
      <c r="FI7" s="140" t="n">
        <v>0</v>
      </c>
      <c r="FJ7" s="140" t="n">
        <v>0</v>
      </c>
      <c r="FK7" s="140" t="n">
        <v>0</v>
      </c>
      <c r="FL7" s="140" t="n">
        <v>0</v>
      </c>
      <c r="FM7" s="140" t="n">
        <v>0</v>
      </c>
      <c r="FN7" s="140" t="n">
        <v>0</v>
      </c>
      <c r="FO7" s="140" t="n">
        <v>0</v>
      </c>
      <c r="FP7" s="140" t="n">
        <v>0</v>
      </c>
      <c r="FQ7" s="140" t="n">
        <v>0</v>
      </c>
      <c r="FR7" s="140" t="n">
        <v>0</v>
      </c>
      <c r="FS7" s="140" t="n">
        <v>0</v>
      </c>
      <c r="FT7" s="140" t="n">
        <v>0</v>
      </c>
      <c r="FU7" s="140" t="n">
        <v>0</v>
      </c>
      <c r="FV7" s="140" t="n">
        <v>0</v>
      </c>
      <c r="FW7" s="140" t="n">
        <v>0</v>
      </c>
      <c r="FX7" s="140" t="n">
        <v>0</v>
      </c>
      <c r="FY7" s="140" t="n">
        <v>0</v>
      </c>
      <c r="FZ7" s="140" t="n">
        <v>0</v>
      </c>
      <c r="GA7" s="140" t="n">
        <v>0</v>
      </c>
      <c r="GB7" s="140" t="n">
        <v>0</v>
      </c>
      <c r="GC7" s="140" t="n">
        <v>0</v>
      </c>
      <c r="GD7" s="140" t="n">
        <v>0</v>
      </c>
      <c r="GE7" s="140" t="n">
        <v>0</v>
      </c>
      <c r="GF7" s="140" t="n">
        <v>0</v>
      </c>
      <c r="GG7" s="140" t="n">
        <v>0</v>
      </c>
      <c r="GH7" s="140" t="n">
        <v>0</v>
      </c>
      <c r="GI7" s="140" t="n">
        <v>0</v>
      </c>
      <c r="GJ7" s="140" t="n">
        <v>0</v>
      </c>
      <c r="GK7" s="140" t="n">
        <v>0</v>
      </c>
      <c r="GL7" s="140" t="n">
        <v>0</v>
      </c>
      <c r="GM7" s="140" t="n">
        <v>0</v>
      </c>
      <c r="GN7" s="140" t="n">
        <v>0</v>
      </c>
      <c r="GO7" s="140" t="n">
        <v>0</v>
      </c>
      <c r="GP7" s="140" t="n">
        <v>0</v>
      </c>
      <c r="GQ7" s="140" t="n">
        <v>0</v>
      </c>
      <c r="GR7" s="140" t="n">
        <v>0</v>
      </c>
      <c r="GS7" s="140" t="n">
        <v>0</v>
      </c>
      <c r="GT7" s="140" t="n">
        <v>0</v>
      </c>
      <c r="GU7" s="140" t="n">
        <v>0</v>
      </c>
      <c r="GV7" s="140" t="n">
        <v>0</v>
      </c>
      <c r="GW7" s="140" t="n">
        <v>0</v>
      </c>
      <c r="GX7" s="140" t="n">
        <v>0</v>
      </c>
      <c r="GY7" s="140" t="n">
        <v>0</v>
      </c>
      <c r="GZ7" s="140" t="n">
        <v>0</v>
      </c>
      <c r="HA7" s="140" t="n">
        <v>0</v>
      </c>
      <c r="HB7" s="140" t="n">
        <v>0</v>
      </c>
      <c r="HC7" s="140" t="n">
        <v>0</v>
      </c>
      <c r="HD7" s="140" t="n">
        <v>0</v>
      </c>
      <c r="HE7" s="140" t="n">
        <v>0</v>
      </c>
      <c r="HF7" s="140" t="n">
        <v>0</v>
      </c>
      <c r="HG7" s="140" t="n">
        <v>0</v>
      </c>
      <c r="HH7" s="140" t="n">
        <v>0</v>
      </c>
      <c r="HI7" s="140" t="n">
        <v>0</v>
      </c>
      <c r="HJ7" s="140" t="n">
        <v>0</v>
      </c>
      <c r="HK7" s="140" t="n">
        <v>0</v>
      </c>
      <c r="HL7" s="140" t="n">
        <v>0</v>
      </c>
      <c r="HM7" s="140" t="n">
        <v>0</v>
      </c>
      <c r="HN7" s="140" t="n">
        <v>0</v>
      </c>
      <c r="HO7" s="140" t="n">
        <v>0</v>
      </c>
      <c r="HP7" s="140" t="n">
        <v>0</v>
      </c>
      <c r="HQ7" s="140" t="n">
        <v>0</v>
      </c>
      <c r="HR7" s="140" t="n">
        <v>0</v>
      </c>
      <c r="HS7" s="140" t="n">
        <v>0</v>
      </c>
      <c r="HT7" s="140" t="n">
        <v>0</v>
      </c>
      <c r="HU7" s="140" t="n">
        <v>0</v>
      </c>
      <c r="HV7" s="140" t="n">
        <v>0</v>
      </c>
      <c r="HW7" s="140" t="n">
        <v>0</v>
      </c>
      <c r="HX7" s="140" t="n">
        <v>0</v>
      </c>
      <c r="HY7" s="140" t="n">
        <v>0</v>
      </c>
      <c r="HZ7" s="140" t="n">
        <v>0</v>
      </c>
      <c r="IA7" s="140" t="n">
        <v>0</v>
      </c>
      <c r="IB7" s="140" t="n">
        <v>0</v>
      </c>
      <c r="IC7" s="140" t="n">
        <v>0</v>
      </c>
      <c r="ID7" s="140" t="n">
        <v>0</v>
      </c>
      <c r="IE7" s="140" t="n">
        <v>0</v>
      </c>
      <c r="IF7" s="140" t="n">
        <v>0</v>
      </c>
      <c r="IG7" s="140" t="n">
        <v>0</v>
      </c>
      <c r="IH7" s="140" t="n">
        <v>0</v>
      </c>
      <c r="II7" s="140" t="n">
        <v>0</v>
      </c>
      <c r="IJ7" s="140" t="n">
        <v>0</v>
      </c>
      <c r="IK7" s="140" t="n">
        <v>0</v>
      </c>
      <c r="IL7" s="140" t="n">
        <v>0</v>
      </c>
      <c r="IM7" s="140" t="n">
        <v>0</v>
      </c>
      <c r="IN7" s="140" t="n">
        <v>0</v>
      </c>
      <c r="IO7" s="140" t="n">
        <v>0</v>
      </c>
      <c r="IP7" s="140" t="n">
        <v>0</v>
      </c>
      <c r="IQ7" s="140" t="n">
        <v>0</v>
      </c>
      <c r="IR7" s="140" t="n">
        <v>0</v>
      </c>
      <c r="IS7" s="140" t="n">
        <v>0</v>
      </c>
      <c r="IT7" s="140" t="n">
        <v>0</v>
      </c>
      <c r="IU7" s="140" t="n">
        <v>0</v>
      </c>
      <c r="IV7" s="140" t="n">
        <v>0</v>
      </c>
      <c r="IW7" s="140" t="n">
        <v>0</v>
      </c>
      <c r="IX7" s="140" t="n">
        <v>0</v>
      </c>
      <c r="IY7" s="140" t="n">
        <v>0</v>
      </c>
      <c r="IZ7" s="140" t="n">
        <v>0</v>
      </c>
      <c r="JA7" s="140" t="n">
        <v>0</v>
      </c>
      <c r="JB7" s="140" t="n">
        <v>0</v>
      </c>
      <c r="JC7" s="140" t="n">
        <v>0</v>
      </c>
      <c r="JD7" s="140" t="n">
        <v>0</v>
      </c>
      <c r="JE7" s="140" t="n">
        <v>0</v>
      </c>
      <c r="JF7" s="140" t="n">
        <v>0</v>
      </c>
      <c r="JG7" s="140" t="n">
        <v>0</v>
      </c>
      <c r="JH7" s="140" t="n">
        <v>0</v>
      </c>
      <c r="JI7" s="140" t="n">
        <v>0</v>
      </c>
      <c r="JJ7" s="140" t="n">
        <v>0</v>
      </c>
      <c r="JK7" s="140" t="n">
        <v>0</v>
      </c>
      <c r="JL7" s="140" t="n">
        <v>0</v>
      </c>
      <c r="JM7" s="140" t="n">
        <v>0</v>
      </c>
      <c r="JN7" s="140" t="n">
        <v>0</v>
      </c>
      <c r="JO7" s="140" t="n">
        <v>0</v>
      </c>
      <c r="JP7" s="140" t="n">
        <v>0</v>
      </c>
    </row>
    <row r="8" customFormat="false" ht="14.9" hidden="false" customHeight="false" outlineLevel="0" collapsed="false">
      <c r="A8" s="76"/>
      <c r="B8" s="76"/>
      <c r="C8" s="76"/>
      <c r="D8" s="76"/>
      <c r="E8" s="76" t="s">
        <v>60</v>
      </c>
      <c r="F8" s="141" t="n">
        <v>0</v>
      </c>
      <c r="G8" s="141" t="n">
        <v>5500</v>
      </c>
      <c r="H8" s="141" t="n">
        <v>19000</v>
      </c>
      <c r="I8" s="141" t="n">
        <v>0</v>
      </c>
      <c r="J8" s="141" t="n">
        <v>20000</v>
      </c>
      <c r="K8" s="141" t="n">
        <v>7000</v>
      </c>
      <c r="L8" s="141" t="n">
        <v>0</v>
      </c>
      <c r="M8" s="141" t="n">
        <v>0</v>
      </c>
      <c r="N8" s="141" t="n">
        <v>17000.01</v>
      </c>
      <c r="O8" s="141" t="n">
        <v>0</v>
      </c>
      <c r="P8" s="141" t="n">
        <v>0</v>
      </c>
      <c r="Q8" s="141" t="n">
        <v>2000</v>
      </c>
      <c r="R8" s="141" t="n">
        <v>0</v>
      </c>
      <c r="S8" s="141" t="n">
        <v>0</v>
      </c>
      <c r="T8" s="141" t="n">
        <v>0</v>
      </c>
      <c r="U8" s="141" t="n">
        <v>15500</v>
      </c>
      <c r="V8" s="141" t="n">
        <v>0</v>
      </c>
      <c r="W8" s="141" t="n">
        <v>52412.5</v>
      </c>
      <c r="X8" s="141"/>
      <c r="Y8" s="141" t="n">
        <v>0</v>
      </c>
      <c r="Z8" s="141" t="n">
        <v>0</v>
      </c>
      <c r="AA8" s="141" t="n">
        <v>16500</v>
      </c>
      <c r="AB8" s="141" t="n">
        <v>0</v>
      </c>
      <c r="AC8" s="141" t="n">
        <v>0</v>
      </c>
      <c r="AD8" s="141" t="n">
        <v>2500</v>
      </c>
      <c r="AE8" s="141" t="n">
        <v>0</v>
      </c>
      <c r="AF8" s="141" t="n">
        <v>0</v>
      </c>
      <c r="AG8" s="141" t="n">
        <v>0</v>
      </c>
      <c r="AH8" s="141" t="n">
        <v>0</v>
      </c>
      <c r="AI8" s="141" t="n">
        <v>0</v>
      </c>
      <c r="AJ8" s="141" t="n">
        <v>0</v>
      </c>
      <c r="AK8" s="141" t="n">
        <v>0</v>
      </c>
      <c r="AL8" s="141" t="n">
        <v>0</v>
      </c>
      <c r="AM8" s="141" t="n">
        <v>0</v>
      </c>
      <c r="AN8" s="141" t="n">
        <v>0</v>
      </c>
      <c r="AO8" s="141" t="n">
        <v>0</v>
      </c>
      <c r="AP8" s="141" t="n">
        <v>23000</v>
      </c>
      <c r="AQ8" s="141" t="n">
        <v>0</v>
      </c>
      <c r="AR8" s="141" t="n">
        <v>0</v>
      </c>
      <c r="AS8" s="141" t="n">
        <v>0</v>
      </c>
      <c r="AT8" s="141" t="n">
        <v>0</v>
      </c>
      <c r="AU8" s="141" t="n">
        <v>0</v>
      </c>
      <c r="AV8" s="141" t="n">
        <v>5500</v>
      </c>
      <c r="AW8" s="141" t="n">
        <v>0</v>
      </c>
      <c r="AX8" s="141" t="n">
        <v>0</v>
      </c>
      <c r="AY8" s="141" t="n">
        <v>0</v>
      </c>
      <c r="AZ8" s="141" t="n">
        <v>0</v>
      </c>
      <c r="BA8" s="141" t="n">
        <v>0</v>
      </c>
      <c r="BB8" s="141" t="n">
        <v>22500</v>
      </c>
      <c r="BC8" s="141" t="n">
        <v>0</v>
      </c>
      <c r="BD8" s="141" t="n">
        <v>0</v>
      </c>
      <c r="BE8" s="141" t="n">
        <v>0</v>
      </c>
      <c r="BF8" s="141" t="n">
        <v>30550.38</v>
      </c>
      <c r="BG8" s="141" t="n">
        <v>27000</v>
      </c>
      <c r="BH8" s="141" t="n">
        <v>0</v>
      </c>
      <c r="BI8" s="141" t="n">
        <v>0</v>
      </c>
      <c r="BJ8" s="141" t="n">
        <v>0</v>
      </c>
      <c r="BK8" s="141" t="n">
        <v>0</v>
      </c>
      <c r="BL8" s="141" t="n">
        <v>0</v>
      </c>
      <c r="BM8" s="141" t="n">
        <v>0</v>
      </c>
      <c r="BN8" s="141" t="n">
        <v>24500</v>
      </c>
      <c r="BO8" s="141" t="n">
        <v>0</v>
      </c>
      <c r="BP8" s="141" t="n">
        <v>15500</v>
      </c>
      <c r="BQ8" s="141" t="n">
        <v>0</v>
      </c>
      <c r="BR8" s="141" t="n">
        <v>0</v>
      </c>
      <c r="BS8" s="141" t="n">
        <v>0</v>
      </c>
      <c r="BT8" s="141" t="n">
        <v>4500</v>
      </c>
      <c r="BU8" s="141" t="n">
        <v>0</v>
      </c>
      <c r="BV8" s="141" t="n">
        <v>0</v>
      </c>
      <c r="BW8" s="141" t="n">
        <v>12000</v>
      </c>
      <c r="BX8" s="141" t="n">
        <v>0</v>
      </c>
      <c r="BY8" s="141" t="n">
        <v>0</v>
      </c>
      <c r="BZ8" s="141" t="n">
        <v>0</v>
      </c>
      <c r="CA8" s="141" t="n">
        <v>33000</v>
      </c>
      <c r="CB8" s="141" t="n">
        <v>0</v>
      </c>
      <c r="CC8" s="141" t="n">
        <v>0</v>
      </c>
      <c r="CD8" s="141" t="n">
        <v>0</v>
      </c>
      <c r="CE8" s="141" t="n">
        <v>27000</v>
      </c>
      <c r="CF8" s="141" t="n">
        <v>0</v>
      </c>
      <c r="CG8" s="141" t="n">
        <v>3000</v>
      </c>
      <c r="CH8" s="141" t="n">
        <v>0</v>
      </c>
      <c r="CI8" s="141" t="n">
        <v>33250</v>
      </c>
      <c r="CJ8" s="141" t="n">
        <v>26000</v>
      </c>
      <c r="CK8" s="141" t="n">
        <v>24500</v>
      </c>
      <c r="CL8" s="141"/>
      <c r="CM8" s="141" t="n">
        <v>0</v>
      </c>
      <c r="CN8" s="141" t="n">
        <v>0</v>
      </c>
      <c r="CO8" s="141" t="n">
        <v>0</v>
      </c>
      <c r="CP8" s="141" t="n">
        <v>0</v>
      </c>
      <c r="CQ8" s="141" t="n">
        <v>0</v>
      </c>
      <c r="CR8" s="141" t="n">
        <v>0</v>
      </c>
      <c r="CS8" s="141" t="n">
        <v>25750</v>
      </c>
      <c r="CT8" s="141" t="n">
        <v>0</v>
      </c>
      <c r="CU8" s="141" t="n">
        <v>23000</v>
      </c>
      <c r="CV8" s="141" t="n">
        <v>0</v>
      </c>
      <c r="CW8" s="141" t="n">
        <v>0</v>
      </c>
      <c r="CX8" s="141" t="n">
        <v>0</v>
      </c>
      <c r="CY8" s="141" t="n">
        <v>0</v>
      </c>
      <c r="CZ8" s="141" t="n">
        <v>0</v>
      </c>
      <c r="DA8" s="141" t="n">
        <v>15600</v>
      </c>
      <c r="DB8" s="141" t="n">
        <v>0</v>
      </c>
      <c r="DC8" s="141" t="n">
        <v>9900</v>
      </c>
      <c r="DD8" s="141" t="n">
        <v>0</v>
      </c>
      <c r="DE8" s="141" t="n">
        <v>0</v>
      </c>
      <c r="DF8" s="141" t="n">
        <v>0</v>
      </c>
      <c r="DG8" s="141" t="n">
        <v>500</v>
      </c>
      <c r="DH8" s="141" t="n">
        <v>0</v>
      </c>
      <c r="DI8" s="141" t="n">
        <v>0</v>
      </c>
      <c r="DJ8" s="141" t="n">
        <v>0</v>
      </c>
      <c r="DK8" s="141" t="n">
        <v>0</v>
      </c>
      <c r="DL8" s="141" t="n">
        <v>6000</v>
      </c>
      <c r="DM8" s="141" t="n">
        <v>0</v>
      </c>
      <c r="DN8" s="141" t="n">
        <v>0</v>
      </c>
      <c r="DO8" s="141" t="n">
        <v>0</v>
      </c>
      <c r="DP8" s="141"/>
      <c r="DQ8" s="141" t="n">
        <v>0</v>
      </c>
      <c r="DR8" s="141" t="n">
        <v>0</v>
      </c>
      <c r="DS8" s="141" t="n">
        <v>0</v>
      </c>
      <c r="DT8" s="141" t="n">
        <v>0</v>
      </c>
      <c r="DU8" s="141" t="n">
        <v>0</v>
      </c>
      <c r="DV8" s="141" t="n">
        <v>0</v>
      </c>
      <c r="DW8" s="141"/>
      <c r="DX8" s="141" t="n">
        <v>25450</v>
      </c>
      <c r="DY8" s="141" t="n">
        <v>0</v>
      </c>
      <c r="DZ8" s="141" t="n">
        <v>0</v>
      </c>
      <c r="EA8" s="141" t="n">
        <v>24000</v>
      </c>
      <c r="EB8" s="141" t="n">
        <v>38750</v>
      </c>
      <c r="EC8" s="141" t="n">
        <v>0</v>
      </c>
      <c r="ED8" s="141" t="n">
        <v>28500</v>
      </c>
      <c r="EE8" s="141" t="n">
        <v>0</v>
      </c>
      <c r="EF8" s="141" t="n">
        <v>12500</v>
      </c>
      <c r="EG8" s="141" t="n">
        <v>0</v>
      </c>
      <c r="EH8" s="0"/>
      <c r="EI8" s="109" t="n">
        <f aca="false">ROUND(SUM(F8:EG8),5)</f>
        <v>679162.89</v>
      </c>
      <c r="EK8" s="139" t="n">
        <v>3075</v>
      </c>
      <c r="EM8" s="140" t="n">
        <v>0</v>
      </c>
      <c r="EN8" s="140" t="n">
        <v>0</v>
      </c>
      <c r="EO8" s="140" t="n">
        <v>0</v>
      </c>
      <c r="EP8" s="140" t="n">
        <v>0</v>
      </c>
      <c r="EQ8" s="140" t="n">
        <v>0</v>
      </c>
      <c r="ER8" s="140" t="n">
        <v>0</v>
      </c>
      <c r="ES8" s="140" t="n">
        <v>0</v>
      </c>
      <c r="ET8" s="140" t="n">
        <v>0</v>
      </c>
      <c r="EU8" s="140" t="n">
        <v>0</v>
      </c>
      <c r="EV8" s="140" t="n">
        <v>0</v>
      </c>
      <c r="EW8" s="140" t="n">
        <v>0</v>
      </c>
      <c r="EX8" s="140" t="n">
        <v>0</v>
      </c>
      <c r="EY8" s="140" t="n">
        <v>0</v>
      </c>
      <c r="EZ8" s="140" t="n">
        <v>0</v>
      </c>
      <c r="FA8" s="140" t="n">
        <v>0</v>
      </c>
      <c r="FB8" s="140" t="n">
        <v>0</v>
      </c>
      <c r="FC8" s="140" t="n">
        <v>0</v>
      </c>
      <c r="FD8" s="140" t="n">
        <v>0</v>
      </c>
      <c r="FE8" s="140" t="n">
        <v>0</v>
      </c>
      <c r="FF8" s="140" t="n">
        <v>0</v>
      </c>
      <c r="FG8" s="140" t="n">
        <v>0</v>
      </c>
      <c r="FH8" s="140" t="n">
        <v>0</v>
      </c>
      <c r="FI8" s="140" t="n">
        <v>0</v>
      </c>
      <c r="FJ8" s="140" t="n">
        <v>0</v>
      </c>
      <c r="FK8" s="140" t="n">
        <v>0</v>
      </c>
      <c r="FL8" s="140" t="n">
        <v>0</v>
      </c>
      <c r="FM8" s="140" t="n">
        <v>0</v>
      </c>
      <c r="FN8" s="140" t="n">
        <v>0</v>
      </c>
      <c r="FO8" s="140" t="n">
        <v>0</v>
      </c>
      <c r="FP8" s="140" t="n">
        <v>0</v>
      </c>
      <c r="FQ8" s="140" t="n">
        <v>0</v>
      </c>
      <c r="FR8" s="140" t="n">
        <v>0</v>
      </c>
      <c r="FS8" s="140" t="n">
        <v>0</v>
      </c>
      <c r="FT8" s="140" t="n">
        <v>0</v>
      </c>
      <c r="FU8" s="140" t="n">
        <v>0</v>
      </c>
      <c r="FV8" s="140" t="n">
        <v>0</v>
      </c>
      <c r="FW8" s="140" t="n">
        <v>0</v>
      </c>
      <c r="FX8" s="140" t="n">
        <v>0</v>
      </c>
      <c r="FY8" s="140" t="n">
        <v>0</v>
      </c>
      <c r="FZ8" s="140" t="n">
        <v>0</v>
      </c>
      <c r="GA8" s="140" t="n">
        <v>0</v>
      </c>
      <c r="GB8" s="140" t="n">
        <v>0</v>
      </c>
      <c r="GC8" s="140" t="n">
        <v>0</v>
      </c>
      <c r="GD8" s="140" t="n">
        <v>0</v>
      </c>
      <c r="GE8" s="140" t="n">
        <v>0</v>
      </c>
      <c r="GF8" s="140" t="n">
        <v>0</v>
      </c>
      <c r="GG8" s="140" t="n">
        <v>0</v>
      </c>
      <c r="GH8" s="140" t="n">
        <v>0</v>
      </c>
      <c r="GI8" s="140" t="n">
        <v>0</v>
      </c>
      <c r="GJ8" s="140" t="n">
        <v>0</v>
      </c>
      <c r="GK8" s="140" t="n">
        <v>0</v>
      </c>
      <c r="GL8" s="140" t="n">
        <v>0</v>
      </c>
      <c r="GM8" s="140" t="n">
        <v>0</v>
      </c>
      <c r="GN8" s="140" t="n">
        <v>0</v>
      </c>
      <c r="GO8" s="140" t="n">
        <v>0</v>
      </c>
      <c r="GP8" s="140" t="n">
        <v>0</v>
      </c>
      <c r="GQ8" s="140" t="n">
        <v>0</v>
      </c>
      <c r="GR8" s="140" t="n">
        <v>0</v>
      </c>
      <c r="GS8" s="140" t="n">
        <v>0</v>
      </c>
      <c r="GT8" s="140" t="n">
        <v>0</v>
      </c>
      <c r="GU8" s="140" t="n">
        <v>0</v>
      </c>
      <c r="GV8" s="140" t="n">
        <v>0</v>
      </c>
      <c r="GW8" s="140" t="n">
        <v>0</v>
      </c>
      <c r="GX8" s="140" t="n">
        <v>0</v>
      </c>
      <c r="GY8" s="140" t="n">
        <v>0</v>
      </c>
      <c r="GZ8" s="140" t="n">
        <v>0</v>
      </c>
      <c r="HA8" s="140" t="n">
        <v>0</v>
      </c>
      <c r="HB8" s="140" t="n">
        <v>0</v>
      </c>
      <c r="HC8" s="140" t="n">
        <v>0</v>
      </c>
      <c r="HD8" s="140" t="n">
        <v>0</v>
      </c>
      <c r="HE8" s="140" t="n">
        <v>0</v>
      </c>
      <c r="HF8" s="140" t="n">
        <v>0</v>
      </c>
      <c r="HG8" s="140" t="n">
        <v>0</v>
      </c>
      <c r="HH8" s="140" t="n">
        <v>0</v>
      </c>
      <c r="HI8" s="140" t="n">
        <v>0</v>
      </c>
      <c r="HJ8" s="140" t="n">
        <v>0</v>
      </c>
      <c r="HK8" s="140" t="n">
        <v>0</v>
      </c>
      <c r="HL8" s="140" t="n">
        <v>0</v>
      </c>
      <c r="HM8" s="140" t="n">
        <v>0</v>
      </c>
      <c r="HN8" s="140" t="n">
        <v>0</v>
      </c>
      <c r="HO8" s="140" t="n">
        <v>0</v>
      </c>
      <c r="HP8" s="140" t="n">
        <v>0</v>
      </c>
      <c r="HQ8" s="140" t="n">
        <v>0</v>
      </c>
      <c r="HR8" s="140" t="n">
        <v>0</v>
      </c>
      <c r="HS8" s="140" t="n">
        <v>0</v>
      </c>
      <c r="HT8" s="140" t="n">
        <v>0</v>
      </c>
      <c r="HU8" s="140" t="n">
        <v>0</v>
      </c>
      <c r="HV8" s="140" t="n">
        <v>0</v>
      </c>
      <c r="HW8" s="140" t="n">
        <v>0</v>
      </c>
      <c r="HX8" s="140" t="n">
        <v>0</v>
      </c>
      <c r="HY8" s="140" t="n">
        <v>0</v>
      </c>
      <c r="HZ8" s="140" t="n">
        <v>0</v>
      </c>
      <c r="IA8" s="140" t="n">
        <v>0</v>
      </c>
      <c r="IB8" s="140" t="n">
        <v>0</v>
      </c>
      <c r="IC8" s="140" t="n">
        <v>0</v>
      </c>
      <c r="ID8" s="140" t="n">
        <v>0</v>
      </c>
      <c r="IE8" s="140" t="n">
        <v>0</v>
      </c>
      <c r="IF8" s="140" t="n">
        <v>0</v>
      </c>
      <c r="IG8" s="140" t="n">
        <v>0</v>
      </c>
      <c r="IH8" s="140" t="n">
        <v>0</v>
      </c>
      <c r="II8" s="140" t="n">
        <v>0</v>
      </c>
      <c r="IJ8" s="140" t="n">
        <v>0</v>
      </c>
      <c r="IK8" s="140" t="n">
        <v>0</v>
      </c>
      <c r="IL8" s="140" t="n">
        <v>0</v>
      </c>
      <c r="IM8" s="140" t="n">
        <v>0</v>
      </c>
      <c r="IN8" s="140" t="n">
        <v>0</v>
      </c>
      <c r="IO8" s="140" t="n">
        <v>0</v>
      </c>
      <c r="IP8" s="140" t="n">
        <v>0</v>
      </c>
      <c r="IQ8" s="140" t="n">
        <v>0</v>
      </c>
      <c r="IR8" s="140" t="n">
        <v>0</v>
      </c>
      <c r="IS8" s="140" t="n">
        <v>0</v>
      </c>
      <c r="IT8" s="140" t="n">
        <v>0</v>
      </c>
      <c r="IU8" s="140" t="n">
        <v>0</v>
      </c>
      <c r="IV8" s="140" t="n">
        <v>0</v>
      </c>
      <c r="IW8" s="140" t="n">
        <v>0</v>
      </c>
      <c r="IX8" s="140" t="n">
        <v>0</v>
      </c>
      <c r="IY8" s="140" t="n">
        <v>0</v>
      </c>
      <c r="IZ8" s="140" t="n">
        <v>0</v>
      </c>
      <c r="JA8" s="140" t="n">
        <v>0</v>
      </c>
      <c r="JB8" s="140" t="n">
        <v>0</v>
      </c>
      <c r="JC8" s="140" t="n">
        <v>0</v>
      </c>
      <c r="JD8" s="140" t="n">
        <v>0</v>
      </c>
      <c r="JE8" s="140" t="n">
        <v>0</v>
      </c>
      <c r="JF8" s="140" t="n">
        <v>0</v>
      </c>
      <c r="JG8" s="140" t="n">
        <v>0</v>
      </c>
      <c r="JH8" s="140" t="n">
        <v>0</v>
      </c>
      <c r="JI8" s="140" t="n">
        <v>0</v>
      </c>
      <c r="JJ8" s="140" t="n">
        <v>0</v>
      </c>
      <c r="JK8" s="140" t="n">
        <v>0</v>
      </c>
      <c r="JL8" s="140" t="n">
        <v>0</v>
      </c>
      <c r="JM8" s="140" t="n">
        <v>0</v>
      </c>
      <c r="JN8" s="140" t="n">
        <v>0</v>
      </c>
      <c r="JO8" s="140" t="n">
        <v>0</v>
      </c>
      <c r="JP8" s="140" t="n">
        <v>0</v>
      </c>
    </row>
    <row r="9" customFormat="false" ht="14.9" hidden="false" customHeight="false" outlineLevel="0" collapsed="false">
      <c r="A9" s="76"/>
      <c r="B9" s="76"/>
      <c r="C9" s="76"/>
      <c r="D9" s="76"/>
      <c r="E9" s="76" t="s">
        <v>61</v>
      </c>
      <c r="F9" s="142" t="n">
        <v>0</v>
      </c>
      <c r="G9" s="142" t="n">
        <v>0</v>
      </c>
      <c r="H9" s="142" t="n">
        <v>0</v>
      </c>
      <c r="I9" s="142" t="n">
        <v>0</v>
      </c>
      <c r="J9" s="142" t="n">
        <v>0</v>
      </c>
      <c r="K9" s="142" t="n">
        <v>0</v>
      </c>
      <c r="L9" s="142" t="n">
        <v>0</v>
      </c>
      <c r="M9" s="142" t="n">
        <v>0</v>
      </c>
      <c r="N9" s="142" t="n">
        <v>0</v>
      </c>
      <c r="O9" s="142" t="n">
        <v>0</v>
      </c>
      <c r="P9" s="142" t="n">
        <v>0</v>
      </c>
      <c r="Q9" s="142" t="n">
        <v>0</v>
      </c>
      <c r="R9" s="142" t="n">
        <v>0</v>
      </c>
      <c r="S9" s="142" t="n">
        <v>0</v>
      </c>
      <c r="T9" s="142" t="n">
        <v>0</v>
      </c>
      <c r="U9" s="142" t="n">
        <v>0</v>
      </c>
      <c r="V9" s="142" t="n">
        <v>0</v>
      </c>
      <c r="W9" s="142" t="n">
        <v>0</v>
      </c>
      <c r="X9" s="142"/>
      <c r="Y9" s="142" t="n">
        <v>0</v>
      </c>
      <c r="Z9" s="142" t="n">
        <v>0</v>
      </c>
      <c r="AA9" s="142" t="n">
        <v>0</v>
      </c>
      <c r="AB9" s="142" t="n">
        <v>0</v>
      </c>
      <c r="AC9" s="142" t="n">
        <v>0</v>
      </c>
      <c r="AD9" s="142" t="n">
        <v>0</v>
      </c>
      <c r="AE9" s="142" t="n">
        <v>0</v>
      </c>
      <c r="AF9" s="142" t="n">
        <v>0</v>
      </c>
      <c r="AG9" s="142" t="n">
        <v>0</v>
      </c>
      <c r="AH9" s="142" t="n">
        <v>0</v>
      </c>
      <c r="AI9" s="142" t="n">
        <v>0</v>
      </c>
      <c r="AJ9" s="142" t="n">
        <v>0</v>
      </c>
      <c r="AK9" s="142" t="n">
        <v>0</v>
      </c>
      <c r="AL9" s="142" t="n">
        <v>0</v>
      </c>
      <c r="AM9" s="142" t="n">
        <v>0</v>
      </c>
      <c r="AN9" s="142" t="n">
        <v>0</v>
      </c>
      <c r="AO9" s="142" t="n">
        <v>0</v>
      </c>
      <c r="AP9" s="142" t="n">
        <v>0</v>
      </c>
      <c r="AQ9" s="142" t="n">
        <v>0</v>
      </c>
      <c r="AR9" s="142" t="n">
        <v>0</v>
      </c>
      <c r="AS9" s="142" t="n">
        <v>0</v>
      </c>
      <c r="AT9" s="142" t="n">
        <v>0</v>
      </c>
      <c r="AU9" s="142" t="n">
        <v>0</v>
      </c>
      <c r="AV9" s="142" t="n">
        <v>0</v>
      </c>
      <c r="AW9" s="142" t="n">
        <v>0</v>
      </c>
      <c r="AX9" s="142" t="n">
        <v>0</v>
      </c>
      <c r="AY9" s="142" t="n">
        <v>0</v>
      </c>
      <c r="AZ9" s="142" t="n">
        <v>0</v>
      </c>
      <c r="BA9" s="142" t="n">
        <v>0</v>
      </c>
      <c r="BB9" s="142" t="n">
        <v>0</v>
      </c>
      <c r="BC9" s="142" t="n">
        <v>0</v>
      </c>
      <c r="BD9" s="142" t="n">
        <v>0</v>
      </c>
      <c r="BE9" s="142" t="n">
        <v>0</v>
      </c>
      <c r="BF9" s="142" t="n">
        <v>0</v>
      </c>
      <c r="BG9" s="142" t="n">
        <v>0</v>
      </c>
      <c r="BH9" s="142" t="n">
        <v>0</v>
      </c>
      <c r="BI9" s="142" t="n">
        <v>0</v>
      </c>
      <c r="BJ9" s="142" t="n">
        <v>0</v>
      </c>
      <c r="BK9" s="142" t="n">
        <v>0</v>
      </c>
      <c r="BL9" s="142" t="n">
        <v>0</v>
      </c>
      <c r="BM9" s="142" t="n">
        <v>0</v>
      </c>
      <c r="BN9" s="142" t="n">
        <v>0</v>
      </c>
      <c r="BO9" s="142" t="n">
        <v>0</v>
      </c>
      <c r="BP9" s="142" t="n">
        <v>0</v>
      </c>
      <c r="BQ9" s="142" t="n">
        <v>0</v>
      </c>
      <c r="BR9" s="142" t="n">
        <v>0</v>
      </c>
      <c r="BS9" s="142" t="n">
        <v>0</v>
      </c>
      <c r="BT9" s="142" t="n">
        <v>0</v>
      </c>
      <c r="BU9" s="142" t="n">
        <v>0</v>
      </c>
      <c r="BV9" s="142" t="n">
        <v>0</v>
      </c>
      <c r="BW9" s="142" t="n">
        <v>0</v>
      </c>
      <c r="BX9" s="142" t="n">
        <v>0</v>
      </c>
      <c r="BY9" s="142" t="n">
        <v>0</v>
      </c>
      <c r="BZ9" s="142" t="n">
        <v>0</v>
      </c>
      <c r="CA9" s="142" t="n">
        <v>0</v>
      </c>
      <c r="CB9" s="142" t="n">
        <v>0</v>
      </c>
      <c r="CC9" s="142" t="n">
        <v>0</v>
      </c>
      <c r="CD9" s="142" t="n">
        <v>0</v>
      </c>
      <c r="CE9" s="142" t="n">
        <v>0</v>
      </c>
      <c r="CF9" s="142" t="n">
        <v>0</v>
      </c>
      <c r="CG9" s="142" t="n">
        <v>0</v>
      </c>
      <c r="CH9" s="142" t="n">
        <v>0</v>
      </c>
      <c r="CI9" s="142" t="n">
        <v>0</v>
      </c>
      <c r="CJ9" s="142" t="n">
        <v>0</v>
      </c>
      <c r="CK9" s="142" t="n">
        <v>0</v>
      </c>
      <c r="CL9" s="142"/>
      <c r="CM9" s="142" t="n">
        <v>0</v>
      </c>
      <c r="CN9" s="142" t="n">
        <v>0</v>
      </c>
      <c r="CO9" s="142" t="n">
        <v>0</v>
      </c>
      <c r="CP9" s="142" t="n">
        <v>0</v>
      </c>
      <c r="CQ9" s="142" t="n">
        <v>0</v>
      </c>
      <c r="CR9" s="142" t="n">
        <v>0</v>
      </c>
      <c r="CS9" s="142" t="n">
        <v>0</v>
      </c>
      <c r="CT9" s="142" t="n">
        <v>0</v>
      </c>
      <c r="CU9" s="142" t="n">
        <v>0</v>
      </c>
      <c r="CV9" s="142" t="n">
        <v>0</v>
      </c>
      <c r="CW9" s="142" t="n">
        <v>0</v>
      </c>
      <c r="CX9" s="142" t="n">
        <v>0</v>
      </c>
      <c r="CY9" s="142" t="n">
        <v>0</v>
      </c>
      <c r="CZ9" s="142" t="n">
        <v>0</v>
      </c>
      <c r="DA9" s="142" t="n">
        <v>0</v>
      </c>
      <c r="DB9" s="142" t="n">
        <v>0</v>
      </c>
      <c r="DC9" s="142" t="n">
        <v>0</v>
      </c>
      <c r="DD9" s="142" t="n">
        <v>0</v>
      </c>
      <c r="DE9" s="142" t="n">
        <v>0</v>
      </c>
      <c r="DF9" s="142" t="n">
        <v>0</v>
      </c>
      <c r="DG9" s="142" t="n">
        <v>0</v>
      </c>
      <c r="DH9" s="142" t="n">
        <v>0</v>
      </c>
      <c r="DI9" s="142" t="n">
        <v>0</v>
      </c>
      <c r="DJ9" s="142" t="n">
        <v>0</v>
      </c>
      <c r="DK9" s="142" t="n">
        <v>0</v>
      </c>
      <c r="DL9" s="142" t="n">
        <v>0</v>
      </c>
      <c r="DM9" s="142" t="n">
        <v>0</v>
      </c>
      <c r="DN9" s="142" t="n">
        <v>0</v>
      </c>
      <c r="DO9" s="142" t="n">
        <v>0</v>
      </c>
      <c r="DP9" s="142"/>
      <c r="DQ9" s="142" t="n">
        <v>0</v>
      </c>
      <c r="DR9" s="142" t="n">
        <v>0</v>
      </c>
      <c r="DS9" s="142" t="n">
        <v>0</v>
      </c>
      <c r="DT9" s="142" t="n">
        <v>0</v>
      </c>
      <c r="DU9" s="142" t="n">
        <v>0</v>
      </c>
      <c r="DV9" s="142" t="n">
        <v>0</v>
      </c>
      <c r="DW9" s="142"/>
      <c r="DX9" s="142" t="n">
        <v>0</v>
      </c>
      <c r="DY9" s="142" t="n">
        <v>0</v>
      </c>
      <c r="DZ9" s="142" t="n">
        <v>0</v>
      </c>
      <c r="EA9" s="142" t="n">
        <v>0</v>
      </c>
      <c r="EB9" s="142" t="n">
        <v>0</v>
      </c>
      <c r="EC9" s="142" t="n">
        <v>0</v>
      </c>
      <c r="ED9" s="142" t="n">
        <v>0</v>
      </c>
      <c r="EE9" s="142" t="n">
        <v>0</v>
      </c>
      <c r="EF9" s="142" t="n">
        <v>0</v>
      </c>
      <c r="EG9" s="142" t="n">
        <v>0</v>
      </c>
      <c r="EH9" s="0"/>
      <c r="EI9" s="113" t="n">
        <f aca="false">ROUND(SUM(F9:EG9),5)</f>
        <v>0</v>
      </c>
      <c r="EK9" s="139" t="n">
        <v>36120</v>
      </c>
      <c r="EM9" s="140" t="n">
        <v>0</v>
      </c>
      <c r="EN9" s="140" t="n">
        <v>0</v>
      </c>
      <c r="EO9" s="140" t="n">
        <v>0</v>
      </c>
      <c r="EP9" s="140" t="n">
        <v>0</v>
      </c>
      <c r="EQ9" s="140" t="n">
        <v>0</v>
      </c>
      <c r="ER9" s="140" t="n">
        <v>0</v>
      </c>
      <c r="ES9" s="140" t="n">
        <v>0</v>
      </c>
      <c r="ET9" s="140" t="n">
        <v>0</v>
      </c>
      <c r="EU9" s="140" t="n">
        <v>0</v>
      </c>
      <c r="EV9" s="140" t="n">
        <v>0</v>
      </c>
      <c r="EW9" s="140" t="n">
        <v>0</v>
      </c>
      <c r="EX9" s="140" t="n">
        <v>0</v>
      </c>
      <c r="EY9" s="140" t="n">
        <v>0</v>
      </c>
      <c r="EZ9" s="140" t="n">
        <v>0</v>
      </c>
      <c r="FA9" s="140" t="n">
        <v>0</v>
      </c>
      <c r="FB9" s="140" t="n">
        <v>0</v>
      </c>
      <c r="FC9" s="140" t="n">
        <v>0</v>
      </c>
      <c r="FD9" s="140" t="n">
        <v>0</v>
      </c>
      <c r="FE9" s="140" t="n">
        <v>0</v>
      </c>
      <c r="FF9" s="140" t="n">
        <v>0</v>
      </c>
      <c r="FG9" s="140" t="n">
        <v>0</v>
      </c>
      <c r="FH9" s="140" t="n">
        <v>0</v>
      </c>
      <c r="FI9" s="140" t="n">
        <v>0</v>
      </c>
      <c r="FJ9" s="140" t="n">
        <v>0</v>
      </c>
      <c r="FK9" s="140" t="n">
        <v>0</v>
      </c>
      <c r="FL9" s="140" t="n">
        <v>0</v>
      </c>
      <c r="FM9" s="140" t="n">
        <v>0</v>
      </c>
      <c r="FN9" s="140" t="n">
        <v>0</v>
      </c>
      <c r="FO9" s="140" t="n">
        <v>0</v>
      </c>
      <c r="FP9" s="140" t="n">
        <v>0</v>
      </c>
      <c r="FQ9" s="140" t="n">
        <v>0</v>
      </c>
      <c r="FR9" s="140" t="n">
        <v>0</v>
      </c>
      <c r="FS9" s="140" t="n">
        <v>0</v>
      </c>
      <c r="FT9" s="140" t="n">
        <v>0</v>
      </c>
      <c r="FU9" s="140" t="n">
        <v>0</v>
      </c>
      <c r="FV9" s="140" t="n">
        <v>0</v>
      </c>
      <c r="FW9" s="140" t="n">
        <v>0</v>
      </c>
      <c r="FX9" s="140" t="n">
        <v>0</v>
      </c>
      <c r="FY9" s="140" t="n">
        <v>0</v>
      </c>
      <c r="FZ9" s="140" t="n">
        <v>0</v>
      </c>
      <c r="GA9" s="140" t="n">
        <v>0</v>
      </c>
      <c r="GB9" s="140" t="n">
        <v>0</v>
      </c>
      <c r="GC9" s="140" t="n">
        <v>0</v>
      </c>
      <c r="GD9" s="140" t="n">
        <v>0</v>
      </c>
      <c r="GE9" s="140" t="n">
        <v>0</v>
      </c>
      <c r="GF9" s="140" t="n">
        <v>0</v>
      </c>
      <c r="GG9" s="140" t="n">
        <v>0</v>
      </c>
      <c r="GH9" s="140" t="n">
        <v>0</v>
      </c>
      <c r="GI9" s="140" t="n">
        <v>0</v>
      </c>
      <c r="GJ9" s="140" t="n">
        <v>0</v>
      </c>
      <c r="GK9" s="140" t="n">
        <v>0</v>
      </c>
      <c r="GL9" s="140" t="n">
        <v>0</v>
      </c>
      <c r="GM9" s="140" t="n">
        <v>0</v>
      </c>
      <c r="GN9" s="140" t="n">
        <v>0</v>
      </c>
      <c r="GO9" s="140" t="n">
        <v>0</v>
      </c>
      <c r="GP9" s="140" t="n">
        <v>0</v>
      </c>
      <c r="GQ9" s="140" t="n">
        <v>0</v>
      </c>
      <c r="GR9" s="140" t="n">
        <v>0</v>
      </c>
      <c r="GS9" s="140" t="n">
        <v>0</v>
      </c>
      <c r="GT9" s="140" t="n">
        <v>0</v>
      </c>
      <c r="GU9" s="140" t="n">
        <v>0</v>
      </c>
      <c r="GV9" s="140" t="n">
        <v>0</v>
      </c>
      <c r="GW9" s="140" t="n">
        <v>0</v>
      </c>
      <c r="GX9" s="140" t="n">
        <v>0</v>
      </c>
      <c r="GY9" s="140" t="n">
        <v>0</v>
      </c>
      <c r="GZ9" s="140" t="n">
        <v>0</v>
      </c>
      <c r="HA9" s="140" t="n">
        <v>0</v>
      </c>
      <c r="HB9" s="140" t="n">
        <v>0</v>
      </c>
      <c r="HC9" s="140" t="n">
        <v>0</v>
      </c>
      <c r="HD9" s="140" t="n">
        <v>0</v>
      </c>
      <c r="HE9" s="140" t="n">
        <v>0</v>
      </c>
      <c r="HF9" s="140" t="n">
        <v>0</v>
      </c>
      <c r="HG9" s="140" t="n">
        <v>0</v>
      </c>
      <c r="HH9" s="140" t="n">
        <v>0</v>
      </c>
      <c r="HI9" s="140" t="n">
        <v>0</v>
      </c>
      <c r="HJ9" s="140" t="n">
        <v>0</v>
      </c>
      <c r="HK9" s="140" t="n">
        <v>0</v>
      </c>
      <c r="HL9" s="140" t="n">
        <v>0</v>
      </c>
      <c r="HM9" s="140" t="n">
        <v>0</v>
      </c>
      <c r="HN9" s="140" t="n">
        <v>0</v>
      </c>
      <c r="HO9" s="140" t="n">
        <v>0</v>
      </c>
      <c r="HP9" s="140" t="n">
        <v>0</v>
      </c>
      <c r="HQ9" s="140" t="n">
        <v>0</v>
      </c>
      <c r="HR9" s="140" t="n">
        <v>0</v>
      </c>
      <c r="HS9" s="140" t="n">
        <v>0</v>
      </c>
      <c r="HT9" s="140" t="n">
        <v>0</v>
      </c>
      <c r="HU9" s="140" t="n">
        <v>0</v>
      </c>
      <c r="HV9" s="140" t="n">
        <v>0</v>
      </c>
      <c r="HW9" s="140" t="n">
        <v>0</v>
      </c>
      <c r="HX9" s="140" t="n">
        <v>0</v>
      </c>
      <c r="HY9" s="140" t="n">
        <v>0</v>
      </c>
      <c r="HZ9" s="140" t="n">
        <v>0</v>
      </c>
      <c r="IA9" s="140" t="n">
        <v>0</v>
      </c>
      <c r="IB9" s="140" t="n">
        <v>0</v>
      </c>
      <c r="IC9" s="140" t="n">
        <v>0</v>
      </c>
      <c r="ID9" s="140" t="n">
        <v>0</v>
      </c>
      <c r="IE9" s="140" t="n">
        <v>0</v>
      </c>
      <c r="IF9" s="140" t="n">
        <v>0</v>
      </c>
      <c r="IG9" s="140" t="n">
        <v>0</v>
      </c>
      <c r="IH9" s="140" t="n">
        <v>0</v>
      </c>
      <c r="II9" s="140" t="n">
        <v>0</v>
      </c>
      <c r="IJ9" s="140" t="n">
        <v>0</v>
      </c>
      <c r="IK9" s="140" t="n">
        <v>0</v>
      </c>
      <c r="IL9" s="140" t="n">
        <v>0</v>
      </c>
      <c r="IM9" s="140" t="n">
        <v>0</v>
      </c>
      <c r="IN9" s="140" t="n">
        <v>0</v>
      </c>
      <c r="IO9" s="140" t="n">
        <v>0</v>
      </c>
      <c r="IP9" s="140" t="n">
        <v>0</v>
      </c>
      <c r="IQ9" s="140" t="n">
        <v>0</v>
      </c>
      <c r="IR9" s="140" t="n">
        <v>0</v>
      </c>
      <c r="IS9" s="140" t="n">
        <v>0</v>
      </c>
      <c r="IT9" s="140" t="n">
        <v>0</v>
      </c>
      <c r="IU9" s="140" t="n">
        <v>0</v>
      </c>
      <c r="IV9" s="140" t="n">
        <v>0</v>
      </c>
      <c r="IW9" s="140" t="n">
        <v>0</v>
      </c>
      <c r="IX9" s="140" t="n">
        <v>0</v>
      </c>
      <c r="IY9" s="140" t="n">
        <v>0</v>
      </c>
      <c r="IZ9" s="140" t="n">
        <v>0</v>
      </c>
      <c r="JA9" s="140" t="n">
        <v>0</v>
      </c>
      <c r="JB9" s="140" t="n">
        <v>0</v>
      </c>
      <c r="JC9" s="140" t="n">
        <v>0</v>
      </c>
      <c r="JD9" s="140" t="n">
        <v>0</v>
      </c>
      <c r="JE9" s="140" t="n">
        <v>0</v>
      </c>
      <c r="JF9" s="140" t="n">
        <v>0</v>
      </c>
      <c r="JG9" s="140" t="n">
        <v>0</v>
      </c>
      <c r="JH9" s="140" t="n">
        <v>0</v>
      </c>
      <c r="JI9" s="140" t="n">
        <v>0</v>
      </c>
      <c r="JJ9" s="140" t="n">
        <v>0</v>
      </c>
      <c r="JK9" s="140" t="n">
        <v>0</v>
      </c>
      <c r="JL9" s="140" t="n">
        <v>0</v>
      </c>
      <c r="JM9" s="140" t="n">
        <v>0</v>
      </c>
      <c r="JN9" s="140" t="n">
        <v>0</v>
      </c>
      <c r="JO9" s="140" t="n">
        <v>0</v>
      </c>
      <c r="JP9" s="140" t="n">
        <v>0</v>
      </c>
    </row>
    <row r="10" customFormat="false" ht="14.9" hidden="false" customHeight="false" outlineLevel="0" collapsed="false">
      <c r="A10" s="76"/>
      <c r="B10" s="76"/>
      <c r="C10" s="76"/>
      <c r="D10" s="76" t="s">
        <v>62</v>
      </c>
      <c r="E10" s="76"/>
      <c r="F10" s="141" t="n">
        <f aca="false">SUM(F8:F9)</f>
        <v>0</v>
      </c>
      <c r="G10" s="141" t="n">
        <f aca="false">SUM(G8:G9)</f>
        <v>5500</v>
      </c>
      <c r="H10" s="141" t="n">
        <f aca="false">SUM(H8:H9)</f>
        <v>19000</v>
      </c>
      <c r="I10" s="141" t="n">
        <f aca="false">SUM(I8:I9)</f>
        <v>0</v>
      </c>
      <c r="J10" s="141" t="n">
        <f aca="false">SUM(J8:J9)</f>
        <v>20000</v>
      </c>
      <c r="K10" s="141" t="n">
        <f aca="false">SUM(K8:K9)</f>
        <v>7000</v>
      </c>
      <c r="L10" s="141" t="n">
        <f aca="false">SUM(L8:L9)</f>
        <v>0</v>
      </c>
      <c r="M10" s="141" t="n">
        <f aca="false">SUM(M8:M9)</f>
        <v>0</v>
      </c>
      <c r="N10" s="141" t="n">
        <f aca="false">SUM(N8:N9)</f>
        <v>17000.01</v>
      </c>
      <c r="O10" s="141" t="n">
        <f aca="false">SUM(O8:O9)</f>
        <v>0</v>
      </c>
      <c r="P10" s="141" t="n">
        <f aca="false">SUM(P8:P9)</f>
        <v>0</v>
      </c>
      <c r="Q10" s="141" t="n">
        <f aca="false">SUM(Q8:Q9)</f>
        <v>2000</v>
      </c>
      <c r="R10" s="141" t="n">
        <f aca="false">SUM(R8:R9)</f>
        <v>0</v>
      </c>
      <c r="S10" s="141" t="n">
        <f aca="false">SUM(S8:S9)</f>
        <v>0</v>
      </c>
      <c r="T10" s="141" t="n">
        <f aca="false">SUM(T8:T9)</f>
        <v>0</v>
      </c>
      <c r="U10" s="141" t="n">
        <f aca="false">SUM(U8:U9)</f>
        <v>15500</v>
      </c>
      <c r="V10" s="141" t="n">
        <f aca="false">SUM(V8:V9)</f>
        <v>0</v>
      </c>
      <c r="W10" s="141" t="n">
        <f aca="false">SUM(W8:W9)</f>
        <v>52412.5</v>
      </c>
      <c r="X10" s="141" t="n">
        <f aca="false">SUM(X8:X9)</f>
        <v>0</v>
      </c>
      <c r="Y10" s="141" t="n">
        <f aca="false">SUM(Y8:Y9)</f>
        <v>0</v>
      </c>
      <c r="Z10" s="141" t="n">
        <f aca="false">SUM(Z8:Z9)</f>
        <v>0</v>
      </c>
      <c r="AA10" s="141" t="n">
        <f aca="false">SUM(AA8:AA9)</f>
        <v>16500</v>
      </c>
      <c r="AB10" s="141" t="n">
        <f aca="false">SUM(AB8:AB9)</f>
        <v>0</v>
      </c>
      <c r="AC10" s="141" t="n">
        <f aca="false">SUM(AC8:AC9)</f>
        <v>0</v>
      </c>
      <c r="AD10" s="141" t="n">
        <f aca="false">SUM(AD8:AD9)</f>
        <v>2500</v>
      </c>
      <c r="AE10" s="141" t="n">
        <f aca="false">SUM(AE8:AE9)</f>
        <v>0</v>
      </c>
      <c r="AF10" s="141" t="n">
        <f aca="false">SUM(AF8:AF9)</f>
        <v>0</v>
      </c>
      <c r="AG10" s="141" t="n">
        <f aca="false">SUM(AG8:AG9)</f>
        <v>0</v>
      </c>
      <c r="AH10" s="141" t="n">
        <f aca="false">SUM(AH8:AH9)</f>
        <v>0</v>
      </c>
      <c r="AI10" s="141" t="n">
        <f aca="false">SUM(AI8:AI9)</f>
        <v>0</v>
      </c>
      <c r="AJ10" s="141" t="n">
        <f aca="false">SUM(AJ8:AJ9)</f>
        <v>0</v>
      </c>
      <c r="AK10" s="141" t="n">
        <f aca="false">SUM(AK8:AK9)</f>
        <v>0</v>
      </c>
      <c r="AL10" s="141" t="n">
        <f aca="false">SUM(AL8:AL9)</f>
        <v>0</v>
      </c>
      <c r="AM10" s="141" t="n">
        <f aca="false">SUM(AM8:AM9)</f>
        <v>0</v>
      </c>
      <c r="AN10" s="141" t="n">
        <f aca="false">SUM(AN8:AN9)</f>
        <v>0</v>
      </c>
      <c r="AO10" s="141" t="n">
        <f aca="false">SUM(AO8:AO9)</f>
        <v>0</v>
      </c>
      <c r="AP10" s="141" t="n">
        <f aca="false">SUM(AP8:AP9)</f>
        <v>23000</v>
      </c>
      <c r="AQ10" s="141" t="n">
        <f aca="false">SUM(AQ8:AQ9)</f>
        <v>0</v>
      </c>
      <c r="AR10" s="141" t="n">
        <f aca="false">SUM(AR8:AR9)</f>
        <v>0</v>
      </c>
      <c r="AS10" s="141" t="n">
        <f aca="false">SUM(AS8:AS9)</f>
        <v>0</v>
      </c>
      <c r="AT10" s="141" t="n">
        <f aca="false">SUM(AT8:AT9)</f>
        <v>0</v>
      </c>
      <c r="AU10" s="141" t="n">
        <f aca="false">SUM(AU8:AU9)</f>
        <v>0</v>
      </c>
      <c r="AV10" s="141" t="n">
        <f aca="false">SUM(AV8:AV9)</f>
        <v>5500</v>
      </c>
      <c r="AW10" s="141" t="n">
        <f aca="false">SUM(AW8:AW9)</f>
        <v>0</v>
      </c>
      <c r="AX10" s="141" t="n">
        <f aca="false">SUM(AX8:AX9)</f>
        <v>0</v>
      </c>
      <c r="AY10" s="141" t="n">
        <f aca="false">SUM(AY8:AY9)</f>
        <v>0</v>
      </c>
      <c r="AZ10" s="141" t="n">
        <f aca="false">SUM(AZ8:AZ9)</f>
        <v>0</v>
      </c>
      <c r="BA10" s="141" t="n">
        <f aca="false">SUM(BA8:BA9)</f>
        <v>0</v>
      </c>
      <c r="BB10" s="141" t="n">
        <f aca="false">SUM(BB8:BB9)</f>
        <v>22500</v>
      </c>
      <c r="BC10" s="141" t="n">
        <f aca="false">SUM(BC8:BC9)</f>
        <v>0</v>
      </c>
      <c r="BD10" s="141" t="n">
        <f aca="false">SUM(BD8:BD9)</f>
        <v>0</v>
      </c>
      <c r="BE10" s="141" t="n">
        <f aca="false">SUM(BE8:BE9)</f>
        <v>0</v>
      </c>
      <c r="BF10" s="141" t="n">
        <f aca="false">SUM(BF8:BF9)</f>
        <v>30550.38</v>
      </c>
      <c r="BG10" s="141" t="n">
        <f aca="false">SUM(BG8:BG9)</f>
        <v>27000</v>
      </c>
      <c r="BH10" s="141" t="n">
        <f aca="false">SUM(BH8:BH9)</f>
        <v>0</v>
      </c>
      <c r="BI10" s="141" t="n">
        <f aca="false">SUM(BI8:BI9)</f>
        <v>0</v>
      </c>
      <c r="BJ10" s="141" t="n">
        <f aca="false">SUM(BJ8:BJ9)</f>
        <v>0</v>
      </c>
      <c r="BK10" s="141" t="n">
        <f aca="false">SUM(BK8:BK9)</f>
        <v>0</v>
      </c>
      <c r="BL10" s="141" t="n">
        <f aca="false">SUM(BL8:BL9)</f>
        <v>0</v>
      </c>
      <c r="BM10" s="141" t="n">
        <f aca="false">SUM(BM8:BM9)</f>
        <v>0</v>
      </c>
      <c r="BN10" s="141" t="n">
        <f aca="false">SUM(BN8:BN9)</f>
        <v>24500</v>
      </c>
      <c r="BO10" s="141" t="n">
        <f aca="false">SUM(BO8:BO9)</f>
        <v>0</v>
      </c>
      <c r="BP10" s="141" t="n">
        <f aca="false">SUM(BP8:BP9)</f>
        <v>15500</v>
      </c>
      <c r="BQ10" s="141" t="n">
        <f aca="false">SUM(BQ8:BQ9)</f>
        <v>0</v>
      </c>
      <c r="BR10" s="141" t="n">
        <f aca="false">SUM(BR8:BR9)</f>
        <v>0</v>
      </c>
      <c r="BS10" s="141" t="n">
        <f aca="false">SUM(BS8:BS9)</f>
        <v>0</v>
      </c>
      <c r="BT10" s="141" t="n">
        <f aca="false">SUM(BT8:BT9)</f>
        <v>4500</v>
      </c>
      <c r="BU10" s="141" t="n">
        <f aca="false">SUM(BU8:BU9)</f>
        <v>0</v>
      </c>
      <c r="BV10" s="141" t="n">
        <f aca="false">SUM(BV8:BV9)</f>
        <v>0</v>
      </c>
      <c r="BW10" s="141" t="n">
        <f aca="false">SUM(BW8:BW9)</f>
        <v>12000</v>
      </c>
      <c r="BX10" s="141" t="n">
        <f aca="false">SUM(BX8:BX9)</f>
        <v>0</v>
      </c>
      <c r="BY10" s="141" t="n">
        <f aca="false">SUM(BY8:BY9)</f>
        <v>0</v>
      </c>
      <c r="BZ10" s="141" t="n">
        <f aca="false">SUM(BZ8:BZ9)</f>
        <v>0</v>
      </c>
      <c r="CA10" s="141" t="n">
        <f aca="false">SUM(CA8:CA9)</f>
        <v>33000</v>
      </c>
      <c r="CB10" s="141" t="n">
        <f aca="false">SUM(CB8:CB9)</f>
        <v>0</v>
      </c>
      <c r="CC10" s="141" t="n">
        <f aca="false">SUM(CC8:CC9)</f>
        <v>0</v>
      </c>
      <c r="CD10" s="141" t="n">
        <f aca="false">SUM(CD8:CD9)</f>
        <v>0</v>
      </c>
      <c r="CE10" s="141" t="n">
        <f aca="false">SUM(CE8:CE9)</f>
        <v>27000</v>
      </c>
      <c r="CF10" s="141" t="n">
        <f aca="false">SUM(CF8:CF9)</f>
        <v>0</v>
      </c>
      <c r="CG10" s="141" t="n">
        <f aca="false">SUM(CG8:CG9)</f>
        <v>3000</v>
      </c>
      <c r="CH10" s="141" t="n">
        <f aca="false">SUM(CH8:CH9)</f>
        <v>0</v>
      </c>
      <c r="CI10" s="141" t="n">
        <f aca="false">SUM(CI8:CI9)</f>
        <v>33250</v>
      </c>
      <c r="CJ10" s="141" t="n">
        <f aca="false">SUM(CJ8:CJ9)</f>
        <v>26000</v>
      </c>
      <c r="CK10" s="141" t="n">
        <f aca="false">SUM(CK8:CK9)</f>
        <v>24500</v>
      </c>
      <c r="CL10" s="141" t="n">
        <f aca="false">SUM(CL8:CL9)</f>
        <v>0</v>
      </c>
      <c r="CM10" s="141" t="n">
        <f aca="false">SUM(CM8:CM9)</f>
        <v>0</v>
      </c>
      <c r="CN10" s="141" t="n">
        <f aca="false">SUM(CN8:CN9)</f>
        <v>0</v>
      </c>
      <c r="CO10" s="141" t="n">
        <f aca="false">SUM(CO8:CO9)</f>
        <v>0</v>
      </c>
      <c r="CP10" s="141" t="n">
        <f aca="false">SUM(CP8:CP9)</f>
        <v>0</v>
      </c>
      <c r="CQ10" s="141" t="n">
        <f aca="false">SUM(CQ8:CQ9)</f>
        <v>0</v>
      </c>
      <c r="CR10" s="141" t="n">
        <f aca="false">SUM(CR8:CR9)</f>
        <v>0</v>
      </c>
      <c r="CS10" s="141" t="n">
        <f aca="false">SUM(CS8:CS9)</f>
        <v>25750</v>
      </c>
      <c r="CT10" s="141" t="n">
        <f aca="false">SUM(CT8:CT9)</f>
        <v>0</v>
      </c>
      <c r="CU10" s="141" t="n">
        <f aca="false">SUM(CU8:CU9)</f>
        <v>23000</v>
      </c>
      <c r="CV10" s="141" t="n">
        <f aca="false">SUM(CV8:CV9)</f>
        <v>0</v>
      </c>
      <c r="CW10" s="141" t="n">
        <f aca="false">SUM(CW8:CW9)</f>
        <v>0</v>
      </c>
      <c r="CX10" s="141" t="n">
        <f aca="false">SUM(CX8:CX9)</f>
        <v>0</v>
      </c>
      <c r="CY10" s="141" t="n">
        <f aca="false">SUM(CY8:CY9)</f>
        <v>0</v>
      </c>
      <c r="CZ10" s="141" t="n">
        <f aca="false">SUM(CZ8:CZ9)</f>
        <v>0</v>
      </c>
      <c r="DA10" s="141" t="n">
        <f aca="false">SUM(DA8:DA9)</f>
        <v>15600</v>
      </c>
      <c r="DB10" s="141" t="n">
        <f aca="false">SUM(DB8:DB9)</f>
        <v>0</v>
      </c>
      <c r="DC10" s="141" t="n">
        <f aca="false">SUM(DC8:DC9)</f>
        <v>9900</v>
      </c>
      <c r="DD10" s="141" t="n">
        <f aca="false">SUM(DD8:DD9)</f>
        <v>0</v>
      </c>
      <c r="DE10" s="141" t="n">
        <f aca="false">SUM(DE8:DE9)</f>
        <v>0</v>
      </c>
      <c r="DF10" s="141" t="n">
        <f aca="false">SUM(DF8:DF9)</f>
        <v>0</v>
      </c>
      <c r="DG10" s="141" t="n">
        <f aca="false">SUM(DG8:DG9)</f>
        <v>500</v>
      </c>
      <c r="DH10" s="141" t="n">
        <f aca="false">SUM(DH8:DH9)</f>
        <v>0</v>
      </c>
      <c r="DI10" s="141" t="n">
        <f aca="false">SUM(DI8:DI9)</f>
        <v>0</v>
      </c>
      <c r="DJ10" s="141" t="n">
        <f aca="false">SUM(DJ8:DJ9)</f>
        <v>0</v>
      </c>
      <c r="DK10" s="141" t="n">
        <f aca="false">SUM(DK8:DK9)</f>
        <v>0</v>
      </c>
      <c r="DL10" s="141" t="n">
        <f aca="false">SUM(DL8:DL9)</f>
        <v>6000</v>
      </c>
      <c r="DM10" s="141" t="n">
        <f aca="false">SUM(DM8:DM9)</f>
        <v>0</v>
      </c>
      <c r="DN10" s="141" t="n">
        <f aca="false">SUM(DN8:DN9)</f>
        <v>0</v>
      </c>
      <c r="DO10" s="141" t="n">
        <f aca="false">SUM(DO8:DO9)</f>
        <v>0</v>
      </c>
      <c r="DP10" s="141" t="n">
        <f aca="false">SUM(DP8:DP9)</f>
        <v>0</v>
      </c>
      <c r="DQ10" s="141" t="n">
        <f aca="false">SUM(DQ8:DQ9)</f>
        <v>0</v>
      </c>
      <c r="DR10" s="141" t="n">
        <f aca="false">SUM(DR8:DR9)</f>
        <v>0</v>
      </c>
      <c r="DS10" s="141" t="n">
        <f aca="false">SUM(DS8:DS9)</f>
        <v>0</v>
      </c>
      <c r="DT10" s="141" t="n">
        <f aca="false">SUM(DT8:DT9)</f>
        <v>0</v>
      </c>
      <c r="DU10" s="141" t="n">
        <f aca="false">SUM(DU8:DU9)</f>
        <v>0</v>
      </c>
      <c r="DV10" s="141" t="n">
        <f aca="false">SUM(DV8:DV9)</f>
        <v>0</v>
      </c>
      <c r="DW10" s="141" t="n">
        <f aca="false">SUM(DW8:DW9)</f>
        <v>0</v>
      </c>
      <c r="DX10" s="141" t="n">
        <f aca="false">SUM(DX8:DX9)</f>
        <v>25450</v>
      </c>
      <c r="DY10" s="141" t="n">
        <f aca="false">SUM(DY8:DY9)</f>
        <v>0</v>
      </c>
      <c r="DZ10" s="141" t="n">
        <f aca="false">SUM(DZ8:DZ9)</f>
        <v>0</v>
      </c>
      <c r="EA10" s="141" t="n">
        <f aca="false">SUM(EA8:EA9)</f>
        <v>24000</v>
      </c>
      <c r="EB10" s="141" t="n">
        <f aca="false">SUM(EB8:EB9)</f>
        <v>38750</v>
      </c>
      <c r="EC10" s="141" t="n">
        <f aca="false">SUM(EC8:EC9)</f>
        <v>0</v>
      </c>
      <c r="ED10" s="141" t="n">
        <f aca="false">SUM(ED8:ED9)</f>
        <v>28500</v>
      </c>
      <c r="EE10" s="141" t="n">
        <f aca="false">SUM(EE8:EE9)</f>
        <v>0</v>
      </c>
      <c r="EF10" s="141" t="n">
        <f aca="false">SUM(EF8:EF9)</f>
        <v>12500</v>
      </c>
      <c r="EG10" s="141" t="n">
        <f aca="false">SUM(EG8:EG9)</f>
        <v>0</v>
      </c>
      <c r="EH10" s="0"/>
      <c r="EI10" s="109" t="n">
        <f aca="false">ROUND(SUM(F10:EG10),5)</f>
        <v>679162.89</v>
      </c>
      <c r="EK10" s="139" t="n">
        <v>148453.2</v>
      </c>
      <c r="EM10" s="140" t="n">
        <v>0</v>
      </c>
      <c r="EN10" s="140" t="n">
        <v>0</v>
      </c>
      <c r="EO10" s="140" t="n">
        <v>0</v>
      </c>
      <c r="EP10" s="140" t="n">
        <v>0</v>
      </c>
      <c r="EQ10" s="140" t="n">
        <v>0</v>
      </c>
      <c r="ER10" s="140" t="n">
        <v>0</v>
      </c>
      <c r="ES10" s="140" t="n">
        <v>0</v>
      </c>
      <c r="ET10" s="140" t="n">
        <v>0</v>
      </c>
      <c r="EU10" s="140" t="n">
        <v>0</v>
      </c>
      <c r="EV10" s="140" t="n">
        <v>0</v>
      </c>
      <c r="EW10" s="140" t="n">
        <v>0</v>
      </c>
      <c r="EX10" s="140" t="n">
        <v>0</v>
      </c>
      <c r="EY10" s="140" t="n">
        <v>0</v>
      </c>
      <c r="EZ10" s="140" t="n">
        <v>0</v>
      </c>
      <c r="FA10" s="140" t="n">
        <v>0</v>
      </c>
      <c r="FB10" s="140" t="n">
        <v>0</v>
      </c>
      <c r="FC10" s="140" t="n">
        <v>0</v>
      </c>
      <c r="FD10" s="140" t="n">
        <v>0</v>
      </c>
      <c r="FE10" s="140" t="n">
        <v>0</v>
      </c>
      <c r="FF10" s="140" t="n">
        <v>0</v>
      </c>
      <c r="FG10" s="140" t="n">
        <v>0</v>
      </c>
      <c r="FH10" s="140" t="n">
        <v>0</v>
      </c>
      <c r="FI10" s="140" t="n">
        <v>0</v>
      </c>
      <c r="FJ10" s="140" t="n">
        <v>0</v>
      </c>
      <c r="FK10" s="140" t="n">
        <v>0</v>
      </c>
      <c r="FL10" s="140" t="n">
        <v>0</v>
      </c>
      <c r="FM10" s="140" t="n">
        <v>0</v>
      </c>
      <c r="FN10" s="140" t="n">
        <v>0</v>
      </c>
      <c r="FO10" s="140" t="n">
        <v>0</v>
      </c>
      <c r="FP10" s="140" t="n">
        <v>0</v>
      </c>
      <c r="FQ10" s="140" t="n">
        <v>0</v>
      </c>
      <c r="FR10" s="140" t="n">
        <v>0</v>
      </c>
      <c r="FS10" s="140" t="n">
        <v>0</v>
      </c>
      <c r="FT10" s="140" t="n">
        <v>0</v>
      </c>
      <c r="FU10" s="140" t="n">
        <v>0</v>
      </c>
      <c r="FV10" s="140" t="n">
        <v>0</v>
      </c>
      <c r="FW10" s="140" t="n">
        <v>0</v>
      </c>
      <c r="FX10" s="140" t="n">
        <v>0</v>
      </c>
      <c r="FY10" s="140" t="n">
        <v>0</v>
      </c>
      <c r="FZ10" s="140" t="n">
        <v>0</v>
      </c>
      <c r="GA10" s="140" t="n">
        <v>0</v>
      </c>
      <c r="GB10" s="140" t="n">
        <v>0</v>
      </c>
      <c r="GC10" s="140" t="n">
        <v>0</v>
      </c>
      <c r="GD10" s="140" t="n">
        <v>0</v>
      </c>
      <c r="GE10" s="140" t="n">
        <v>0</v>
      </c>
      <c r="GF10" s="140" t="n">
        <v>0</v>
      </c>
      <c r="GG10" s="140" t="n">
        <v>0</v>
      </c>
      <c r="GH10" s="140" t="n">
        <v>0</v>
      </c>
      <c r="GI10" s="140" t="n">
        <v>0</v>
      </c>
      <c r="GJ10" s="140" t="n">
        <v>0</v>
      </c>
      <c r="GK10" s="140" t="n">
        <v>0</v>
      </c>
      <c r="GL10" s="140" t="n">
        <v>0</v>
      </c>
      <c r="GM10" s="140" t="n">
        <v>0</v>
      </c>
      <c r="GN10" s="140" t="n">
        <v>0</v>
      </c>
      <c r="GO10" s="140" t="n">
        <v>0</v>
      </c>
      <c r="GP10" s="140" t="n">
        <v>0</v>
      </c>
      <c r="GQ10" s="140" t="n">
        <v>0</v>
      </c>
      <c r="GR10" s="140" t="n">
        <v>0</v>
      </c>
      <c r="GS10" s="140" t="n">
        <v>0</v>
      </c>
      <c r="GT10" s="140" t="n">
        <v>0</v>
      </c>
      <c r="GU10" s="140" t="n">
        <v>0</v>
      </c>
      <c r="GV10" s="140" t="n">
        <v>0</v>
      </c>
      <c r="GW10" s="140" t="n">
        <v>0</v>
      </c>
      <c r="GX10" s="140" t="n">
        <v>0</v>
      </c>
      <c r="GY10" s="140" t="n">
        <v>0</v>
      </c>
      <c r="GZ10" s="140" t="n">
        <v>0</v>
      </c>
      <c r="HA10" s="140" t="n">
        <v>0</v>
      </c>
      <c r="HB10" s="140" t="n">
        <v>0</v>
      </c>
      <c r="HC10" s="140" t="n">
        <v>0</v>
      </c>
      <c r="HD10" s="140" t="n">
        <v>0</v>
      </c>
      <c r="HE10" s="140" t="n">
        <v>0</v>
      </c>
      <c r="HF10" s="140" t="n">
        <v>0</v>
      </c>
      <c r="HG10" s="140" t="n">
        <v>0</v>
      </c>
      <c r="HH10" s="140" t="n">
        <v>0</v>
      </c>
      <c r="HI10" s="140" t="n">
        <v>0</v>
      </c>
      <c r="HJ10" s="140" t="n">
        <v>0</v>
      </c>
      <c r="HK10" s="140" t="n">
        <v>0</v>
      </c>
      <c r="HL10" s="140" t="n">
        <v>0</v>
      </c>
      <c r="HM10" s="140" t="n">
        <v>0</v>
      </c>
      <c r="HN10" s="140" t="n">
        <v>0</v>
      </c>
      <c r="HO10" s="140" t="n">
        <v>0</v>
      </c>
      <c r="HP10" s="140" t="n">
        <v>0</v>
      </c>
      <c r="HQ10" s="140" t="n">
        <v>0</v>
      </c>
      <c r="HR10" s="140" t="n">
        <v>0</v>
      </c>
      <c r="HS10" s="140" t="n">
        <v>0</v>
      </c>
      <c r="HT10" s="140" t="n">
        <v>0</v>
      </c>
      <c r="HU10" s="140" t="n">
        <v>0</v>
      </c>
      <c r="HV10" s="140" t="n">
        <v>0</v>
      </c>
      <c r="HW10" s="140" t="n">
        <v>0</v>
      </c>
      <c r="HX10" s="140" t="n">
        <v>0</v>
      </c>
      <c r="HY10" s="140" t="n">
        <v>0</v>
      </c>
      <c r="HZ10" s="140" t="n">
        <v>0</v>
      </c>
      <c r="IA10" s="140" t="n">
        <v>0</v>
      </c>
      <c r="IB10" s="140" t="n">
        <v>0</v>
      </c>
      <c r="IC10" s="140" t="n">
        <v>0</v>
      </c>
      <c r="ID10" s="140" t="n">
        <v>0</v>
      </c>
      <c r="IE10" s="140" t="n">
        <v>0</v>
      </c>
      <c r="IF10" s="140" t="n">
        <v>0</v>
      </c>
      <c r="IG10" s="140" t="n">
        <v>0</v>
      </c>
      <c r="IH10" s="140" t="n">
        <v>0</v>
      </c>
      <c r="II10" s="140" t="n">
        <v>0</v>
      </c>
      <c r="IJ10" s="140" t="n">
        <v>0</v>
      </c>
      <c r="IK10" s="140" t="n">
        <v>0</v>
      </c>
      <c r="IL10" s="140" t="n">
        <v>0</v>
      </c>
      <c r="IM10" s="140" t="n">
        <v>0</v>
      </c>
      <c r="IN10" s="140" t="n">
        <v>0</v>
      </c>
      <c r="IO10" s="140" t="n">
        <v>0</v>
      </c>
      <c r="IP10" s="140" t="n">
        <v>0</v>
      </c>
      <c r="IQ10" s="140" t="n">
        <v>0</v>
      </c>
      <c r="IR10" s="140" t="n">
        <v>0</v>
      </c>
      <c r="IS10" s="140" t="n">
        <v>0</v>
      </c>
      <c r="IT10" s="140" t="n">
        <v>0</v>
      </c>
      <c r="IU10" s="140" t="n">
        <v>0</v>
      </c>
      <c r="IV10" s="140" t="n">
        <v>0</v>
      </c>
      <c r="IW10" s="140" t="n">
        <v>0</v>
      </c>
      <c r="IX10" s="140" t="n">
        <v>0</v>
      </c>
      <c r="IY10" s="140" t="n">
        <v>0</v>
      </c>
      <c r="IZ10" s="140" t="n">
        <v>0</v>
      </c>
      <c r="JA10" s="140" t="n">
        <v>0</v>
      </c>
      <c r="JB10" s="140" t="n">
        <v>0</v>
      </c>
      <c r="JC10" s="140" t="n">
        <v>0</v>
      </c>
      <c r="JD10" s="140" t="n">
        <v>0</v>
      </c>
      <c r="JE10" s="140" t="n">
        <v>0</v>
      </c>
      <c r="JF10" s="140" t="n">
        <v>0</v>
      </c>
      <c r="JG10" s="140" t="n">
        <v>0</v>
      </c>
      <c r="JH10" s="140" t="n">
        <v>0</v>
      </c>
      <c r="JI10" s="140" t="n">
        <v>0</v>
      </c>
      <c r="JJ10" s="140" t="n">
        <v>0</v>
      </c>
      <c r="JK10" s="140" t="n">
        <v>0</v>
      </c>
      <c r="JL10" s="140" t="n">
        <v>0</v>
      </c>
      <c r="JM10" s="140" t="n">
        <v>0</v>
      </c>
      <c r="JN10" s="140" t="n">
        <v>0</v>
      </c>
      <c r="JO10" s="140" t="n">
        <v>0</v>
      </c>
      <c r="JP10" s="140" t="n">
        <v>0</v>
      </c>
    </row>
    <row r="11" customFormat="false" ht="30" hidden="false" customHeight="true" outlineLevel="0" collapsed="false">
      <c r="A11" s="76"/>
      <c r="B11" s="76"/>
      <c r="C11" s="76"/>
      <c r="D11" s="76" t="s">
        <v>63</v>
      </c>
      <c r="E11" s="76"/>
      <c r="F11" s="141"/>
      <c r="G11" s="141"/>
      <c r="H11" s="141"/>
      <c r="I11" s="141"/>
      <c r="J11" s="141"/>
      <c r="K11" s="141"/>
      <c r="L11" s="141"/>
      <c r="M11" s="141"/>
      <c r="N11" s="141"/>
      <c r="O11" s="141"/>
      <c r="P11" s="141"/>
      <c r="Q11" s="141"/>
      <c r="R11" s="141"/>
      <c r="S11" s="141"/>
      <c r="T11" s="141"/>
      <c r="U11" s="141"/>
      <c r="V11" s="141"/>
      <c r="W11" s="141"/>
      <c r="X11" s="141"/>
      <c r="Y11" s="141"/>
      <c r="Z11" s="141"/>
      <c r="AA11" s="141"/>
      <c r="AB11" s="141"/>
      <c r="AC11" s="141"/>
      <c r="AD11" s="141"/>
      <c r="AE11" s="141"/>
      <c r="AF11" s="141"/>
      <c r="AG11" s="141"/>
      <c r="AH11" s="141"/>
      <c r="AI11" s="141"/>
      <c r="AJ11" s="141"/>
      <c r="AK11" s="141"/>
      <c r="AL11" s="141"/>
      <c r="AM11" s="141"/>
      <c r="AN11" s="141"/>
      <c r="AO11" s="141"/>
      <c r="AP11" s="141"/>
      <c r="AQ11" s="141"/>
      <c r="AR11" s="141"/>
      <c r="AS11" s="141"/>
      <c r="AT11" s="141"/>
      <c r="AU11" s="141"/>
      <c r="AV11" s="141"/>
      <c r="AW11" s="141"/>
      <c r="AX11" s="141"/>
      <c r="AY11" s="141"/>
      <c r="AZ11" s="141"/>
      <c r="BA11" s="141"/>
      <c r="BB11" s="141"/>
      <c r="BC11" s="141"/>
      <c r="BD11" s="141"/>
      <c r="BE11" s="141"/>
      <c r="BF11" s="141"/>
      <c r="BG11" s="141"/>
      <c r="BH11" s="141"/>
      <c r="BI11" s="141"/>
      <c r="BJ11" s="141"/>
      <c r="BK11" s="141"/>
      <c r="BL11" s="141"/>
      <c r="BM11" s="141"/>
      <c r="BN11" s="141"/>
      <c r="BO11" s="141"/>
      <c r="BP11" s="141"/>
      <c r="BQ11" s="141"/>
      <c r="BR11" s="141"/>
      <c r="BS11" s="141"/>
      <c r="BT11" s="141"/>
      <c r="BU11" s="141"/>
      <c r="BV11" s="141"/>
      <c r="BW11" s="141"/>
      <c r="BX11" s="141"/>
      <c r="BY11" s="141"/>
      <c r="BZ11" s="141"/>
      <c r="CA11" s="141"/>
      <c r="CB11" s="141"/>
      <c r="CC11" s="141"/>
      <c r="CD11" s="141"/>
      <c r="CE11" s="141"/>
      <c r="CF11" s="141"/>
      <c r="CG11" s="141"/>
      <c r="CH11" s="141"/>
      <c r="CI11" s="141"/>
      <c r="CJ11" s="141"/>
      <c r="CK11" s="141"/>
      <c r="CL11" s="141"/>
      <c r="CM11" s="141"/>
      <c r="CN11" s="141"/>
      <c r="CO11" s="141"/>
      <c r="CP11" s="141"/>
      <c r="CQ11" s="141"/>
      <c r="CR11" s="141"/>
      <c r="CS11" s="141"/>
      <c r="CT11" s="141"/>
      <c r="CU11" s="141"/>
      <c r="CV11" s="141"/>
      <c r="CW11" s="141"/>
      <c r="CX11" s="141"/>
      <c r="CY11" s="141"/>
      <c r="CZ11" s="141"/>
      <c r="DA11" s="141"/>
      <c r="DB11" s="141"/>
      <c r="DC11" s="141"/>
      <c r="DD11" s="141"/>
      <c r="DE11" s="141"/>
      <c r="DF11" s="141"/>
      <c r="DG11" s="141"/>
      <c r="DH11" s="141"/>
      <c r="DI11" s="141"/>
      <c r="DJ11" s="141"/>
      <c r="DK11" s="141"/>
      <c r="DL11" s="141"/>
      <c r="DM11" s="141"/>
      <c r="DN11" s="141"/>
      <c r="DO11" s="141"/>
      <c r="DP11" s="141"/>
      <c r="DQ11" s="141"/>
      <c r="DR11" s="141"/>
      <c r="DS11" s="141"/>
      <c r="DT11" s="141"/>
      <c r="DU11" s="141"/>
      <c r="DV11" s="141"/>
      <c r="DW11" s="141"/>
      <c r="DX11" s="141"/>
      <c r="DY11" s="141"/>
      <c r="DZ11" s="141"/>
      <c r="EA11" s="141"/>
      <c r="EB11" s="141"/>
      <c r="EC11" s="141"/>
      <c r="ED11" s="141"/>
      <c r="EE11" s="141"/>
      <c r="EF11" s="141"/>
      <c r="EG11" s="141"/>
      <c r="EH11" s="0"/>
      <c r="EI11" s="109"/>
      <c r="EK11" s="139" t="n">
        <v>9570</v>
      </c>
      <c r="EM11" s="140" t="n">
        <v>0</v>
      </c>
      <c r="EN11" s="140" t="n">
        <v>0</v>
      </c>
      <c r="EO11" s="140" t="n">
        <v>0</v>
      </c>
      <c r="EP11" s="140" t="n">
        <v>0</v>
      </c>
      <c r="EQ11" s="140" t="n">
        <v>0</v>
      </c>
      <c r="ER11" s="140" t="n">
        <v>0</v>
      </c>
      <c r="ES11" s="140" t="n">
        <v>0</v>
      </c>
      <c r="ET11" s="140" t="n">
        <v>0</v>
      </c>
      <c r="EU11" s="140" t="n">
        <v>0</v>
      </c>
      <c r="EV11" s="140" t="n">
        <v>0</v>
      </c>
      <c r="EW11" s="140" t="n">
        <v>0</v>
      </c>
      <c r="EX11" s="140" t="n">
        <v>0</v>
      </c>
      <c r="EY11" s="140" t="n">
        <v>0</v>
      </c>
      <c r="EZ11" s="140" t="n">
        <v>0</v>
      </c>
      <c r="FA11" s="140" t="n">
        <v>0</v>
      </c>
      <c r="FB11" s="140" t="n">
        <v>0</v>
      </c>
      <c r="FC11" s="140" t="n">
        <v>0</v>
      </c>
      <c r="FD11" s="140" t="n">
        <v>0</v>
      </c>
      <c r="FE11" s="140" t="n">
        <v>0</v>
      </c>
      <c r="FF11" s="140" t="n">
        <v>0</v>
      </c>
      <c r="FG11" s="140" t="n">
        <v>0</v>
      </c>
      <c r="FH11" s="140" t="n">
        <v>0</v>
      </c>
      <c r="FI11" s="140" t="n">
        <v>0</v>
      </c>
      <c r="FJ11" s="140" t="n">
        <v>0</v>
      </c>
      <c r="FK11" s="140" t="n">
        <v>0</v>
      </c>
      <c r="FL11" s="140" t="n">
        <v>0</v>
      </c>
      <c r="FM11" s="140" t="n">
        <v>0</v>
      </c>
      <c r="FN11" s="140" t="n">
        <v>0</v>
      </c>
      <c r="FO11" s="140" t="n">
        <v>0</v>
      </c>
      <c r="FP11" s="140" t="n">
        <v>0</v>
      </c>
      <c r="FQ11" s="140" t="n">
        <v>0</v>
      </c>
      <c r="FR11" s="140" t="n">
        <v>0</v>
      </c>
      <c r="FS11" s="140" t="n">
        <v>0</v>
      </c>
      <c r="FT11" s="140" t="n">
        <v>0</v>
      </c>
      <c r="FU11" s="140" t="n">
        <v>0</v>
      </c>
      <c r="FV11" s="140" t="n">
        <v>0</v>
      </c>
      <c r="FW11" s="140" t="n">
        <v>0</v>
      </c>
      <c r="FX11" s="140" t="n">
        <v>0</v>
      </c>
      <c r="FY11" s="140" t="n">
        <v>0</v>
      </c>
      <c r="FZ11" s="140" t="n">
        <v>0</v>
      </c>
      <c r="GA11" s="140" t="n">
        <v>0</v>
      </c>
      <c r="GB11" s="140" t="n">
        <v>0</v>
      </c>
      <c r="GC11" s="140" t="n">
        <v>0</v>
      </c>
      <c r="GD11" s="140" t="n">
        <v>0</v>
      </c>
      <c r="GE11" s="140" t="n">
        <v>0</v>
      </c>
      <c r="GF11" s="140" t="n">
        <v>0</v>
      </c>
      <c r="GG11" s="140" t="n">
        <v>0</v>
      </c>
      <c r="GH11" s="140" t="n">
        <v>0</v>
      </c>
      <c r="GI11" s="140" t="n">
        <v>0</v>
      </c>
      <c r="GJ11" s="140" t="n">
        <v>0</v>
      </c>
      <c r="GK11" s="140" t="n">
        <v>0</v>
      </c>
      <c r="GL11" s="140" t="n">
        <v>0</v>
      </c>
      <c r="GM11" s="140" t="n">
        <v>0</v>
      </c>
      <c r="GN11" s="140" t="n">
        <v>0</v>
      </c>
      <c r="GO11" s="140" t="n">
        <v>0</v>
      </c>
      <c r="GP11" s="140" t="n">
        <v>0</v>
      </c>
      <c r="GQ11" s="140" t="n">
        <v>0</v>
      </c>
      <c r="GR11" s="140" t="n">
        <v>0</v>
      </c>
      <c r="GS11" s="140" t="n">
        <v>0</v>
      </c>
      <c r="GT11" s="140" t="n">
        <v>0</v>
      </c>
      <c r="GU11" s="140" t="n">
        <v>0</v>
      </c>
      <c r="GV11" s="140" t="n">
        <v>0</v>
      </c>
      <c r="GW11" s="140" t="n">
        <v>0</v>
      </c>
      <c r="GX11" s="140" t="n">
        <v>0</v>
      </c>
      <c r="GY11" s="140" t="n">
        <v>0</v>
      </c>
      <c r="GZ11" s="140" t="n">
        <v>0</v>
      </c>
      <c r="HA11" s="140" t="n">
        <v>0</v>
      </c>
      <c r="HB11" s="140" t="n">
        <v>0</v>
      </c>
      <c r="HC11" s="140" t="n">
        <v>0</v>
      </c>
      <c r="HD11" s="140" t="n">
        <v>0</v>
      </c>
      <c r="HE11" s="140" t="n">
        <v>0</v>
      </c>
      <c r="HF11" s="140" t="n">
        <v>0</v>
      </c>
      <c r="HG11" s="140" t="n">
        <v>0</v>
      </c>
      <c r="HH11" s="140" t="n">
        <v>0</v>
      </c>
      <c r="HI11" s="140" t="n">
        <v>0</v>
      </c>
      <c r="HJ11" s="140" t="n">
        <v>0</v>
      </c>
      <c r="HK11" s="140" t="n">
        <v>0</v>
      </c>
      <c r="HL11" s="140" t="n">
        <v>0</v>
      </c>
      <c r="HM11" s="140" t="n">
        <v>0</v>
      </c>
      <c r="HN11" s="140" t="n">
        <v>0</v>
      </c>
      <c r="HO11" s="140" t="n">
        <v>0</v>
      </c>
      <c r="HP11" s="140" t="n">
        <v>0</v>
      </c>
      <c r="HQ11" s="140" t="n">
        <v>0</v>
      </c>
      <c r="HR11" s="140" t="n">
        <v>0</v>
      </c>
      <c r="HS11" s="140" t="n">
        <v>0</v>
      </c>
      <c r="HT11" s="140" t="n">
        <v>0</v>
      </c>
      <c r="HU11" s="140" t="n">
        <v>0</v>
      </c>
      <c r="HV11" s="140" t="n">
        <v>0</v>
      </c>
      <c r="HW11" s="140" t="n">
        <v>0</v>
      </c>
      <c r="HX11" s="140" t="n">
        <v>0</v>
      </c>
      <c r="HY11" s="140" t="n">
        <v>0</v>
      </c>
      <c r="HZ11" s="140" t="n">
        <v>0</v>
      </c>
      <c r="IA11" s="140" t="n">
        <v>0</v>
      </c>
      <c r="IB11" s="140" t="n">
        <v>0</v>
      </c>
      <c r="IC11" s="140" t="n">
        <v>0</v>
      </c>
      <c r="ID11" s="140" t="n">
        <v>0</v>
      </c>
      <c r="IE11" s="140" t="n">
        <v>0</v>
      </c>
      <c r="IF11" s="140" t="n">
        <v>0</v>
      </c>
      <c r="IG11" s="140" t="n">
        <v>0</v>
      </c>
      <c r="IH11" s="140" t="n">
        <v>0</v>
      </c>
      <c r="II11" s="140" t="n">
        <v>0</v>
      </c>
      <c r="IJ11" s="140" t="n">
        <v>0</v>
      </c>
      <c r="IK11" s="140" t="n">
        <v>0</v>
      </c>
      <c r="IL11" s="140" t="n">
        <v>0</v>
      </c>
      <c r="IM11" s="140" t="n">
        <v>0</v>
      </c>
      <c r="IN11" s="140" t="n">
        <v>0</v>
      </c>
      <c r="IO11" s="140" t="n">
        <v>0</v>
      </c>
      <c r="IP11" s="140" t="n">
        <v>0</v>
      </c>
      <c r="IQ11" s="140" t="n">
        <v>0</v>
      </c>
      <c r="IR11" s="140" t="n">
        <v>0</v>
      </c>
      <c r="IS11" s="140" t="n">
        <v>0</v>
      </c>
      <c r="IT11" s="140" t="n">
        <v>0</v>
      </c>
      <c r="IU11" s="140" t="n">
        <v>0</v>
      </c>
      <c r="IV11" s="140" t="n">
        <v>0</v>
      </c>
      <c r="IW11" s="140" t="n">
        <v>0</v>
      </c>
      <c r="IX11" s="140" t="n">
        <v>0</v>
      </c>
      <c r="IY11" s="140" t="n">
        <v>0</v>
      </c>
      <c r="IZ11" s="140" t="n">
        <v>0</v>
      </c>
      <c r="JA11" s="140" t="n">
        <v>0</v>
      </c>
      <c r="JB11" s="140" t="n">
        <v>0</v>
      </c>
      <c r="JC11" s="140" t="n">
        <v>0</v>
      </c>
      <c r="JD11" s="140" t="n">
        <v>0</v>
      </c>
      <c r="JE11" s="140" t="n">
        <v>0</v>
      </c>
      <c r="JF11" s="140" t="n">
        <v>0</v>
      </c>
      <c r="JG11" s="140" t="n">
        <v>0</v>
      </c>
      <c r="JH11" s="140" t="n">
        <v>0</v>
      </c>
      <c r="JI11" s="140" t="n">
        <v>0</v>
      </c>
      <c r="JJ11" s="140" t="n">
        <v>0</v>
      </c>
      <c r="JK11" s="140" t="n">
        <v>0</v>
      </c>
      <c r="JL11" s="140" t="n">
        <v>0</v>
      </c>
      <c r="JM11" s="140" t="n">
        <v>0</v>
      </c>
      <c r="JN11" s="140" t="n">
        <v>0</v>
      </c>
      <c r="JO11" s="140" t="n">
        <v>0</v>
      </c>
      <c r="JP11" s="140" t="n">
        <v>0</v>
      </c>
    </row>
    <row r="12" customFormat="false" ht="14.9" hidden="false" customHeight="false" outlineLevel="0" collapsed="false">
      <c r="A12" s="76"/>
      <c r="B12" s="76"/>
      <c r="C12" s="76"/>
      <c r="D12" s="76"/>
      <c r="E12" s="76" t="s">
        <v>14</v>
      </c>
      <c r="F12" s="143" t="n">
        <v>55200</v>
      </c>
      <c r="G12" s="143" t="n">
        <v>46100</v>
      </c>
      <c r="H12" s="143" t="n">
        <v>1340077.095</v>
      </c>
      <c r="I12" s="143" t="n">
        <v>3600</v>
      </c>
      <c r="J12" s="143" t="n">
        <v>53249.28</v>
      </c>
      <c r="K12" s="143" t="n">
        <v>193150.084995</v>
      </c>
      <c r="L12" s="143" t="n">
        <v>10800</v>
      </c>
      <c r="M12" s="143" t="n">
        <v>10300</v>
      </c>
      <c r="N12" s="143" t="n">
        <v>30806.97555</v>
      </c>
      <c r="O12" s="143" t="n">
        <v>773900</v>
      </c>
      <c r="P12" s="143" t="n">
        <v>16685.2224</v>
      </c>
      <c r="Q12" s="143" t="n">
        <v>84900</v>
      </c>
      <c r="R12" s="143" t="n">
        <v>4700</v>
      </c>
      <c r="S12" s="143" t="n">
        <v>3700</v>
      </c>
      <c r="T12" s="143" t="n">
        <v>8200</v>
      </c>
      <c r="U12" s="143" t="n">
        <v>98324.9925273</v>
      </c>
      <c r="V12" s="143" t="n">
        <v>46000</v>
      </c>
      <c r="W12" s="143" t="n">
        <v>32107.8948130512</v>
      </c>
      <c r="X12" s="143" t="n">
        <v>10000</v>
      </c>
      <c r="Y12" s="143" t="n">
        <v>11200</v>
      </c>
      <c r="Z12" s="143" t="n">
        <v>21600</v>
      </c>
      <c r="AA12" s="143" t="n">
        <v>112879.76</v>
      </c>
      <c r="AB12" s="143" t="n">
        <v>10400</v>
      </c>
      <c r="AC12" s="143" t="n">
        <v>3500</v>
      </c>
      <c r="AD12" s="143" t="n">
        <v>104900</v>
      </c>
      <c r="AE12" s="143" t="n">
        <v>7600</v>
      </c>
      <c r="AF12" s="143" t="n">
        <v>35519.55</v>
      </c>
      <c r="AG12" s="143" t="n">
        <v>43854.280195</v>
      </c>
      <c r="AH12" s="143" t="n">
        <v>26700</v>
      </c>
      <c r="AI12" s="143" t="n">
        <v>8800</v>
      </c>
      <c r="AJ12" s="143" t="n">
        <v>37400</v>
      </c>
      <c r="AK12" s="143" t="n">
        <v>4700</v>
      </c>
      <c r="AL12" s="143" t="n">
        <v>93600</v>
      </c>
      <c r="AM12" s="143" t="n">
        <v>17000</v>
      </c>
      <c r="AN12" s="143" t="n">
        <v>14700</v>
      </c>
      <c r="AO12" s="143" t="n">
        <v>12800</v>
      </c>
      <c r="AP12" s="143" t="n">
        <v>156400</v>
      </c>
      <c r="AQ12" s="143" t="n">
        <v>9100</v>
      </c>
      <c r="AR12" s="143" t="n">
        <v>32806</v>
      </c>
      <c r="AS12" s="143" t="n">
        <v>5200</v>
      </c>
      <c r="AT12" s="143" t="n">
        <v>14500</v>
      </c>
      <c r="AU12" s="143" t="n">
        <v>13600</v>
      </c>
      <c r="AV12" s="143" t="n">
        <v>18149.7366435</v>
      </c>
      <c r="AW12" s="143" t="n">
        <v>8400</v>
      </c>
      <c r="AX12" s="143" t="n">
        <v>2403.5</v>
      </c>
      <c r="AY12" s="143" t="n">
        <v>7100</v>
      </c>
      <c r="AZ12" s="143" t="n">
        <v>11500</v>
      </c>
      <c r="BA12" s="143" t="n">
        <v>16886.1</v>
      </c>
      <c r="BB12" s="143" t="n">
        <v>655711.744542789</v>
      </c>
      <c r="BC12" s="143" t="n">
        <v>12100</v>
      </c>
      <c r="BD12" s="143" t="n">
        <v>9961.875</v>
      </c>
      <c r="BE12" s="143" t="n">
        <v>61186.911555</v>
      </c>
      <c r="BF12" s="143" t="n">
        <v>174780.65861592</v>
      </c>
      <c r="BG12" s="143" t="n">
        <v>101157.34944</v>
      </c>
      <c r="BH12" s="143" t="n">
        <v>16700</v>
      </c>
      <c r="BI12" s="143" t="n">
        <v>13900</v>
      </c>
      <c r="BJ12" s="143" t="n">
        <v>32609.5</v>
      </c>
      <c r="BK12" s="143" t="n">
        <v>5900</v>
      </c>
      <c r="BL12" s="143" t="n">
        <v>7300</v>
      </c>
      <c r="BM12" s="143" t="n">
        <v>28700</v>
      </c>
      <c r="BN12" s="143" t="n">
        <v>204971.2875</v>
      </c>
      <c r="BO12" s="143" t="n">
        <v>79219</v>
      </c>
      <c r="BP12" s="143" t="n">
        <v>37319.1546</v>
      </c>
      <c r="BQ12" s="143" t="n">
        <v>2300</v>
      </c>
      <c r="BR12" s="143" t="n">
        <v>11100</v>
      </c>
      <c r="BS12" s="143" t="n">
        <v>4800</v>
      </c>
      <c r="BT12" s="143" t="n">
        <v>80424.729</v>
      </c>
      <c r="BU12" s="143" t="n">
        <v>13312.75</v>
      </c>
      <c r="BV12" s="143" t="n">
        <v>7200</v>
      </c>
      <c r="BW12" s="143" t="n">
        <v>67200</v>
      </c>
      <c r="BX12" s="143" t="n">
        <v>21400</v>
      </c>
      <c r="BY12" s="143" t="n">
        <v>3600</v>
      </c>
      <c r="BZ12" s="143" t="n">
        <v>55300</v>
      </c>
      <c r="CA12" s="143" t="n">
        <v>360525.669442048</v>
      </c>
      <c r="CB12" s="143" t="n">
        <v>26700</v>
      </c>
      <c r="CC12" s="143" t="n">
        <v>118501.5</v>
      </c>
      <c r="CD12" s="143" t="n">
        <v>8657.649</v>
      </c>
      <c r="CE12" s="143" t="n">
        <v>1039839.0132</v>
      </c>
      <c r="CF12" s="143" t="n">
        <v>13100</v>
      </c>
      <c r="CG12" s="143" t="n">
        <v>74236.4775</v>
      </c>
      <c r="CH12" s="143" t="n">
        <v>34200</v>
      </c>
      <c r="CI12" s="143" t="n">
        <v>409000</v>
      </c>
      <c r="CJ12" s="143" t="n">
        <v>78911.19105</v>
      </c>
      <c r="CK12" s="143" t="n">
        <v>295000</v>
      </c>
      <c r="CL12" s="143" t="n">
        <v>206250</v>
      </c>
      <c r="CM12" s="143" t="n">
        <v>4500</v>
      </c>
      <c r="CN12" s="143" t="n">
        <v>13600</v>
      </c>
      <c r="CO12" s="143" t="n">
        <v>6900</v>
      </c>
      <c r="CP12" s="143" t="n">
        <v>78120.1953</v>
      </c>
      <c r="CQ12" s="143" t="n">
        <v>9800</v>
      </c>
      <c r="CR12" s="143" t="n">
        <v>11700</v>
      </c>
      <c r="CS12" s="143" t="n">
        <v>197225.411355</v>
      </c>
      <c r="CT12" s="143" t="n">
        <v>33800</v>
      </c>
      <c r="CU12" s="143" t="n">
        <v>89043.68025</v>
      </c>
      <c r="CV12" s="143" t="n">
        <v>13700</v>
      </c>
      <c r="CW12" s="143" t="n">
        <v>26700</v>
      </c>
      <c r="CX12" s="143" t="n">
        <v>11100</v>
      </c>
      <c r="CY12" s="143" t="n">
        <v>27620.53668</v>
      </c>
      <c r="CZ12" s="143" t="n">
        <v>49588</v>
      </c>
      <c r="DA12" s="143" t="n">
        <v>90338.23575</v>
      </c>
      <c r="DB12" s="143" t="n">
        <v>7000</v>
      </c>
      <c r="DC12" s="143" t="n">
        <v>14639.9907768</v>
      </c>
      <c r="DD12" s="143" t="n">
        <v>4500</v>
      </c>
      <c r="DE12" s="143" t="n">
        <v>12900</v>
      </c>
      <c r="DF12" s="143" t="n">
        <v>109200</v>
      </c>
      <c r="DG12" s="143" t="n">
        <v>47304.81</v>
      </c>
      <c r="DH12" s="143" t="n">
        <v>5500</v>
      </c>
      <c r="DI12" s="143" t="n">
        <v>6800</v>
      </c>
      <c r="DJ12" s="143" t="n">
        <v>18100</v>
      </c>
      <c r="DK12" s="143" t="n">
        <v>8200</v>
      </c>
      <c r="DL12" s="143" t="n">
        <v>38853.366615</v>
      </c>
      <c r="DM12" s="143" t="n">
        <v>5700</v>
      </c>
      <c r="DN12" s="143" t="n">
        <v>9600</v>
      </c>
      <c r="DO12" s="143" t="n">
        <v>73200</v>
      </c>
      <c r="DP12" s="143" t="n">
        <v>225000</v>
      </c>
      <c r="DQ12" s="143" t="n">
        <v>9200</v>
      </c>
      <c r="DR12" s="143" t="n">
        <v>1600</v>
      </c>
      <c r="DS12" s="143" t="n">
        <v>26800</v>
      </c>
      <c r="DT12" s="143" t="n">
        <v>14200</v>
      </c>
      <c r="DU12" s="143" t="n">
        <v>5500</v>
      </c>
      <c r="DV12" s="143" t="n">
        <v>20500</v>
      </c>
      <c r="DW12" s="143" t="n">
        <v>13000</v>
      </c>
      <c r="DX12" s="143" t="n">
        <v>52268.895</v>
      </c>
      <c r="DY12" s="143" t="n">
        <v>5600</v>
      </c>
      <c r="DZ12" s="143" t="n">
        <v>8200</v>
      </c>
      <c r="EA12" s="143" t="n">
        <v>366301.0791</v>
      </c>
      <c r="EB12" s="143" t="n">
        <v>432316.75</v>
      </c>
      <c r="EC12" s="143" t="n">
        <v>19400</v>
      </c>
      <c r="ED12" s="143" t="n">
        <v>95011.114</v>
      </c>
      <c r="EE12" s="143" t="n">
        <v>11800</v>
      </c>
      <c r="EF12" s="143" t="n">
        <v>132741.864646125</v>
      </c>
      <c r="EG12" s="143" t="n">
        <v>50100</v>
      </c>
      <c r="EH12" s="0"/>
      <c r="EI12" s="109" t="n">
        <f aca="false">ROUND(SUM(F12:EG12),5)</f>
        <v>10572850.86204</v>
      </c>
      <c r="EJ12" s="144"/>
      <c r="EK12" s="139" t="n">
        <v>9130</v>
      </c>
      <c r="EM12" s="140" t="n">
        <v>0</v>
      </c>
      <c r="EN12" s="140" t="n">
        <v>0</v>
      </c>
      <c r="EO12" s="140" t="n">
        <v>0</v>
      </c>
      <c r="EP12" s="140" t="n">
        <v>0</v>
      </c>
      <c r="EQ12" s="140" t="n">
        <v>0</v>
      </c>
      <c r="ER12" s="140" t="n">
        <v>0</v>
      </c>
      <c r="ES12" s="140" t="n">
        <v>0</v>
      </c>
      <c r="ET12" s="140" t="n">
        <v>0</v>
      </c>
      <c r="EU12" s="140" t="n">
        <v>0</v>
      </c>
      <c r="EV12" s="140" t="n">
        <v>0</v>
      </c>
      <c r="EW12" s="140" t="n">
        <v>0</v>
      </c>
      <c r="EX12" s="140" t="n">
        <v>0</v>
      </c>
      <c r="EY12" s="140" t="n">
        <v>0</v>
      </c>
      <c r="EZ12" s="140" t="n">
        <v>0</v>
      </c>
      <c r="FA12" s="140" t="n">
        <v>0</v>
      </c>
      <c r="FB12" s="140" t="n">
        <v>0</v>
      </c>
      <c r="FC12" s="140" t="n">
        <v>0</v>
      </c>
      <c r="FD12" s="140" t="n">
        <v>0</v>
      </c>
      <c r="FE12" s="140" t="n">
        <v>0</v>
      </c>
      <c r="FF12" s="140" t="n">
        <v>0</v>
      </c>
      <c r="FG12" s="140" t="n">
        <v>0</v>
      </c>
      <c r="FH12" s="140" t="n">
        <v>0</v>
      </c>
      <c r="FI12" s="140" t="n">
        <v>0</v>
      </c>
      <c r="FJ12" s="140" t="n">
        <v>0</v>
      </c>
      <c r="FK12" s="140" t="n">
        <v>0</v>
      </c>
      <c r="FL12" s="140" t="n">
        <v>0</v>
      </c>
      <c r="FM12" s="140" t="n">
        <v>0</v>
      </c>
      <c r="FN12" s="140" t="n">
        <v>0</v>
      </c>
      <c r="FO12" s="140" t="n">
        <v>0</v>
      </c>
      <c r="FP12" s="140" t="n">
        <v>0</v>
      </c>
      <c r="FQ12" s="140" t="n">
        <v>0</v>
      </c>
      <c r="FR12" s="140" t="n">
        <v>0</v>
      </c>
      <c r="FS12" s="140" t="n">
        <v>0</v>
      </c>
      <c r="FT12" s="140" t="n">
        <v>0</v>
      </c>
      <c r="FU12" s="140" t="n">
        <v>0</v>
      </c>
      <c r="FV12" s="140" t="n">
        <v>0</v>
      </c>
      <c r="FW12" s="140" t="n">
        <v>0</v>
      </c>
      <c r="FX12" s="140" t="n">
        <v>0</v>
      </c>
      <c r="FY12" s="140" t="n">
        <v>0</v>
      </c>
      <c r="FZ12" s="140" t="n">
        <v>0</v>
      </c>
      <c r="GA12" s="140" t="n">
        <v>0</v>
      </c>
      <c r="GB12" s="140" t="n">
        <v>0</v>
      </c>
      <c r="GC12" s="140" t="n">
        <v>0</v>
      </c>
      <c r="GD12" s="140" t="n">
        <v>0</v>
      </c>
      <c r="GE12" s="140" t="n">
        <v>0</v>
      </c>
      <c r="GF12" s="140" t="n">
        <v>0</v>
      </c>
      <c r="GG12" s="140" t="n">
        <v>0</v>
      </c>
      <c r="GH12" s="140" t="n">
        <v>0</v>
      </c>
      <c r="GI12" s="140" t="n">
        <v>0</v>
      </c>
      <c r="GJ12" s="140" t="n">
        <v>0</v>
      </c>
      <c r="GK12" s="140" t="n">
        <v>0</v>
      </c>
      <c r="GL12" s="140" t="n">
        <v>0</v>
      </c>
      <c r="GM12" s="140" t="n">
        <v>0</v>
      </c>
      <c r="GN12" s="140" t="n">
        <v>0</v>
      </c>
      <c r="GO12" s="140" t="n">
        <v>0</v>
      </c>
      <c r="GP12" s="140" t="n">
        <v>0</v>
      </c>
      <c r="GQ12" s="140" t="n">
        <v>0</v>
      </c>
      <c r="GR12" s="140" t="n">
        <v>0</v>
      </c>
      <c r="GS12" s="140" t="n">
        <v>0</v>
      </c>
      <c r="GT12" s="140" t="n">
        <v>0</v>
      </c>
      <c r="GU12" s="140" t="n">
        <v>0</v>
      </c>
      <c r="GV12" s="140" t="n">
        <v>0</v>
      </c>
      <c r="GW12" s="140" t="n">
        <v>0</v>
      </c>
      <c r="GX12" s="140" t="n">
        <v>0</v>
      </c>
      <c r="GY12" s="140" t="n">
        <v>0</v>
      </c>
      <c r="GZ12" s="140" t="n">
        <v>0</v>
      </c>
      <c r="HA12" s="140" t="n">
        <v>0</v>
      </c>
      <c r="HB12" s="140" t="n">
        <v>0</v>
      </c>
      <c r="HC12" s="140" t="n">
        <v>0</v>
      </c>
      <c r="HD12" s="140" t="n">
        <v>0</v>
      </c>
      <c r="HE12" s="140" t="n">
        <v>0</v>
      </c>
      <c r="HF12" s="140" t="n">
        <v>0</v>
      </c>
      <c r="HG12" s="140" t="n">
        <v>0</v>
      </c>
      <c r="HH12" s="140" t="n">
        <v>0</v>
      </c>
      <c r="HI12" s="140" t="n">
        <v>0</v>
      </c>
      <c r="HJ12" s="140" t="n">
        <v>0</v>
      </c>
      <c r="HK12" s="140" t="n">
        <v>0</v>
      </c>
      <c r="HL12" s="140" t="n">
        <v>0</v>
      </c>
      <c r="HM12" s="140" t="n">
        <v>0</v>
      </c>
      <c r="HN12" s="140" t="n">
        <v>0</v>
      </c>
      <c r="HO12" s="140" t="n">
        <v>0</v>
      </c>
      <c r="HP12" s="140" t="n">
        <v>0</v>
      </c>
      <c r="HQ12" s="140" t="n">
        <v>0</v>
      </c>
      <c r="HR12" s="140" t="n">
        <v>0</v>
      </c>
      <c r="HS12" s="140" t="n">
        <v>0</v>
      </c>
      <c r="HT12" s="140" t="n">
        <v>0</v>
      </c>
      <c r="HU12" s="140" t="n">
        <v>0</v>
      </c>
      <c r="HV12" s="140" t="n">
        <v>0</v>
      </c>
      <c r="HW12" s="140" t="n">
        <v>0</v>
      </c>
      <c r="HX12" s="140" t="n">
        <v>0</v>
      </c>
      <c r="HY12" s="140" t="n">
        <v>0</v>
      </c>
      <c r="HZ12" s="140" t="n">
        <v>0</v>
      </c>
      <c r="IA12" s="140" t="n">
        <v>0</v>
      </c>
      <c r="IB12" s="140" t="n">
        <v>0</v>
      </c>
      <c r="IC12" s="140" t="n">
        <v>0</v>
      </c>
      <c r="ID12" s="140" t="n">
        <v>0</v>
      </c>
      <c r="IE12" s="140" t="n">
        <v>0</v>
      </c>
      <c r="IF12" s="140" t="n">
        <v>0</v>
      </c>
      <c r="IG12" s="140" t="n">
        <v>0</v>
      </c>
      <c r="IH12" s="140" t="n">
        <v>0</v>
      </c>
      <c r="II12" s="140" t="n">
        <v>0</v>
      </c>
      <c r="IJ12" s="140" t="n">
        <v>0</v>
      </c>
      <c r="IK12" s="140" t="n">
        <v>0</v>
      </c>
      <c r="IL12" s="140" t="n">
        <v>0</v>
      </c>
      <c r="IM12" s="140" t="n">
        <v>0</v>
      </c>
      <c r="IN12" s="140" t="n">
        <v>0</v>
      </c>
      <c r="IO12" s="140" t="n">
        <v>0</v>
      </c>
      <c r="IP12" s="140" t="n">
        <v>0</v>
      </c>
      <c r="IQ12" s="140" t="n">
        <v>0</v>
      </c>
      <c r="IR12" s="140" t="n">
        <v>0</v>
      </c>
      <c r="IS12" s="140" t="n">
        <v>0</v>
      </c>
      <c r="IT12" s="140" t="n">
        <v>0</v>
      </c>
      <c r="IU12" s="140" t="n">
        <v>0</v>
      </c>
      <c r="IV12" s="140" t="n">
        <v>0</v>
      </c>
      <c r="IW12" s="140" t="n">
        <v>0</v>
      </c>
      <c r="IX12" s="140" t="n">
        <v>0</v>
      </c>
      <c r="IY12" s="140" t="n">
        <v>0</v>
      </c>
      <c r="IZ12" s="140" t="n">
        <v>0</v>
      </c>
      <c r="JA12" s="140" t="n">
        <v>0</v>
      </c>
      <c r="JB12" s="140" t="n">
        <v>0</v>
      </c>
      <c r="JC12" s="140" t="n">
        <v>0</v>
      </c>
      <c r="JD12" s="140" t="n">
        <v>0</v>
      </c>
      <c r="JE12" s="140" t="n">
        <v>0</v>
      </c>
      <c r="JF12" s="140" t="n">
        <v>0</v>
      </c>
      <c r="JG12" s="140" t="n">
        <v>0</v>
      </c>
      <c r="JH12" s="140" t="n">
        <v>0</v>
      </c>
      <c r="JI12" s="140" t="n">
        <v>0</v>
      </c>
      <c r="JJ12" s="140" t="n">
        <v>0</v>
      </c>
      <c r="JK12" s="140" t="n">
        <v>0</v>
      </c>
      <c r="JL12" s="140" t="n">
        <v>0</v>
      </c>
      <c r="JM12" s="140" t="n">
        <v>0</v>
      </c>
      <c r="JN12" s="140" t="n">
        <v>0</v>
      </c>
      <c r="JO12" s="140" t="n">
        <v>0</v>
      </c>
      <c r="JP12" s="140" t="n">
        <v>0</v>
      </c>
    </row>
    <row r="13" customFormat="false" ht="14.9" hidden="false" customHeight="false" outlineLevel="0" collapsed="false">
      <c r="A13" s="76"/>
      <c r="B13" s="76"/>
      <c r="C13" s="76"/>
      <c r="D13" s="76"/>
      <c r="E13" s="76" t="s">
        <v>64</v>
      </c>
      <c r="F13" s="142" t="n">
        <v>0</v>
      </c>
      <c r="G13" s="142" t="n">
        <v>0</v>
      </c>
      <c r="H13" s="142" t="n">
        <v>0</v>
      </c>
      <c r="I13" s="142" t="n">
        <v>0</v>
      </c>
      <c r="J13" s="142" t="n">
        <v>0</v>
      </c>
      <c r="K13" s="142" t="n">
        <v>0</v>
      </c>
      <c r="L13" s="142" t="n">
        <v>0</v>
      </c>
      <c r="M13" s="142" t="n">
        <v>0</v>
      </c>
      <c r="N13" s="142" t="n">
        <v>0</v>
      </c>
      <c r="O13" s="142" t="n">
        <v>0</v>
      </c>
      <c r="P13" s="142" t="n">
        <v>0</v>
      </c>
      <c r="Q13" s="142" t="n">
        <v>0</v>
      </c>
      <c r="R13" s="142" t="n">
        <v>0</v>
      </c>
      <c r="S13" s="142" t="n">
        <v>0</v>
      </c>
      <c r="T13" s="142" t="n">
        <v>0</v>
      </c>
      <c r="U13" s="142" t="n">
        <v>0</v>
      </c>
      <c r="V13" s="142" t="n">
        <v>0</v>
      </c>
      <c r="W13" s="142" t="n">
        <v>0</v>
      </c>
      <c r="X13" s="142" t="n">
        <v>0</v>
      </c>
      <c r="Y13" s="142" t="n">
        <v>0</v>
      </c>
      <c r="Z13" s="142" t="n">
        <v>0</v>
      </c>
      <c r="AA13" s="142" t="n">
        <v>0</v>
      </c>
      <c r="AB13" s="142" t="n">
        <v>0</v>
      </c>
      <c r="AC13" s="142" t="n">
        <v>0</v>
      </c>
      <c r="AD13" s="142" t="n">
        <v>0</v>
      </c>
      <c r="AE13" s="142" t="n">
        <v>0</v>
      </c>
      <c r="AF13" s="142" t="n">
        <v>0</v>
      </c>
      <c r="AG13" s="142" t="n">
        <v>0</v>
      </c>
      <c r="AH13" s="142" t="n">
        <v>0</v>
      </c>
      <c r="AI13" s="142" t="n">
        <v>0</v>
      </c>
      <c r="AJ13" s="142" t="n">
        <v>0</v>
      </c>
      <c r="AK13" s="142" t="n">
        <v>0</v>
      </c>
      <c r="AL13" s="142" t="n">
        <v>0</v>
      </c>
      <c r="AM13" s="142" t="n">
        <v>0</v>
      </c>
      <c r="AN13" s="142" t="n">
        <v>0</v>
      </c>
      <c r="AO13" s="142" t="n">
        <v>0</v>
      </c>
      <c r="AP13" s="142" t="n">
        <v>0</v>
      </c>
      <c r="AQ13" s="142" t="n">
        <v>0</v>
      </c>
      <c r="AR13" s="142" t="n">
        <v>0</v>
      </c>
      <c r="AS13" s="142" t="n">
        <v>0</v>
      </c>
      <c r="AT13" s="142" t="n">
        <v>0</v>
      </c>
      <c r="AU13" s="142" t="n">
        <v>0</v>
      </c>
      <c r="AV13" s="142" t="n">
        <v>0</v>
      </c>
      <c r="AW13" s="142" t="n">
        <v>0</v>
      </c>
      <c r="AX13" s="142" t="n">
        <v>0</v>
      </c>
      <c r="AY13" s="142" t="n">
        <v>0</v>
      </c>
      <c r="AZ13" s="142" t="n">
        <v>0</v>
      </c>
      <c r="BA13" s="142" t="n">
        <v>0</v>
      </c>
      <c r="BB13" s="142" t="n">
        <v>0</v>
      </c>
      <c r="BC13" s="142" t="n">
        <v>0</v>
      </c>
      <c r="BD13" s="142" t="n">
        <v>0</v>
      </c>
      <c r="BE13" s="142" t="n">
        <v>0</v>
      </c>
      <c r="BF13" s="142" t="n">
        <v>0</v>
      </c>
      <c r="BG13" s="142" t="n">
        <v>0</v>
      </c>
      <c r="BH13" s="142" t="n">
        <v>0</v>
      </c>
      <c r="BI13" s="142" t="n">
        <v>0</v>
      </c>
      <c r="BJ13" s="142" t="n">
        <v>0</v>
      </c>
      <c r="BK13" s="142" t="n">
        <v>0</v>
      </c>
      <c r="BL13" s="142" t="n">
        <v>0</v>
      </c>
      <c r="BM13" s="142" t="n">
        <v>0</v>
      </c>
      <c r="BN13" s="142" t="n">
        <v>0</v>
      </c>
      <c r="BO13" s="142" t="n">
        <v>0</v>
      </c>
      <c r="BP13" s="142" t="n">
        <v>0</v>
      </c>
      <c r="BQ13" s="142" t="n">
        <v>0</v>
      </c>
      <c r="BR13" s="142" t="n">
        <v>0</v>
      </c>
      <c r="BS13" s="142" t="n">
        <v>0</v>
      </c>
      <c r="BT13" s="142" t="n">
        <v>0</v>
      </c>
      <c r="BU13" s="142" t="n">
        <v>0</v>
      </c>
      <c r="BV13" s="142" t="n">
        <v>0</v>
      </c>
      <c r="BW13" s="142" t="n">
        <v>0</v>
      </c>
      <c r="BX13" s="142" t="n">
        <v>0</v>
      </c>
      <c r="BY13" s="142" t="n">
        <v>0</v>
      </c>
      <c r="BZ13" s="142" t="n">
        <v>0</v>
      </c>
      <c r="CA13" s="142" t="n">
        <v>0</v>
      </c>
      <c r="CB13" s="142" t="n">
        <v>0</v>
      </c>
      <c r="CC13" s="142" t="n">
        <v>0</v>
      </c>
      <c r="CD13" s="142" t="n">
        <v>0</v>
      </c>
      <c r="CE13" s="142" t="n">
        <v>0</v>
      </c>
      <c r="CF13" s="142" t="n">
        <v>0</v>
      </c>
      <c r="CG13" s="142" t="n">
        <v>0</v>
      </c>
      <c r="CH13" s="142" t="n">
        <v>0</v>
      </c>
      <c r="CI13" s="142" t="n">
        <v>0</v>
      </c>
      <c r="CJ13" s="142" t="n">
        <v>0</v>
      </c>
      <c r="CK13" s="142" t="n">
        <v>0</v>
      </c>
      <c r="CL13" s="142" t="n">
        <v>0</v>
      </c>
      <c r="CM13" s="142" t="n">
        <v>0</v>
      </c>
      <c r="CN13" s="142" t="n">
        <v>0</v>
      </c>
      <c r="CO13" s="142" t="n">
        <v>0</v>
      </c>
      <c r="CP13" s="142" t="n">
        <v>0</v>
      </c>
      <c r="CQ13" s="142" t="n">
        <v>0</v>
      </c>
      <c r="CR13" s="142" t="n">
        <v>0</v>
      </c>
      <c r="CS13" s="142" t="n">
        <v>0</v>
      </c>
      <c r="CT13" s="142" t="n">
        <v>0</v>
      </c>
      <c r="CU13" s="142" t="n">
        <v>0</v>
      </c>
      <c r="CV13" s="142" t="n">
        <v>0</v>
      </c>
      <c r="CW13" s="142" t="n">
        <v>0</v>
      </c>
      <c r="CX13" s="142" t="n">
        <v>0</v>
      </c>
      <c r="CY13" s="142" t="n">
        <v>0</v>
      </c>
      <c r="CZ13" s="142" t="n">
        <v>0</v>
      </c>
      <c r="DA13" s="142" t="n">
        <v>0</v>
      </c>
      <c r="DB13" s="142" t="n">
        <v>0</v>
      </c>
      <c r="DC13" s="142" t="n">
        <v>0</v>
      </c>
      <c r="DD13" s="142" t="n">
        <v>0</v>
      </c>
      <c r="DE13" s="142" t="n">
        <v>0</v>
      </c>
      <c r="DF13" s="142" t="n">
        <v>0</v>
      </c>
      <c r="DG13" s="142" t="n">
        <v>0</v>
      </c>
      <c r="DH13" s="142" t="n">
        <v>0</v>
      </c>
      <c r="DI13" s="142" t="n">
        <v>0</v>
      </c>
      <c r="DJ13" s="142" t="n">
        <v>0</v>
      </c>
      <c r="DK13" s="142" t="n">
        <v>0</v>
      </c>
      <c r="DL13" s="142" t="n">
        <v>0</v>
      </c>
      <c r="DM13" s="142" t="n">
        <v>0</v>
      </c>
      <c r="DN13" s="142" t="n">
        <v>0</v>
      </c>
      <c r="DO13" s="142" t="n">
        <v>0</v>
      </c>
      <c r="DP13" s="142" t="n">
        <v>0</v>
      </c>
      <c r="DQ13" s="142" t="n">
        <v>0</v>
      </c>
      <c r="DR13" s="142" t="n">
        <v>0</v>
      </c>
      <c r="DS13" s="142" t="n">
        <v>0</v>
      </c>
      <c r="DT13" s="142" t="n">
        <v>0</v>
      </c>
      <c r="DU13" s="142" t="n">
        <v>0</v>
      </c>
      <c r="DV13" s="142" t="n">
        <v>0</v>
      </c>
      <c r="DW13" s="142" t="n">
        <v>0</v>
      </c>
      <c r="DX13" s="142" t="n">
        <v>0</v>
      </c>
      <c r="DY13" s="142" t="n">
        <v>0</v>
      </c>
      <c r="DZ13" s="142" t="n">
        <v>0</v>
      </c>
      <c r="EA13" s="142" t="n">
        <v>0</v>
      </c>
      <c r="EB13" s="142" t="n">
        <v>0</v>
      </c>
      <c r="EC13" s="142" t="n">
        <v>0</v>
      </c>
      <c r="ED13" s="142" t="n">
        <v>0</v>
      </c>
      <c r="EE13" s="142" t="n">
        <v>0</v>
      </c>
      <c r="EF13" s="142" t="n">
        <v>0</v>
      </c>
      <c r="EG13" s="142" t="n">
        <v>0</v>
      </c>
      <c r="EH13" s="0"/>
      <c r="EI13" s="113" t="n">
        <f aca="false">ROUND(SUM(F13:EG13),5)</f>
        <v>0</v>
      </c>
      <c r="EK13" s="139" t="n">
        <v>18245</v>
      </c>
      <c r="EM13" s="140" t="n">
        <v>0</v>
      </c>
      <c r="EN13" s="140" t="n">
        <v>0</v>
      </c>
      <c r="EO13" s="140" t="n">
        <v>0</v>
      </c>
      <c r="EP13" s="140" t="n">
        <v>0</v>
      </c>
      <c r="EQ13" s="140" t="n">
        <v>0</v>
      </c>
      <c r="ER13" s="140" t="n">
        <v>0</v>
      </c>
      <c r="ES13" s="140" t="n">
        <v>0</v>
      </c>
      <c r="ET13" s="140" t="n">
        <v>0</v>
      </c>
      <c r="EU13" s="140" t="n">
        <v>0</v>
      </c>
      <c r="EV13" s="140" t="n">
        <v>0</v>
      </c>
      <c r="EW13" s="140" t="n">
        <v>0</v>
      </c>
      <c r="EX13" s="140" t="n">
        <v>0</v>
      </c>
      <c r="EY13" s="140" t="n">
        <v>0</v>
      </c>
      <c r="EZ13" s="140" t="n">
        <v>0</v>
      </c>
      <c r="FA13" s="140" t="n">
        <v>0</v>
      </c>
      <c r="FB13" s="140" t="n">
        <v>0</v>
      </c>
      <c r="FC13" s="140" t="n">
        <v>0</v>
      </c>
      <c r="FD13" s="140" t="n">
        <v>0</v>
      </c>
      <c r="FE13" s="140" t="n">
        <v>0</v>
      </c>
      <c r="FF13" s="140" t="n">
        <v>0</v>
      </c>
      <c r="FG13" s="140" t="n">
        <v>0</v>
      </c>
      <c r="FH13" s="140" t="n">
        <v>0</v>
      </c>
      <c r="FI13" s="140" t="n">
        <v>0</v>
      </c>
      <c r="FJ13" s="140" t="n">
        <v>0</v>
      </c>
      <c r="FK13" s="140" t="n">
        <v>0</v>
      </c>
      <c r="FL13" s="140" t="n">
        <v>0</v>
      </c>
      <c r="FM13" s="140" t="n">
        <v>0</v>
      </c>
      <c r="FN13" s="140" t="n">
        <v>0</v>
      </c>
      <c r="FO13" s="140" t="n">
        <v>0</v>
      </c>
      <c r="FP13" s="140" t="n">
        <v>0</v>
      </c>
      <c r="FQ13" s="140" t="n">
        <v>0</v>
      </c>
      <c r="FR13" s="140" t="n">
        <v>0</v>
      </c>
      <c r="FS13" s="140" t="n">
        <v>0</v>
      </c>
      <c r="FT13" s="140" t="n">
        <v>0</v>
      </c>
      <c r="FU13" s="140" t="n">
        <v>0</v>
      </c>
      <c r="FV13" s="140" t="n">
        <v>0</v>
      </c>
      <c r="FW13" s="140" t="n">
        <v>0</v>
      </c>
      <c r="FX13" s="140" t="n">
        <v>0</v>
      </c>
      <c r="FY13" s="140" t="n">
        <v>0</v>
      </c>
      <c r="FZ13" s="140" t="n">
        <v>0</v>
      </c>
      <c r="GA13" s="140" t="n">
        <v>0</v>
      </c>
      <c r="GB13" s="140" t="n">
        <v>0</v>
      </c>
      <c r="GC13" s="140" t="n">
        <v>0</v>
      </c>
      <c r="GD13" s="140" t="n">
        <v>0</v>
      </c>
      <c r="GE13" s="140" t="n">
        <v>0</v>
      </c>
      <c r="GF13" s="140" t="n">
        <v>0</v>
      </c>
      <c r="GG13" s="140" t="n">
        <v>0</v>
      </c>
      <c r="GH13" s="140" t="n">
        <v>0</v>
      </c>
      <c r="GI13" s="140" t="n">
        <v>0</v>
      </c>
      <c r="GJ13" s="140" t="n">
        <v>0</v>
      </c>
      <c r="GK13" s="140" t="n">
        <v>0</v>
      </c>
      <c r="GL13" s="140" t="n">
        <v>0</v>
      </c>
      <c r="GM13" s="140" t="n">
        <v>0</v>
      </c>
      <c r="GN13" s="140" t="n">
        <v>0</v>
      </c>
      <c r="GO13" s="140" t="n">
        <v>0</v>
      </c>
      <c r="GP13" s="140" t="n">
        <v>0</v>
      </c>
      <c r="GQ13" s="140" t="n">
        <v>0</v>
      </c>
      <c r="GR13" s="140" t="n">
        <v>0</v>
      </c>
      <c r="GS13" s="140" t="n">
        <v>0</v>
      </c>
      <c r="GT13" s="140" t="n">
        <v>0</v>
      </c>
      <c r="GU13" s="140" t="n">
        <v>0</v>
      </c>
      <c r="GV13" s="140" t="n">
        <v>0</v>
      </c>
      <c r="GW13" s="140" t="n">
        <v>0</v>
      </c>
      <c r="GX13" s="140" t="n">
        <v>0</v>
      </c>
      <c r="GY13" s="140" t="n">
        <v>0</v>
      </c>
      <c r="GZ13" s="140" t="n">
        <v>0</v>
      </c>
      <c r="HA13" s="140" t="n">
        <v>0</v>
      </c>
      <c r="HB13" s="140" t="n">
        <v>0</v>
      </c>
      <c r="HC13" s="140" t="n">
        <v>0</v>
      </c>
      <c r="HD13" s="140" t="n">
        <v>0</v>
      </c>
      <c r="HE13" s="140" t="n">
        <v>0</v>
      </c>
      <c r="HF13" s="140" t="n">
        <v>0</v>
      </c>
      <c r="HG13" s="140" t="n">
        <v>0</v>
      </c>
      <c r="HH13" s="140" t="n">
        <v>0</v>
      </c>
      <c r="HI13" s="140" t="n">
        <v>0</v>
      </c>
      <c r="HJ13" s="140" t="n">
        <v>0</v>
      </c>
      <c r="HK13" s="140" t="n">
        <v>0</v>
      </c>
      <c r="HL13" s="140" t="n">
        <v>0</v>
      </c>
      <c r="HM13" s="140" t="n">
        <v>0</v>
      </c>
      <c r="HN13" s="140" t="n">
        <v>0</v>
      </c>
      <c r="HO13" s="140" t="n">
        <v>0</v>
      </c>
      <c r="HP13" s="140" t="n">
        <v>0</v>
      </c>
      <c r="HQ13" s="140" t="n">
        <v>0</v>
      </c>
      <c r="HR13" s="140" t="n">
        <v>0</v>
      </c>
      <c r="HS13" s="140" t="n">
        <v>0</v>
      </c>
      <c r="HT13" s="140" t="n">
        <v>0</v>
      </c>
      <c r="HU13" s="140" t="n">
        <v>0</v>
      </c>
      <c r="HV13" s="140" t="n">
        <v>0</v>
      </c>
      <c r="HW13" s="140" t="n">
        <v>0</v>
      </c>
      <c r="HX13" s="140" t="n">
        <v>0</v>
      </c>
      <c r="HY13" s="140" t="n">
        <v>0</v>
      </c>
      <c r="HZ13" s="140" t="n">
        <v>0</v>
      </c>
      <c r="IA13" s="140" t="n">
        <v>0</v>
      </c>
      <c r="IB13" s="140" t="n">
        <v>0</v>
      </c>
      <c r="IC13" s="140" t="n">
        <v>0</v>
      </c>
      <c r="ID13" s="140" t="n">
        <v>0</v>
      </c>
      <c r="IE13" s="140" t="n">
        <v>0</v>
      </c>
      <c r="IF13" s="140" t="n">
        <v>0</v>
      </c>
      <c r="IG13" s="140" t="n">
        <v>0</v>
      </c>
      <c r="IH13" s="140" t="n">
        <v>0</v>
      </c>
      <c r="II13" s="140" t="n">
        <v>0</v>
      </c>
      <c r="IJ13" s="140" t="n">
        <v>0</v>
      </c>
      <c r="IK13" s="140" t="n">
        <v>0</v>
      </c>
      <c r="IL13" s="140" t="n">
        <v>0</v>
      </c>
      <c r="IM13" s="140" t="n">
        <v>0</v>
      </c>
      <c r="IN13" s="140" t="n">
        <v>0</v>
      </c>
      <c r="IO13" s="140" t="n">
        <v>0</v>
      </c>
      <c r="IP13" s="140" t="n">
        <v>0</v>
      </c>
      <c r="IQ13" s="140" t="n">
        <v>0</v>
      </c>
      <c r="IR13" s="140" t="n">
        <v>0</v>
      </c>
      <c r="IS13" s="140" t="n">
        <v>0</v>
      </c>
      <c r="IT13" s="140" t="n">
        <v>0</v>
      </c>
      <c r="IU13" s="140" t="n">
        <v>0</v>
      </c>
      <c r="IV13" s="140" t="n">
        <v>0</v>
      </c>
      <c r="IW13" s="140" t="n">
        <v>0</v>
      </c>
      <c r="IX13" s="140" t="n">
        <v>0</v>
      </c>
      <c r="IY13" s="140" t="n">
        <v>0</v>
      </c>
      <c r="IZ13" s="140" t="n">
        <v>0</v>
      </c>
      <c r="JA13" s="140" t="n">
        <v>0</v>
      </c>
      <c r="JB13" s="140" t="n">
        <v>0</v>
      </c>
      <c r="JC13" s="140" t="n">
        <v>0</v>
      </c>
      <c r="JD13" s="140" t="n">
        <v>0</v>
      </c>
      <c r="JE13" s="140" t="n">
        <v>0</v>
      </c>
      <c r="JF13" s="140" t="n">
        <v>0</v>
      </c>
      <c r="JG13" s="140" t="n">
        <v>0</v>
      </c>
      <c r="JH13" s="140" t="n">
        <v>0</v>
      </c>
      <c r="JI13" s="140" t="n">
        <v>0</v>
      </c>
      <c r="JJ13" s="140" t="n">
        <v>0</v>
      </c>
      <c r="JK13" s="140" t="n">
        <v>0</v>
      </c>
      <c r="JL13" s="140" t="n">
        <v>0</v>
      </c>
      <c r="JM13" s="140" t="n">
        <v>0</v>
      </c>
      <c r="JN13" s="140" t="n">
        <v>0</v>
      </c>
      <c r="JO13" s="140" t="n">
        <v>0</v>
      </c>
      <c r="JP13" s="140" t="n">
        <v>0</v>
      </c>
    </row>
    <row r="14" customFormat="false" ht="14.9" hidden="false" customHeight="false" outlineLevel="0" collapsed="false">
      <c r="A14" s="76"/>
      <c r="B14" s="76"/>
      <c r="C14" s="76"/>
      <c r="D14" s="76" t="s">
        <v>65</v>
      </c>
      <c r="E14" s="76"/>
      <c r="F14" s="141" t="n">
        <f aca="false">SUM(F12:F13)</f>
        <v>55200</v>
      </c>
      <c r="G14" s="141" t="n">
        <f aca="false">SUM(G12:G13)</f>
        <v>46100</v>
      </c>
      <c r="H14" s="141" t="n">
        <f aca="false">SUM(H12:H13)</f>
        <v>1340077.095</v>
      </c>
      <c r="I14" s="141" t="n">
        <f aca="false">SUM(I12:I13)</f>
        <v>3600</v>
      </c>
      <c r="J14" s="141" t="n">
        <f aca="false">SUM(J12:J13)</f>
        <v>53249.28</v>
      </c>
      <c r="K14" s="141" t="n">
        <f aca="false">SUM(K12:K13)</f>
        <v>193150.084995</v>
      </c>
      <c r="L14" s="141" t="n">
        <f aca="false">SUM(L12:L13)</f>
        <v>10800</v>
      </c>
      <c r="M14" s="141" t="n">
        <f aca="false">SUM(M12:M13)</f>
        <v>10300</v>
      </c>
      <c r="N14" s="141" t="n">
        <f aca="false">SUM(N12:N13)</f>
        <v>30806.97555</v>
      </c>
      <c r="O14" s="141" t="n">
        <f aca="false">SUM(O12:O13)</f>
        <v>773900</v>
      </c>
      <c r="P14" s="141" t="n">
        <f aca="false">SUM(P12:P13)</f>
        <v>16685.2224</v>
      </c>
      <c r="Q14" s="141" t="n">
        <f aca="false">SUM(Q12:Q13)</f>
        <v>84900</v>
      </c>
      <c r="R14" s="141" t="n">
        <f aca="false">SUM(R12:R13)</f>
        <v>4700</v>
      </c>
      <c r="S14" s="141" t="n">
        <f aca="false">SUM(S12:S13)</f>
        <v>3700</v>
      </c>
      <c r="T14" s="141" t="n">
        <f aca="false">SUM(T12:T13)</f>
        <v>8200</v>
      </c>
      <c r="U14" s="141" t="n">
        <f aca="false">SUM(U12:U13)</f>
        <v>98324.9925273</v>
      </c>
      <c r="V14" s="141" t="n">
        <f aca="false">SUM(V12:V13)</f>
        <v>46000</v>
      </c>
      <c r="W14" s="141" t="n">
        <f aca="false">SUM(W12:W13)</f>
        <v>32107.8948130512</v>
      </c>
      <c r="X14" s="141" t="n">
        <f aca="false">SUM(X12:X13)</f>
        <v>10000</v>
      </c>
      <c r="Y14" s="141" t="n">
        <f aca="false">SUM(Y12:Y13)</f>
        <v>11200</v>
      </c>
      <c r="Z14" s="141" t="n">
        <f aca="false">SUM(Z12:Z13)</f>
        <v>21600</v>
      </c>
      <c r="AA14" s="141" t="n">
        <f aca="false">SUM(AA12:AA13)</f>
        <v>112879.76</v>
      </c>
      <c r="AB14" s="141" t="n">
        <f aca="false">SUM(AB12:AB13)</f>
        <v>10400</v>
      </c>
      <c r="AC14" s="141" t="n">
        <f aca="false">SUM(AC12:AC13)</f>
        <v>3500</v>
      </c>
      <c r="AD14" s="141" t="n">
        <f aca="false">SUM(AD12:AD13)</f>
        <v>104900</v>
      </c>
      <c r="AE14" s="141" t="n">
        <f aca="false">SUM(AE12:AE13)</f>
        <v>7600</v>
      </c>
      <c r="AF14" s="141" t="n">
        <f aca="false">SUM(AF12:AF13)</f>
        <v>35519.55</v>
      </c>
      <c r="AG14" s="141" t="n">
        <f aca="false">SUM(AG12:AG13)</f>
        <v>43854.280195</v>
      </c>
      <c r="AH14" s="141" t="n">
        <f aca="false">SUM(AH12:AH13)</f>
        <v>26700</v>
      </c>
      <c r="AI14" s="141" t="n">
        <f aca="false">SUM(AI12:AI13)</f>
        <v>8800</v>
      </c>
      <c r="AJ14" s="141" t="n">
        <f aca="false">SUM(AJ12:AJ13)</f>
        <v>37400</v>
      </c>
      <c r="AK14" s="141" t="n">
        <f aca="false">SUM(AK12:AK13)</f>
        <v>4700</v>
      </c>
      <c r="AL14" s="141" t="n">
        <f aca="false">SUM(AL12:AL13)</f>
        <v>93600</v>
      </c>
      <c r="AM14" s="141" t="n">
        <f aca="false">SUM(AM12:AM13)</f>
        <v>17000</v>
      </c>
      <c r="AN14" s="141" t="n">
        <f aca="false">SUM(AN12:AN13)</f>
        <v>14700</v>
      </c>
      <c r="AO14" s="141" t="n">
        <f aca="false">SUM(AO12:AO13)</f>
        <v>12800</v>
      </c>
      <c r="AP14" s="141" t="n">
        <f aca="false">SUM(AP12:AP13)</f>
        <v>156400</v>
      </c>
      <c r="AQ14" s="141" t="n">
        <f aca="false">SUM(AQ12:AQ13)</f>
        <v>9100</v>
      </c>
      <c r="AR14" s="141" t="n">
        <f aca="false">SUM(AR12:AR13)</f>
        <v>32806</v>
      </c>
      <c r="AS14" s="141" t="n">
        <f aca="false">SUM(AS12:AS13)</f>
        <v>5200</v>
      </c>
      <c r="AT14" s="141" t="n">
        <f aca="false">SUM(AT12:AT13)</f>
        <v>14500</v>
      </c>
      <c r="AU14" s="141" t="n">
        <f aca="false">SUM(AU12:AU13)</f>
        <v>13600</v>
      </c>
      <c r="AV14" s="141" t="n">
        <f aca="false">SUM(AV12:AV13)</f>
        <v>18149.7366435</v>
      </c>
      <c r="AW14" s="141" t="n">
        <f aca="false">SUM(AW12:AW13)</f>
        <v>8400</v>
      </c>
      <c r="AX14" s="141" t="n">
        <f aca="false">SUM(AX12:AX13)</f>
        <v>2403.5</v>
      </c>
      <c r="AY14" s="141" t="n">
        <f aca="false">SUM(AY12:AY13)</f>
        <v>7100</v>
      </c>
      <c r="AZ14" s="141" t="n">
        <f aca="false">SUM(AZ12:AZ13)</f>
        <v>11500</v>
      </c>
      <c r="BA14" s="141" t="n">
        <f aca="false">SUM(BA12:BA13)</f>
        <v>16886.1</v>
      </c>
      <c r="BB14" s="141" t="n">
        <f aca="false">SUM(BB12:BB13)</f>
        <v>655711.744542789</v>
      </c>
      <c r="BC14" s="141" t="n">
        <f aca="false">SUM(BC12:BC13)</f>
        <v>12100</v>
      </c>
      <c r="BD14" s="141" t="n">
        <f aca="false">SUM(BD12:BD13)</f>
        <v>9961.875</v>
      </c>
      <c r="BE14" s="141" t="n">
        <f aca="false">SUM(BE12:BE13)</f>
        <v>61186.911555</v>
      </c>
      <c r="BF14" s="141" t="n">
        <f aca="false">SUM(BF12:BF13)</f>
        <v>174780.65861592</v>
      </c>
      <c r="BG14" s="141" t="n">
        <f aca="false">SUM(BG12:BG13)</f>
        <v>101157.34944</v>
      </c>
      <c r="BH14" s="141" t="n">
        <f aca="false">SUM(BH12:BH13)</f>
        <v>16700</v>
      </c>
      <c r="BI14" s="141" t="n">
        <f aca="false">SUM(BI12:BI13)</f>
        <v>13900</v>
      </c>
      <c r="BJ14" s="141" t="n">
        <f aca="false">SUM(BJ12:BJ13)</f>
        <v>32609.5</v>
      </c>
      <c r="BK14" s="141" t="n">
        <f aca="false">SUM(BK12:BK13)</f>
        <v>5900</v>
      </c>
      <c r="BL14" s="141" t="n">
        <f aca="false">SUM(BL12:BL13)</f>
        <v>7300</v>
      </c>
      <c r="BM14" s="141" t="n">
        <f aca="false">SUM(BM12:BM13)</f>
        <v>28700</v>
      </c>
      <c r="BN14" s="141" t="n">
        <f aca="false">SUM(BN12:BN13)</f>
        <v>204971.2875</v>
      </c>
      <c r="BO14" s="141" t="n">
        <f aca="false">SUM(BO12:BO13)</f>
        <v>79219</v>
      </c>
      <c r="BP14" s="141" t="n">
        <f aca="false">SUM(BP12:BP13)</f>
        <v>37319.1546</v>
      </c>
      <c r="BQ14" s="141" t="n">
        <f aca="false">SUM(BQ12:BQ13)</f>
        <v>2300</v>
      </c>
      <c r="BR14" s="141" t="n">
        <f aca="false">SUM(BR12:BR13)</f>
        <v>11100</v>
      </c>
      <c r="BS14" s="141" t="n">
        <f aca="false">SUM(BS12:BS13)</f>
        <v>4800</v>
      </c>
      <c r="BT14" s="141" t="n">
        <f aca="false">SUM(BT12:BT13)</f>
        <v>80424.729</v>
      </c>
      <c r="BU14" s="141" t="n">
        <f aca="false">SUM(BU12:BU13)</f>
        <v>13312.75</v>
      </c>
      <c r="BV14" s="141" t="n">
        <f aca="false">SUM(BV12:BV13)</f>
        <v>7200</v>
      </c>
      <c r="BW14" s="141" t="n">
        <f aca="false">SUM(BW12:BW13)</f>
        <v>67200</v>
      </c>
      <c r="BX14" s="141" t="n">
        <f aca="false">SUM(BX12:BX13)</f>
        <v>21400</v>
      </c>
      <c r="BY14" s="141" t="n">
        <f aca="false">SUM(BY12:BY13)</f>
        <v>3600</v>
      </c>
      <c r="BZ14" s="141" t="n">
        <f aca="false">SUM(BZ12:BZ13)</f>
        <v>55300</v>
      </c>
      <c r="CA14" s="141" t="n">
        <f aca="false">SUM(CA12:CA13)</f>
        <v>360525.669442048</v>
      </c>
      <c r="CB14" s="141" t="n">
        <f aca="false">SUM(CB12:CB13)</f>
        <v>26700</v>
      </c>
      <c r="CC14" s="141" t="n">
        <f aca="false">SUM(CC12:CC13)</f>
        <v>118501.5</v>
      </c>
      <c r="CD14" s="141" t="n">
        <f aca="false">SUM(CD12:CD13)</f>
        <v>8657.649</v>
      </c>
      <c r="CE14" s="141" t="n">
        <f aca="false">SUM(CE12:CE13)</f>
        <v>1039839.0132</v>
      </c>
      <c r="CF14" s="141" t="n">
        <f aca="false">SUM(CF12:CF13)</f>
        <v>13100</v>
      </c>
      <c r="CG14" s="141" t="n">
        <f aca="false">SUM(CG12:CG13)</f>
        <v>74236.4775</v>
      </c>
      <c r="CH14" s="141" t="n">
        <f aca="false">SUM(CH12:CH13)</f>
        <v>34200</v>
      </c>
      <c r="CI14" s="141" t="n">
        <f aca="false">SUM(CI12:CI13)</f>
        <v>409000</v>
      </c>
      <c r="CJ14" s="141" t="n">
        <f aca="false">SUM(CJ12:CJ13)</f>
        <v>78911.19105</v>
      </c>
      <c r="CK14" s="141" t="n">
        <f aca="false">SUM(CK12:CK13)</f>
        <v>295000</v>
      </c>
      <c r="CL14" s="141" t="n">
        <f aca="false">SUM(CL12:CL13)</f>
        <v>206250</v>
      </c>
      <c r="CM14" s="141" t="n">
        <f aca="false">SUM(CM12:CM13)</f>
        <v>4500</v>
      </c>
      <c r="CN14" s="141" t="n">
        <f aca="false">SUM(CN12:CN13)</f>
        <v>13600</v>
      </c>
      <c r="CO14" s="141" t="n">
        <f aca="false">SUM(CO12:CO13)</f>
        <v>6900</v>
      </c>
      <c r="CP14" s="141" t="n">
        <f aca="false">SUM(CP12:CP13)</f>
        <v>78120.1953</v>
      </c>
      <c r="CQ14" s="141" t="n">
        <f aca="false">SUM(CQ12:CQ13)</f>
        <v>9800</v>
      </c>
      <c r="CR14" s="141" t="n">
        <f aca="false">SUM(CR12:CR13)</f>
        <v>11700</v>
      </c>
      <c r="CS14" s="141" t="n">
        <f aca="false">SUM(CS12:CS13)</f>
        <v>197225.411355</v>
      </c>
      <c r="CT14" s="141" t="n">
        <f aca="false">SUM(CT12:CT13)</f>
        <v>33800</v>
      </c>
      <c r="CU14" s="141" t="n">
        <f aca="false">SUM(CU12:CU13)</f>
        <v>89043.68025</v>
      </c>
      <c r="CV14" s="141" t="n">
        <f aca="false">SUM(CV12:CV13)</f>
        <v>13700</v>
      </c>
      <c r="CW14" s="141" t="n">
        <f aca="false">SUM(CW12:CW13)</f>
        <v>26700</v>
      </c>
      <c r="CX14" s="141" t="n">
        <f aca="false">SUM(CX12:CX13)</f>
        <v>11100</v>
      </c>
      <c r="CY14" s="141" t="n">
        <f aca="false">SUM(CY12:CY13)</f>
        <v>27620.53668</v>
      </c>
      <c r="CZ14" s="141" t="n">
        <f aca="false">SUM(CZ12:CZ13)</f>
        <v>49588</v>
      </c>
      <c r="DA14" s="141" t="n">
        <f aca="false">SUM(DA12:DA13)</f>
        <v>90338.23575</v>
      </c>
      <c r="DB14" s="141" t="n">
        <f aca="false">SUM(DB12:DB13)</f>
        <v>7000</v>
      </c>
      <c r="DC14" s="141" t="n">
        <f aca="false">SUM(DC12:DC13)</f>
        <v>14639.9907768</v>
      </c>
      <c r="DD14" s="141" t="n">
        <f aca="false">SUM(DD12:DD13)</f>
        <v>4500</v>
      </c>
      <c r="DE14" s="141" t="n">
        <f aca="false">SUM(DE12:DE13)</f>
        <v>12900</v>
      </c>
      <c r="DF14" s="141" t="n">
        <f aca="false">SUM(DF12:DF13)</f>
        <v>109200</v>
      </c>
      <c r="DG14" s="141" t="n">
        <f aca="false">SUM(DG12:DG13)</f>
        <v>47304.81</v>
      </c>
      <c r="DH14" s="141" t="n">
        <f aca="false">SUM(DH12:DH13)</f>
        <v>5500</v>
      </c>
      <c r="DI14" s="141" t="n">
        <f aca="false">SUM(DI12:DI13)</f>
        <v>6800</v>
      </c>
      <c r="DJ14" s="141" t="n">
        <f aca="false">SUM(DJ12:DJ13)</f>
        <v>18100</v>
      </c>
      <c r="DK14" s="141" t="n">
        <f aca="false">SUM(DK12:DK13)</f>
        <v>8200</v>
      </c>
      <c r="DL14" s="141" t="n">
        <f aca="false">SUM(DL12:DL13)</f>
        <v>38853.366615</v>
      </c>
      <c r="DM14" s="141" t="n">
        <f aca="false">SUM(DM12:DM13)</f>
        <v>5700</v>
      </c>
      <c r="DN14" s="141" t="n">
        <f aca="false">SUM(DN12:DN13)</f>
        <v>9600</v>
      </c>
      <c r="DO14" s="141" t="n">
        <f aca="false">SUM(DO12:DO13)</f>
        <v>73200</v>
      </c>
      <c r="DP14" s="141" t="n">
        <f aca="false">SUM(DP12:DP13)</f>
        <v>225000</v>
      </c>
      <c r="DQ14" s="141" t="n">
        <f aca="false">SUM(DQ12:DQ13)</f>
        <v>9200</v>
      </c>
      <c r="DR14" s="141" t="n">
        <f aca="false">SUM(DR12:DR13)</f>
        <v>1600</v>
      </c>
      <c r="DS14" s="141" t="n">
        <f aca="false">SUM(DS12:DS13)</f>
        <v>26800</v>
      </c>
      <c r="DT14" s="141" t="n">
        <f aca="false">SUM(DT12:DT13)</f>
        <v>14200</v>
      </c>
      <c r="DU14" s="141" t="n">
        <f aca="false">SUM(DU12:DU13)</f>
        <v>5500</v>
      </c>
      <c r="DV14" s="141" t="n">
        <f aca="false">SUM(DV12:DV13)</f>
        <v>20500</v>
      </c>
      <c r="DW14" s="141" t="n">
        <f aca="false">SUM(DW12:DW13)</f>
        <v>13000</v>
      </c>
      <c r="DX14" s="141" t="n">
        <f aca="false">SUM(DX12:DX13)</f>
        <v>52268.895</v>
      </c>
      <c r="DY14" s="141" t="n">
        <f aca="false">SUM(DY12:DY13)</f>
        <v>5600</v>
      </c>
      <c r="DZ14" s="141" t="n">
        <f aca="false">SUM(DZ12:DZ13)</f>
        <v>8200</v>
      </c>
      <c r="EA14" s="141" t="n">
        <f aca="false">SUM(EA12:EA13)</f>
        <v>366301.0791</v>
      </c>
      <c r="EB14" s="141" t="n">
        <f aca="false">SUM(EB12:EB13)</f>
        <v>432316.75</v>
      </c>
      <c r="EC14" s="141" t="n">
        <f aca="false">SUM(EC12:EC13)</f>
        <v>19400</v>
      </c>
      <c r="ED14" s="141" t="n">
        <f aca="false">SUM(ED12:ED13)</f>
        <v>95011.114</v>
      </c>
      <c r="EE14" s="141" t="n">
        <f aca="false">SUM(EE12:EE13)</f>
        <v>11800</v>
      </c>
      <c r="EF14" s="141" t="n">
        <f aca="false">SUM(EF12:EF13)</f>
        <v>132741.864646125</v>
      </c>
      <c r="EG14" s="141" t="n">
        <f aca="false">SUM(EG12:EG13)</f>
        <v>50100</v>
      </c>
      <c r="EH14" s="0"/>
      <c r="EI14" s="109" t="n">
        <f aca="false">ROUND(SUM(F14:EG14),5)</f>
        <v>10572850.86204</v>
      </c>
      <c r="EK14" s="139" t="n">
        <v>683100</v>
      </c>
      <c r="EM14" s="140" t="n">
        <v>0</v>
      </c>
      <c r="EN14" s="140" t="n">
        <v>0</v>
      </c>
      <c r="EO14" s="140" t="n">
        <v>0</v>
      </c>
      <c r="EP14" s="140" t="n">
        <v>0</v>
      </c>
      <c r="EQ14" s="140" t="n">
        <v>0</v>
      </c>
      <c r="ER14" s="140" t="n">
        <v>0</v>
      </c>
      <c r="ES14" s="140" t="n">
        <v>0</v>
      </c>
      <c r="ET14" s="140" t="n">
        <v>0</v>
      </c>
      <c r="EU14" s="140" t="n">
        <v>0</v>
      </c>
      <c r="EV14" s="140" t="n">
        <v>0</v>
      </c>
      <c r="EW14" s="140" t="n">
        <v>0</v>
      </c>
      <c r="EX14" s="140" t="n">
        <v>0</v>
      </c>
      <c r="EY14" s="140" t="n">
        <v>0</v>
      </c>
      <c r="EZ14" s="140" t="n">
        <v>0</v>
      </c>
      <c r="FA14" s="140" t="n">
        <v>0</v>
      </c>
      <c r="FB14" s="140" t="n">
        <v>0</v>
      </c>
      <c r="FC14" s="140" t="n">
        <v>0</v>
      </c>
      <c r="FD14" s="140" t="n">
        <v>0</v>
      </c>
      <c r="FE14" s="140" t="n">
        <v>0</v>
      </c>
      <c r="FF14" s="140" t="n">
        <v>0</v>
      </c>
      <c r="FG14" s="140" t="n">
        <v>0</v>
      </c>
      <c r="FH14" s="140" t="n">
        <v>0</v>
      </c>
      <c r="FI14" s="140" t="n">
        <v>0</v>
      </c>
      <c r="FJ14" s="140" t="n">
        <v>0</v>
      </c>
      <c r="FK14" s="140" t="n">
        <v>0</v>
      </c>
      <c r="FL14" s="140" t="n">
        <v>0</v>
      </c>
      <c r="FM14" s="140" t="n">
        <v>0</v>
      </c>
      <c r="FN14" s="140" t="n">
        <v>0</v>
      </c>
      <c r="FO14" s="140" t="n">
        <v>0</v>
      </c>
      <c r="FP14" s="140" t="n">
        <v>0</v>
      </c>
      <c r="FQ14" s="140" t="n">
        <v>0</v>
      </c>
      <c r="FR14" s="140" t="n">
        <v>0</v>
      </c>
      <c r="FS14" s="140" t="n">
        <v>0</v>
      </c>
      <c r="FT14" s="140" t="n">
        <v>0</v>
      </c>
      <c r="FU14" s="140" t="n">
        <v>0</v>
      </c>
      <c r="FV14" s="140" t="n">
        <v>0</v>
      </c>
      <c r="FW14" s="140" t="n">
        <v>0</v>
      </c>
      <c r="FX14" s="140" t="n">
        <v>0</v>
      </c>
      <c r="FY14" s="140" t="n">
        <v>0</v>
      </c>
      <c r="FZ14" s="140" t="n">
        <v>0</v>
      </c>
      <c r="GA14" s="140" t="n">
        <v>0</v>
      </c>
      <c r="GB14" s="140" t="n">
        <v>0</v>
      </c>
      <c r="GC14" s="140" t="n">
        <v>0</v>
      </c>
      <c r="GD14" s="140" t="n">
        <v>0</v>
      </c>
      <c r="GE14" s="140" t="n">
        <v>0</v>
      </c>
      <c r="GF14" s="140" t="n">
        <v>0</v>
      </c>
      <c r="GG14" s="140" t="n">
        <v>0</v>
      </c>
      <c r="GH14" s="140" t="n">
        <v>0</v>
      </c>
      <c r="GI14" s="140" t="n">
        <v>0</v>
      </c>
      <c r="GJ14" s="140" t="n">
        <v>0</v>
      </c>
      <c r="GK14" s="140" t="n">
        <v>0</v>
      </c>
      <c r="GL14" s="140" t="n">
        <v>0</v>
      </c>
      <c r="GM14" s="140" t="n">
        <v>0</v>
      </c>
      <c r="GN14" s="140" t="n">
        <v>0</v>
      </c>
      <c r="GO14" s="140" t="n">
        <v>0</v>
      </c>
      <c r="GP14" s="140" t="n">
        <v>0</v>
      </c>
      <c r="GQ14" s="140" t="n">
        <v>0</v>
      </c>
      <c r="GR14" s="140" t="n">
        <v>0</v>
      </c>
      <c r="GS14" s="140" t="n">
        <v>0</v>
      </c>
      <c r="GT14" s="140" t="n">
        <v>0</v>
      </c>
      <c r="GU14" s="140" t="n">
        <v>0</v>
      </c>
      <c r="GV14" s="140" t="n">
        <v>0</v>
      </c>
      <c r="GW14" s="140" t="n">
        <v>0</v>
      </c>
      <c r="GX14" s="140" t="n">
        <v>0</v>
      </c>
      <c r="GY14" s="140" t="n">
        <v>0</v>
      </c>
      <c r="GZ14" s="140" t="n">
        <v>0</v>
      </c>
      <c r="HA14" s="140" t="n">
        <v>0</v>
      </c>
      <c r="HB14" s="140" t="n">
        <v>0</v>
      </c>
      <c r="HC14" s="140" t="n">
        <v>0</v>
      </c>
      <c r="HD14" s="140" t="n">
        <v>0</v>
      </c>
      <c r="HE14" s="140" t="n">
        <v>0</v>
      </c>
      <c r="HF14" s="140" t="n">
        <v>0</v>
      </c>
      <c r="HG14" s="140" t="n">
        <v>0</v>
      </c>
      <c r="HH14" s="140" t="n">
        <v>0</v>
      </c>
      <c r="HI14" s="140" t="n">
        <v>0</v>
      </c>
      <c r="HJ14" s="140" t="n">
        <v>0</v>
      </c>
      <c r="HK14" s="140" t="n">
        <v>0</v>
      </c>
      <c r="HL14" s="140" t="n">
        <v>0</v>
      </c>
      <c r="HM14" s="140" t="n">
        <v>0</v>
      </c>
      <c r="HN14" s="140" t="n">
        <v>0</v>
      </c>
      <c r="HO14" s="140" t="n">
        <v>0</v>
      </c>
      <c r="HP14" s="140" t="n">
        <v>0</v>
      </c>
      <c r="HQ14" s="140" t="n">
        <v>0</v>
      </c>
      <c r="HR14" s="140" t="n">
        <v>0</v>
      </c>
      <c r="HS14" s="140" t="n">
        <v>0</v>
      </c>
      <c r="HT14" s="140" t="n">
        <v>0</v>
      </c>
      <c r="HU14" s="140" t="n">
        <v>0</v>
      </c>
      <c r="HV14" s="140" t="n">
        <v>0</v>
      </c>
      <c r="HW14" s="140" t="n">
        <v>0</v>
      </c>
      <c r="HX14" s="140" t="n">
        <v>0</v>
      </c>
      <c r="HY14" s="140" t="n">
        <v>0</v>
      </c>
      <c r="HZ14" s="140" t="n">
        <v>0</v>
      </c>
      <c r="IA14" s="140" t="n">
        <v>0</v>
      </c>
      <c r="IB14" s="140" t="n">
        <v>0</v>
      </c>
      <c r="IC14" s="140" t="n">
        <v>0</v>
      </c>
      <c r="ID14" s="140" t="n">
        <v>0</v>
      </c>
      <c r="IE14" s="140" t="n">
        <v>0</v>
      </c>
      <c r="IF14" s="140" t="n">
        <v>0</v>
      </c>
      <c r="IG14" s="140" t="n">
        <v>0</v>
      </c>
      <c r="IH14" s="140" t="n">
        <v>0</v>
      </c>
      <c r="II14" s="140" t="n">
        <v>0</v>
      </c>
      <c r="IJ14" s="140" t="n">
        <v>0</v>
      </c>
      <c r="IK14" s="140" t="n">
        <v>0</v>
      </c>
      <c r="IL14" s="140" t="n">
        <v>0</v>
      </c>
      <c r="IM14" s="140" t="n">
        <v>0</v>
      </c>
      <c r="IN14" s="140" t="n">
        <v>0</v>
      </c>
      <c r="IO14" s="140" t="n">
        <v>0</v>
      </c>
      <c r="IP14" s="140" t="n">
        <v>0</v>
      </c>
      <c r="IQ14" s="140" t="n">
        <v>0</v>
      </c>
      <c r="IR14" s="140" t="n">
        <v>0</v>
      </c>
      <c r="IS14" s="140" t="n">
        <v>0</v>
      </c>
      <c r="IT14" s="140" t="n">
        <v>0</v>
      </c>
      <c r="IU14" s="140" t="n">
        <v>0</v>
      </c>
      <c r="IV14" s="140" t="n">
        <v>0</v>
      </c>
      <c r="IW14" s="140" t="n">
        <v>0</v>
      </c>
      <c r="IX14" s="140" t="n">
        <v>0</v>
      </c>
      <c r="IY14" s="140" t="n">
        <v>0</v>
      </c>
      <c r="IZ14" s="140" t="n">
        <v>0</v>
      </c>
      <c r="JA14" s="140" t="n">
        <v>0</v>
      </c>
      <c r="JB14" s="140" t="n">
        <v>0</v>
      </c>
      <c r="JC14" s="140" t="n">
        <v>0</v>
      </c>
      <c r="JD14" s="140" t="n">
        <v>0</v>
      </c>
      <c r="JE14" s="140" t="n">
        <v>0</v>
      </c>
      <c r="JF14" s="140" t="n">
        <v>0</v>
      </c>
      <c r="JG14" s="140" t="n">
        <v>0</v>
      </c>
      <c r="JH14" s="140" t="n">
        <v>0</v>
      </c>
      <c r="JI14" s="140" t="n">
        <v>0</v>
      </c>
      <c r="JJ14" s="140" t="n">
        <v>0</v>
      </c>
      <c r="JK14" s="140" t="n">
        <v>0</v>
      </c>
      <c r="JL14" s="140" t="n">
        <v>0</v>
      </c>
      <c r="JM14" s="140" t="n">
        <v>0</v>
      </c>
      <c r="JN14" s="140" t="n">
        <v>0</v>
      </c>
      <c r="JO14" s="140" t="n">
        <v>0</v>
      </c>
      <c r="JP14" s="140" t="n">
        <v>0</v>
      </c>
    </row>
    <row r="15" customFormat="false" ht="30" hidden="false" customHeight="true" outlineLevel="0" collapsed="false">
      <c r="A15" s="76"/>
      <c r="B15" s="76"/>
      <c r="C15" s="76"/>
      <c r="D15" s="76" t="s">
        <v>66</v>
      </c>
      <c r="E15" s="76"/>
      <c r="F15" s="141" t="n">
        <v>0</v>
      </c>
      <c r="G15" s="141" t="n">
        <v>0</v>
      </c>
      <c r="H15" s="141" t="n">
        <v>0</v>
      </c>
      <c r="I15" s="141" t="n">
        <v>0</v>
      </c>
      <c r="J15" s="141" t="n">
        <v>0</v>
      </c>
      <c r="K15" s="141" t="n">
        <v>0</v>
      </c>
      <c r="L15" s="141" t="n">
        <v>0</v>
      </c>
      <c r="M15" s="141" t="n">
        <v>0</v>
      </c>
      <c r="N15" s="141" t="n">
        <v>0</v>
      </c>
      <c r="O15" s="141" t="n">
        <v>0</v>
      </c>
      <c r="P15" s="141" t="n">
        <v>0</v>
      </c>
      <c r="Q15" s="141" t="n">
        <v>0</v>
      </c>
      <c r="R15" s="141" t="n">
        <v>0</v>
      </c>
      <c r="S15" s="141" t="n">
        <v>0</v>
      </c>
      <c r="T15" s="141" t="n">
        <v>0</v>
      </c>
      <c r="U15" s="141" t="n">
        <v>0</v>
      </c>
      <c r="V15" s="141" t="n">
        <v>0</v>
      </c>
      <c r="W15" s="141" t="n">
        <v>0</v>
      </c>
      <c r="X15" s="141"/>
      <c r="Y15" s="141" t="n">
        <v>0</v>
      </c>
      <c r="Z15" s="141" t="n">
        <v>0</v>
      </c>
      <c r="AA15" s="141" t="n">
        <v>0</v>
      </c>
      <c r="AB15" s="141" t="n">
        <v>0</v>
      </c>
      <c r="AC15" s="141" t="n">
        <v>0</v>
      </c>
      <c r="AD15" s="141" t="n">
        <v>0</v>
      </c>
      <c r="AE15" s="141" t="n">
        <v>0</v>
      </c>
      <c r="AF15" s="141" t="n">
        <v>0</v>
      </c>
      <c r="AG15" s="141" t="n">
        <v>0</v>
      </c>
      <c r="AH15" s="141" t="n">
        <v>0</v>
      </c>
      <c r="AI15" s="141" t="n">
        <v>0</v>
      </c>
      <c r="AJ15" s="141" t="n">
        <v>0</v>
      </c>
      <c r="AK15" s="141" t="n">
        <v>0</v>
      </c>
      <c r="AL15" s="141" t="n">
        <v>0</v>
      </c>
      <c r="AM15" s="141" t="n">
        <v>0</v>
      </c>
      <c r="AN15" s="141" t="n">
        <v>0</v>
      </c>
      <c r="AO15" s="141" t="n">
        <v>0</v>
      </c>
      <c r="AP15" s="141" t="n">
        <v>0</v>
      </c>
      <c r="AQ15" s="141" t="n">
        <v>0</v>
      </c>
      <c r="AR15" s="141" t="n">
        <v>0</v>
      </c>
      <c r="AS15" s="141" t="n">
        <v>0</v>
      </c>
      <c r="AT15" s="141" t="n">
        <v>0</v>
      </c>
      <c r="AU15" s="141" t="n">
        <v>0</v>
      </c>
      <c r="AV15" s="141" t="n">
        <v>0</v>
      </c>
      <c r="AW15" s="141" t="n">
        <v>0</v>
      </c>
      <c r="AX15" s="141" t="n">
        <v>0</v>
      </c>
      <c r="AY15" s="141" t="n">
        <v>0</v>
      </c>
      <c r="AZ15" s="141" t="n">
        <v>0</v>
      </c>
      <c r="BA15" s="141" t="n">
        <v>0</v>
      </c>
      <c r="BB15" s="141" t="n">
        <v>0</v>
      </c>
      <c r="BC15" s="141" t="n">
        <v>0</v>
      </c>
      <c r="BD15" s="141" t="n">
        <v>0</v>
      </c>
      <c r="BE15" s="141" t="n">
        <v>0</v>
      </c>
      <c r="BF15" s="141" t="n">
        <v>0</v>
      </c>
      <c r="BG15" s="141" t="n">
        <v>0</v>
      </c>
      <c r="BH15" s="141" t="n">
        <v>0</v>
      </c>
      <c r="BI15" s="141" t="n">
        <v>0</v>
      </c>
      <c r="BJ15" s="141" t="n">
        <v>0</v>
      </c>
      <c r="BK15" s="141" t="n">
        <v>0</v>
      </c>
      <c r="BL15" s="141" t="n">
        <v>0</v>
      </c>
      <c r="BM15" s="141" t="n">
        <v>0</v>
      </c>
      <c r="BN15" s="141" t="n">
        <v>0</v>
      </c>
      <c r="BO15" s="141" t="n">
        <v>0</v>
      </c>
      <c r="BP15" s="141" t="n">
        <v>0</v>
      </c>
      <c r="BQ15" s="141" t="n">
        <v>0</v>
      </c>
      <c r="BR15" s="141" t="n">
        <v>0</v>
      </c>
      <c r="BS15" s="141" t="n">
        <v>0</v>
      </c>
      <c r="BT15" s="141" t="n">
        <v>0</v>
      </c>
      <c r="BU15" s="141" t="n">
        <v>0</v>
      </c>
      <c r="BV15" s="141" t="n">
        <v>0</v>
      </c>
      <c r="BW15" s="141" t="n">
        <v>0</v>
      </c>
      <c r="BX15" s="141" t="n">
        <v>0</v>
      </c>
      <c r="BY15" s="141" t="n">
        <v>0</v>
      </c>
      <c r="BZ15" s="141" t="n">
        <v>0</v>
      </c>
      <c r="CA15" s="141" t="n">
        <v>0</v>
      </c>
      <c r="CB15" s="141" t="n">
        <v>0</v>
      </c>
      <c r="CC15" s="141" t="n">
        <v>0</v>
      </c>
      <c r="CD15" s="141" t="n">
        <v>0</v>
      </c>
      <c r="CE15" s="141" t="n">
        <v>0</v>
      </c>
      <c r="CF15" s="141" t="n">
        <v>0</v>
      </c>
      <c r="CG15" s="141" t="n">
        <v>0</v>
      </c>
      <c r="CH15" s="141" t="n">
        <v>0</v>
      </c>
      <c r="CI15" s="141" t="n">
        <v>0</v>
      </c>
      <c r="CJ15" s="141" t="n">
        <v>0</v>
      </c>
      <c r="CK15" s="141" t="n">
        <v>0</v>
      </c>
      <c r="CL15" s="141"/>
      <c r="CM15" s="141" t="n">
        <v>0</v>
      </c>
      <c r="CN15" s="141" t="n">
        <v>0</v>
      </c>
      <c r="CO15" s="141" t="n">
        <v>0</v>
      </c>
      <c r="CP15" s="141" t="n">
        <v>0</v>
      </c>
      <c r="CQ15" s="141" t="n">
        <v>0</v>
      </c>
      <c r="CR15" s="141" t="n">
        <v>0</v>
      </c>
      <c r="CS15" s="141" t="n">
        <v>0</v>
      </c>
      <c r="CT15" s="141" t="n">
        <v>0</v>
      </c>
      <c r="CU15" s="141" t="n">
        <v>0</v>
      </c>
      <c r="CV15" s="141" t="n">
        <v>0</v>
      </c>
      <c r="CW15" s="141" t="n">
        <v>0</v>
      </c>
      <c r="CX15" s="141" t="n">
        <v>0</v>
      </c>
      <c r="CY15" s="141" t="n">
        <v>0</v>
      </c>
      <c r="CZ15" s="141" t="n">
        <v>0</v>
      </c>
      <c r="DA15" s="141" t="n">
        <v>0</v>
      </c>
      <c r="DB15" s="141" t="n">
        <v>0</v>
      </c>
      <c r="DC15" s="141" t="n">
        <v>0</v>
      </c>
      <c r="DD15" s="141" t="n">
        <v>0</v>
      </c>
      <c r="DE15" s="141" t="n">
        <v>0</v>
      </c>
      <c r="DF15" s="141" t="n">
        <v>0</v>
      </c>
      <c r="DG15" s="141" t="n">
        <v>0</v>
      </c>
      <c r="DH15" s="141" t="n">
        <v>0</v>
      </c>
      <c r="DI15" s="141" t="n">
        <v>0</v>
      </c>
      <c r="DJ15" s="141" t="n">
        <v>0</v>
      </c>
      <c r="DK15" s="141" t="n">
        <v>0</v>
      </c>
      <c r="DL15" s="141" t="n">
        <v>0</v>
      </c>
      <c r="DM15" s="141" t="n">
        <v>0</v>
      </c>
      <c r="DN15" s="141" t="n">
        <v>0</v>
      </c>
      <c r="DO15" s="141" t="n">
        <v>0</v>
      </c>
      <c r="DP15" s="141"/>
      <c r="DQ15" s="141" t="n">
        <v>0</v>
      </c>
      <c r="DR15" s="141" t="n">
        <v>0</v>
      </c>
      <c r="DS15" s="141" t="n">
        <v>0</v>
      </c>
      <c r="DT15" s="141" t="n">
        <v>0</v>
      </c>
      <c r="DU15" s="141" t="n">
        <v>0</v>
      </c>
      <c r="DV15" s="141" t="n">
        <v>0</v>
      </c>
      <c r="DW15" s="141"/>
      <c r="DX15" s="141" t="n">
        <v>0</v>
      </c>
      <c r="DY15" s="141" t="n">
        <v>0</v>
      </c>
      <c r="DZ15" s="141" t="n">
        <v>0</v>
      </c>
      <c r="EA15" s="141" t="n">
        <v>0</v>
      </c>
      <c r="EB15" s="141" t="n">
        <v>0</v>
      </c>
      <c r="EC15" s="141" t="n">
        <v>0</v>
      </c>
      <c r="ED15" s="141" t="n">
        <v>0</v>
      </c>
      <c r="EE15" s="141" t="n">
        <v>0</v>
      </c>
      <c r="EF15" s="141" t="n">
        <v>0</v>
      </c>
      <c r="EG15" s="141" t="n">
        <v>0</v>
      </c>
      <c r="EH15" s="0"/>
      <c r="EI15" s="109" t="n">
        <f aca="false">ROUND(SUM(F15:EG15),5)</f>
        <v>0</v>
      </c>
      <c r="EK15" s="139" t="n">
        <v>11491.2</v>
      </c>
      <c r="EM15" s="140" t="n">
        <v>0</v>
      </c>
      <c r="EN15" s="140" t="n">
        <v>0</v>
      </c>
      <c r="EO15" s="140" t="n">
        <v>0</v>
      </c>
      <c r="EP15" s="140" t="n">
        <v>0</v>
      </c>
      <c r="EQ15" s="140" t="n">
        <v>0</v>
      </c>
      <c r="ER15" s="140" t="n">
        <v>0</v>
      </c>
      <c r="ES15" s="140" t="n">
        <v>0</v>
      </c>
      <c r="ET15" s="140" t="n">
        <v>0</v>
      </c>
      <c r="EU15" s="140" t="n">
        <v>0</v>
      </c>
      <c r="EV15" s="140" t="n">
        <v>0</v>
      </c>
      <c r="EW15" s="140" t="n">
        <v>0</v>
      </c>
      <c r="EX15" s="140" t="n">
        <v>0</v>
      </c>
      <c r="EY15" s="140" t="n">
        <v>0</v>
      </c>
      <c r="EZ15" s="140" t="n">
        <v>0</v>
      </c>
      <c r="FA15" s="140" t="n">
        <v>0</v>
      </c>
      <c r="FB15" s="140" t="n">
        <v>0</v>
      </c>
      <c r="FC15" s="140" t="n">
        <v>0</v>
      </c>
      <c r="FD15" s="140" t="n">
        <v>0</v>
      </c>
      <c r="FE15" s="140" t="n">
        <v>0</v>
      </c>
      <c r="FF15" s="140" t="n">
        <v>0</v>
      </c>
      <c r="FG15" s="140" t="n">
        <v>0</v>
      </c>
      <c r="FH15" s="140" t="n">
        <v>0</v>
      </c>
      <c r="FI15" s="140" t="n">
        <v>0</v>
      </c>
      <c r="FJ15" s="140" t="n">
        <v>0</v>
      </c>
      <c r="FK15" s="140" t="n">
        <v>0</v>
      </c>
      <c r="FL15" s="140" t="n">
        <v>0</v>
      </c>
      <c r="FM15" s="140" t="n">
        <v>0</v>
      </c>
      <c r="FN15" s="140" t="n">
        <v>0</v>
      </c>
      <c r="FO15" s="140" t="n">
        <v>0</v>
      </c>
      <c r="FP15" s="140" t="n">
        <v>0</v>
      </c>
      <c r="FQ15" s="140" t="n">
        <v>0</v>
      </c>
      <c r="FR15" s="140" t="n">
        <v>0</v>
      </c>
      <c r="FS15" s="140" t="n">
        <v>0</v>
      </c>
      <c r="FT15" s="140" t="n">
        <v>0</v>
      </c>
      <c r="FU15" s="140" t="n">
        <v>0</v>
      </c>
      <c r="FV15" s="140" t="n">
        <v>0</v>
      </c>
      <c r="FW15" s="140" t="n">
        <v>0</v>
      </c>
      <c r="FX15" s="140" t="n">
        <v>0</v>
      </c>
      <c r="FY15" s="140" t="n">
        <v>0</v>
      </c>
      <c r="FZ15" s="140" t="n">
        <v>0</v>
      </c>
      <c r="GA15" s="140" t="n">
        <v>0</v>
      </c>
      <c r="GB15" s="140" t="n">
        <v>0</v>
      </c>
      <c r="GC15" s="140" t="n">
        <v>0</v>
      </c>
      <c r="GD15" s="140" t="n">
        <v>0</v>
      </c>
      <c r="GE15" s="140" t="n">
        <v>0</v>
      </c>
      <c r="GF15" s="140" t="n">
        <v>0</v>
      </c>
      <c r="GG15" s="140" t="n">
        <v>0</v>
      </c>
      <c r="GH15" s="140" t="n">
        <v>0</v>
      </c>
      <c r="GI15" s="140" t="n">
        <v>0</v>
      </c>
      <c r="GJ15" s="140" t="n">
        <v>0</v>
      </c>
      <c r="GK15" s="140" t="n">
        <v>0</v>
      </c>
      <c r="GL15" s="140" t="n">
        <v>0</v>
      </c>
      <c r="GM15" s="140" t="n">
        <v>0</v>
      </c>
      <c r="GN15" s="140" t="n">
        <v>0</v>
      </c>
      <c r="GO15" s="140" t="n">
        <v>0</v>
      </c>
      <c r="GP15" s="140" t="n">
        <v>0</v>
      </c>
      <c r="GQ15" s="140" t="n">
        <v>0</v>
      </c>
      <c r="GR15" s="140" t="n">
        <v>0</v>
      </c>
      <c r="GS15" s="140" t="n">
        <v>0</v>
      </c>
      <c r="GT15" s="140" t="n">
        <v>0</v>
      </c>
      <c r="GU15" s="140" t="n">
        <v>0</v>
      </c>
      <c r="GV15" s="140" t="n">
        <v>0</v>
      </c>
      <c r="GW15" s="140" t="n">
        <v>0</v>
      </c>
      <c r="GX15" s="140" t="n">
        <v>0</v>
      </c>
      <c r="GY15" s="140" t="n">
        <v>0</v>
      </c>
      <c r="GZ15" s="140" t="n">
        <v>0</v>
      </c>
      <c r="HA15" s="140" t="n">
        <v>0</v>
      </c>
      <c r="HB15" s="140" t="n">
        <v>0</v>
      </c>
      <c r="HC15" s="140" t="n">
        <v>0</v>
      </c>
      <c r="HD15" s="140" t="n">
        <v>0</v>
      </c>
      <c r="HE15" s="140" t="n">
        <v>0</v>
      </c>
      <c r="HF15" s="140" t="n">
        <v>0</v>
      </c>
      <c r="HG15" s="140" t="n">
        <v>0</v>
      </c>
      <c r="HH15" s="140" t="n">
        <v>0</v>
      </c>
      <c r="HI15" s="140" t="n">
        <v>0</v>
      </c>
      <c r="HJ15" s="140" t="n">
        <v>0</v>
      </c>
      <c r="HK15" s="140" t="n">
        <v>0</v>
      </c>
      <c r="HL15" s="140" t="n">
        <v>0</v>
      </c>
      <c r="HM15" s="140" t="n">
        <v>0</v>
      </c>
      <c r="HN15" s="140" t="n">
        <v>0</v>
      </c>
      <c r="HO15" s="140" t="n">
        <v>0</v>
      </c>
      <c r="HP15" s="140" t="n">
        <v>0</v>
      </c>
      <c r="HQ15" s="140" t="n">
        <v>0</v>
      </c>
      <c r="HR15" s="140" t="n">
        <v>0</v>
      </c>
      <c r="HS15" s="140" t="n">
        <v>0</v>
      </c>
      <c r="HT15" s="140" t="n">
        <v>0</v>
      </c>
      <c r="HU15" s="140" t="n">
        <v>0</v>
      </c>
      <c r="HV15" s="140" t="n">
        <v>0</v>
      </c>
      <c r="HW15" s="140" t="n">
        <v>0</v>
      </c>
      <c r="HX15" s="140" t="n">
        <v>0</v>
      </c>
      <c r="HY15" s="140" t="n">
        <v>0</v>
      </c>
      <c r="HZ15" s="140" t="n">
        <v>0</v>
      </c>
      <c r="IA15" s="140" t="n">
        <v>0</v>
      </c>
      <c r="IB15" s="140" t="n">
        <v>0</v>
      </c>
      <c r="IC15" s="140" t="n">
        <v>0</v>
      </c>
      <c r="ID15" s="140" t="n">
        <v>0</v>
      </c>
      <c r="IE15" s="140" t="n">
        <v>0</v>
      </c>
      <c r="IF15" s="140" t="n">
        <v>0</v>
      </c>
      <c r="IG15" s="140" t="n">
        <v>0</v>
      </c>
      <c r="IH15" s="140" t="n">
        <v>0</v>
      </c>
      <c r="II15" s="140" t="n">
        <v>0</v>
      </c>
      <c r="IJ15" s="140" t="n">
        <v>0</v>
      </c>
      <c r="IK15" s="140" t="n">
        <v>0</v>
      </c>
      <c r="IL15" s="140" t="n">
        <v>0</v>
      </c>
      <c r="IM15" s="140" t="n">
        <v>0</v>
      </c>
      <c r="IN15" s="140" t="n">
        <v>0</v>
      </c>
      <c r="IO15" s="140" t="n">
        <v>0</v>
      </c>
      <c r="IP15" s="140" t="n">
        <v>0</v>
      </c>
      <c r="IQ15" s="140" t="n">
        <v>0</v>
      </c>
      <c r="IR15" s="140" t="n">
        <v>0</v>
      </c>
      <c r="IS15" s="140" t="n">
        <v>0</v>
      </c>
      <c r="IT15" s="140" t="n">
        <v>0</v>
      </c>
      <c r="IU15" s="140" t="n">
        <v>0</v>
      </c>
      <c r="IV15" s="140" t="n">
        <v>0</v>
      </c>
      <c r="IW15" s="140" t="n">
        <v>0</v>
      </c>
      <c r="IX15" s="140" t="n">
        <v>0</v>
      </c>
      <c r="IY15" s="140" t="n">
        <v>0</v>
      </c>
      <c r="IZ15" s="140" t="n">
        <v>0</v>
      </c>
      <c r="JA15" s="140" t="n">
        <v>0</v>
      </c>
      <c r="JB15" s="140" t="n">
        <v>0</v>
      </c>
      <c r="JC15" s="140" t="n">
        <v>0</v>
      </c>
      <c r="JD15" s="140" t="n">
        <v>0</v>
      </c>
      <c r="JE15" s="140" t="n">
        <v>0</v>
      </c>
      <c r="JF15" s="140" t="n">
        <v>0</v>
      </c>
      <c r="JG15" s="140" t="n">
        <v>0</v>
      </c>
      <c r="JH15" s="140" t="n">
        <v>0</v>
      </c>
      <c r="JI15" s="140" t="n">
        <v>0</v>
      </c>
      <c r="JJ15" s="140" t="n">
        <v>0</v>
      </c>
      <c r="JK15" s="140" t="n">
        <v>0</v>
      </c>
      <c r="JL15" s="140" t="n">
        <v>0</v>
      </c>
      <c r="JM15" s="140" t="n">
        <v>0</v>
      </c>
      <c r="JN15" s="140" t="n">
        <v>0</v>
      </c>
      <c r="JO15" s="140" t="n">
        <v>0</v>
      </c>
      <c r="JP15" s="140" t="n">
        <v>0</v>
      </c>
    </row>
    <row r="16" customFormat="false" ht="14.9" hidden="false" customHeight="false" outlineLevel="0" collapsed="false">
      <c r="A16" s="76"/>
      <c r="B16" s="76"/>
      <c r="C16" s="76"/>
      <c r="D16" s="76" t="s">
        <v>67</v>
      </c>
      <c r="E16" s="76"/>
      <c r="F16" s="141" t="n">
        <v>0</v>
      </c>
      <c r="G16" s="141" t="n">
        <v>0</v>
      </c>
      <c r="H16" s="141" t="n">
        <v>0</v>
      </c>
      <c r="I16" s="141" t="n">
        <v>0</v>
      </c>
      <c r="J16" s="141" t="n">
        <v>0</v>
      </c>
      <c r="K16" s="141" t="n">
        <v>0</v>
      </c>
      <c r="L16" s="141" t="n">
        <v>0</v>
      </c>
      <c r="M16" s="141" t="n">
        <v>0</v>
      </c>
      <c r="N16" s="141" t="n">
        <v>0</v>
      </c>
      <c r="O16" s="141" t="n">
        <v>0</v>
      </c>
      <c r="P16" s="141" t="n">
        <v>0</v>
      </c>
      <c r="Q16" s="141" t="n">
        <v>0</v>
      </c>
      <c r="R16" s="141" t="n">
        <v>0</v>
      </c>
      <c r="S16" s="141" t="n">
        <v>0</v>
      </c>
      <c r="T16" s="141" t="n">
        <v>0</v>
      </c>
      <c r="U16" s="141" t="n">
        <v>0</v>
      </c>
      <c r="V16" s="141" t="n">
        <v>0</v>
      </c>
      <c r="W16" s="141" t="n">
        <v>0</v>
      </c>
      <c r="X16" s="141" t="n">
        <v>0</v>
      </c>
      <c r="Y16" s="141" t="n">
        <v>0</v>
      </c>
      <c r="Z16" s="141" t="n">
        <v>0</v>
      </c>
      <c r="AA16" s="141" t="n">
        <v>0</v>
      </c>
      <c r="AB16" s="141" t="n">
        <v>0</v>
      </c>
      <c r="AC16" s="141" t="n">
        <v>0</v>
      </c>
      <c r="AD16" s="141" t="n">
        <v>0</v>
      </c>
      <c r="AE16" s="141" t="n">
        <v>0</v>
      </c>
      <c r="AF16" s="141" t="n">
        <v>0</v>
      </c>
      <c r="AG16" s="141" t="n">
        <v>0</v>
      </c>
      <c r="AH16" s="141" t="n">
        <v>0</v>
      </c>
      <c r="AI16" s="141" t="n">
        <v>0</v>
      </c>
      <c r="AJ16" s="141" t="n">
        <v>0</v>
      </c>
      <c r="AK16" s="141" t="n">
        <v>0</v>
      </c>
      <c r="AL16" s="141" t="n">
        <v>0</v>
      </c>
      <c r="AM16" s="141" t="n">
        <v>0</v>
      </c>
      <c r="AN16" s="141" t="n">
        <v>0</v>
      </c>
      <c r="AO16" s="141" t="n">
        <v>0</v>
      </c>
      <c r="AP16" s="141" t="n">
        <v>0</v>
      </c>
      <c r="AQ16" s="141" t="n">
        <v>0</v>
      </c>
      <c r="AR16" s="141" t="n">
        <v>0</v>
      </c>
      <c r="AS16" s="141" t="n">
        <v>0</v>
      </c>
      <c r="AT16" s="141" t="n">
        <v>0</v>
      </c>
      <c r="AU16" s="141" t="n">
        <v>0</v>
      </c>
      <c r="AV16" s="141" t="n">
        <v>0</v>
      </c>
      <c r="AW16" s="141" t="n">
        <v>0</v>
      </c>
      <c r="AX16" s="141" t="n">
        <v>0</v>
      </c>
      <c r="AY16" s="141" t="n">
        <v>0</v>
      </c>
      <c r="AZ16" s="141" t="n">
        <v>0</v>
      </c>
      <c r="BA16" s="141" t="n">
        <v>0</v>
      </c>
      <c r="BB16" s="141" t="n">
        <v>0</v>
      </c>
      <c r="BC16" s="141" t="n">
        <v>0</v>
      </c>
      <c r="BD16" s="141" t="n">
        <v>0</v>
      </c>
      <c r="BE16" s="141" t="n">
        <v>0</v>
      </c>
      <c r="BF16" s="141" t="n">
        <v>0</v>
      </c>
      <c r="BG16" s="141" t="n">
        <v>0</v>
      </c>
      <c r="BH16" s="141" t="n">
        <v>0</v>
      </c>
      <c r="BI16" s="141" t="n">
        <v>0</v>
      </c>
      <c r="BJ16" s="141" t="n">
        <v>0</v>
      </c>
      <c r="BK16" s="141" t="n">
        <v>0</v>
      </c>
      <c r="BL16" s="141" t="n">
        <v>0</v>
      </c>
      <c r="BM16" s="141" t="n">
        <v>0</v>
      </c>
      <c r="BN16" s="141" t="n">
        <v>0</v>
      </c>
      <c r="BO16" s="141" t="n">
        <v>0</v>
      </c>
      <c r="BP16" s="141" t="n">
        <v>0</v>
      </c>
      <c r="BQ16" s="141" t="n">
        <v>0</v>
      </c>
      <c r="BR16" s="141" t="n">
        <v>0</v>
      </c>
      <c r="BS16" s="141" t="n">
        <v>0</v>
      </c>
      <c r="BT16" s="141" t="n">
        <v>0</v>
      </c>
      <c r="BU16" s="141" t="n">
        <v>0</v>
      </c>
      <c r="BV16" s="141" t="n">
        <v>0</v>
      </c>
      <c r="BW16" s="141" t="n">
        <v>0</v>
      </c>
      <c r="BX16" s="141" t="n">
        <v>0</v>
      </c>
      <c r="BY16" s="141" t="n">
        <v>0</v>
      </c>
      <c r="BZ16" s="141" t="n">
        <v>0</v>
      </c>
      <c r="CA16" s="141" t="n">
        <v>0</v>
      </c>
      <c r="CB16" s="141" t="n">
        <v>0</v>
      </c>
      <c r="CC16" s="141" t="n">
        <v>0</v>
      </c>
      <c r="CD16" s="141" t="n">
        <v>0</v>
      </c>
      <c r="CE16" s="141" t="n">
        <v>0</v>
      </c>
      <c r="CF16" s="141" t="n">
        <v>0</v>
      </c>
      <c r="CG16" s="141" t="n">
        <v>0</v>
      </c>
      <c r="CH16" s="141" t="n">
        <v>0</v>
      </c>
      <c r="CI16" s="141" t="n">
        <v>0</v>
      </c>
      <c r="CJ16" s="141" t="n">
        <v>0</v>
      </c>
      <c r="CK16" s="141" t="n">
        <v>0</v>
      </c>
      <c r="CL16" s="141" t="n">
        <v>0</v>
      </c>
      <c r="CM16" s="141" t="n">
        <v>0</v>
      </c>
      <c r="CN16" s="141" t="n">
        <v>0</v>
      </c>
      <c r="CO16" s="141" t="n">
        <v>0</v>
      </c>
      <c r="CP16" s="141" t="n">
        <v>0</v>
      </c>
      <c r="CQ16" s="141" t="n">
        <v>0</v>
      </c>
      <c r="CR16" s="141" t="n">
        <v>0</v>
      </c>
      <c r="CS16" s="141" t="n">
        <v>0</v>
      </c>
      <c r="CT16" s="141" t="n">
        <v>0</v>
      </c>
      <c r="CU16" s="141" t="n">
        <v>0</v>
      </c>
      <c r="CV16" s="141" t="n">
        <v>0</v>
      </c>
      <c r="CW16" s="141" t="n">
        <v>0</v>
      </c>
      <c r="CX16" s="141" t="n">
        <v>0</v>
      </c>
      <c r="CY16" s="141" t="n">
        <v>0</v>
      </c>
      <c r="CZ16" s="141" t="n">
        <v>0</v>
      </c>
      <c r="DA16" s="141" t="n">
        <v>0</v>
      </c>
      <c r="DB16" s="141" t="n">
        <v>0</v>
      </c>
      <c r="DC16" s="141" t="n">
        <v>0</v>
      </c>
      <c r="DD16" s="141" t="n">
        <v>0</v>
      </c>
      <c r="DE16" s="141" t="n">
        <v>0</v>
      </c>
      <c r="DF16" s="141" t="n">
        <v>0</v>
      </c>
      <c r="DG16" s="141" t="n">
        <v>0</v>
      </c>
      <c r="DH16" s="141" t="n">
        <v>0</v>
      </c>
      <c r="DI16" s="141" t="n">
        <v>0</v>
      </c>
      <c r="DJ16" s="141" t="n">
        <v>0</v>
      </c>
      <c r="DK16" s="141" t="n">
        <v>0</v>
      </c>
      <c r="DL16" s="141" t="n">
        <v>0</v>
      </c>
      <c r="DM16" s="141" t="n">
        <v>0</v>
      </c>
      <c r="DN16" s="141" t="n">
        <v>0</v>
      </c>
      <c r="DO16" s="141" t="n">
        <v>0</v>
      </c>
      <c r="DP16" s="141" t="n">
        <v>0</v>
      </c>
      <c r="DQ16" s="141" t="n">
        <v>0</v>
      </c>
      <c r="DR16" s="141" t="n">
        <v>0</v>
      </c>
      <c r="DS16" s="141" t="n">
        <v>0</v>
      </c>
      <c r="DT16" s="141" t="n">
        <v>0</v>
      </c>
      <c r="DU16" s="141" t="n">
        <v>0</v>
      </c>
      <c r="DV16" s="141" t="n">
        <v>0</v>
      </c>
      <c r="DW16" s="141" t="n">
        <v>0</v>
      </c>
      <c r="DX16" s="141" t="n">
        <v>0</v>
      </c>
      <c r="DY16" s="141" t="n">
        <v>0</v>
      </c>
      <c r="DZ16" s="141" t="n">
        <v>0</v>
      </c>
      <c r="EA16" s="141" t="n">
        <v>0</v>
      </c>
      <c r="EB16" s="141" t="n">
        <v>0</v>
      </c>
      <c r="EC16" s="141" t="n">
        <v>0</v>
      </c>
      <c r="ED16" s="141" t="n">
        <v>0</v>
      </c>
      <c r="EE16" s="141" t="n">
        <v>0</v>
      </c>
      <c r="EF16" s="141" t="n">
        <v>0</v>
      </c>
      <c r="EG16" s="141" t="n">
        <v>0</v>
      </c>
      <c r="EH16" s="0"/>
      <c r="EI16" s="109" t="n">
        <f aca="false">ROUND(SUM(F16:EG16),5)</f>
        <v>0</v>
      </c>
      <c r="EK16" s="139" t="n">
        <v>64500</v>
      </c>
      <c r="EM16" s="140" t="n">
        <v>0</v>
      </c>
      <c r="EN16" s="140" t="n">
        <v>0</v>
      </c>
      <c r="EO16" s="140" t="n">
        <v>0</v>
      </c>
      <c r="EP16" s="140" t="n">
        <v>0</v>
      </c>
      <c r="EQ16" s="140" t="n">
        <v>0</v>
      </c>
      <c r="ER16" s="140" t="n">
        <v>0</v>
      </c>
      <c r="ES16" s="140" t="n">
        <v>0</v>
      </c>
      <c r="ET16" s="140" t="n">
        <v>0</v>
      </c>
      <c r="EU16" s="140" t="n">
        <v>0</v>
      </c>
      <c r="EV16" s="140" t="n">
        <v>0</v>
      </c>
      <c r="EW16" s="140" t="n">
        <v>0</v>
      </c>
      <c r="EX16" s="140" t="n">
        <v>0</v>
      </c>
      <c r="EY16" s="140" t="n">
        <v>0</v>
      </c>
      <c r="EZ16" s="140" t="n">
        <v>0</v>
      </c>
      <c r="FA16" s="140" t="n">
        <v>0</v>
      </c>
      <c r="FB16" s="140" t="n">
        <v>0</v>
      </c>
      <c r="FC16" s="140" t="n">
        <v>0</v>
      </c>
      <c r="FD16" s="140" t="n">
        <v>0</v>
      </c>
      <c r="FE16" s="140" t="n">
        <v>0</v>
      </c>
      <c r="FF16" s="140" t="n">
        <v>0</v>
      </c>
      <c r="FG16" s="140" t="n">
        <v>0</v>
      </c>
      <c r="FH16" s="140" t="n">
        <v>0</v>
      </c>
      <c r="FI16" s="140" t="n">
        <v>0</v>
      </c>
      <c r="FJ16" s="140" t="n">
        <v>0</v>
      </c>
      <c r="FK16" s="140" t="n">
        <v>0</v>
      </c>
      <c r="FL16" s="140" t="n">
        <v>0</v>
      </c>
      <c r="FM16" s="140" t="n">
        <v>0</v>
      </c>
      <c r="FN16" s="140" t="n">
        <v>0</v>
      </c>
      <c r="FO16" s="140" t="n">
        <v>0</v>
      </c>
      <c r="FP16" s="140" t="n">
        <v>0</v>
      </c>
      <c r="FQ16" s="140" t="n">
        <v>0</v>
      </c>
      <c r="FR16" s="140" t="n">
        <v>0</v>
      </c>
      <c r="FS16" s="140" t="n">
        <v>0</v>
      </c>
      <c r="FT16" s="140" t="n">
        <v>0</v>
      </c>
      <c r="FU16" s="140" t="n">
        <v>0</v>
      </c>
      <c r="FV16" s="140" t="n">
        <v>0</v>
      </c>
      <c r="FW16" s="140" t="n">
        <v>0</v>
      </c>
      <c r="FX16" s="140" t="n">
        <v>0</v>
      </c>
      <c r="FY16" s="140" t="n">
        <v>0</v>
      </c>
      <c r="FZ16" s="140" t="n">
        <v>0</v>
      </c>
      <c r="GA16" s="140" t="n">
        <v>0</v>
      </c>
      <c r="GB16" s="140" t="n">
        <v>0</v>
      </c>
      <c r="GC16" s="140" t="n">
        <v>0</v>
      </c>
      <c r="GD16" s="140" t="n">
        <v>0</v>
      </c>
      <c r="GE16" s="140" t="n">
        <v>0</v>
      </c>
      <c r="GF16" s="140" t="n">
        <v>0</v>
      </c>
      <c r="GG16" s="140" t="n">
        <v>0</v>
      </c>
      <c r="GH16" s="140" t="n">
        <v>0</v>
      </c>
      <c r="GI16" s="140" t="n">
        <v>0</v>
      </c>
      <c r="GJ16" s="140" t="n">
        <v>0</v>
      </c>
      <c r="GK16" s="140" t="n">
        <v>0</v>
      </c>
      <c r="GL16" s="140" t="n">
        <v>0</v>
      </c>
      <c r="GM16" s="140" t="n">
        <v>0</v>
      </c>
      <c r="GN16" s="140" t="n">
        <v>0</v>
      </c>
      <c r="GO16" s="140" t="n">
        <v>0</v>
      </c>
      <c r="GP16" s="140" t="n">
        <v>0</v>
      </c>
      <c r="GQ16" s="140" t="n">
        <v>0</v>
      </c>
      <c r="GR16" s="140" t="n">
        <v>0</v>
      </c>
      <c r="GS16" s="140" t="n">
        <v>0</v>
      </c>
      <c r="GT16" s="140" t="n">
        <v>0</v>
      </c>
      <c r="GU16" s="140" t="n">
        <v>0</v>
      </c>
      <c r="GV16" s="140" t="n">
        <v>0</v>
      </c>
      <c r="GW16" s="140" t="n">
        <v>0</v>
      </c>
      <c r="GX16" s="140" t="n">
        <v>0</v>
      </c>
      <c r="GY16" s="140" t="n">
        <v>0</v>
      </c>
      <c r="GZ16" s="140" t="n">
        <v>0</v>
      </c>
      <c r="HA16" s="140" t="n">
        <v>0</v>
      </c>
      <c r="HB16" s="140" t="n">
        <v>0</v>
      </c>
      <c r="HC16" s="140" t="n">
        <v>0</v>
      </c>
      <c r="HD16" s="140" t="n">
        <v>0</v>
      </c>
      <c r="HE16" s="140" t="n">
        <v>0</v>
      </c>
      <c r="HF16" s="140" t="n">
        <v>0</v>
      </c>
      <c r="HG16" s="140" t="n">
        <v>0</v>
      </c>
      <c r="HH16" s="140" t="n">
        <v>0</v>
      </c>
      <c r="HI16" s="140" t="n">
        <v>0</v>
      </c>
      <c r="HJ16" s="140" t="n">
        <v>0</v>
      </c>
      <c r="HK16" s="140" t="n">
        <v>0</v>
      </c>
      <c r="HL16" s="140" t="n">
        <v>0</v>
      </c>
      <c r="HM16" s="140" t="n">
        <v>0</v>
      </c>
      <c r="HN16" s="140" t="n">
        <v>0</v>
      </c>
      <c r="HO16" s="140" t="n">
        <v>0</v>
      </c>
      <c r="HP16" s="140" t="n">
        <v>0</v>
      </c>
      <c r="HQ16" s="140" t="n">
        <v>0</v>
      </c>
      <c r="HR16" s="140" t="n">
        <v>0</v>
      </c>
      <c r="HS16" s="140" t="n">
        <v>0</v>
      </c>
      <c r="HT16" s="140" t="n">
        <v>0</v>
      </c>
      <c r="HU16" s="140" t="n">
        <v>0</v>
      </c>
      <c r="HV16" s="140" t="n">
        <v>0</v>
      </c>
      <c r="HW16" s="140" t="n">
        <v>0</v>
      </c>
      <c r="HX16" s="140" t="n">
        <v>0</v>
      </c>
      <c r="HY16" s="140" t="n">
        <v>0</v>
      </c>
      <c r="HZ16" s="140" t="n">
        <v>0</v>
      </c>
      <c r="IA16" s="140" t="n">
        <v>0</v>
      </c>
      <c r="IB16" s="140" t="n">
        <v>0</v>
      </c>
      <c r="IC16" s="140" t="n">
        <v>0</v>
      </c>
      <c r="ID16" s="140" t="n">
        <v>0</v>
      </c>
      <c r="IE16" s="140" t="n">
        <v>0</v>
      </c>
      <c r="IF16" s="140" t="n">
        <v>0</v>
      </c>
      <c r="IG16" s="140" t="n">
        <v>0</v>
      </c>
      <c r="IH16" s="140" t="n">
        <v>0</v>
      </c>
      <c r="II16" s="140" t="n">
        <v>0</v>
      </c>
      <c r="IJ16" s="140" t="n">
        <v>0</v>
      </c>
      <c r="IK16" s="140" t="n">
        <v>0</v>
      </c>
      <c r="IL16" s="140" t="n">
        <v>0</v>
      </c>
      <c r="IM16" s="140" t="n">
        <v>0</v>
      </c>
      <c r="IN16" s="140" t="n">
        <v>0</v>
      </c>
      <c r="IO16" s="140" t="n">
        <v>0</v>
      </c>
      <c r="IP16" s="140" t="n">
        <v>0</v>
      </c>
      <c r="IQ16" s="140" t="n">
        <v>0</v>
      </c>
      <c r="IR16" s="140" t="n">
        <v>0</v>
      </c>
      <c r="IS16" s="140" t="n">
        <v>0</v>
      </c>
      <c r="IT16" s="140" t="n">
        <v>0</v>
      </c>
      <c r="IU16" s="140" t="n">
        <v>0</v>
      </c>
      <c r="IV16" s="140" t="n">
        <v>0</v>
      </c>
      <c r="IW16" s="140" t="n">
        <v>0</v>
      </c>
      <c r="IX16" s="140" t="n">
        <v>0</v>
      </c>
      <c r="IY16" s="140" t="n">
        <v>0</v>
      </c>
      <c r="IZ16" s="140" t="n">
        <v>0</v>
      </c>
      <c r="JA16" s="140" t="n">
        <v>0</v>
      </c>
      <c r="JB16" s="140" t="n">
        <v>0</v>
      </c>
      <c r="JC16" s="140" t="n">
        <v>0</v>
      </c>
      <c r="JD16" s="140" t="n">
        <v>0</v>
      </c>
      <c r="JE16" s="140" t="n">
        <v>0</v>
      </c>
      <c r="JF16" s="140" t="n">
        <v>0</v>
      </c>
      <c r="JG16" s="140" t="n">
        <v>0</v>
      </c>
      <c r="JH16" s="140" t="n">
        <v>0</v>
      </c>
      <c r="JI16" s="140" t="n">
        <v>0</v>
      </c>
      <c r="JJ16" s="140" t="n">
        <v>0</v>
      </c>
      <c r="JK16" s="140" t="n">
        <v>0</v>
      </c>
      <c r="JL16" s="140" t="n">
        <v>0</v>
      </c>
      <c r="JM16" s="140" t="n">
        <v>0</v>
      </c>
      <c r="JN16" s="140" t="n">
        <v>0</v>
      </c>
      <c r="JO16" s="140" t="n">
        <v>0</v>
      </c>
      <c r="JP16" s="140" t="n">
        <v>0</v>
      </c>
    </row>
    <row r="17" customFormat="false" ht="14.9" hidden="false" customHeight="false" outlineLevel="0" collapsed="false">
      <c r="A17" s="76"/>
      <c r="B17" s="76"/>
      <c r="C17" s="76"/>
      <c r="D17" s="76" t="s">
        <v>68</v>
      </c>
      <c r="E17" s="76"/>
      <c r="F17" s="141" t="n">
        <v>0</v>
      </c>
      <c r="G17" s="141" t="n">
        <v>0</v>
      </c>
      <c r="H17" s="141" t="n">
        <v>0</v>
      </c>
      <c r="I17" s="141" t="n">
        <v>0</v>
      </c>
      <c r="J17" s="141" t="n">
        <v>0</v>
      </c>
      <c r="K17" s="141" t="n">
        <v>0</v>
      </c>
      <c r="L17" s="141" t="n">
        <v>0</v>
      </c>
      <c r="M17" s="141" t="n">
        <v>0</v>
      </c>
      <c r="N17" s="141" t="n">
        <v>0</v>
      </c>
      <c r="O17" s="141" t="n">
        <v>0</v>
      </c>
      <c r="P17" s="141" t="n">
        <v>0</v>
      </c>
      <c r="Q17" s="141" t="n">
        <v>0</v>
      </c>
      <c r="R17" s="141" t="n">
        <v>0</v>
      </c>
      <c r="S17" s="141" t="n">
        <v>0</v>
      </c>
      <c r="T17" s="141" t="n">
        <v>0</v>
      </c>
      <c r="U17" s="141" t="n">
        <v>0</v>
      </c>
      <c r="V17" s="141" t="n">
        <v>0</v>
      </c>
      <c r="W17" s="141" t="n">
        <v>0</v>
      </c>
      <c r="X17" s="141"/>
      <c r="Y17" s="141" t="n">
        <v>0</v>
      </c>
      <c r="Z17" s="141" t="n">
        <v>0</v>
      </c>
      <c r="AA17" s="141" t="n">
        <v>0</v>
      </c>
      <c r="AB17" s="141" t="n">
        <v>0</v>
      </c>
      <c r="AC17" s="141" t="n">
        <v>0</v>
      </c>
      <c r="AD17" s="141" t="n">
        <v>0</v>
      </c>
      <c r="AE17" s="141" t="n">
        <v>0</v>
      </c>
      <c r="AF17" s="141" t="n">
        <v>0</v>
      </c>
      <c r="AG17" s="141" t="n">
        <v>0</v>
      </c>
      <c r="AH17" s="141" t="n">
        <v>0</v>
      </c>
      <c r="AI17" s="141" t="n">
        <v>0</v>
      </c>
      <c r="AJ17" s="141" t="n">
        <v>0</v>
      </c>
      <c r="AK17" s="141" t="n">
        <v>0</v>
      </c>
      <c r="AL17" s="141" t="n">
        <v>0</v>
      </c>
      <c r="AM17" s="141" t="n">
        <v>0</v>
      </c>
      <c r="AN17" s="141" t="n">
        <v>0</v>
      </c>
      <c r="AO17" s="141" t="n">
        <v>0</v>
      </c>
      <c r="AP17" s="141" t="n">
        <v>0</v>
      </c>
      <c r="AQ17" s="141" t="n">
        <v>0</v>
      </c>
      <c r="AR17" s="141" t="n">
        <v>0</v>
      </c>
      <c r="AS17" s="141" t="n">
        <v>0</v>
      </c>
      <c r="AT17" s="141" t="n">
        <v>0</v>
      </c>
      <c r="AU17" s="141" t="n">
        <v>0</v>
      </c>
      <c r="AV17" s="141" t="n">
        <v>0</v>
      </c>
      <c r="AW17" s="141" t="n">
        <v>0</v>
      </c>
      <c r="AX17" s="141" t="n">
        <v>0</v>
      </c>
      <c r="AY17" s="141" t="n">
        <v>0</v>
      </c>
      <c r="AZ17" s="141" t="n">
        <v>0</v>
      </c>
      <c r="BA17" s="141" t="n">
        <v>0</v>
      </c>
      <c r="BB17" s="141" t="n">
        <v>0</v>
      </c>
      <c r="BC17" s="141" t="n">
        <v>0</v>
      </c>
      <c r="BD17" s="141" t="n">
        <v>0</v>
      </c>
      <c r="BE17" s="141" t="n">
        <v>0</v>
      </c>
      <c r="BF17" s="141" t="n">
        <v>0</v>
      </c>
      <c r="BG17" s="141" t="n">
        <v>0</v>
      </c>
      <c r="BH17" s="141" t="n">
        <v>0</v>
      </c>
      <c r="BI17" s="141" t="n">
        <v>0</v>
      </c>
      <c r="BJ17" s="141" t="n">
        <v>0</v>
      </c>
      <c r="BK17" s="141" t="n">
        <v>0</v>
      </c>
      <c r="BL17" s="141" t="n">
        <v>0</v>
      </c>
      <c r="BM17" s="141" t="n">
        <v>0</v>
      </c>
      <c r="BN17" s="141" t="n">
        <v>0</v>
      </c>
      <c r="BO17" s="141" t="n">
        <v>0</v>
      </c>
      <c r="BP17" s="141" t="n">
        <v>0</v>
      </c>
      <c r="BQ17" s="141" t="n">
        <v>0</v>
      </c>
      <c r="BR17" s="141" t="n">
        <v>0</v>
      </c>
      <c r="BS17" s="141" t="n">
        <v>0</v>
      </c>
      <c r="BT17" s="141" t="n">
        <v>0</v>
      </c>
      <c r="BU17" s="141" t="n">
        <v>0</v>
      </c>
      <c r="BV17" s="141" t="n">
        <v>0</v>
      </c>
      <c r="BW17" s="141" t="n">
        <v>0</v>
      </c>
      <c r="BX17" s="141" t="n">
        <v>0</v>
      </c>
      <c r="BY17" s="141" t="n">
        <v>0</v>
      </c>
      <c r="BZ17" s="141" t="n">
        <v>0</v>
      </c>
      <c r="CA17" s="141" t="n">
        <v>0</v>
      </c>
      <c r="CB17" s="141" t="n">
        <v>0</v>
      </c>
      <c r="CC17" s="141" t="n">
        <v>0</v>
      </c>
      <c r="CD17" s="141" t="n">
        <v>0</v>
      </c>
      <c r="CE17" s="141" t="n">
        <v>0</v>
      </c>
      <c r="CF17" s="141" t="n">
        <v>0</v>
      </c>
      <c r="CG17" s="141" t="n">
        <v>0</v>
      </c>
      <c r="CH17" s="141" t="n">
        <v>0</v>
      </c>
      <c r="CI17" s="141" t="n">
        <v>0</v>
      </c>
      <c r="CJ17" s="141" t="n">
        <v>0</v>
      </c>
      <c r="CK17" s="141" t="n">
        <v>0</v>
      </c>
      <c r="CL17" s="141"/>
      <c r="CM17" s="141" t="n">
        <v>0</v>
      </c>
      <c r="CN17" s="141" t="n">
        <v>0</v>
      </c>
      <c r="CO17" s="141" t="n">
        <v>0</v>
      </c>
      <c r="CP17" s="141" t="n">
        <v>0</v>
      </c>
      <c r="CQ17" s="141" t="n">
        <v>0</v>
      </c>
      <c r="CR17" s="141" t="n">
        <v>0</v>
      </c>
      <c r="CS17" s="141" t="n">
        <v>0</v>
      </c>
      <c r="CT17" s="141" t="n">
        <v>0</v>
      </c>
      <c r="CU17" s="141" t="n">
        <v>0</v>
      </c>
      <c r="CV17" s="141" t="n">
        <v>0</v>
      </c>
      <c r="CW17" s="141" t="n">
        <v>0</v>
      </c>
      <c r="CX17" s="141" t="n">
        <v>0</v>
      </c>
      <c r="CY17" s="141" t="n">
        <v>0</v>
      </c>
      <c r="CZ17" s="141" t="n">
        <v>0</v>
      </c>
      <c r="DA17" s="141" t="n">
        <v>0</v>
      </c>
      <c r="DB17" s="141" t="n">
        <v>0</v>
      </c>
      <c r="DC17" s="141" t="n">
        <v>0</v>
      </c>
      <c r="DD17" s="141" t="n">
        <v>0</v>
      </c>
      <c r="DE17" s="141" t="n">
        <v>0</v>
      </c>
      <c r="DF17" s="141" t="n">
        <v>0</v>
      </c>
      <c r="DG17" s="141" t="n">
        <v>0</v>
      </c>
      <c r="DH17" s="141" t="n">
        <v>0</v>
      </c>
      <c r="DI17" s="141" t="n">
        <v>0</v>
      </c>
      <c r="DJ17" s="141" t="n">
        <v>0</v>
      </c>
      <c r="DK17" s="141" t="n">
        <v>0</v>
      </c>
      <c r="DL17" s="141" t="n">
        <v>0</v>
      </c>
      <c r="DM17" s="141" t="n">
        <v>0</v>
      </c>
      <c r="DN17" s="141" t="n">
        <v>0</v>
      </c>
      <c r="DO17" s="141" t="n">
        <v>0</v>
      </c>
      <c r="DP17" s="141"/>
      <c r="DQ17" s="141" t="n">
        <v>0</v>
      </c>
      <c r="DR17" s="141" t="n">
        <v>0</v>
      </c>
      <c r="DS17" s="141" t="n">
        <v>0</v>
      </c>
      <c r="DT17" s="141" t="n">
        <v>0</v>
      </c>
      <c r="DU17" s="141" t="n">
        <v>0</v>
      </c>
      <c r="DV17" s="141" t="n">
        <v>0</v>
      </c>
      <c r="DW17" s="141"/>
      <c r="DX17" s="141" t="n">
        <v>0</v>
      </c>
      <c r="DY17" s="141" t="n">
        <v>0</v>
      </c>
      <c r="DZ17" s="141" t="n">
        <v>0</v>
      </c>
      <c r="EA17" s="141" t="n">
        <v>0</v>
      </c>
      <c r="EB17" s="141" t="n">
        <v>0</v>
      </c>
      <c r="EC17" s="141" t="n">
        <v>0</v>
      </c>
      <c r="ED17" s="141" t="n">
        <v>0</v>
      </c>
      <c r="EE17" s="141" t="n">
        <v>0</v>
      </c>
      <c r="EF17" s="141" t="n">
        <v>0</v>
      </c>
      <c r="EG17" s="141" t="n">
        <v>0</v>
      </c>
      <c r="EH17" s="0"/>
      <c r="EI17" s="109" t="n">
        <f aca="false">ROUND(SUM(F17:EG17),5)</f>
        <v>0</v>
      </c>
      <c r="EK17" s="139" t="n">
        <v>3420</v>
      </c>
      <c r="EM17" s="140" t="n">
        <v>0</v>
      </c>
      <c r="EN17" s="140" t="n">
        <v>0</v>
      </c>
      <c r="EO17" s="140" t="n">
        <v>0</v>
      </c>
      <c r="EP17" s="140" t="n">
        <v>0</v>
      </c>
      <c r="EQ17" s="140" t="n">
        <v>0</v>
      </c>
      <c r="ER17" s="140" t="n">
        <v>0</v>
      </c>
      <c r="ES17" s="140" t="n">
        <v>0</v>
      </c>
      <c r="ET17" s="140" t="n">
        <v>0</v>
      </c>
      <c r="EU17" s="140" t="n">
        <v>0</v>
      </c>
      <c r="EV17" s="140" t="n">
        <v>0</v>
      </c>
      <c r="EW17" s="140" t="n">
        <v>0</v>
      </c>
      <c r="EX17" s="140" t="n">
        <v>0</v>
      </c>
      <c r="EY17" s="140" t="n">
        <v>0</v>
      </c>
      <c r="EZ17" s="140" t="n">
        <v>0</v>
      </c>
      <c r="FA17" s="140" t="n">
        <v>0</v>
      </c>
      <c r="FB17" s="140" t="n">
        <v>0</v>
      </c>
      <c r="FC17" s="140" t="n">
        <v>0</v>
      </c>
      <c r="FD17" s="140" t="n">
        <v>0</v>
      </c>
      <c r="FE17" s="140" t="n">
        <v>0</v>
      </c>
      <c r="FF17" s="140" t="n">
        <v>0</v>
      </c>
      <c r="FG17" s="140" t="n">
        <v>0</v>
      </c>
      <c r="FH17" s="140" t="n">
        <v>0</v>
      </c>
      <c r="FI17" s="140" t="n">
        <v>0</v>
      </c>
      <c r="FJ17" s="140" t="n">
        <v>0</v>
      </c>
      <c r="FK17" s="140" t="n">
        <v>0</v>
      </c>
      <c r="FL17" s="140" t="n">
        <v>0</v>
      </c>
      <c r="FM17" s="140" t="n">
        <v>0</v>
      </c>
      <c r="FN17" s="140" t="n">
        <v>0</v>
      </c>
      <c r="FO17" s="140" t="n">
        <v>0</v>
      </c>
      <c r="FP17" s="140" t="n">
        <v>0</v>
      </c>
      <c r="FQ17" s="140" t="n">
        <v>0</v>
      </c>
      <c r="FR17" s="140" t="n">
        <v>0</v>
      </c>
      <c r="FS17" s="140" t="n">
        <v>0</v>
      </c>
      <c r="FT17" s="140" t="n">
        <v>0</v>
      </c>
      <c r="FU17" s="140" t="n">
        <v>0</v>
      </c>
      <c r="FV17" s="140" t="n">
        <v>0</v>
      </c>
      <c r="FW17" s="140" t="n">
        <v>0</v>
      </c>
      <c r="FX17" s="140" t="n">
        <v>0</v>
      </c>
      <c r="FY17" s="140" t="n">
        <v>0</v>
      </c>
      <c r="FZ17" s="140" t="n">
        <v>0</v>
      </c>
      <c r="GA17" s="140" t="n">
        <v>0</v>
      </c>
      <c r="GB17" s="140" t="n">
        <v>0</v>
      </c>
      <c r="GC17" s="140" t="n">
        <v>0</v>
      </c>
      <c r="GD17" s="140" t="n">
        <v>0</v>
      </c>
      <c r="GE17" s="140" t="n">
        <v>0</v>
      </c>
      <c r="GF17" s="140" t="n">
        <v>0</v>
      </c>
      <c r="GG17" s="140" t="n">
        <v>0</v>
      </c>
      <c r="GH17" s="140" t="n">
        <v>0</v>
      </c>
      <c r="GI17" s="140" t="n">
        <v>0</v>
      </c>
      <c r="GJ17" s="140" t="n">
        <v>0</v>
      </c>
      <c r="GK17" s="140" t="n">
        <v>0</v>
      </c>
      <c r="GL17" s="140" t="n">
        <v>0</v>
      </c>
      <c r="GM17" s="140" t="n">
        <v>0</v>
      </c>
      <c r="GN17" s="140" t="n">
        <v>0</v>
      </c>
      <c r="GO17" s="140" t="n">
        <v>0</v>
      </c>
      <c r="GP17" s="140" t="n">
        <v>0</v>
      </c>
      <c r="GQ17" s="140" t="n">
        <v>0</v>
      </c>
      <c r="GR17" s="140" t="n">
        <v>0</v>
      </c>
      <c r="GS17" s="140" t="n">
        <v>0</v>
      </c>
      <c r="GT17" s="140" t="n">
        <v>0</v>
      </c>
      <c r="GU17" s="140" t="n">
        <v>0</v>
      </c>
      <c r="GV17" s="140" t="n">
        <v>0</v>
      </c>
      <c r="GW17" s="140" t="n">
        <v>0</v>
      </c>
      <c r="GX17" s="140" t="n">
        <v>0</v>
      </c>
      <c r="GY17" s="140" t="n">
        <v>0</v>
      </c>
      <c r="GZ17" s="140" t="n">
        <v>0</v>
      </c>
      <c r="HA17" s="140" t="n">
        <v>0</v>
      </c>
      <c r="HB17" s="140" t="n">
        <v>0</v>
      </c>
      <c r="HC17" s="140" t="n">
        <v>0</v>
      </c>
      <c r="HD17" s="140" t="n">
        <v>0</v>
      </c>
      <c r="HE17" s="140" t="n">
        <v>0</v>
      </c>
      <c r="HF17" s="140" t="n">
        <v>0</v>
      </c>
      <c r="HG17" s="140" t="n">
        <v>0</v>
      </c>
      <c r="HH17" s="140" t="n">
        <v>0</v>
      </c>
      <c r="HI17" s="140" t="n">
        <v>0</v>
      </c>
      <c r="HJ17" s="140" t="n">
        <v>0</v>
      </c>
      <c r="HK17" s="140" t="n">
        <v>0</v>
      </c>
      <c r="HL17" s="140" t="n">
        <v>0</v>
      </c>
      <c r="HM17" s="140" t="n">
        <v>0</v>
      </c>
      <c r="HN17" s="140" t="n">
        <v>0</v>
      </c>
      <c r="HO17" s="140" t="n">
        <v>0</v>
      </c>
      <c r="HP17" s="140" t="n">
        <v>0</v>
      </c>
      <c r="HQ17" s="140" t="n">
        <v>0</v>
      </c>
      <c r="HR17" s="140" t="n">
        <v>0</v>
      </c>
      <c r="HS17" s="140" t="n">
        <v>0</v>
      </c>
      <c r="HT17" s="140" t="n">
        <v>0</v>
      </c>
      <c r="HU17" s="140" t="n">
        <v>0</v>
      </c>
      <c r="HV17" s="140" t="n">
        <v>0</v>
      </c>
      <c r="HW17" s="140" t="n">
        <v>0</v>
      </c>
      <c r="HX17" s="140" t="n">
        <v>0</v>
      </c>
      <c r="HY17" s="140" t="n">
        <v>0</v>
      </c>
      <c r="HZ17" s="140" t="n">
        <v>0</v>
      </c>
      <c r="IA17" s="140" t="n">
        <v>0</v>
      </c>
      <c r="IB17" s="140" t="n">
        <v>0</v>
      </c>
      <c r="IC17" s="140" t="n">
        <v>0</v>
      </c>
      <c r="ID17" s="140" t="n">
        <v>0</v>
      </c>
      <c r="IE17" s="140" t="n">
        <v>0</v>
      </c>
      <c r="IF17" s="140" t="n">
        <v>0</v>
      </c>
      <c r="IG17" s="140" t="n">
        <v>0</v>
      </c>
      <c r="IH17" s="140" t="n">
        <v>0</v>
      </c>
      <c r="II17" s="140" t="n">
        <v>0</v>
      </c>
      <c r="IJ17" s="140" t="n">
        <v>0</v>
      </c>
      <c r="IK17" s="140" t="n">
        <v>0</v>
      </c>
      <c r="IL17" s="140" t="n">
        <v>0</v>
      </c>
      <c r="IM17" s="140" t="n">
        <v>0</v>
      </c>
      <c r="IN17" s="140" t="n">
        <v>0</v>
      </c>
      <c r="IO17" s="140" t="n">
        <v>0</v>
      </c>
      <c r="IP17" s="140" t="n">
        <v>0</v>
      </c>
      <c r="IQ17" s="140" t="n">
        <v>0</v>
      </c>
      <c r="IR17" s="140" t="n">
        <v>0</v>
      </c>
      <c r="IS17" s="140" t="n">
        <v>0</v>
      </c>
      <c r="IT17" s="140" t="n">
        <v>0</v>
      </c>
      <c r="IU17" s="140" t="n">
        <v>0</v>
      </c>
      <c r="IV17" s="140" t="n">
        <v>0</v>
      </c>
      <c r="IW17" s="140" t="n">
        <v>0</v>
      </c>
      <c r="IX17" s="140" t="n">
        <v>0</v>
      </c>
      <c r="IY17" s="140" t="n">
        <v>0</v>
      </c>
      <c r="IZ17" s="140" t="n">
        <v>0</v>
      </c>
      <c r="JA17" s="140" t="n">
        <v>0</v>
      </c>
      <c r="JB17" s="140" t="n">
        <v>0</v>
      </c>
      <c r="JC17" s="140" t="n">
        <v>0</v>
      </c>
      <c r="JD17" s="140" t="n">
        <v>0</v>
      </c>
      <c r="JE17" s="140" t="n">
        <v>0</v>
      </c>
      <c r="JF17" s="140" t="n">
        <v>0</v>
      </c>
      <c r="JG17" s="140" t="n">
        <v>0</v>
      </c>
      <c r="JH17" s="140" t="n">
        <v>0</v>
      </c>
      <c r="JI17" s="140" t="n">
        <v>0</v>
      </c>
      <c r="JJ17" s="140" t="n">
        <v>0</v>
      </c>
      <c r="JK17" s="140" t="n">
        <v>0</v>
      </c>
      <c r="JL17" s="140" t="n">
        <v>0</v>
      </c>
      <c r="JM17" s="140" t="n">
        <v>0</v>
      </c>
      <c r="JN17" s="140" t="n">
        <v>0</v>
      </c>
      <c r="JO17" s="140" t="n">
        <v>0</v>
      </c>
      <c r="JP17" s="140" t="n">
        <v>0</v>
      </c>
    </row>
    <row r="18" customFormat="false" ht="14.9" hidden="false" customHeight="false" outlineLevel="0" collapsed="false">
      <c r="A18" s="76"/>
      <c r="B18" s="76"/>
      <c r="C18" s="76"/>
      <c r="D18" s="76" t="s">
        <v>69</v>
      </c>
      <c r="E18" s="76"/>
      <c r="F18" s="141"/>
      <c r="G18" s="141"/>
      <c r="H18" s="141"/>
      <c r="I18" s="141"/>
      <c r="J18" s="141"/>
      <c r="K18" s="141"/>
      <c r="L18" s="141"/>
      <c r="M18" s="141"/>
      <c r="N18" s="141"/>
      <c r="O18" s="141"/>
      <c r="P18" s="141"/>
      <c r="Q18" s="141"/>
      <c r="R18" s="141"/>
      <c r="S18" s="141"/>
      <c r="T18" s="141"/>
      <c r="U18" s="141"/>
      <c r="V18" s="141"/>
      <c r="W18" s="141"/>
      <c r="X18" s="141"/>
      <c r="Y18" s="141"/>
      <c r="Z18" s="141"/>
      <c r="AA18" s="141"/>
      <c r="AB18" s="141"/>
      <c r="AC18" s="141"/>
      <c r="AD18" s="141"/>
      <c r="AE18" s="141"/>
      <c r="AF18" s="141"/>
      <c r="AG18" s="141"/>
      <c r="AH18" s="141"/>
      <c r="AI18" s="141"/>
      <c r="AJ18" s="141"/>
      <c r="AK18" s="141"/>
      <c r="AL18" s="141"/>
      <c r="AM18" s="141"/>
      <c r="AN18" s="141"/>
      <c r="AO18" s="141"/>
      <c r="AP18" s="141"/>
      <c r="AQ18" s="141"/>
      <c r="AR18" s="141"/>
      <c r="AS18" s="141"/>
      <c r="AT18" s="141"/>
      <c r="AU18" s="141"/>
      <c r="AV18" s="141"/>
      <c r="AW18" s="141"/>
      <c r="AX18" s="141"/>
      <c r="AY18" s="141"/>
      <c r="AZ18" s="141"/>
      <c r="BA18" s="141"/>
      <c r="BB18" s="141"/>
      <c r="BC18" s="141"/>
      <c r="BD18" s="141"/>
      <c r="BE18" s="141"/>
      <c r="BF18" s="141"/>
      <c r="BG18" s="141"/>
      <c r="BH18" s="141"/>
      <c r="BI18" s="141"/>
      <c r="BJ18" s="141"/>
      <c r="BK18" s="141"/>
      <c r="BL18" s="141"/>
      <c r="BM18" s="141"/>
      <c r="BN18" s="141"/>
      <c r="BO18" s="141"/>
      <c r="BP18" s="141"/>
      <c r="BQ18" s="141"/>
      <c r="BR18" s="141"/>
      <c r="BS18" s="141"/>
      <c r="BT18" s="141"/>
      <c r="BU18" s="141"/>
      <c r="BV18" s="141"/>
      <c r="BW18" s="141"/>
      <c r="BX18" s="141"/>
      <c r="BY18" s="141"/>
      <c r="BZ18" s="141"/>
      <c r="CA18" s="141"/>
      <c r="CB18" s="141"/>
      <c r="CC18" s="141"/>
      <c r="CD18" s="141"/>
      <c r="CE18" s="141"/>
      <c r="CF18" s="141"/>
      <c r="CG18" s="141"/>
      <c r="CH18" s="141"/>
      <c r="CI18" s="141"/>
      <c r="CJ18" s="141"/>
      <c r="CK18" s="141"/>
      <c r="CL18" s="141"/>
      <c r="CM18" s="141"/>
      <c r="CN18" s="141"/>
      <c r="CO18" s="141"/>
      <c r="CP18" s="141"/>
      <c r="CQ18" s="141"/>
      <c r="CR18" s="141"/>
      <c r="CS18" s="141"/>
      <c r="CT18" s="141"/>
      <c r="CU18" s="141"/>
      <c r="CV18" s="141"/>
      <c r="CW18" s="141"/>
      <c r="CX18" s="141"/>
      <c r="CY18" s="141"/>
      <c r="CZ18" s="141"/>
      <c r="DA18" s="141"/>
      <c r="DB18" s="141"/>
      <c r="DC18" s="141"/>
      <c r="DD18" s="141"/>
      <c r="DE18" s="141"/>
      <c r="DF18" s="141"/>
      <c r="DG18" s="141"/>
      <c r="DH18" s="141"/>
      <c r="DI18" s="141"/>
      <c r="DJ18" s="141"/>
      <c r="DK18" s="141"/>
      <c r="DL18" s="141"/>
      <c r="DM18" s="141"/>
      <c r="DN18" s="141"/>
      <c r="DO18" s="141"/>
      <c r="DP18" s="141"/>
      <c r="DQ18" s="141"/>
      <c r="DR18" s="141"/>
      <c r="DS18" s="141"/>
      <c r="DT18" s="141"/>
      <c r="DU18" s="141"/>
      <c r="DV18" s="141"/>
      <c r="DW18" s="141"/>
      <c r="DX18" s="141"/>
      <c r="DY18" s="141"/>
      <c r="DZ18" s="141"/>
      <c r="EA18" s="141"/>
      <c r="EB18" s="141"/>
      <c r="EC18" s="141"/>
      <c r="ED18" s="141"/>
      <c r="EE18" s="141"/>
      <c r="EF18" s="141"/>
      <c r="EG18" s="141"/>
      <c r="EH18" s="0"/>
      <c r="EI18" s="109"/>
      <c r="EK18" s="139" t="n">
        <v>2563.6</v>
      </c>
      <c r="EM18" s="140" t="n">
        <v>0</v>
      </c>
      <c r="EN18" s="140" t="n">
        <v>0</v>
      </c>
      <c r="EO18" s="140" t="n">
        <v>0</v>
      </c>
      <c r="EP18" s="140" t="n">
        <v>0</v>
      </c>
      <c r="EQ18" s="140" t="n">
        <v>0</v>
      </c>
      <c r="ER18" s="140" t="n">
        <v>0</v>
      </c>
      <c r="ES18" s="140" t="n">
        <v>0</v>
      </c>
      <c r="ET18" s="140" t="n">
        <v>0</v>
      </c>
      <c r="EU18" s="140" t="n">
        <v>0</v>
      </c>
      <c r="EV18" s="140" t="n">
        <v>0</v>
      </c>
      <c r="EW18" s="140" t="n">
        <v>0</v>
      </c>
      <c r="EX18" s="140" t="n">
        <v>0</v>
      </c>
      <c r="EY18" s="140" t="n">
        <v>0</v>
      </c>
      <c r="EZ18" s="140" t="n">
        <v>0</v>
      </c>
      <c r="FA18" s="140" t="n">
        <v>0</v>
      </c>
      <c r="FB18" s="140" t="n">
        <v>0</v>
      </c>
      <c r="FC18" s="140" t="n">
        <v>0</v>
      </c>
      <c r="FD18" s="140" t="n">
        <v>0</v>
      </c>
      <c r="FE18" s="140" t="n">
        <v>0</v>
      </c>
      <c r="FF18" s="140" t="n">
        <v>0</v>
      </c>
      <c r="FG18" s="140" t="n">
        <v>0</v>
      </c>
      <c r="FH18" s="140" t="n">
        <v>0</v>
      </c>
      <c r="FI18" s="140" t="n">
        <v>0</v>
      </c>
      <c r="FJ18" s="140" t="n">
        <v>0</v>
      </c>
      <c r="FK18" s="140" t="n">
        <v>0</v>
      </c>
      <c r="FL18" s="140" t="n">
        <v>0</v>
      </c>
      <c r="FM18" s="140" t="n">
        <v>0</v>
      </c>
      <c r="FN18" s="140" t="n">
        <v>0</v>
      </c>
      <c r="FO18" s="140" t="n">
        <v>0</v>
      </c>
      <c r="FP18" s="140" t="n">
        <v>0</v>
      </c>
      <c r="FQ18" s="140" t="n">
        <v>0</v>
      </c>
      <c r="FR18" s="140" t="n">
        <v>0</v>
      </c>
      <c r="FS18" s="140" t="n">
        <v>0</v>
      </c>
      <c r="FT18" s="140" t="n">
        <v>0</v>
      </c>
      <c r="FU18" s="140" t="n">
        <v>0</v>
      </c>
      <c r="FV18" s="140" t="n">
        <v>0</v>
      </c>
      <c r="FW18" s="140" t="n">
        <v>0</v>
      </c>
      <c r="FX18" s="140" t="n">
        <v>0</v>
      </c>
      <c r="FY18" s="140" t="n">
        <v>0</v>
      </c>
      <c r="FZ18" s="140" t="n">
        <v>0</v>
      </c>
      <c r="GA18" s="140" t="n">
        <v>0</v>
      </c>
      <c r="GB18" s="140" t="n">
        <v>0</v>
      </c>
      <c r="GC18" s="140" t="n">
        <v>0</v>
      </c>
      <c r="GD18" s="140" t="n">
        <v>0</v>
      </c>
      <c r="GE18" s="140" t="n">
        <v>0</v>
      </c>
      <c r="GF18" s="140" t="n">
        <v>0</v>
      </c>
      <c r="GG18" s="140" t="n">
        <v>0</v>
      </c>
      <c r="GH18" s="140" t="n">
        <v>0</v>
      </c>
      <c r="GI18" s="140" t="n">
        <v>0</v>
      </c>
      <c r="GJ18" s="140" t="n">
        <v>0</v>
      </c>
      <c r="GK18" s="140" t="n">
        <v>0</v>
      </c>
      <c r="GL18" s="140" t="n">
        <v>0</v>
      </c>
      <c r="GM18" s="140" t="n">
        <v>0</v>
      </c>
      <c r="GN18" s="140" t="n">
        <v>0</v>
      </c>
      <c r="GO18" s="140" t="n">
        <v>0</v>
      </c>
      <c r="GP18" s="140" t="n">
        <v>0</v>
      </c>
      <c r="GQ18" s="140" t="n">
        <v>0</v>
      </c>
      <c r="GR18" s="140" t="n">
        <v>0</v>
      </c>
      <c r="GS18" s="140" t="n">
        <v>0</v>
      </c>
      <c r="GT18" s="140" t="n">
        <v>0</v>
      </c>
      <c r="GU18" s="140" t="n">
        <v>0</v>
      </c>
      <c r="GV18" s="140" t="n">
        <v>0</v>
      </c>
      <c r="GW18" s="140" t="n">
        <v>0</v>
      </c>
      <c r="GX18" s="140" t="n">
        <v>0</v>
      </c>
      <c r="GY18" s="140" t="n">
        <v>0</v>
      </c>
      <c r="GZ18" s="140" t="n">
        <v>0</v>
      </c>
      <c r="HA18" s="140" t="n">
        <v>0</v>
      </c>
      <c r="HB18" s="140" t="n">
        <v>0</v>
      </c>
      <c r="HC18" s="140" t="n">
        <v>0</v>
      </c>
      <c r="HD18" s="140" t="n">
        <v>0</v>
      </c>
      <c r="HE18" s="140" t="n">
        <v>0</v>
      </c>
      <c r="HF18" s="140" t="n">
        <v>0</v>
      </c>
      <c r="HG18" s="140" t="n">
        <v>0</v>
      </c>
      <c r="HH18" s="140" t="n">
        <v>0</v>
      </c>
      <c r="HI18" s="140" t="n">
        <v>0</v>
      </c>
      <c r="HJ18" s="140" t="n">
        <v>0</v>
      </c>
      <c r="HK18" s="140" t="n">
        <v>0</v>
      </c>
      <c r="HL18" s="140" t="n">
        <v>0</v>
      </c>
      <c r="HM18" s="140" t="n">
        <v>0</v>
      </c>
      <c r="HN18" s="140" t="n">
        <v>0</v>
      </c>
      <c r="HO18" s="140" t="n">
        <v>0</v>
      </c>
      <c r="HP18" s="140" t="n">
        <v>0</v>
      </c>
      <c r="HQ18" s="140" t="n">
        <v>0</v>
      </c>
      <c r="HR18" s="140" t="n">
        <v>0</v>
      </c>
      <c r="HS18" s="140" t="n">
        <v>0</v>
      </c>
      <c r="HT18" s="140" t="n">
        <v>0</v>
      </c>
      <c r="HU18" s="140" t="n">
        <v>0</v>
      </c>
      <c r="HV18" s="140" t="n">
        <v>0</v>
      </c>
      <c r="HW18" s="140" t="n">
        <v>0</v>
      </c>
      <c r="HX18" s="140" t="n">
        <v>0</v>
      </c>
      <c r="HY18" s="140" t="n">
        <v>0</v>
      </c>
      <c r="HZ18" s="140" t="n">
        <v>0</v>
      </c>
      <c r="IA18" s="140" t="n">
        <v>0</v>
      </c>
      <c r="IB18" s="140" t="n">
        <v>0</v>
      </c>
      <c r="IC18" s="140" t="n">
        <v>0</v>
      </c>
      <c r="ID18" s="140" t="n">
        <v>0</v>
      </c>
      <c r="IE18" s="140" t="n">
        <v>0</v>
      </c>
      <c r="IF18" s="140" t="n">
        <v>0</v>
      </c>
      <c r="IG18" s="140" t="n">
        <v>0</v>
      </c>
      <c r="IH18" s="140" t="n">
        <v>0</v>
      </c>
      <c r="II18" s="140" t="n">
        <v>0</v>
      </c>
      <c r="IJ18" s="140" t="n">
        <v>0</v>
      </c>
      <c r="IK18" s="140" t="n">
        <v>0</v>
      </c>
      <c r="IL18" s="140" t="n">
        <v>0</v>
      </c>
      <c r="IM18" s="140" t="n">
        <v>0</v>
      </c>
      <c r="IN18" s="140" t="n">
        <v>0</v>
      </c>
      <c r="IO18" s="140" t="n">
        <v>0</v>
      </c>
      <c r="IP18" s="140" t="n">
        <v>0</v>
      </c>
      <c r="IQ18" s="140" t="n">
        <v>0</v>
      </c>
      <c r="IR18" s="140" t="n">
        <v>0</v>
      </c>
      <c r="IS18" s="140" t="n">
        <v>0</v>
      </c>
      <c r="IT18" s="140" t="n">
        <v>0</v>
      </c>
      <c r="IU18" s="140" t="n">
        <v>0</v>
      </c>
      <c r="IV18" s="140" t="n">
        <v>0</v>
      </c>
      <c r="IW18" s="140" t="n">
        <v>0</v>
      </c>
      <c r="IX18" s="140" t="n">
        <v>0</v>
      </c>
      <c r="IY18" s="140" t="n">
        <v>0</v>
      </c>
      <c r="IZ18" s="140" t="n">
        <v>0</v>
      </c>
      <c r="JA18" s="140" t="n">
        <v>0</v>
      </c>
      <c r="JB18" s="140" t="n">
        <v>0</v>
      </c>
      <c r="JC18" s="140" t="n">
        <v>0</v>
      </c>
      <c r="JD18" s="140" t="n">
        <v>0</v>
      </c>
      <c r="JE18" s="140" t="n">
        <v>0</v>
      </c>
      <c r="JF18" s="140" t="n">
        <v>0</v>
      </c>
      <c r="JG18" s="140" t="n">
        <v>0</v>
      </c>
      <c r="JH18" s="140" t="n">
        <v>0</v>
      </c>
      <c r="JI18" s="140" t="n">
        <v>0</v>
      </c>
      <c r="JJ18" s="140" t="n">
        <v>0</v>
      </c>
      <c r="JK18" s="140" t="n">
        <v>0</v>
      </c>
      <c r="JL18" s="140" t="n">
        <v>0</v>
      </c>
      <c r="JM18" s="140" t="n">
        <v>0</v>
      </c>
      <c r="JN18" s="140" t="n">
        <v>0</v>
      </c>
      <c r="JO18" s="140" t="n">
        <v>0</v>
      </c>
      <c r="JP18" s="140" t="n">
        <v>0</v>
      </c>
    </row>
    <row r="19" customFormat="false" ht="14.9" hidden="false" customHeight="false" outlineLevel="0" collapsed="false">
      <c r="A19" s="76"/>
      <c r="B19" s="76"/>
      <c r="C19" s="76"/>
      <c r="D19" s="76"/>
      <c r="E19" s="76" t="s">
        <v>70</v>
      </c>
      <c r="F19" s="141" t="n">
        <v>0</v>
      </c>
      <c r="G19" s="141" t="n">
        <v>0</v>
      </c>
      <c r="H19" s="141" t="n">
        <v>0</v>
      </c>
      <c r="I19" s="141" t="n">
        <v>0</v>
      </c>
      <c r="J19" s="141" t="n">
        <v>0</v>
      </c>
      <c r="K19" s="141" t="n">
        <v>0</v>
      </c>
      <c r="L19" s="141" t="n">
        <v>0</v>
      </c>
      <c r="M19" s="141" t="n">
        <v>0</v>
      </c>
      <c r="N19" s="141" t="n">
        <v>0</v>
      </c>
      <c r="O19" s="141" t="n">
        <v>0</v>
      </c>
      <c r="P19" s="141" t="n">
        <v>0</v>
      </c>
      <c r="Q19" s="141" t="n">
        <v>0</v>
      </c>
      <c r="R19" s="141" t="n">
        <v>0</v>
      </c>
      <c r="S19" s="141" t="n">
        <v>0</v>
      </c>
      <c r="T19" s="141" t="n">
        <v>0</v>
      </c>
      <c r="U19" s="141" t="n">
        <v>0</v>
      </c>
      <c r="V19" s="141" t="n">
        <v>0</v>
      </c>
      <c r="W19" s="141" t="n">
        <v>0</v>
      </c>
      <c r="X19" s="141" t="n">
        <v>0</v>
      </c>
      <c r="Y19" s="141" t="n">
        <v>0</v>
      </c>
      <c r="Z19" s="141" t="n">
        <v>0</v>
      </c>
      <c r="AA19" s="141" t="n">
        <v>0</v>
      </c>
      <c r="AB19" s="141" t="n">
        <v>0</v>
      </c>
      <c r="AC19" s="141" t="n">
        <v>0</v>
      </c>
      <c r="AD19" s="141" t="n">
        <v>0</v>
      </c>
      <c r="AE19" s="141" t="n">
        <v>0</v>
      </c>
      <c r="AF19" s="141" t="n">
        <v>0</v>
      </c>
      <c r="AG19" s="141" t="n">
        <v>0</v>
      </c>
      <c r="AH19" s="141" t="n">
        <v>0</v>
      </c>
      <c r="AI19" s="141" t="n">
        <v>0</v>
      </c>
      <c r="AJ19" s="141" t="n">
        <v>0</v>
      </c>
      <c r="AK19" s="141" t="n">
        <v>0</v>
      </c>
      <c r="AL19" s="141" t="n">
        <v>0</v>
      </c>
      <c r="AM19" s="141" t="n">
        <v>0</v>
      </c>
      <c r="AN19" s="141" t="n">
        <v>0</v>
      </c>
      <c r="AO19" s="141" t="n">
        <v>0</v>
      </c>
      <c r="AP19" s="141" t="n">
        <v>0</v>
      </c>
      <c r="AQ19" s="141" t="n">
        <v>0</v>
      </c>
      <c r="AR19" s="141" t="n">
        <v>0</v>
      </c>
      <c r="AS19" s="141" t="n">
        <v>0</v>
      </c>
      <c r="AT19" s="141" t="n">
        <v>0</v>
      </c>
      <c r="AU19" s="141" t="n">
        <v>0</v>
      </c>
      <c r="AV19" s="141" t="n">
        <v>0</v>
      </c>
      <c r="AW19" s="141" t="n">
        <v>0</v>
      </c>
      <c r="AX19" s="141" t="n">
        <v>0</v>
      </c>
      <c r="AY19" s="141" t="n">
        <v>0</v>
      </c>
      <c r="AZ19" s="141" t="n">
        <v>0</v>
      </c>
      <c r="BA19" s="141" t="n">
        <v>0</v>
      </c>
      <c r="BB19" s="141" t="n">
        <v>0</v>
      </c>
      <c r="BC19" s="141" t="n">
        <v>0</v>
      </c>
      <c r="BD19" s="141" t="n">
        <v>0</v>
      </c>
      <c r="BE19" s="141" t="n">
        <v>0</v>
      </c>
      <c r="BF19" s="141" t="n">
        <v>0</v>
      </c>
      <c r="BG19" s="141" t="n">
        <v>0</v>
      </c>
      <c r="BH19" s="141" t="n">
        <v>0</v>
      </c>
      <c r="BI19" s="141" t="n">
        <v>0</v>
      </c>
      <c r="BJ19" s="141" t="n">
        <v>0</v>
      </c>
      <c r="BK19" s="141" t="n">
        <v>0</v>
      </c>
      <c r="BL19" s="141" t="n">
        <v>0</v>
      </c>
      <c r="BM19" s="141" t="n">
        <v>0</v>
      </c>
      <c r="BN19" s="141" t="n">
        <v>0</v>
      </c>
      <c r="BO19" s="141" t="n">
        <v>0</v>
      </c>
      <c r="BP19" s="141" t="n">
        <v>0</v>
      </c>
      <c r="BQ19" s="141" t="n">
        <v>0</v>
      </c>
      <c r="BR19" s="141" t="n">
        <v>0</v>
      </c>
      <c r="BS19" s="141" t="n">
        <v>0</v>
      </c>
      <c r="BT19" s="141" t="n">
        <v>0</v>
      </c>
      <c r="BU19" s="141" t="n">
        <v>0</v>
      </c>
      <c r="BV19" s="141" t="n">
        <v>0</v>
      </c>
      <c r="BW19" s="141" t="n">
        <v>0</v>
      </c>
      <c r="BX19" s="141" t="n">
        <v>0</v>
      </c>
      <c r="BY19" s="141" t="n">
        <v>0</v>
      </c>
      <c r="BZ19" s="141" t="n">
        <v>0</v>
      </c>
      <c r="CA19" s="141" t="n">
        <v>0</v>
      </c>
      <c r="CB19" s="141" t="n">
        <v>0</v>
      </c>
      <c r="CC19" s="141" t="n">
        <v>0</v>
      </c>
      <c r="CD19" s="141" t="n">
        <v>0</v>
      </c>
      <c r="CE19" s="141" t="n">
        <v>0</v>
      </c>
      <c r="CF19" s="141" t="n">
        <v>0</v>
      </c>
      <c r="CG19" s="141" t="n">
        <v>0</v>
      </c>
      <c r="CH19" s="141" t="n">
        <v>0</v>
      </c>
      <c r="CI19" s="141" t="n">
        <v>0</v>
      </c>
      <c r="CJ19" s="141" t="n">
        <v>0</v>
      </c>
      <c r="CK19" s="141" t="n">
        <v>0</v>
      </c>
      <c r="CL19" s="141" t="n">
        <v>0</v>
      </c>
      <c r="CM19" s="141" t="n">
        <v>0</v>
      </c>
      <c r="CN19" s="141" t="n">
        <v>0</v>
      </c>
      <c r="CO19" s="141" t="n">
        <v>0</v>
      </c>
      <c r="CP19" s="141" t="n">
        <v>0</v>
      </c>
      <c r="CQ19" s="141" t="n">
        <v>0</v>
      </c>
      <c r="CR19" s="141" t="n">
        <v>0</v>
      </c>
      <c r="CS19" s="141" t="n">
        <v>0</v>
      </c>
      <c r="CT19" s="141" t="n">
        <v>0</v>
      </c>
      <c r="CU19" s="141" t="n">
        <v>0</v>
      </c>
      <c r="CV19" s="141" t="n">
        <v>0</v>
      </c>
      <c r="CW19" s="141" t="n">
        <v>0</v>
      </c>
      <c r="CX19" s="141" t="n">
        <v>0</v>
      </c>
      <c r="CY19" s="141" t="n">
        <v>0</v>
      </c>
      <c r="CZ19" s="141" t="n">
        <v>0</v>
      </c>
      <c r="DA19" s="141" t="n">
        <v>0</v>
      </c>
      <c r="DB19" s="141" t="n">
        <v>0</v>
      </c>
      <c r="DC19" s="141" t="n">
        <v>0</v>
      </c>
      <c r="DD19" s="141" t="n">
        <v>0</v>
      </c>
      <c r="DE19" s="141" t="n">
        <v>0</v>
      </c>
      <c r="DF19" s="141" t="n">
        <v>0</v>
      </c>
      <c r="DG19" s="141" t="n">
        <v>0</v>
      </c>
      <c r="DH19" s="141" t="n">
        <v>0</v>
      </c>
      <c r="DI19" s="141" t="n">
        <v>0</v>
      </c>
      <c r="DJ19" s="141" t="n">
        <v>0</v>
      </c>
      <c r="DK19" s="141" t="n">
        <v>0</v>
      </c>
      <c r="DL19" s="141" t="n">
        <v>0</v>
      </c>
      <c r="DM19" s="141" t="n">
        <v>0</v>
      </c>
      <c r="DN19" s="141" t="n">
        <v>0</v>
      </c>
      <c r="DO19" s="141" t="n">
        <v>0</v>
      </c>
      <c r="DP19" s="141" t="n">
        <v>0</v>
      </c>
      <c r="DQ19" s="141" t="n">
        <v>0</v>
      </c>
      <c r="DR19" s="141" t="n">
        <v>0</v>
      </c>
      <c r="DS19" s="141" t="n">
        <v>0</v>
      </c>
      <c r="DT19" s="141" t="n">
        <v>0</v>
      </c>
      <c r="DU19" s="141" t="n">
        <v>0</v>
      </c>
      <c r="DV19" s="141" t="n">
        <v>0</v>
      </c>
      <c r="DW19" s="141" t="n">
        <v>0</v>
      </c>
      <c r="DX19" s="141" t="n">
        <v>0</v>
      </c>
      <c r="DY19" s="141" t="n">
        <v>0</v>
      </c>
      <c r="DZ19" s="141" t="n">
        <v>0</v>
      </c>
      <c r="EA19" s="141" t="n">
        <v>0</v>
      </c>
      <c r="EB19" s="141" t="n">
        <v>0</v>
      </c>
      <c r="EC19" s="141" t="n">
        <v>0</v>
      </c>
      <c r="ED19" s="141" t="n">
        <v>0</v>
      </c>
      <c r="EE19" s="141" t="n">
        <v>0</v>
      </c>
      <c r="EF19" s="141" t="n">
        <v>0</v>
      </c>
      <c r="EG19" s="141" t="n">
        <v>0</v>
      </c>
      <c r="EH19" s="0"/>
      <c r="EI19" s="109" t="n">
        <f aca="false">ROUND(SUM(F19:EG19),5)</f>
        <v>0</v>
      </c>
      <c r="EK19" s="139" t="n">
        <v>54691</v>
      </c>
      <c r="EM19" s="140" t="n">
        <v>0</v>
      </c>
      <c r="EN19" s="140" t="n">
        <v>0</v>
      </c>
      <c r="EO19" s="140" t="n">
        <v>0</v>
      </c>
      <c r="EP19" s="140" t="n">
        <v>0</v>
      </c>
      <c r="EQ19" s="140" t="n">
        <v>0</v>
      </c>
      <c r="ER19" s="140" t="n">
        <v>0</v>
      </c>
      <c r="ES19" s="140" t="n">
        <v>0</v>
      </c>
      <c r="ET19" s="140" t="n">
        <v>0</v>
      </c>
      <c r="EU19" s="140" t="n">
        <v>0</v>
      </c>
      <c r="EV19" s="140" t="n">
        <v>0</v>
      </c>
      <c r="EW19" s="140" t="n">
        <v>0</v>
      </c>
      <c r="EX19" s="140" t="n">
        <v>0</v>
      </c>
      <c r="EY19" s="140" t="n">
        <v>0</v>
      </c>
      <c r="EZ19" s="140" t="n">
        <v>0</v>
      </c>
      <c r="FA19" s="140" t="n">
        <v>0</v>
      </c>
      <c r="FB19" s="140" t="n">
        <v>0</v>
      </c>
      <c r="FC19" s="140" t="n">
        <v>0</v>
      </c>
      <c r="FD19" s="140" t="n">
        <v>0</v>
      </c>
      <c r="FE19" s="140" t="n">
        <v>0</v>
      </c>
      <c r="FF19" s="140" t="n">
        <v>0</v>
      </c>
      <c r="FG19" s="140" t="n">
        <v>0</v>
      </c>
      <c r="FH19" s="140" t="n">
        <v>0</v>
      </c>
      <c r="FI19" s="140" t="n">
        <v>0</v>
      </c>
      <c r="FJ19" s="140" t="n">
        <v>0</v>
      </c>
      <c r="FK19" s="140" t="n">
        <v>0</v>
      </c>
      <c r="FL19" s="140" t="n">
        <v>0</v>
      </c>
      <c r="FM19" s="140" t="n">
        <v>0</v>
      </c>
      <c r="FN19" s="140" t="n">
        <v>0</v>
      </c>
      <c r="FO19" s="140" t="n">
        <v>0</v>
      </c>
      <c r="FP19" s="140" t="n">
        <v>0</v>
      </c>
      <c r="FQ19" s="140" t="n">
        <v>0</v>
      </c>
      <c r="FR19" s="140" t="n">
        <v>0</v>
      </c>
      <c r="FS19" s="140" t="n">
        <v>0</v>
      </c>
      <c r="FT19" s="140" t="n">
        <v>0</v>
      </c>
      <c r="FU19" s="140" t="n">
        <v>0</v>
      </c>
      <c r="FV19" s="140" t="n">
        <v>0</v>
      </c>
      <c r="FW19" s="140" t="n">
        <v>0</v>
      </c>
      <c r="FX19" s="140" t="n">
        <v>0</v>
      </c>
      <c r="FY19" s="140" t="n">
        <v>0</v>
      </c>
      <c r="FZ19" s="140" t="n">
        <v>0</v>
      </c>
      <c r="GA19" s="140" t="n">
        <v>0</v>
      </c>
      <c r="GB19" s="140" t="n">
        <v>0</v>
      </c>
      <c r="GC19" s="140" t="n">
        <v>0</v>
      </c>
      <c r="GD19" s="140" t="n">
        <v>0</v>
      </c>
      <c r="GE19" s="140" t="n">
        <v>0</v>
      </c>
      <c r="GF19" s="140" t="n">
        <v>0</v>
      </c>
      <c r="GG19" s="140" t="n">
        <v>0</v>
      </c>
      <c r="GH19" s="140" t="n">
        <v>0</v>
      </c>
      <c r="GI19" s="140" t="n">
        <v>0</v>
      </c>
      <c r="GJ19" s="140" t="n">
        <v>0</v>
      </c>
      <c r="GK19" s="140" t="n">
        <v>0</v>
      </c>
      <c r="GL19" s="140" t="n">
        <v>0</v>
      </c>
      <c r="GM19" s="140" t="n">
        <v>0</v>
      </c>
      <c r="GN19" s="140" t="n">
        <v>0</v>
      </c>
      <c r="GO19" s="140" t="n">
        <v>0</v>
      </c>
      <c r="GP19" s="140" t="n">
        <v>0</v>
      </c>
      <c r="GQ19" s="140" t="n">
        <v>0</v>
      </c>
      <c r="GR19" s="140" t="n">
        <v>0</v>
      </c>
      <c r="GS19" s="140" t="n">
        <v>0</v>
      </c>
      <c r="GT19" s="140" t="n">
        <v>0</v>
      </c>
      <c r="GU19" s="140" t="n">
        <v>0</v>
      </c>
      <c r="GV19" s="140" t="n">
        <v>0</v>
      </c>
      <c r="GW19" s="140" t="n">
        <v>0</v>
      </c>
      <c r="GX19" s="140" t="n">
        <v>0</v>
      </c>
      <c r="GY19" s="140" t="n">
        <v>0</v>
      </c>
      <c r="GZ19" s="140" t="n">
        <v>0</v>
      </c>
      <c r="HA19" s="140" t="n">
        <v>0</v>
      </c>
      <c r="HB19" s="140" t="n">
        <v>0</v>
      </c>
      <c r="HC19" s="140" t="n">
        <v>0</v>
      </c>
      <c r="HD19" s="140" t="n">
        <v>0</v>
      </c>
      <c r="HE19" s="140" t="n">
        <v>0</v>
      </c>
      <c r="HF19" s="140" t="n">
        <v>0</v>
      </c>
      <c r="HG19" s="140" t="n">
        <v>0</v>
      </c>
      <c r="HH19" s="140" t="n">
        <v>0</v>
      </c>
      <c r="HI19" s="140" t="n">
        <v>0</v>
      </c>
      <c r="HJ19" s="140" t="n">
        <v>0</v>
      </c>
      <c r="HK19" s="140" t="n">
        <v>0</v>
      </c>
      <c r="HL19" s="140" t="n">
        <v>0</v>
      </c>
      <c r="HM19" s="140" t="n">
        <v>0</v>
      </c>
      <c r="HN19" s="140" t="n">
        <v>0</v>
      </c>
      <c r="HO19" s="140" t="n">
        <v>0</v>
      </c>
      <c r="HP19" s="140" t="n">
        <v>0</v>
      </c>
      <c r="HQ19" s="140" t="n">
        <v>0</v>
      </c>
      <c r="HR19" s="140" t="n">
        <v>0</v>
      </c>
      <c r="HS19" s="140" t="n">
        <v>0</v>
      </c>
      <c r="HT19" s="140" t="n">
        <v>0</v>
      </c>
      <c r="HU19" s="140" t="n">
        <v>0</v>
      </c>
      <c r="HV19" s="140" t="n">
        <v>0</v>
      </c>
      <c r="HW19" s="140" t="n">
        <v>0</v>
      </c>
      <c r="HX19" s="140" t="n">
        <v>0</v>
      </c>
      <c r="HY19" s="140" t="n">
        <v>0</v>
      </c>
      <c r="HZ19" s="140" t="n">
        <v>0</v>
      </c>
      <c r="IA19" s="140" t="n">
        <v>0</v>
      </c>
      <c r="IB19" s="140" t="n">
        <v>0</v>
      </c>
      <c r="IC19" s="140" t="n">
        <v>0</v>
      </c>
      <c r="ID19" s="140" t="n">
        <v>0</v>
      </c>
      <c r="IE19" s="140" t="n">
        <v>0</v>
      </c>
      <c r="IF19" s="140" t="n">
        <v>0</v>
      </c>
      <c r="IG19" s="140" t="n">
        <v>0</v>
      </c>
      <c r="IH19" s="140" t="n">
        <v>0</v>
      </c>
      <c r="II19" s="140" t="n">
        <v>0</v>
      </c>
      <c r="IJ19" s="140" t="n">
        <v>0</v>
      </c>
      <c r="IK19" s="140" t="n">
        <v>0</v>
      </c>
      <c r="IL19" s="140" t="n">
        <v>0</v>
      </c>
      <c r="IM19" s="140" t="n">
        <v>0</v>
      </c>
      <c r="IN19" s="140" t="n">
        <v>0</v>
      </c>
      <c r="IO19" s="140" t="n">
        <v>0</v>
      </c>
      <c r="IP19" s="140" t="n">
        <v>0</v>
      </c>
      <c r="IQ19" s="140" t="n">
        <v>0</v>
      </c>
      <c r="IR19" s="140" t="n">
        <v>0</v>
      </c>
      <c r="IS19" s="140" t="n">
        <v>0</v>
      </c>
      <c r="IT19" s="140" t="n">
        <v>0</v>
      </c>
      <c r="IU19" s="140" t="n">
        <v>0</v>
      </c>
      <c r="IV19" s="140" t="n">
        <v>0</v>
      </c>
      <c r="IW19" s="140" t="n">
        <v>0</v>
      </c>
      <c r="IX19" s="140" t="n">
        <v>0</v>
      </c>
      <c r="IY19" s="140" t="n">
        <v>0</v>
      </c>
      <c r="IZ19" s="140" t="n">
        <v>0</v>
      </c>
      <c r="JA19" s="140" t="n">
        <v>0</v>
      </c>
      <c r="JB19" s="140" t="n">
        <v>0</v>
      </c>
      <c r="JC19" s="140" t="n">
        <v>0</v>
      </c>
      <c r="JD19" s="140" t="n">
        <v>0</v>
      </c>
      <c r="JE19" s="140" t="n">
        <v>0</v>
      </c>
      <c r="JF19" s="140" t="n">
        <v>0</v>
      </c>
      <c r="JG19" s="140" t="n">
        <v>0</v>
      </c>
      <c r="JH19" s="140" t="n">
        <v>0</v>
      </c>
      <c r="JI19" s="140" t="n">
        <v>0</v>
      </c>
      <c r="JJ19" s="140" t="n">
        <v>0</v>
      </c>
      <c r="JK19" s="140" t="n">
        <v>0</v>
      </c>
      <c r="JL19" s="140" t="n">
        <v>0</v>
      </c>
      <c r="JM19" s="140" t="n">
        <v>0</v>
      </c>
      <c r="JN19" s="140" t="n">
        <v>0</v>
      </c>
      <c r="JO19" s="140" t="n">
        <v>0</v>
      </c>
      <c r="JP19" s="140" t="n">
        <v>0</v>
      </c>
    </row>
    <row r="20" customFormat="false" ht="14.9" hidden="false" customHeight="false" outlineLevel="0" collapsed="false">
      <c r="A20" s="76"/>
      <c r="B20" s="76"/>
      <c r="C20" s="76"/>
      <c r="D20" s="76"/>
      <c r="E20" s="76" t="s">
        <v>16</v>
      </c>
      <c r="F20" s="141" t="n">
        <v>3750</v>
      </c>
      <c r="G20" s="141" t="n">
        <v>10000</v>
      </c>
      <c r="H20" s="141" t="n">
        <v>45325</v>
      </c>
      <c r="I20" s="141" t="n">
        <v>1600</v>
      </c>
      <c r="J20" s="141" t="n">
        <v>13780</v>
      </c>
      <c r="K20" s="141" t="n">
        <v>17393.75</v>
      </c>
      <c r="L20" s="141" t="n">
        <v>1893.22</v>
      </c>
      <c r="M20" s="141" t="n">
        <v>2900</v>
      </c>
      <c r="N20" s="141" t="n">
        <v>4999.8</v>
      </c>
      <c r="O20" s="141" t="n">
        <v>51489.07</v>
      </c>
      <c r="P20" s="141" t="n">
        <v>4400</v>
      </c>
      <c r="Q20" s="141" t="n">
        <v>12225</v>
      </c>
      <c r="R20" s="141" t="n">
        <v>850</v>
      </c>
      <c r="S20" s="141" t="n">
        <v>1600</v>
      </c>
      <c r="T20" s="141" t="n">
        <v>2000</v>
      </c>
      <c r="U20" s="141" t="n">
        <v>9825</v>
      </c>
      <c r="V20" s="141" t="n">
        <v>9000</v>
      </c>
      <c r="W20" s="141" t="n">
        <v>14900</v>
      </c>
      <c r="X20" s="141" t="n">
        <v>1250</v>
      </c>
      <c r="Y20" s="141" t="n">
        <v>2400</v>
      </c>
      <c r="Z20" s="141" t="n">
        <v>12675</v>
      </c>
      <c r="AA20" s="141" t="n">
        <v>10950</v>
      </c>
      <c r="AB20" s="141" t="n">
        <v>3000</v>
      </c>
      <c r="AC20" s="141" t="n">
        <v>1400</v>
      </c>
      <c r="AD20" s="141" t="n">
        <v>26000</v>
      </c>
      <c r="AE20" s="141" t="n">
        <v>3100</v>
      </c>
      <c r="AF20" s="141" t="n">
        <v>8400</v>
      </c>
      <c r="AG20" s="141" t="n">
        <v>6625</v>
      </c>
      <c r="AH20" s="141" t="n">
        <v>20253.33</v>
      </c>
      <c r="AI20" s="141" t="n">
        <v>8250</v>
      </c>
      <c r="AJ20" s="141" t="n">
        <v>12500</v>
      </c>
      <c r="AK20" s="141" t="n">
        <v>1600</v>
      </c>
      <c r="AL20" s="141" t="n">
        <v>1600</v>
      </c>
      <c r="AM20" s="141" t="n">
        <v>4500</v>
      </c>
      <c r="AN20" s="141" t="n">
        <v>4425</v>
      </c>
      <c r="AO20" s="141" t="n">
        <v>3599.98</v>
      </c>
      <c r="AP20" s="141" t="n">
        <v>3200</v>
      </c>
      <c r="AQ20" s="141" t="n">
        <v>4883</v>
      </c>
      <c r="AR20" s="141" t="n">
        <v>3125</v>
      </c>
      <c r="AS20" s="141" t="n">
        <v>1000</v>
      </c>
      <c r="AT20" s="141" t="n">
        <v>5300</v>
      </c>
      <c r="AU20" s="141" t="n">
        <v>8400</v>
      </c>
      <c r="AV20" s="141" t="n">
        <v>2000</v>
      </c>
      <c r="AW20" s="141" t="n">
        <v>2700</v>
      </c>
      <c r="AX20" s="141" t="n">
        <v>600</v>
      </c>
      <c r="AY20" s="141" t="n">
        <v>2350</v>
      </c>
      <c r="AZ20" s="141" t="n">
        <v>9600</v>
      </c>
      <c r="BA20" s="141" t="n">
        <v>7600</v>
      </c>
      <c r="BB20" s="141" t="n">
        <v>23250.16</v>
      </c>
      <c r="BC20" s="141" t="n">
        <v>1415</v>
      </c>
      <c r="BD20" s="141" t="n">
        <v>6100</v>
      </c>
      <c r="BE20" s="141" t="n">
        <v>18000</v>
      </c>
      <c r="BF20" s="141" t="n">
        <v>14310</v>
      </c>
      <c r="BG20" s="141" t="n">
        <v>9075</v>
      </c>
      <c r="BH20" s="141" t="n">
        <v>2900</v>
      </c>
      <c r="BI20" s="141" t="n">
        <v>3840</v>
      </c>
      <c r="BJ20" s="141" t="n">
        <v>10300</v>
      </c>
      <c r="BK20" s="141" t="n">
        <v>2637.5</v>
      </c>
      <c r="BL20" s="141" t="n">
        <v>800</v>
      </c>
      <c r="BM20" s="141" t="n">
        <v>8800</v>
      </c>
      <c r="BN20" s="141" t="n">
        <v>23000</v>
      </c>
      <c r="BO20" s="141" t="n">
        <v>5200</v>
      </c>
      <c r="BP20" s="141" t="n">
        <v>8550</v>
      </c>
      <c r="BQ20" s="141" t="n">
        <v>787.5</v>
      </c>
      <c r="BR20" s="141" t="n">
        <v>6450</v>
      </c>
      <c r="BS20" s="141" t="n">
        <v>1200</v>
      </c>
      <c r="BT20" s="141" t="n">
        <v>6000</v>
      </c>
      <c r="BU20" s="141" t="n">
        <v>1600</v>
      </c>
      <c r="BV20" s="141" t="n">
        <v>5149.96</v>
      </c>
      <c r="BW20" s="141" t="n">
        <v>11400</v>
      </c>
      <c r="BX20" s="141" t="n">
        <v>11392.5</v>
      </c>
      <c r="BY20" s="141" t="n">
        <v>1000</v>
      </c>
      <c r="BZ20" s="141" t="n">
        <v>14082.87</v>
      </c>
      <c r="CA20" s="141" t="n">
        <v>30100</v>
      </c>
      <c r="CB20" s="141" t="n">
        <v>4800</v>
      </c>
      <c r="CC20" s="141" t="n">
        <v>3750</v>
      </c>
      <c r="CD20" s="141" t="n">
        <v>4316.68</v>
      </c>
      <c r="CE20" s="141" t="n">
        <v>67750</v>
      </c>
      <c r="CF20" s="141" t="n">
        <v>4725</v>
      </c>
      <c r="CG20" s="141" t="n">
        <v>9149.97</v>
      </c>
      <c r="CH20" s="141" t="n">
        <v>5800</v>
      </c>
      <c r="CI20" s="141" t="n">
        <v>32625</v>
      </c>
      <c r="CJ20" s="141" t="n">
        <v>8903.47</v>
      </c>
      <c r="CK20" s="141" t="n">
        <v>12450</v>
      </c>
      <c r="CL20" s="141" t="n">
        <v>12500</v>
      </c>
      <c r="CM20" s="141" t="n">
        <v>1000</v>
      </c>
      <c r="CN20" s="141" t="n">
        <v>4100</v>
      </c>
      <c r="CO20" s="141" t="n">
        <v>3300</v>
      </c>
      <c r="CP20" s="141" t="n">
        <v>14100</v>
      </c>
      <c r="CQ20" s="141" t="n">
        <v>0</v>
      </c>
      <c r="CR20" s="141" t="n">
        <v>3800</v>
      </c>
      <c r="CS20" s="141" t="n">
        <v>12874.16</v>
      </c>
      <c r="CT20" s="141" t="n">
        <v>6850</v>
      </c>
      <c r="CU20" s="141" t="n">
        <v>12900</v>
      </c>
      <c r="CV20" s="141" t="n">
        <v>3387.5</v>
      </c>
      <c r="CW20" s="141" t="n">
        <v>7600</v>
      </c>
      <c r="CX20" s="141" t="n">
        <v>4900</v>
      </c>
      <c r="CY20" s="141" t="n">
        <v>6447.5</v>
      </c>
      <c r="CZ20" s="141" t="n">
        <v>4600</v>
      </c>
      <c r="DA20" s="141" t="n">
        <v>10560</v>
      </c>
      <c r="DB20" s="141" t="n">
        <v>2320</v>
      </c>
      <c r="DC20" s="141" t="n">
        <v>0</v>
      </c>
      <c r="DD20" s="141" t="n">
        <v>1800</v>
      </c>
      <c r="DE20" s="141" t="n">
        <v>8400</v>
      </c>
      <c r="DF20" s="141" t="n">
        <v>10800</v>
      </c>
      <c r="DG20" s="141" t="n">
        <v>6750</v>
      </c>
      <c r="DH20" s="141" t="n">
        <v>1200</v>
      </c>
      <c r="DI20" s="141" t="n">
        <v>1500</v>
      </c>
      <c r="DJ20" s="141" t="n">
        <v>10760</v>
      </c>
      <c r="DK20" s="141" t="n">
        <v>4400</v>
      </c>
      <c r="DL20" s="141" t="n">
        <v>3000</v>
      </c>
      <c r="DM20" s="141" t="n">
        <v>1500</v>
      </c>
      <c r="DN20" s="141" t="n">
        <v>3240</v>
      </c>
      <c r="DO20" s="141" t="n">
        <v>3600</v>
      </c>
      <c r="DP20" s="141" t="n">
        <v>15000</v>
      </c>
      <c r="DQ20" s="141" t="n">
        <v>5330</v>
      </c>
      <c r="DR20" s="141" t="n">
        <v>250</v>
      </c>
      <c r="DS20" s="141" t="n">
        <v>4850</v>
      </c>
      <c r="DT20" s="141" t="n">
        <v>7500</v>
      </c>
      <c r="DU20" s="141" t="n">
        <v>1400</v>
      </c>
      <c r="DV20" s="141" t="n">
        <v>3750</v>
      </c>
      <c r="DW20" s="141" t="n">
        <v>3250</v>
      </c>
      <c r="DX20" s="141" t="n">
        <v>15000</v>
      </c>
      <c r="DY20" s="141" t="n">
        <v>2300</v>
      </c>
      <c r="DZ20" s="141" t="n">
        <v>3100</v>
      </c>
      <c r="EA20" s="141" t="n">
        <v>36337.5</v>
      </c>
      <c r="EB20" s="141" t="n">
        <v>57118.33</v>
      </c>
      <c r="EC20" s="141" t="n">
        <v>4187.5</v>
      </c>
      <c r="ED20" s="141" t="n">
        <v>44100</v>
      </c>
      <c r="EE20" s="141" t="n">
        <v>5250</v>
      </c>
      <c r="EF20" s="141" t="n">
        <v>17750</v>
      </c>
      <c r="EG20" s="141" t="n">
        <v>19150</v>
      </c>
      <c r="EH20" s="0"/>
      <c r="EI20" s="109" t="n">
        <f aca="false">ROUND(SUM(F20:EG20),5)</f>
        <v>1186640.25</v>
      </c>
      <c r="EK20" s="139" t="n">
        <v>113759.36</v>
      </c>
      <c r="EM20" s="140" t="n">
        <v>0</v>
      </c>
      <c r="EN20" s="140" t="n">
        <v>0</v>
      </c>
      <c r="EO20" s="140" t="n">
        <v>0</v>
      </c>
      <c r="EP20" s="140" t="n">
        <v>0</v>
      </c>
      <c r="EQ20" s="140" t="n">
        <v>0</v>
      </c>
      <c r="ER20" s="140" t="n">
        <v>0</v>
      </c>
      <c r="ES20" s="140" t="n">
        <v>0</v>
      </c>
      <c r="ET20" s="140" t="n">
        <v>0</v>
      </c>
      <c r="EU20" s="140" t="n">
        <v>0</v>
      </c>
      <c r="EV20" s="140" t="n">
        <v>0</v>
      </c>
      <c r="EW20" s="140" t="n">
        <v>0</v>
      </c>
      <c r="EX20" s="140" t="n">
        <v>0</v>
      </c>
      <c r="EY20" s="140" t="n">
        <v>0</v>
      </c>
      <c r="EZ20" s="140" t="n">
        <v>0</v>
      </c>
      <c r="FA20" s="140" t="n">
        <v>0</v>
      </c>
      <c r="FB20" s="140" t="n">
        <v>0</v>
      </c>
      <c r="FC20" s="140" t="n">
        <v>0</v>
      </c>
      <c r="FD20" s="140" t="n">
        <v>0</v>
      </c>
      <c r="FE20" s="140" t="n">
        <v>0</v>
      </c>
      <c r="FF20" s="140" t="n">
        <v>0</v>
      </c>
      <c r="FG20" s="140" t="n">
        <v>0</v>
      </c>
      <c r="FH20" s="140" t="n">
        <v>0</v>
      </c>
      <c r="FI20" s="140" t="n">
        <v>0</v>
      </c>
      <c r="FJ20" s="140" t="n">
        <v>0</v>
      </c>
      <c r="FK20" s="140" t="n">
        <v>0</v>
      </c>
      <c r="FL20" s="140" t="n">
        <v>0</v>
      </c>
      <c r="FM20" s="140" t="n">
        <v>0</v>
      </c>
      <c r="FN20" s="140" t="n">
        <v>0</v>
      </c>
      <c r="FO20" s="140" t="n">
        <v>0</v>
      </c>
      <c r="FP20" s="140" t="n">
        <v>0</v>
      </c>
      <c r="FQ20" s="140" t="n">
        <v>0</v>
      </c>
      <c r="FR20" s="140" t="n">
        <v>0</v>
      </c>
      <c r="FS20" s="140" t="n">
        <v>0</v>
      </c>
      <c r="FT20" s="140" t="n">
        <v>0</v>
      </c>
      <c r="FU20" s="140" t="n">
        <v>0</v>
      </c>
      <c r="FV20" s="140" t="n">
        <v>0</v>
      </c>
      <c r="FW20" s="140" t="n">
        <v>0</v>
      </c>
      <c r="FX20" s="140" t="n">
        <v>0</v>
      </c>
      <c r="FY20" s="140" t="n">
        <v>0</v>
      </c>
      <c r="FZ20" s="140" t="n">
        <v>0</v>
      </c>
      <c r="GA20" s="140" t="n">
        <v>0</v>
      </c>
      <c r="GB20" s="140" t="n">
        <v>0</v>
      </c>
      <c r="GC20" s="140" t="n">
        <v>0</v>
      </c>
      <c r="GD20" s="140" t="n">
        <v>0</v>
      </c>
      <c r="GE20" s="140" t="n">
        <v>0</v>
      </c>
      <c r="GF20" s="140" t="n">
        <v>0</v>
      </c>
      <c r="GG20" s="140" t="n">
        <v>0</v>
      </c>
      <c r="GH20" s="140" t="n">
        <v>0</v>
      </c>
      <c r="GI20" s="140" t="n">
        <v>0</v>
      </c>
      <c r="GJ20" s="140" t="n">
        <v>0</v>
      </c>
      <c r="GK20" s="140" t="n">
        <v>0</v>
      </c>
      <c r="GL20" s="140" t="n">
        <v>0</v>
      </c>
      <c r="GM20" s="140" t="n">
        <v>0</v>
      </c>
      <c r="GN20" s="140" t="n">
        <v>0</v>
      </c>
      <c r="GO20" s="140" t="n">
        <v>0</v>
      </c>
      <c r="GP20" s="140" t="n">
        <v>0</v>
      </c>
      <c r="GQ20" s="140" t="n">
        <v>0</v>
      </c>
      <c r="GR20" s="140" t="n">
        <v>0</v>
      </c>
      <c r="GS20" s="140" t="n">
        <v>0</v>
      </c>
      <c r="GT20" s="140" t="n">
        <v>0</v>
      </c>
      <c r="GU20" s="140" t="n">
        <v>0</v>
      </c>
      <c r="GV20" s="140" t="n">
        <v>0</v>
      </c>
      <c r="GW20" s="140" t="n">
        <v>0</v>
      </c>
      <c r="GX20" s="140" t="n">
        <v>0</v>
      </c>
      <c r="GY20" s="140" t="n">
        <v>0</v>
      </c>
      <c r="GZ20" s="140" t="n">
        <v>0</v>
      </c>
      <c r="HA20" s="140" t="n">
        <v>0</v>
      </c>
      <c r="HB20" s="140" t="n">
        <v>0</v>
      </c>
      <c r="HC20" s="140" t="n">
        <v>0</v>
      </c>
      <c r="HD20" s="140" t="n">
        <v>0</v>
      </c>
      <c r="HE20" s="140" t="n">
        <v>0</v>
      </c>
      <c r="HF20" s="140" t="n">
        <v>0</v>
      </c>
      <c r="HG20" s="140" t="n">
        <v>0</v>
      </c>
      <c r="HH20" s="140" t="n">
        <v>0</v>
      </c>
      <c r="HI20" s="140" t="n">
        <v>0</v>
      </c>
      <c r="HJ20" s="140" t="n">
        <v>0</v>
      </c>
      <c r="HK20" s="140" t="n">
        <v>0</v>
      </c>
      <c r="HL20" s="140" t="n">
        <v>0</v>
      </c>
      <c r="HM20" s="140" t="n">
        <v>0</v>
      </c>
      <c r="HN20" s="140" t="n">
        <v>0</v>
      </c>
      <c r="HO20" s="140" t="n">
        <v>0</v>
      </c>
      <c r="HP20" s="140" t="n">
        <v>0</v>
      </c>
      <c r="HQ20" s="140" t="n">
        <v>0</v>
      </c>
      <c r="HR20" s="140" t="n">
        <v>0</v>
      </c>
      <c r="HS20" s="140" t="n">
        <v>0</v>
      </c>
      <c r="HT20" s="140" t="n">
        <v>0</v>
      </c>
      <c r="HU20" s="140" t="n">
        <v>0</v>
      </c>
      <c r="HV20" s="140" t="n">
        <v>0</v>
      </c>
      <c r="HW20" s="140" t="n">
        <v>0</v>
      </c>
      <c r="HX20" s="140" t="n">
        <v>0</v>
      </c>
      <c r="HY20" s="140" t="n">
        <v>0</v>
      </c>
      <c r="HZ20" s="140" t="n">
        <v>0</v>
      </c>
      <c r="IA20" s="140" t="n">
        <v>0</v>
      </c>
      <c r="IB20" s="140" t="n">
        <v>0</v>
      </c>
      <c r="IC20" s="140" t="n">
        <v>0</v>
      </c>
      <c r="ID20" s="140" t="n">
        <v>0</v>
      </c>
      <c r="IE20" s="140" t="n">
        <v>0</v>
      </c>
      <c r="IF20" s="140" t="n">
        <v>0</v>
      </c>
      <c r="IG20" s="140" t="n">
        <v>0</v>
      </c>
      <c r="IH20" s="140" t="n">
        <v>0</v>
      </c>
      <c r="II20" s="140" t="n">
        <v>0</v>
      </c>
      <c r="IJ20" s="140" t="n">
        <v>0</v>
      </c>
      <c r="IK20" s="140" t="n">
        <v>0</v>
      </c>
      <c r="IL20" s="140" t="n">
        <v>0</v>
      </c>
      <c r="IM20" s="140" t="n">
        <v>0</v>
      </c>
      <c r="IN20" s="140" t="n">
        <v>0</v>
      </c>
      <c r="IO20" s="140" t="n">
        <v>0</v>
      </c>
      <c r="IP20" s="140" t="n">
        <v>0</v>
      </c>
      <c r="IQ20" s="140" t="n">
        <v>0</v>
      </c>
      <c r="IR20" s="140" t="n">
        <v>0</v>
      </c>
      <c r="IS20" s="140" t="n">
        <v>0</v>
      </c>
      <c r="IT20" s="140" t="n">
        <v>0</v>
      </c>
      <c r="IU20" s="140" t="n">
        <v>0</v>
      </c>
      <c r="IV20" s="140" t="n">
        <v>0</v>
      </c>
      <c r="IW20" s="140" t="n">
        <v>0</v>
      </c>
      <c r="IX20" s="140" t="n">
        <v>0</v>
      </c>
      <c r="IY20" s="140" t="n">
        <v>0</v>
      </c>
      <c r="IZ20" s="140" t="n">
        <v>0</v>
      </c>
      <c r="JA20" s="140" t="n">
        <v>0</v>
      </c>
      <c r="JB20" s="140" t="n">
        <v>0</v>
      </c>
      <c r="JC20" s="140" t="n">
        <v>0</v>
      </c>
      <c r="JD20" s="140" t="n">
        <v>0</v>
      </c>
      <c r="JE20" s="140" t="n">
        <v>0</v>
      </c>
      <c r="JF20" s="140" t="n">
        <v>0</v>
      </c>
      <c r="JG20" s="140" t="n">
        <v>0</v>
      </c>
      <c r="JH20" s="140" t="n">
        <v>0</v>
      </c>
      <c r="JI20" s="140" t="n">
        <v>0</v>
      </c>
      <c r="JJ20" s="140" t="n">
        <v>0</v>
      </c>
      <c r="JK20" s="140" t="n">
        <v>0</v>
      </c>
      <c r="JL20" s="140" t="n">
        <v>0</v>
      </c>
      <c r="JM20" s="140" t="n">
        <v>0</v>
      </c>
      <c r="JN20" s="140" t="n">
        <v>0</v>
      </c>
      <c r="JO20" s="140" t="n">
        <v>0</v>
      </c>
      <c r="JP20" s="140" t="n">
        <v>0</v>
      </c>
    </row>
    <row r="21" customFormat="false" ht="14.9" hidden="false" customHeight="false" outlineLevel="0" collapsed="false">
      <c r="A21" s="76"/>
      <c r="B21" s="76"/>
      <c r="C21" s="76"/>
      <c r="D21" s="76"/>
      <c r="E21" s="76" t="s">
        <v>71</v>
      </c>
      <c r="F21" s="141" t="n">
        <v>0</v>
      </c>
      <c r="G21" s="141" t="n">
        <v>0</v>
      </c>
      <c r="H21" s="141" t="n">
        <v>0</v>
      </c>
      <c r="I21" s="141" t="n">
        <v>0</v>
      </c>
      <c r="J21" s="141" t="n">
        <v>0</v>
      </c>
      <c r="K21" s="141" t="n">
        <v>0</v>
      </c>
      <c r="L21" s="141" t="n">
        <v>0</v>
      </c>
      <c r="M21" s="141" t="n">
        <v>0</v>
      </c>
      <c r="N21" s="141" t="n">
        <v>0</v>
      </c>
      <c r="O21" s="141" t="n">
        <v>0</v>
      </c>
      <c r="P21" s="141" t="n">
        <v>0</v>
      </c>
      <c r="Q21" s="141" t="n">
        <v>0</v>
      </c>
      <c r="R21" s="141" t="n">
        <v>0</v>
      </c>
      <c r="S21" s="141" t="n">
        <v>0</v>
      </c>
      <c r="T21" s="141" t="n">
        <v>0</v>
      </c>
      <c r="U21" s="141" t="n">
        <v>0</v>
      </c>
      <c r="V21" s="141" t="n">
        <v>0</v>
      </c>
      <c r="W21" s="141" t="n">
        <v>0</v>
      </c>
      <c r="X21" s="141" t="n">
        <v>0</v>
      </c>
      <c r="Y21" s="141" t="n">
        <v>0</v>
      </c>
      <c r="Z21" s="141" t="n">
        <v>0</v>
      </c>
      <c r="AA21" s="141" t="n">
        <v>0</v>
      </c>
      <c r="AB21" s="141" t="n">
        <v>0</v>
      </c>
      <c r="AC21" s="141" t="n">
        <v>0</v>
      </c>
      <c r="AD21" s="141" t="n">
        <v>0</v>
      </c>
      <c r="AE21" s="141" t="n">
        <v>0</v>
      </c>
      <c r="AF21" s="141" t="n">
        <v>0</v>
      </c>
      <c r="AG21" s="141" t="n">
        <v>0</v>
      </c>
      <c r="AH21" s="141" t="n">
        <v>0</v>
      </c>
      <c r="AI21" s="141" t="n">
        <v>0</v>
      </c>
      <c r="AJ21" s="141" t="n">
        <v>0</v>
      </c>
      <c r="AK21" s="141" t="n">
        <v>0</v>
      </c>
      <c r="AL21" s="141" t="n">
        <v>0</v>
      </c>
      <c r="AM21" s="141" t="n">
        <v>0</v>
      </c>
      <c r="AN21" s="141" t="n">
        <v>0</v>
      </c>
      <c r="AO21" s="141" t="n">
        <v>0</v>
      </c>
      <c r="AP21" s="141" t="n">
        <v>0</v>
      </c>
      <c r="AQ21" s="141" t="n">
        <v>0</v>
      </c>
      <c r="AR21" s="141" t="n">
        <v>0</v>
      </c>
      <c r="AS21" s="141" t="n">
        <v>0</v>
      </c>
      <c r="AT21" s="141" t="n">
        <v>0</v>
      </c>
      <c r="AU21" s="141" t="n">
        <v>0</v>
      </c>
      <c r="AV21" s="141" t="n">
        <v>0</v>
      </c>
      <c r="AW21" s="141" t="n">
        <v>0</v>
      </c>
      <c r="AX21" s="141" t="n">
        <v>0</v>
      </c>
      <c r="AY21" s="141" t="n">
        <v>0</v>
      </c>
      <c r="AZ21" s="141" t="n">
        <v>0</v>
      </c>
      <c r="BA21" s="141" t="n">
        <v>0</v>
      </c>
      <c r="BB21" s="141" t="n">
        <v>0</v>
      </c>
      <c r="BC21" s="141" t="n">
        <v>0</v>
      </c>
      <c r="BD21" s="141" t="n">
        <v>0</v>
      </c>
      <c r="BE21" s="141" t="n">
        <v>0</v>
      </c>
      <c r="BF21" s="141" t="n">
        <v>0</v>
      </c>
      <c r="BG21" s="141" t="n">
        <v>0</v>
      </c>
      <c r="BH21" s="141" t="n">
        <v>0</v>
      </c>
      <c r="BI21" s="141" t="n">
        <v>0</v>
      </c>
      <c r="BJ21" s="141" t="n">
        <v>0</v>
      </c>
      <c r="BK21" s="141" t="n">
        <v>0</v>
      </c>
      <c r="BL21" s="141" t="n">
        <v>0</v>
      </c>
      <c r="BM21" s="141" t="n">
        <v>0</v>
      </c>
      <c r="BN21" s="141" t="n">
        <v>0</v>
      </c>
      <c r="BO21" s="141" t="n">
        <v>0</v>
      </c>
      <c r="BP21" s="141" t="n">
        <v>0</v>
      </c>
      <c r="BQ21" s="141" t="n">
        <v>0</v>
      </c>
      <c r="BR21" s="141" t="n">
        <v>0</v>
      </c>
      <c r="BS21" s="141" t="n">
        <v>0</v>
      </c>
      <c r="BT21" s="141" t="n">
        <v>0</v>
      </c>
      <c r="BU21" s="141" t="n">
        <v>0</v>
      </c>
      <c r="BV21" s="141" t="n">
        <v>0</v>
      </c>
      <c r="BW21" s="141" t="n">
        <v>0</v>
      </c>
      <c r="BX21" s="141" t="n">
        <v>0</v>
      </c>
      <c r="BY21" s="141" t="n">
        <v>0</v>
      </c>
      <c r="BZ21" s="141" t="n">
        <v>0</v>
      </c>
      <c r="CA21" s="141" t="n">
        <v>0</v>
      </c>
      <c r="CB21" s="141" t="n">
        <v>0</v>
      </c>
      <c r="CC21" s="141" t="n">
        <v>0</v>
      </c>
      <c r="CD21" s="141" t="n">
        <v>0</v>
      </c>
      <c r="CE21" s="141" t="n">
        <v>0</v>
      </c>
      <c r="CF21" s="141" t="n">
        <v>0</v>
      </c>
      <c r="CG21" s="141" t="n">
        <v>0</v>
      </c>
      <c r="CH21" s="141" t="n">
        <v>0</v>
      </c>
      <c r="CI21" s="141" t="n">
        <v>0</v>
      </c>
      <c r="CJ21" s="141" t="n">
        <v>0</v>
      </c>
      <c r="CK21" s="141" t="n">
        <v>0</v>
      </c>
      <c r="CL21" s="141"/>
      <c r="CM21" s="141" t="n">
        <v>0</v>
      </c>
      <c r="CN21" s="141" t="n">
        <v>0</v>
      </c>
      <c r="CO21" s="141" t="n">
        <v>0</v>
      </c>
      <c r="CP21" s="141" t="n">
        <v>0</v>
      </c>
      <c r="CQ21" s="141" t="n">
        <v>0</v>
      </c>
      <c r="CR21" s="141" t="n">
        <v>0</v>
      </c>
      <c r="CS21" s="141" t="n">
        <v>0</v>
      </c>
      <c r="CT21" s="141" t="n">
        <v>0</v>
      </c>
      <c r="CU21" s="141" t="n">
        <v>0</v>
      </c>
      <c r="CV21" s="141" t="n">
        <v>0</v>
      </c>
      <c r="CW21" s="141" t="n">
        <v>0</v>
      </c>
      <c r="CX21" s="141" t="n">
        <v>0</v>
      </c>
      <c r="CY21" s="141" t="n">
        <v>0</v>
      </c>
      <c r="CZ21" s="141" t="n">
        <v>0</v>
      </c>
      <c r="DA21" s="141" t="n">
        <v>0</v>
      </c>
      <c r="DB21" s="141" t="n">
        <v>0</v>
      </c>
      <c r="DC21" s="141" t="n">
        <v>0</v>
      </c>
      <c r="DD21" s="141" t="n">
        <v>0</v>
      </c>
      <c r="DE21" s="141" t="n">
        <v>0</v>
      </c>
      <c r="DF21" s="141" t="n">
        <v>0</v>
      </c>
      <c r="DG21" s="141" t="n">
        <v>0</v>
      </c>
      <c r="DH21" s="141" t="n">
        <v>0</v>
      </c>
      <c r="DI21" s="141" t="n">
        <v>0</v>
      </c>
      <c r="DJ21" s="141" t="n">
        <v>0</v>
      </c>
      <c r="DK21" s="141" t="n">
        <v>0</v>
      </c>
      <c r="DL21" s="141" t="n">
        <v>0</v>
      </c>
      <c r="DM21" s="141" t="n">
        <v>0</v>
      </c>
      <c r="DN21" s="141" t="n">
        <v>0</v>
      </c>
      <c r="DO21" s="141" t="n">
        <v>0</v>
      </c>
      <c r="DP21" s="141"/>
      <c r="DQ21" s="141" t="n">
        <v>0</v>
      </c>
      <c r="DR21" s="141" t="n">
        <v>0</v>
      </c>
      <c r="DS21" s="141" t="n">
        <v>0</v>
      </c>
      <c r="DT21" s="141" t="n">
        <v>0</v>
      </c>
      <c r="DU21" s="141" t="n">
        <v>0</v>
      </c>
      <c r="DV21" s="141" t="n">
        <v>0</v>
      </c>
      <c r="DW21" s="141"/>
      <c r="DX21" s="141" t="n">
        <v>0</v>
      </c>
      <c r="DY21" s="141" t="n">
        <v>0</v>
      </c>
      <c r="DZ21" s="141" t="n">
        <v>0</v>
      </c>
      <c r="EA21" s="141" t="n">
        <v>0</v>
      </c>
      <c r="EB21" s="141" t="n">
        <v>0</v>
      </c>
      <c r="EC21" s="141" t="n">
        <v>0</v>
      </c>
      <c r="ED21" s="141" t="n">
        <v>0</v>
      </c>
      <c r="EE21" s="141" t="n">
        <v>0</v>
      </c>
      <c r="EF21" s="141" t="n">
        <v>0</v>
      </c>
      <c r="EG21" s="141" t="n">
        <v>0</v>
      </c>
      <c r="EH21" s="0"/>
      <c r="EI21" s="109" t="n">
        <f aca="false">ROUND(SUM(F21:EG21),5)</f>
        <v>0</v>
      </c>
      <c r="EK21" s="139" t="n">
        <v>9900</v>
      </c>
      <c r="EM21" s="140" t="n">
        <v>0</v>
      </c>
      <c r="EN21" s="140" t="n">
        <v>0</v>
      </c>
      <c r="EO21" s="140" t="n">
        <v>0</v>
      </c>
      <c r="EP21" s="140" t="n">
        <v>0</v>
      </c>
      <c r="EQ21" s="140" t="n">
        <v>0</v>
      </c>
      <c r="ER21" s="140" t="n">
        <v>0</v>
      </c>
      <c r="ES21" s="140" t="n">
        <v>0</v>
      </c>
      <c r="ET21" s="140" t="n">
        <v>0</v>
      </c>
      <c r="EU21" s="140" t="n">
        <v>0</v>
      </c>
      <c r="EV21" s="140" t="n">
        <v>0</v>
      </c>
      <c r="EW21" s="140" t="n">
        <v>0</v>
      </c>
      <c r="EX21" s="140" t="n">
        <v>0</v>
      </c>
      <c r="EY21" s="140" t="n">
        <v>0</v>
      </c>
      <c r="EZ21" s="140" t="n">
        <v>0</v>
      </c>
      <c r="FA21" s="140" t="n">
        <v>0</v>
      </c>
      <c r="FB21" s="140" t="n">
        <v>0</v>
      </c>
      <c r="FC21" s="140" t="n">
        <v>0</v>
      </c>
      <c r="FD21" s="140" t="n">
        <v>0</v>
      </c>
      <c r="FE21" s="140" t="n">
        <v>0</v>
      </c>
      <c r="FF21" s="140" t="n">
        <v>0</v>
      </c>
      <c r="FG21" s="140" t="n">
        <v>0</v>
      </c>
      <c r="FH21" s="140" t="n">
        <v>0</v>
      </c>
      <c r="FI21" s="140" t="n">
        <v>0</v>
      </c>
      <c r="FJ21" s="140" t="n">
        <v>0</v>
      </c>
      <c r="FK21" s="140" t="n">
        <v>0</v>
      </c>
      <c r="FL21" s="140" t="n">
        <v>0</v>
      </c>
      <c r="FM21" s="140" t="n">
        <v>0</v>
      </c>
      <c r="FN21" s="140" t="n">
        <v>0</v>
      </c>
      <c r="FO21" s="140" t="n">
        <v>0</v>
      </c>
      <c r="FP21" s="140" t="n">
        <v>0</v>
      </c>
      <c r="FQ21" s="140" t="n">
        <v>0</v>
      </c>
      <c r="FR21" s="140" t="n">
        <v>0</v>
      </c>
      <c r="FS21" s="140" t="n">
        <v>0</v>
      </c>
      <c r="FT21" s="140" t="n">
        <v>0</v>
      </c>
      <c r="FU21" s="140" t="n">
        <v>0</v>
      </c>
      <c r="FV21" s="140" t="n">
        <v>0</v>
      </c>
      <c r="FW21" s="140" t="n">
        <v>0</v>
      </c>
      <c r="FX21" s="140" t="n">
        <v>0</v>
      </c>
      <c r="FY21" s="140" t="n">
        <v>0</v>
      </c>
      <c r="FZ21" s="140" t="n">
        <v>0</v>
      </c>
      <c r="GA21" s="140" t="n">
        <v>0</v>
      </c>
      <c r="GB21" s="140" t="n">
        <v>0</v>
      </c>
      <c r="GC21" s="140" t="n">
        <v>0</v>
      </c>
      <c r="GD21" s="140" t="n">
        <v>0</v>
      </c>
      <c r="GE21" s="140" t="n">
        <v>0</v>
      </c>
      <c r="GF21" s="140" t="n">
        <v>0</v>
      </c>
      <c r="GG21" s="140" t="n">
        <v>0</v>
      </c>
      <c r="GH21" s="140" t="n">
        <v>0</v>
      </c>
      <c r="GI21" s="140" t="n">
        <v>0</v>
      </c>
      <c r="GJ21" s="140" t="n">
        <v>0</v>
      </c>
      <c r="GK21" s="140" t="n">
        <v>0</v>
      </c>
      <c r="GL21" s="140" t="n">
        <v>0</v>
      </c>
      <c r="GM21" s="140" t="n">
        <v>0</v>
      </c>
      <c r="GN21" s="140" t="n">
        <v>0</v>
      </c>
      <c r="GO21" s="140" t="n">
        <v>0</v>
      </c>
      <c r="GP21" s="140" t="n">
        <v>0</v>
      </c>
      <c r="GQ21" s="140" t="n">
        <v>0</v>
      </c>
      <c r="GR21" s="140" t="n">
        <v>0</v>
      </c>
      <c r="GS21" s="140" t="n">
        <v>0</v>
      </c>
      <c r="GT21" s="140" t="n">
        <v>0</v>
      </c>
      <c r="GU21" s="140" t="n">
        <v>0</v>
      </c>
      <c r="GV21" s="140" t="n">
        <v>0</v>
      </c>
      <c r="GW21" s="140" t="n">
        <v>0</v>
      </c>
      <c r="GX21" s="140" t="n">
        <v>0</v>
      </c>
      <c r="GY21" s="140" t="n">
        <v>0</v>
      </c>
      <c r="GZ21" s="140" t="n">
        <v>0</v>
      </c>
      <c r="HA21" s="140" t="n">
        <v>0</v>
      </c>
      <c r="HB21" s="140" t="n">
        <v>0</v>
      </c>
      <c r="HC21" s="140" t="n">
        <v>0</v>
      </c>
      <c r="HD21" s="140" t="n">
        <v>0</v>
      </c>
      <c r="HE21" s="140" t="n">
        <v>0</v>
      </c>
      <c r="HF21" s="140" t="n">
        <v>0</v>
      </c>
      <c r="HG21" s="140" t="n">
        <v>0</v>
      </c>
      <c r="HH21" s="140" t="n">
        <v>0</v>
      </c>
      <c r="HI21" s="140" t="n">
        <v>0</v>
      </c>
      <c r="HJ21" s="140" t="n">
        <v>0</v>
      </c>
      <c r="HK21" s="140" t="n">
        <v>0</v>
      </c>
      <c r="HL21" s="140" t="n">
        <v>0</v>
      </c>
      <c r="HM21" s="140" t="n">
        <v>0</v>
      </c>
      <c r="HN21" s="140" t="n">
        <v>0</v>
      </c>
      <c r="HO21" s="140" t="n">
        <v>0</v>
      </c>
      <c r="HP21" s="140" t="n">
        <v>0</v>
      </c>
      <c r="HQ21" s="140" t="n">
        <v>0</v>
      </c>
      <c r="HR21" s="140" t="n">
        <v>0</v>
      </c>
      <c r="HS21" s="140" t="n">
        <v>0</v>
      </c>
      <c r="HT21" s="140" t="n">
        <v>0</v>
      </c>
      <c r="HU21" s="140" t="n">
        <v>0</v>
      </c>
      <c r="HV21" s="140" t="n">
        <v>0</v>
      </c>
      <c r="HW21" s="140" t="n">
        <v>0</v>
      </c>
      <c r="HX21" s="140" t="n">
        <v>0</v>
      </c>
      <c r="HY21" s="140" t="n">
        <v>0</v>
      </c>
      <c r="HZ21" s="140" t="n">
        <v>0</v>
      </c>
      <c r="IA21" s="140" t="n">
        <v>0</v>
      </c>
      <c r="IB21" s="140" t="n">
        <v>0</v>
      </c>
      <c r="IC21" s="140" t="n">
        <v>0</v>
      </c>
      <c r="ID21" s="140" t="n">
        <v>0</v>
      </c>
      <c r="IE21" s="140" t="n">
        <v>0</v>
      </c>
      <c r="IF21" s="140" t="n">
        <v>0</v>
      </c>
      <c r="IG21" s="140" t="n">
        <v>0</v>
      </c>
      <c r="IH21" s="140" t="n">
        <v>0</v>
      </c>
      <c r="II21" s="140" t="n">
        <v>0</v>
      </c>
      <c r="IJ21" s="140" t="n">
        <v>0</v>
      </c>
      <c r="IK21" s="140" t="n">
        <v>0</v>
      </c>
      <c r="IL21" s="140" t="n">
        <v>0</v>
      </c>
      <c r="IM21" s="140" t="n">
        <v>0</v>
      </c>
      <c r="IN21" s="140" t="n">
        <v>0</v>
      </c>
      <c r="IO21" s="140" t="n">
        <v>0</v>
      </c>
      <c r="IP21" s="140" t="n">
        <v>0</v>
      </c>
      <c r="IQ21" s="140" t="n">
        <v>0</v>
      </c>
      <c r="IR21" s="140" t="n">
        <v>0</v>
      </c>
      <c r="IS21" s="140" t="n">
        <v>0</v>
      </c>
      <c r="IT21" s="140" t="n">
        <v>0</v>
      </c>
      <c r="IU21" s="140" t="n">
        <v>0</v>
      </c>
      <c r="IV21" s="140" t="n">
        <v>0</v>
      </c>
      <c r="IW21" s="140" t="n">
        <v>0</v>
      </c>
      <c r="IX21" s="140" t="n">
        <v>0</v>
      </c>
      <c r="IY21" s="140" t="n">
        <v>0</v>
      </c>
      <c r="IZ21" s="140" t="n">
        <v>0</v>
      </c>
      <c r="JA21" s="140" t="n">
        <v>0</v>
      </c>
      <c r="JB21" s="140" t="n">
        <v>0</v>
      </c>
      <c r="JC21" s="140" t="n">
        <v>0</v>
      </c>
      <c r="JD21" s="140" t="n">
        <v>0</v>
      </c>
      <c r="JE21" s="140" t="n">
        <v>0</v>
      </c>
      <c r="JF21" s="140" t="n">
        <v>0</v>
      </c>
      <c r="JG21" s="140" t="n">
        <v>0</v>
      </c>
      <c r="JH21" s="140" t="n">
        <v>0</v>
      </c>
      <c r="JI21" s="140" t="n">
        <v>0</v>
      </c>
      <c r="JJ21" s="140" t="n">
        <v>0</v>
      </c>
      <c r="JK21" s="140" t="n">
        <v>0</v>
      </c>
      <c r="JL21" s="140" t="n">
        <v>0</v>
      </c>
      <c r="JM21" s="140" t="n">
        <v>0</v>
      </c>
      <c r="JN21" s="140" t="n">
        <v>0</v>
      </c>
      <c r="JO21" s="140" t="n">
        <v>0</v>
      </c>
      <c r="JP21" s="140" t="n">
        <v>0</v>
      </c>
    </row>
    <row r="22" customFormat="false" ht="14.9" hidden="false" customHeight="false" outlineLevel="0" collapsed="false">
      <c r="A22" s="76"/>
      <c r="B22" s="76"/>
      <c r="C22" s="76"/>
      <c r="D22" s="76"/>
      <c r="E22" s="76" t="s">
        <v>60</v>
      </c>
      <c r="F22" s="141" t="n">
        <v>0</v>
      </c>
      <c r="G22" s="141" t="n">
        <v>0</v>
      </c>
      <c r="H22" s="141" t="n">
        <v>0</v>
      </c>
      <c r="I22" s="141" t="n">
        <v>0</v>
      </c>
      <c r="J22" s="141" t="n">
        <v>0</v>
      </c>
      <c r="K22" s="141" t="n">
        <v>0</v>
      </c>
      <c r="L22" s="141" t="n">
        <v>0</v>
      </c>
      <c r="M22" s="141" t="n">
        <v>0</v>
      </c>
      <c r="N22" s="141" t="n">
        <v>0</v>
      </c>
      <c r="O22" s="141" t="n">
        <v>0</v>
      </c>
      <c r="P22" s="141" t="n">
        <v>0</v>
      </c>
      <c r="Q22" s="141" t="n">
        <v>0</v>
      </c>
      <c r="R22" s="141" t="n">
        <v>0</v>
      </c>
      <c r="S22" s="141" t="n">
        <v>0</v>
      </c>
      <c r="T22" s="141" t="n">
        <v>0</v>
      </c>
      <c r="U22" s="141" t="n">
        <v>0</v>
      </c>
      <c r="V22" s="141" t="n">
        <v>0</v>
      </c>
      <c r="W22" s="141" t="n">
        <v>0</v>
      </c>
      <c r="X22" s="141" t="n">
        <v>0</v>
      </c>
      <c r="Y22" s="141" t="n">
        <v>0</v>
      </c>
      <c r="Z22" s="141" t="n">
        <v>0</v>
      </c>
      <c r="AA22" s="141" t="n">
        <v>0</v>
      </c>
      <c r="AB22" s="141" t="n">
        <v>0</v>
      </c>
      <c r="AC22" s="141" t="n">
        <v>0</v>
      </c>
      <c r="AD22" s="141" t="n">
        <v>0</v>
      </c>
      <c r="AE22" s="141" t="n">
        <v>0</v>
      </c>
      <c r="AF22" s="141" t="n">
        <v>0</v>
      </c>
      <c r="AG22" s="141" t="n">
        <v>0</v>
      </c>
      <c r="AH22" s="141" t="n">
        <v>0</v>
      </c>
      <c r="AI22" s="141" t="n">
        <v>0</v>
      </c>
      <c r="AJ22" s="141" t="n">
        <v>0</v>
      </c>
      <c r="AK22" s="141" t="n">
        <v>0</v>
      </c>
      <c r="AL22" s="141" t="n">
        <v>0</v>
      </c>
      <c r="AM22" s="141" t="n">
        <v>0</v>
      </c>
      <c r="AN22" s="141" t="n">
        <v>0</v>
      </c>
      <c r="AO22" s="141" t="n">
        <v>0</v>
      </c>
      <c r="AP22" s="141" t="n">
        <v>0</v>
      </c>
      <c r="AQ22" s="141" t="n">
        <v>0</v>
      </c>
      <c r="AR22" s="141" t="n">
        <v>0</v>
      </c>
      <c r="AS22" s="141" t="n">
        <v>0</v>
      </c>
      <c r="AT22" s="141" t="n">
        <v>0</v>
      </c>
      <c r="AU22" s="141" t="n">
        <v>0</v>
      </c>
      <c r="AV22" s="141" t="n">
        <v>0</v>
      </c>
      <c r="AW22" s="141" t="n">
        <v>0</v>
      </c>
      <c r="AX22" s="141" t="n">
        <v>0</v>
      </c>
      <c r="AY22" s="141" t="n">
        <v>0</v>
      </c>
      <c r="AZ22" s="141" t="n">
        <v>0</v>
      </c>
      <c r="BA22" s="141" t="n">
        <v>0</v>
      </c>
      <c r="BB22" s="141" t="n">
        <v>0</v>
      </c>
      <c r="BC22" s="141" t="n">
        <v>0</v>
      </c>
      <c r="BD22" s="141" t="n">
        <v>0</v>
      </c>
      <c r="BE22" s="141" t="n">
        <v>0</v>
      </c>
      <c r="BF22" s="141" t="n">
        <v>0</v>
      </c>
      <c r="BG22" s="141" t="n">
        <v>0</v>
      </c>
      <c r="BH22" s="141" t="n">
        <v>0</v>
      </c>
      <c r="BI22" s="141" t="n">
        <v>0</v>
      </c>
      <c r="BJ22" s="141" t="n">
        <v>0</v>
      </c>
      <c r="BK22" s="141" t="n">
        <v>0</v>
      </c>
      <c r="BL22" s="141" t="n">
        <v>0</v>
      </c>
      <c r="BM22" s="141" t="n">
        <v>0</v>
      </c>
      <c r="BN22" s="141" t="n">
        <v>0</v>
      </c>
      <c r="BO22" s="141" t="n">
        <v>0</v>
      </c>
      <c r="BP22" s="141" t="n">
        <v>0</v>
      </c>
      <c r="BQ22" s="141" t="n">
        <v>0</v>
      </c>
      <c r="BR22" s="141" t="n">
        <v>0</v>
      </c>
      <c r="BS22" s="141" t="n">
        <v>0</v>
      </c>
      <c r="BT22" s="141" t="n">
        <v>0</v>
      </c>
      <c r="BU22" s="141" t="n">
        <v>0</v>
      </c>
      <c r="BV22" s="141" t="n">
        <v>0</v>
      </c>
      <c r="BW22" s="141" t="n">
        <v>0</v>
      </c>
      <c r="BX22" s="141" t="n">
        <v>0</v>
      </c>
      <c r="BY22" s="141" t="n">
        <v>0</v>
      </c>
      <c r="BZ22" s="141" t="n">
        <v>0</v>
      </c>
      <c r="CA22" s="141" t="n">
        <v>0</v>
      </c>
      <c r="CB22" s="141" t="n">
        <v>0</v>
      </c>
      <c r="CC22" s="141" t="n">
        <v>0</v>
      </c>
      <c r="CD22" s="141" t="n">
        <v>0</v>
      </c>
      <c r="CE22" s="141" t="n">
        <v>0</v>
      </c>
      <c r="CF22" s="141" t="n">
        <v>0</v>
      </c>
      <c r="CG22" s="141" t="n">
        <v>0</v>
      </c>
      <c r="CH22" s="141" t="n">
        <v>0</v>
      </c>
      <c r="CI22" s="141" t="n">
        <v>0</v>
      </c>
      <c r="CJ22" s="141" t="n">
        <v>0</v>
      </c>
      <c r="CK22" s="141" t="n">
        <v>0</v>
      </c>
      <c r="CL22" s="141"/>
      <c r="CM22" s="141" t="n">
        <v>0</v>
      </c>
      <c r="CN22" s="141" t="n">
        <v>0</v>
      </c>
      <c r="CO22" s="141" t="n">
        <v>0</v>
      </c>
      <c r="CP22" s="141" t="n">
        <v>0</v>
      </c>
      <c r="CQ22" s="141" t="n">
        <v>0</v>
      </c>
      <c r="CR22" s="141" t="n">
        <v>0</v>
      </c>
      <c r="CS22" s="141" t="n">
        <v>0</v>
      </c>
      <c r="CT22" s="141" t="n">
        <v>0</v>
      </c>
      <c r="CU22" s="141" t="n">
        <v>0</v>
      </c>
      <c r="CV22" s="141" t="n">
        <v>0</v>
      </c>
      <c r="CW22" s="141" t="n">
        <v>0</v>
      </c>
      <c r="CX22" s="141" t="n">
        <v>0</v>
      </c>
      <c r="CY22" s="141" t="n">
        <v>0</v>
      </c>
      <c r="CZ22" s="141" t="n">
        <v>0</v>
      </c>
      <c r="DA22" s="141" t="n">
        <v>0</v>
      </c>
      <c r="DB22" s="141" t="n">
        <v>0</v>
      </c>
      <c r="DC22" s="141" t="n">
        <v>0</v>
      </c>
      <c r="DD22" s="141" t="n">
        <v>0</v>
      </c>
      <c r="DE22" s="141" t="n">
        <v>0</v>
      </c>
      <c r="DF22" s="141" t="n">
        <v>0</v>
      </c>
      <c r="DG22" s="141" t="n">
        <v>0</v>
      </c>
      <c r="DH22" s="141" t="n">
        <v>0</v>
      </c>
      <c r="DI22" s="141" t="n">
        <v>0</v>
      </c>
      <c r="DJ22" s="141" t="n">
        <v>0</v>
      </c>
      <c r="DK22" s="141" t="n">
        <v>0</v>
      </c>
      <c r="DL22" s="141" t="n">
        <v>0</v>
      </c>
      <c r="DM22" s="141" t="n">
        <v>0</v>
      </c>
      <c r="DN22" s="141" t="n">
        <v>0</v>
      </c>
      <c r="DO22" s="141" t="n">
        <v>0</v>
      </c>
      <c r="DP22" s="141"/>
      <c r="DQ22" s="141" t="n">
        <v>0</v>
      </c>
      <c r="DR22" s="141" t="n">
        <v>0</v>
      </c>
      <c r="DS22" s="141" t="n">
        <v>0</v>
      </c>
      <c r="DT22" s="141" t="n">
        <v>0</v>
      </c>
      <c r="DU22" s="141" t="n">
        <v>0</v>
      </c>
      <c r="DV22" s="141" t="n">
        <v>0</v>
      </c>
      <c r="DW22" s="141"/>
      <c r="DX22" s="141" t="n">
        <v>0</v>
      </c>
      <c r="DY22" s="141" t="n">
        <v>0</v>
      </c>
      <c r="DZ22" s="141" t="n">
        <v>0</v>
      </c>
      <c r="EA22" s="141" t="n">
        <v>0</v>
      </c>
      <c r="EB22" s="141" t="n">
        <v>0</v>
      </c>
      <c r="EC22" s="141" t="n">
        <v>0</v>
      </c>
      <c r="ED22" s="141" t="n">
        <v>0</v>
      </c>
      <c r="EE22" s="141" t="n">
        <v>0</v>
      </c>
      <c r="EF22" s="141" t="n">
        <v>0</v>
      </c>
      <c r="EG22" s="141" t="n">
        <v>0</v>
      </c>
      <c r="EH22" s="0"/>
      <c r="EI22" s="109" t="n">
        <f aca="false">ROUND(SUM(F22:EG22),5)</f>
        <v>0</v>
      </c>
      <c r="EK22" s="139" t="n">
        <v>16071.02</v>
      </c>
      <c r="EM22" s="140" t="n">
        <v>0</v>
      </c>
      <c r="EN22" s="140" t="n">
        <v>0</v>
      </c>
      <c r="EO22" s="140" t="n">
        <v>0</v>
      </c>
      <c r="EP22" s="140" t="n">
        <v>0</v>
      </c>
      <c r="EQ22" s="140" t="n">
        <v>0</v>
      </c>
      <c r="ER22" s="140" t="n">
        <v>0</v>
      </c>
      <c r="ES22" s="140" t="n">
        <v>0</v>
      </c>
      <c r="ET22" s="140" t="n">
        <v>0</v>
      </c>
      <c r="EU22" s="140" t="n">
        <v>0</v>
      </c>
      <c r="EV22" s="140" t="n">
        <v>0</v>
      </c>
      <c r="EW22" s="140" t="n">
        <v>0</v>
      </c>
      <c r="EX22" s="140" t="n">
        <v>0</v>
      </c>
      <c r="EY22" s="140" t="n">
        <v>0</v>
      </c>
      <c r="EZ22" s="140" t="n">
        <v>0</v>
      </c>
      <c r="FA22" s="140" t="n">
        <v>0</v>
      </c>
      <c r="FB22" s="140" t="n">
        <v>0</v>
      </c>
      <c r="FC22" s="140" t="n">
        <v>0</v>
      </c>
      <c r="FD22" s="140" t="n">
        <v>0</v>
      </c>
      <c r="FE22" s="140" t="n">
        <v>0</v>
      </c>
      <c r="FF22" s="140" t="n">
        <v>0</v>
      </c>
      <c r="FG22" s="140" t="n">
        <v>0</v>
      </c>
      <c r="FH22" s="140" t="n">
        <v>0</v>
      </c>
      <c r="FI22" s="140" t="n">
        <v>0</v>
      </c>
      <c r="FJ22" s="140" t="n">
        <v>0</v>
      </c>
      <c r="FK22" s="140" t="n">
        <v>0</v>
      </c>
      <c r="FL22" s="140" t="n">
        <v>0</v>
      </c>
      <c r="FM22" s="140" t="n">
        <v>0</v>
      </c>
      <c r="FN22" s="140" t="n">
        <v>0</v>
      </c>
      <c r="FO22" s="140" t="n">
        <v>0</v>
      </c>
      <c r="FP22" s="140" t="n">
        <v>0</v>
      </c>
      <c r="FQ22" s="140" t="n">
        <v>0</v>
      </c>
      <c r="FR22" s="140" t="n">
        <v>0</v>
      </c>
      <c r="FS22" s="140" t="n">
        <v>0</v>
      </c>
      <c r="FT22" s="140" t="n">
        <v>0</v>
      </c>
      <c r="FU22" s="140" t="n">
        <v>0</v>
      </c>
      <c r="FV22" s="140" t="n">
        <v>0</v>
      </c>
      <c r="FW22" s="140" t="n">
        <v>0</v>
      </c>
      <c r="FX22" s="140" t="n">
        <v>0</v>
      </c>
      <c r="FY22" s="140" t="n">
        <v>0</v>
      </c>
      <c r="FZ22" s="140" t="n">
        <v>0</v>
      </c>
      <c r="GA22" s="140" t="n">
        <v>0</v>
      </c>
      <c r="GB22" s="140" t="n">
        <v>0</v>
      </c>
      <c r="GC22" s="140" t="n">
        <v>0</v>
      </c>
      <c r="GD22" s="140" t="n">
        <v>0</v>
      </c>
      <c r="GE22" s="140" t="n">
        <v>0</v>
      </c>
      <c r="GF22" s="140" t="n">
        <v>0</v>
      </c>
      <c r="GG22" s="140" t="n">
        <v>0</v>
      </c>
      <c r="GH22" s="140" t="n">
        <v>0</v>
      </c>
      <c r="GI22" s="140" t="n">
        <v>0</v>
      </c>
      <c r="GJ22" s="140" t="n">
        <v>0</v>
      </c>
      <c r="GK22" s="140" t="n">
        <v>0</v>
      </c>
      <c r="GL22" s="140" t="n">
        <v>0</v>
      </c>
      <c r="GM22" s="140" t="n">
        <v>0</v>
      </c>
      <c r="GN22" s="140" t="n">
        <v>0</v>
      </c>
      <c r="GO22" s="140" t="n">
        <v>0</v>
      </c>
      <c r="GP22" s="140" t="n">
        <v>0</v>
      </c>
      <c r="GQ22" s="140" t="n">
        <v>0</v>
      </c>
      <c r="GR22" s="140" t="n">
        <v>0</v>
      </c>
      <c r="GS22" s="140" t="n">
        <v>0</v>
      </c>
      <c r="GT22" s="140" t="n">
        <v>0</v>
      </c>
      <c r="GU22" s="140" t="n">
        <v>0</v>
      </c>
      <c r="GV22" s="140" t="n">
        <v>0</v>
      </c>
      <c r="GW22" s="140" t="n">
        <v>0</v>
      </c>
      <c r="GX22" s="140" t="n">
        <v>0</v>
      </c>
      <c r="GY22" s="140" t="n">
        <v>0</v>
      </c>
      <c r="GZ22" s="140" t="n">
        <v>0</v>
      </c>
      <c r="HA22" s="140" t="n">
        <v>0</v>
      </c>
      <c r="HB22" s="140" t="n">
        <v>0</v>
      </c>
      <c r="HC22" s="140" t="n">
        <v>0</v>
      </c>
      <c r="HD22" s="140" t="n">
        <v>0</v>
      </c>
      <c r="HE22" s="140" t="n">
        <v>0</v>
      </c>
      <c r="HF22" s="140" t="n">
        <v>0</v>
      </c>
      <c r="HG22" s="140" t="n">
        <v>0</v>
      </c>
      <c r="HH22" s="140" t="n">
        <v>0</v>
      </c>
      <c r="HI22" s="140" t="n">
        <v>0</v>
      </c>
      <c r="HJ22" s="140" t="n">
        <v>0</v>
      </c>
      <c r="HK22" s="140" t="n">
        <v>0</v>
      </c>
      <c r="HL22" s="140" t="n">
        <v>0</v>
      </c>
      <c r="HM22" s="140" t="n">
        <v>0</v>
      </c>
      <c r="HN22" s="140" t="n">
        <v>0</v>
      </c>
      <c r="HO22" s="140" t="n">
        <v>0</v>
      </c>
      <c r="HP22" s="140" t="n">
        <v>0</v>
      </c>
      <c r="HQ22" s="140" t="n">
        <v>0</v>
      </c>
      <c r="HR22" s="140" t="n">
        <v>0</v>
      </c>
      <c r="HS22" s="140" t="n">
        <v>0</v>
      </c>
      <c r="HT22" s="140" t="n">
        <v>0</v>
      </c>
      <c r="HU22" s="140" t="n">
        <v>0</v>
      </c>
      <c r="HV22" s="140" t="n">
        <v>0</v>
      </c>
      <c r="HW22" s="140" t="n">
        <v>0</v>
      </c>
      <c r="HX22" s="140" t="n">
        <v>0</v>
      </c>
      <c r="HY22" s="140" t="n">
        <v>0</v>
      </c>
      <c r="HZ22" s="140" t="n">
        <v>0</v>
      </c>
      <c r="IA22" s="140" t="n">
        <v>0</v>
      </c>
      <c r="IB22" s="140" t="n">
        <v>0</v>
      </c>
      <c r="IC22" s="140" t="n">
        <v>0</v>
      </c>
      <c r="ID22" s="140" t="n">
        <v>0</v>
      </c>
      <c r="IE22" s="140" t="n">
        <v>0</v>
      </c>
      <c r="IF22" s="140" t="n">
        <v>0</v>
      </c>
      <c r="IG22" s="140" t="n">
        <v>0</v>
      </c>
      <c r="IH22" s="140" t="n">
        <v>0</v>
      </c>
      <c r="II22" s="140" t="n">
        <v>0</v>
      </c>
      <c r="IJ22" s="140" t="n">
        <v>0</v>
      </c>
      <c r="IK22" s="140" t="n">
        <v>0</v>
      </c>
      <c r="IL22" s="140" t="n">
        <v>0</v>
      </c>
      <c r="IM22" s="140" t="n">
        <v>0</v>
      </c>
      <c r="IN22" s="140" t="n">
        <v>0</v>
      </c>
      <c r="IO22" s="140" t="n">
        <v>0</v>
      </c>
      <c r="IP22" s="140" t="n">
        <v>0</v>
      </c>
      <c r="IQ22" s="140" t="n">
        <v>0</v>
      </c>
      <c r="IR22" s="140" t="n">
        <v>0</v>
      </c>
      <c r="IS22" s="140" t="n">
        <v>0</v>
      </c>
      <c r="IT22" s="140" t="n">
        <v>0</v>
      </c>
      <c r="IU22" s="140" t="n">
        <v>0</v>
      </c>
      <c r="IV22" s="140" t="n">
        <v>0</v>
      </c>
      <c r="IW22" s="140" t="n">
        <v>0</v>
      </c>
      <c r="IX22" s="140" t="n">
        <v>0</v>
      </c>
      <c r="IY22" s="140" t="n">
        <v>0</v>
      </c>
      <c r="IZ22" s="140" t="n">
        <v>0</v>
      </c>
      <c r="JA22" s="140" t="n">
        <v>0</v>
      </c>
      <c r="JB22" s="140" t="n">
        <v>0</v>
      </c>
      <c r="JC22" s="140" t="n">
        <v>0</v>
      </c>
      <c r="JD22" s="140" t="n">
        <v>0</v>
      </c>
      <c r="JE22" s="140" t="n">
        <v>0</v>
      </c>
      <c r="JF22" s="140" t="n">
        <v>0</v>
      </c>
      <c r="JG22" s="140" t="n">
        <v>0</v>
      </c>
      <c r="JH22" s="140" t="n">
        <v>0</v>
      </c>
      <c r="JI22" s="140" t="n">
        <v>0</v>
      </c>
      <c r="JJ22" s="140" t="n">
        <v>0</v>
      </c>
      <c r="JK22" s="140" t="n">
        <v>0</v>
      </c>
      <c r="JL22" s="140" t="n">
        <v>0</v>
      </c>
      <c r="JM22" s="140" t="n">
        <v>0</v>
      </c>
      <c r="JN22" s="140" t="n">
        <v>0</v>
      </c>
      <c r="JO22" s="140" t="n">
        <v>0</v>
      </c>
      <c r="JP22" s="140" t="n">
        <v>0</v>
      </c>
    </row>
    <row r="23" customFormat="false" ht="14.9" hidden="false" customHeight="false" outlineLevel="0" collapsed="false">
      <c r="A23" s="76"/>
      <c r="B23" s="76"/>
      <c r="C23" s="76"/>
      <c r="D23" s="76"/>
      <c r="E23" s="76" t="s">
        <v>72</v>
      </c>
      <c r="F23" s="141" t="n">
        <v>0</v>
      </c>
      <c r="G23" s="141" t="n">
        <v>0</v>
      </c>
      <c r="H23" s="141" t="n">
        <v>0</v>
      </c>
      <c r="I23" s="141" t="n">
        <v>0</v>
      </c>
      <c r="J23" s="141" t="n">
        <v>0</v>
      </c>
      <c r="K23" s="141" t="n">
        <v>0</v>
      </c>
      <c r="L23" s="141" t="n">
        <v>0</v>
      </c>
      <c r="M23" s="141" t="n">
        <v>0</v>
      </c>
      <c r="N23" s="141" t="n">
        <v>0</v>
      </c>
      <c r="O23" s="141" t="n">
        <v>0</v>
      </c>
      <c r="P23" s="141" t="n">
        <v>0</v>
      </c>
      <c r="Q23" s="141" t="n">
        <v>0</v>
      </c>
      <c r="R23" s="141" t="n">
        <v>0</v>
      </c>
      <c r="S23" s="141" t="n">
        <v>0</v>
      </c>
      <c r="T23" s="141" t="n">
        <v>0</v>
      </c>
      <c r="U23" s="141" t="n">
        <v>0</v>
      </c>
      <c r="V23" s="141" t="n">
        <v>0</v>
      </c>
      <c r="W23" s="141" t="n">
        <v>0</v>
      </c>
      <c r="X23" s="141" t="n">
        <v>0</v>
      </c>
      <c r="Y23" s="141" t="n">
        <v>0</v>
      </c>
      <c r="Z23" s="141" t="n">
        <v>0</v>
      </c>
      <c r="AA23" s="141" t="n">
        <v>0</v>
      </c>
      <c r="AB23" s="141" t="n">
        <v>0</v>
      </c>
      <c r="AC23" s="141" t="n">
        <v>0</v>
      </c>
      <c r="AD23" s="141" t="n">
        <v>0</v>
      </c>
      <c r="AE23" s="141" t="n">
        <v>0</v>
      </c>
      <c r="AF23" s="141" t="n">
        <v>0</v>
      </c>
      <c r="AG23" s="141" t="n">
        <v>0</v>
      </c>
      <c r="AH23" s="141" t="n">
        <v>0</v>
      </c>
      <c r="AI23" s="141" t="n">
        <v>0</v>
      </c>
      <c r="AJ23" s="141" t="n">
        <v>0</v>
      </c>
      <c r="AK23" s="141" t="n">
        <v>0</v>
      </c>
      <c r="AL23" s="141" t="n">
        <v>0</v>
      </c>
      <c r="AM23" s="141" t="n">
        <v>0</v>
      </c>
      <c r="AN23" s="141" t="n">
        <v>0</v>
      </c>
      <c r="AO23" s="141" t="n">
        <v>0</v>
      </c>
      <c r="AP23" s="141" t="n">
        <v>0</v>
      </c>
      <c r="AQ23" s="141" t="n">
        <v>0</v>
      </c>
      <c r="AR23" s="141" t="n">
        <v>0</v>
      </c>
      <c r="AS23" s="141" t="n">
        <v>0</v>
      </c>
      <c r="AT23" s="141" t="n">
        <v>0</v>
      </c>
      <c r="AU23" s="141" t="n">
        <v>0</v>
      </c>
      <c r="AV23" s="141" t="n">
        <v>0</v>
      </c>
      <c r="AW23" s="141" t="n">
        <v>0</v>
      </c>
      <c r="AX23" s="141" t="n">
        <v>0</v>
      </c>
      <c r="AY23" s="141" t="n">
        <v>0</v>
      </c>
      <c r="AZ23" s="141" t="n">
        <v>0</v>
      </c>
      <c r="BA23" s="141" t="n">
        <v>0</v>
      </c>
      <c r="BB23" s="141" t="n">
        <v>0</v>
      </c>
      <c r="BC23" s="141" t="n">
        <v>0</v>
      </c>
      <c r="BD23" s="141" t="n">
        <v>0</v>
      </c>
      <c r="BE23" s="141" t="n">
        <v>0</v>
      </c>
      <c r="BF23" s="141" t="n">
        <v>0</v>
      </c>
      <c r="BG23" s="141" t="n">
        <v>0</v>
      </c>
      <c r="BH23" s="141" t="n">
        <v>0</v>
      </c>
      <c r="BI23" s="141" t="n">
        <v>0</v>
      </c>
      <c r="BJ23" s="141" t="n">
        <v>0</v>
      </c>
      <c r="BK23" s="141" t="n">
        <v>0</v>
      </c>
      <c r="BL23" s="141" t="n">
        <v>0</v>
      </c>
      <c r="BM23" s="141" t="n">
        <v>0</v>
      </c>
      <c r="BN23" s="141" t="n">
        <v>0</v>
      </c>
      <c r="BO23" s="141" t="n">
        <v>0</v>
      </c>
      <c r="BP23" s="141" t="n">
        <v>0</v>
      </c>
      <c r="BQ23" s="141" t="n">
        <v>0</v>
      </c>
      <c r="BR23" s="141" t="n">
        <v>0</v>
      </c>
      <c r="BS23" s="141" t="n">
        <v>0</v>
      </c>
      <c r="BT23" s="141" t="n">
        <v>0</v>
      </c>
      <c r="BU23" s="141" t="n">
        <v>0</v>
      </c>
      <c r="BV23" s="141" t="n">
        <v>0</v>
      </c>
      <c r="BW23" s="141" t="n">
        <v>0</v>
      </c>
      <c r="BX23" s="141" t="n">
        <v>0</v>
      </c>
      <c r="BY23" s="141" t="n">
        <v>0</v>
      </c>
      <c r="BZ23" s="141" t="n">
        <v>0</v>
      </c>
      <c r="CA23" s="141" t="n">
        <v>0</v>
      </c>
      <c r="CB23" s="141" t="n">
        <v>0</v>
      </c>
      <c r="CC23" s="141" t="n">
        <v>0</v>
      </c>
      <c r="CD23" s="141" t="n">
        <v>0</v>
      </c>
      <c r="CE23" s="141" t="n">
        <v>0</v>
      </c>
      <c r="CF23" s="141" t="n">
        <v>0</v>
      </c>
      <c r="CG23" s="141" t="n">
        <v>0</v>
      </c>
      <c r="CH23" s="141" t="n">
        <v>0</v>
      </c>
      <c r="CI23" s="141" t="n">
        <v>0</v>
      </c>
      <c r="CJ23" s="141" t="n">
        <v>0</v>
      </c>
      <c r="CK23" s="141" t="n">
        <v>0</v>
      </c>
      <c r="CL23" s="141" t="n">
        <v>0</v>
      </c>
      <c r="CM23" s="141" t="n">
        <v>0</v>
      </c>
      <c r="CN23" s="141" t="n">
        <v>0</v>
      </c>
      <c r="CO23" s="141" t="n">
        <v>0</v>
      </c>
      <c r="CP23" s="141" t="n">
        <v>0</v>
      </c>
      <c r="CQ23" s="141" t="n">
        <v>0</v>
      </c>
      <c r="CR23" s="141" t="n">
        <v>0</v>
      </c>
      <c r="CS23" s="141" t="n">
        <v>0</v>
      </c>
      <c r="CT23" s="141" t="n">
        <v>0</v>
      </c>
      <c r="CU23" s="141" t="n">
        <v>0</v>
      </c>
      <c r="CV23" s="141" t="n">
        <v>0</v>
      </c>
      <c r="CW23" s="141" t="n">
        <v>0</v>
      </c>
      <c r="CX23" s="141" t="n">
        <v>0</v>
      </c>
      <c r="CY23" s="141" t="n">
        <v>0</v>
      </c>
      <c r="CZ23" s="141" t="n">
        <v>0</v>
      </c>
      <c r="DA23" s="141" t="n">
        <v>0</v>
      </c>
      <c r="DB23" s="141" t="n">
        <v>0</v>
      </c>
      <c r="DC23" s="141" t="n">
        <v>0</v>
      </c>
      <c r="DD23" s="141" t="n">
        <v>0</v>
      </c>
      <c r="DE23" s="141" t="n">
        <v>0</v>
      </c>
      <c r="DF23" s="141" t="n">
        <v>0</v>
      </c>
      <c r="DG23" s="141" t="n">
        <v>0</v>
      </c>
      <c r="DH23" s="141" t="n">
        <v>0</v>
      </c>
      <c r="DI23" s="141" t="n">
        <v>0</v>
      </c>
      <c r="DJ23" s="141" t="n">
        <v>0</v>
      </c>
      <c r="DK23" s="141" t="n">
        <v>0</v>
      </c>
      <c r="DL23" s="141" t="n">
        <v>0</v>
      </c>
      <c r="DM23" s="141" t="n">
        <v>0</v>
      </c>
      <c r="DN23" s="141" t="n">
        <v>0</v>
      </c>
      <c r="DO23" s="141" t="n">
        <v>0</v>
      </c>
      <c r="DP23" s="141" t="n">
        <v>0</v>
      </c>
      <c r="DQ23" s="141" t="n">
        <v>0</v>
      </c>
      <c r="DR23" s="141" t="n">
        <v>0</v>
      </c>
      <c r="DS23" s="141" t="n">
        <v>0</v>
      </c>
      <c r="DT23" s="141" t="n">
        <v>0</v>
      </c>
      <c r="DU23" s="141" t="n">
        <v>0</v>
      </c>
      <c r="DV23" s="141" t="n">
        <v>0</v>
      </c>
      <c r="DW23" s="141" t="n">
        <v>0</v>
      </c>
      <c r="DX23" s="141" t="n">
        <v>0</v>
      </c>
      <c r="DY23" s="141" t="n">
        <v>0</v>
      </c>
      <c r="DZ23" s="141" t="n">
        <v>0</v>
      </c>
      <c r="EA23" s="141" t="n">
        <v>0</v>
      </c>
      <c r="EB23" s="141" t="n">
        <v>0</v>
      </c>
      <c r="EC23" s="141" t="n">
        <v>0</v>
      </c>
      <c r="ED23" s="141" t="n">
        <v>0</v>
      </c>
      <c r="EE23" s="141" t="n">
        <v>0</v>
      </c>
      <c r="EF23" s="141" t="n">
        <v>0</v>
      </c>
      <c r="EG23" s="141" t="n">
        <v>0</v>
      </c>
      <c r="EH23" s="0"/>
      <c r="EI23" s="109" t="n">
        <f aca="false">ROUND(SUM(F23:EG23),5)</f>
        <v>0</v>
      </c>
      <c r="EK23" s="139" t="n">
        <v>109592</v>
      </c>
      <c r="EM23" s="140" t="n">
        <v>0</v>
      </c>
      <c r="EN23" s="140" t="n">
        <v>0</v>
      </c>
      <c r="EO23" s="140" t="n">
        <v>0</v>
      </c>
      <c r="EP23" s="140" t="n">
        <v>0</v>
      </c>
      <c r="EQ23" s="140" t="n">
        <v>0</v>
      </c>
      <c r="ER23" s="140" t="n">
        <v>0</v>
      </c>
      <c r="ES23" s="140" t="n">
        <v>0</v>
      </c>
      <c r="ET23" s="140" t="n">
        <v>0</v>
      </c>
      <c r="EU23" s="140" t="n">
        <v>0</v>
      </c>
      <c r="EV23" s="140" t="n">
        <v>0</v>
      </c>
      <c r="EW23" s="140" t="n">
        <v>0</v>
      </c>
      <c r="EX23" s="140" t="n">
        <v>0</v>
      </c>
      <c r="EY23" s="140" t="n">
        <v>0</v>
      </c>
      <c r="EZ23" s="140" t="n">
        <v>0</v>
      </c>
      <c r="FA23" s="140" t="n">
        <v>0</v>
      </c>
      <c r="FB23" s="140" t="n">
        <v>0</v>
      </c>
      <c r="FC23" s="140" t="n">
        <v>0</v>
      </c>
      <c r="FD23" s="140" t="n">
        <v>0</v>
      </c>
      <c r="FE23" s="140" t="n">
        <v>0</v>
      </c>
      <c r="FF23" s="140" t="n">
        <v>0</v>
      </c>
      <c r="FG23" s="140" t="n">
        <v>0</v>
      </c>
      <c r="FH23" s="140" t="n">
        <v>0</v>
      </c>
      <c r="FI23" s="140" t="n">
        <v>0</v>
      </c>
      <c r="FJ23" s="140" t="n">
        <v>0</v>
      </c>
      <c r="FK23" s="140" t="n">
        <v>0</v>
      </c>
      <c r="FL23" s="140" t="n">
        <v>0</v>
      </c>
      <c r="FM23" s="140" t="n">
        <v>0</v>
      </c>
      <c r="FN23" s="140" t="n">
        <v>0</v>
      </c>
      <c r="FO23" s="140" t="n">
        <v>0</v>
      </c>
      <c r="FP23" s="140" t="n">
        <v>0</v>
      </c>
      <c r="FQ23" s="140" t="n">
        <v>0</v>
      </c>
      <c r="FR23" s="140" t="n">
        <v>0</v>
      </c>
      <c r="FS23" s="140" t="n">
        <v>0</v>
      </c>
      <c r="FT23" s="140" t="n">
        <v>0</v>
      </c>
      <c r="FU23" s="140" t="n">
        <v>0</v>
      </c>
      <c r="FV23" s="140" t="n">
        <v>0</v>
      </c>
      <c r="FW23" s="140" t="n">
        <v>0</v>
      </c>
      <c r="FX23" s="140" t="n">
        <v>0</v>
      </c>
      <c r="FY23" s="140" t="n">
        <v>0</v>
      </c>
      <c r="FZ23" s="140" t="n">
        <v>0</v>
      </c>
      <c r="GA23" s="140" t="n">
        <v>0</v>
      </c>
      <c r="GB23" s="140" t="n">
        <v>0</v>
      </c>
      <c r="GC23" s="140" t="n">
        <v>0</v>
      </c>
      <c r="GD23" s="140" t="n">
        <v>0</v>
      </c>
      <c r="GE23" s="140" t="n">
        <v>0</v>
      </c>
      <c r="GF23" s="140" t="n">
        <v>0</v>
      </c>
      <c r="GG23" s="140" t="n">
        <v>0</v>
      </c>
      <c r="GH23" s="140" t="n">
        <v>0</v>
      </c>
      <c r="GI23" s="140" t="n">
        <v>0</v>
      </c>
      <c r="GJ23" s="140" t="n">
        <v>0</v>
      </c>
      <c r="GK23" s="140" t="n">
        <v>0</v>
      </c>
      <c r="GL23" s="140" t="n">
        <v>0</v>
      </c>
      <c r="GM23" s="140" t="n">
        <v>0</v>
      </c>
      <c r="GN23" s="140" t="n">
        <v>0</v>
      </c>
      <c r="GO23" s="140" t="n">
        <v>0</v>
      </c>
      <c r="GP23" s="140" t="n">
        <v>0</v>
      </c>
      <c r="GQ23" s="140" t="n">
        <v>0</v>
      </c>
      <c r="GR23" s="140" t="n">
        <v>0</v>
      </c>
      <c r="GS23" s="140" t="n">
        <v>0</v>
      </c>
      <c r="GT23" s="140" t="n">
        <v>0</v>
      </c>
      <c r="GU23" s="140" t="n">
        <v>0</v>
      </c>
      <c r="GV23" s="140" t="n">
        <v>0</v>
      </c>
      <c r="GW23" s="140" t="n">
        <v>0</v>
      </c>
      <c r="GX23" s="140" t="n">
        <v>0</v>
      </c>
      <c r="GY23" s="140" t="n">
        <v>0</v>
      </c>
      <c r="GZ23" s="140" t="n">
        <v>0</v>
      </c>
      <c r="HA23" s="140" t="n">
        <v>0</v>
      </c>
      <c r="HB23" s="140" t="n">
        <v>0</v>
      </c>
      <c r="HC23" s="140" t="n">
        <v>0</v>
      </c>
      <c r="HD23" s="140" t="n">
        <v>0</v>
      </c>
      <c r="HE23" s="140" t="n">
        <v>0</v>
      </c>
      <c r="HF23" s="140" t="n">
        <v>0</v>
      </c>
      <c r="HG23" s="140" t="n">
        <v>0</v>
      </c>
      <c r="HH23" s="140" t="n">
        <v>0</v>
      </c>
      <c r="HI23" s="140" t="n">
        <v>0</v>
      </c>
      <c r="HJ23" s="140" t="n">
        <v>0</v>
      </c>
      <c r="HK23" s="140" t="n">
        <v>0</v>
      </c>
      <c r="HL23" s="140" t="n">
        <v>0</v>
      </c>
      <c r="HM23" s="140" t="n">
        <v>0</v>
      </c>
      <c r="HN23" s="140" t="n">
        <v>0</v>
      </c>
      <c r="HO23" s="140" t="n">
        <v>0</v>
      </c>
      <c r="HP23" s="140" t="n">
        <v>0</v>
      </c>
      <c r="HQ23" s="140" t="n">
        <v>0</v>
      </c>
      <c r="HR23" s="140" t="n">
        <v>0</v>
      </c>
      <c r="HS23" s="140" t="n">
        <v>0</v>
      </c>
      <c r="HT23" s="140" t="n">
        <v>0</v>
      </c>
      <c r="HU23" s="140" t="n">
        <v>0</v>
      </c>
      <c r="HV23" s="140" t="n">
        <v>0</v>
      </c>
      <c r="HW23" s="140" t="n">
        <v>0</v>
      </c>
      <c r="HX23" s="140" t="n">
        <v>0</v>
      </c>
      <c r="HY23" s="140" t="n">
        <v>0</v>
      </c>
      <c r="HZ23" s="140" t="n">
        <v>0</v>
      </c>
      <c r="IA23" s="140" t="n">
        <v>0</v>
      </c>
      <c r="IB23" s="140" t="n">
        <v>0</v>
      </c>
      <c r="IC23" s="140" t="n">
        <v>0</v>
      </c>
      <c r="ID23" s="140" t="n">
        <v>0</v>
      </c>
      <c r="IE23" s="140" t="n">
        <v>0</v>
      </c>
      <c r="IF23" s="140" t="n">
        <v>0</v>
      </c>
      <c r="IG23" s="140" t="n">
        <v>0</v>
      </c>
      <c r="IH23" s="140" t="n">
        <v>0</v>
      </c>
      <c r="II23" s="140" t="n">
        <v>0</v>
      </c>
      <c r="IJ23" s="140" t="n">
        <v>0</v>
      </c>
      <c r="IK23" s="140" t="n">
        <v>0</v>
      </c>
      <c r="IL23" s="140" t="n">
        <v>0</v>
      </c>
      <c r="IM23" s="140" t="n">
        <v>0</v>
      </c>
      <c r="IN23" s="140" t="n">
        <v>0</v>
      </c>
      <c r="IO23" s="140" t="n">
        <v>0</v>
      </c>
      <c r="IP23" s="140" t="n">
        <v>0</v>
      </c>
      <c r="IQ23" s="140" t="n">
        <v>0</v>
      </c>
      <c r="IR23" s="140" t="n">
        <v>0</v>
      </c>
      <c r="IS23" s="140" t="n">
        <v>0</v>
      </c>
      <c r="IT23" s="140" t="n">
        <v>0</v>
      </c>
      <c r="IU23" s="140" t="n">
        <v>0</v>
      </c>
      <c r="IV23" s="140" t="n">
        <v>0</v>
      </c>
      <c r="IW23" s="140" t="n">
        <v>0</v>
      </c>
      <c r="IX23" s="140" t="n">
        <v>0</v>
      </c>
      <c r="IY23" s="140" t="n">
        <v>0</v>
      </c>
      <c r="IZ23" s="140" t="n">
        <v>0</v>
      </c>
      <c r="JA23" s="140" t="n">
        <v>0</v>
      </c>
      <c r="JB23" s="140" t="n">
        <v>0</v>
      </c>
      <c r="JC23" s="140" t="n">
        <v>0</v>
      </c>
      <c r="JD23" s="140" t="n">
        <v>0</v>
      </c>
      <c r="JE23" s="140" t="n">
        <v>0</v>
      </c>
      <c r="JF23" s="140" t="n">
        <v>0</v>
      </c>
      <c r="JG23" s="140" t="n">
        <v>0</v>
      </c>
      <c r="JH23" s="140" t="n">
        <v>0</v>
      </c>
      <c r="JI23" s="140" t="n">
        <v>0</v>
      </c>
      <c r="JJ23" s="140" t="n">
        <v>0</v>
      </c>
      <c r="JK23" s="140" t="n">
        <v>0</v>
      </c>
      <c r="JL23" s="140" t="n">
        <v>0</v>
      </c>
      <c r="JM23" s="140" t="n">
        <v>0</v>
      </c>
      <c r="JN23" s="140" t="n">
        <v>0</v>
      </c>
      <c r="JO23" s="140" t="n">
        <v>0</v>
      </c>
      <c r="JP23" s="140" t="n">
        <v>0</v>
      </c>
    </row>
    <row r="24" customFormat="false" ht="14.9" hidden="false" customHeight="false" outlineLevel="0" collapsed="false">
      <c r="A24" s="76"/>
      <c r="B24" s="76"/>
      <c r="C24" s="76"/>
      <c r="D24" s="76"/>
      <c r="E24" s="76" t="s">
        <v>73</v>
      </c>
      <c r="F24" s="141" t="n">
        <v>0</v>
      </c>
      <c r="G24" s="141" t="n">
        <v>0</v>
      </c>
      <c r="H24" s="141" t="n">
        <v>0</v>
      </c>
      <c r="I24" s="141" t="n">
        <v>0</v>
      </c>
      <c r="J24" s="141" t="n">
        <v>0</v>
      </c>
      <c r="K24" s="141" t="n">
        <v>0</v>
      </c>
      <c r="L24" s="141" t="n">
        <v>0</v>
      </c>
      <c r="M24" s="141" t="n">
        <v>0</v>
      </c>
      <c r="N24" s="141" t="n">
        <v>0</v>
      </c>
      <c r="O24" s="141" t="n">
        <v>0</v>
      </c>
      <c r="P24" s="141" t="n">
        <v>0</v>
      </c>
      <c r="Q24" s="141" t="n">
        <v>0</v>
      </c>
      <c r="R24" s="141" t="n">
        <v>0</v>
      </c>
      <c r="S24" s="141" t="n">
        <v>0</v>
      </c>
      <c r="T24" s="141" t="n">
        <v>0</v>
      </c>
      <c r="U24" s="141" t="n">
        <v>0</v>
      </c>
      <c r="V24" s="141" t="n">
        <v>0</v>
      </c>
      <c r="W24" s="141" t="n">
        <v>0</v>
      </c>
      <c r="X24" s="141" t="n">
        <v>0</v>
      </c>
      <c r="Y24" s="141" t="n">
        <v>0</v>
      </c>
      <c r="Z24" s="141" t="n">
        <v>0</v>
      </c>
      <c r="AA24" s="141" t="n">
        <v>0</v>
      </c>
      <c r="AB24" s="141" t="n">
        <v>0</v>
      </c>
      <c r="AC24" s="141" t="n">
        <v>0</v>
      </c>
      <c r="AD24" s="141" t="n">
        <v>0</v>
      </c>
      <c r="AE24" s="141" t="n">
        <v>0</v>
      </c>
      <c r="AF24" s="141" t="n">
        <v>0</v>
      </c>
      <c r="AG24" s="141" t="n">
        <v>0</v>
      </c>
      <c r="AH24" s="141" t="n">
        <v>0</v>
      </c>
      <c r="AI24" s="141" t="n">
        <v>0</v>
      </c>
      <c r="AJ24" s="141" t="n">
        <v>0</v>
      </c>
      <c r="AK24" s="141" t="n">
        <v>0</v>
      </c>
      <c r="AL24" s="141" t="n">
        <v>0</v>
      </c>
      <c r="AM24" s="141" t="n">
        <v>0</v>
      </c>
      <c r="AN24" s="141" t="n">
        <v>0</v>
      </c>
      <c r="AO24" s="141" t="n">
        <v>0</v>
      </c>
      <c r="AP24" s="141" t="n">
        <v>0</v>
      </c>
      <c r="AQ24" s="141" t="n">
        <v>0</v>
      </c>
      <c r="AR24" s="141" t="n">
        <v>0</v>
      </c>
      <c r="AS24" s="141" t="n">
        <v>0</v>
      </c>
      <c r="AT24" s="141" t="n">
        <v>0</v>
      </c>
      <c r="AU24" s="141" t="n">
        <v>0</v>
      </c>
      <c r="AV24" s="141" t="n">
        <v>0</v>
      </c>
      <c r="AW24" s="141" t="n">
        <v>0</v>
      </c>
      <c r="AX24" s="141" t="n">
        <v>0</v>
      </c>
      <c r="AY24" s="141" t="n">
        <v>0</v>
      </c>
      <c r="AZ24" s="141" t="n">
        <v>0</v>
      </c>
      <c r="BA24" s="141" t="n">
        <v>0</v>
      </c>
      <c r="BB24" s="141" t="n">
        <v>0</v>
      </c>
      <c r="BC24" s="141" t="n">
        <v>0</v>
      </c>
      <c r="BD24" s="141" t="n">
        <v>0</v>
      </c>
      <c r="BE24" s="141" t="n">
        <v>0</v>
      </c>
      <c r="BF24" s="141" t="n">
        <v>0</v>
      </c>
      <c r="BG24" s="141" t="n">
        <v>0</v>
      </c>
      <c r="BH24" s="141" t="n">
        <v>0</v>
      </c>
      <c r="BI24" s="141" t="n">
        <v>0</v>
      </c>
      <c r="BJ24" s="141" t="n">
        <v>0</v>
      </c>
      <c r="BK24" s="141" t="n">
        <v>0</v>
      </c>
      <c r="BL24" s="141" t="n">
        <v>0</v>
      </c>
      <c r="BM24" s="141" t="n">
        <v>0</v>
      </c>
      <c r="BN24" s="141" t="n">
        <v>0</v>
      </c>
      <c r="BO24" s="141" t="n">
        <v>0</v>
      </c>
      <c r="BP24" s="141" t="n">
        <v>0</v>
      </c>
      <c r="BQ24" s="141" t="n">
        <v>0</v>
      </c>
      <c r="BR24" s="141" t="n">
        <v>0</v>
      </c>
      <c r="BS24" s="141" t="n">
        <v>0</v>
      </c>
      <c r="BT24" s="141" t="n">
        <v>0</v>
      </c>
      <c r="BU24" s="141" t="n">
        <v>0</v>
      </c>
      <c r="BV24" s="141" t="n">
        <v>0</v>
      </c>
      <c r="BW24" s="141" t="n">
        <v>0</v>
      </c>
      <c r="BX24" s="141" t="n">
        <v>0</v>
      </c>
      <c r="BY24" s="141" t="n">
        <v>0</v>
      </c>
      <c r="BZ24" s="141" t="n">
        <v>0</v>
      </c>
      <c r="CA24" s="141" t="n">
        <v>0</v>
      </c>
      <c r="CB24" s="141" t="n">
        <v>0</v>
      </c>
      <c r="CC24" s="141" t="n">
        <v>0</v>
      </c>
      <c r="CD24" s="141" t="n">
        <v>0</v>
      </c>
      <c r="CE24" s="141" t="n">
        <v>0</v>
      </c>
      <c r="CF24" s="141" t="n">
        <v>0</v>
      </c>
      <c r="CG24" s="141" t="n">
        <v>0</v>
      </c>
      <c r="CH24" s="141" t="n">
        <v>0</v>
      </c>
      <c r="CI24" s="141" t="n">
        <v>0</v>
      </c>
      <c r="CJ24" s="141" t="n">
        <v>0</v>
      </c>
      <c r="CK24" s="141" t="n">
        <v>0</v>
      </c>
      <c r="CL24" s="141"/>
      <c r="CM24" s="141" t="n">
        <v>0</v>
      </c>
      <c r="CN24" s="141" t="n">
        <v>0</v>
      </c>
      <c r="CO24" s="141" t="n">
        <v>0</v>
      </c>
      <c r="CP24" s="141" t="n">
        <v>0</v>
      </c>
      <c r="CQ24" s="141" t="n">
        <v>0</v>
      </c>
      <c r="CR24" s="141" t="n">
        <v>0</v>
      </c>
      <c r="CS24" s="141" t="n">
        <v>0</v>
      </c>
      <c r="CT24" s="141" t="n">
        <v>0</v>
      </c>
      <c r="CU24" s="141" t="n">
        <v>0</v>
      </c>
      <c r="CV24" s="141" t="n">
        <v>0</v>
      </c>
      <c r="CW24" s="141" t="n">
        <v>0</v>
      </c>
      <c r="CX24" s="141" t="n">
        <v>0</v>
      </c>
      <c r="CY24" s="141" t="n">
        <v>0</v>
      </c>
      <c r="CZ24" s="141" t="n">
        <v>0</v>
      </c>
      <c r="DA24" s="141" t="n">
        <v>0</v>
      </c>
      <c r="DB24" s="141" t="n">
        <v>0</v>
      </c>
      <c r="DC24" s="141" t="n">
        <v>0</v>
      </c>
      <c r="DD24" s="141" t="n">
        <v>0</v>
      </c>
      <c r="DE24" s="141" t="n">
        <v>0</v>
      </c>
      <c r="DF24" s="141" t="n">
        <v>0</v>
      </c>
      <c r="DG24" s="141" t="n">
        <v>0</v>
      </c>
      <c r="DH24" s="141" t="n">
        <v>0</v>
      </c>
      <c r="DI24" s="141" t="n">
        <v>0</v>
      </c>
      <c r="DJ24" s="141" t="n">
        <v>0</v>
      </c>
      <c r="DK24" s="141" t="n">
        <v>0</v>
      </c>
      <c r="DL24" s="141" t="n">
        <v>0</v>
      </c>
      <c r="DM24" s="141" t="n">
        <v>0</v>
      </c>
      <c r="DN24" s="141" t="n">
        <v>0</v>
      </c>
      <c r="DO24" s="141" t="n">
        <v>0</v>
      </c>
      <c r="DP24" s="141"/>
      <c r="DQ24" s="141" t="n">
        <v>0</v>
      </c>
      <c r="DR24" s="141" t="n">
        <v>0</v>
      </c>
      <c r="DS24" s="141" t="n">
        <v>0</v>
      </c>
      <c r="DT24" s="141" t="n">
        <v>0</v>
      </c>
      <c r="DU24" s="141" t="n">
        <v>0</v>
      </c>
      <c r="DV24" s="141" t="n">
        <v>0</v>
      </c>
      <c r="DW24" s="141"/>
      <c r="DX24" s="141" t="n">
        <v>0</v>
      </c>
      <c r="DY24" s="141" t="n">
        <v>0</v>
      </c>
      <c r="DZ24" s="141" t="n">
        <v>0</v>
      </c>
      <c r="EA24" s="141" t="n">
        <v>0</v>
      </c>
      <c r="EB24" s="141" t="n">
        <v>0</v>
      </c>
      <c r="EC24" s="141" t="n">
        <v>0</v>
      </c>
      <c r="ED24" s="141" t="n">
        <v>0</v>
      </c>
      <c r="EE24" s="141" t="n">
        <v>0</v>
      </c>
      <c r="EF24" s="141" t="n">
        <v>0</v>
      </c>
      <c r="EG24" s="141" t="n">
        <v>0</v>
      </c>
      <c r="EH24" s="0"/>
      <c r="EI24" s="109" t="n">
        <f aca="false">ROUND(SUM(F24:EG24),5)</f>
        <v>0</v>
      </c>
      <c r="EK24" s="139" t="n">
        <v>9199.6</v>
      </c>
      <c r="EM24" s="140" t="n">
        <v>0</v>
      </c>
      <c r="EN24" s="140" t="n">
        <v>0</v>
      </c>
      <c r="EO24" s="140" t="n">
        <v>0</v>
      </c>
      <c r="EP24" s="140" t="n">
        <v>0</v>
      </c>
      <c r="EQ24" s="140" t="n">
        <v>0</v>
      </c>
      <c r="ER24" s="140" t="n">
        <v>0</v>
      </c>
      <c r="ES24" s="140" t="n">
        <v>0</v>
      </c>
      <c r="ET24" s="140" t="n">
        <v>0</v>
      </c>
      <c r="EU24" s="140" t="n">
        <v>0</v>
      </c>
      <c r="EV24" s="140" t="n">
        <v>0</v>
      </c>
      <c r="EW24" s="140" t="n">
        <v>0</v>
      </c>
      <c r="EX24" s="140" t="n">
        <v>0</v>
      </c>
      <c r="EY24" s="140" t="n">
        <v>0</v>
      </c>
      <c r="EZ24" s="140" t="n">
        <v>0</v>
      </c>
      <c r="FA24" s="140" t="n">
        <v>0</v>
      </c>
      <c r="FB24" s="140" t="n">
        <v>0</v>
      </c>
      <c r="FC24" s="140" t="n">
        <v>0</v>
      </c>
      <c r="FD24" s="140" t="n">
        <v>0</v>
      </c>
      <c r="FE24" s="140" t="n">
        <v>0</v>
      </c>
      <c r="FF24" s="140" t="n">
        <v>0</v>
      </c>
      <c r="FG24" s="140" t="n">
        <v>0</v>
      </c>
      <c r="FH24" s="140" t="n">
        <v>0</v>
      </c>
      <c r="FI24" s="140" t="n">
        <v>0</v>
      </c>
      <c r="FJ24" s="140" t="n">
        <v>0</v>
      </c>
      <c r="FK24" s="140" t="n">
        <v>0</v>
      </c>
      <c r="FL24" s="140" t="n">
        <v>0</v>
      </c>
      <c r="FM24" s="140" t="n">
        <v>0</v>
      </c>
      <c r="FN24" s="140" t="n">
        <v>0</v>
      </c>
      <c r="FO24" s="140" t="n">
        <v>0</v>
      </c>
      <c r="FP24" s="140" t="n">
        <v>0</v>
      </c>
      <c r="FQ24" s="140" t="n">
        <v>0</v>
      </c>
      <c r="FR24" s="140" t="n">
        <v>0</v>
      </c>
      <c r="FS24" s="140" t="n">
        <v>0</v>
      </c>
      <c r="FT24" s="140" t="n">
        <v>0</v>
      </c>
      <c r="FU24" s="140" t="n">
        <v>0</v>
      </c>
      <c r="FV24" s="140" t="n">
        <v>0</v>
      </c>
      <c r="FW24" s="140" t="n">
        <v>0</v>
      </c>
      <c r="FX24" s="140" t="n">
        <v>0</v>
      </c>
      <c r="FY24" s="140" t="n">
        <v>0</v>
      </c>
      <c r="FZ24" s="140" t="n">
        <v>0</v>
      </c>
      <c r="GA24" s="140" t="n">
        <v>0</v>
      </c>
      <c r="GB24" s="140" t="n">
        <v>0</v>
      </c>
      <c r="GC24" s="140" t="n">
        <v>0</v>
      </c>
      <c r="GD24" s="140" t="n">
        <v>0</v>
      </c>
      <c r="GE24" s="140" t="n">
        <v>0</v>
      </c>
      <c r="GF24" s="140" t="n">
        <v>0</v>
      </c>
      <c r="GG24" s="140" t="n">
        <v>0</v>
      </c>
      <c r="GH24" s="140" t="n">
        <v>0</v>
      </c>
      <c r="GI24" s="140" t="n">
        <v>0</v>
      </c>
      <c r="GJ24" s="140" t="n">
        <v>0</v>
      </c>
      <c r="GK24" s="140" t="n">
        <v>0</v>
      </c>
      <c r="GL24" s="140" t="n">
        <v>0</v>
      </c>
      <c r="GM24" s="140" t="n">
        <v>0</v>
      </c>
      <c r="GN24" s="140" t="n">
        <v>0</v>
      </c>
      <c r="GO24" s="140" t="n">
        <v>0</v>
      </c>
      <c r="GP24" s="140" t="n">
        <v>0</v>
      </c>
      <c r="GQ24" s="140" t="n">
        <v>0</v>
      </c>
      <c r="GR24" s="140" t="n">
        <v>0</v>
      </c>
      <c r="GS24" s="140" t="n">
        <v>0</v>
      </c>
      <c r="GT24" s="140" t="n">
        <v>0</v>
      </c>
      <c r="GU24" s="140" t="n">
        <v>0</v>
      </c>
      <c r="GV24" s="140" t="n">
        <v>0</v>
      </c>
      <c r="GW24" s="140" t="n">
        <v>0</v>
      </c>
      <c r="GX24" s="140" t="n">
        <v>0</v>
      </c>
      <c r="GY24" s="140" t="n">
        <v>0</v>
      </c>
      <c r="GZ24" s="140" t="n">
        <v>0</v>
      </c>
      <c r="HA24" s="140" t="n">
        <v>0</v>
      </c>
      <c r="HB24" s="140" t="n">
        <v>0</v>
      </c>
      <c r="HC24" s="140" t="n">
        <v>0</v>
      </c>
      <c r="HD24" s="140" t="n">
        <v>0</v>
      </c>
      <c r="HE24" s="140" t="n">
        <v>0</v>
      </c>
      <c r="HF24" s="140" t="n">
        <v>0</v>
      </c>
      <c r="HG24" s="140" t="n">
        <v>0</v>
      </c>
      <c r="HH24" s="140" t="n">
        <v>0</v>
      </c>
      <c r="HI24" s="140" t="n">
        <v>0</v>
      </c>
      <c r="HJ24" s="140" t="n">
        <v>0</v>
      </c>
      <c r="HK24" s="140" t="n">
        <v>0</v>
      </c>
      <c r="HL24" s="140" t="n">
        <v>0</v>
      </c>
      <c r="HM24" s="140" t="n">
        <v>0</v>
      </c>
      <c r="HN24" s="140" t="n">
        <v>0</v>
      </c>
      <c r="HO24" s="140" t="n">
        <v>0</v>
      </c>
      <c r="HP24" s="140" t="n">
        <v>0</v>
      </c>
      <c r="HQ24" s="140" t="n">
        <v>0</v>
      </c>
      <c r="HR24" s="140" t="n">
        <v>0</v>
      </c>
      <c r="HS24" s="140" t="n">
        <v>0</v>
      </c>
      <c r="HT24" s="140" t="n">
        <v>0</v>
      </c>
      <c r="HU24" s="140" t="n">
        <v>0</v>
      </c>
      <c r="HV24" s="140" t="n">
        <v>0</v>
      </c>
      <c r="HW24" s="140" t="n">
        <v>0</v>
      </c>
      <c r="HX24" s="140" t="n">
        <v>0</v>
      </c>
      <c r="HY24" s="140" t="n">
        <v>0</v>
      </c>
      <c r="HZ24" s="140" t="n">
        <v>0</v>
      </c>
      <c r="IA24" s="140" t="n">
        <v>0</v>
      </c>
      <c r="IB24" s="140" t="n">
        <v>0</v>
      </c>
      <c r="IC24" s="140" t="n">
        <v>0</v>
      </c>
      <c r="ID24" s="140" t="n">
        <v>0</v>
      </c>
      <c r="IE24" s="140" t="n">
        <v>0</v>
      </c>
      <c r="IF24" s="140" t="n">
        <v>0</v>
      </c>
      <c r="IG24" s="140" t="n">
        <v>0</v>
      </c>
      <c r="IH24" s="140" t="n">
        <v>0</v>
      </c>
      <c r="II24" s="140" t="n">
        <v>0</v>
      </c>
      <c r="IJ24" s="140" t="n">
        <v>0</v>
      </c>
      <c r="IK24" s="140" t="n">
        <v>0</v>
      </c>
      <c r="IL24" s="140" t="n">
        <v>0</v>
      </c>
      <c r="IM24" s="140" t="n">
        <v>0</v>
      </c>
      <c r="IN24" s="140" t="n">
        <v>0</v>
      </c>
      <c r="IO24" s="140" t="n">
        <v>0</v>
      </c>
      <c r="IP24" s="140" t="n">
        <v>0</v>
      </c>
      <c r="IQ24" s="140" t="n">
        <v>0</v>
      </c>
      <c r="IR24" s="140" t="n">
        <v>0</v>
      </c>
      <c r="IS24" s="140" t="n">
        <v>0</v>
      </c>
      <c r="IT24" s="140" t="n">
        <v>0</v>
      </c>
      <c r="IU24" s="140" t="n">
        <v>0</v>
      </c>
      <c r="IV24" s="140" t="n">
        <v>0</v>
      </c>
      <c r="IW24" s="140" t="n">
        <v>0</v>
      </c>
      <c r="IX24" s="140" t="n">
        <v>0</v>
      </c>
      <c r="IY24" s="140" t="n">
        <v>0</v>
      </c>
      <c r="IZ24" s="140" t="n">
        <v>0</v>
      </c>
      <c r="JA24" s="140" t="n">
        <v>0</v>
      </c>
      <c r="JB24" s="140" t="n">
        <v>0</v>
      </c>
      <c r="JC24" s="140" t="n">
        <v>0</v>
      </c>
      <c r="JD24" s="140" t="n">
        <v>0</v>
      </c>
      <c r="JE24" s="140" t="n">
        <v>0</v>
      </c>
      <c r="JF24" s="140" t="n">
        <v>0</v>
      </c>
      <c r="JG24" s="140" t="n">
        <v>0</v>
      </c>
      <c r="JH24" s="140" t="n">
        <v>0</v>
      </c>
      <c r="JI24" s="140" t="n">
        <v>0</v>
      </c>
      <c r="JJ24" s="140" t="n">
        <v>0</v>
      </c>
      <c r="JK24" s="140" t="n">
        <v>0</v>
      </c>
      <c r="JL24" s="140" t="n">
        <v>0</v>
      </c>
      <c r="JM24" s="140" t="n">
        <v>0</v>
      </c>
      <c r="JN24" s="140" t="n">
        <v>0</v>
      </c>
      <c r="JO24" s="140" t="n">
        <v>0</v>
      </c>
      <c r="JP24" s="140" t="n">
        <v>0</v>
      </c>
    </row>
    <row r="25" customFormat="false" ht="14.9" hidden="false" customHeight="false" outlineLevel="0" collapsed="false">
      <c r="A25" s="76"/>
      <c r="B25" s="76"/>
      <c r="C25" s="76"/>
      <c r="D25" s="76"/>
      <c r="E25" s="76" t="s">
        <v>74</v>
      </c>
      <c r="F25" s="141" t="n">
        <v>0</v>
      </c>
      <c r="G25" s="141" t="n">
        <v>0</v>
      </c>
      <c r="H25" s="141" t="n">
        <v>0</v>
      </c>
      <c r="I25" s="141" t="n">
        <v>0</v>
      </c>
      <c r="J25" s="141" t="n">
        <v>0</v>
      </c>
      <c r="K25" s="141" t="n">
        <v>0</v>
      </c>
      <c r="L25" s="141" t="n">
        <v>0</v>
      </c>
      <c r="M25" s="141" t="n">
        <v>0</v>
      </c>
      <c r="N25" s="141" t="n">
        <v>0</v>
      </c>
      <c r="O25" s="141" t="n">
        <v>0</v>
      </c>
      <c r="P25" s="141" t="n">
        <v>0</v>
      </c>
      <c r="Q25" s="141" t="n">
        <v>0</v>
      </c>
      <c r="R25" s="141" t="n">
        <v>0</v>
      </c>
      <c r="S25" s="141" t="n">
        <v>0</v>
      </c>
      <c r="T25" s="141" t="n">
        <v>0</v>
      </c>
      <c r="U25" s="141" t="n">
        <v>0</v>
      </c>
      <c r="V25" s="141" t="n">
        <v>0</v>
      </c>
      <c r="W25" s="141" t="n">
        <v>0</v>
      </c>
      <c r="X25" s="141" t="n">
        <v>0</v>
      </c>
      <c r="Y25" s="141" t="n">
        <v>0</v>
      </c>
      <c r="Z25" s="141" t="n">
        <v>0</v>
      </c>
      <c r="AA25" s="141" t="n">
        <v>0</v>
      </c>
      <c r="AB25" s="141" t="n">
        <v>0</v>
      </c>
      <c r="AC25" s="141" t="n">
        <v>0</v>
      </c>
      <c r="AD25" s="141" t="n">
        <v>0</v>
      </c>
      <c r="AE25" s="141" t="n">
        <v>0</v>
      </c>
      <c r="AF25" s="141" t="n">
        <v>0</v>
      </c>
      <c r="AG25" s="141" t="n">
        <v>0</v>
      </c>
      <c r="AH25" s="141" t="n">
        <v>0</v>
      </c>
      <c r="AI25" s="141" t="n">
        <v>0</v>
      </c>
      <c r="AJ25" s="141" t="n">
        <v>0</v>
      </c>
      <c r="AK25" s="141" t="n">
        <v>0</v>
      </c>
      <c r="AL25" s="141" t="n">
        <v>0</v>
      </c>
      <c r="AM25" s="141" t="n">
        <v>0</v>
      </c>
      <c r="AN25" s="141" t="n">
        <v>0</v>
      </c>
      <c r="AO25" s="141" t="n">
        <v>0</v>
      </c>
      <c r="AP25" s="141" t="n">
        <v>0</v>
      </c>
      <c r="AQ25" s="141" t="n">
        <v>0</v>
      </c>
      <c r="AR25" s="141" t="n">
        <v>0</v>
      </c>
      <c r="AS25" s="141" t="n">
        <v>0</v>
      </c>
      <c r="AT25" s="141" t="n">
        <v>0</v>
      </c>
      <c r="AU25" s="141" t="n">
        <v>0</v>
      </c>
      <c r="AV25" s="141" t="n">
        <v>0</v>
      </c>
      <c r="AW25" s="141" t="n">
        <v>0</v>
      </c>
      <c r="AX25" s="141" t="n">
        <v>0</v>
      </c>
      <c r="AY25" s="141" t="n">
        <v>0</v>
      </c>
      <c r="AZ25" s="141" t="n">
        <v>0</v>
      </c>
      <c r="BA25" s="141" t="n">
        <v>0</v>
      </c>
      <c r="BB25" s="141" t="n">
        <v>0</v>
      </c>
      <c r="BC25" s="141" t="n">
        <v>0</v>
      </c>
      <c r="BD25" s="141" t="n">
        <v>0</v>
      </c>
      <c r="BE25" s="141" t="n">
        <v>0</v>
      </c>
      <c r="BF25" s="141" t="n">
        <v>0</v>
      </c>
      <c r="BG25" s="141" t="n">
        <v>0</v>
      </c>
      <c r="BH25" s="141" t="n">
        <v>0</v>
      </c>
      <c r="BI25" s="141" t="n">
        <v>0</v>
      </c>
      <c r="BJ25" s="141" t="n">
        <v>0</v>
      </c>
      <c r="BK25" s="141" t="n">
        <v>0</v>
      </c>
      <c r="BL25" s="141" t="n">
        <v>0</v>
      </c>
      <c r="BM25" s="141" t="n">
        <v>0</v>
      </c>
      <c r="BN25" s="141" t="n">
        <v>0</v>
      </c>
      <c r="BO25" s="141" t="n">
        <v>0</v>
      </c>
      <c r="BP25" s="141" t="n">
        <v>0</v>
      </c>
      <c r="BQ25" s="141" t="n">
        <v>0</v>
      </c>
      <c r="BR25" s="141" t="n">
        <v>0</v>
      </c>
      <c r="BS25" s="141" t="n">
        <v>0</v>
      </c>
      <c r="BT25" s="141" t="n">
        <v>0</v>
      </c>
      <c r="BU25" s="141" t="n">
        <v>0</v>
      </c>
      <c r="BV25" s="141" t="n">
        <v>0</v>
      </c>
      <c r="BW25" s="141" t="n">
        <v>0</v>
      </c>
      <c r="BX25" s="141" t="n">
        <v>0</v>
      </c>
      <c r="BY25" s="141" t="n">
        <v>0</v>
      </c>
      <c r="BZ25" s="141" t="n">
        <v>0</v>
      </c>
      <c r="CA25" s="141" t="n">
        <v>0</v>
      </c>
      <c r="CB25" s="141" t="n">
        <v>0</v>
      </c>
      <c r="CC25" s="141" t="n">
        <v>0</v>
      </c>
      <c r="CD25" s="141" t="n">
        <v>0</v>
      </c>
      <c r="CE25" s="141" t="n">
        <v>0</v>
      </c>
      <c r="CF25" s="141" t="n">
        <v>0</v>
      </c>
      <c r="CG25" s="141" t="n">
        <v>0</v>
      </c>
      <c r="CH25" s="141" t="n">
        <v>0</v>
      </c>
      <c r="CI25" s="141" t="n">
        <v>0</v>
      </c>
      <c r="CJ25" s="141" t="n">
        <v>0</v>
      </c>
      <c r="CK25" s="141" t="n">
        <v>0</v>
      </c>
      <c r="CL25" s="141"/>
      <c r="CM25" s="141" t="n">
        <v>0</v>
      </c>
      <c r="CN25" s="141" t="n">
        <v>0</v>
      </c>
      <c r="CO25" s="141" t="n">
        <v>0</v>
      </c>
      <c r="CP25" s="141" t="n">
        <v>0</v>
      </c>
      <c r="CQ25" s="141" t="n">
        <v>0</v>
      </c>
      <c r="CR25" s="141" t="n">
        <v>0</v>
      </c>
      <c r="CS25" s="141" t="n">
        <v>0</v>
      </c>
      <c r="CT25" s="141" t="n">
        <v>0</v>
      </c>
      <c r="CU25" s="141" t="n">
        <v>0</v>
      </c>
      <c r="CV25" s="141" t="n">
        <v>0</v>
      </c>
      <c r="CW25" s="141" t="n">
        <v>0</v>
      </c>
      <c r="CX25" s="141" t="n">
        <v>0</v>
      </c>
      <c r="CY25" s="141" t="n">
        <v>0</v>
      </c>
      <c r="CZ25" s="141" t="n">
        <v>0</v>
      </c>
      <c r="DA25" s="141" t="n">
        <v>0</v>
      </c>
      <c r="DB25" s="141" t="n">
        <v>0</v>
      </c>
      <c r="DC25" s="141" t="n">
        <v>0</v>
      </c>
      <c r="DD25" s="141" t="n">
        <v>0</v>
      </c>
      <c r="DE25" s="141" t="n">
        <v>0</v>
      </c>
      <c r="DF25" s="141" t="n">
        <v>0</v>
      </c>
      <c r="DG25" s="141" t="n">
        <v>0</v>
      </c>
      <c r="DH25" s="141" t="n">
        <v>0</v>
      </c>
      <c r="DI25" s="141" t="n">
        <v>0</v>
      </c>
      <c r="DJ25" s="141" t="n">
        <v>0</v>
      </c>
      <c r="DK25" s="141" t="n">
        <v>0</v>
      </c>
      <c r="DL25" s="141" t="n">
        <v>0</v>
      </c>
      <c r="DM25" s="141" t="n">
        <v>0</v>
      </c>
      <c r="DN25" s="141" t="n">
        <v>0</v>
      </c>
      <c r="DO25" s="141" t="n">
        <v>0</v>
      </c>
      <c r="DP25" s="141"/>
      <c r="DQ25" s="141" t="n">
        <v>0</v>
      </c>
      <c r="DR25" s="141" t="n">
        <v>0</v>
      </c>
      <c r="DS25" s="141" t="n">
        <v>0</v>
      </c>
      <c r="DT25" s="141" t="n">
        <v>0</v>
      </c>
      <c r="DU25" s="141" t="n">
        <v>0</v>
      </c>
      <c r="DV25" s="141" t="n">
        <v>0</v>
      </c>
      <c r="DW25" s="141"/>
      <c r="DX25" s="141" t="n">
        <v>0</v>
      </c>
      <c r="DY25" s="141" t="n">
        <v>0</v>
      </c>
      <c r="DZ25" s="141" t="n">
        <v>0</v>
      </c>
      <c r="EA25" s="141" t="n">
        <v>0</v>
      </c>
      <c r="EB25" s="141" t="n">
        <v>0</v>
      </c>
      <c r="EC25" s="141" t="n">
        <v>0</v>
      </c>
      <c r="ED25" s="141" t="n">
        <v>0</v>
      </c>
      <c r="EE25" s="141" t="n">
        <v>0</v>
      </c>
      <c r="EF25" s="141" t="n">
        <v>0</v>
      </c>
      <c r="EG25" s="141" t="n">
        <v>0</v>
      </c>
      <c r="EH25" s="0"/>
      <c r="EI25" s="109" t="n">
        <f aca="false">ROUND(SUM(F25:EG25),5)</f>
        <v>0</v>
      </c>
      <c r="EK25" s="139" t="n">
        <v>2100.1302</v>
      </c>
      <c r="EM25" s="140" t="n">
        <v>0</v>
      </c>
      <c r="EN25" s="140" t="n">
        <v>0</v>
      </c>
      <c r="EO25" s="140" t="n">
        <v>0</v>
      </c>
      <c r="EP25" s="140" t="n">
        <v>0</v>
      </c>
      <c r="EQ25" s="140" t="n">
        <v>0</v>
      </c>
      <c r="ER25" s="140" t="n">
        <v>0</v>
      </c>
      <c r="ES25" s="140" t="n">
        <v>0</v>
      </c>
      <c r="ET25" s="140" t="n">
        <v>0</v>
      </c>
      <c r="EU25" s="140" t="n">
        <v>0</v>
      </c>
      <c r="EV25" s="140" t="n">
        <v>0</v>
      </c>
      <c r="EW25" s="140" t="n">
        <v>0</v>
      </c>
      <c r="EX25" s="140" t="n">
        <v>0</v>
      </c>
      <c r="EY25" s="140" t="n">
        <v>0</v>
      </c>
      <c r="EZ25" s="140" t="n">
        <v>0</v>
      </c>
      <c r="FA25" s="140" t="n">
        <v>0</v>
      </c>
      <c r="FB25" s="140" t="n">
        <v>0</v>
      </c>
      <c r="FC25" s="140" t="n">
        <v>0</v>
      </c>
      <c r="FD25" s="140" t="n">
        <v>0</v>
      </c>
      <c r="FE25" s="140" t="n">
        <v>0</v>
      </c>
      <c r="FF25" s="140" t="n">
        <v>0</v>
      </c>
      <c r="FG25" s="140" t="n">
        <v>0</v>
      </c>
      <c r="FH25" s="140" t="n">
        <v>0</v>
      </c>
      <c r="FI25" s="140" t="n">
        <v>0</v>
      </c>
      <c r="FJ25" s="140" t="n">
        <v>0</v>
      </c>
      <c r="FK25" s="140" t="n">
        <v>0</v>
      </c>
      <c r="FL25" s="140" t="n">
        <v>0</v>
      </c>
      <c r="FM25" s="140" t="n">
        <v>0</v>
      </c>
      <c r="FN25" s="140" t="n">
        <v>0</v>
      </c>
      <c r="FO25" s="140" t="n">
        <v>0</v>
      </c>
      <c r="FP25" s="140" t="n">
        <v>0</v>
      </c>
      <c r="FQ25" s="140" t="n">
        <v>0</v>
      </c>
      <c r="FR25" s="140" t="n">
        <v>0</v>
      </c>
      <c r="FS25" s="140" t="n">
        <v>0</v>
      </c>
      <c r="FT25" s="140" t="n">
        <v>0</v>
      </c>
      <c r="FU25" s="140" t="n">
        <v>0</v>
      </c>
      <c r="FV25" s="140" t="n">
        <v>0</v>
      </c>
      <c r="FW25" s="140" t="n">
        <v>0</v>
      </c>
      <c r="FX25" s="140" t="n">
        <v>0</v>
      </c>
      <c r="FY25" s="140" t="n">
        <v>0</v>
      </c>
      <c r="FZ25" s="140" t="n">
        <v>0</v>
      </c>
      <c r="GA25" s="140" t="n">
        <v>0</v>
      </c>
      <c r="GB25" s="140" t="n">
        <v>0</v>
      </c>
      <c r="GC25" s="140" t="n">
        <v>0</v>
      </c>
      <c r="GD25" s="140" t="n">
        <v>0</v>
      </c>
      <c r="GE25" s="140" t="n">
        <v>0</v>
      </c>
      <c r="GF25" s="140" t="n">
        <v>0</v>
      </c>
      <c r="GG25" s="140" t="n">
        <v>0</v>
      </c>
      <c r="GH25" s="140" t="n">
        <v>0</v>
      </c>
      <c r="GI25" s="140" t="n">
        <v>0</v>
      </c>
      <c r="GJ25" s="140" t="n">
        <v>0</v>
      </c>
      <c r="GK25" s="140" t="n">
        <v>0</v>
      </c>
      <c r="GL25" s="140" t="n">
        <v>0</v>
      </c>
      <c r="GM25" s="140" t="n">
        <v>0</v>
      </c>
      <c r="GN25" s="140" t="n">
        <v>0</v>
      </c>
      <c r="GO25" s="140" t="n">
        <v>0</v>
      </c>
      <c r="GP25" s="140" t="n">
        <v>0</v>
      </c>
      <c r="GQ25" s="140" t="n">
        <v>0</v>
      </c>
      <c r="GR25" s="140" t="n">
        <v>0</v>
      </c>
      <c r="GS25" s="140" t="n">
        <v>0</v>
      </c>
      <c r="GT25" s="140" t="n">
        <v>0</v>
      </c>
      <c r="GU25" s="140" t="n">
        <v>0</v>
      </c>
      <c r="GV25" s="140" t="n">
        <v>0</v>
      </c>
      <c r="GW25" s="140" t="n">
        <v>0</v>
      </c>
      <c r="GX25" s="140" t="n">
        <v>0</v>
      </c>
      <c r="GY25" s="140" t="n">
        <v>0</v>
      </c>
      <c r="GZ25" s="140" t="n">
        <v>0</v>
      </c>
      <c r="HA25" s="140" t="n">
        <v>0</v>
      </c>
      <c r="HB25" s="140" t="n">
        <v>0</v>
      </c>
      <c r="HC25" s="140" t="n">
        <v>0</v>
      </c>
      <c r="HD25" s="140" t="n">
        <v>0</v>
      </c>
      <c r="HE25" s="140" t="n">
        <v>0</v>
      </c>
      <c r="HF25" s="140" t="n">
        <v>0</v>
      </c>
      <c r="HG25" s="140" t="n">
        <v>0</v>
      </c>
      <c r="HH25" s="140" t="n">
        <v>0</v>
      </c>
      <c r="HI25" s="140" t="n">
        <v>0</v>
      </c>
      <c r="HJ25" s="140" t="n">
        <v>0</v>
      </c>
      <c r="HK25" s="140" t="n">
        <v>0</v>
      </c>
      <c r="HL25" s="140" t="n">
        <v>0</v>
      </c>
      <c r="HM25" s="140" t="n">
        <v>0</v>
      </c>
      <c r="HN25" s="140" t="n">
        <v>0</v>
      </c>
      <c r="HO25" s="140" t="n">
        <v>0</v>
      </c>
      <c r="HP25" s="140" t="n">
        <v>0</v>
      </c>
      <c r="HQ25" s="140" t="n">
        <v>0</v>
      </c>
      <c r="HR25" s="140" t="n">
        <v>0</v>
      </c>
      <c r="HS25" s="140" t="n">
        <v>0</v>
      </c>
      <c r="HT25" s="140" t="n">
        <v>0</v>
      </c>
      <c r="HU25" s="140" t="n">
        <v>0</v>
      </c>
      <c r="HV25" s="140" t="n">
        <v>0</v>
      </c>
      <c r="HW25" s="140" t="n">
        <v>0</v>
      </c>
      <c r="HX25" s="140" t="n">
        <v>0</v>
      </c>
      <c r="HY25" s="140" t="n">
        <v>0</v>
      </c>
      <c r="HZ25" s="140" t="n">
        <v>0</v>
      </c>
      <c r="IA25" s="140" t="n">
        <v>0</v>
      </c>
      <c r="IB25" s="140" t="n">
        <v>0</v>
      </c>
      <c r="IC25" s="140" t="n">
        <v>0</v>
      </c>
      <c r="ID25" s="140" t="n">
        <v>0</v>
      </c>
      <c r="IE25" s="140" t="n">
        <v>0</v>
      </c>
      <c r="IF25" s="140" t="n">
        <v>0</v>
      </c>
      <c r="IG25" s="140" t="n">
        <v>0</v>
      </c>
      <c r="IH25" s="140" t="n">
        <v>0</v>
      </c>
      <c r="II25" s="140" t="n">
        <v>0</v>
      </c>
      <c r="IJ25" s="140" t="n">
        <v>0</v>
      </c>
      <c r="IK25" s="140" t="n">
        <v>0</v>
      </c>
      <c r="IL25" s="140" t="n">
        <v>0</v>
      </c>
      <c r="IM25" s="140" t="n">
        <v>0</v>
      </c>
      <c r="IN25" s="140" t="n">
        <v>0</v>
      </c>
      <c r="IO25" s="140" t="n">
        <v>0</v>
      </c>
      <c r="IP25" s="140" t="n">
        <v>0</v>
      </c>
      <c r="IQ25" s="140" t="n">
        <v>0</v>
      </c>
      <c r="IR25" s="140" t="n">
        <v>0</v>
      </c>
      <c r="IS25" s="140" t="n">
        <v>0</v>
      </c>
      <c r="IT25" s="140" t="n">
        <v>0</v>
      </c>
      <c r="IU25" s="140" t="n">
        <v>0</v>
      </c>
      <c r="IV25" s="140" t="n">
        <v>0</v>
      </c>
      <c r="IW25" s="140" t="n">
        <v>0</v>
      </c>
      <c r="IX25" s="140" t="n">
        <v>0</v>
      </c>
      <c r="IY25" s="140" t="n">
        <v>0</v>
      </c>
      <c r="IZ25" s="140" t="n">
        <v>0</v>
      </c>
      <c r="JA25" s="140" t="n">
        <v>0</v>
      </c>
      <c r="JB25" s="140" t="n">
        <v>0</v>
      </c>
      <c r="JC25" s="140" t="n">
        <v>0</v>
      </c>
      <c r="JD25" s="140" t="n">
        <v>0</v>
      </c>
      <c r="JE25" s="140" t="n">
        <v>0</v>
      </c>
      <c r="JF25" s="140" t="n">
        <v>0</v>
      </c>
      <c r="JG25" s="140" t="n">
        <v>0</v>
      </c>
      <c r="JH25" s="140" t="n">
        <v>0</v>
      </c>
      <c r="JI25" s="140" t="n">
        <v>0</v>
      </c>
      <c r="JJ25" s="140" t="n">
        <v>0</v>
      </c>
      <c r="JK25" s="140" t="n">
        <v>0</v>
      </c>
      <c r="JL25" s="140" t="n">
        <v>0</v>
      </c>
      <c r="JM25" s="140" t="n">
        <v>0</v>
      </c>
      <c r="JN25" s="140" t="n">
        <v>0</v>
      </c>
      <c r="JO25" s="140" t="n">
        <v>0</v>
      </c>
      <c r="JP25" s="140" t="n">
        <v>0</v>
      </c>
    </row>
    <row r="26" customFormat="false" ht="14.9" hidden="false" customHeight="false" outlineLevel="0" collapsed="false">
      <c r="A26" s="76"/>
      <c r="B26" s="76"/>
      <c r="C26" s="76"/>
      <c r="D26" s="76"/>
      <c r="E26" s="76" t="s">
        <v>75</v>
      </c>
      <c r="F26" s="141" t="n">
        <v>0</v>
      </c>
      <c r="G26" s="141" t="n">
        <v>0</v>
      </c>
      <c r="H26" s="141" t="n">
        <v>0</v>
      </c>
      <c r="I26" s="141" t="n">
        <v>0</v>
      </c>
      <c r="J26" s="141" t="n">
        <v>0</v>
      </c>
      <c r="K26" s="141" t="n">
        <v>0</v>
      </c>
      <c r="L26" s="141" t="n">
        <v>0</v>
      </c>
      <c r="M26" s="141" t="n">
        <v>0</v>
      </c>
      <c r="N26" s="141" t="n">
        <v>0</v>
      </c>
      <c r="O26" s="141" t="n">
        <v>0</v>
      </c>
      <c r="P26" s="141" t="n">
        <v>0</v>
      </c>
      <c r="Q26" s="141" t="n">
        <v>0</v>
      </c>
      <c r="R26" s="141" t="n">
        <v>0</v>
      </c>
      <c r="S26" s="141" t="n">
        <v>0</v>
      </c>
      <c r="T26" s="141" t="n">
        <v>0</v>
      </c>
      <c r="U26" s="141" t="n">
        <v>0</v>
      </c>
      <c r="V26" s="141" t="n">
        <v>0</v>
      </c>
      <c r="W26" s="141" t="n">
        <v>0</v>
      </c>
      <c r="X26" s="141" t="n">
        <v>0</v>
      </c>
      <c r="Y26" s="141" t="n">
        <v>0</v>
      </c>
      <c r="Z26" s="141" t="n">
        <v>0</v>
      </c>
      <c r="AA26" s="141" t="n">
        <v>0</v>
      </c>
      <c r="AB26" s="141" t="n">
        <v>0</v>
      </c>
      <c r="AC26" s="141" t="n">
        <v>0</v>
      </c>
      <c r="AD26" s="141" t="n">
        <v>0</v>
      </c>
      <c r="AE26" s="141" t="n">
        <v>0</v>
      </c>
      <c r="AF26" s="141" t="n">
        <v>0</v>
      </c>
      <c r="AG26" s="141" t="n">
        <v>0</v>
      </c>
      <c r="AH26" s="141" t="n">
        <v>0</v>
      </c>
      <c r="AI26" s="141" t="n">
        <v>0</v>
      </c>
      <c r="AJ26" s="141" t="n">
        <v>0</v>
      </c>
      <c r="AK26" s="141" t="n">
        <v>0</v>
      </c>
      <c r="AL26" s="141" t="n">
        <v>0</v>
      </c>
      <c r="AM26" s="141" t="n">
        <v>0</v>
      </c>
      <c r="AN26" s="141" t="n">
        <v>0</v>
      </c>
      <c r="AO26" s="141" t="n">
        <v>0</v>
      </c>
      <c r="AP26" s="141" t="n">
        <v>0</v>
      </c>
      <c r="AQ26" s="141" t="n">
        <v>0</v>
      </c>
      <c r="AR26" s="141" t="n">
        <v>0</v>
      </c>
      <c r="AS26" s="141" t="n">
        <v>0</v>
      </c>
      <c r="AT26" s="141" t="n">
        <v>0</v>
      </c>
      <c r="AU26" s="141" t="n">
        <v>0</v>
      </c>
      <c r="AV26" s="141" t="n">
        <v>0</v>
      </c>
      <c r="AW26" s="141" t="n">
        <v>0</v>
      </c>
      <c r="AX26" s="141" t="n">
        <v>0</v>
      </c>
      <c r="AY26" s="141" t="n">
        <v>0</v>
      </c>
      <c r="AZ26" s="141" t="n">
        <v>0</v>
      </c>
      <c r="BA26" s="141" t="n">
        <v>0</v>
      </c>
      <c r="BB26" s="141" t="n">
        <v>0</v>
      </c>
      <c r="BC26" s="141" t="n">
        <v>0</v>
      </c>
      <c r="BD26" s="141" t="n">
        <v>0</v>
      </c>
      <c r="BE26" s="141" t="n">
        <v>0</v>
      </c>
      <c r="BF26" s="141" t="n">
        <v>0</v>
      </c>
      <c r="BG26" s="141" t="n">
        <v>0</v>
      </c>
      <c r="BH26" s="141" t="n">
        <v>0</v>
      </c>
      <c r="BI26" s="141" t="n">
        <v>0</v>
      </c>
      <c r="BJ26" s="141" t="n">
        <v>0</v>
      </c>
      <c r="BK26" s="141" t="n">
        <v>0</v>
      </c>
      <c r="BL26" s="141" t="n">
        <v>0</v>
      </c>
      <c r="BM26" s="141" t="n">
        <v>0</v>
      </c>
      <c r="BN26" s="141" t="n">
        <v>0</v>
      </c>
      <c r="BO26" s="141" t="n">
        <v>0</v>
      </c>
      <c r="BP26" s="141" t="n">
        <v>0</v>
      </c>
      <c r="BQ26" s="141" t="n">
        <v>0</v>
      </c>
      <c r="BR26" s="141" t="n">
        <v>0</v>
      </c>
      <c r="BS26" s="141" t="n">
        <v>0</v>
      </c>
      <c r="BT26" s="141" t="n">
        <v>0</v>
      </c>
      <c r="BU26" s="141" t="n">
        <v>0</v>
      </c>
      <c r="BV26" s="141" t="n">
        <v>0</v>
      </c>
      <c r="BW26" s="141" t="n">
        <v>0</v>
      </c>
      <c r="BX26" s="141" t="n">
        <v>0</v>
      </c>
      <c r="BY26" s="141" t="n">
        <v>0</v>
      </c>
      <c r="BZ26" s="141" t="n">
        <v>0</v>
      </c>
      <c r="CA26" s="141" t="n">
        <v>0</v>
      </c>
      <c r="CB26" s="141" t="n">
        <v>0</v>
      </c>
      <c r="CC26" s="141" t="n">
        <v>0</v>
      </c>
      <c r="CD26" s="141" t="n">
        <v>0</v>
      </c>
      <c r="CE26" s="141" t="n">
        <v>0</v>
      </c>
      <c r="CF26" s="141" t="n">
        <v>0</v>
      </c>
      <c r="CG26" s="141" t="n">
        <v>0</v>
      </c>
      <c r="CH26" s="141" t="n">
        <v>0</v>
      </c>
      <c r="CI26" s="141" t="n">
        <v>0</v>
      </c>
      <c r="CJ26" s="141" t="n">
        <v>0</v>
      </c>
      <c r="CK26" s="141" t="n">
        <v>0</v>
      </c>
      <c r="CL26" s="141"/>
      <c r="CM26" s="141" t="n">
        <v>0</v>
      </c>
      <c r="CN26" s="141" t="n">
        <v>0</v>
      </c>
      <c r="CO26" s="141" t="n">
        <v>0</v>
      </c>
      <c r="CP26" s="141" t="n">
        <v>0</v>
      </c>
      <c r="CQ26" s="141" t="n">
        <v>0</v>
      </c>
      <c r="CR26" s="141" t="n">
        <v>0</v>
      </c>
      <c r="CS26" s="141" t="n">
        <v>0</v>
      </c>
      <c r="CT26" s="141" t="n">
        <v>0</v>
      </c>
      <c r="CU26" s="141" t="n">
        <v>0</v>
      </c>
      <c r="CV26" s="141" t="n">
        <v>0</v>
      </c>
      <c r="CW26" s="141" t="n">
        <v>0</v>
      </c>
      <c r="CX26" s="141" t="n">
        <v>0</v>
      </c>
      <c r="CY26" s="141" t="n">
        <v>0</v>
      </c>
      <c r="CZ26" s="141" t="n">
        <v>0</v>
      </c>
      <c r="DA26" s="141" t="n">
        <v>0</v>
      </c>
      <c r="DB26" s="141" t="n">
        <v>0</v>
      </c>
      <c r="DC26" s="141" t="n">
        <v>0</v>
      </c>
      <c r="DD26" s="141" t="n">
        <v>0</v>
      </c>
      <c r="DE26" s="141" t="n">
        <v>0</v>
      </c>
      <c r="DF26" s="141" t="n">
        <v>0</v>
      </c>
      <c r="DG26" s="141" t="n">
        <v>0</v>
      </c>
      <c r="DH26" s="141" t="n">
        <v>0</v>
      </c>
      <c r="DI26" s="141" t="n">
        <v>0</v>
      </c>
      <c r="DJ26" s="141" t="n">
        <v>0</v>
      </c>
      <c r="DK26" s="141" t="n">
        <v>0</v>
      </c>
      <c r="DL26" s="141" t="n">
        <v>0</v>
      </c>
      <c r="DM26" s="141" t="n">
        <v>0</v>
      </c>
      <c r="DN26" s="141" t="n">
        <v>0</v>
      </c>
      <c r="DO26" s="141" t="n">
        <v>0</v>
      </c>
      <c r="DP26" s="141"/>
      <c r="DQ26" s="141" t="n">
        <v>0</v>
      </c>
      <c r="DR26" s="141" t="n">
        <v>0</v>
      </c>
      <c r="DS26" s="141" t="n">
        <v>0</v>
      </c>
      <c r="DT26" s="141" t="n">
        <v>0</v>
      </c>
      <c r="DU26" s="141" t="n">
        <v>0</v>
      </c>
      <c r="DV26" s="141" t="n">
        <v>0</v>
      </c>
      <c r="DW26" s="141"/>
      <c r="DX26" s="141" t="n">
        <v>0</v>
      </c>
      <c r="DY26" s="141" t="n">
        <v>0</v>
      </c>
      <c r="DZ26" s="141" t="n">
        <v>0</v>
      </c>
      <c r="EA26" s="141" t="n">
        <v>0</v>
      </c>
      <c r="EB26" s="141" t="n">
        <v>0</v>
      </c>
      <c r="EC26" s="141" t="n">
        <v>0</v>
      </c>
      <c r="ED26" s="141" t="n">
        <v>0</v>
      </c>
      <c r="EE26" s="141" t="n">
        <v>0</v>
      </c>
      <c r="EF26" s="141" t="n">
        <v>0</v>
      </c>
      <c r="EG26" s="141" t="n">
        <v>0</v>
      </c>
      <c r="EH26" s="0"/>
      <c r="EI26" s="109" t="n">
        <f aca="false">ROUND(SUM(F26:EG26),5)</f>
        <v>0</v>
      </c>
      <c r="EK26" s="139" t="n">
        <v>88440.3648</v>
      </c>
      <c r="EM26" s="140" t="n">
        <v>0</v>
      </c>
      <c r="EN26" s="140" t="n">
        <v>0</v>
      </c>
      <c r="EO26" s="140" t="n">
        <v>0</v>
      </c>
      <c r="EP26" s="140" t="n">
        <v>0</v>
      </c>
      <c r="EQ26" s="140" t="n">
        <v>0</v>
      </c>
      <c r="ER26" s="140" t="n">
        <v>0</v>
      </c>
      <c r="ES26" s="140" t="n">
        <v>0</v>
      </c>
      <c r="ET26" s="140" t="n">
        <v>0</v>
      </c>
      <c r="EU26" s="140" t="n">
        <v>0</v>
      </c>
      <c r="EV26" s="140" t="n">
        <v>0</v>
      </c>
      <c r="EW26" s="140" t="n">
        <v>0</v>
      </c>
      <c r="EX26" s="140" t="n">
        <v>0</v>
      </c>
      <c r="EY26" s="140" t="n">
        <v>0</v>
      </c>
      <c r="EZ26" s="140" t="n">
        <v>0</v>
      </c>
      <c r="FA26" s="140" t="n">
        <v>0</v>
      </c>
      <c r="FB26" s="140" t="n">
        <v>0</v>
      </c>
      <c r="FC26" s="140" t="n">
        <v>0</v>
      </c>
      <c r="FD26" s="140" t="n">
        <v>0</v>
      </c>
      <c r="FE26" s="140" t="n">
        <v>0</v>
      </c>
      <c r="FF26" s="140" t="n">
        <v>0</v>
      </c>
      <c r="FG26" s="140" t="n">
        <v>0</v>
      </c>
      <c r="FH26" s="140" t="n">
        <v>0</v>
      </c>
      <c r="FI26" s="140" t="n">
        <v>0</v>
      </c>
      <c r="FJ26" s="140" t="n">
        <v>0</v>
      </c>
      <c r="FK26" s="140" t="n">
        <v>0</v>
      </c>
      <c r="FL26" s="140" t="n">
        <v>0</v>
      </c>
      <c r="FM26" s="140" t="n">
        <v>0</v>
      </c>
      <c r="FN26" s="140" t="n">
        <v>0</v>
      </c>
      <c r="FO26" s="140" t="n">
        <v>0</v>
      </c>
      <c r="FP26" s="140" t="n">
        <v>0</v>
      </c>
      <c r="FQ26" s="140" t="n">
        <v>0</v>
      </c>
      <c r="FR26" s="140" t="n">
        <v>0</v>
      </c>
      <c r="FS26" s="140" t="n">
        <v>0</v>
      </c>
      <c r="FT26" s="140" t="n">
        <v>0</v>
      </c>
      <c r="FU26" s="140" t="n">
        <v>0</v>
      </c>
      <c r="FV26" s="140" t="n">
        <v>0</v>
      </c>
      <c r="FW26" s="140" t="n">
        <v>0</v>
      </c>
      <c r="FX26" s="140" t="n">
        <v>0</v>
      </c>
      <c r="FY26" s="140" t="n">
        <v>0</v>
      </c>
      <c r="FZ26" s="140" t="n">
        <v>0</v>
      </c>
      <c r="GA26" s="140" t="n">
        <v>0</v>
      </c>
      <c r="GB26" s="140" t="n">
        <v>0</v>
      </c>
      <c r="GC26" s="140" t="n">
        <v>0</v>
      </c>
      <c r="GD26" s="140" t="n">
        <v>0</v>
      </c>
      <c r="GE26" s="140" t="n">
        <v>0</v>
      </c>
      <c r="GF26" s="140" t="n">
        <v>0</v>
      </c>
      <c r="GG26" s="140" t="n">
        <v>0</v>
      </c>
      <c r="GH26" s="140" t="n">
        <v>0</v>
      </c>
      <c r="GI26" s="140" t="n">
        <v>0</v>
      </c>
      <c r="GJ26" s="140" t="n">
        <v>0</v>
      </c>
      <c r="GK26" s="140" t="n">
        <v>0</v>
      </c>
      <c r="GL26" s="140" t="n">
        <v>0</v>
      </c>
      <c r="GM26" s="140" t="n">
        <v>0</v>
      </c>
      <c r="GN26" s="140" t="n">
        <v>0</v>
      </c>
      <c r="GO26" s="140" t="n">
        <v>0</v>
      </c>
      <c r="GP26" s="140" t="n">
        <v>0</v>
      </c>
      <c r="GQ26" s="140" t="n">
        <v>0</v>
      </c>
      <c r="GR26" s="140" t="n">
        <v>0</v>
      </c>
      <c r="GS26" s="140" t="n">
        <v>0</v>
      </c>
      <c r="GT26" s="140" t="n">
        <v>0</v>
      </c>
      <c r="GU26" s="140" t="n">
        <v>0</v>
      </c>
      <c r="GV26" s="140" t="n">
        <v>0</v>
      </c>
      <c r="GW26" s="140" t="n">
        <v>0</v>
      </c>
      <c r="GX26" s="140" t="n">
        <v>0</v>
      </c>
      <c r="GY26" s="140" t="n">
        <v>0</v>
      </c>
      <c r="GZ26" s="140" t="n">
        <v>0</v>
      </c>
      <c r="HA26" s="140" t="n">
        <v>0</v>
      </c>
      <c r="HB26" s="140" t="n">
        <v>0</v>
      </c>
      <c r="HC26" s="140" t="n">
        <v>0</v>
      </c>
      <c r="HD26" s="140" t="n">
        <v>0</v>
      </c>
      <c r="HE26" s="140" t="n">
        <v>0</v>
      </c>
      <c r="HF26" s="140" t="n">
        <v>0</v>
      </c>
      <c r="HG26" s="140" t="n">
        <v>0</v>
      </c>
      <c r="HH26" s="140" t="n">
        <v>0</v>
      </c>
      <c r="HI26" s="140" t="n">
        <v>0</v>
      </c>
      <c r="HJ26" s="140" t="n">
        <v>0</v>
      </c>
      <c r="HK26" s="140" t="n">
        <v>0</v>
      </c>
      <c r="HL26" s="140" t="n">
        <v>0</v>
      </c>
      <c r="HM26" s="140" t="n">
        <v>0</v>
      </c>
      <c r="HN26" s="140" t="n">
        <v>0</v>
      </c>
      <c r="HO26" s="140" t="n">
        <v>0</v>
      </c>
      <c r="HP26" s="140" t="n">
        <v>0</v>
      </c>
      <c r="HQ26" s="140" t="n">
        <v>0</v>
      </c>
      <c r="HR26" s="140" t="n">
        <v>0</v>
      </c>
      <c r="HS26" s="140" t="n">
        <v>0</v>
      </c>
      <c r="HT26" s="140" t="n">
        <v>0</v>
      </c>
      <c r="HU26" s="140" t="n">
        <v>0</v>
      </c>
      <c r="HV26" s="140" t="n">
        <v>0</v>
      </c>
      <c r="HW26" s="140" t="n">
        <v>0</v>
      </c>
      <c r="HX26" s="140" t="n">
        <v>0</v>
      </c>
      <c r="HY26" s="140" t="n">
        <v>0</v>
      </c>
      <c r="HZ26" s="140" t="n">
        <v>0</v>
      </c>
      <c r="IA26" s="140" t="n">
        <v>0</v>
      </c>
      <c r="IB26" s="140" t="n">
        <v>0</v>
      </c>
      <c r="IC26" s="140" t="n">
        <v>0</v>
      </c>
      <c r="ID26" s="140" t="n">
        <v>0</v>
      </c>
      <c r="IE26" s="140" t="n">
        <v>0</v>
      </c>
      <c r="IF26" s="140" t="n">
        <v>0</v>
      </c>
      <c r="IG26" s="140" t="n">
        <v>0</v>
      </c>
      <c r="IH26" s="140" t="n">
        <v>0</v>
      </c>
      <c r="II26" s="140" t="n">
        <v>0</v>
      </c>
      <c r="IJ26" s="140" t="n">
        <v>0</v>
      </c>
      <c r="IK26" s="140" t="n">
        <v>0</v>
      </c>
      <c r="IL26" s="140" t="n">
        <v>0</v>
      </c>
      <c r="IM26" s="140" t="n">
        <v>0</v>
      </c>
      <c r="IN26" s="140" t="n">
        <v>0</v>
      </c>
      <c r="IO26" s="140" t="n">
        <v>0</v>
      </c>
      <c r="IP26" s="140" t="n">
        <v>0</v>
      </c>
      <c r="IQ26" s="140" t="n">
        <v>0</v>
      </c>
      <c r="IR26" s="140" t="n">
        <v>0</v>
      </c>
      <c r="IS26" s="140" t="n">
        <v>0</v>
      </c>
      <c r="IT26" s="140" t="n">
        <v>0</v>
      </c>
      <c r="IU26" s="140" t="n">
        <v>0</v>
      </c>
      <c r="IV26" s="140" t="n">
        <v>0</v>
      </c>
      <c r="IW26" s="140" t="n">
        <v>0</v>
      </c>
      <c r="IX26" s="140" t="n">
        <v>0</v>
      </c>
      <c r="IY26" s="140" t="n">
        <v>0</v>
      </c>
      <c r="IZ26" s="140" t="n">
        <v>0</v>
      </c>
      <c r="JA26" s="140" t="n">
        <v>0</v>
      </c>
      <c r="JB26" s="140" t="n">
        <v>0</v>
      </c>
      <c r="JC26" s="140" t="n">
        <v>0</v>
      </c>
      <c r="JD26" s="140" t="n">
        <v>0</v>
      </c>
      <c r="JE26" s="140" t="n">
        <v>0</v>
      </c>
      <c r="JF26" s="140" t="n">
        <v>0</v>
      </c>
      <c r="JG26" s="140" t="n">
        <v>0</v>
      </c>
      <c r="JH26" s="140" t="n">
        <v>0</v>
      </c>
      <c r="JI26" s="140" t="n">
        <v>0</v>
      </c>
      <c r="JJ26" s="140" t="n">
        <v>0</v>
      </c>
      <c r="JK26" s="140" t="n">
        <v>0</v>
      </c>
      <c r="JL26" s="140" t="n">
        <v>0</v>
      </c>
      <c r="JM26" s="140" t="n">
        <v>0</v>
      </c>
      <c r="JN26" s="140" t="n">
        <v>0</v>
      </c>
      <c r="JO26" s="140" t="n">
        <v>0</v>
      </c>
      <c r="JP26" s="140" t="n">
        <v>0</v>
      </c>
    </row>
    <row r="27" customFormat="false" ht="14.9" hidden="false" customHeight="false" outlineLevel="0" collapsed="false">
      <c r="A27" s="76"/>
      <c r="B27" s="76"/>
      <c r="C27" s="76"/>
      <c r="D27" s="76"/>
      <c r="E27" s="76" t="s">
        <v>76</v>
      </c>
      <c r="F27" s="141" t="n">
        <v>0</v>
      </c>
      <c r="G27" s="141" t="n">
        <v>0</v>
      </c>
      <c r="H27" s="141" t="n">
        <v>0</v>
      </c>
      <c r="I27" s="141" t="n">
        <v>0</v>
      </c>
      <c r="J27" s="141" t="n">
        <v>0</v>
      </c>
      <c r="K27" s="141" t="n">
        <v>0</v>
      </c>
      <c r="L27" s="141" t="n">
        <v>0</v>
      </c>
      <c r="M27" s="141" t="n">
        <v>0</v>
      </c>
      <c r="N27" s="141" t="n">
        <v>0</v>
      </c>
      <c r="O27" s="141" t="n">
        <v>0</v>
      </c>
      <c r="P27" s="141" t="n">
        <v>0</v>
      </c>
      <c r="Q27" s="141" t="n">
        <v>0</v>
      </c>
      <c r="R27" s="141" t="n">
        <v>0</v>
      </c>
      <c r="S27" s="141" t="n">
        <v>0</v>
      </c>
      <c r="T27" s="141" t="n">
        <v>0</v>
      </c>
      <c r="U27" s="141" t="n">
        <v>0</v>
      </c>
      <c r="V27" s="141" t="n">
        <v>0</v>
      </c>
      <c r="W27" s="141" t="n">
        <v>0</v>
      </c>
      <c r="X27" s="141" t="n">
        <v>0</v>
      </c>
      <c r="Y27" s="141" t="n">
        <v>0</v>
      </c>
      <c r="Z27" s="141" t="n">
        <v>0</v>
      </c>
      <c r="AA27" s="141" t="n">
        <v>0</v>
      </c>
      <c r="AB27" s="141" t="n">
        <v>0</v>
      </c>
      <c r="AC27" s="141" t="n">
        <v>0</v>
      </c>
      <c r="AD27" s="141" t="n">
        <v>0</v>
      </c>
      <c r="AE27" s="141" t="n">
        <v>0</v>
      </c>
      <c r="AF27" s="141" t="n">
        <v>0</v>
      </c>
      <c r="AG27" s="141" t="n">
        <v>0</v>
      </c>
      <c r="AH27" s="141" t="n">
        <v>0</v>
      </c>
      <c r="AI27" s="141" t="n">
        <v>0</v>
      </c>
      <c r="AJ27" s="141" t="n">
        <v>0</v>
      </c>
      <c r="AK27" s="141" t="n">
        <v>0</v>
      </c>
      <c r="AL27" s="141" t="n">
        <v>0</v>
      </c>
      <c r="AM27" s="141" t="n">
        <v>0</v>
      </c>
      <c r="AN27" s="141" t="n">
        <v>0</v>
      </c>
      <c r="AO27" s="141" t="n">
        <v>0</v>
      </c>
      <c r="AP27" s="141" t="n">
        <v>0</v>
      </c>
      <c r="AQ27" s="141" t="n">
        <v>0</v>
      </c>
      <c r="AR27" s="141" t="n">
        <v>0</v>
      </c>
      <c r="AS27" s="141" t="n">
        <v>0</v>
      </c>
      <c r="AT27" s="141" t="n">
        <v>0</v>
      </c>
      <c r="AU27" s="141" t="n">
        <v>0</v>
      </c>
      <c r="AV27" s="141" t="n">
        <v>0</v>
      </c>
      <c r="AW27" s="141" t="n">
        <v>0</v>
      </c>
      <c r="AX27" s="141" t="n">
        <v>0</v>
      </c>
      <c r="AY27" s="141" t="n">
        <v>0</v>
      </c>
      <c r="AZ27" s="141" t="n">
        <v>0</v>
      </c>
      <c r="BA27" s="141" t="n">
        <v>0</v>
      </c>
      <c r="BB27" s="141" t="n">
        <v>0</v>
      </c>
      <c r="BC27" s="141" t="n">
        <v>0</v>
      </c>
      <c r="BD27" s="141" t="n">
        <v>0</v>
      </c>
      <c r="BE27" s="141" t="n">
        <v>0</v>
      </c>
      <c r="BF27" s="141" t="n">
        <v>0</v>
      </c>
      <c r="BG27" s="141" t="n">
        <v>0</v>
      </c>
      <c r="BH27" s="141" t="n">
        <v>0</v>
      </c>
      <c r="BI27" s="141" t="n">
        <v>0</v>
      </c>
      <c r="BJ27" s="141" t="n">
        <v>0</v>
      </c>
      <c r="BK27" s="141" t="n">
        <v>0</v>
      </c>
      <c r="BL27" s="141" t="n">
        <v>0</v>
      </c>
      <c r="BM27" s="141" t="n">
        <v>0</v>
      </c>
      <c r="BN27" s="141" t="n">
        <v>0</v>
      </c>
      <c r="BO27" s="141" t="n">
        <v>0</v>
      </c>
      <c r="BP27" s="141" t="n">
        <v>0</v>
      </c>
      <c r="BQ27" s="141" t="n">
        <v>0</v>
      </c>
      <c r="BR27" s="141" t="n">
        <v>0</v>
      </c>
      <c r="BS27" s="141" t="n">
        <v>0</v>
      </c>
      <c r="BT27" s="141" t="n">
        <v>0</v>
      </c>
      <c r="BU27" s="141" t="n">
        <v>0</v>
      </c>
      <c r="BV27" s="141" t="n">
        <v>0</v>
      </c>
      <c r="BW27" s="141" t="n">
        <v>0</v>
      </c>
      <c r="BX27" s="141" t="n">
        <v>0</v>
      </c>
      <c r="BY27" s="141" t="n">
        <v>0</v>
      </c>
      <c r="BZ27" s="141" t="n">
        <v>0</v>
      </c>
      <c r="CA27" s="141" t="n">
        <v>0</v>
      </c>
      <c r="CB27" s="141" t="n">
        <v>0</v>
      </c>
      <c r="CC27" s="141" t="n">
        <v>0</v>
      </c>
      <c r="CD27" s="141" t="n">
        <v>0</v>
      </c>
      <c r="CE27" s="141" t="n">
        <v>0</v>
      </c>
      <c r="CF27" s="141" t="n">
        <v>0</v>
      </c>
      <c r="CG27" s="141" t="n">
        <v>0</v>
      </c>
      <c r="CH27" s="141" t="n">
        <v>0</v>
      </c>
      <c r="CI27" s="141" t="n">
        <v>0</v>
      </c>
      <c r="CJ27" s="141" t="n">
        <v>0</v>
      </c>
      <c r="CK27" s="141" t="n">
        <v>0</v>
      </c>
      <c r="CL27" s="141"/>
      <c r="CM27" s="141" t="n">
        <v>0</v>
      </c>
      <c r="CN27" s="141" t="n">
        <v>0</v>
      </c>
      <c r="CO27" s="141" t="n">
        <v>0</v>
      </c>
      <c r="CP27" s="141" t="n">
        <v>0</v>
      </c>
      <c r="CQ27" s="141" t="n">
        <v>0</v>
      </c>
      <c r="CR27" s="141" t="n">
        <v>0</v>
      </c>
      <c r="CS27" s="141" t="n">
        <v>0</v>
      </c>
      <c r="CT27" s="141" t="n">
        <v>0</v>
      </c>
      <c r="CU27" s="141" t="n">
        <v>0</v>
      </c>
      <c r="CV27" s="141" t="n">
        <v>0</v>
      </c>
      <c r="CW27" s="141" t="n">
        <v>0</v>
      </c>
      <c r="CX27" s="141" t="n">
        <v>0</v>
      </c>
      <c r="CY27" s="141" t="n">
        <v>0</v>
      </c>
      <c r="CZ27" s="141" t="n">
        <v>0</v>
      </c>
      <c r="DA27" s="141" t="n">
        <v>0</v>
      </c>
      <c r="DB27" s="141" t="n">
        <v>0</v>
      </c>
      <c r="DC27" s="141" t="n">
        <v>0</v>
      </c>
      <c r="DD27" s="141" t="n">
        <v>0</v>
      </c>
      <c r="DE27" s="141" t="n">
        <v>0</v>
      </c>
      <c r="DF27" s="141" t="n">
        <v>0</v>
      </c>
      <c r="DG27" s="141" t="n">
        <v>0</v>
      </c>
      <c r="DH27" s="141" t="n">
        <v>0</v>
      </c>
      <c r="DI27" s="141" t="n">
        <v>0</v>
      </c>
      <c r="DJ27" s="141" t="n">
        <v>0</v>
      </c>
      <c r="DK27" s="141" t="n">
        <v>0</v>
      </c>
      <c r="DL27" s="141" t="n">
        <v>0</v>
      </c>
      <c r="DM27" s="141" t="n">
        <v>0</v>
      </c>
      <c r="DN27" s="141" t="n">
        <v>0</v>
      </c>
      <c r="DO27" s="141" t="n">
        <v>0</v>
      </c>
      <c r="DP27" s="141"/>
      <c r="DQ27" s="141" t="n">
        <v>0</v>
      </c>
      <c r="DR27" s="141" t="n">
        <v>0</v>
      </c>
      <c r="DS27" s="141" t="n">
        <v>0</v>
      </c>
      <c r="DT27" s="141" t="n">
        <v>0</v>
      </c>
      <c r="DU27" s="141" t="n">
        <v>0</v>
      </c>
      <c r="DV27" s="141" t="n">
        <v>0</v>
      </c>
      <c r="DW27" s="141"/>
      <c r="DX27" s="141" t="n">
        <v>0</v>
      </c>
      <c r="DY27" s="141" t="n">
        <v>0</v>
      </c>
      <c r="DZ27" s="141" t="n">
        <v>0</v>
      </c>
      <c r="EA27" s="141" t="n">
        <v>0</v>
      </c>
      <c r="EB27" s="141" t="n">
        <v>0</v>
      </c>
      <c r="EC27" s="141" t="n">
        <v>0</v>
      </c>
      <c r="ED27" s="141" t="n">
        <v>0</v>
      </c>
      <c r="EE27" s="141" t="n">
        <v>0</v>
      </c>
      <c r="EF27" s="141" t="n">
        <v>0</v>
      </c>
      <c r="EG27" s="141" t="n">
        <v>0</v>
      </c>
      <c r="EH27" s="0"/>
      <c r="EI27" s="109" t="n">
        <f aca="false">ROUND(SUM(F27:EG27),5)</f>
        <v>0</v>
      </c>
      <c r="EK27" s="139" t="n">
        <v>5796</v>
      </c>
      <c r="EM27" s="140" t="n">
        <v>0</v>
      </c>
      <c r="EN27" s="140" t="n">
        <v>0</v>
      </c>
      <c r="EO27" s="140" t="n">
        <v>0</v>
      </c>
      <c r="EP27" s="140" t="n">
        <v>0</v>
      </c>
      <c r="EQ27" s="140" t="n">
        <v>0</v>
      </c>
      <c r="ER27" s="140" t="n">
        <v>0</v>
      </c>
      <c r="ES27" s="140" t="n">
        <v>0</v>
      </c>
      <c r="ET27" s="140" t="n">
        <v>0</v>
      </c>
      <c r="EU27" s="140" t="n">
        <v>0</v>
      </c>
      <c r="EV27" s="140" t="n">
        <v>0</v>
      </c>
      <c r="EW27" s="140" t="n">
        <v>0</v>
      </c>
      <c r="EX27" s="140" t="n">
        <v>0</v>
      </c>
      <c r="EY27" s="140" t="n">
        <v>0</v>
      </c>
      <c r="EZ27" s="140" t="n">
        <v>0</v>
      </c>
      <c r="FA27" s="140" t="n">
        <v>0</v>
      </c>
      <c r="FB27" s="140" t="n">
        <v>0</v>
      </c>
      <c r="FC27" s="140" t="n">
        <v>0</v>
      </c>
      <c r="FD27" s="140" t="n">
        <v>0</v>
      </c>
      <c r="FE27" s="140" t="n">
        <v>0</v>
      </c>
      <c r="FF27" s="140" t="n">
        <v>0</v>
      </c>
      <c r="FG27" s="140" t="n">
        <v>0</v>
      </c>
      <c r="FH27" s="140" t="n">
        <v>0</v>
      </c>
      <c r="FI27" s="140" t="n">
        <v>0</v>
      </c>
      <c r="FJ27" s="140" t="n">
        <v>0</v>
      </c>
      <c r="FK27" s="140" t="n">
        <v>0</v>
      </c>
      <c r="FL27" s="140" t="n">
        <v>0</v>
      </c>
      <c r="FM27" s="140" t="n">
        <v>0</v>
      </c>
      <c r="FN27" s="140" t="n">
        <v>0</v>
      </c>
      <c r="FO27" s="140" t="n">
        <v>0</v>
      </c>
      <c r="FP27" s="140" t="n">
        <v>0</v>
      </c>
      <c r="FQ27" s="140" t="n">
        <v>0</v>
      </c>
      <c r="FR27" s="140" t="n">
        <v>0</v>
      </c>
      <c r="FS27" s="140" t="n">
        <v>0</v>
      </c>
      <c r="FT27" s="140" t="n">
        <v>0</v>
      </c>
      <c r="FU27" s="140" t="n">
        <v>0</v>
      </c>
      <c r="FV27" s="140" t="n">
        <v>0</v>
      </c>
      <c r="FW27" s="140" t="n">
        <v>0</v>
      </c>
      <c r="FX27" s="140" t="n">
        <v>0</v>
      </c>
      <c r="FY27" s="140" t="n">
        <v>0</v>
      </c>
      <c r="FZ27" s="140" t="n">
        <v>0</v>
      </c>
      <c r="GA27" s="140" t="n">
        <v>0</v>
      </c>
      <c r="GB27" s="140" t="n">
        <v>0</v>
      </c>
      <c r="GC27" s="140" t="n">
        <v>0</v>
      </c>
      <c r="GD27" s="140" t="n">
        <v>0</v>
      </c>
      <c r="GE27" s="140" t="n">
        <v>0</v>
      </c>
      <c r="GF27" s="140" t="n">
        <v>0</v>
      </c>
      <c r="GG27" s="140" t="n">
        <v>0</v>
      </c>
      <c r="GH27" s="140" t="n">
        <v>0</v>
      </c>
      <c r="GI27" s="140" t="n">
        <v>0</v>
      </c>
      <c r="GJ27" s="140" t="n">
        <v>0</v>
      </c>
      <c r="GK27" s="140" t="n">
        <v>0</v>
      </c>
      <c r="GL27" s="140" t="n">
        <v>0</v>
      </c>
      <c r="GM27" s="140" t="n">
        <v>0</v>
      </c>
      <c r="GN27" s="140" t="n">
        <v>0</v>
      </c>
      <c r="GO27" s="140" t="n">
        <v>0</v>
      </c>
      <c r="GP27" s="140" t="n">
        <v>0</v>
      </c>
      <c r="GQ27" s="140" t="n">
        <v>0</v>
      </c>
      <c r="GR27" s="140" t="n">
        <v>0</v>
      </c>
      <c r="GS27" s="140" t="n">
        <v>0</v>
      </c>
      <c r="GT27" s="140" t="n">
        <v>0</v>
      </c>
      <c r="GU27" s="140" t="n">
        <v>0</v>
      </c>
      <c r="GV27" s="140" t="n">
        <v>0</v>
      </c>
      <c r="GW27" s="140" t="n">
        <v>0</v>
      </c>
      <c r="GX27" s="140" t="n">
        <v>0</v>
      </c>
      <c r="GY27" s="140" t="n">
        <v>0</v>
      </c>
      <c r="GZ27" s="140" t="n">
        <v>0</v>
      </c>
      <c r="HA27" s="140" t="n">
        <v>0</v>
      </c>
      <c r="HB27" s="140" t="n">
        <v>0</v>
      </c>
      <c r="HC27" s="140" t="n">
        <v>0</v>
      </c>
      <c r="HD27" s="140" t="n">
        <v>0</v>
      </c>
      <c r="HE27" s="140" t="n">
        <v>0</v>
      </c>
      <c r="HF27" s="140" t="n">
        <v>0</v>
      </c>
      <c r="HG27" s="140" t="n">
        <v>0</v>
      </c>
      <c r="HH27" s="140" t="n">
        <v>0</v>
      </c>
      <c r="HI27" s="140" t="n">
        <v>0</v>
      </c>
      <c r="HJ27" s="140" t="n">
        <v>0</v>
      </c>
      <c r="HK27" s="140" t="n">
        <v>0</v>
      </c>
      <c r="HL27" s="140" t="n">
        <v>0</v>
      </c>
      <c r="HM27" s="140" t="n">
        <v>0</v>
      </c>
      <c r="HN27" s="140" t="n">
        <v>0</v>
      </c>
      <c r="HO27" s="140" t="n">
        <v>0</v>
      </c>
      <c r="HP27" s="140" t="n">
        <v>0</v>
      </c>
      <c r="HQ27" s="140" t="n">
        <v>0</v>
      </c>
      <c r="HR27" s="140" t="n">
        <v>0</v>
      </c>
      <c r="HS27" s="140" t="n">
        <v>0</v>
      </c>
      <c r="HT27" s="140" t="n">
        <v>0</v>
      </c>
      <c r="HU27" s="140" t="n">
        <v>0</v>
      </c>
      <c r="HV27" s="140" t="n">
        <v>0</v>
      </c>
      <c r="HW27" s="140" t="n">
        <v>0</v>
      </c>
      <c r="HX27" s="140" t="n">
        <v>0</v>
      </c>
      <c r="HY27" s="140" t="n">
        <v>0</v>
      </c>
      <c r="HZ27" s="140" t="n">
        <v>0</v>
      </c>
      <c r="IA27" s="140" t="n">
        <v>0</v>
      </c>
      <c r="IB27" s="140" t="n">
        <v>0</v>
      </c>
      <c r="IC27" s="140" t="n">
        <v>0</v>
      </c>
      <c r="ID27" s="140" t="n">
        <v>0</v>
      </c>
      <c r="IE27" s="140" t="n">
        <v>0</v>
      </c>
      <c r="IF27" s="140" t="n">
        <v>0</v>
      </c>
      <c r="IG27" s="140" t="n">
        <v>0</v>
      </c>
      <c r="IH27" s="140" t="n">
        <v>0</v>
      </c>
      <c r="II27" s="140" t="n">
        <v>0</v>
      </c>
      <c r="IJ27" s="140" t="n">
        <v>0</v>
      </c>
      <c r="IK27" s="140" t="n">
        <v>0</v>
      </c>
      <c r="IL27" s="140" t="n">
        <v>0</v>
      </c>
      <c r="IM27" s="140" t="n">
        <v>0</v>
      </c>
      <c r="IN27" s="140" t="n">
        <v>0</v>
      </c>
      <c r="IO27" s="140" t="n">
        <v>0</v>
      </c>
      <c r="IP27" s="140" t="n">
        <v>0</v>
      </c>
      <c r="IQ27" s="140" t="n">
        <v>0</v>
      </c>
      <c r="IR27" s="140" t="n">
        <v>0</v>
      </c>
      <c r="IS27" s="140" t="n">
        <v>0</v>
      </c>
      <c r="IT27" s="140" t="n">
        <v>0</v>
      </c>
      <c r="IU27" s="140" t="n">
        <v>0</v>
      </c>
      <c r="IV27" s="140" t="n">
        <v>0</v>
      </c>
      <c r="IW27" s="140" t="n">
        <v>0</v>
      </c>
      <c r="IX27" s="140" t="n">
        <v>0</v>
      </c>
      <c r="IY27" s="140" t="n">
        <v>0</v>
      </c>
      <c r="IZ27" s="140" t="n">
        <v>0</v>
      </c>
      <c r="JA27" s="140" t="n">
        <v>0</v>
      </c>
      <c r="JB27" s="140" t="n">
        <v>0</v>
      </c>
      <c r="JC27" s="140" t="n">
        <v>0</v>
      </c>
      <c r="JD27" s="140" t="n">
        <v>0</v>
      </c>
      <c r="JE27" s="140" t="n">
        <v>0</v>
      </c>
      <c r="JF27" s="140" t="n">
        <v>0</v>
      </c>
      <c r="JG27" s="140" t="n">
        <v>0</v>
      </c>
      <c r="JH27" s="140" t="n">
        <v>0</v>
      </c>
      <c r="JI27" s="140" t="n">
        <v>0</v>
      </c>
      <c r="JJ27" s="140" t="n">
        <v>0</v>
      </c>
      <c r="JK27" s="140" t="n">
        <v>0</v>
      </c>
      <c r="JL27" s="140" t="n">
        <v>0</v>
      </c>
      <c r="JM27" s="140" t="n">
        <v>0</v>
      </c>
      <c r="JN27" s="140" t="n">
        <v>0</v>
      </c>
      <c r="JO27" s="140" t="n">
        <v>0</v>
      </c>
      <c r="JP27" s="140" t="n">
        <v>0</v>
      </c>
    </row>
    <row r="28" customFormat="false" ht="14.9" hidden="false" customHeight="false" outlineLevel="0" collapsed="false">
      <c r="A28" s="76"/>
      <c r="B28" s="76"/>
      <c r="C28" s="76"/>
      <c r="D28" s="76"/>
      <c r="E28" s="76" t="s">
        <v>542</v>
      </c>
      <c r="F28" s="141" t="n">
        <v>0</v>
      </c>
      <c r="G28" s="141" t="n">
        <v>0</v>
      </c>
      <c r="H28" s="141" t="n">
        <v>0</v>
      </c>
      <c r="I28" s="141" t="n">
        <v>0</v>
      </c>
      <c r="J28" s="141" t="n">
        <v>0</v>
      </c>
      <c r="K28" s="141" t="n">
        <v>0</v>
      </c>
      <c r="L28" s="141" t="n">
        <v>0</v>
      </c>
      <c r="M28" s="141" t="n">
        <v>0</v>
      </c>
      <c r="N28" s="141" t="n">
        <v>0</v>
      </c>
      <c r="O28" s="141" t="n">
        <v>0</v>
      </c>
      <c r="P28" s="141" t="n">
        <v>0</v>
      </c>
      <c r="Q28" s="141" t="n">
        <v>0</v>
      </c>
      <c r="R28" s="141" t="n">
        <v>0</v>
      </c>
      <c r="S28" s="141" t="n">
        <v>0</v>
      </c>
      <c r="T28" s="141" t="n">
        <v>0</v>
      </c>
      <c r="U28" s="141" t="n">
        <v>0</v>
      </c>
      <c r="V28" s="141" t="n">
        <v>0</v>
      </c>
      <c r="W28" s="141" t="n">
        <v>0</v>
      </c>
      <c r="X28" s="141" t="n">
        <v>0</v>
      </c>
      <c r="Y28" s="141" t="n">
        <v>0</v>
      </c>
      <c r="Z28" s="141" t="n">
        <v>0</v>
      </c>
      <c r="AA28" s="141" t="n">
        <v>0</v>
      </c>
      <c r="AB28" s="141" t="n">
        <v>0</v>
      </c>
      <c r="AC28" s="141" t="n">
        <v>0</v>
      </c>
      <c r="AD28" s="141" t="n">
        <v>0</v>
      </c>
      <c r="AE28" s="141" t="n">
        <v>0</v>
      </c>
      <c r="AF28" s="141" t="n">
        <v>0</v>
      </c>
      <c r="AG28" s="141" t="n">
        <v>0</v>
      </c>
      <c r="AH28" s="141" t="n">
        <v>0</v>
      </c>
      <c r="AI28" s="141" t="n">
        <v>0</v>
      </c>
      <c r="AJ28" s="141" t="n">
        <v>0</v>
      </c>
      <c r="AK28" s="141" t="n">
        <v>0</v>
      </c>
      <c r="AL28" s="141" t="n">
        <v>0</v>
      </c>
      <c r="AM28" s="141" t="n">
        <v>0</v>
      </c>
      <c r="AN28" s="141" t="n">
        <v>0</v>
      </c>
      <c r="AO28" s="141" t="n">
        <v>0</v>
      </c>
      <c r="AP28" s="141" t="n">
        <v>0</v>
      </c>
      <c r="AQ28" s="141" t="n">
        <v>0</v>
      </c>
      <c r="AR28" s="141" t="n">
        <v>0</v>
      </c>
      <c r="AS28" s="141" t="n">
        <v>0</v>
      </c>
      <c r="AT28" s="141" t="n">
        <v>0</v>
      </c>
      <c r="AU28" s="141" t="n">
        <v>0</v>
      </c>
      <c r="AV28" s="141" t="n">
        <v>0</v>
      </c>
      <c r="AW28" s="141" t="n">
        <v>0</v>
      </c>
      <c r="AX28" s="141" t="n">
        <v>0</v>
      </c>
      <c r="AY28" s="141" t="n">
        <v>0</v>
      </c>
      <c r="AZ28" s="141" t="n">
        <v>0</v>
      </c>
      <c r="BA28" s="141" t="n">
        <v>0</v>
      </c>
      <c r="BB28" s="141" t="n">
        <v>0</v>
      </c>
      <c r="BC28" s="141" t="n">
        <v>0</v>
      </c>
      <c r="BD28" s="141" t="n">
        <v>0</v>
      </c>
      <c r="BE28" s="141" t="n">
        <v>0</v>
      </c>
      <c r="BF28" s="141" t="n">
        <v>0</v>
      </c>
      <c r="BG28" s="141" t="n">
        <v>0</v>
      </c>
      <c r="BH28" s="141" t="n">
        <v>0</v>
      </c>
      <c r="BI28" s="141" t="n">
        <v>0</v>
      </c>
      <c r="BJ28" s="141" t="n">
        <v>0</v>
      </c>
      <c r="BK28" s="141" t="n">
        <v>0</v>
      </c>
      <c r="BL28" s="141" t="n">
        <v>0</v>
      </c>
      <c r="BM28" s="141" t="n">
        <v>0</v>
      </c>
      <c r="BN28" s="141" t="n">
        <v>0</v>
      </c>
      <c r="BO28" s="141" t="n">
        <v>0</v>
      </c>
      <c r="BP28" s="141" t="n">
        <v>0</v>
      </c>
      <c r="BQ28" s="141" t="n">
        <v>0</v>
      </c>
      <c r="BR28" s="141" t="n">
        <v>0</v>
      </c>
      <c r="BS28" s="141" t="n">
        <v>0</v>
      </c>
      <c r="BT28" s="141" t="n">
        <v>0</v>
      </c>
      <c r="BU28" s="141" t="n">
        <v>0</v>
      </c>
      <c r="BV28" s="141" t="n">
        <v>0</v>
      </c>
      <c r="BW28" s="141" t="n">
        <v>0</v>
      </c>
      <c r="BX28" s="141" t="n">
        <v>0</v>
      </c>
      <c r="BY28" s="141" t="n">
        <v>0</v>
      </c>
      <c r="BZ28" s="141" t="n">
        <v>0</v>
      </c>
      <c r="CA28" s="141" t="n">
        <v>0</v>
      </c>
      <c r="CB28" s="141" t="n">
        <v>0</v>
      </c>
      <c r="CC28" s="141" t="n">
        <v>0</v>
      </c>
      <c r="CD28" s="141" t="n">
        <v>0</v>
      </c>
      <c r="CE28" s="141" t="n">
        <v>0</v>
      </c>
      <c r="CF28" s="141" t="n">
        <v>0</v>
      </c>
      <c r="CG28" s="141" t="n">
        <v>0</v>
      </c>
      <c r="CH28" s="141" t="n">
        <v>0</v>
      </c>
      <c r="CI28" s="141" t="n">
        <v>0</v>
      </c>
      <c r="CJ28" s="141" t="n">
        <v>0</v>
      </c>
      <c r="CK28" s="141" t="n">
        <v>0</v>
      </c>
      <c r="CL28" s="141" t="n">
        <v>0</v>
      </c>
      <c r="CM28" s="141" t="n">
        <v>0</v>
      </c>
      <c r="CN28" s="141" t="n">
        <v>0</v>
      </c>
      <c r="CO28" s="141" t="n">
        <v>0</v>
      </c>
      <c r="CP28" s="141" t="n">
        <v>0</v>
      </c>
      <c r="CQ28" s="141" t="n">
        <v>0</v>
      </c>
      <c r="CR28" s="141" t="n">
        <v>0</v>
      </c>
      <c r="CS28" s="141" t="n">
        <v>0</v>
      </c>
      <c r="CT28" s="141" t="n">
        <v>0</v>
      </c>
      <c r="CU28" s="141" t="n">
        <v>0</v>
      </c>
      <c r="CV28" s="141" t="n">
        <v>0</v>
      </c>
      <c r="CW28" s="141" t="n">
        <v>0</v>
      </c>
      <c r="CX28" s="141" t="n">
        <v>0</v>
      </c>
      <c r="CY28" s="141" t="n">
        <v>0</v>
      </c>
      <c r="CZ28" s="141" t="n">
        <v>0</v>
      </c>
      <c r="DA28" s="141" t="n">
        <v>0</v>
      </c>
      <c r="DB28" s="141" t="n">
        <v>0</v>
      </c>
      <c r="DC28" s="141" t="n">
        <v>0</v>
      </c>
      <c r="DD28" s="141" t="n">
        <v>0</v>
      </c>
      <c r="DE28" s="141" t="n">
        <v>0</v>
      </c>
      <c r="DF28" s="141" t="n">
        <v>0</v>
      </c>
      <c r="DG28" s="141" t="n">
        <v>0</v>
      </c>
      <c r="DH28" s="141" t="n">
        <v>0</v>
      </c>
      <c r="DI28" s="141" t="n">
        <v>0</v>
      </c>
      <c r="DJ28" s="141" t="n">
        <v>0</v>
      </c>
      <c r="DK28" s="141" t="n">
        <v>0</v>
      </c>
      <c r="DL28" s="141" t="n">
        <v>0</v>
      </c>
      <c r="DM28" s="141" t="n">
        <v>0</v>
      </c>
      <c r="DN28" s="141" t="n">
        <v>0</v>
      </c>
      <c r="DO28" s="141" t="n">
        <v>0</v>
      </c>
      <c r="DP28" s="141" t="n">
        <v>0</v>
      </c>
      <c r="DQ28" s="141" t="n">
        <v>0</v>
      </c>
      <c r="DR28" s="141" t="n">
        <v>0</v>
      </c>
      <c r="DS28" s="141" t="n">
        <v>0</v>
      </c>
      <c r="DT28" s="141" t="n">
        <v>0</v>
      </c>
      <c r="DU28" s="141" t="n">
        <v>0</v>
      </c>
      <c r="DV28" s="141" t="n">
        <v>0</v>
      </c>
      <c r="DW28" s="141" t="n">
        <v>0</v>
      </c>
      <c r="DX28" s="141" t="n">
        <v>0</v>
      </c>
      <c r="DY28" s="141" t="n">
        <v>0</v>
      </c>
      <c r="DZ28" s="141" t="n">
        <v>0</v>
      </c>
      <c r="EA28" s="141" t="n">
        <v>0</v>
      </c>
      <c r="EB28" s="141" t="n">
        <v>0</v>
      </c>
      <c r="EC28" s="141" t="n">
        <v>0</v>
      </c>
      <c r="ED28" s="141" t="n">
        <v>0</v>
      </c>
      <c r="EE28" s="141" t="n">
        <v>0</v>
      </c>
      <c r="EF28" s="141" t="n">
        <v>0</v>
      </c>
      <c r="EG28" s="141" t="n">
        <v>0</v>
      </c>
      <c r="EH28" s="0"/>
      <c r="EI28" s="109" t="n">
        <f aca="false">ROUND(SUM(F28:EG28),5)</f>
        <v>0</v>
      </c>
      <c r="EK28" s="139" t="n">
        <v>31350</v>
      </c>
      <c r="EM28" s="140" t="n">
        <v>0</v>
      </c>
      <c r="EN28" s="140" t="n">
        <v>0</v>
      </c>
      <c r="EO28" s="140" t="n">
        <v>0</v>
      </c>
      <c r="EP28" s="140" t="n">
        <v>0</v>
      </c>
      <c r="EQ28" s="140" t="n">
        <v>0</v>
      </c>
      <c r="ER28" s="140" t="n">
        <v>0</v>
      </c>
      <c r="ES28" s="140" t="n">
        <v>0</v>
      </c>
      <c r="ET28" s="140" t="n">
        <v>0</v>
      </c>
      <c r="EU28" s="140" t="n">
        <v>0</v>
      </c>
      <c r="EV28" s="140" t="n">
        <v>0</v>
      </c>
      <c r="EW28" s="140" t="n">
        <v>0</v>
      </c>
      <c r="EX28" s="140" t="n">
        <v>0</v>
      </c>
      <c r="EY28" s="140" t="n">
        <v>0</v>
      </c>
      <c r="EZ28" s="140" t="n">
        <v>0</v>
      </c>
      <c r="FA28" s="140" t="n">
        <v>0</v>
      </c>
      <c r="FB28" s="140" t="n">
        <v>0</v>
      </c>
      <c r="FC28" s="140" t="n">
        <v>0</v>
      </c>
      <c r="FD28" s="140" t="n">
        <v>0</v>
      </c>
      <c r="FE28" s="140" t="n">
        <v>0</v>
      </c>
      <c r="FF28" s="140" t="n">
        <v>0</v>
      </c>
      <c r="FG28" s="140" t="n">
        <v>0</v>
      </c>
      <c r="FH28" s="140" t="n">
        <v>0</v>
      </c>
      <c r="FI28" s="140" t="n">
        <v>0</v>
      </c>
      <c r="FJ28" s="140" t="n">
        <v>0</v>
      </c>
      <c r="FK28" s="140" t="n">
        <v>0</v>
      </c>
      <c r="FL28" s="140" t="n">
        <v>0</v>
      </c>
      <c r="FM28" s="140" t="n">
        <v>0</v>
      </c>
      <c r="FN28" s="140" t="n">
        <v>0</v>
      </c>
      <c r="FO28" s="140" t="n">
        <v>0</v>
      </c>
      <c r="FP28" s="140" t="n">
        <v>0</v>
      </c>
      <c r="FQ28" s="140" t="n">
        <v>0</v>
      </c>
      <c r="FR28" s="140" t="n">
        <v>0</v>
      </c>
      <c r="FS28" s="140" t="n">
        <v>0</v>
      </c>
      <c r="FT28" s="140" t="n">
        <v>0</v>
      </c>
      <c r="FU28" s="140" t="n">
        <v>0</v>
      </c>
      <c r="FV28" s="140" t="n">
        <v>0</v>
      </c>
      <c r="FW28" s="140" t="n">
        <v>0</v>
      </c>
      <c r="FX28" s="140" t="n">
        <v>0</v>
      </c>
      <c r="FY28" s="140" t="n">
        <v>0</v>
      </c>
      <c r="FZ28" s="140" t="n">
        <v>0</v>
      </c>
      <c r="GA28" s="140" t="n">
        <v>0</v>
      </c>
      <c r="GB28" s="140" t="n">
        <v>0</v>
      </c>
      <c r="GC28" s="140" t="n">
        <v>0</v>
      </c>
      <c r="GD28" s="140" t="n">
        <v>0</v>
      </c>
      <c r="GE28" s="140" t="n">
        <v>0</v>
      </c>
      <c r="GF28" s="140" t="n">
        <v>0</v>
      </c>
      <c r="GG28" s="140" t="n">
        <v>0</v>
      </c>
      <c r="GH28" s="140" t="n">
        <v>0</v>
      </c>
      <c r="GI28" s="140" t="n">
        <v>0</v>
      </c>
      <c r="GJ28" s="140" t="n">
        <v>0</v>
      </c>
      <c r="GK28" s="140" t="n">
        <v>0</v>
      </c>
      <c r="GL28" s="140" t="n">
        <v>0</v>
      </c>
      <c r="GM28" s="140" t="n">
        <v>0</v>
      </c>
      <c r="GN28" s="140" t="n">
        <v>0</v>
      </c>
      <c r="GO28" s="140" t="n">
        <v>0</v>
      </c>
      <c r="GP28" s="140" t="n">
        <v>0</v>
      </c>
      <c r="GQ28" s="140" t="n">
        <v>0</v>
      </c>
      <c r="GR28" s="140" t="n">
        <v>0</v>
      </c>
      <c r="GS28" s="140" t="n">
        <v>0</v>
      </c>
      <c r="GT28" s="140" t="n">
        <v>0</v>
      </c>
      <c r="GU28" s="140" t="n">
        <v>0</v>
      </c>
      <c r="GV28" s="140" t="n">
        <v>0</v>
      </c>
      <c r="GW28" s="140" t="n">
        <v>0</v>
      </c>
      <c r="GX28" s="140" t="n">
        <v>0</v>
      </c>
      <c r="GY28" s="140" t="n">
        <v>0</v>
      </c>
      <c r="GZ28" s="140" t="n">
        <v>0</v>
      </c>
      <c r="HA28" s="140" t="n">
        <v>0</v>
      </c>
      <c r="HB28" s="140" t="n">
        <v>0</v>
      </c>
      <c r="HC28" s="140" t="n">
        <v>0</v>
      </c>
      <c r="HD28" s="140" t="n">
        <v>0</v>
      </c>
      <c r="HE28" s="140" t="n">
        <v>0</v>
      </c>
      <c r="HF28" s="140" t="n">
        <v>0</v>
      </c>
      <c r="HG28" s="140" t="n">
        <v>0</v>
      </c>
      <c r="HH28" s="140" t="n">
        <v>0</v>
      </c>
      <c r="HI28" s="140" t="n">
        <v>0</v>
      </c>
      <c r="HJ28" s="140" t="n">
        <v>0</v>
      </c>
      <c r="HK28" s="140" t="n">
        <v>0</v>
      </c>
      <c r="HL28" s="140" t="n">
        <v>0</v>
      </c>
      <c r="HM28" s="140" t="n">
        <v>0</v>
      </c>
      <c r="HN28" s="140" t="n">
        <v>0</v>
      </c>
      <c r="HO28" s="140" t="n">
        <v>0</v>
      </c>
      <c r="HP28" s="140" t="n">
        <v>0</v>
      </c>
      <c r="HQ28" s="140" t="n">
        <v>0</v>
      </c>
      <c r="HR28" s="140" t="n">
        <v>0</v>
      </c>
      <c r="HS28" s="140" t="n">
        <v>0</v>
      </c>
      <c r="HT28" s="140" t="n">
        <v>0</v>
      </c>
      <c r="HU28" s="140" t="n">
        <v>0</v>
      </c>
      <c r="HV28" s="140" t="n">
        <v>0</v>
      </c>
      <c r="HW28" s="140" t="n">
        <v>0</v>
      </c>
      <c r="HX28" s="140" t="n">
        <v>0</v>
      </c>
      <c r="HY28" s="140" t="n">
        <v>0</v>
      </c>
      <c r="HZ28" s="140" t="n">
        <v>0</v>
      </c>
      <c r="IA28" s="140" t="n">
        <v>0</v>
      </c>
      <c r="IB28" s="140" t="n">
        <v>0</v>
      </c>
      <c r="IC28" s="140" t="n">
        <v>0</v>
      </c>
      <c r="ID28" s="140" t="n">
        <v>0</v>
      </c>
      <c r="IE28" s="140" t="n">
        <v>0</v>
      </c>
      <c r="IF28" s="140" t="n">
        <v>0</v>
      </c>
      <c r="IG28" s="140" t="n">
        <v>0</v>
      </c>
      <c r="IH28" s="140" t="n">
        <v>0</v>
      </c>
      <c r="II28" s="140" t="n">
        <v>0</v>
      </c>
      <c r="IJ28" s="140" t="n">
        <v>0</v>
      </c>
      <c r="IK28" s="140" t="n">
        <v>0</v>
      </c>
      <c r="IL28" s="140" t="n">
        <v>0</v>
      </c>
      <c r="IM28" s="140" t="n">
        <v>0</v>
      </c>
      <c r="IN28" s="140" t="n">
        <v>0</v>
      </c>
      <c r="IO28" s="140" t="n">
        <v>0</v>
      </c>
      <c r="IP28" s="140" t="n">
        <v>0</v>
      </c>
      <c r="IQ28" s="140" t="n">
        <v>0</v>
      </c>
      <c r="IR28" s="140" t="n">
        <v>0</v>
      </c>
      <c r="IS28" s="140" t="n">
        <v>0</v>
      </c>
      <c r="IT28" s="140" t="n">
        <v>0</v>
      </c>
      <c r="IU28" s="140" t="n">
        <v>0</v>
      </c>
      <c r="IV28" s="140" t="n">
        <v>0</v>
      </c>
      <c r="IW28" s="140" t="n">
        <v>0</v>
      </c>
      <c r="IX28" s="140" t="n">
        <v>0</v>
      </c>
      <c r="IY28" s="140" t="n">
        <v>0</v>
      </c>
      <c r="IZ28" s="140" t="n">
        <v>0</v>
      </c>
      <c r="JA28" s="140" t="n">
        <v>0</v>
      </c>
      <c r="JB28" s="140" t="n">
        <v>0</v>
      </c>
      <c r="JC28" s="140" t="n">
        <v>0</v>
      </c>
      <c r="JD28" s="140" t="n">
        <v>0</v>
      </c>
      <c r="JE28" s="140" t="n">
        <v>0</v>
      </c>
      <c r="JF28" s="140" t="n">
        <v>0</v>
      </c>
      <c r="JG28" s="140" t="n">
        <v>0</v>
      </c>
      <c r="JH28" s="140" t="n">
        <v>0</v>
      </c>
      <c r="JI28" s="140" t="n">
        <v>0</v>
      </c>
      <c r="JJ28" s="140" t="n">
        <v>0</v>
      </c>
      <c r="JK28" s="140" t="n">
        <v>0</v>
      </c>
      <c r="JL28" s="140" t="n">
        <v>0</v>
      </c>
      <c r="JM28" s="140" t="n">
        <v>0</v>
      </c>
      <c r="JN28" s="140" t="n">
        <v>0</v>
      </c>
      <c r="JO28" s="140" t="n">
        <v>0</v>
      </c>
      <c r="JP28" s="140" t="n">
        <v>0</v>
      </c>
    </row>
    <row r="29" customFormat="false" ht="14.9" hidden="false" customHeight="false" outlineLevel="0" collapsed="false">
      <c r="A29" s="76"/>
      <c r="B29" s="76"/>
      <c r="C29" s="76"/>
      <c r="D29" s="76"/>
      <c r="E29" s="76" t="s">
        <v>78</v>
      </c>
      <c r="F29" s="141" t="n">
        <v>0</v>
      </c>
      <c r="G29" s="141" t="n">
        <v>0</v>
      </c>
      <c r="H29" s="141" t="n">
        <v>0</v>
      </c>
      <c r="I29" s="141" t="n">
        <v>0</v>
      </c>
      <c r="J29" s="141" t="n">
        <v>0</v>
      </c>
      <c r="K29" s="141" t="n">
        <v>0</v>
      </c>
      <c r="L29" s="141" t="n">
        <v>0</v>
      </c>
      <c r="M29" s="141" t="n">
        <v>0</v>
      </c>
      <c r="N29" s="141" t="n">
        <v>0</v>
      </c>
      <c r="O29" s="141" t="n">
        <v>0</v>
      </c>
      <c r="P29" s="141" t="n">
        <v>0</v>
      </c>
      <c r="Q29" s="141" t="n">
        <v>0</v>
      </c>
      <c r="R29" s="141" t="n">
        <v>0</v>
      </c>
      <c r="S29" s="141" t="n">
        <v>0</v>
      </c>
      <c r="T29" s="141" t="n">
        <v>0</v>
      </c>
      <c r="U29" s="141" t="n">
        <v>0</v>
      </c>
      <c r="V29" s="141" t="n">
        <v>0</v>
      </c>
      <c r="W29" s="141" t="n">
        <v>0</v>
      </c>
      <c r="X29" s="141" t="n">
        <v>0</v>
      </c>
      <c r="Y29" s="141" t="n">
        <v>0</v>
      </c>
      <c r="Z29" s="141" t="n">
        <v>0</v>
      </c>
      <c r="AA29" s="141" t="n">
        <v>0</v>
      </c>
      <c r="AB29" s="141" t="n">
        <v>0</v>
      </c>
      <c r="AC29" s="141" t="n">
        <v>0</v>
      </c>
      <c r="AD29" s="141" t="n">
        <v>0</v>
      </c>
      <c r="AE29" s="141" t="n">
        <v>0</v>
      </c>
      <c r="AF29" s="141" t="n">
        <v>0</v>
      </c>
      <c r="AG29" s="141" t="n">
        <v>0</v>
      </c>
      <c r="AH29" s="141" t="n">
        <v>0</v>
      </c>
      <c r="AI29" s="141" t="n">
        <v>0</v>
      </c>
      <c r="AJ29" s="141" t="n">
        <v>0</v>
      </c>
      <c r="AK29" s="141" t="n">
        <v>0</v>
      </c>
      <c r="AL29" s="141" t="n">
        <v>0</v>
      </c>
      <c r="AM29" s="141" t="n">
        <v>0</v>
      </c>
      <c r="AN29" s="141" t="n">
        <v>0</v>
      </c>
      <c r="AO29" s="141" t="n">
        <v>0</v>
      </c>
      <c r="AP29" s="141" t="n">
        <v>0</v>
      </c>
      <c r="AQ29" s="141" t="n">
        <v>0</v>
      </c>
      <c r="AR29" s="141" t="n">
        <v>0</v>
      </c>
      <c r="AS29" s="141" t="n">
        <v>0</v>
      </c>
      <c r="AT29" s="141" t="n">
        <v>0</v>
      </c>
      <c r="AU29" s="141" t="n">
        <v>0</v>
      </c>
      <c r="AV29" s="141" t="n">
        <v>0</v>
      </c>
      <c r="AW29" s="141" t="n">
        <v>0</v>
      </c>
      <c r="AX29" s="141" t="n">
        <v>0</v>
      </c>
      <c r="AY29" s="141" t="n">
        <v>0</v>
      </c>
      <c r="AZ29" s="141" t="n">
        <v>0</v>
      </c>
      <c r="BA29" s="141" t="n">
        <v>0</v>
      </c>
      <c r="BB29" s="141" t="n">
        <v>0</v>
      </c>
      <c r="BC29" s="141" t="n">
        <v>0</v>
      </c>
      <c r="BD29" s="141" t="n">
        <v>0</v>
      </c>
      <c r="BE29" s="141" t="n">
        <v>0</v>
      </c>
      <c r="BF29" s="141" t="n">
        <v>0</v>
      </c>
      <c r="BG29" s="141" t="n">
        <v>0</v>
      </c>
      <c r="BH29" s="141" t="n">
        <v>0</v>
      </c>
      <c r="BI29" s="141" t="n">
        <v>0</v>
      </c>
      <c r="BJ29" s="141" t="n">
        <v>0</v>
      </c>
      <c r="BK29" s="141" t="n">
        <v>0</v>
      </c>
      <c r="BL29" s="141" t="n">
        <v>0</v>
      </c>
      <c r="BM29" s="141" t="n">
        <v>0</v>
      </c>
      <c r="BN29" s="141" t="n">
        <v>0</v>
      </c>
      <c r="BO29" s="141" t="n">
        <v>0</v>
      </c>
      <c r="BP29" s="141" t="n">
        <v>0</v>
      </c>
      <c r="BQ29" s="141" t="n">
        <v>0</v>
      </c>
      <c r="BR29" s="141" t="n">
        <v>0</v>
      </c>
      <c r="BS29" s="141" t="n">
        <v>0</v>
      </c>
      <c r="BT29" s="141" t="n">
        <v>0</v>
      </c>
      <c r="BU29" s="141" t="n">
        <v>0</v>
      </c>
      <c r="BV29" s="141" t="n">
        <v>0</v>
      </c>
      <c r="BW29" s="141" t="n">
        <v>0</v>
      </c>
      <c r="BX29" s="141" t="n">
        <v>0</v>
      </c>
      <c r="BY29" s="141" t="n">
        <v>0</v>
      </c>
      <c r="BZ29" s="141" t="n">
        <v>0</v>
      </c>
      <c r="CA29" s="141" t="n">
        <v>0</v>
      </c>
      <c r="CB29" s="141" t="n">
        <v>0</v>
      </c>
      <c r="CC29" s="141" t="n">
        <v>0</v>
      </c>
      <c r="CD29" s="141" t="n">
        <v>0</v>
      </c>
      <c r="CE29" s="141" t="n">
        <v>0</v>
      </c>
      <c r="CF29" s="141" t="n">
        <v>0</v>
      </c>
      <c r="CG29" s="141" t="n">
        <v>0</v>
      </c>
      <c r="CH29" s="141" t="n">
        <v>0</v>
      </c>
      <c r="CI29" s="141" t="n">
        <v>0</v>
      </c>
      <c r="CJ29" s="141" t="n">
        <v>0</v>
      </c>
      <c r="CK29" s="141" t="n">
        <v>0</v>
      </c>
      <c r="CL29" s="141"/>
      <c r="CM29" s="141" t="n">
        <v>0</v>
      </c>
      <c r="CN29" s="141" t="n">
        <v>0</v>
      </c>
      <c r="CO29" s="141" t="n">
        <v>0</v>
      </c>
      <c r="CP29" s="141" t="n">
        <v>0</v>
      </c>
      <c r="CQ29" s="141" t="n">
        <v>0</v>
      </c>
      <c r="CR29" s="141" t="n">
        <v>0</v>
      </c>
      <c r="CS29" s="141" t="n">
        <v>0</v>
      </c>
      <c r="CT29" s="141" t="n">
        <v>0</v>
      </c>
      <c r="CU29" s="141" t="n">
        <v>0</v>
      </c>
      <c r="CV29" s="141" t="n">
        <v>0</v>
      </c>
      <c r="CW29" s="141" t="n">
        <v>0</v>
      </c>
      <c r="CX29" s="141" t="n">
        <v>0</v>
      </c>
      <c r="CY29" s="141" t="n">
        <v>0</v>
      </c>
      <c r="CZ29" s="141" t="n">
        <v>0</v>
      </c>
      <c r="DA29" s="141" t="n">
        <v>0</v>
      </c>
      <c r="DB29" s="141" t="n">
        <v>0</v>
      </c>
      <c r="DC29" s="141" t="n">
        <v>0</v>
      </c>
      <c r="DD29" s="141" t="n">
        <v>0</v>
      </c>
      <c r="DE29" s="141" t="n">
        <v>0</v>
      </c>
      <c r="DF29" s="141" t="n">
        <v>0</v>
      </c>
      <c r="DG29" s="141" t="n">
        <v>0</v>
      </c>
      <c r="DH29" s="141" t="n">
        <v>0</v>
      </c>
      <c r="DI29" s="141" t="n">
        <v>0</v>
      </c>
      <c r="DJ29" s="141" t="n">
        <v>0</v>
      </c>
      <c r="DK29" s="141" t="n">
        <v>0</v>
      </c>
      <c r="DL29" s="141" t="n">
        <v>0</v>
      </c>
      <c r="DM29" s="141" t="n">
        <v>0</v>
      </c>
      <c r="DN29" s="141" t="n">
        <v>0</v>
      </c>
      <c r="DO29" s="141" t="n">
        <v>0</v>
      </c>
      <c r="DP29" s="141"/>
      <c r="DQ29" s="141" t="n">
        <v>0</v>
      </c>
      <c r="DR29" s="141" t="n">
        <v>0</v>
      </c>
      <c r="DS29" s="141" t="n">
        <v>0</v>
      </c>
      <c r="DT29" s="141" t="n">
        <v>0</v>
      </c>
      <c r="DU29" s="141" t="n">
        <v>0</v>
      </c>
      <c r="DV29" s="141" t="n">
        <v>0</v>
      </c>
      <c r="DW29" s="141"/>
      <c r="DX29" s="141" t="n">
        <v>0</v>
      </c>
      <c r="DY29" s="141" t="n">
        <v>0</v>
      </c>
      <c r="DZ29" s="141" t="n">
        <v>0</v>
      </c>
      <c r="EA29" s="141" t="n">
        <v>0</v>
      </c>
      <c r="EB29" s="141" t="n">
        <v>0</v>
      </c>
      <c r="EC29" s="141" t="n">
        <v>0</v>
      </c>
      <c r="ED29" s="141" t="n">
        <v>0</v>
      </c>
      <c r="EE29" s="141" t="n">
        <v>0</v>
      </c>
      <c r="EF29" s="141" t="n">
        <v>0</v>
      </c>
      <c r="EG29" s="141" t="n">
        <v>0</v>
      </c>
      <c r="EH29" s="0"/>
      <c r="EI29" s="109" t="n">
        <f aca="false">ROUND(SUM(F29:EG29),5)</f>
        <v>0</v>
      </c>
      <c r="EK29" s="139" t="n">
        <v>30551</v>
      </c>
      <c r="EM29" s="140" t="n">
        <v>0</v>
      </c>
      <c r="EN29" s="140" t="n">
        <v>0</v>
      </c>
      <c r="EO29" s="140" t="n">
        <v>0</v>
      </c>
      <c r="EP29" s="140" t="n">
        <v>0</v>
      </c>
      <c r="EQ29" s="140" t="n">
        <v>0</v>
      </c>
      <c r="ER29" s="140" t="n">
        <v>0</v>
      </c>
      <c r="ES29" s="140" t="n">
        <v>0</v>
      </c>
      <c r="ET29" s="140" t="n">
        <v>0</v>
      </c>
      <c r="EU29" s="140" t="n">
        <v>0</v>
      </c>
      <c r="EV29" s="140" t="n">
        <v>0</v>
      </c>
      <c r="EW29" s="140" t="n">
        <v>0</v>
      </c>
      <c r="EX29" s="140" t="n">
        <v>0</v>
      </c>
      <c r="EY29" s="140" t="n">
        <v>0</v>
      </c>
      <c r="EZ29" s="140" t="n">
        <v>0</v>
      </c>
      <c r="FA29" s="140" t="n">
        <v>0</v>
      </c>
      <c r="FB29" s="140" t="n">
        <v>0</v>
      </c>
      <c r="FC29" s="140" t="n">
        <v>0</v>
      </c>
      <c r="FD29" s="140" t="n">
        <v>0</v>
      </c>
      <c r="FE29" s="140" t="n">
        <v>0</v>
      </c>
      <c r="FF29" s="140" t="n">
        <v>0</v>
      </c>
      <c r="FG29" s="140" t="n">
        <v>0</v>
      </c>
      <c r="FH29" s="140" t="n">
        <v>0</v>
      </c>
      <c r="FI29" s="140" t="n">
        <v>0</v>
      </c>
      <c r="FJ29" s="140" t="n">
        <v>0</v>
      </c>
      <c r="FK29" s="140" t="n">
        <v>0</v>
      </c>
      <c r="FL29" s="140" t="n">
        <v>0</v>
      </c>
      <c r="FM29" s="140" t="n">
        <v>0</v>
      </c>
      <c r="FN29" s="140" t="n">
        <v>0</v>
      </c>
      <c r="FO29" s="140" t="n">
        <v>0</v>
      </c>
      <c r="FP29" s="140" t="n">
        <v>0</v>
      </c>
      <c r="FQ29" s="140" t="n">
        <v>0</v>
      </c>
      <c r="FR29" s="140" t="n">
        <v>0</v>
      </c>
      <c r="FS29" s="140" t="n">
        <v>0</v>
      </c>
      <c r="FT29" s="140" t="n">
        <v>0</v>
      </c>
      <c r="FU29" s="140" t="n">
        <v>0</v>
      </c>
      <c r="FV29" s="140" t="n">
        <v>0</v>
      </c>
      <c r="FW29" s="140" t="n">
        <v>0</v>
      </c>
      <c r="FX29" s="140" t="n">
        <v>0</v>
      </c>
      <c r="FY29" s="140" t="n">
        <v>0</v>
      </c>
      <c r="FZ29" s="140" t="n">
        <v>0</v>
      </c>
      <c r="GA29" s="140" t="n">
        <v>0</v>
      </c>
      <c r="GB29" s="140" t="n">
        <v>0</v>
      </c>
      <c r="GC29" s="140" t="n">
        <v>0</v>
      </c>
      <c r="GD29" s="140" t="n">
        <v>0</v>
      </c>
      <c r="GE29" s="140" t="n">
        <v>0</v>
      </c>
      <c r="GF29" s="140" t="n">
        <v>0</v>
      </c>
      <c r="GG29" s="140" t="n">
        <v>0</v>
      </c>
      <c r="GH29" s="140" t="n">
        <v>0</v>
      </c>
      <c r="GI29" s="140" t="n">
        <v>0</v>
      </c>
      <c r="GJ29" s="140" t="n">
        <v>0</v>
      </c>
      <c r="GK29" s="140" t="n">
        <v>0</v>
      </c>
      <c r="GL29" s="140" t="n">
        <v>0</v>
      </c>
      <c r="GM29" s="140" t="n">
        <v>0</v>
      </c>
      <c r="GN29" s="140" t="n">
        <v>0</v>
      </c>
      <c r="GO29" s="140" t="n">
        <v>0</v>
      </c>
      <c r="GP29" s="140" t="n">
        <v>0</v>
      </c>
      <c r="GQ29" s="140" t="n">
        <v>0</v>
      </c>
      <c r="GR29" s="140" t="n">
        <v>0</v>
      </c>
      <c r="GS29" s="140" t="n">
        <v>0</v>
      </c>
      <c r="GT29" s="140" t="n">
        <v>0</v>
      </c>
      <c r="GU29" s="140" t="n">
        <v>0</v>
      </c>
      <c r="GV29" s="140" t="n">
        <v>0</v>
      </c>
      <c r="GW29" s="140" t="n">
        <v>0</v>
      </c>
      <c r="GX29" s="140" t="n">
        <v>0</v>
      </c>
      <c r="GY29" s="140" t="n">
        <v>0</v>
      </c>
      <c r="GZ29" s="140" t="n">
        <v>0</v>
      </c>
      <c r="HA29" s="140" t="n">
        <v>0</v>
      </c>
      <c r="HB29" s="140" t="n">
        <v>0</v>
      </c>
      <c r="HC29" s="140" t="n">
        <v>0</v>
      </c>
      <c r="HD29" s="140" t="n">
        <v>0</v>
      </c>
      <c r="HE29" s="140" t="n">
        <v>0</v>
      </c>
      <c r="HF29" s="140" t="n">
        <v>0</v>
      </c>
      <c r="HG29" s="140" t="n">
        <v>0</v>
      </c>
      <c r="HH29" s="140" t="n">
        <v>0</v>
      </c>
      <c r="HI29" s="140" t="n">
        <v>0</v>
      </c>
      <c r="HJ29" s="140" t="n">
        <v>0</v>
      </c>
      <c r="HK29" s="140" t="n">
        <v>0</v>
      </c>
      <c r="HL29" s="140" t="n">
        <v>0</v>
      </c>
      <c r="HM29" s="140" t="n">
        <v>0</v>
      </c>
      <c r="HN29" s="140" t="n">
        <v>0</v>
      </c>
      <c r="HO29" s="140" t="n">
        <v>0</v>
      </c>
      <c r="HP29" s="140" t="n">
        <v>0</v>
      </c>
      <c r="HQ29" s="140" t="n">
        <v>0</v>
      </c>
      <c r="HR29" s="140" t="n">
        <v>0</v>
      </c>
      <c r="HS29" s="140" t="n">
        <v>0</v>
      </c>
      <c r="HT29" s="140" t="n">
        <v>0</v>
      </c>
      <c r="HU29" s="140" t="n">
        <v>0</v>
      </c>
      <c r="HV29" s="140" t="n">
        <v>0</v>
      </c>
      <c r="HW29" s="140" t="n">
        <v>0</v>
      </c>
      <c r="HX29" s="140" t="n">
        <v>0</v>
      </c>
      <c r="HY29" s="140" t="n">
        <v>0</v>
      </c>
      <c r="HZ29" s="140" t="n">
        <v>0</v>
      </c>
      <c r="IA29" s="140" t="n">
        <v>0</v>
      </c>
      <c r="IB29" s="140" t="n">
        <v>0</v>
      </c>
      <c r="IC29" s="140" t="n">
        <v>0</v>
      </c>
      <c r="ID29" s="140" t="n">
        <v>0</v>
      </c>
      <c r="IE29" s="140" t="n">
        <v>0</v>
      </c>
      <c r="IF29" s="140" t="n">
        <v>0</v>
      </c>
      <c r="IG29" s="140" t="n">
        <v>0</v>
      </c>
      <c r="IH29" s="140" t="n">
        <v>0</v>
      </c>
      <c r="II29" s="140" t="n">
        <v>0</v>
      </c>
      <c r="IJ29" s="140" t="n">
        <v>0</v>
      </c>
      <c r="IK29" s="140" t="n">
        <v>0</v>
      </c>
      <c r="IL29" s="140" t="n">
        <v>0</v>
      </c>
      <c r="IM29" s="140" t="n">
        <v>0</v>
      </c>
      <c r="IN29" s="140" t="n">
        <v>0</v>
      </c>
      <c r="IO29" s="140" t="n">
        <v>0</v>
      </c>
      <c r="IP29" s="140" t="n">
        <v>0</v>
      </c>
      <c r="IQ29" s="140" t="n">
        <v>0</v>
      </c>
      <c r="IR29" s="140" t="n">
        <v>0</v>
      </c>
      <c r="IS29" s="140" t="n">
        <v>0</v>
      </c>
      <c r="IT29" s="140" t="n">
        <v>0</v>
      </c>
      <c r="IU29" s="140" t="n">
        <v>0</v>
      </c>
      <c r="IV29" s="140" t="n">
        <v>0</v>
      </c>
      <c r="IW29" s="140" t="n">
        <v>0</v>
      </c>
      <c r="IX29" s="140" t="n">
        <v>0</v>
      </c>
      <c r="IY29" s="140" t="n">
        <v>0</v>
      </c>
      <c r="IZ29" s="140" t="n">
        <v>0</v>
      </c>
      <c r="JA29" s="140" t="n">
        <v>0</v>
      </c>
      <c r="JB29" s="140" t="n">
        <v>0</v>
      </c>
      <c r="JC29" s="140" t="n">
        <v>0</v>
      </c>
      <c r="JD29" s="140" t="n">
        <v>0</v>
      </c>
      <c r="JE29" s="140" t="n">
        <v>0</v>
      </c>
      <c r="JF29" s="140" t="n">
        <v>0</v>
      </c>
      <c r="JG29" s="140" t="n">
        <v>0</v>
      </c>
      <c r="JH29" s="140" t="n">
        <v>0</v>
      </c>
      <c r="JI29" s="140" t="n">
        <v>0</v>
      </c>
      <c r="JJ29" s="140" t="n">
        <v>0</v>
      </c>
      <c r="JK29" s="140" t="n">
        <v>0</v>
      </c>
      <c r="JL29" s="140" t="n">
        <v>0</v>
      </c>
      <c r="JM29" s="140" t="n">
        <v>0</v>
      </c>
      <c r="JN29" s="140" t="n">
        <v>0</v>
      </c>
      <c r="JO29" s="140" t="n">
        <v>0</v>
      </c>
      <c r="JP29" s="140" t="n">
        <v>0</v>
      </c>
    </row>
    <row r="30" customFormat="false" ht="14.9" hidden="false" customHeight="false" outlineLevel="0" collapsed="false">
      <c r="A30" s="76"/>
      <c r="B30" s="76"/>
      <c r="C30" s="76"/>
      <c r="D30" s="76"/>
      <c r="E30" s="76" t="s">
        <v>79</v>
      </c>
      <c r="F30" s="141" t="n">
        <v>0</v>
      </c>
      <c r="G30" s="141" t="n">
        <v>0</v>
      </c>
      <c r="H30" s="141" t="n">
        <v>0</v>
      </c>
      <c r="I30" s="141" t="n">
        <v>0</v>
      </c>
      <c r="J30" s="141" t="n">
        <v>0</v>
      </c>
      <c r="K30" s="141" t="n">
        <v>0</v>
      </c>
      <c r="L30" s="141" t="n">
        <v>0</v>
      </c>
      <c r="M30" s="141" t="n">
        <v>0</v>
      </c>
      <c r="N30" s="141" t="n">
        <v>0</v>
      </c>
      <c r="O30" s="141" t="n">
        <v>0</v>
      </c>
      <c r="P30" s="141" t="n">
        <v>0</v>
      </c>
      <c r="Q30" s="141" t="n">
        <v>0</v>
      </c>
      <c r="R30" s="141" t="n">
        <v>0</v>
      </c>
      <c r="S30" s="141" t="n">
        <v>0</v>
      </c>
      <c r="T30" s="141" t="n">
        <v>0</v>
      </c>
      <c r="U30" s="141" t="n">
        <v>0</v>
      </c>
      <c r="V30" s="141" t="n">
        <v>0</v>
      </c>
      <c r="W30" s="141" t="n">
        <v>0</v>
      </c>
      <c r="X30" s="141" t="n">
        <v>0</v>
      </c>
      <c r="Y30" s="141" t="n">
        <v>0</v>
      </c>
      <c r="Z30" s="141" t="n">
        <v>0</v>
      </c>
      <c r="AA30" s="141" t="n">
        <v>0</v>
      </c>
      <c r="AB30" s="141" t="n">
        <v>0</v>
      </c>
      <c r="AC30" s="141" t="n">
        <v>0</v>
      </c>
      <c r="AD30" s="141" t="n">
        <v>0</v>
      </c>
      <c r="AE30" s="141" t="n">
        <v>0</v>
      </c>
      <c r="AF30" s="141" t="n">
        <v>0</v>
      </c>
      <c r="AG30" s="141" t="n">
        <v>0</v>
      </c>
      <c r="AH30" s="141" t="n">
        <v>0</v>
      </c>
      <c r="AI30" s="141" t="n">
        <v>0</v>
      </c>
      <c r="AJ30" s="141" t="n">
        <v>0</v>
      </c>
      <c r="AK30" s="141" t="n">
        <v>0</v>
      </c>
      <c r="AL30" s="141" t="n">
        <v>0</v>
      </c>
      <c r="AM30" s="141" t="n">
        <v>0</v>
      </c>
      <c r="AN30" s="141" t="n">
        <v>0</v>
      </c>
      <c r="AO30" s="141" t="n">
        <v>0</v>
      </c>
      <c r="AP30" s="141" t="n">
        <v>0</v>
      </c>
      <c r="AQ30" s="141" t="n">
        <v>0</v>
      </c>
      <c r="AR30" s="141" t="n">
        <v>0</v>
      </c>
      <c r="AS30" s="141" t="n">
        <v>0</v>
      </c>
      <c r="AT30" s="141" t="n">
        <v>0</v>
      </c>
      <c r="AU30" s="141" t="n">
        <v>0</v>
      </c>
      <c r="AV30" s="141" t="n">
        <v>0</v>
      </c>
      <c r="AW30" s="141" t="n">
        <v>0</v>
      </c>
      <c r="AX30" s="141" t="n">
        <v>0</v>
      </c>
      <c r="AY30" s="141" t="n">
        <v>0</v>
      </c>
      <c r="AZ30" s="141" t="n">
        <v>0</v>
      </c>
      <c r="BA30" s="141" t="n">
        <v>0</v>
      </c>
      <c r="BB30" s="141" t="n">
        <v>0</v>
      </c>
      <c r="BC30" s="141" t="n">
        <v>0</v>
      </c>
      <c r="BD30" s="141" t="n">
        <v>0</v>
      </c>
      <c r="BE30" s="141" t="n">
        <v>0</v>
      </c>
      <c r="BF30" s="141" t="n">
        <v>0</v>
      </c>
      <c r="BG30" s="141" t="n">
        <v>0</v>
      </c>
      <c r="BH30" s="141" t="n">
        <v>0</v>
      </c>
      <c r="BI30" s="141" t="n">
        <v>0</v>
      </c>
      <c r="BJ30" s="141" t="n">
        <v>0</v>
      </c>
      <c r="BK30" s="141" t="n">
        <v>0</v>
      </c>
      <c r="BL30" s="141" t="n">
        <v>0</v>
      </c>
      <c r="BM30" s="141" t="n">
        <v>0</v>
      </c>
      <c r="BN30" s="141" t="n">
        <v>0</v>
      </c>
      <c r="BO30" s="141" t="n">
        <v>0</v>
      </c>
      <c r="BP30" s="141" t="n">
        <v>0</v>
      </c>
      <c r="BQ30" s="141" t="n">
        <v>0</v>
      </c>
      <c r="BR30" s="141" t="n">
        <v>0</v>
      </c>
      <c r="BS30" s="141" t="n">
        <v>0</v>
      </c>
      <c r="BT30" s="141" t="n">
        <v>0</v>
      </c>
      <c r="BU30" s="141" t="n">
        <v>0</v>
      </c>
      <c r="BV30" s="141" t="n">
        <v>0</v>
      </c>
      <c r="BW30" s="141" t="n">
        <v>0</v>
      </c>
      <c r="BX30" s="141" t="n">
        <v>0</v>
      </c>
      <c r="BY30" s="141" t="n">
        <v>0</v>
      </c>
      <c r="BZ30" s="141" t="n">
        <v>0</v>
      </c>
      <c r="CA30" s="141" t="n">
        <v>0</v>
      </c>
      <c r="CB30" s="141" t="n">
        <v>0</v>
      </c>
      <c r="CC30" s="141" t="n">
        <v>0</v>
      </c>
      <c r="CD30" s="141" t="n">
        <v>0</v>
      </c>
      <c r="CE30" s="141" t="n">
        <v>0</v>
      </c>
      <c r="CF30" s="141" t="n">
        <v>0</v>
      </c>
      <c r="CG30" s="141" t="n">
        <v>0</v>
      </c>
      <c r="CH30" s="141" t="n">
        <v>0</v>
      </c>
      <c r="CI30" s="141" t="n">
        <v>0</v>
      </c>
      <c r="CJ30" s="141" t="n">
        <v>0</v>
      </c>
      <c r="CK30" s="141" t="n">
        <v>0</v>
      </c>
      <c r="CL30" s="141"/>
      <c r="CM30" s="141" t="n">
        <v>0</v>
      </c>
      <c r="CN30" s="141" t="n">
        <v>0</v>
      </c>
      <c r="CO30" s="141" t="n">
        <v>0</v>
      </c>
      <c r="CP30" s="141" t="n">
        <v>0</v>
      </c>
      <c r="CQ30" s="141" t="n">
        <v>0</v>
      </c>
      <c r="CR30" s="141" t="n">
        <v>0</v>
      </c>
      <c r="CS30" s="141" t="n">
        <v>0</v>
      </c>
      <c r="CT30" s="141" t="n">
        <v>0</v>
      </c>
      <c r="CU30" s="141" t="n">
        <v>0</v>
      </c>
      <c r="CV30" s="141" t="n">
        <v>0</v>
      </c>
      <c r="CW30" s="141" t="n">
        <v>0</v>
      </c>
      <c r="CX30" s="141" t="n">
        <v>0</v>
      </c>
      <c r="CY30" s="141" t="n">
        <v>0</v>
      </c>
      <c r="CZ30" s="141" t="n">
        <v>0</v>
      </c>
      <c r="DA30" s="141" t="n">
        <v>0</v>
      </c>
      <c r="DB30" s="141" t="n">
        <v>0</v>
      </c>
      <c r="DC30" s="141" t="n">
        <v>0</v>
      </c>
      <c r="DD30" s="141" t="n">
        <v>0</v>
      </c>
      <c r="DE30" s="141" t="n">
        <v>0</v>
      </c>
      <c r="DF30" s="141" t="n">
        <v>0</v>
      </c>
      <c r="DG30" s="141" t="n">
        <v>0</v>
      </c>
      <c r="DH30" s="141" t="n">
        <v>0</v>
      </c>
      <c r="DI30" s="141" t="n">
        <v>0</v>
      </c>
      <c r="DJ30" s="141" t="n">
        <v>0</v>
      </c>
      <c r="DK30" s="141" t="n">
        <v>0</v>
      </c>
      <c r="DL30" s="141" t="n">
        <v>0</v>
      </c>
      <c r="DM30" s="141" t="n">
        <v>0</v>
      </c>
      <c r="DN30" s="141" t="n">
        <v>0</v>
      </c>
      <c r="DO30" s="141" t="n">
        <v>0</v>
      </c>
      <c r="DP30" s="141"/>
      <c r="DQ30" s="141" t="n">
        <v>0</v>
      </c>
      <c r="DR30" s="141" t="n">
        <v>0</v>
      </c>
      <c r="DS30" s="141" t="n">
        <v>0</v>
      </c>
      <c r="DT30" s="141" t="n">
        <v>0</v>
      </c>
      <c r="DU30" s="141" t="n">
        <v>0</v>
      </c>
      <c r="DV30" s="141" t="n">
        <v>0</v>
      </c>
      <c r="DW30" s="141"/>
      <c r="DX30" s="141" t="n">
        <v>0</v>
      </c>
      <c r="DY30" s="141" t="n">
        <v>0</v>
      </c>
      <c r="DZ30" s="141" t="n">
        <v>0</v>
      </c>
      <c r="EA30" s="141" t="n">
        <v>0</v>
      </c>
      <c r="EB30" s="141" t="n">
        <v>0</v>
      </c>
      <c r="EC30" s="141" t="n">
        <v>0</v>
      </c>
      <c r="ED30" s="141" t="n">
        <v>0</v>
      </c>
      <c r="EE30" s="141" t="n">
        <v>0</v>
      </c>
      <c r="EF30" s="141" t="n">
        <v>0</v>
      </c>
      <c r="EG30" s="141" t="n">
        <v>0</v>
      </c>
      <c r="EH30" s="0"/>
      <c r="EI30" s="109" t="n">
        <f aca="false">ROUND(SUM(F30:EG30),5)</f>
        <v>0</v>
      </c>
      <c r="EK30" s="139" t="n">
        <v>18225</v>
      </c>
      <c r="EM30" s="140" t="n">
        <v>0</v>
      </c>
      <c r="EN30" s="140" t="n">
        <v>0</v>
      </c>
      <c r="EO30" s="140" t="n">
        <v>0</v>
      </c>
      <c r="EP30" s="140" t="n">
        <v>0</v>
      </c>
      <c r="EQ30" s="140" t="n">
        <v>0</v>
      </c>
      <c r="ER30" s="140" t="n">
        <v>0</v>
      </c>
      <c r="ES30" s="140" t="n">
        <v>0</v>
      </c>
      <c r="ET30" s="140" t="n">
        <v>0</v>
      </c>
      <c r="EU30" s="140" t="n">
        <v>0</v>
      </c>
      <c r="EV30" s="140" t="n">
        <v>0</v>
      </c>
      <c r="EW30" s="140" t="n">
        <v>0</v>
      </c>
      <c r="EX30" s="140" t="n">
        <v>0</v>
      </c>
      <c r="EY30" s="140" t="n">
        <v>0</v>
      </c>
      <c r="EZ30" s="140" t="n">
        <v>0</v>
      </c>
      <c r="FA30" s="140" t="n">
        <v>0</v>
      </c>
      <c r="FB30" s="140" t="n">
        <v>0</v>
      </c>
      <c r="FC30" s="140" t="n">
        <v>0</v>
      </c>
      <c r="FD30" s="140" t="n">
        <v>0</v>
      </c>
      <c r="FE30" s="140" t="n">
        <v>0</v>
      </c>
      <c r="FF30" s="140" t="n">
        <v>0</v>
      </c>
      <c r="FG30" s="140" t="n">
        <v>0</v>
      </c>
      <c r="FH30" s="140" t="n">
        <v>0</v>
      </c>
      <c r="FI30" s="140" t="n">
        <v>0</v>
      </c>
      <c r="FJ30" s="140" t="n">
        <v>0</v>
      </c>
      <c r="FK30" s="140" t="n">
        <v>0</v>
      </c>
      <c r="FL30" s="140" t="n">
        <v>0</v>
      </c>
      <c r="FM30" s="140" t="n">
        <v>0</v>
      </c>
      <c r="FN30" s="140" t="n">
        <v>0</v>
      </c>
      <c r="FO30" s="140" t="n">
        <v>0</v>
      </c>
      <c r="FP30" s="140" t="n">
        <v>0</v>
      </c>
      <c r="FQ30" s="140" t="n">
        <v>0</v>
      </c>
      <c r="FR30" s="140" t="n">
        <v>0</v>
      </c>
      <c r="FS30" s="140" t="n">
        <v>0</v>
      </c>
      <c r="FT30" s="140" t="n">
        <v>0</v>
      </c>
      <c r="FU30" s="140" t="n">
        <v>0</v>
      </c>
      <c r="FV30" s="140" t="n">
        <v>0</v>
      </c>
      <c r="FW30" s="140" t="n">
        <v>0</v>
      </c>
      <c r="FX30" s="140" t="n">
        <v>0</v>
      </c>
      <c r="FY30" s="140" t="n">
        <v>0</v>
      </c>
      <c r="FZ30" s="140" t="n">
        <v>0</v>
      </c>
      <c r="GA30" s="140" t="n">
        <v>0</v>
      </c>
      <c r="GB30" s="140" t="n">
        <v>0</v>
      </c>
      <c r="GC30" s="140" t="n">
        <v>0</v>
      </c>
      <c r="GD30" s="140" t="n">
        <v>0</v>
      </c>
      <c r="GE30" s="140" t="n">
        <v>0</v>
      </c>
      <c r="GF30" s="140" t="n">
        <v>0</v>
      </c>
      <c r="GG30" s="140" t="n">
        <v>0</v>
      </c>
      <c r="GH30" s="140" t="n">
        <v>0</v>
      </c>
      <c r="GI30" s="140" t="n">
        <v>0</v>
      </c>
      <c r="GJ30" s="140" t="n">
        <v>0</v>
      </c>
      <c r="GK30" s="140" t="n">
        <v>0</v>
      </c>
      <c r="GL30" s="140" t="n">
        <v>0</v>
      </c>
      <c r="GM30" s="140" t="n">
        <v>0</v>
      </c>
      <c r="GN30" s="140" t="n">
        <v>0</v>
      </c>
      <c r="GO30" s="140" t="n">
        <v>0</v>
      </c>
      <c r="GP30" s="140" t="n">
        <v>0</v>
      </c>
      <c r="GQ30" s="140" t="n">
        <v>0</v>
      </c>
      <c r="GR30" s="140" t="n">
        <v>0</v>
      </c>
      <c r="GS30" s="140" t="n">
        <v>0</v>
      </c>
      <c r="GT30" s="140" t="n">
        <v>0</v>
      </c>
      <c r="GU30" s="140" t="n">
        <v>0</v>
      </c>
      <c r="GV30" s="140" t="n">
        <v>0</v>
      </c>
      <c r="GW30" s="140" t="n">
        <v>0</v>
      </c>
      <c r="GX30" s="140" t="n">
        <v>0</v>
      </c>
      <c r="GY30" s="140" t="n">
        <v>0</v>
      </c>
      <c r="GZ30" s="140" t="n">
        <v>0</v>
      </c>
      <c r="HA30" s="140" t="n">
        <v>0</v>
      </c>
      <c r="HB30" s="140" t="n">
        <v>0</v>
      </c>
      <c r="HC30" s="140" t="n">
        <v>0</v>
      </c>
      <c r="HD30" s="140" t="n">
        <v>0</v>
      </c>
      <c r="HE30" s="140" t="n">
        <v>0</v>
      </c>
      <c r="HF30" s="140" t="n">
        <v>0</v>
      </c>
      <c r="HG30" s="140" t="n">
        <v>0</v>
      </c>
      <c r="HH30" s="140" t="n">
        <v>0</v>
      </c>
      <c r="HI30" s="140" t="n">
        <v>0</v>
      </c>
      <c r="HJ30" s="140" t="n">
        <v>0</v>
      </c>
      <c r="HK30" s="140" t="n">
        <v>0</v>
      </c>
      <c r="HL30" s="140" t="n">
        <v>0</v>
      </c>
      <c r="HM30" s="140" t="n">
        <v>0</v>
      </c>
      <c r="HN30" s="140" t="n">
        <v>0</v>
      </c>
      <c r="HO30" s="140" t="n">
        <v>0</v>
      </c>
      <c r="HP30" s="140" t="n">
        <v>0</v>
      </c>
      <c r="HQ30" s="140" t="n">
        <v>0</v>
      </c>
      <c r="HR30" s="140" t="n">
        <v>0</v>
      </c>
      <c r="HS30" s="140" t="n">
        <v>0</v>
      </c>
      <c r="HT30" s="140" t="n">
        <v>0</v>
      </c>
      <c r="HU30" s="140" t="n">
        <v>0</v>
      </c>
      <c r="HV30" s="140" t="n">
        <v>0</v>
      </c>
      <c r="HW30" s="140" t="n">
        <v>0</v>
      </c>
      <c r="HX30" s="140" t="n">
        <v>0</v>
      </c>
      <c r="HY30" s="140" t="n">
        <v>0</v>
      </c>
      <c r="HZ30" s="140" t="n">
        <v>0</v>
      </c>
      <c r="IA30" s="140" t="n">
        <v>0</v>
      </c>
      <c r="IB30" s="140" t="n">
        <v>0</v>
      </c>
      <c r="IC30" s="140" t="n">
        <v>0</v>
      </c>
      <c r="ID30" s="140" t="n">
        <v>0</v>
      </c>
      <c r="IE30" s="140" t="n">
        <v>0</v>
      </c>
      <c r="IF30" s="140" t="n">
        <v>0</v>
      </c>
      <c r="IG30" s="140" t="n">
        <v>0</v>
      </c>
      <c r="IH30" s="140" t="n">
        <v>0</v>
      </c>
      <c r="II30" s="140" t="n">
        <v>0</v>
      </c>
      <c r="IJ30" s="140" t="n">
        <v>0</v>
      </c>
      <c r="IK30" s="140" t="n">
        <v>0</v>
      </c>
      <c r="IL30" s="140" t="n">
        <v>0</v>
      </c>
      <c r="IM30" s="140" t="n">
        <v>0</v>
      </c>
      <c r="IN30" s="140" t="n">
        <v>0</v>
      </c>
      <c r="IO30" s="140" t="n">
        <v>0</v>
      </c>
      <c r="IP30" s="140" t="n">
        <v>0</v>
      </c>
      <c r="IQ30" s="140" t="n">
        <v>0</v>
      </c>
      <c r="IR30" s="140" t="n">
        <v>0</v>
      </c>
      <c r="IS30" s="140" t="n">
        <v>0</v>
      </c>
      <c r="IT30" s="140" t="n">
        <v>0</v>
      </c>
      <c r="IU30" s="140" t="n">
        <v>0</v>
      </c>
      <c r="IV30" s="140" t="n">
        <v>0</v>
      </c>
      <c r="IW30" s="140" t="n">
        <v>0</v>
      </c>
      <c r="IX30" s="140" t="n">
        <v>0</v>
      </c>
      <c r="IY30" s="140" t="n">
        <v>0</v>
      </c>
      <c r="IZ30" s="140" t="n">
        <v>0</v>
      </c>
      <c r="JA30" s="140" t="n">
        <v>0</v>
      </c>
      <c r="JB30" s="140" t="n">
        <v>0</v>
      </c>
      <c r="JC30" s="140" t="n">
        <v>0</v>
      </c>
      <c r="JD30" s="140" t="n">
        <v>0</v>
      </c>
      <c r="JE30" s="140" t="n">
        <v>0</v>
      </c>
      <c r="JF30" s="140" t="n">
        <v>0</v>
      </c>
      <c r="JG30" s="140" t="n">
        <v>0</v>
      </c>
      <c r="JH30" s="140" t="n">
        <v>0</v>
      </c>
      <c r="JI30" s="140" t="n">
        <v>0</v>
      </c>
      <c r="JJ30" s="140" t="n">
        <v>0</v>
      </c>
      <c r="JK30" s="140" t="n">
        <v>0</v>
      </c>
      <c r="JL30" s="140" t="n">
        <v>0</v>
      </c>
      <c r="JM30" s="140" t="n">
        <v>0</v>
      </c>
      <c r="JN30" s="140" t="n">
        <v>0</v>
      </c>
      <c r="JO30" s="140" t="n">
        <v>0</v>
      </c>
      <c r="JP30" s="140" t="n">
        <v>0</v>
      </c>
    </row>
    <row r="31" customFormat="false" ht="14.9" hidden="false" customHeight="false" outlineLevel="0" collapsed="false">
      <c r="A31" s="76"/>
      <c r="B31" s="76"/>
      <c r="C31" s="76"/>
      <c r="D31" s="76"/>
      <c r="E31" s="76" t="s">
        <v>80</v>
      </c>
      <c r="F31" s="141" t="n">
        <v>0</v>
      </c>
      <c r="G31" s="141" t="n">
        <v>0</v>
      </c>
      <c r="H31" s="141" t="n">
        <v>0</v>
      </c>
      <c r="I31" s="141" t="n">
        <v>0</v>
      </c>
      <c r="J31" s="141" t="n">
        <v>0</v>
      </c>
      <c r="K31" s="141" t="n">
        <v>0</v>
      </c>
      <c r="L31" s="141" t="n">
        <v>0</v>
      </c>
      <c r="M31" s="141" t="n">
        <v>0</v>
      </c>
      <c r="N31" s="141" t="n">
        <v>0</v>
      </c>
      <c r="O31" s="141" t="n">
        <v>0</v>
      </c>
      <c r="P31" s="141" t="n">
        <v>0</v>
      </c>
      <c r="Q31" s="141" t="n">
        <v>0</v>
      </c>
      <c r="R31" s="141" t="n">
        <v>0</v>
      </c>
      <c r="S31" s="141" t="n">
        <v>0</v>
      </c>
      <c r="T31" s="141" t="n">
        <v>0</v>
      </c>
      <c r="U31" s="141" t="n">
        <v>0</v>
      </c>
      <c r="V31" s="141" t="n">
        <v>0</v>
      </c>
      <c r="W31" s="141" t="n">
        <v>0</v>
      </c>
      <c r="X31" s="141" t="n">
        <v>0</v>
      </c>
      <c r="Y31" s="141" t="n">
        <v>0</v>
      </c>
      <c r="Z31" s="141" t="n">
        <v>0</v>
      </c>
      <c r="AA31" s="141" t="n">
        <v>0</v>
      </c>
      <c r="AB31" s="141" t="n">
        <v>0</v>
      </c>
      <c r="AC31" s="141" t="n">
        <v>0</v>
      </c>
      <c r="AD31" s="141" t="n">
        <v>0</v>
      </c>
      <c r="AE31" s="141" t="n">
        <v>0</v>
      </c>
      <c r="AF31" s="141" t="n">
        <v>0</v>
      </c>
      <c r="AG31" s="141" t="n">
        <v>0</v>
      </c>
      <c r="AH31" s="141" t="n">
        <v>0</v>
      </c>
      <c r="AI31" s="141" t="n">
        <v>0</v>
      </c>
      <c r="AJ31" s="141" t="n">
        <v>0</v>
      </c>
      <c r="AK31" s="141" t="n">
        <v>0</v>
      </c>
      <c r="AL31" s="141" t="n">
        <v>0</v>
      </c>
      <c r="AM31" s="141" t="n">
        <v>0</v>
      </c>
      <c r="AN31" s="141" t="n">
        <v>0</v>
      </c>
      <c r="AO31" s="141" t="n">
        <v>0</v>
      </c>
      <c r="AP31" s="141" t="n">
        <v>0</v>
      </c>
      <c r="AQ31" s="141" t="n">
        <v>0</v>
      </c>
      <c r="AR31" s="141" t="n">
        <v>0</v>
      </c>
      <c r="AS31" s="141" t="n">
        <v>0</v>
      </c>
      <c r="AT31" s="141" t="n">
        <v>0</v>
      </c>
      <c r="AU31" s="141" t="n">
        <v>0</v>
      </c>
      <c r="AV31" s="141" t="n">
        <v>0</v>
      </c>
      <c r="AW31" s="141" t="n">
        <v>0</v>
      </c>
      <c r="AX31" s="141" t="n">
        <v>0</v>
      </c>
      <c r="AY31" s="141" t="n">
        <v>0</v>
      </c>
      <c r="AZ31" s="141" t="n">
        <v>0</v>
      </c>
      <c r="BA31" s="141" t="n">
        <v>0</v>
      </c>
      <c r="BB31" s="141" t="n">
        <v>0</v>
      </c>
      <c r="BC31" s="141" t="n">
        <v>0</v>
      </c>
      <c r="BD31" s="141" t="n">
        <v>0</v>
      </c>
      <c r="BE31" s="141" t="n">
        <v>0</v>
      </c>
      <c r="BF31" s="141" t="n">
        <v>0</v>
      </c>
      <c r="BG31" s="141" t="n">
        <v>0</v>
      </c>
      <c r="BH31" s="141" t="n">
        <v>0</v>
      </c>
      <c r="BI31" s="141" t="n">
        <v>0</v>
      </c>
      <c r="BJ31" s="141" t="n">
        <v>0</v>
      </c>
      <c r="BK31" s="141" t="n">
        <v>0</v>
      </c>
      <c r="BL31" s="141" t="n">
        <v>0</v>
      </c>
      <c r="BM31" s="141" t="n">
        <v>0</v>
      </c>
      <c r="BN31" s="141" t="n">
        <v>0</v>
      </c>
      <c r="BO31" s="141" t="n">
        <v>0</v>
      </c>
      <c r="BP31" s="141" t="n">
        <v>0</v>
      </c>
      <c r="BQ31" s="141" t="n">
        <v>0</v>
      </c>
      <c r="BR31" s="141" t="n">
        <v>0</v>
      </c>
      <c r="BS31" s="141" t="n">
        <v>0</v>
      </c>
      <c r="BT31" s="141" t="n">
        <v>0</v>
      </c>
      <c r="BU31" s="141" t="n">
        <v>0</v>
      </c>
      <c r="BV31" s="141" t="n">
        <v>0</v>
      </c>
      <c r="BW31" s="141" t="n">
        <v>0</v>
      </c>
      <c r="BX31" s="141" t="n">
        <v>0</v>
      </c>
      <c r="BY31" s="141" t="n">
        <v>0</v>
      </c>
      <c r="BZ31" s="141" t="n">
        <v>0</v>
      </c>
      <c r="CA31" s="141" t="n">
        <v>0</v>
      </c>
      <c r="CB31" s="141" t="n">
        <v>0</v>
      </c>
      <c r="CC31" s="141" t="n">
        <v>0</v>
      </c>
      <c r="CD31" s="141" t="n">
        <v>0</v>
      </c>
      <c r="CE31" s="141" t="n">
        <v>0</v>
      </c>
      <c r="CF31" s="141" t="n">
        <v>0</v>
      </c>
      <c r="CG31" s="141" t="n">
        <v>0</v>
      </c>
      <c r="CH31" s="141" t="n">
        <v>0</v>
      </c>
      <c r="CI31" s="141" t="n">
        <v>0</v>
      </c>
      <c r="CJ31" s="141" t="n">
        <v>0</v>
      </c>
      <c r="CK31" s="141" t="n">
        <v>0</v>
      </c>
      <c r="CL31" s="141" t="n">
        <v>0</v>
      </c>
      <c r="CM31" s="141" t="n">
        <v>0</v>
      </c>
      <c r="CN31" s="141" t="n">
        <v>0</v>
      </c>
      <c r="CO31" s="141" t="n">
        <v>0</v>
      </c>
      <c r="CP31" s="141" t="n">
        <v>0</v>
      </c>
      <c r="CQ31" s="141" t="n">
        <v>0</v>
      </c>
      <c r="CR31" s="141" t="n">
        <v>0</v>
      </c>
      <c r="CS31" s="141" t="n">
        <v>0</v>
      </c>
      <c r="CT31" s="141" t="n">
        <v>0</v>
      </c>
      <c r="CU31" s="141" t="n">
        <v>0</v>
      </c>
      <c r="CV31" s="141" t="n">
        <v>0</v>
      </c>
      <c r="CW31" s="141" t="n">
        <v>0</v>
      </c>
      <c r="CX31" s="141" t="n">
        <v>0</v>
      </c>
      <c r="CY31" s="141" t="n">
        <v>0</v>
      </c>
      <c r="CZ31" s="141" t="n">
        <v>0</v>
      </c>
      <c r="DA31" s="141" t="n">
        <v>0</v>
      </c>
      <c r="DB31" s="141" t="n">
        <v>0</v>
      </c>
      <c r="DC31" s="141" t="n">
        <v>0</v>
      </c>
      <c r="DD31" s="141" t="n">
        <v>0</v>
      </c>
      <c r="DE31" s="141" t="n">
        <v>0</v>
      </c>
      <c r="DF31" s="141" t="n">
        <v>0</v>
      </c>
      <c r="DG31" s="141" t="n">
        <v>0</v>
      </c>
      <c r="DH31" s="141" t="n">
        <v>0</v>
      </c>
      <c r="DI31" s="141" t="n">
        <v>0</v>
      </c>
      <c r="DJ31" s="141" t="n">
        <v>0</v>
      </c>
      <c r="DK31" s="141" t="n">
        <v>0</v>
      </c>
      <c r="DL31" s="141" t="n">
        <v>0</v>
      </c>
      <c r="DM31" s="141" t="n">
        <v>0</v>
      </c>
      <c r="DN31" s="141" t="n">
        <v>0</v>
      </c>
      <c r="DO31" s="141" t="n">
        <v>0</v>
      </c>
      <c r="DP31" s="141" t="n">
        <v>0</v>
      </c>
      <c r="DQ31" s="141" t="n">
        <v>0</v>
      </c>
      <c r="DR31" s="141" t="n">
        <v>0</v>
      </c>
      <c r="DS31" s="141" t="n">
        <v>0</v>
      </c>
      <c r="DT31" s="141" t="n">
        <v>0</v>
      </c>
      <c r="DU31" s="141" t="n">
        <v>0</v>
      </c>
      <c r="DV31" s="141" t="n">
        <v>0</v>
      </c>
      <c r="DW31" s="141" t="n">
        <v>0</v>
      </c>
      <c r="DX31" s="141" t="n">
        <v>0</v>
      </c>
      <c r="DY31" s="141" t="n">
        <v>0</v>
      </c>
      <c r="DZ31" s="141" t="n">
        <v>0</v>
      </c>
      <c r="EA31" s="141" t="n">
        <v>0</v>
      </c>
      <c r="EB31" s="141" t="n">
        <v>0</v>
      </c>
      <c r="EC31" s="141" t="n">
        <v>0</v>
      </c>
      <c r="ED31" s="141" t="n">
        <v>0</v>
      </c>
      <c r="EE31" s="141" t="n">
        <v>0</v>
      </c>
      <c r="EF31" s="141" t="n">
        <v>0</v>
      </c>
      <c r="EG31" s="141" t="n">
        <v>0</v>
      </c>
      <c r="EH31" s="0"/>
      <c r="EI31" s="109" t="n">
        <f aca="false">ROUND(SUM(F31:EG31),5)</f>
        <v>0</v>
      </c>
      <c r="EK31" s="139" t="n">
        <v>6000</v>
      </c>
      <c r="EM31" s="140" t="n">
        <v>0</v>
      </c>
      <c r="EN31" s="140" t="n">
        <v>0</v>
      </c>
      <c r="EO31" s="140" t="n">
        <v>0</v>
      </c>
      <c r="EP31" s="140" t="n">
        <v>0</v>
      </c>
      <c r="EQ31" s="140" t="n">
        <v>0</v>
      </c>
      <c r="ER31" s="140" t="n">
        <v>0</v>
      </c>
      <c r="ES31" s="140" t="n">
        <v>0</v>
      </c>
      <c r="ET31" s="140" t="n">
        <v>0</v>
      </c>
      <c r="EU31" s="140" t="n">
        <v>0</v>
      </c>
      <c r="EV31" s="140" t="n">
        <v>0</v>
      </c>
      <c r="EW31" s="140" t="n">
        <v>0</v>
      </c>
      <c r="EX31" s="140" t="n">
        <v>0</v>
      </c>
      <c r="EY31" s="140" t="n">
        <v>0</v>
      </c>
      <c r="EZ31" s="140" t="n">
        <v>0</v>
      </c>
      <c r="FA31" s="140" t="n">
        <v>0</v>
      </c>
      <c r="FB31" s="140" t="n">
        <v>0</v>
      </c>
      <c r="FC31" s="140" t="n">
        <v>0</v>
      </c>
      <c r="FD31" s="140" t="n">
        <v>0</v>
      </c>
      <c r="FE31" s="140" t="n">
        <v>0</v>
      </c>
      <c r="FF31" s="140" t="n">
        <v>0</v>
      </c>
      <c r="FG31" s="140" t="n">
        <v>0</v>
      </c>
      <c r="FH31" s="140" t="n">
        <v>0</v>
      </c>
      <c r="FI31" s="140" t="n">
        <v>0</v>
      </c>
      <c r="FJ31" s="140" t="n">
        <v>0</v>
      </c>
      <c r="FK31" s="140" t="n">
        <v>0</v>
      </c>
      <c r="FL31" s="140" t="n">
        <v>0</v>
      </c>
      <c r="FM31" s="140" t="n">
        <v>0</v>
      </c>
      <c r="FN31" s="140" t="n">
        <v>0</v>
      </c>
      <c r="FO31" s="140" t="n">
        <v>0</v>
      </c>
      <c r="FP31" s="140" t="n">
        <v>0</v>
      </c>
      <c r="FQ31" s="140" t="n">
        <v>0</v>
      </c>
      <c r="FR31" s="140" t="n">
        <v>0</v>
      </c>
      <c r="FS31" s="140" t="n">
        <v>0</v>
      </c>
      <c r="FT31" s="140" t="n">
        <v>0</v>
      </c>
      <c r="FU31" s="140" t="n">
        <v>0</v>
      </c>
      <c r="FV31" s="140" t="n">
        <v>0</v>
      </c>
      <c r="FW31" s="140" t="n">
        <v>0</v>
      </c>
      <c r="FX31" s="140" t="n">
        <v>0</v>
      </c>
      <c r="FY31" s="140" t="n">
        <v>0</v>
      </c>
      <c r="FZ31" s="140" t="n">
        <v>0</v>
      </c>
      <c r="GA31" s="140" t="n">
        <v>0</v>
      </c>
      <c r="GB31" s="140" t="n">
        <v>0</v>
      </c>
      <c r="GC31" s="140" t="n">
        <v>0</v>
      </c>
      <c r="GD31" s="140" t="n">
        <v>0</v>
      </c>
      <c r="GE31" s="140" t="n">
        <v>0</v>
      </c>
      <c r="GF31" s="140" t="n">
        <v>0</v>
      </c>
      <c r="GG31" s="140" t="n">
        <v>0</v>
      </c>
      <c r="GH31" s="140" t="n">
        <v>0</v>
      </c>
      <c r="GI31" s="140" t="n">
        <v>0</v>
      </c>
      <c r="GJ31" s="140" t="n">
        <v>0</v>
      </c>
      <c r="GK31" s="140" t="n">
        <v>0</v>
      </c>
      <c r="GL31" s="140" t="n">
        <v>0</v>
      </c>
      <c r="GM31" s="140" t="n">
        <v>0</v>
      </c>
      <c r="GN31" s="140" t="n">
        <v>0</v>
      </c>
      <c r="GO31" s="140" t="n">
        <v>0</v>
      </c>
      <c r="GP31" s="140" t="n">
        <v>0</v>
      </c>
      <c r="GQ31" s="140" t="n">
        <v>0</v>
      </c>
      <c r="GR31" s="140" t="n">
        <v>0</v>
      </c>
      <c r="GS31" s="140" t="n">
        <v>0</v>
      </c>
      <c r="GT31" s="140" t="n">
        <v>0</v>
      </c>
      <c r="GU31" s="140" t="n">
        <v>0</v>
      </c>
      <c r="GV31" s="140" t="n">
        <v>0</v>
      </c>
      <c r="GW31" s="140" t="n">
        <v>0</v>
      </c>
      <c r="GX31" s="140" t="n">
        <v>0</v>
      </c>
      <c r="GY31" s="140" t="n">
        <v>0</v>
      </c>
      <c r="GZ31" s="140" t="n">
        <v>0</v>
      </c>
      <c r="HA31" s="140" t="n">
        <v>0</v>
      </c>
      <c r="HB31" s="140" t="n">
        <v>0</v>
      </c>
      <c r="HC31" s="140" t="n">
        <v>0</v>
      </c>
      <c r="HD31" s="140" t="n">
        <v>0</v>
      </c>
      <c r="HE31" s="140" t="n">
        <v>0</v>
      </c>
      <c r="HF31" s="140" t="n">
        <v>0</v>
      </c>
      <c r="HG31" s="140" t="n">
        <v>0</v>
      </c>
      <c r="HH31" s="140" t="n">
        <v>0</v>
      </c>
      <c r="HI31" s="140" t="n">
        <v>0</v>
      </c>
      <c r="HJ31" s="140" t="n">
        <v>0</v>
      </c>
      <c r="HK31" s="140" t="n">
        <v>0</v>
      </c>
      <c r="HL31" s="140" t="n">
        <v>0</v>
      </c>
      <c r="HM31" s="140" t="n">
        <v>0</v>
      </c>
      <c r="HN31" s="140" t="n">
        <v>0</v>
      </c>
      <c r="HO31" s="140" t="n">
        <v>0</v>
      </c>
      <c r="HP31" s="140" t="n">
        <v>0</v>
      </c>
      <c r="HQ31" s="140" t="n">
        <v>0</v>
      </c>
      <c r="HR31" s="140" t="n">
        <v>0</v>
      </c>
      <c r="HS31" s="140" t="n">
        <v>0</v>
      </c>
      <c r="HT31" s="140" t="n">
        <v>0</v>
      </c>
      <c r="HU31" s="140" t="n">
        <v>0</v>
      </c>
      <c r="HV31" s="140" t="n">
        <v>0</v>
      </c>
      <c r="HW31" s="140" t="n">
        <v>0</v>
      </c>
      <c r="HX31" s="140" t="n">
        <v>0</v>
      </c>
      <c r="HY31" s="140" t="n">
        <v>0</v>
      </c>
      <c r="HZ31" s="140" t="n">
        <v>0</v>
      </c>
      <c r="IA31" s="140" t="n">
        <v>0</v>
      </c>
      <c r="IB31" s="140" t="n">
        <v>0</v>
      </c>
      <c r="IC31" s="140" t="n">
        <v>0</v>
      </c>
      <c r="ID31" s="140" t="n">
        <v>0</v>
      </c>
      <c r="IE31" s="140" t="n">
        <v>0</v>
      </c>
      <c r="IF31" s="140" t="n">
        <v>0</v>
      </c>
      <c r="IG31" s="140" t="n">
        <v>0</v>
      </c>
      <c r="IH31" s="140" t="n">
        <v>0</v>
      </c>
      <c r="II31" s="140" t="n">
        <v>0</v>
      </c>
      <c r="IJ31" s="140" t="n">
        <v>0</v>
      </c>
      <c r="IK31" s="140" t="n">
        <v>0</v>
      </c>
      <c r="IL31" s="140" t="n">
        <v>0</v>
      </c>
      <c r="IM31" s="140" t="n">
        <v>0</v>
      </c>
      <c r="IN31" s="140" t="n">
        <v>0</v>
      </c>
      <c r="IO31" s="140" t="n">
        <v>0</v>
      </c>
      <c r="IP31" s="140" t="n">
        <v>0</v>
      </c>
      <c r="IQ31" s="140" t="n">
        <v>0</v>
      </c>
      <c r="IR31" s="140" t="n">
        <v>0</v>
      </c>
      <c r="IS31" s="140" t="n">
        <v>0</v>
      </c>
      <c r="IT31" s="140" t="n">
        <v>0</v>
      </c>
      <c r="IU31" s="140" t="n">
        <v>0</v>
      </c>
      <c r="IV31" s="140" t="n">
        <v>0</v>
      </c>
      <c r="IW31" s="140" t="n">
        <v>0</v>
      </c>
      <c r="IX31" s="140" t="n">
        <v>0</v>
      </c>
      <c r="IY31" s="140" t="n">
        <v>0</v>
      </c>
      <c r="IZ31" s="140" t="n">
        <v>0</v>
      </c>
      <c r="JA31" s="140" t="n">
        <v>0</v>
      </c>
      <c r="JB31" s="140" t="n">
        <v>0</v>
      </c>
      <c r="JC31" s="140" t="n">
        <v>0</v>
      </c>
      <c r="JD31" s="140" t="n">
        <v>0</v>
      </c>
      <c r="JE31" s="140" t="n">
        <v>0</v>
      </c>
      <c r="JF31" s="140" t="n">
        <v>0</v>
      </c>
      <c r="JG31" s="140" t="n">
        <v>0</v>
      </c>
      <c r="JH31" s="140" t="n">
        <v>0</v>
      </c>
      <c r="JI31" s="140" t="n">
        <v>0</v>
      </c>
      <c r="JJ31" s="140" t="n">
        <v>0</v>
      </c>
      <c r="JK31" s="140" t="n">
        <v>0</v>
      </c>
      <c r="JL31" s="140" t="n">
        <v>0</v>
      </c>
      <c r="JM31" s="140" t="n">
        <v>0</v>
      </c>
      <c r="JN31" s="140" t="n">
        <v>0</v>
      </c>
      <c r="JO31" s="140" t="n">
        <v>0</v>
      </c>
      <c r="JP31" s="140" t="n">
        <v>0</v>
      </c>
    </row>
    <row r="32" customFormat="false" ht="14.9" hidden="false" customHeight="false" outlineLevel="0" collapsed="false">
      <c r="A32" s="76"/>
      <c r="B32" s="76"/>
      <c r="C32" s="76"/>
      <c r="D32" s="76"/>
      <c r="E32" s="76" t="s">
        <v>81</v>
      </c>
      <c r="F32" s="141" t="n">
        <v>0</v>
      </c>
      <c r="G32" s="141" t="n">
        <v>0</v>
      </c>
      <c r="H32" s="141" t="n">
        <v>0</v>
      </c>
      <c r="I32" s="141" t="n">
        <v>0</v>
      </c>
      <c r="J32" s="141" t="n">
        <v>0</v>
      </c>
      <c r="K32" s="141" t="n">
        <v>0</v>
      </c>
      <c r="L32" s="141" t="n">
        <v>0</v>
      </c>
      <c r="M32" s="141" t="n">
        <v>0</v>
      </c>
      <c r="N32" s="141" t="n">
        <v>0</v>
      </c>
      <c r="O32" s="141" t="n">
        <v>0</v>
      </c>
      <c r="P32" s="141" t="n">
        <v>0</v>
      </c>
      <c r="Q32" s="141" t="n">
        <v>0</v>
      </c>
      <c r="R32" s="141" t="n">
        <v>0</v>
      </c>
      <c r="S32" s="141" t="n">
        <v>0</v>
      </c>
      <c r="T32" s="141" t="n">
        <v>0</v>
      </c>
      <c r="U32" s="141" t="n">
        <v>0</v>
      </c>
      <c r="V32" s="141" t="n">
        <v>0</v>
      </c>
      <c r="W32" s="141" t="n">
        <v>0</v>
      </c>
      <c r="X32" s="141" t="n">
        <v>0</v>
      </c>
      <c r="Y32" s="141" t="n">
        <v>0</v>
      </c>
      <c r="Z32" s="141" t="n">
        <v>0</v>
      </c>
      <c r="AA32" s="141" t="n">
        <v>0</v>
      </c>
      <c r="AB32" s="141" t="n">
        <v>0</v>
      </c>
      <c r="AC32" s="141" t="n">
        <v>0</v>
      </c>
      <c r="AD32" s="141" t="n">
        <v>0</v>
      </c>
      <c r="AE32" s="141" t="n">
        <v>0</v>
      </c>
      <c r="AF32" s="141" t="n">
        <v>0</v>
      </c>
      <c r="AG32" s="141" t="n">
        <v>0</v>
      </c>
      <c r="AH32" s="141" t="n">
        <v>0</v>
      </c>
      <c r="AI32" s="141" t="n">
        <v>0</v>
      </c>
      <c r="AJ32" s="141" t="n">
        <v>0</v>
      </c>
      <c r="AK32" s="141" t="n">
        <v>0</v>
      </c>
      <c r="AL32" s="141" t="n">
        <v>0</v>
      </c>
      <c r="AM32" s="141" t="n">
        <v>0</v>
      </c>
      <c r="AN32" s="141" t="n">
        <v>0</v>
      </c>
      <c r="AO32" s="141" t="n">
        <v>0</v>
      </c>
      <c r="AP32" s="141" t="n">
        <v>0</v>
      </c>
      <c r="AQ32" s="141" t="n">
        <v>0</v>
      </c>
      <c r="AR32" s="141" t="n">
        <v>0</v>
      </c>
      <c r="AS32" s="141" t="n">
        <v>0</v>
      </c>
      <c r="AT32" s="141" t="n">
        <v>0</v>
      </c>
      <c r="AU32" s="141" t="n">
        <v>0</v>
      </c>
      <c r="AV32" s="141" t="n">
        <v>0</v>
      </c>
      <c r="AW32" s="141" t="n">
        <v>0</v>
      </c>
      <c r="AX32" s="141" t="n">
        <v>0</v>
      </c>
      <c r="AY32" s="141" t="n">
        <v>0</v>
      </c>
      <c r="AZ32" s="141" t="n">
        <v>0</v>
      </c>
      <c r="BA32" s="141" t="n">
        <v>0</v>
      </c>
      <c r="BB32" s="141" t="n">
        <v>0</v>
      </c>
      <c r="BC32" s="141" t="n">
        <v>0</v>
      </c>
      <c r="BD32" s="141" t="n">
        <v>0</v>
      </c>
      <c r="BE32" s="141" t="n">
        <v>0</v>
      </c>
      <c r="BF32" s="141" t="n">
        <v>0</v>
      </c>
      <c r="BG32" s="141" t="n">
        <v>0</v>
      </c>
      <c r="BH32" s="141" t="n">
        <v>0</v>
      </c>
      <c r="BI32" s="141" t="n">
        <v>0</v>
      </c>
      <c r="BJ32" s="141" t="n">
        <v>0</v>
      </c>
      <c r="BK32" s="141" t="n">
        <v>0</v>
      </c>
      <c r="BL32" s="141" t="n">
        <v>0</v>
      </c>
      <c r="BM32" s="141" t="n">
        <v>0</v>
      </c>
      <c r="BN32" s="141" t="n">
        <v>0</v>
      </c>
      <c r="BO32" s="141" t="n">
        <v>0</v>
      </c>
      <c r="BP32" s="141" t="n">
        <v>0</v>
      </c>
      <c r="BQ32" s="141" t="n">
        <v>0</v>
      </c>
      <c r="BR32" s="141" t="n">
        <v>0</v>
      </c>
      <c r="BS32" s="141" t="n">
        <v>0</v>
      </c>
      <c r="BT32" s="141" t="n">
        <v>0</v>
      </c>
      <c r="BU32" s="141" t="n">
        <v>0</v>
      </c>
      <c r="BV32" s="141" t="n">
        <v>0</v>
      </c>
      <c r="BW32" s="141" t="n">
        <v>0</v>
      </c>
      <c r="BX32" s="141" t="n">
        <v>0</v>
      </c>
      <c r="BY32" s="141" t="n">
        <v>0</v>
      </c>
      <c r="BZ32" s="141" t="n">
        <v>0</v>
      </c>
      <c r="CA32" s="141" t="n">
        <v>0</v>
      </c>
      <c r="CB32" s="141" t="n">
        <v>0</v>
      </c>
      <c r="CC32" s="141" t="n">
        <v>0</v>
      </c>
      <c r="CD32" s="141" t="n">
        <v>0</v>
      </c>
      <c r="CE32" s="141" t="n">
        <v>0</v>
      </c>
      <c r="CF32" s="141" t="n">
        <v>0</v>
      </c>
      <c r="CG32" s="141" t="n">
        <v>0</v>
      </c>
      <c r="CH32" s="141" t="n">
        <v>0</v>
      </c>
      <c r="CI32" s="141" t="n">
        <v>0</v>
      </c>
      <c r="CJ32" s="141" t="n">
        <v>0</v>
      </c>
      <c r="CK32" s="141" t="n">
        <v>0</v>
      </c>
      <c r="CL32" s="141"/>
      <c r="CM32" s="141" t="n">
        <v>0</v>
      </c>
      <c r="CN32" s="141" t="n">
        <v>0</v>
      </c>
      <c r="CO32" s="141" t="n">
        <v>0</v>
      </c>
      <c r="CP32" s="141" t="n">
        <v>0</v>
      </c>
      <c r="CQ32" s="141" t="n">
        <v>0</v>
      </c>
      <c r="CR32" s="141" t="n">
        <v>0</v>
      </c>
      <c r="CS32" s="141" t="n">
        <v>0</v>
      </c>
      <c r="CT32" s="141" t="n">
        <v>0</v>
      </c>
      <c r="CU32" s="141" t="n">
        <v>0</v>
      </c>
      <c r="CV32" s="141" t="n">
        <v>0</v>
      </c>
      <c r="CW32" s="141" t="n">
        <v>0</v>
      </c>
      <c r="CX32" s="141" t="n">
        <v>0</v>
      </c>
      <c r="CY32" s="141" t="n">
        <v>0</v>
      </c>
      <c r="CZ32" s="141" t="n">
        <v>0</v>
      </c>
      <c r="DA32" s="141" t="n">
        <v>0</v>
      </c>
      <c r="DB32" s="141" t="n">
        <v>0</v>
      </c>
      <c r="DC32" s="141" t="n">
        <v>0</v>
      </c>
      <c r="DD32" s="141" t="n">
        <v>0</v>
      </c>
      <c r="DE32" s="141" t="n">
        <v>0</v>
      </c>
      <c r="DF32" s="141" t="n">
        <v>0</v>
      </c>
      <c r="DG32" s="141" t="n">
        <v>0</v>
      </c>
      <c r="DH32" s="141" t="n">
        <v>0</v>
      </c>
      <c r="DI32" s="141" t="n">
        <v>0</v>
      </c>
      <c r="DJ32" s="141" t="n">
        <v>0</v>
      </c>
      <c r="DK32" s="141" t="n">
        <v>0</v>
      </c>
      <c r="DL32" s="141" t="n">
        <v>0</v>
      </c>
      <c r="DM32" s="141" t="n">
        <v>0</v>
      </c>
      <c r="DN32" s="141" t="n">
        <v>0</v>
      </c>
      <c r="DO32" s="141" t="n">
        <v>0</v>
      </c>
      <c r="DP32" s="141"/>
      <c r="DQ32" s="141" t="n">
        <v>0</v>
      </c>
      <c r="DR32" s="141" t="n">
        <v>0</v>
      </c>
      <c r="DS32" s="141" t="n">
        <v>0</v>
      </c>
      <c r="DT32" s="141" t="n">
        <v>0</v>
      </c>
      <c r="DU32" s="141" t="n">
        <v>0</v>
      </c>
      <c r="DV32" s="141" t="n">
        <v>0</v>
      </c>
      <c r="DW32" s="141"/>
      <c r="DX32" s="141" t="n">
        <v>0</v>
      </c>
      <c r="DY32" s="141" t="n">
        <v>0</v>
      </c>
      <c r="DZ32" s="141" t="n">
        <v>0</v>
      </c>
      <c r="EA32" s="141" t="n">
        <v>0</v>
      </c>
      <c r="EB32" s="141" t="n">
        <v>0</v>
      </c>
      <c r="EC32" s="141" t="n">
        <v>0</v>
      </c>
      <c r="ED32" s="141" t="n">
        <v>0</v>
      </c>
      <c r="EE32" s="141" t="n">
        <v>0</v>
      </c>
      <c r="EF32" s="141" t="n">
        <v>0</v>
      </c>
      <c r="EG32" s="141" t="n">
        <v>0</v>
      </c>
      <c r="EH32" s="0"/>
      <c r="EI32" s="109" t="n">
        <f aca="false">ROUND(SUM(F32:EG32),5)</f>
        <v>0</v>
      </c>
      <c r="EK32" s="139" t="n">
        <v>27192</v>
      </c>
      <c r="EM32" s="140" t="n">
        <v>0</v>
      </c>
      <c r="EN32" s="140" t="n">
        <v>0</v>
      </c>
      <c r="EO32" s="140" t="n">
        <v>0</v>
      </c>
      <c r="EP32" s="140" t="n">
        <v>0</v>
      </c>
      <c r="EQ32" s="140" t="n">
        <v>0</v>
      </c>
      <c r="ER32" s="140" t="n">
        <v>0</v>
      </c>
      <c r="ES32" s="140" t="n">
        <v>0</v>
      </c>
      <c r="ET32" s="140" t="n">
        <v>0</v>
      </c>
      <c r="EU32" s="140" t="n">
        <v>0</v>
      </c>
      <c r="EV32" s="140" t="n">
        <v>0</v>
      </c>
      <c r="EW32" s="140" t="n">
        <v>0</v>
      </c>
      <c r="EX32" s="140" t="n">
        <v>0</v>
      </c>
      <c r="EY32" s="140" t="n">
        <v>0</v>
      </c>
      <c r="EZ32" s="140" t="n">
        <v>0</v>
      </c>
      <c r="FA32" s="140" t="n">
        <v>0</v>
      </c>
      <c r="FB32" s="140" t="n">
        <v>0</v>
      </c>
      <c r="FC32" s="140" t="n">
        <v>0</v>
      </c>
      <c r="FD32" s="140" t="n">
        <v>0</v>
      </c>
      <c r="FE32" s="140" t="n">
        <v>0</v>
      </c>
      <c r="FF32" s="140" t="n">
        <v>0</v>
      </c>
      <c r="FG32" s="140" t="n">
        <v>0</v>
      </c>
      <c r="FH32" s="140" t="n">
        <v>0</v>
      </c>
      <c r="FI32" s="140" t="n">
        <v>0</v>
      </c>
      <c r="FJ32" s="140" t="n">
        <v>0</v>
      </c>
      <c r="FK32" s="140" t="n">
        <v>0</v>
      </c>
      <c r="FL32" s="140" t="n">
        <v>0</v>
      </c>
      <c r="FM32" s="140" t="n">
        <v>0</v>
      </c>
      <c r="FN32" s="140" t="n">
        <v>0</v>
      </c>
      <c r="FO32" s="140" t="n">
        <v>0</v>
      </c>
      <c r="FP32" s="140" t="n">
        <v>0</v>
      </c>
      <c r="FQ32" s="140" t="n">
        <v>0</v>
      </c>
      <c r="FR32" s="140" t="n">
        <v>0</v>
      </c>
      <c r="FS32" s="140" t="n">
        <v>0</v>
      </c>
      <c r="FT32" s="140" t="n">
        <v>0</v>
      </c>
      <c r="FU32" s="140" t="n">
        <v>0</v>
      </c>
      <c r="FV32" s="140" t="n">
        <v>0</v>
      </c>
      <c r="FW32" s="140" t="n">
        <v>0</v>
      </c>
      <c r="FX32" s="140" t="n">
        <v>0</v>
      </c>
      <c r="FY32" s="140" t="n">
        <v>0</v>
      </c>
      <c r="FZ32" s="140" t="n">
        <v>0</v>
      </c>
      <c r="GA32" s="140" t="n">
        <v>0</v>
      </c>
      <c r="GB32" s="140" t="n">
        <v>0</v>
      </c>
      <c r="GC32" s="140" t="n">
        <v>0</v>
      </c>
      <c r="GD32" s="140" t="n">
        <v>0</v>
      </c>
      <c r="GE32" s="140" t="n">
        <v>0</v>
      </c>
      <c r="GF32" s="140" t="n">
        <v>0</v>
      </c>
      <c r="GG32" s="140" t="n">
        <v>0</v>
      </c>
      <c r="GH32" s="140" t="n">
        <v>0</v>
      </c>
      <c r="GI32" s="140" t="n">
        <v>0</v>
      </c>
      <c r="GJ32" s="140" t="n">
        <v>0</v>
      </c>
      <c r="GK32" s="140" t="n">
        <v>0</v>
      </c>
      <c r="GL32" s="140" t="n">
        <v>0</v>
      </c>
      <c r="GM32" s="140" t="n">
        <v>0</v>
      </c>
      <c r="GN32" s="140" t="n">
        <v>0</v>
      </c>
      <c r="GO32" s="140" t="n">
        <v>0</v>
      </c>
      <c r="GP32" s="140" t="n">
        <v>0</v>
      </c>
      <c r="GQ32" s="140" t="n">
        <v>0</v>
      </c>
      <c r="GR32" s="140" t="n">
        <v>0</v>
      </c>
      <c r="GS32" s="140" t="n">
        <v>0</v>
      </c>
      <c r="GT32" s="140" t="n">
        <v>0</v>
      </c>
      <c r="GU32" s="140" t="n">
        <v>0</v>
      </c>
      <c r="GV32" s="140" t="n">
        <v>0</v>
      </c>
      <c r="GW32" s="140" t="n">
        <v>0</v>
      </c>
      <c r="GX32" s="140" t="n">
        <v>0</v>
      </c>
      <c r="GY32" s="140" t="n">
        <v>0</v>
      </c>
      <c r="GZ32" s="140" t="n">
        <v>0</v>
      </c>
      <c r="HA32" s="140" t="n">
        <v>0</v>
      </c>
      <c r="HB32" s="140" t="n">
        <v>0</v>
      </c>
      <c r="HC32" s="140" t="n">
        <v>0</v>
      </c>
      <c r="HD32" s="140" t="n">
        <v>0</v>
      </c>
      <c r="HE32" s="140" t="n">
        <v>0</v>
      </c>
      <c r="HF32" s="140" t="n">
        <v>0</v>
      </c>
      <c r="HG32" s="140" t="n">
        <v>0</v>
      </c>
      <c r="HH32" s="140" t="n">
        <v>0</v>
      </c>
      <c r="HI32" s="140" t="n">
        <v>0</v>
      </c>
      <c r="HJ32" s="140" t="n">
        <v>0</v>
      </c>
      <c r="HK32" s="140" t="n">
        <v>0</v>
      </c>
      <c r="HL32" s="140" t="n">
        <v>0</v>
      </c>
      <c r="HM32" s="140" t="n">
        <v>0</v>
      </c>
      <c r="HN32" s="140" t="n">
        <v>0</v>
      </c>
      <c r="HO32" s="140" t="n">
        <v>0</v>
      </c>
      <c r="HP32" s="140" t="n">
        <v>0</v>
      </c>
      <c r="HQ32" s="140" t="n">
        <v>0</v>
      </c>
      <c r="HR32" s="140" t="n">
        <v>0</v>
      </c>
      <c r="HS32" s="140" t="n">
        <v>0</v>
      </c>
      <c r="HT32" s="140" t="n">
        <v>0</v>
      </c>
      <c r="HU32" s="140" t="n">
        <v>0</v>
      </c>
      <c r="HV32" s="140" t="n">
        <v>0</v>
      </c>
      <c r="HW32" s="140" t="n">
        <v>0</v>
      </c>
      <c r="HX32" s="140" t="n">
        <v>0</v>
      </c>
      <c r="HY32" s="140" t="n">
        <v>0</v>
      </c>
      <c r="HZ32" s="140" t="n">
        <v>0</v>
      </c>
      <c r="IA32" s="140" t="n">
        <v>0</v>
      </c>
      <c r="IB32" s="140" t="n">
        <v>0</v>
      </c>
      <c r="IC32" s="140" t="n">
        <v>0</v>
      </c>
      <c r="ID32" s="140" t="n">
        <v>0</v>
      </c>
      <c r="IE32" s="140" t="n">
        <v>0</v>
      </c>
      <c r="IF32" s="140" t="n">
        <v>0</v>
      </c>
      <c r="IG32" s="140" t="n">
        <v>0</v>
      </c>
      <c r="IH32" s="140" t="n">
        <v>0</v>
      </c>
      <c r="II32" s="140" t="n">
        <v>0</v>
      </c>
      <c r="IJ32" s="140" t="n">
        <v>0</v>
      </c>
      <c r="IK32" s="140" t="n">
        <v>0</v>
      </c>
      <c r="IL32" s="140" t="n">
        <v>0</v>
      </c>
      <c r="IM32" s="140" t="n">
        <v>0</v>
      </c>
      <c r="IN32" s="140" t="n">
        <v>0</v>
      </c>
      <c r="IO32" s="140" t="n">
        <v>0</v>
      </c>
      <c r="IP32" s="140" t="n">
        <v>0</v>
      </c>
      <c r="IQ32" s="140" t="n">
        <v>0</v>
      </c>
      <c r="IR32" s="140" t="n">
        <v>0</v>
      </c>
      <c r="IS32" s="140" t="n">
        <v>0</v>
      </c>
      <c r="IT32" s="140" t="n">
        <v>0</v>
      </c>
      <c r="IU32" s="140" t="n">
        <v>0</v>
      </c>
      <c r="IV32" s="140" t="n">
        <v>0</v>
      </c>
      <c r="IW32" s="140" t="n">
        <v>0</v>
      </c>
      <c r="IX32" s="140" t="n">
        <v>0</v>
      </c>
      <c r="IY32" s="140" t="n">
        <v>0</v>
      </c>
      <c r="IZ32" s="140" t="n">
        <v>0</v>
      </c>
      <c r="JA32" s="140" t="n">
        <v>0</v>
      </c>
      <c r="JB32" s="140" t="n">
        <v>0</v>
      </c>
      <c r="JC32" s="140" t="n">
        <v>0</v>
      </c>
      <c r="JD32" s="140" t="n">
        <v>0</v>
      </c>
      <c r="JE32" s="140" t="n">
        <v>0</v>
      </c>
      <c r="JF32" s="140" t="n">
        <v>0</v>
      </c>
      <c r="JG32" s="140" t="n">
        <v>0</v>
      </c>
      <c r="JH32" s="140" t="n">
        <v>0</v>
      </c>
      <c r="JI32" s="140" t="n">
        <v>0</v>
      </c>
      <c r="JJ32" s="140" t="n">
        <v>0</v>
      </c>
      <c r="JK32" s="140" t="n">
        <v>0</v>
      </c>
      <c r="JL32" s="140" t="n">
        <v>0</v>
      </c>
      <c r="JM32" s="140" t="n">
        <v>0</v>
      </c>
      <c r="JN32" s="140" t="n">
        <v>0</v>
      </c>
      <c r="JO32" s="140" t="n">
        <v>0</v>
      </c>
      <c r="JP32" s="140" t="n">
        <v>0</v>
      </c>
    </row>
    <row r="33" customFormat="false" ht="14.9" hidden="false" customHeight="false" outlineLevel="0" collapsed="false">
      <c r="A33" s="76"/>
      <c r="B33" s="76"/>
      <c r="C33" s="76"/>
      <c r="D33" s="76"/>
      <c r="E33" s="76" t="s">
        <v>82</v>
      </c>
      <c r="F33" s="141" t="n">
        <v>0</v>
      </c>
      <c r="G33" s="141" t="n">
        <v>0</v>
      </c>
      <c r="H33" s="141" t="n">
        <v>0</v>
      </c>
      <c r="I33" s="141" t="n">
        <v>0</v>
      </c>
      <c r="J33" s="141" t="n">
        <v>0</v>
      </c>
      <c r="K33" s="141" t="n">
        <v>0</v>
      </c>
      <c r="L33" s="141" t="n">
        <v>0</v>
      </c>
      <c r="M33" s="141" t="n">
        <v>0</v>
      </c>
      <c r="N33" s="141" t="n">
        <v>0</v>
      </c>
      <c r="O33" s="141" t="n">
        <v>0</v>
      </c>
      <c r="P33" s="141" t="n">
        <v>0</v>
      </c>
      <c r="Q33" s="141" t="n">
        <v>0</v>
      </c>
      <c r="R33" s="141" t="n">
        <v>0</v>
      </c>
      <c r="S33" s="141" t="n">
        <v>0</v>
      </c>
      <c r="T33" s="141" t="n">
        <v>0</v>
      </c>
      <c r="U33" s="141" t="n">
        <v>0</v>
      </c>
      <c r="V33" s="141" t="n">
        <v>0</v>
      </c>
      <c r="W33" s="141" t="n">
        <v>0</v>
      </c>
      <c r="X33" s="141" t="n">
        <v>0</v>
      </c>
      <c r="Y33" s="141" t="n">
        <v>0</v>
      </c>
      <c r="Z33" s="141" t="n">
        <v>0</v>
      </c>
      <c r="AA33" s="141" t="n">
        <v>0</v>
      </c>
      <c r="AB33" s="141" t="n">
        <v>0</v>
      </c>
      <c r="AC33" s="141" t="n">
        <v>0</v>
      </c>
      <c r="AD33" s="141" t="n">
        <v>0</v>
      </c>
      <c r="AE33" s="141" t="n">
        <v>0</v>
      </c>
      <c r="AF33" s="141" t="n">
        <v>0</v>
      </c>
      <c r="AG33" s="141" t="n">
        <v>0</v>
      </c>
      <c r="AH33" s="141" t="n">
        <v>0</v>
      </c>
      <c r="AI33" s="141" t="n">
        <v>0</v>
      </c>
      <c r="AJ33" s="141" t="n">
        <v>0</v>
      </c>
      <c r="AK33" s="141" t="n">
        <v>0</v>
      </c>
      <c r="AL33" s="141" t="n">
        <v>0</v>
      </c>
      <c r="AM33" s="141" t="n">
        <v>0</v>
      </c>
      <c r="AN33" s="141" t="n">
        <v>0</v>
      </c>
      <c r="AO33" s="141" t="n">
        <v>0</v>
      </c>
      <c r="AP33" s="141" t="n">
        <v>0</v>
      </c>
      <c r="AQ33" s="141" t="n">
        <v>0</v>
      </c>
      <c r="AR33" s="141" t="n">
        <v>0</v>
      </c>
      <c r="AS33" s="141" t="n">
        <v>0</v>
      </c>
      <c r="AT33" s="141" t="n">
        <v>0</v>
      </c>
      <c r="AU33" s="141" t="n">
        <v>0</v>
      </c>
      <c r="AV33" s="141" t="n">
        <v>0</v>
      </c>
      <c r="AW33" s="141" t="n">
        <v>0</v>
      </c>
      <c r="AX33" s="141" t="n">
        <v>0</v>
      </c>
      <c r="AY33" s="141" t="n">
        <v>0</v>
      </c>
      <c r="AZ33" s="141" t="n">
        <v>0</v>
      </c>
      <c r="BA33" s="141" t="n">
        <v>0</v>
      </c>
      <c r="BB33" s="141" t="n">
        <v>0</v>
      </c>
      <c r="BC33" s="141" t="n">
        <v>0</v>
      </c>
      <c r="BD33" s="141" t="n">
        <v>0</v>
      </c>
      <c r="BE33" s="141" t="n">
        <v>0</v>
      </c>
      <c r="BF33" s="141" t="n">
        <v>0</v>
      </c>
      <c r="BG33" s="141" t="n">
        <v>0</v>
      </c>
      <c r="BH33" s="141" t="n">
        <v>0</v>
      </c>
      <c r="BI33" s="141" t="n">
        <v>0</v>
      </c>
      <c r="BJ33" s="141" t="n">
        <v>0</v>
      </c>
      <c r="BK33" s="141" t="n">
        <v>0</v>
      </c>
      <c r="BL33" s="141" t="n">
        <v>0</v>
      </c>
      <c r="BM33" s="141" t="n">
        <v>0</v>
      </c>
      <c r="BN33" s="141" t="n">
        <v>0</v>
      </c>
      <c r="BO33" s="141" t="n">
        <v>0</v>
      </c>
      <c r="BP33" s="141" t="n">
        <v>0</v>
      </c>
      <c r="BQ33" s="141" t="n">
        <v>0</v>
      </c>
      <c r="BR33" s="141" t="n">
        <v>0</v>
      </c>
      <c r="BS33" s="141" t="n">
        <v>0</v>
      </c>
      <c r="BT33" s="141" t="n">
        <v>0</v>
      </c>
      <c r="BU33" s="141" t="n">
        <v>0</v>
      </c>
      <c r="BV33" s="141" t="n">
        <v>0</v>
      </c>
      <c r="BW33" s="141" t="n">
        <v>0</v>
      </c>
      <c r="BX33" s="141" t="n">
        <v>0</v>
      </c>
      <c r="BY33" s="141" t="n">
        <v>0</v>
      </c>
      <c r="BZ33" s="141" t="n">
        <v>0</v>
      </c>
      <c r="CA33" s="141" t="n">
        <v>0</v>
      </c>
      <c r="CB33" s="141" t="n">
        <v>0</v>
      </c>
      <c r="CC33" s="141" t="n">
        <v>0</v>
      </c>
      <c r="CD33" s="141" t="n">
        <v>0</v>
      </c>
      <c r="CE33" s="141" t="n">
        <v>0</v>
      </c>
      <c r="CF33" s="141" t="n">
        <v>0</v>
      </c>
      <c r="CG33" s="141" t="n">
        <v>2850</v>
      </c>
      <c r="CH33" s="141" t="n">
        <v>0</v>
      </c>
      <c r="CI33" s="141" t="n">
        <v>0</v>
      </c>
      <c r="CJ33" s="141" t="n">
        <v>0</v>
      </c>
      <c r="CK33" s="141" t="n">
        <v>0</v>
      </c>
      <c r="CL33" s="141"/>
      <c r="CM33" s="141" t="n">
        <v>0</v>
      </c>
      <c r="CN33" s="141" t="n">
        <v>0</v>
      </c>
      <c r="CO33" s="141" t="n">
        <v>0</v>
      </c>
      <c r="CP33" s="141" t="n">
        <v>0</v>
      </c>
      <c r="CQ33" s="141" t="n">
        <v>0</v>
      </c>
      <c r="CR33" s="141" t="n">
        <v>0</v>
      </c>
      <c r="CS33" s="141" t="n">
        <v>0</v>
      </c>
      <c r="CT33" s="141" t="n">
        <v>0</v>
      </c>
      <c r="CU33" s="141" t="n">
        <v>0</v>
      </c>
      <c r="CV33" s="141" t="n">
        <v>0</v>
      </c>
      <c r="CW33" s="141" t="n">
        <v>0</v>
      </c>
      <c r="CX33" s="141" t="n">
        <v>0</v>
      </c>
      <c r="CY33" s="141" t="n">
        <v>0</v>
      </c>
      <c r="CZ33" s="141" t="n">
        <v>0</v>
      </c>
      <c r="DA33" s="141" t="n">
        <v>0</v>
      </c>
      <c r="DB33" s="141" t="n">
        <v>0</v>
      </c>
      <c r="DC33" s="141" t="n">
        <v>0</v>
      </c>
      <c r="DD33" s="141" t="n">
        <v>0</v>
      </c>
      <c r="DE33" s="141" t="n">
        <v>0</v>
      </c>
      <c r="DF33" s="141" t="n">
        <v>0</v>
      </c>
      <c r="DG33" s="141" t="n">
        <v>0</v>
      </c>
      <c r="DH33" s="141" t="n">
        <v>0</v>
      </c>
      <c r="DI33" s="141" t="n">
        <v>0</v>
      </c>
      <c r="DJ33" s="141" t="n">
        <v>0</v>
      </c>
      <c r="DK33" s="141" t="n">
        <v>0</v>
      </c>
      <c r="DL33" s="141" t="n">
        <v>0</v>
      </c>
      <c r="DM33" s="141" t="n">
        <v>0</v>
      </c>
      <c r="DN33" s="141" t="n">
        <v>0</v>
      </c>
      <c r="DO33" s="141" t="n">
        <v>0</v>
      </c>
      <c r="DP33" s="141"/>
      <c r="DQ33" s="141" t="n">
        <v>0</v>
      </c>
      <c r="DR33" s="141" t="n">
        <v>0</v>
      </c>
      <c r="DS33" s="141" t="n">
        <v>0</v>
      </c>
      <c r="DT33" s="141" t="n">
        <v>0</v>
      </c>
      <c r="DU33" s="141" t="n">
        <v>0</v>
      </c>
      <c r="DV33" s="141" t="n">
        <v>0</v>
      </c>
      <c r="DW33" s="141"/>
      <c r="DX33" s="141" t="n">
        <v>0</v>
      </c>
      <c r="DY33" s="141" t="n">
        <v>0</v>
      </c>
      <c r="DZ33" s="141" t="n">
        <v>0</v>
      </c>
      <c r="EA33" s="141" t="n">
        <v>0</v>
      </c>
      <c r="EB33" s="141" t="n">
        <v>0</v>
      </c>
      <c r="EC33" s="141" t="n">
        <v>0</v>
      </c>
      <c r="ED33" s="141" t="n">
        <v>0</v>
      </c>
      <c r="EE33" s="141" t="n">
        <v>0</v>
      </c>
      <c r="EF33" s="141" t="n">
        <v>0</v>
      </c>
      <c r="EG33" s="141" t="n">
        <v>0</v>
      </c>
      <c r="EH33" s="0"/>
      <c r="EI33" s="109" t="n">
        <f aca="false">ROUND(SUM(F33:EG33),5)</f>
        <v>2850</v>
      </c>
      <c r="EK33" s="139" t="n">
        <v>4130.75</v>
      </c>
      <c r="EM33" s="140" t="n">
        <v>0</v>
      </c>
      <c r="EN33" s="140" t="n">
        <v>0</v>
      </c>
      <c r="EO33" s="140" t="n">
        <v>0</v>
      </c>
      <c r="EP33" s="140" t="n">
        <v>0</v>
      </c>
      <c r="EQ33" s="140" t="n">
        <v>0</v>
      </c>
      <c r="ER33" s="140" t="n">
        <v>0</v>
      </c>
      <c r="ES33" s="140" t="n">
        <v>0</v>
      </c>
      <c r="ET33" s="140" t="n">
        <v>0</v>
      </c>
      <c r="EU33" s="140" t="n">
        <v>0</v>
      </c>
      <c r="EV33" s="140" t="n">
        <v>0</v>
      </c>
      <c r="EW33" s="140" t="n">
        <v>0</v>
      </c>
      <c r="EX33" s="140" t="n">
        <v>0</v>
      </c>
      <c r="EY33" s="140" t="n">
        <v>0</v>
      </c>
      <c r="EZ33" s="140" t="n">
        <v>0</v>
      </c>
      <c r="FA33" s="140" t="n">
        <v>0</v>
      </c>
      <c r="FB33" s="140" t="n">
        <v>0</v>
      </c>
      <c r="FC33" s="140" t="n">
        <v>0</v>
      </c>
      <c r="FD33" s="140" t="n">
        <v>0</v>
      </c>
      <c r="FE33" s="140" t="n">
        <v>0</v>
      </c>
      <c r="FF33" s="140" t="n">
        <v>0</v>
      </c>
      <c r="FG33" s="140" t="n">
        <v>0</v>
      </c>
      <c r="FH33" s="140" t="n">
        <v>0</v>
      </c>
      <c r="FI33" s="140" t="n">
        <v>0</v>
      </c>
      <c r="FJ33" s="140" t="n">
        <v>0</v>
      </c>
      <c r="FK33" s="140" t="n">
        <v>0</v>
      </c>
      <c r="FL33" s="140" t="n">
        <v>0</v>
      </c>
      <c r="FM33" s="140" t="n">
        <v>0</v>
      </c>
      <c r="FN33" s="140" t="n">
        <v>0</v>
      </c>
      <c r="FO33" s="140" t="n">
        <v>0</v>
      </c>
      <c r="FP33" s="140" t="n">
        <v>0</v>
      </c>
      <c r="FQ33" s="140" t="n">
        <v>0</v>
      </c>
      <c r="FR33" s="140" t="n">
        <v>0</v>
      </c>
      <c r="FS33" s="140" t="n">
        <v>0</v>
      </c>
      <c r="FT33" s="140" t="n">
        <v>0</v>
      </c>
      <c r="FU33" s="140" t="n">
        <v>0</v>
      </c>
      <c r="FV33" s="140" t="n">
        <v>0</v>
      </c>
      <c r="FW33" s="140" t="n">
        <v>0</v>
      </c>
      <c r="FX33" s="140" t="n">
        <v>0</v>
      </c>
      <c r="FY33" s="140" t="n">
        <v>0</v>
      </c>
      <c r="FZ33" s="140" t="n">
        <v>0</v>
      </c>
      <c r="GA33" s="140" t="n">
        <v>0</v>
      </c>
      <c r="GB33" s="140" t="n">
        <v>0</v>
      </c>
      <c r="GC33" s="140" t="n">
        <v>0</v>
      </c>
      <c r="GD33" s="140" t="n">
        <v>0</v>
      </c>
      <c r="GE33" s="140" t="n">
        <v>0</v>
      </c>
      <c r="GF33" s="140" t="n">
        <v>0</v>
      </c>
      <c r="GG33" s="140" t="n">
        <v>0</v>
      </c>
      <c r="GH33" s="140" t="n">
        <v>0</v>
      </c>
      <c r="GI33" s="140" t="n">
        <v>0</v>
      </c>
      <c r="GJ33" s="140" t="n">
        <v>0</v>
      </c>
      <c r="GK33" s="140" t="n">
        <v>0</v>
      </c>
      <c r="GL33" s="140" t="n">
        <v>0</v>
      </c>
      <c r="GM33" s="140" t="n">
        <v>0</v>
      </c>
      <c r="GN33" s="140" t="n">
        <v>0</v>
      </c>
      <c r="GO33" s="140" t="n">
        <v>0</v>
      </c>
      <c r="GP33" s="140" t="n">
        <v>0</v>
      </c>
      <c r="GQ33" s="140" t="n">
        <v>0</v>
      </c>
      <c r="GR33" s="140" t="n">
        <v>0</v>
      </c>
      <c r="GS33" s="140" t="n">
        <v>0</v>
      </c>
      <c r="GT33" s="140" t="n">
        <v>0</v>
      </c>
      <c r="GU33" s="140" t="n">
        <v>0</v>
      </c>
      <c r="GV33" s="140" t="n">
        <v>0</v>
      </c>
      <c r="GW33" s="140" t="n">
        <v>0</v>
      </c>
      <c r="GX33" s="140" t="n">
        <v>0</v>
      </c>
      <c r="GY33" s="140" t="n">
        <v>0</v>
      </c>
      <c r="GZ33" s="140" t="n">
        <v>0</v>
      </c>
      <c r="HA33" s="140" t="n">
        <v>0</v>
      </c>
      <c r="HB33" s="140" t="n">
        <v>0</v>
      </c>
      <c r="HC33" s="140" t="n">
        <v>0</v>
      </c>
      <c r="HD33" s="140" t="n">
        <v>0</v>
      </c>
      <c r="HE33" s="140" t="n">
        <v>0</v>
      </c>
      <c r="HF33" s="140" t="n">
        <v>0</v>
      </c>
      <c r="HG33" s="140" t="n">
        <v>0</v>
      </c>
      <c r="HH33" s="140" t="n">
        <v>0</v>
      </c>
      <c r="HI33" s="140" t="n">
        <v>0</v>
      </c>
      <c r="HJ33" s="140" t="n">
        <v>0</v>
      </c>
      <c r="HK33" s="140" t="n">
        <v>0</v>
      </c>
      <c r="HL33" s="140" t="n">
        <v>0</v>
      </c>
      <c r="HM33" s="140" t="n">
        <v>0</v>
      </c>
      <c r="HN33" s="140" t="n">
        <v>0</v>
      </c>
      <c r="HO33" s="140" t="n">
        <v>0</v>
      </c>
      <c r="HP33" s="140" t="n">
        <v>0</v>
      </c>
      <c r="HQ33" s="140" t="n">
        <v>0</v>
      </c>
      <c r="HR33" s="140" t="n">
        <v>0</v>
      </c>
      <c r="HS33" s="140" t="n">
        <v>0</v>
      </c>
      <c r="HT33" s="140" t="n">
        <v>0</v>
      </c>
      <c r="HU33" s="140" t="n">
        <v>0</v>
      </c>
      <c r="HV33" s="140" t="n">
        <v>0</v>
      </c>
      <c r="HW33" s="140" t="n">
        <v>0</v>
      </c>
      <c r="HX33" s="140" t="n">
        <v>0</v>
      </c>
      <c r="HY33" s="140" t="n">
        <v>0</v>
      </c>
      <c r="HZ33" s="140" t="n">
        <v>0</v>
      </c>
      <c r="IA33" s="140" t="n">
        <v>0</v>
      </c>
      <c r="IB33" s="140" t="n">
        <v>0</v>
      </c>
      <c r="IC33" s="140" t="n">
        <v>0</v>
      </c>
      <c r="ID33" s="140" t="n">
        <v>0</v>
      </c>
      <c r="IE33" s="140" t="n">
        <v>0</v>
      </c>
      <c r="IF33" s="140" t="n">
        <v>0</v>
      </c>
      <c r="IG33" s="140" t="n">
        <v>0</v>
      </c>
      <c r="IH33" s="140" t="n">
        <v>0</v>
      </c>
      <c r="II33" s="140" t="n">
        <v>0</v>
      </c>
      <c r="IJ33" s="140" t="n">
        <v>0</v>
      </c>
      <c r="IK33" s="140" t="n">
        <v>0</v>
      </c>
      <c r="IL33" s="140" t="n">
        <v>0</v>
      </c>
      <c r="IM33" s="140" t="n">
        <v>0</v>
      </c>
      <c r="IN33" s="140" t="n">
        <v>0</v>
      </c>
      <c r="IO33" s="140" t="n">
        <v>0</v>
      </c>
      <c r="IP33" s="140" t="n">
        <v>0</v>
      </c>
      <c r="IQ33" s="140" t="n">
        <v>0</v>
      </c>
      <c r="IR33" s="140" t="n">
        <v>0</v>
      </c>
      <c r="IS33" s="140" t="n">
        <v>0</v>
      </c>
      <c r="IT33" s="140" t="n">
        <v>0</v>
      </c>
      <c r="IU33" s="140" t="n">
        <v>0</v>
      </c>
      <c r="IV33" s="140" t="n">
        <v>0</v>
      </c>
      <c r="IW33" s="140" t="n">
        <v>0</v>
      </c>
      <c r="IX33" s="140" t="n">
        <v>0</v>
      </c>
      <c r="IY33" s="140" t="n">
        <v>0</v>
      </c>
      <c r="IZ33" s="140" t="n">
        <v>0</v>
      </c>
      <c r="JA33" s="140" t="n">
        <v>0</v>
      </c>
      <c r="JB33" s="140" t="n">
        <v>0</v>
      </c>
      <c r="JC33" s="140" t="n">
        <v>0</v>
      </c>
      <c r="JD33" s="140" t="n">
        <v>0</v>
      </c>
      <c r="JE33" s="140" t="n">
        <v>0</v>
      </c>
      <c r="JF33" s="140" t="n">
        <v>0</v>
      </c>
      <c r="JG33" s="140" t="n">
        <v>0</v>
      </c>
      <c r="JH33" s="140" t="n">
        <v>0</v>
      </c>
      <c r="JI33" s="140" t="n">
        <v>0</v>
      </c>
      <c r="JJ33" s="140" t="n">
        <v>0</v>
      </c>
      <c r="JK33" s="140" t="n">
        <v>0</v>
      </c>
      <c r="JL33" s="140" t="n">
        <v>0</v>
      </c>
      <c r="JM33" s="140" t="n">
        <v>0</v>
      </c>
      <c r="JN33" s="140" t="n">
        <v>0</v>
      </c>
      <c r="JO33" s="140" t="n">
        <v>0</v>
      </c>
      <c r="JP33" s="140" t="n">
        <v>0</v>
      </c>
    </row>
    <row r="34" customFormat="false" ht="14.9" hidden="false" customHeight="false" outlineLevel="0" collapsed="false">
      <c r="A34" s="76"/>
      <c r="B34" s="76"/>
      <c r="C34" s="76"/>
      <c r="D34" s="76"/>
      <c r="E34" s="76" t="s">
        <v>17</v>
      </c>
      <c r="F34" s="141" t="n">
        <v>0</v>
      </c>
      <c r="G34" s="141" t="n">
        <v>0</v>
      </c>
      <c r="H34" s="141" t="n">
        <v>0</v>
      </c>
      <c r="I34" s="141" t="n">
        <v>0</v>
      </c>
      <c r="J34" s="141" t="n">
        <v>0</v>
      </c>
      <c r="K34" s="141" t="n">
        <v>0</v>
      </c>
      <c r="L34" s="141" t="n">
        <v>0</v>
      </c>
      <c r="M34" s="141" t="n">
        <v>0</v>
      </c>
      <c r="N34" s="141" t="n">
        <v>0</v>
      </c>
      <c r="O34" s="141" t="n">
        <v>0</v>
      </c>
      <c r="P34" s="141" t="n">
        <v>0</v>
      </c>
      <c r="Q34" s="141" t="n">
        <v>0</v>
      </c>
      <c r="R34" s="141" t="n">
        <v>0</v>
      </c>
      <c r="S34" s="141" t="n">
        <v>0</v>
      </c>
      <c r="T34" s="141" t="n">
        <v>0</v>
      </c>
      <c r="U34" s="141" t="n">
        <v>0</v>
      </c>
      <c r="V34" s="141" t="n">
        <v>0</v>
      </c>
      <c r="W34" s="141" t="n">
        <v>0</v>
      </c>
      <c r="X34" s="141" t="n">
        <v>0</v>
      </c>
      <c r="Y34" s="141" t="n">
        <v>0</v>
      </c>
      <c r="Z34" s="141" t="n">
        <v>0</v>
      </c>
      <c r="AA34" s="141" t="n">
        <v>0</v>
      </c>
      <c r="AB34" s="141" t="n">
        <v>0</v>
      </c>
      <c r="AC34" s="141" t="n">
        <v>0</v>
      </c>
      <c r="AD34" s="141" t="n">
        <v>0</v>
      </c>
      <c r="AE34" s="141" t="n">
        <v>0</v>
      </c>
      <c r="AF34" s="141" t="n">
        <v>0</v>
      </c>
      <c r="AG34" s="141" t="n">
        <v>0</v>
      </c>
      <c r="AH34" s="141" t="n">
        <v>0</v>
      </c>
      <c r="AI34" s="141" t="n">
        <v>0</v>
      </c>
      <c r="AJ34" s="141" t="n">
        <v>0</v>
      </c>
      <c r="AK34" s="141" t="n">
        <v>0</v>
      </c>
      <c r="AL34" s="141" t="n">
        <v>0</v>
      </c>
      <c r="AM34" s="141" t="n">
        <v>0</v>
      </c>
      <c r="AN34" s="141" t="n">
        <v>0</v>
      </c>
      <c r="AO34" s="141" t="n">
        <v>0</v>
      </c>
      <c r="AP34" s="141" t="n">
        <v>0</v>
      </c>
      <c r="AQ34" s="141" t="n">
        <v>0</v>
      </c>
      <c r="AR34" s="141" t="n">
        <v>0</v>
      </c>
      <c r="AS34" s="141" t="n">
        <v>0</v>
      </c>
      <c r="AT34" s="141" t="n">
        <v>0</v>
      </c>
      <c r="AU34" s="141" t="n">
        <v>0</v>
      </c>
      <c r="AV34" s="141" t="n">
        <v>0</v>
      </c>
      <c r="AW34" s="141" t="n">
        <v>0</v>
      </c>
      <c r="AX34" s="141" t="n">
        <v>0</v>
      </c>
      <c r="AY34" s="141" t="n">
        <v>0</v>
      </c>
      <c r="AZ34" s="141" t="n">
        <v>0</v>
      </c>
      <c r="BA34" s="141" t="n">
        <v>0</v>
      </c>
      <c r="BB34" s="141" t="n">
        <v>0</v>
      </c>
      <c r="BC34" s="141" t="n">
        <v>0</v>
      </c>
      <c r="BD34" s="141" t="n">
        <v>0</v>
      </c>
      <c r="BE34" s="141" t="n">
        <v>0</v>
      </c>
      <c r="BF34" s="141" t="n">
        <v>0</v>
      </c>
      <c r="BG34" s="141" t="n">
        <v>0</v>
      </c>
      <c r="BH34" s="141" t="n">
        <v>0</v>
      </c>
      <c r="BI34" s="141" t="n">
        <v>0</v>
      </c>
      <c r="BJ34" s="141" t="n">
        <v>0</v>
      </c>
      <c r="BK34" s="141" t="n">
        <v>0</v>
      </c>
      <c r="BL34" s="141" t="n">
        <v>0</v>
      </c>
      <c r="BM34" s="141" t="n">
        <v>0</v>
      </c>
      <c r="BN34" s="141" t="n">
        <v>0</v>
      </c>
      <c r="BO34" s="141" t="n">
        <v>0</v>
      </c>
      <c r="BP34" s="141" t="n">
        <v>0</v>
      </c>
      <c r="BQ34" s="141" t="n">
        <v>0</v>
      </c>
      <c r="BR34" s="141" t="n">
        <v>0</v>
      </c>
      <c r="BS34" s="141" t="n">
        <v>0</v>
      </c>
      <c r="BT34" s="141" t="n">
        <v>0</v>
      </c>
      <c r="BU34" s="141" t="n">
        <v>0</v>
      </c>
      <c r="BV34" s="141" t="n">
        <v>0</v>
      </c>
      <c r="BW34" s="141" t="n">
        <v>0</v>
      </c>
      <c r="BX34" s="141" t="n">
        <v>0</v>
      </c>
      <c r="BY34" s="141" t="n">
        <v>0</v>
      </c>
      <c r="BZ34" s="141" t="n">
        <v>0</v>
      </c>
      <c r="CA34" s="141" t="n">
        <v>0</v>
      </c>
      <c r="CB34" s="141" t="n">
        <v>0</v>
      </c>
      <c r="CC34" s="141" t="n">
        <v>0</v>
      </c>
      <c r="CD34" s="141" t="n">
        <v>0</v>
      </c>
      <c r="CE34" s="141" t="n">
        <v>0</v>
      </c>
      <c r="CF34" s="141" t="n">
        <v>0</v>
      </c>
      <c r="CG34" s="141" t="n">
        <v>0</v>
      </c>
      <c r="CH34" s="141" t="n">
        <v>0</v>
      </c>
      <c r="CI34" s="141" t="n">
        <v>0</v>
      </c>
      <c r="CJ34" s="141" t="n">
        <v>0</v>
      </c>
      <c r="CK34" s="141" t="n">
        <v>0</v>
      </c>
      <c r="CL34" s="141"/>
      <c r="CM34" s="141" t="n">
        <v>0</v>
      </c>
      <c r="CN34" s="141" t="n">
        <v>0</v>
      </c>
      <c r="CO34" s="141" t="n">
        <v>0</v>
      </c>
      <c r="CP34" s="141" t="n">
        <v>0</v>
      </c>
      <c r="CQ34" s="141" t="n">
        <v>0</v>
      </c>
      <c r="CR34" s="141" t="n">
        <v>0</v>
      </c>
      <c r="CS34" s="141" t="n">
        <v>0</v>
      </c>
      <c r="CT34" s="141" t="n">
        <v>0</v>
      </c>
      <c r="CU34" s="141" t="n">
        <v>0</v>
      </c>
      <c r="CV34" s="141" t="n">
        <v>0</v>
      </c>
      <c r="CW34" s="141" t="n">
        <v>0</v>
      </c>
      <c r="CX34" s="141" t="n">
        <v>0</v>
      </c>
      <c r="CY34" s="141" t="n">
        <v>0</v>
      </c>
      <c r="CZ34" s="141" t="n">
        <v>0</v>
      </c>
      <c r="DA34" s="141" t="n">
        <v>0</v>
      </c>
      <c r="DB34" s="141" t="n">
        <v>0</v>
      </c>
      <c r="DC34" s="141" t="n">
        <v>0</v>
      </c>
      <c r="DD34" s="141" t="n">
        <v>0</v>
      </c>
      <c r="DE34" s="141" t="n">
        <v>0</v>
      </c>
      <c r="DF34" s="141" t="n">
        <v>0</v>
      </c>
      <c r="DG34" s="141" t="n">
        <v>0</v>
      </c>
      <c r="DH34" s="141" t="n">
        <v>0</v>
      </c>
      <c r="DI34" s="141" t="n">
        <v>0</v>
      </c>
      <c r="DJ34" s="141" t="n">
        <v>0</v>
      </c>
      <c r="DK34" s="141" t="n">
        <v>0</v>
      </c>
      <c r="DL34" s="141" t="n">
        <v>0</v>
      </c>
      <c r="DM34" s="141" t="n">
        <v>0</v>
      </c>
      <c r="DN34" s="141" t="n">
        <v>0</v>
      </c>
      <c r="DO34" s="141" t="n">
        <v>0</v>
      </c>
      <c r="DP34" s="141"/>
      <c r="DQ34" s="141" t="n">
        <v>0</v>
      </c>
      <c r="DR34" s="141" t="n">
        <v>0</v>
      </c>
      <c r="DS34" s="141" t="n">
        <v>0</v>
      </c>
      <c r="DT34" s="141" t="n">
        <v>0</v>
      </c>
      <c r="DU34" s="141" t="n">
        <v>0</v>
      </c>
      <c r="DV34" s="141" t="n">
        <v>0</v>
      </c>
      <c r="DW34" s="141"/>
      <c r="DX34" s="141" t="n">
        <v>0</v>
      </c>
      <c r="DY34" s="141" t="n">
        <v>0</v>
      </c>
      <c r="DZ34" s="141" t="n">
        <v>0</v>
      </c>
      <c r="EA34" s="141" t="n">
        <v>0</v>
      </c>
      <c r="EB34" s="141" t="n">
        <v>0</v>
      </c>
      <c r="EC34" s="141" t="n">
        <v>0</v>
      </c>
      <c r="ED34" s="141" t="n">
        <v>0</v>
      </c>
      <c r="EE34" s="141" t="n">
        <v>0</v>
      </c>
      <c r="EF34" s="141" t="n">
        <v>0</v>
      </c>
      <c r="EG34" s="141" t="n">
        <v>0</v>
      </c>
      <c r="EH34" s="0"/>
      <c r="EI34" s="109" t="n">
        <f aca="false">ROUND(SUM(F34:EG34),5)</f>
        <v>0</v>
      </c>
      <c r="EK34" s="139" t="n">
        <v>0</v>
      </c>
      <c r="EM34" s="140" t="n">
        <v>0</v>
      </c>
      <c r="EN34" s="140" t="n">
        <v>0</v>
      </c>
      <c r="EO34" s="140" t="n">
        <v>0</v>
      </c>
      <c r="EP34" s="140" t="n">
        <v>0</v>
      </c>
      <c r="EQ34" s="140" t="n">
        <v>0</v>
      </c>
      <c r="ER34" s="140" t="n">
        <v>0</v>
      </c>
      <c r="ES34" s="140" t="n">
        <v>0</v>
      </c>
      <c r="ET34" s="140" t="n">
        <v>0</v>
      </c>
      <c r="EU34" s="140" t="n">
        <v>0</v>
      </c>
      <c r="EV34" s="140" t="n">
        <v>0</v>
      </c>
      <c r="EW34" s="140" t="n">
        <v>0</v>
      </c>
      <c r="EX34" s="140" t="n">
        <v>0</v>
      </c>
      <c r="EY34" s="140" t="n">
        <v>0</v>
      </c>
      <c r="EZ34" s="140" t="n">
        <v>0</v>
      </c>
      <c r="FA34" s="140" t="n">
        <v>0</v>
      </c>
      <c r="FB34" s="140" t="n">
        <v>0</v>
      </c>
      <c r="FC34" s="140" t="n">
        <v>0</v>
      </c>
      <c r="FD34" s="140" t="n">
        <v>0</v>
      </c>
      <c r="FE34" s="140" t="n">
        <v>0</v>
      </c>
      <c r="FF34" s="140" t="n">
        <v>0</v>
      </c>
      <c r="FG34" s="140" t="n">
        <v>0</v>
      </c>
      <c r="FH34" s="140" t="n">
        <v>0</v>
      </c>
      <c r="FI34" s="140" t="n">
        <v>0</v>
      </c>
      <c r="FJ34" s="140" t="n">
        <v>0</v>
      </c>
      <c r="FK34" s="140" t="n">
        <v>0</v>
      </c>
      <c r="FL34" s="140" t="n">
        <v>0</v>
      </c>
      <c r="FM34" s="140" t="n">
        <v>0</v>
      </c>
      <c r="FN34" s="140" t="n">
        <v>0</v>
      </c>
      <c r="FO34" s="140" t="n">
        <v>0</v>
      </c>
      <c r="FP34" s="140" t="n">
        <v>0</v>
      </c>
      <c r="FQ34" s="140" t="n">
        <v>0</v>
      </c>
      <c r="FR34" s="140" t="n">
        <v>0</v>
      </c>
      <c r="FS34" s="140" t="n">
        <v>0</v>
      </c>
      <c r="FT34" s="140" t="n">
        <v>0</v>
      </c>
      <c r="FU34" s="140" t="n">
        <v>0</v>
      </c>
      <c r="FV34" s="140" t="n">
        <v>0</v>
      </c>
      <c r="FW34" s="140" t="n">
        <v>0</v>
      </c>
      <c r="FX34" s="140" t="n">
        <v>0</v>
      </c>
      <c r="FY34" s="140" t="n">
        <v>0</v>
      </c>
      <c r="FZ34" s="140" t="n">
        <v>0</v>
      </c>
      <c r="GA34" s="140" t="n">
        <v>0</v>
      </c>
      <c r="GB34" s="140" t="n">
        <v>0</v>
      </c>
      <c r="GC34" s="140" t="n">
        <v>0</v>
      </c>
      <c r="GD34" s="140" t="n">
        <v>0</v>
      </c>
      <c r="GE34" s="140" t="n">
        <v>0</v>
      </c>
      <c r="GF34" s="140" t="n">
        <v>0</v>
      </c>
      <c r="GG34" s="140" t="n">
        <v>0</v>
      </c>
      <c r="GH34" s="140" t="n">
        <v>0</v>
      </c>
      <c r="GI34" s="140" t="n">
        <v>0</v>
      </c>
      <c r="GJ34" s="140" t="n">
        <v>0</v>
      </c>
      <c r="GK34" s="140" t="n">
        <v>0</v>
      </c>
      <c r="GL34" s="140" t="n">
        <v>0</v>
      </c>
      <c r="GM34" s="140" t="n">
        <v>0</v>
      </c>
      <c r="GN34" s="140" t="n">
        <v>0</v>
      </c>
      <c r="GO34" s="140" t="n">
        <v>0</v>
      </c>
      <c r="GP34" s="140" t="n">
        <v>0</v>
      </c>
      <c r="GQ34" s="140" t="n">
        <v>0</v>
      </c>
      <c r="GR34" s="140" t="n">
        <v>0</v>
      </c>
      <c r="GS34" s="140" t="n">
        <v>0</v>
      </c>
      <c r="GT34" s="140" t="n">
        <v>0</v>
      </c>
      <c r="GU34" s="140" t="n">
        <v>0</v>
      </c>
      <c r="GV34" s="140" t="n">
        <v>0</v>
      </c>
      <c r="GW34" s="140" t="n">
        <v>0</v>
      </c>
      <c r="GX34" s="140" t="n">
        <v>0</v>
      </c>
      <c r="GY34" s="140" t="n">
        <v>0</v>
      </c>
      <c r="GZ34" s="140" t="n">
        <v>0</v>
      </c>
      <c r="HA34" s="140" t="n">
        <v>0</v>
      </c>
      <c r="HB34" s="140" t="n">
        <v>0</v>
      </c>
      <c r="HC34" s="140" t="n">
        <v>0</v>
      </c>
      <c r="HD34" s="140" t="n">
        <v>0</v>
      </c>
      <c r="HE34" s="140" t="n">
        <v>0</v>
      </c>
      <c r="HF34" s="140" t="n">
        <v>0</v>
      </c>
      <c r="HG34" s="140" t="n">
        <v>0</v>
      </c>
      <c r="HH34" s="140" t="n">
        <v>0</v>
      </c>
      <c r="HI34" s="140" t="n">
        <v>0</v>
      </c>
      <c r="HJ34" s="140" t="n">
        <v>0</v>
      </c>
      <c r="HK34" s="140" t="n">
        <v>0</v>
      </c>
      <c r="HL34" s="140" t="n">
        <v>0</v>
      </c>
      <c r="HM34" s="140" t="n">
        <v>0</v>
      </c>
      <c r="HN34" s="140" t="n">
        <v>0</v>
      </c>
      <c r="HO34" s="140" t="n">
        <v>0</v>
      </c>
      <c r="HP34" s="140" t="n">
        <v>0</v>
      </c>
      <c r="HQ34" s="140" t="n">
        <v>0</v>
      </c>
      <c r="HR34" s="140" t="n">
        <v>0</v>
      </c>
      <c r="HS34" s="140" t="n">
        <v>0</v>
      </c>
      <c r="HT34" s="140" t="n">
        <v>0</v>
      </c>
      <c r="HU34" s="140" t="n">
        <v>0</v>
      </c>
      <c r="HV34" s="140" t="n">
        <v>0</v>
      </c>
      <c r="HW34" s="140" t="n">
        <v>0</v>
      </c>
      <c r="HX34" s="140" t="n">
        <v>0</v>
      </c>
      <c r="HY34" s="140" t="n">
        <v>0</v>
      </c>
      <c r="HZ34" s="140" t="n">
        <v>0</v>
      </c>
      <c r="IA34" s="140" t="n">
        <v>0</v>
      </c>
      <c r="IB34" s="140" t="n">
        <v>0</v>
      </c>
      <c r="IC34" s="140" t="n">
        <v>0</v>
      </c>
      <c r="ID34" s="140" t="n">
        <v>0</v>
      </c>
      <c r="IE34" s="140" t="n">
        <v>0</v>
      </c>
      <c r="IF34" s="140" t="n">
        <v>0</v>
      </c>
      <c r="IG34" s="140" t="n">
        <v>0</v>
      </c>
      <c r="IH34" s="140" t="n">
        <v>0</v>
      </c>
      <c r="II34" s="140" t="n">
        <v>0</v>
      </c>
      <c r="IJ34" s="140" t="n">
        <v>0</v>
      </c>
      <c r="IK34" s="140" t="n">
        <v>0</v>
      </c>
      <c r="IL34" s="140" t="n">
        <v>0</v>
      </c>
      <c r="IM34" s="140" t="n">
        <v>0</v>
      </c>
      <c r="IN34" s="140" t="n">
        <v>0</v>
      </c>
      <c r="IO34" s="140" t="n">
        <v>0</v>
      </c>
      <c r="IP34" s="140" t="n">
        <v>0</v>
      </c>
      <c r="IQ34" s="140" t="n">
        <v>0</v>
      </c>
      <c r="IR34" s="140" t="n">
        <v>0</v>
      </c>
      <c r="IS34" s="140" t="n">
        <v>0</v>
      </c>
      <c r="IT34" s="140" t="n">
        <v>0</v>
      </c>
      <c r="IU34" s="140" t="n">
        <v>0</v>
      </c>
      <c r="IV34" s="140" t="n">
        <v>0</v>
      </c>
      <c r="IW34" s="140" t="n">
        <v>0</v>
      </c>
      <c r="IX34" s="140" t="n">
        <v>0</v>
      </c>
      <c r="IY34" s="140" t="n">
        <v>0</v>
      </c>
      <c r="IZ34" s="140" t="n">
        <v>0</v>
      </c>
      <c r="JA34" s="140" t="n">
        <v>0</v>
      </c>
      <c r="JB34" s="140" t="n">
        <v>0</v>
      </c>
      <c r="JC34" s="140" t="n">
        <v>0</v>
      </c>
      <c r="JD34" s="140" t="n">
        <v>0</v>
      </c>
      <c r="JE34" s="140" t="n">
        <v>0</v>
      </c>
      <c r="JF34" s="140" t="n">
        <v>0</v>
      </c>
      <c r="JG34" s="140" t="n">
        <v>0</v>
      </c>
      <c r="JH34" s="140" t="n">
        <v>0</v>
      </c>
      <c r="JI34" s="140" t="n">
        <v>0</v>
      </c>
      <c r="JJ34" s="140" t="n">
        <v>0</v>
      </c>
      <c r="JK34" s="140" t="n">
        <v>0</v>
      </c>
      <c r="JL34" s="140" t="n">
        <v>0</v>
      </c>
      <c r="JM34" s="140" t="n">
        <v>0</v>
      </c>
      <c r="JN34" s="140" t="n">
        <v>0</v>
      </c>
      <c r="JO34" s="140" t="n">
        <v>0</v>
      </c>
      <c r="JP34" s="140" t="n">
        <v>0</v>
      </c>
    </row>
    <row r="35" customFormat="false" ht="14.9" hidden="false" customHeight="false" outlineLevel="0" collapsed="false">
      <c r="A35" s="76"/>
      <c r="B35" s="76"/>
      <c r="C35" s="76"/>
      <c r="D35" s="76"/>
      <c r="E35" s="76" t="s">
        <v>83</v>
      </c>
      <c r="F35" s="141" t="n">
        <v>0</v>
      </c>
      <c r="G35" s="141" t="n">
        <v>0</v>
      </c>
      <c r="H35" s="141" t="n">
        <v>0</v>
      </c>
      <c r="I35" s="141" t="n">
        <v>0</v>
      </c>
      <c r="J35" s="141" t="n">
        <v>0</v>
      </c>
      <c r="K35" s="141" t="n">
        <v>0</v>
      </c>
      <c r="L35" s="141" t="n">
        <v>0</v>
      </c>
      <c r="M35" s="141" t="n">
        <v>0</v>
      </c>
      <c r="N35" s="141" t="n">
        <v>0</v>
      </c>
      <c r="O35" s="141" t="n">
        <v>0</v>
      </c>
      <c r="P35" s="141" t="n">
        <v>0</v>
      </c>
      <c r="Q35" s="141" t="n">
        <v>0</v>
      </c>
      <c r="R35" s="141" t="n">
        <v>0</v>
      </c>
      <c r="S35" s="141" t="n">
        <v>0</v>
      </c>
      <c r="T35" s="141" t="n">
        <v>0</v>
      </c>
      <c r="U35" s="141" t="n">
        <v>0</v>
      </c>
      <c r="V35" s="141" t="n">
        <v>0</v>
      </c>
      <c r="W35" s="141" t="n">
        <v>0</v>
      </c>
      <c r="X35" s="141" t="n">
        <v>0</v>
      </c>
      <c r="Y35" s="141" t="n">
        <v>0</v>
      </c>
      <c r="Z35" s="141" t="n">
        <v>0</v>
      </c>
      <c r="AA35" s="141" t="n">
        <v>0</v>
      </c>
      <c r="AB35" s="141" t="n">
        <v>0</v>
      </c>
      <c r="AC35" s="141" t="n">
        <v>0</v>
      </c>
      <c r="AD35" s="141" t="n">
        <v>0</v>
      </c>
      <c r="AE35" s="141" t="n">
        <v>0</v>
      </c>
      <c r="AF35" s="141" t="n">
        <v>0</v>
      </c>
      <c r="AG35" s="141" t="n">
        <v>0</v>
      </c>
      <c r="AH35" s="141" t="n">
        <v>0</v>
      </c>
      <c r="AI35" s="141" t="n">
        <v>0</v>
      </c>
      <c r="AJ35" s="141" t="n">
        <v>0</v>
      </c>
      <c r="AK35" s="141" t="n">
        <v>0</v>
      </c>
      <c r="AL35" s="141" t="n">
        <v>0</v>
      </c>
      <c r="AM35" s="141" t="n">
        <v>0</v>
      </c>
      <c r="AN35" s="141" t="n">
        <v>0</v>
      </c>
      <c r="AO35" s="141" t="n">
        <v>0</v>
      </c>
      <c r="AP35" s="141" t="n">
        <v>0</v>
      </c>
      <c r="AQ35" s="141" t="n">
        <v>0</v>
      </c>
      <c r="AR35" s="141" t="n">
        <v>0</v>
      </c>
      <c r="AS35" s="141" t="n">
        <v>0</v>
      </c>
      <c r="AT35" s="141" t="n">
        <v>0</v>
      </c>
      <c r="AU35" s="141" t="n">
        <v>0</v>
      </c>
      <c r="AV35" s="141" t="n">
        <v>0</v>
      </c>
      <c r="AW35" s="141" t="n">
        <v>0</v>
      </c>
      <c r="AX35" s="141" t="n">
        <v>0</v>
      </c>
      <c r="AY35" s="141" t="n">
        <v>0</v>
      </c>
      <c r="AZ35" s="141" t="n">
        <v>0</v>
      </c>
      <c r="BA35" s="141" t="n">
        <v>0</v>
      </c>
      <c r="BB35" s="141" t="n">
        <v>0</v>
      </c>
      <c r="BC35" s="141" t="n">
        <v>0</v>
      </c>
      <c r="BD35" s="141" t="n">
        <v>0</v>
      </c>
      <c r="BE35" s="141" t="n">
        <v>0</v>
      </c>
      <c r="BF35" s="141" t="n">
        <v>0</v>
      </c>
      <c r="BG35" s="141" t="n">
        <v>0</v>
      </c>
      <c r="BH35" s="141" t="n">
        <v>0</v>
      </c>
      <c r="BI35" s="141" t="n">
        <v>0</v>
      </c>
      <c r="BJ35" s="141" t="n">
        <v>0</v>
      </c>
      <c r="BK35" s="141" t="n">
        <v>0</v>
      </c>
      <c r="BL35" s="141" t="n">
        <v>0</v>
      </c>
      <c r="BM35" s="141" t="n">
        <v>0</v>
      </c>
      <c r="BN35" s="141" t="n">
        <v>0</v>
      </c>
      <c r="BO35" s="141" t="n">
        <v>0</v>
      </c>
      <c r="BP35" s="141" t="n">
        <v>0</v>
      </c>
      <c r="BQ35" s="141" t="n">
        <v>0</v>
      </c>
      <c r="BR35" s="141" t="n">
        <v>0</v>
      </c>
      <c r="BS35" s="141" t="n">
        <v>0</v>
      </c>
      <c r="BT35" s="141" t="n">
        <v>0</v>
      </c>
      <c r="BU35" s="141" t="n">
        <v>0</v>
      </c>
      <c r="BV35" s="141" t="n">
        <v>0</v>
      </c>
      <c r="BW35" s="141" t="n">
        <v>0</v>
      </c>
      <c r="BX35" s="141" t="n">
        <v>0</v>
      </c>
      <c r="BY35" s="141" t="n">
        <v>0</v>
      </c>
      <c r="BZ35" s="141" t="n">
        <v>0</v>
      </c>
      <c r="CA35" s="141" t="n">
        <v>0</v>
      </c>
      <c r="CB35" s="141" t="n">
        <v>0</v>
      </c>
      <c r="CC35" s="141" t="n">
        <v>0</v>
      </c>
      <c r="CD35" s="141" t="n">
        <v>0</v>
      </c>
      <c r="CE35" s="141" t="n">
        <v>0</v>
      </c>
      <c r="CF35" s="141" t="n">
        <v>0</v>
      </c>
      <c r="CG35" s="141" t="n">
        <v>0</v>
      </c>
      <c r="CH35" s="141" t="n">
        <v>0</v>
      </c>
      <c r="CI35" s="141" t="n">
        <v>0</v>
      </c>
      <c r="CJ35" s="141" t="n">
        <v>0</v>
      </c>
      <c r="CK35" s="141" t="n">
        <v>0</v>
      </c>
      <c r="CL35" s="141"/>
      <c r="CM35" s="141" t="n">
        <v>0</v>
      </c>
      <c r="CN35" s="141" t="n">
        <v>0</v>
      </c>
      <c r="CO35" s="141" t="n">
        <v>0</v>
      </c>
      <c r="CP35" s="141" t="n">
        <v>0</v>
      </c>
      <c r="CQ35" s="141" t="n">
        <v>0</v>
      </c>
      <c r="CR35" s="141" t="n">
        <v>0</v>
      </c>
      <c r="CS35" s="141" t="n">
        <v>0</v>
      </c>
      <c r="CT35" s="141" t="n">
        <v>0</v>
      </c>
      <c r="CU35" s="141" t="n">
        <v>0</v>
      </c>
      <c r="CV35" s="141" t="n">
        <v>0</v>
      </c>
      <c r="CW35" s="141" t="n">
        <v>0</v>
      </c>
      <c r="CX35" s="141" t="n">
        <v>0</v>
      </c>
      <c r="CY35" s="141" t="n">
        <v>0</v>
      </c>
      <c r="CZ35" s="141" t="n">
        <v>0</v>
      </c>
      <c r="DA35" s="141" t="n">
        <v>0</v>
      </c>
      <c r="DB35" s="141" t="n">
        <v>0</v>
      </c>
      <c r="DC35" s="141" t="n">
        <v>0</v>
      </c>
      <c r="DD35" s="141" t="n">
        <v>0</v>
      </c>
      <c r="DE35" s="141" t="n">
        <v>0</v>
      </c>
      <c r="DF35" s="141" t="n">
        <v>0</v>
      </c>
      <c r="DG35" s="141" t="n">
        <v>0</v>
      </c>
      <c r="DH35" s="141" t="n">
        <v>0</v>
      </c>
      <c r="DI35" s="141" t="n">
        <v>0</v>
      </c>
      <c r="DJ35" s="141" t="n">
        <v>0</v>
      </c>
      <c r="DK35" s="141" t="n">
        <v>0</v>
      </c>
      <c r="DL35" s="141" t="n">
        <v>0</v>
      </c>
      <c r="DM35" s="141" t="n">
        <v>0</v>
      </c>
      <c r="DN35" s="141" t="n">
        <v>0</v>
      </c>
      <c r="DO35" s="141" t="n">
        <v>0</v>
      </c>
      <c r="DP35" s="141"/>
      <c r="DQ35" s="141" t="n">
        <v>0</v>
      </c>
      <c r="DR35" s="141" t="n">
        <v>0</v>
      </c>
      <c r="DS35" s="141" t="n">
        <v>0</v>
      </c>
      <c r="DT35" s="141" t="n">
        <v>0</v>
      </c>
      <c r="DU35" s="141" t="n">
        <v>0</v>
      </c>
      <c r="DV35" s="141" t="n">
        <v>0</v>
      </c>
      <c r="DW35" s="141"/>
      <c r="DX35" s="141" t="n">
        <v>0</v>
      </c>
      <c r="DY35" s="141" t="n">
        <v>0</v>
      </c>
      <c r="DZ35" s="141" t="n">
        <v>0</v>
      </c>
      <c r="EA35" s="141" t="n">
        <v>0</v>
      </c>
      <c r="EB35" s="141" t="n">
        <v>0</v>
      </c>
      <c r="EC35" s="141" t="n">
        <v>0</v>
      </c>
      <c r="ED35" s="141" t="n">
        <v>0</v>
      </c>
      <c r="EE35" s="141" t="n">
        <v>0</v>
      </c>
      <c r="EF35" s="141" t="n">
        <v>0</v>
      </c>
      <c r="EG35" s="141" t="n">
        <v>0</v>
      </c>
      <c r="EH35" s="0"/>
      <c r="EI35" s="109" t="n">
        <f aca="false">ROUND(SUM(F35:EG35),5)</f>
        <v>0</v>
      </c>
      <c r="EK35" s="139" t="n">
        <v>15015</v>
      </c>
      <c r="EM35" s="140" t="n">
        <v>0</v>
      </c>
      <c r="EN35" s="140" t="n">
        <v>0</v>
      </c>
      <c r="EO35" s="140" t="n">
        <v>0</v>
      </c>
      <c r="EP35" s="140" t="n">
        <v>0</v>
      </c>
      <c r="EQ35" s="140" t="n">
        <v>0</v>
      </c>
      <c r="ER35" s="140" t="n">
        <v>0</v>
      </c>
      <c r="ES35" s="140" t="n">
        <v>0</v>
      </c>
      <c r="ET35" s="140" t="n">
        <v>0</v>
      </c>
      <c r="EU35" s="140" t="n">
        <v>0</v>
      </c>
      <c r="EV35" s="140" t="n">
        <v>0</v>
      </c>
      <c r="EW35" s="140" t="n">
        <v>0</v>
      </c>
      <c r="EX35" s="140" t="n">
        <v>0</v>
      </c>
      <c r="EY35" s="140" t="n">
        <v>0</v>
      </c>
      <c r="EZ35" s="140" t="n">
        <v>0</v>
      </c>
      <c r="FA35" s="140" t="n">
        <v>0</v>
      </c>
      <c r="FB35" s="140" t="n">
        <v>0</v>
      </c>
      <c r="FC35" s="140" t="n">
        <v>0</v>
      </c>
      <c r="FD35" s="140" t="n">
        <v>0</v>
      </c>
      <c r="FE35" s="140" t="n">
        <v>0</v>
      </c>
      <c r="FF35" s="140" t="n">
        <v>0</v>
      </c>
      <c r="FG35" s="140" t="n">
        <v>0</v>
      </c>
      <c r="FH35" s="140" t="n">
        <v>0</v>
      </c>
      <c r="FI35" s="140" t="n">
        <v>0</v>
      </c>
      <c r="FJ35" s="140" t="n">
        <v>0</v>
      </c>
      <c r="FK35" s="140" t="n">
        <v>0</v>
      </c>
      <c r="FL35" s="140" t="n">
        <v>0</v>
      </c>
      <c r="FM35" s="140" t="n">
        <v>0</v>
      </c>
      <c r="FN35" s="140" t="n">
        <v>0</v>
      </c>
      <c r="FO35" s="140" t="n">
        <v>0</v>
      </c>
      <c r="FP35" s="140" t="n">
        <v>0</v>
      </c>
      <c r="FQ35" s="140" t="n">
        <v>0</v>
      </c>
      <c r="FR35" s="140" t="n">
        <v>0</v>
      </c>
      <c r="FS35" s="140" t="n">
        <v>0</v>
      </c>
      <c r="FT35" s="140" t="n">
        <v>0</v>
      </c>
      <c r="FU35" s="140" t="n">
        <v>0</v>
      </c>
      <c r="FV35" s="140" t="n">
        <v>0</v>
      </c>
      <c r="FW35" s="140" t="n">
        <v>0</v>
      </c>
      <c r="FX35" s="140" t="n">
        <v>0</v>
      </c>
      <c r="FY35" s="140" t="n">
        <v>0</v>
      </c>
      <c r="FZ35" s="140" t="n">
        <v>0</v>
      </c>
      <c r="GA35" s="140" t="n">
        <v>0</v>
      </c>
      <c r="GB35" s="140" t="n">
        <v>0</v>
      </c>
      <c r="GC35" s="140" t="n">
        <v>0</v>
      </c>
      <c r="GD35" s="140" t="n">
        <v>0</v>
      </c>
      <c r="GE35" s="140" t="n">
        <v>0</v>
      </c>
      <c r="GF35" s="140" t="n">
        <v>0</v>
      </c>
      <c r="GG35" s="140" t="n">
        <v>0</v>
      </c>
      <c r="GH35" s="140" t="n">
        <v>0</v>
      </c>
      <c r="GI35" s="140" t="n">
        <v>0</v>
      </c>
      <c r="GJ35" s="140" t="n">
        <v>0</v>
      </c>
      <c r="GK35" s="140" t="n">
        <v>0</v>
      </c>
      <c r="GL35" s="140" t="n">
        <v>0</v>
      </c>
      <c r="GM35" s="140" t="n">
        <v>0</v>
      </c>
      <c r="GN35" s="140" t="n">
        <v>0</v>
      </c>
      <c r="GO35" s="140" t="n">
        <v>0</v>
      </c>
      <c r="GP35" s="140" t="n">
        <v>0</v>
      </c>
      <c r="GQ35" s="140" t="n">
        <v>0</v>
      </c>
      <c r="GR35" s="140" t="n">
        <v>0</v>
      </c>
      <c r="GS35" s="140" t="n">
        <v>0</v>
      </c>
      <c r="GT35" s="140" t="n">
        <v>0</v>
      </c>
      <c r="GU35" s="140" t="n">
        <v>0</v>
      </c>
      <c r="GV35" s="140" t="n">
        <v>0</v>
      </c>
      <c r="GW35" s="140" t="n">
        <v>0</v>
      </c>
      <c r="GX35" s="140" t="n">
        <v>0</v>
      </c>
      <c r="GY35" s="140" t="n">
        <v>0</v>
      </c>
      <c r="GZ35" s="140" t="n">
        <v>0</v>
      </c>
      <c r="HA35" s="140" t="n">
        <v>0</v>
      </c>
      <c r="HB35" s="140" t="n">
        <v>0</v>
      </c>
      <c r="HC35" s="140" t="n">
        <v>0</v>
      </c>
      <c r="HD35" s="140" t="n">
        <v>0</v>
      </c>
      <c r="HE35" s="140" t="n">
        <v>0</v>
      </c>
      <c r="HF35" s="140" t="n">
        <v>0</v>
      </c>
      <c r="HG35" s="140" t="n">
        <v>0</v>
      </c>
      <c r="HH35" s="140" t="n">
        <v>0</v>
      </c>
      <c r="HI35" s="140" t="n">
        <v>0</v>
      </c>
      <c r="HJ35" s="140" t="n">
        <v>0</v>
      </c>
      <c r="HK35" s="140" t="n">
        <v>0</v>
      </c>
      <c r="HL35" s="140" t="n">
        <v>0</v>
      </c>
      <c r="HM35" s="140" t="n">
        <v>0</v>
      </c>
      <c r="HN35" s="140" t="n">
        <v>0</v>
      </c>
      <c r="HO35" s="140" t="n">
        <v>0</v>
      </c>
      <c r="HP35" s="140" t="n">
        <v>0</v>
      </c>
      <c r="HQ35" s="140" t="n">
        <v>0</v>
      </c>
      <c r="HR35" s="140" t="n">
        <v>0</v>
      </c>
      <c r="HS35" s="140" t="n">
        <v>0</v>
      </c>
      <c r="HT35" s="140" t="n">
        <v>0</v>
      </c>
      <c r="HU35" s="140" t="n">
        <v>0</v>
      </c>
      <c r="HV35" s="140" t="n">
        <v>0</v>
      </c>
      <c r="HW35" s="140" t="n">
        <v>0</v>
      </c>
      <c r="HX35" s="140" t="n">
        <v>0</v>
      </c>
      <c r="HY35" s="140" t="n">
        <v>0</v>
      </c>
      <c r="HZ35" s="140" t="n">
        <v>0</v>
      </c>
      <c r="IA35" s="140" t="n">
        <v>0</v>
      </c>
      <c r="IB35" s="140" t="n">
        <v>0</v>
      </c>
      <c r="IC35" s="140" t="n">
        <v>0</v>
      </c>
      <c r="ID35" s="140" t="n">
        <v>0</v>
      </c>
      <c r="IE35" s="140" t="n">
        <v>0</v>
      </c>
      <c r="IF35" s="140" t="n">
        <v>0</v>
      </c>
      <c r="IG35" s="140" t="n">
        <v>0</v>
      </c>
      <c r="IH35" s="140" t="n">
        <v>0</v>
      </c>
      <c r="II35" s="140" t="n">
        <v>0</v>
      </c>
      <c r="IJ35" s="140" t="n">
        <v>0</v>
      </c>
      <c r="IK35" s="140" t="n">
        <v>0</v>
      </c>
      <c r="IL35" s="140" t="n">
        <v>0</v>
      </c>
      <c r="IM35" s="140" t="n">
        <v>0</v>
      </c>
      <c r="IN35" s="140" t="n">
        <v>0</v>
      </c>
      <c r="IO35" s="140" t="n">
        <v>0</v>
      </c>
      <c r="IP35" s="140" t="n">
        <v>0</v>
      </c>
      <c r="IQ35" s="140" t="n">
        <v>0</v>
      </c>
      <c r="IR35" s="140" t="n">
        <v>0</v>
      </c>
      <c r="IS35" s="140" t="n">
        <v>0</v>
      </c>
      <c r="IT35" s="140" t="n">
        <v>0</v>
      </c>
      <c r="IU35" s="140" t="n">
        <v>0</v>
      </c>
      <c r="IV35" s="140" t="n">
        <v>0</v>
      </c>
      <c r="IW35" s="140" t="n">
        <v>0</v>
      </c>
      <c r="IX35" s="140" t="n">
        <v>0</v>
      </c>
      <c r="IY35" s="140" t="n">
        <v>0</v>
      </c>
      <c r="IZ35" s="140" t="n">
        <v>0</v>
      </c>
      <c r="JA35" s="140" t="n">
        <v>0</v>
      </c>
      <c r="JB35" s="140" t="n">
        <v>0</v>
      </c>
      <c r="JC35" s="140" t="n">
        <v>0</v>
      </c>
      <c r="JD35" s="140" t="n">
        <v>0</v>
      </c>
      <c r="JE35" s="140" t="n">
        <v>0</v>
      </c>
      <c r="JF35" s="140" t="n">
        <v>0</v>
      </c>
      <c r="JG35" s="140" t="n">
        <v>0</v>
      </c>
      <c r="JH35" s="140" t="n">
        <v>0</v>
      </c>
      <c r="JI35" s="140" t="n">
        <v>0</v>
      </c>
      <c r="JJ35" s="140" t="n">
        <v>0</v>
      </c>
      <c r="JK35" s="140" t="n">
        <v>0</v>
      </c>
      <c r="JL35" s="140" t="n">
        <v>0</v>
      </c>
      <c r="JM35" s="140" t="n">
        <v>0</v>
      </c>
      <c r="JN35" s="140" t="n">
        <v>0</v>
      </c>
      <c r="JO35" s="140" t="n">
        <v>0</v>
      </c>
      <c r="JP35" s="140" t="n">
        <v>0</v>
      </c>
    </row>
    <row r="36" customFormat="false" ht="14.9" hidden="false" customHeight="false" outlineLevel="0" collapsed="false">
      <c r="A36" s="76"/>
      <c r="B36" s="76"/>
      <c r="C36" s="76"/>
      <c r="D36" s="76"/>
      <c r="E36" s="76" t="s">
        <v>84</v>
      </c>
      <c r="F36" s="141" t="n">
        <v>0</v>
      </c>
      <c r="G36" s="141" t="n">
        <v>0</v>
      </c>
      <c r="H36" s="141" t="n">
        <v>0</v>
      </c>
      <c r="I36" s="141" t="n">
        <v>0</v>
      </c>
      <c r="J36" s="141" t="n">
        <v>0</v>
      </c>
      <c r="K36" s="141" t="n">
        <v>0</v>
      </c>
      <c r="L36" s="141" t="n">
        <v>0</v>
      </c>
      <c r="M36" s="141" t="n">
        <v>0</v>
      </c>
      <c r="N36" s="141" t="n">
        <v>0</v>
      </c>
      <c r="O36" s="141" t="n">
        <v>0</v>
      </c>
      <c r="P36" s="141" t="n">
        <v>0</v>
      </c>
      <c r="Q36" s="141" t="n">
        <v>0</v>
      </c>
      <c r="R36" s="141" t="n">
        <v>0</v>
      </c>
      <c r="S36" s="141" t="n">
        <v>0</v>
      </c>
      <c r="T36" s="141" t="n">
        <v>0</v>
      </c>
      <c r="U36" s="141" t="n">
        <v>0</v>
      </c>
      <c r="V36" s="141" t="n">
        <v>0</v>
      </c>
      <c r="W36" s="141" t="n">
        <v>0</v>
      </c>
      <c r="X36" s="141" t="n">
        <v>0</v>
      </c>
      <c r="Y36" s="141" t="n">
        <v>0</v>
      </c>
      <c r="Z36" s="141" t="n">
        <v>0</v>
      </c>
      <c r="AA36" s="141" t="n">
        <v>0</v>
      </c>
      <c r="AB36" s="141" t="n">
        <v>0</v>
      </c>
      <c r="AC36" s="141" t="n">
        <v>0</v>
      </c>
      <c r="AD36" s="141" t="n">
        <v>0</v>
      </c>
      <c r="AE36" s="141" t="n">
        <v>0</v>
      </c>
      <c r="AF36" s="141" t="n">
        <v>0</v>
      </c>
      <c r="AG36" s="141" t="n">
        <v>0</v>
      </c>
      <c r="AH36" s="141" t="n">
        <v>0</v>
      </c>
      <c r="AI36" s="141" t="n">
        <v>0</v>
      </c>
      <c r="AJ36" s="141" t="n">
        <v>0</v>
      </c>
      <c r="AK36" s="141" t="n">
        <v>0</v>
      </c>
      <c r="AL36" s="141" t="n">
        <v>0</v>
      </c>
      <c r="AM36" s="141" t="n">
        <v>0</v>
      </c>
      <c r="AN36" s="141" t="n">
        <v>0</v>
      </c>
      <c r="AO36" s="141" t="n">
        <v>0</v>
      </c>
      <c r="AP36" s="141" t="n">
        <v>0</v>
      </c>
      <c r="AQ36" s="141" t="n">
        <v>0</v>
      </c>
      <c r="AR36" s="141" t="n">
        <v>0</v>
      </c>
      <c r="AS36" s="141" t="n">
        <v>0</v>
      </c>
      <c r="AT36" s="141" t="n">
        <v>0</v>
      </c>
      <c r="AU36" s="141" t="n">
        <v>0</v>
      </c>
      <c r="AV36" s="141" t="n">
        <v>0</v>
      </c>
      <c r="AW36" s="141" t="n">
        <v>0</v>
      </c>
      <c r="AX36" s="141" t="n">
        <v>0</v>
      </c>
      <c r="AY36" s="141" t="n">
        <v>0</v>
      </c>
      <c r="AZ36" s="141" t="n">
        <v>0</v>
      </c>
      <c r="BA36" s="141" t="n">
        <v>0</v>
      </c>
      <c r="BB36" s="141" t="n">
        <v>0</v>
      </c>
      <c r="BC36" s="141" t="n">
        <v>0</v>
      </c>
      <c r="BD36" s="141" t="n">
        <v>0</v>
      </c>
      <c r="BE36" s="141" t="n">
        <v>0</v>
      </c>
      <c r="BF36" s="141" t="n">
        <v>0</v>
      </c>
      <c r="BG36" s="141" t="n">
        <v>0</v>
      </c>
      <c r="BH36" s="141" t="n">
        <v>0</v>
      </c>
      <c r="BI36" s="141" t="n">
        <v>0</v>
      </c>
      <c r="BJ36" s="141" t="n">
        <v>0</v>
      </c>
      <c r="BK36" s="141" t="n">
        <v>0</v>
      </c>
      <c r="BL36" s="141" t="n">
        <v>0</v>
      </c>
      <c r="BM36" s="141" t="n">
        <v>0</v>
      </c>
      <c r="BN36" s="141" t="n">
        <v>0</v>
      </c>
      <c r="BO36" s="141" t="n">
        <v>0</v>
      </c>
      <c r="BP36" s="141" t="n">
        <v>0</v>
      </c>
      <c r="BQ36" s="141" t="n">
        <v>0</v>
      </c>
      <c r="BR36" s="141" t="n">
        <v>0</v>
      </c>
      <c r="BS36" s="141" t="n">
        <v>0</v>
      </c>
      <c r="BT36" s="141" t="n">
        <v>0</v>
      </c>
      <c r="BU36" s="141" t="n">
        <v>0</v>
      </c>
      <c r="BV36" s="141" t="n">
        <v>0</v>
      </c>
      <c r="BW36" s="141" t="n">
        <v>0</v>
      </c>
      <c r="BX36" s="141" t="n">
        <v>0</v>
      </c>
      <c r="BY36" s="141" t="n">
        <v>0</v>
      </c>
      <c r="BZ36" s="141" t="n">
        <v>0</v>
      </c>
      <c r="CA36" s="141" t="n">
        <v>0</v>
      </c>
      <c r="CB36" s="141" t="n">
        <v>0</v>
      </c>
      <c r="CC36" s="141" t="n">
        <v>0</v>
      </c>
      <c r="CD36" s="141" t="n">
        <v>0</v>
      </c>
      <c r="CE36" s="141" t="n">
        <v>0</v>
      </c>
      <c r="CF36" s="141" t="n">
        <v>0</v>
      </c>
      <c r="CG36" s="141" t="n">
        <v>0</v>
      </c>
      <c r="CH36" s="141" t="n">
        <v>0</v>
      </c>
      <c r="CI36" s="141" t="n">
        <v>0</v>
      </c>
      <c r="CJ36" s="141" t="n">
        <v>0</v>
      </c>
      <c r="CK36" s="141" t="n">
        <v>0</v>
      </c>
      <c r="CL36" s="141" t="n">
        <v>0</v>
      </c>
      <c r="CM36" s="141" t="n">
        <v>0</v>
      </c>
      <c r="CN36" s="141" t="n">
        <v>0</v>
      </c>
      <c r="CO36" s="141" t="n">
        <v>0</v>
      </c>
      <c r="CP36" s="141" t="n">
        <v>0</v>
      </c>
      <c r="CQ36" s="141" t="n">
        <v>0</v>
      </c>
      <c r="CR36" s="141" t="n">
        <v>0</v>
      </c>
      <c r="CS36" s="141" t="n">
        <v>0</v>
      </c>
      <c r="CT36" s="141" t="n">
        <v>0</v>
      </c>
      <c r="CU36" s="141" t="n">
        <v>0</v>
      </c>
      <c r="CV36" s="141" t="n">
        <v>0</v>
      </c>
      <c r="CW36" s="141" t="n">
        <v>0</v>
      </c>
      <c r="CX36" s="141" t="n">
        <v>0</v>
      </c>
      <c r="CY36" s="141" t="n">
        <v>0</v>
      </c>
      <c r="CZ36" s="141" t="n">
        <v>0</v>
      </c>
      <c r="DA36" s="141" t="n">
        <v>0</v>
      </c>
      <c r="DB36" s="141" t="n">
        <v>0</v>
      </c>
      <c r="DC36" s="141" t="n">
        <v>0</v>
      </c>
      <c r="DD36" s="141" t="n">
        <v>0</v>
      </c>
      <c r="DE36" s="141" t="n">
        <v>0</v>
      </c>
      <c r="DF36" s="141" t="n">
        <v>0</v>
      </c>
      <c r="DG36" s="141" t="n">
        <v>0</v>
      </c>
      <c r="DH36" s="141" t="n">
        <v>0</v>
      </c>
      <c r="DI36" s="141" t="n">
        <v>0</v>
      </c>
      <c r="DJ36" s="141" t="n">
        <v>0</v>
      </c>
      <c r="DK36" s="141" t="n">
        <v>0</v>
      </c>
      <c r="DL36" s="141" t="n">
        <v>0</v>
      </c>
      <c r="DM36" s="141" t="n">
        <v>0</v>
      </c>
      <c r="DN36" s="141" t="n">
        <v>0</v>
      </c>
      <c r="DO36" s="141" t="n">
        <v>0</v>
      </c>
      <c r="DP36" s="141" t="n">
        <v>0</v>
      </c>
      <c r="DQ36" s="141" t="n">
        <v>0</v>
      </c>
      <c r="DR36" s="141" t="n">
        <v>0</v>
      </c>
      <c r="DS36" s="141" t="n">
        <v>0</v>
      </c>
      <c r="DT36" s="141" t="n">
        <v>0</v>
      </c>
      <c r="DU36" s="141" t="n">
        <v>0</v>
      </c>
      <c r="DV36" s="141" t="n">
        <v>0</v>
      </c>
      <c r="DW36" s="141" t="n">
        <v>0</v>
      </c>
      <c r="DX36" s="141" t="n">
        <v>0</v>
      </c>
      <c r="DY36" s="141" t="n">
        <v>0</v>
      </c>
      <c r="DZ36" s="141" t="n">
        <v>0</v>
      </c>
      <c r="EA36" s="141" t="n">
        <v>0</v>
      </c>
      <c r="EB36" s="141" t="n">
        <v>0</v>
      </c>
      <c r="EC36" s="141" t="n">
        <v>0</v>
      </c>
      <c r="ED36" s="141" t="n">
        <v>0</v>
      </c>
      <c r="EE36" s="141" t="n">
        <v>0</v>
      </c>
      <c r="EF36" s="141" t="n">
        <v>0</v>
      </c>
      <c r="EG36" s="141" t="n">
        <v>0</v>
      </c>
      <c r="EH36" s="0"/>
      <c r="EI36" s="109" t="n">
        <f aca="false">ROUND(SUM(F36:EG36),5)</f>
        <v>0</v>
      </c>
      <c r="EK36" s="139" t="n">
        <v>8879.445</v>
      </c>
      <c r="EM36" s="140" t="n">
        <v>0</v>
      </c>
      <c r="EN36" s="140" t="n">
        <v>0</v>
      </c>
      <c r="EO36" s="140" t="n">
        <v>0</v>
      </c>
      <c r="EP36" s="140" t="n">
        <v>0</v>
      </c>
      <c r="EQ36" s="140" t="n">
        <v>0</v>
      </c>
      <c r="ER36" s="140" t="n">
        <v>0</v>
      </c>
      <c r="ES36" s="140" t="n">
        <v>0</v>
      </c>
      <c r="ET36" s="140" t="n">
        <v>0</v>
      </c>
      <c r="EU36" s="140" t="n">
        <v>0</v>
      </c>
      <c r="EV36" s="140" t="n">
        <v>0</v>
      </c>
      <c r="EW36" s="140" t="n">
        <v>0</v>
      </c>
      <c r="EX36" s="140" t="n">
        <v>0</v>
      </c>
      <c r="EY36" s="140" t="n">
        <v>0</v>
      </c>
      <c r="EZ36" s="140" t="n">
        <v>0</v>
      </c>
      <c r="FA36" s="140" t="n">
        <v>0</v>
      </c>
      <c r="FB36" s="140" t="n">
        <v>0</v>
      </c>
      <c r="FC36" s="140" t="n">
        <v>0</v>
      </c>
      <c r="FD36" s="140" t="n">
        <v>0</v>
      </c>
      <c r="FE36" s="140" t="n">
        <v>0</v>
      </c>
      <c r="FF36" s="140" t="n">
        <v>0</v>
      </c>
      <c r="FG36" s="140" t="n">
        <v>0</v>
      </c>
      <c r="FH36" s="140" t="n">
        <v>0</v>
      </c>
      <c r="FI36" s="140" t="n">
        <v>0</v>
      </c>
      <c r="FJ36" s="140" t="n">
        <v>0</v>
      </c>
      <c r="FK36" s="140" t="n">
        <v>0</v>
      </c>
      <c r="FL36" s="140" t="n">
        <v>0</v>
      </c>
      <c r="FM36" s="140" t="n">
        <v>0</v>
      </c>
      <c r="FN36" s="140" t="n">
        <v>0</v>
      </c>
      <c r="FO36" s="140" t="n">
        <v>0</v>
      </c>
      <c r="FP36" s="140" t="n">
        <v>0</v>
      </c>
      <c r="FQ36" s="140" t="n">
        <v>0</v>
      </c>
      <c r="FR36" s="140" t="n">
        <v>0</v>
      </c>
      <c r="FS36" s="140" t="n">
        <v>0</v>
      </c>
      <c r="FT36" s="140" t="n">
        <v>0</v>
      </c>
      <c r="FU36" s="140" t="n">
        <v>0</v>
      </c>
      <c r="FV36" s="140" t="n">
        <v>0</v>
      </c>
      <c r="FW36" s="140" t="n">
        <v>0</v>
      </c>
      <c r="FX36" s="140" t="n">
        <v>0</v>
      </c>
      <c r="FY36" s="140" t="n">
        <v>0</v>
      </c>
      <c r="FZ36" s="140" t="n">
        <v>0</v>
      </c>
      <c r="GA36" s="140" t="n">
        <v>0</v>
      </c>
      <c r="GB36" s="140" t="n">
        <v>0</v>
      </c>
      <c r="GC36" s="140" t="n">
        <v>0</v>
      </c>
      <c r="GD36" s="140" t="n">
        <v>0</v>
      </c>
      <c r="GE36" s="140" t="n">
        <v>0</v>
      </c>
      <c r="GF36" s="140" t="n">
        <v>0</v>
      </c>
      <c r="GG36" s="140" t="n">
        <v>0</v>
      </c>
      <c r="GH36" s="140" t="n">
        <v>0</v>
      </c>
      <c r="GI36" s="140" t="n">
        <v>0</v>
      </c>
      <c r="GJ36" s="140" t="n">
        <v>0</v>
      </c>
      <c r="GK36" s="140" t="n">
        <v>0</v>
      </c>
      <c r="GL36" s="140" t="n">
        <v>0</v>
      </c>
      <c r="GM36" s="140" t="n">
        <v>0</v>
      </c>
      <c r="GN36" s="140" t="n">
        <v>0</v>
      </c>
      <c r="GO36" s="140" t="n">
        <v>0</v>
      </c>
      <c r="GP36" s="140" t="n">
        <v>0</v>
      </c>
      <c r="GQ36" s="140" t="n">
        <v>0</v>
      </c>
      <c r="GR36" s="140" t="n">
        <v>0</v>
      </c>
      <c r="GS36" s="140" t="n">
        <v>0</v>
      </c>
      <c r="GT36" s="140" t="n">
        <v>0</v>
      </c>
      <c r="GU36" s="140" t="n">
        <v>0</v>
      </c>
      <c r="GV36" s="140" t="n">
        <v>0</v>
      </c>
      <c r="GW36" s="140" t="n">
        <v>0</v>
      </c>
      <c r="GX36" s="140" t="n">
        <v>0</v>
      </c>
      <c r="GY36" s="140" t="n">
        <v>0</v>
      </c>
      <c r="GZ36" s="140" t="n">
        <v>0</v>
      </c>
      <c r="HA36" s="140" t="n">
        <v>0</v>
      </c>
      <c r="HB36" s="140" t="n">
        <v>0</v>
      </c>
      <c r="HC36" s="140" t="n">
        <v>0</v>
      </c>
      <c r="HD36" s="140" t="n">
        <v>0</v>
      </c>
      <c r="HE36" s="140" t="n">
        <v>0</v>
      </c>
      <c r="HF36" s="140" t="n">
        <v>0</v>
      </c>
      <c r="HG36" s="140" t="n">
        <v>0</v>
      </c>
      <c r="HH36" s="140" t="n">
        <v>0</v>
      </c>
      <c r="HI36" s="140" t="n">
        <v>0</v>
      </c>
      <c r="HJ36" s="140" t="n">
        <v>0</v>
      </c>
      <c r="HK36" s="140" t="n">
        <v>0</v>
      </c>
      <c r="HL36" s="140" t="n">
        <v>0</v>
      </c>
      <c r="HM36" s="140" t="n">
        <v>0</v>
      </c>
      <c r="HN36" s="140" t="n">
        <v>0</v>
      </c>
      <c r="HO36" s="140" t="n">
        <v>0</v>
      </c>
      <c r="HP36" s="140" t="n">
        <v>0</v>
      </c>
      <c r="HQ36" s="140" t="n">
        <v>0</v>
      </c>
      <c r="HR36" s="140" t="n">
        <v>0</v>
      </c>
      <c r="HS36" s="140" t="n">
        <v>0</v>
      </c>
      <c r="HT36" s="140" t="n">
        <v>0</v>
      </c>
      <c r="HU36" s="140" t="n">
        <v>0</v>
      </c>
      <c r="HV36" s="140" t="n">
        <v>0</v>
      </c>
      <c r="HW36" s="140" t="n">
        <v>0</v>
      </c>
      <c r="HX36" s="140" t="n">
        <v>0</v>
      </c>
      <c r="HY36" s="140" t="n">
        <v>0</v>
      </c>
      <c r="HZ36" s="140" t="n">
        <v>0</v>
      </c>
      <c r="IA36" s="140" t="n">
        <v>0</v>
      </c>
      <c r="IB36" s="140" t="n">
        <v>0</v>
      </c>
      <c r="IC36" s="140" t="n">
        <v>0</v>
      </c>
      <c r="ID36" s="140" t="n">
        <v>0</v>
      </c>
      <c r="IE36" s="140" t="n">
        <v>0</v>
      </c>
      <c r="IF36" s="140" t="n">
        <v>0</v>
      </c>
      <c r="IG36" s="140" t="n">
        <v>0</v>
      </c>
      <c r="IH36" s="140" t="n">
        <v>0</v>
      </c>
      <c r="II36" s="140" t="n">
        <v>0</v>
      </c>
      <c r="IJ36" s="140" t="n">
        <v>0</v>
      </c>
      <c r="IK36" s="140" t="n">
        <v>0</v>
      </c>
      <c r="IL36" s="140" t="n">
        <v>0</v>
      </c>
      <c r="IM36" s="140" t="n">
        <v>0</v>
      </c>
      <c r="IN36" s="140" t="n">
        <v>0</v>
      </c>
      <c r="IO36" s="140" t="n">
        <v>0</v>
      </c>
      <c r="IP36" s="140" t="n">
        <v>0</v>
      </c>
      <c r="IQ36" s="140" t="n">
        <v>0</v>
      </c>
      <c r="IR36" s="140" t="n">
        <v>0</v>
      </c>
      <c r="IS36" s="140" t="n">
        <v>0</v>
      </c>
      <c r="IT36" s="140" t="n">
        <v>0</v>
      </c>
      <c r="IU36" s="140" t="n">
        <v>0</v>
      </c>
      <c r="IV36" s="140" t="n">
        <v>0</v>
      </c>
      <c r="IW36" s="140" t="n">
        <v>0</v>
      </c>
      <c r="IX36" s="140" t="n">
        <v>0</v>
      </c>
      <c r="IY36" s="140" t="n">
        <v>0</v>
      </c>
      <c r="IZ36" s="140" t="n">
        <v>0</v>
      </c>
      <c r="JA36" s="140" t="n">
        <v>0</v>
      </c>
      <c r="JB36" s="140" t="n">
        <v>0</v>
      </c>
      <c r="JC36" s="140" t="n">
        <v>0</v>
      </c>
      <c r="JD36" s="140" t="n">
        <v>0</v>
      </c>
      <c r="JE36" s="140" t="n">
        <v>0</v>
      </c>
      <c r="JF36" s="140" t="n">
        <v>0</v>
      </c>
      <c r="JG36" s="140" t="n">
        <v>0</v>
      </c>
      <c r="JH36" s="140" t="n">
        <v>0</v>
      </c>
      <c r="JI36" s="140" t="n">
        <v>0</v>
      </c>
      <c r="JJ36" s="140" t="n">
        <v>0</v>
      </c>
      <c r="JK36" s="140" t="n">
        <v>0</v>
      </c>
      <c r="JL36" s="140" t="n">
        <v>0</v>
      </c>
      <c r="JM36" s="140" t="n">
        <v>0</v>
      </c>
      <c r="JN36" s="140" t="n">
        <v>0</v>
      </c>
      <c r="JO36" s="140" t="n">
        <v>0</v>
      </c>
      <c r="JP36" s="140" t="n">
        <v>0</v>
      </c>
    </row>
    <row r="37" customFormat="false" ht="14.9" hidden="false" customHeight="false" outlineLevel="0" collapsed="false">
      <c r="A37" s="76"/>
      <c r="B37" s="76"/>
      <c r="C37" s="76"/>
      <c r="D37" s="76"/>
      <c r="E37" s="76" t="s">
        <v>85</v>
      </c>
      <c r="F37" s="141" t="n">
        <v>0</v>
      </c>
      <c r="G37" s="141" t="n">
        <v>0</v>
      </c>
      <c r="H37" s="141" t="n">
        <v>0</v>
      </c>
      <c r="I37" s="141" t="n">
        <v>0</v>
      </c>
      <c r="J37" s="141" t="n">
        <v>0</v>
      </c>
      <c r="K37" s="141" t="n">
        <v>0</v>
      </c>
      <c r="L37" s="141" t="n">
        <v>0</v>
      </c>
      <c r="M37" s="141" t="n">
        <v>0</v>
      </c>
      <c r="N37" s="141" t="n">
        <v>0</v>
      </c>
      <c r="O37" s="141" t="n">
        <v>0</v>
      </c>
      <c r="P37" s="141" t="n">
        <v>0</v>
      </c>
      <c r="Q37" s="141" t="n">
        <v>0</v>
      </c>
      <c r="R37" s="141" t="n">
        <v>0</v>
      </c>
      <c r="S37" s="141" t="n">
        <v>0</v>
      </c>
      <c r="T37" s="141" t="n">
        <v>0</v>
      </c>
      <c r="U37" s="141" t="n">
        <v>0</v>
      </c>
      <c r="V37" s="141" t="n">
        <v>0</v>
      </c>
      <c r="W37" s="141" t="n">
        <v>0</v>
      </c>
      <c r="X37" s="141" t="n">
        <v>0</v>
      </c>
      <c r="Y37" s="141" t="n">
        <v>0</v>
      </c>
      <c r="Z37" s="141" t="n">
        <v>0</v>
      </c>
      <c r="AA37" s="141" t="n">
        <v>0</v>
      </c>
      <c r="AB37" s="141" t="n">
        <v>0</v>
      </c>
      <c r="AC37" s="141" t="n">
        <v>0</v>
      </c>
      <c r="AD37" s="141" t="n">
        <v>0</v>
      </c>
      <c r="AE37" s="141" t="n">
        <v>0</v>
      </c>
      <c r="AF37" s="141" t="n">
        <v>0</v>
      </c>
      <c r="AG37" s="141" t="n">
        <v>0</v>
      </c>
      <c r="AH37" s="141" t="n">
        <v>0</v>
      </c>
      <c r="AI37" s="141" t="n">
        <v>0</v>
      </c>
      <c r="AJ37" s="141" t="n">
        <v>0</v>
      </c>
      <c r="AK37" s="141" t="n">
        <v>0</v>
      </c>
      <c r="AL37" s="141" t="n">
        <v>0</v>
      </c>
      <c r="AM37" s="141" t="n">
        <v>0</v>
      </c>
      <c r="AN37" s="141" t="n">
        <v>0</v>
      </c>
      <c r="AO37" s="141" t="n">
        <v>0</v>
      </c>
      <c r="AP37" s="141" t="n">
        <v>0</v>
      </c>
      <c r="AQ37" s="141" t="n">
        <v>0</v>
      </c>
      <c r="AR37" s="141" t="n">
        <v>0</v>
      </c>
      <c r="AS37" s="141" t="n">
        <v>0</v>
      </c>
      <c r="AT37" s="141" t="n">
        <v>0</v>
      </c>
      <c r="AU37" s="141" t="n">
        <v>0</v>
      </c>
      <c r="AV37" s="141" t="n">
        <v>0</v>
      </c>
      <c r="AW37" s="141" t="n">
        <v>0</v>
      </c>
      <c r="AX37" s="141" t="n">
        <v>0</v>
      </c>
      <c r="AY37" s="141" t="n">
        <v>0</v>
      </c>
      <c r="AZ37" s="141" t="n">
        <v>0</v>
      </c>
      <c r="BA37" s="141" t="n">
        <v>0</v>
      </c>
      <c r="BB37" s="141" t="n">
        <v>0</v>
      </c>
      <c r="BC37" s="141" t="n">
        <v>0</v>
      </c>
      <c r="BD37" s="141" t="n">
        <v>0</v>
      </c>
      <c r="BE37" s="141" t="n">
        <v>0</v>
      </c>
      <c r="BF37" s="141" t="n">
        <v>0</v>
      </c>
      <c r="BG37" s="141" t="n">
        <v>0</v>
      </c>
      <c r="BH37" s="141" t="n">
        <v>0</v>
      </c>
      <c r="BI37" s="141" t="n">
        <v>0</v>
      </c>
      <c r="BJ37" s="141" t="n">
        <v>0</v>
      </c>
      <c r="BK37" s="141" t="n">
        <v>0</v>
      </c>
      <c r="BL37" s="141" t="n">
        <v>0</v>
      </c>
      <c r="BM37" s="141" t="n">
        <v>0</v>
      </c>
      <c r="BN37" s="141" t="n">
        <v>0</v>
      </c>
      <c r="BO37" s="141" t="n">
        <v>0</v>
      </c>
      <c r="BP37" s="141" t="n">
        <v>0</v>
      </c>
      <c r="BQ37" s="141" t="n">
        <v>0</v>
      </c>
      <c r="BR37" s="141" t="n">
        <v>0</v>
      </c>
      <c r="BS37" s="141" t="n">
        <v>0</v>
      </c>
      <c r="BT37" s="141" t="n">
        <v>0</v>
      </c>
      <c r="BU37" s="141" t="n">
        <v>0</v>
      </c>
      <c r="BV37" s="141" t="n">
        <v>0</v>
      </c>
      <c r="BW37" s="141" t="n">
        <v>0</v>
      </c>
      <c r="BX37" s="141" t="n">
        <v>0</v>
      </c>
      <c r="BY37" s="141" t="n">
        <v>0</v>
      </c>
      <c r="BZ37" s="141" t="n">
        <v>0</v>
      </c>
      <c r="CA37" s="141" t="n">
        <v>0</v>
      </c>
      <c r="CB37" s="141" t="n">
        <v>0</v>
      </c>
      <c r="CC37" s="141" t="n">
        <v>0</v>
      </c>
      <c r="CD37" s="141" t="n">
        <v>0</v>
      </c>
      <c r="CE37" s="141" t="n">
        <v>0</v>
      </c>
      <c r="CF37" s="141" t="n">
        <v>0</v>
      </c>
      <c r="CG37" s="141" t="n">
        <v>0</v>
      </c>
      <c r="CH37" s="141" t="n">
        <v>0</v>
      </c>
      <c r="CI37" s="141" t="n">
        <v>0</v>
      </c>
      <c r="CJ37" s="141" t="n">
        <v>0</v>
      </c>
      <c r="CK37" s="141" t="n">
        <v>0</v>
      </c>
      <c r="CL37" s="141"/>
      <c r="CM37" s="141" t="n">
        <v>0</v>
      </c>
      <c r="CN37" s="141" t="n">
        <v>0</v>
      </c>
      <c r="CO37" s="141" t="n">
        <v>0</v>
      </c>
      <c r="CP37" s="141" t="n">
        <v>0</v>
      </c>
      <c r="CQ37" s="141" t="n">
        <v>0</v>
      </c>
      <c r="CR37" s="141" t="n">
        <v>0</v>
      </c>
      <c r="CS37" s="141" t="n">
        <v>0</v>
      </c>
      <c r="CT37" s="141" t="n">
        <v>0</v>
      </c>
      <c r="CU37" s="141" t="n">
        <v>0</v>
      </c>
      <c r="CV37" s="141" t="n">
        <v>0</v>
      </c>
      <c r="CW37" s="141" t="n">
        <v>0</v>
      </c>
      <c r="CX37" s="141" t="n">
        <v>0</v>
      </c>
      <c r="CY37" s="141" t="n">
        <v>0</v>
      </c>
      <c r="CZ37" s="141" t="n">
        <v>0</v>
      </c>
      <c r="DA37" s="141" t="n">
        <v>0</v>
      </c>
      <c r="DB37" s="141" t="n">
        <v>0</v>
      </c>
      <c r="DC37" s="141" t="n">
        <v>0</v>
      </c>
      <c r="DD37" s="141" t="n">
        <v>0</v>
      </c>
      <c r="DE37" s="141" t="n">
        <v>0</v>
      </c>
      <c r="DF37" s="141" t="n">
        <v>0</v>
      </c>
      <c r="DG37" s="141" t="n">
        <v>0</v>
      </c>
      <c r="DH37" s="141" t="n">
        <v>0</v>
      </c>
      <c r="DI37" s="141" t="n">
        <v>0</v>
      </c>
      <c r="DJ37" s="141" t="n">
        <v>0</v>
      </c>
      <c r="DK37" s="141" t="n">
        <v>0</v>
      </c>
      <c r="DL37" s="141" t="n">
        <v>0</v>
      </c>
      <c r="DM37" s="141" t="n">
        <v>0</v>
      </c>
      <c r="DN37" s="141" t="n">
        <v>0</v>
      </c>
      <c r="DO37" s="141" t="n">
        <v>0</v>
      </c>
      <c r="DP37" s="141"/>
      <c r="DQ37" s="141" t="n">
        <v>0</v>
      </c>
      <c r="DR37" s="141" t="n">
        <v>0</v>
      </c>
      <c r="DS37" s="141" t="n">
        <v>0</v>
      </c>
      <c r="DT37" s="141" t="n">
        <v>0</v>
      </c>
      <c r="DU37" s="141" t="n">
        <v>0</v>
      </c>
      <c r="DV37" s="141" t="n">
        <v>0</v>
      </c>
      <c r="DW37" s="141"/>
      <c r="DX37" s="141" t="n">
        <v>0</v>
      </c>
      <c r="DY37" s="141" t="n">
        <v>0</v>
      </c>
      <c r="DZ37" s="141" t="n">
        <v>0</v>
      </c>
      <c r="EA37" s="141" t="n">
        <v>0</v>
      </c>
      <c r="EB37" s="141" t="n">
        <v>0</v>
      </c>
      <c r="EC37" s="141" t="n">
        <v>0</v>
      </c>
      <c r="ED37" s="141" t="n">
        <v>0</v>
      </c>
      <c r="EE37" s="141" t="n">
        <v>0</v>
      </c>
      <c r="EF37" s="141" t="n">
        <v>0</v>
      </c>
      <c r="EG37" s="141" t="n">
        <v>0</v>
      </c>
      <c r="EH37" s="0"/>
      <c r="EI37" s="109" t="n">
        <f aca="false">ROUND(SUM(F37:EG37),5)</f>
        <v>0</v>
      </c>
      <c r="EK37" s="139" t="n">
        <v>8699.4432</v>
      </c>
      <c r="EM37" s="140" t="n">
        <v>0</v>
      </c>
      <c r="EN37" s="140" t="n">
        <v>0</v>
      </c>
      <c r="EO37" s="140" t="n">
        <v>0</v>
      </c>
      <c r="EP37" s="140" t="n">
        <v>0</v>
      </c>
      <c r="EQ37" s="140" t="n">
        <v>0</v>
      </c>
      <c r="ER37" s="140" t="n">
        <v>0</v>
      </c>
      <c r="ES37" s="140" t="n">
        <v>0</v>
      </c>
      <c r="ET37" s="140" t="n">
        <v>0</v>
      </c>
      <c r="EU37" s="140" t="n">
        <v>0</v>
      </c>
      <c r="EV37" s="140" t="n">
        <v>0</v>
      </c>
      <c r="EW37" s="140" t="n">
        <v>0</v>
      </c>
      <c r="EX37" s="140" t="n">
        <v>0</v>
      </c>
      <c r="EY37" s="140" t="n">
        <v>0</v>
      </c>
      <c r="EZ37" s="140" t="n">
        <v>0</v>
      </c>
      <c r="FA37" s="140" t="n">
        <v>0</v>
      </c>
      <c r="FB37" s="140" t="n">
        <v>0</v>
      </c>
      <c r="FC37" s="140" t="n">
        <v>0</v>
      </c>
      <c r="FD37" s="140" t="n">
        <v>0</v>
      </c>
      <c r="FE37" s="140" t="n">
        <v>0</v>
      </c>
      <c r="FF37" s="140" t="n">
        <v>0</v>
      </c>
      <c r="FG37" s="140" t="n">
        <v>0</v>
      </c>
      <c r="FH37" s="140" t="n">
        <v>0</v>
      </c>
      <c r="FI37" s="140" t="n">
        <v>0</v>
      </c>
      <c r="FJ37" s="140" t="n">
        <v>0</v>
      </c>
      <c r="FK37" s="140" t="n">
        <v>0</v>
      </c>
      <c r="FL37" s="140" t="n">
        <v>0</v>
      </c>
      <c r="FM37" s="140" t="n">
        <v>0</v>
      </c>
      <c r="FN37" s="140" t="n">
        <v>0</v>
      </c>
      <c r="FO37" s="140" t="n">
        <v>0</v>
      </c>
      <c r="FP37" s="140" t="n">
        <v>0</v>
      </c>
      <c r="FQ37" s="140" t="n">
        <v>0</v>
      </c>
      <c r="FR37" s="140" t="n">
        <v>0</v>
      </c>
      <c r="FS37" s="140" t="n">
        <v>0</v>
      </c>
      <c r="FT37" s="140" t="n">
        <v>0</v>
      </c>
      <c r="FU37" s="140" t="n">
        <v>0</v>
      </c>
      <c r="FV37" s="140" t="n">
        <v>0</v>
      </c>
      <c r="FW37" s="140" t="n">
        <v>0</v>
      </c>
      <c r="FX37" s="140" t="n">
        <v>0</v>
      </c>
      <c r="FY37" s="140" t="n">
        <v>0</v>
      </c>
      <c r="FZ37" s="140" t="n">
        <v>0</v>
      </c>
      <c r="GA37" s="140" t="n">
        <v>0</v>
      </c>
      <c r="GB37" s="140" t="n">
        <v>0</v>
      </c>
      <c r="GC37" s="140" t="n">
        <v>0</v>
      </c>
      <c r="GD37" s="140" t="n">
        <v>0</v>
      </c>
      <c r="GE37" s="140" t="n">
        <v>0</v>
      </c>
      <c r="GF37" s="140" t="n">
        <v>0</v>
      </c>
      <c r="GG37" s="140" t="n">
        <v>0</v>
      </c>
      <c r="GH37" s="140" t="n">
        <v>0</v>
      </c>
      <c r="GI37" s="140" t="n">
        <v>0</v>
      </c>
      <c r="GJ37" s="140" t="n">
        <v>0</v>
      </c>
      <c r="GK37" s="140" t="n">
        <v>0</v>
      </c>
      <c r="GL37" s="140" t="n">
        <v>0</v>
      </c>
      <c r="GM37" s="140" t="n">
        <v>0</v>
      </c>
      <c r="GN37" s="140" t="n">
        <v>0</v>
      </c>
      <c r="GO37" s="140" t="n">
        <v>0</v>
      </c>
      <c r="GP37" s="140" t="n">
        <v>0</v>
      </c>
      <c r="GQ37" s="140" t="n">
        <v>0</v>
      </c>
      <c r="GR37" s="140" t="n">
        <v>0</v>
      </c>
      <c r="GS37" s="140" t="n">
        <v>0</v>
      </c>
      <c r="GT37" s="140" t="n">
        <v>0</v>
      </c>
      <c r="GU37" s="140" t="n">
        <v>0</v>
      </c>
      <c r="GV37" s="140" t="n">
        <v>0</v>
      </c>
      <c r="GW37" s="140" t="n">
        <v>0</v>
      </c>
      <c r="GX37" s="140" t="n">
        <v>0</v>
      </c>
      <c r="GY37" s="140" t="n">
        <v>0</v>
      </c>
      <c r="GZ37" s="140" t="n">
        <v>0</v>
      </c>
      <c r="HA37" s="140" t="n">
        <v>0</v>
      </c>
      <c r="HB37" s="140" t="n">
        <v>0</v>
      </c>
      <c r="HC37" s="140" t="n">
        <v>0</v>
      </c>
      <c r="HD37" s="140" t="n">
        <v>0</v>
      </c>
      <c r="HE37" s="140" t="n">
        <v>0</v>
      </c>
      <c r="HF37" s="140" t="n">
        <v>0</v>
      </c>
      <c r="HG37" s="140" t="n">
        <v>0</v>
      </c>
      <c r="HH37" s="140" t="n">
        <v>0</v>
      </c>
      <c r="HI37" s="140" t="n">
        <v>0</v>
      </c>
      <c r="HJ37" s="140" t="n">
        <v>0</v>
      </c>
      <c r="HK37" s="140" t="n">
        <v>0</v>
      </c>
      <c r="HL37" s="140" t="n">
        <v>0</v>
      </c>
      <c r="HM37" s="140" t="n">
        <v>0</v>
      </c>
      <c r="HN37" s="140" t="n">
        <v>0</v>
      </c>
      <c r="HO37" s="140" t="n">
        <v>0</v>
      </c>
      <c r="HP37" s="140" t="n">
        <v>0</v>
      </c>
      <c r="HQ37" s="140" t="n">
        <v>0</v>
      </c>
      <c r="HR37" s="140" t="n">
        <v>0</v>
      </c>
      <c r="HS37" s="140" t="n">
        <v>0</v>
      </c>
      <c r="HT37" s="140" t="n">
        <v>0</v>
      </c>
      <c r="HU37" s="140" t="n">
        <v>0</v>
      </c>
      <c r="HV37" s="140" t="n">
        <v>0</v>
      </c>
      <c r="HW37" s="140" t="n">
        <v>0</v>
      </c>
      <c r="HX37" s="140" t="n">
        <v>0</v>
      </c>
      <c r="HY37" s="140" t="n">
        <v>0</v>
      </c>
      <c r="HZ37" s="140" t="n">
        <v>0</v>
      </c>
      <c r="IA37" s="140" t="n">
        <v>0</v>
      </c>
      <c r="IB37" s="140" t="n">
        <v>0</v>
      </c>
      <c r="IC37" s="140" t="n">
        <v>0</v>
      </c>
      <c r="ID37" s="140" t="n">
        <v>0</v>
      </c>
      <c r="IE37" s="140" t="n">
        <v>0</v>
      </c>
      <c r="IF37" s="140" t="n">
        <v>0</v>
      </c>
      <c r="IG37" s="140" t="n">
        <v>0</v>
      </c>
      <c r="IH37" s="140" t="n">
        <v>0</v>
      </c>
      <c r="II37" s="140" t="n">
        <v>0</v>
      </c>
      <c r="IJ37" s="140" t="n">
        <v>0</v>
      </c>
      <c r="IK37" s="140" t="n">
        <v>0</v>
      </c>
      <c r="IL37" s="140" t="n">
        <v>0</v>
      </c>
      <c r="IM37" s="140" t="n">
        <v>0</v>
      </c>
      <c r="IN37" s="140" t="n">
        <v>0</v>
      </c>
      <c r="IO37" s="140" t="n">
        <v>0</v>
      </c>
      <c r="IP37" s="140" t="n">
        <v>0</v>
      </c>
      <c r="IQ37" s="140" t="n">
        <v>0</v>
      </c>
      <c r="IR37" s="140" t="n">
        <v>0</v>
      </c>
      <c r="IS37" s="140" t="n">
        <v>0</v>
      </c>
      <c r="IT37" s="140" t="n">
        <v>0</v>
      </c>
      <c r="IU37" s="140" t="n">
        <v>0</v>
      </c>
      <c r="IV37" s="140" t="n">
        <v>0</v>
      </c>
      <c r="IW37" s="140" t="n">
        <v>0</v>
      </c>
      <c r="IX37" s="140" t="n">
        <v>0</v>
      </c>
      <c r="IY37" s="140" t="n">
        <v>0</v>
      </c>
      <c r="IZ37" s="140" t="n">
        <v>0</v>
      </c>
      <c r="JA37" s="140" t="n">
        <v>0</v>
      </c>
      <c r="JB37" s="140" t="n">
        <v>0</v>
      </c>
      <c r="JC37" s="140" t="n">
        <v>0</v>
      </c>
      <c r="JD37" s="140" t="n">
        <v>0</v>
      </c>
      <c r="JE37" s="140" t="n">
        <v>0</v>
      </c>
      <c r="JF37" s="140" t="n">
        <v>0</v>
      </c>
      <c r="JG37" s="140" t="n">
        <v>0</v>
      </c>
      <c r="JH37" s="140" t="n">
        <v>0</v>
      </c>
      <c r="JI37" s="140" t="n">
        <v>0</v>
      </c>
      <c r="JJ37" s="140" t="n">
        <v>0</v>
      </c>
      <c r="JK37" s="140" t="n">
        <v>0</v>
      </c>
      <c r="JL37" s="140" t="n">
        <v>0</v>
      </c>
      <c r="JM37" s="140" t="n">
        <v>0</v>
      </c>
      <c r="JN37" s="140" t="n">
        <v>0</v>
      </c>
      <c r="JO37" s="140" t="n">
        <v>0</v>
      </c>
      <c r="JP37" s="140" t="n">
        <v>0</v>
      </c>
    </row>
    <row r="38" customFormat="false" ht="14.9" hidden="false" customHeight="false" outlineLevel="0" collapsed="false">
      <c r="A38" s="76"/>
      <c r="B38" s="76"/>
      <c r="C38" s="76"/>
      <c r="D38" s="76"/>
      <c r="E38" s="76" t="s">
        <v>86</v>
      </c>
      <c r="F38" s="141" t="n">
        <v>0</v>
      </c>
      <c r="G38" s="141" t="n">
        <v>0</v>
      </c>
      <c r="H38" s="141" t="n">
        <v>0</v>
      </c>
      <c r="I38" s="141" t="n">
        <v>0</v>
      </c>
      <c r="J38" s="141" t="n">
        <v>0</v>
      </c>
      <c r="K38" s="141" t="n">
        <v>0</v>
      </c>
      <c r="L38" s="141" t="n">
        <v>0</v>
      </c>
      <c r="M38" s="141" t="n">
        <v>0</v>
      </c>
      <c r="N38" s="141" t="n">
        <v>0</v>
      </c>
      <c r="O38" s="141" t="n">
        <v>0</v>
      </c>
      <c r="P38" s="141" t="n">
        <v>0</v>
      </c>
      <c r="Q38" s="141" t="n">
        <v>0</v>
      </c>
      <c r="R38" s="141" t="n">
        <v>0</v>
      </c>
      <c r="S38" s="141" t="n">
        <v>0</v>
      </c>
      <c r="T38" s="141" t="n">
        <v>0</v>
      </c>
      <c r="U38" s="141" t="n">
        <v>0</v>
      </c>
      <c r="V38" s="141" t="n">
        <v>0</v>
      </c>
      <c r="W38" s="141" t="n">
        <v>0</v>
      </c>
      <c r="X38" s="141" t="n">
        <v>0</v>
      </c>
      <c r="Y38" s="141" t="n">
        <v>0</v>
      </c>
      <c r="Z38" s="141" t="n">
        <v>0</v>
      </c>
      <c r="AA38" s="141" t="n">
        <v>0</v>
      </c>
      <c r="AB38" s="141" t="n">
        <v>0</v>
      </c>
      <c r="AC38" s="141" t="n">
        <v>0</v>
      </c>
      <c r="AD38" s="141" t="n">
        <v>0</v>
      </c>
      <c r="AE38" s="141" t="n">
        <v>0</v>
      </c>
      <c r="AF38" s="141" t="n">
        <v>0</v>
      </c>
      <c r="AG38" s="141" t="n">
        <v>0</v>
      </c>
      <c r="AH38" s="141" t="n">
        <v>0</v>
      </c>
      <c r="AI38" s="141" t="n">
        <v>0</v>
      </c>
      <c r="AJ38" s="141" t="n">
        <v>0</v>
      </c>
      <c r="AK38" s="141" t="n">
        <v>0</v>
      </c>
      <c r="AL38" s="141" t="n">
        <v>0</v>
      </c>
      <c r="AM38" s="141" t="n">
        <v>0</v>
      </c>
      <c r="AN38" s="141" t="n">
        <v>0</v>
      </c>
      <c r="AO38" s="141" t="n">
        <v>0</v>
      </c>
      <c r="AP38" s="141" t="n">
        <v>0</v>
      </c>
      <c r="AQ38" s="141" t="n">
        <v>0</v>
      </c>
      <c r="AR38" s="141" t="n">
        <v>0</v>
      </c>
      <c r="AS38" s="141" t="n">
        <v>0</v>
      </c>
      <c r="AT38" s="141" t="n">
        <v>0</v>
      </c>
      <c r="AU38" s="141" t="n">
        <v>0</v>
      </c>
      <c r="AV38" s="141" t="n">
        <v>0</v>
      </c>
      <c r="AW38" s="141" t="n">
        <v>0</v>
      </c>
      <c r="AX38" s="141" t="n">
        <v>0</v>
      </c>
      <c r="AY38" s="141" t="n">
        <v>0</v>
      </c>
      <c r="AZ38" s="141" t="n">
        <v>0</v>
      </c>
      <c r="BA38" s="141" t="n">
        <v>0</v>
      </c>
      <c r="BB38" s="141" t="n">
        <v>0</v>
      </c>
      <c r="BC38" s="141" t="n">
        <v>0</v>
      </c>
      <c r="BD38" s="141" t="n">
        <v>0</v>
      </c>
      <c r="BE38" s="141" t="n">
        <v>0</v>
      </c>
      <c r="BF38" s="141" t="n">
        <v>0</v>
      </c>
      <c r="BG38" s="141" t="n">
        <v>0</v>
      </c>
      <c r="BH38" s="141" t="n">
        <v>0</v>
      </c>
      <c r="BI38" s="141" t="n">
        <v>0</v>
      </c>
      <c r="BJ38" s="141" t="n">
        <v>0</v>
      </c>
      <c r="BK38" s="141" t="n">
        <v>0</v>
      </c>
      <c r="BL38" s="141" t="n">
        <v>0</v>
      </c>
      <c r="BM38" s="141" t="n">
        <v>0</v>
      </c>
      <c r="BN38" s="141" t="n">
        <v>0</v>
      </c>
      <c r="BO38" s="141" t="n">
        <v>0</v>
      </c>
      <c r="BP38" s="141" t="n">
        <v>0</v>
      </c>
      <c r="BQ38" s="141" t="n">
        <v>0</v>
      </c>
      <c r="BR38" s="141" t="n">
        <v>0</v>
      </c>
      <c r="BS38" s="141" t="n">
        <v>0</v>
      </c>
      <c r="BT38" s="141" t="n">
        <v>0</v>
      </c>
      <c r="BU38" s="141" t="n">
        <v>0</v>
      </c>
      <c r="BV38" s="141" t="n">
        <v>0</v>
      </c>
      <c r="BW38" s="141" t="n">
        <v>0</v>
      </c>
      <c r="BX38" s="141" t="n">
        <v>0</v>
      </c>
      <c r="BY38" s="141" t="n">
        <v>0</v>
      </c>
      <c r="BZ38" s="141" t="n">
        <v>0</v>
      </c>
      <c r="CA38" s="141" t="n">
        <v>0</v>
      </c>
      <c r="CB38" s="141" t="n">
        <v>0</v>
      </c>
      <c r="CC38" s="141" t="n">
        <v>0</v>
      </c>
      <c r="CD38" s="141" t="n">
        <v>0</v>
      </c>
      <c r="CE38" s="141" t="n">
        <v>0</v>
      </c>
      <c r="CF38" s="141" t="n">
        <v>0</v>
      </c>
      <c r="CG38" s="141" t="n">
        <v>0</v>
      </c>
      <c r="CH38" s="141" t="n">
        <v>0</v>
      </c>
      <c r="CI38" s="141" t="n">
        <v>0</v>
      </c>
      <c r="CJ38" s="141" t="n">
        <v>0</v>
      </c>
      <c r="CK38" s="141" t="n">
        <v>0</v>
      </c>
      <c r="CL38" s="141" t="n">
        <v>0</v>
      </c>
      <c r="CM38" s="141" t="n">
        <v>0</v>
      </c>
      <c r="CN38" s="141" t="n">
        <v>0</v>
      </c>
      <c r="CO38" s="141" t="n">
        <v>0</v>
      </c>
      <c r="CP38" s="141" t="n">
        <v>0</v>
      </c>
      <c r="CQ38" s="141" t="n">
        <v>0</v>
      </c>
      <c r="CR38" s="141" t="n">
        <v>0</v>
      </c>
      <c r="CS38" s="141" t="n">
        <v>0</v>
      </c>
      <c r="CT38" s="141" t="n">
        <v>0</v>
      </c>
      <c r="CU38" s="141" t="n">
        <v>0</v>
      </c>
      <c r="CV38" s="141" t="n">
        <v>0</v>
      </c>
      <c r="CW38" s="141" t="n">
        <v>0</v>
      </c>
      <c r="CX38" s="141" t="n">
        <v>0</v>
      </c>
      <c r="CY38" s="141" t="n">
        <v>0</v>
      </c>
      <c r="CZ38" s="141" t="n">
        <v>0</v>
      </c>
      <c r="DA38" s="141" t="n">
        <v>0</v>
      </c>
      <c r="DB38" s="141" t="n">
        <v>0</v>
      </c>
      <c r="DC38" s="141" t="n">
        <v>0</v>
      </c>
      <c r="DD38" s="141" t="n">
        <v>0</v>
      </c>
      <c r="DE38" s="141" t="n">
        <v>0</v>
      </c>
      <c r="DF38" s="141" t="n">
        <v>0</v>
      </c>
      <c r="DG38" s="141" t="n">
        <v>0</v>
      </c>
      <c r="DH38" s="141" t="n">
        <v>0</v>
      </c>
      <c r="DI38" s="141" t="n">
        <v>0</v>
      </c>
      <c r="DJ38" s="141" t="n">
        <v>0</v>
      </c>
      <c r="DK38" s="141" t="n">
        <v>0</v>
      </c>
      <c r="DL38" s="141" t="n">
        <v>0</v>
      </c>
      <c r="DM38" s="141" t="n">
        <v>0</v>
      </c>
      <c r="DN38" s="141" t="n">
        <v>0</v>
      </c>
      <c r="DO38" s="141" t="n">
        <v>0</v>
      </c>
      <c r="DP38" s="141" t="n">
        <v>0</v>
      </c>
      <c r="DQ38" s="141" t="n">
        <v>0</v>
      </c>
      <c r="DR38" s="141" t="n">
        <v>0</v>
      </c>
      <c r="DS38" s="141" t="n">
        <v>0</v>
      </c>
      <c r="DT38" s="141" t="n">
        <v>0</v>
      </c>
      <c r="DU38" s="141" t="n">
        <v>0</v>
      </c>
      <c r="DV38" s="141" t="n">
        <v>0</v>
      </c>
      <c r="DW38" s="141" t="n">
        <v>0</v>
      </c>
      <c r="DX38" s="141" t="n">
        <v>0</v>
      </c>
      <c r="DY38" s="141" t="n">
        <v>0</v>
      </c>
      <c r="DZ38" s="141" t="n">
        <v>0</v>
      </c>
      <c r="EA38" s="141" t="n">
        <v>0</v>
      </c>
      <c r="EB38" s="141" t="n">
        <v>0</v>
      </c>
      <c r="EC38" s="141" t="n">
        <v>0</v>
      </c>
      <c r="ED38" s="141" t="n">
        <v>0</v>
      </c>
      <c r="EE38" s="141" t="n">
        <v>0</v>
      </c>
      <c r="EF38" s="141" t="n">
        <v>0</v>
      </c>
      <c r="EG38" s="141" t="n">
        <v>0</v>
      </c>
      <c r="EH38" s="126"/>
      <c r="EI38" s="114" t="n">
        <f aca="false">ROUND(SUM(F38:EG38),5)</f>
        <v>0</v>
      </c>
      <c r="EK38" s="139" t="n">
        <v>137605.94</v>
      </c>
      <c r="EM38" s="140" t="n">
        <v>0</v>
      </c>
      <c r="EN38" s="140" t="n">
        <v>0</v>
      </c>
      <c r="EO38" s="140" t="n">
        <v>0</v>
      </c>
      <c r="EP38" s="140" t="n">
        <v>0</v>
      </c>
      <c r="EQ38" s="140" t="n">
        <v>0</v>
      </c>
      <c r="ER38" s="140" t="n">
        <v>0</v>
      </c>
      <c r="ES38" s="140" t="n">
        <v>0</v>
      </c>
      <c r="ET38" s="140" t="n">
        <v>0</v>
      </c>
      <c r="EU38" s="140" t="n">
        <v>0</v>
      </c>
      <c r="EV38" s="140" t="n">
        <v>0</v>
      </c>
      <c r="EW38" s="140" t="n">
        <v>0</v>
      </c>
      <c r="EX38" s="140" t="n">
        <v>0</v>
      </c>
      <c r="EY38" s="140" t="n">
        <v>0</v>
      </c>
      <c r="EZ38" s="140" t="n">
        <v>0</v>
      </c>
      <c r="FA38" s="140" t="n">
        <v>0</v>
      </c>
      <c r="FB38" s="140" t="n">
        <v>0</v>
      </c>
      <c r="FC38" s="140" t="n">
        <v>0</v>
      </c>
      <c r="FD38" s="140" t="n">
        <v>0</v>
      </c>
      <c r="FE38" s="140" t="n">
        <v>0</v>
      </c>
      <c r="FF38" s="140" t="n">
        <v>0</v>
      </c>
      <c r="FG38" s="140" t="n">
        <v>0</v>
      </c>
      <c r="FH38" s="140" t="n">
        <v>0</v>
      </c>
      <c r="FI38" s="140" t="n">
        <v>0</v>
      </c>
      <c r="FJ38" s="140" t="n">
        <v>0</v>
      </c>
      <c r="FK38" s="140" t="n">
        <v>0</v>
      </c>
      <c r="FL38" s="140" t="n">
        <v>0</v>
      </c>
      <c r="FM38" s="140" t="n">
        <v>0</v>
      </c>
      <c r="FN38" s="140" t="n">
        <v>0</v>
      </c>
      <c r="FO38" s="140" t="n">
        <v>0</v>
      </c>
      <c r="FP38" s="140" t="n">
        <v>0</v>
      </c>
      <c r="FQ38" s="140" t="n">
        <v>0</v>
      </c>
      <c r="FR38" s="140" t="n">
        <v>0</v>
      </c>
      <c r="FS38" s="140" t="n">
        <v>0</v>
      </c>
      <c r="FT38" s="140" t="n">
        <v>0</v>
      </c>
      <c r="FU38" s="140" t="n">
        <v>0</v>
      </c>
      <c r="FV38" s="140" t="n">
        <v>0</v>
      </c>
      <c r="FW38" s="140" t="n">
        <v>0</v>
      </c>
      <c r="FX38" s="140" t="n">
        <v>0</v>
      </c>
      <c r="FY38" s="140" t="n">
        <v>0</v>
      </c>
      <c r="FZ38" s="140" t="n">
        <v>0</v>
      </c>
      <c r="GA38" s="140" t="n">
        <v>0</v>
      </c>
      <c r="GB38" s="140" t="n">
        <v>0</v>
      </c>
      <c r="GC38" s="140" t="n">
        <v>0</v>
      </c>
      <c r="GD38" s="140" t="n">
        <v>0</v>
      </c>
      <c r="GE38" s="140" t="n">
        <v>0</v>
      </c>
      <c r="GF38" s="140" t="n">
        <v>0</v>
      </c>
      <c r="GG38" s="140" t="n">
        <v>0</v>
      </c>
      <c r="GH38" s="140" t="n">
        <v>0</v>
      </c>
      <c r="GI38" s="140" t="n">
        <v>0</v>
      </c>
      <c r="GJ38" s="140" t="n">
        <v>0</v>
      </c>
      <c r="GK38" s="140" t="n">
        <v>0</v>
      </c>
      <c r="GL38" s="140" t="n">
        <v>0</v>
      </c>
      <c r="GM38" s="140" t="n">
        <v>0</v>
      </c>
      <c r="GN38" s="140" t="n">
        <v>0</v>
      </c>
      <c r="GO38" s="140" t="n">
        <v>0</v>
      </c>
      <c r="GP38" s="140" t="n">
        <v>0</v>
      </c>
      <c r="GQ38" s="140" t="n">
        <v>0</v>
      </c>
      <c r="GR38" s="140" t="n">
        <v>0</v>
      </c>
      <c r="GS38" s="140" t="n">
        <v>0</v>
      </c>
      <c r="GT38" s="140" t="n">
        <v>0</v>
      </c>
      <c r="GU38" s="140" t="n">
        <v>0</v>
      </c>
      <c r="GV38" s="140" t="n">
        <v>0</v>
      </c>
      <c r="GW38" s="140" t="n">
        <v>0</v>
      </c>
      <c r="GX38" s="140" t="n">
        <v>0</v>
      </c>
      <c r="GY38" s="140" t="n">
        <v>0</v>
      </c>
      <c r="GZ38" s="140" t="n">
        <v>0</v>
      </c>
      <c r="HA38" s="140" t="n">
        <v>0</v>
      </c>
      <c r="HB38" s="140" t="n">
        <v>0</v>
      </c>
      <c r="HC38" s="140" t="n">
        <v>0</v>
      </c>
      <c r="HD38" s="140" t="n">
        <v>0</v>
      </c>
      <c r="HE38" s="140" t="n">
        <v>0</v>
      </c>
      <c r="HF38" s="140" t="n">
        <v>0</v>
      </c>
      <c r="HG38" s="140" t="n">
        <v>0</v>
      </c>
      <c r="HH38" s="140" t="n">
        <v>0</v>
      </c>
      <c r="HI38" s="140" t="n">
        <v>0</v>
      </c>
      <c r="HJ38" s="140" t="n">
        <v>0</v>
      </c>
      <c r="HK38" s="140" t="n">
        <v>0</v>
      </c>
      <c r="HL38" s="140" t="n">
        <v>0</v>
      </c>
      <c r="HM38" s="140" t="n">
        <v>0</v>
      </c>
      <c r="HN38" s="140" t="n">
        <v>0</v>
      </c>
      <c r="HO38" s="140" t="n">
        <v>0</v>
      </c>
      <c r="HP38" s="140" t="n">
        <v>0</v>
      </c>
      <c r="HQ38" s="140" t="n">
        <v>0</v>
      </c>
      <c r="HR38" s="140" t="n">
        <v>0</v>
      </c>
      <c r="HS38" s="140" t="n">
        <v>0</v>
      </c>
      <c r="HT38" s="140" t="n">
        <v>0</v>
      </c>
      <c r="HU38" s="140" t="n">
        <v>0</v>
      </c>
      <c r="HV38" s="140" t="n">
        <v>0</v>
      </c>
      <c r="HW38" s="140" t="n">
        <v>0</v>
      </c>
      <c r="HX38" s="140" t="n">
        <v>0</v>
      </c>
      <c r="HY38" s="140" t="n">
        <v>0</v>
      </c>
      <c r="HZ38" s="140" t="n">
        <v>0</v>
      </c>
      <c r="IA38" s="140" t="n">
        <v>0</v>
      </c>
      <c r="IB38" s="140" t="n">
        <v>0</v>
      </c>
      <c r="IC38" s="140" t="n">
        <v>0</v>
      </c>
      <c r="ID38" s="140" t="n">
        <v>0</v>
      </c>
      <c r="IE38" s="140" t="n">
        <v>0</v>
      </c>
      <c r="IF38" s="140" t="n">
        <v>0</v>
      </c>
      <c r="IG38" s="140" t="n">
        <v>0</v>
      </c>
      <c r="IH38" s="140" t="n">
        <v>0</v>
      </c>
      <c r="II38" s="140" t="n">
        <v>0</v>
      </c>
      <c r="IJ38" s="140" t="n">
        <v>0</v>
      </c>
      <c r="IK38" s="140" t="n">
        <v>0</v>
      </c>
      <c r="IL38" s="140" t="n">
        <v>0</v>
      </c>
      <c r="IM38" s="140" t="n">
        <v>0</v>
      </c>
      <c r="IN38" s="140" t="n">
        <v>0</v>
      </c>
      <c r="IO38" s="140" t="n">
        <v>0</v>
      </c>
      <c r="IP38" s="140" t="n">
        <v>0</v>
      </c>
      <c r="IQ38" s="140" t="n">
        <v>0</v>
      </c>
      <c r="IR38" s="140" t="n">
        <v>0</v>
      </c>
      <c r="IS38" s="140" t="n">
        <v>0</v>
      </c>
      <c r="IT38" s="140" t="n">
        <v>0</v>
      </c>
      <c r="IU38" s="140" t="n">
        <v>0</v>
      </c>
      <c r="IV38" s="140" t="n">
        <v>0</v>
      </c>
      <c r="IW38" s="140" t="n">
        <v>0</v>
      </c>
      <c r="IX38" s="140" t="n">
        <v>0</v>
      </c>
      <c r="IY38" s="140" t="n">
        <v>0</v>
      </c>
      <c r="IZ38" s="140" t="n">
        <v>0</v>
      </c>
      <c r="JA38" s="140" t="n">
        <v>0</v>
      </c>
      <c r="JB38" s="140" t="n">
        <v>0</v>
      </c>
      <c r="JC38" s="140" t="n">
        <v>0</v>
      </c>
      <c r="JD38" s="140" t="n">
        <v>0</v>
      </c>
      <c r="JE38" s="140" t="n">
        <v>0</v>
      </c>
      <c r="JF38" s="140" t="n">
        <v>0</v>
      </c>
      <c r="JG38" s="140" t="n">
        <v>0</v>
      </c>
      <c r="JH38" s="140" t="n">
        <v>0</v>
      </c>
      <c r="JI38" s="140" t="n">
        <v>0</v>
      </c>
      <c r="JJ38" s="140" t="n">
        <v>0</v>
      </c>
      <c r="JK38" s="140" t="n">
        <v>0</v>
      </c>
      <c r="JL38" s="140" t="n">
        <v>0</v>
      </c>
      <c r="JM38" s="140" t="n">
        <v>0</v>
      </c>
      <c r="JN38" s="140" t="n">
        <v>0</v>
      </c>
      <c r="JO38" s="140" t="n">
        <v>0</v>
      </c>
      <c r="JP38" s="140" t="n">
        <v>0</v>
      </c>
    </row>
    <row r="39" customFormat="false" ht="14.9" hidden="false" customHeight="false" outlineLevel="0" collapsed="false">
      <c r="A39" s="76"/>
      <c r="B39" s="76"/>
      <c r="C39" s="76"/>
      <c r="D39" s="76"/>
      <c r="E39" s="76" t="s">
        <v>87</v>
      </c>
      <c r="F39" s="142" t="n">
        <v>0</v>
      </c>
      <c r="G39" s="142" t="n">
        <v>0</v>
      </c>
      <c r="H39" s="142" t="n">
        <v>0</v>
      </c>
      <c r="I39" s="142" t="n">
        <v>0</v>
      </c>
      <c r="J39" s="142" t="n">
        <v>0</v>
      </c>
      <c r="K39" s="142" t="n">
        <v>0</v>
      </c>
      <c r="L39" s="142" t="n">
        <v>0</v>
      </c>
      <c r="M39" s="142" t="n">
        <v>0</v>
      </c>
      <c r="N39" s="142" t="n">
        <v>0</v>
      </c>
      <c r="O39" s="142" t="n">
        <v>0</v>
      </c>
      <c r="P39" s="142" t="n">
        <v>0</v>
      </c>
      <c r="Q39" s="142" t="n">
        <v>0</v>
      </c>
      <c r="R39" s="142" t="n">
        <v>0</v>
      </c>
      <c r="S39" s="142" t="n">
        <v>0</v>
      </c>
      <c r="T39" s="142" t="n">
        <v>0</v>
      </c>
      <c r="U39" s="142" t="n">
        <v>0</v>
      </c>
      <c r="V39" s="142" t="n">
        <v>0</v>
      </c>
      <c r="W39" s="142" t="n">
        <v>0</v>
      </c>
      <c r="X39" s="142" t="n">
        <v>0</v>
      </c>
      <c r="Y39" s="142" t="n">
        <v>0</v>
      </c>
      <c r="Z39" s="142" t="n">
        <v>0</v>
      </c>
      <c r="AA39" s="142" t="n">
        <v>0</v>
      </c>
      <c r="AB39" s="142" t="n">
        <v>0</v>
      </c>
      <c r="AC39" s="142" t="n">
        <v>0</v>
      </c>
      <c r="AD39" s="142" t="n">
        <v>0</v>
      </c>
      <c r="AE39" s="142" t="n">
        <v>0</v>
      </c>
      <c r="AF39" s="142" t="n">
        <v>0</v>
      </c>
      <c r="AG39" s="142" t="n">
        <v>0</v>
      </c>
      <c r="AH39" s="142" t="n">
        <v>0</v>
      </c>
      <c r="AI39" s="142" t="n">
        <v>0</v>
      </c>
      <c r="AJ39" s="142" t="n">
        <v>0</v>
      </c>
      <c r="AK39" s="142" t="n">
        <v>0</v>
      </c>
      <c r="AL39" s="142" t="n">
        <v>0</v>
      </c>
      <c r="AM39" s="142" t="n">
        <v>0</v>
      </c>
      <c r="AN39" s="142" t="n">
        <v>0</v>
      </c>
      <c r="AO39" s="142" t="n">
        <v>0</v>
      </c>
      <c r="AP39" s="142" t="n">
        <v>0</v>
      </c>
      <c r="AQ39" s="142" t="n">
        <v>0</v>
      </c>
      <c r="AR39" s="142" t="n">
        <v>0</v>
      </c>
      <c r="AS39" s="142" t="n">
        <v>0</v>
      </c>
      <c r="AT39" s="142" t="n">
        <v>0</v>
      </c>
      <c r="AU39" s="142" t="n">
        <v>0</v>
      </c>
      <c r="AV39" s="142" t="n">
        <v>0</v>
      </c>
      <c r="AW39" s="142" t="n">
        <v>0</v>
      </c>
      <c r="AX39" s="142" t="n">
        <v>0</v>
      </c>
      <c r="AY39" s="142" t="n">
        <v>0</v>
      </c>
      <c r="AZ39" s="142" t="n">
        <v>0</v>
      </c>
      <c r="BA39" s="142" t="n">
        <v>0</v>
      </c>
      <c r="BB39" s="142" t="n">
        <v>0</v>
      </c>
      <c r="BC39" s="142" t="n">
        <v>0</v>
      </c>
      <c r="BD39" s="142" t="n">
        <v>0</v>
      </c>
      <c r="BE39" s="142" t="n">
        <v>0</v>
      </c>
      <c r="BF39" s="142" t="n">
        <v>0</v>
      </c>
      <c r="BG39" s="142" t="n">
        <v>0</v>
      </c>
      <c r="BH39" s="142" t="n">
        <v>0</v>
      </c>
      <c r="BI39" s="142" t="n">
        <v>0</v>
      </c>
      <c r="BJ39" s="142" t="n">
        <v>0</v>
      </c>
      <c r="BK39" s="142" t="n">
        <v>0</v>
      </c>
      <c r="BL39" s="142" t="n">
        <v>0</v>
      </c>
      <c r="BM39" s="142" t="n">
        <v>0</v>
      </c>
      <c r="BN39" s="142" t="n">
        <v>0</v>
      </c>
      <c r="BO39" s="142" t="n">
        <v>0</v>
      </c>
      <c r="BP39" s="142" t="n">
        <v>0</v>
      </c>
      <c r="BQ39" s="142" t="n">
        <v>0</v>
      </c>
      <c r="BR39" s="142" t="n">
        <v>0</v>
      </c>
      <c r="BS39" s="142" t="n">
        <v>0</v>
      </c>
      <c r="BT39" s="142" t="n">
        <v>0</v>
      </c>
      <c r="BU39" s="142" t="n">
        <v>0</v>
      </c>
      <c r="BV39" s="142" t="n">
        <v>0</v>
      </c>
      <c r="BW39" s="142" t="n">
        <v>0</v>
      </c>
      <c r="BX39" s="142" t="n">
        <v>0</v>
      </c>
      <c r="BY39" s="142" t="n">
        <v>0</v>
      </c>
      <c r="BZ39" s="142" t="n">
        <v>0</v>
      </c>
      <c r="CA39" s="142" t="n">
        <v>0</v>
      </c>
      <c r="CB39" s="142" t="n">
        <v>0</v>
      </c>
      <c r="CC39" s="142" t="n">
        <v>0</v>
      </c>
      <c r="CD39" s="142" t="n">
        <v>0</v>
      </c>
      <c r="CE39" s="142" t="n">
        <v>0</v>
      </c>
      <c r="CF39" s="142" t="n">
        <v>0</v>
      </c>
      <c r="CG39" s="142" t="n">
        <v>0</v>
      </c>
      <c r="CH39" s="142" t="n">
        <v>0</v>
      </c>
      <c r="CI39" s="142" t="n">
        <v>0</v>
      </c>
      <c r="CJ39" s="142" t="n">
        <v>0</v>
      </c>
      <c r="CK39" s="142" t="n">
        <v>0</v>
      </c>
      <c r="CL39" s="142"/>
      <c r="CM39" s="142" t="n">
        <v>0</v>
      </c>
      <c r="CN39" s="142" t="n">
        <v>0</v>
      </c>
      <c r="CO39" s="142" t="n">
        <v>0</v>
      </c>
      <c r="CP39" s="142" t="n">
        <v>0</v>
      </c>
      <c r="CQ39" s="142" t="n">
        <v>0</v>
      </c>
      <c r="CR39" s="142" t="n">
        <v>0</v>
      </c>
      <c r="CS39" s="142" t="n">
        <v>0</v>
      </c>
      <c r="CT39" s="142" t="n">
        <v>0</v>
      </c>
      <c r="CU39" s="142" t="n">
        <v>0</v>
      </c>
      <c r="CV39" s="142" t="n">
        <v>0</v>
      </c>
      <c r="CW39" s="142" t="n">
        <v>0</v>
      </c>
      <c r="CX39" s="142" t="n">
        <v>0</v>
      </c>
      <c r="CY39" s="142" t="n">
        <v>0</v>
      </c>
      <c r="CZ39" s="142" t="n">
        <v>0</v>
      </c>
      <c r="DA39" s="142" t="n">
        <v>0</v>
      </c>
      <c r="DB39" s="142" t="n">
        <v>0</v>
      </c>
      <c r="DC39" s="142" t="n">
        <v>0</v>
      </c>
      <c r="DD39" s="142" t="n">
        <v>0</v>
      </c>
      <c r="DE39" s="142" t="n">
        <v>0</v>
      </c>
      <c r="DF39" s="142" t="n">
        <v>0</v>
      </c>
      <c r="DG39" s="142" t="n">
        <v>0</v>
      </c>
      <c r="DH39" s="142" t="n">
        <v>0</v>
      </c>
      <c r="DI39" s="142" t="n">
        <v>0</v>
      </c>
      <c r="DJ39" s="142" t="n">
        <v>0</v>
      </c>
      <c r="DK39" s="142" t="n">
        <v>0</v>
      </c>
      <c r="DL39" s="142" t="n">
        <v>0</v>
      </c>
      <c r="DM39" s="142" t="n">
        <v>0</v>
      </c>
      <c r="DN39" s="142" t="n">
        <v>0</v>
      </c>
      <c r="DO39" s="142" t="n">
        <v>0</v>
      </c>
      <c r="DP39" s="142"/>
      <c r="DQ39" s="142" t="n">
        <v>0</v>
      </c>
      <c r="DR39" s="142" t="n">
        <v>0</v>
      </c>
      <c r="DS39" s="142" t="n">
        <v>0</v>
      </c>
      <c r="DT39" s="142" t="n">
        <v>0</v>
      </c>
      <c r="DU39" s="142" t="n">
        <v>0</v>
      </c>
      <c r="DV39" s="142" t="n">
        <v>0</v>
      </c>
      <c r="DW39" s="142"/>
      <c r="DX39" s="142" t="n">
        <v>0</v>
      </c>
      <c r="DY39" s="142" t="n">
        <v>0</v>
      </c>
      <c r="DZ39" s="142" t="n">
        <v>0</v>
      </c>
      <c r="EA39" s="142" t="n">
        <v>0</v>
      </c>
      <c r="EB39" s="142" t="n">
        <v>0</v>
      </c>
      <c r="EC39" s="142" t="n">
        <v>0</v>
      </c>
      <c r="ED39" s="142" t="n">
        <v>0</v>
      </c>
      <c r="EE39" s="142" t="n">
        <v>0</v>
      </c>
      <c r="EF39" s="142" t="n">
        <v>0</v>
      </c>
      <c r="EG39" s="142" t="n">
        <v>0</v>
      </c>
      <c r="EH39" s="0"/>
      <c r="EI39" s="113" t="n">
        <f aca="false">ROUND(SUM(F39:EG39),5)</f>
        <v>0</v>
      </c>
      <c r="EK39" s="139" t="n">
        <v>8036</v>
      </c>
      <c r="EM39" s="140" t="n">
        <v>0</v>
      </c>
      <c r="EN39" s="140" t="n">
        <v>0</v>
      </c>
      <c r="EO39" s="140" t="n">
        <v>0</v>
      </c>
      <c r="EP39" s="140" t="n">
        <v>0</v>
      </c>
      <c r="EQ39" s="140" t="n">
        <v>0</v>
      </c>
      <c r="ER39" s="140" t="n">
        <v>0</v>
      </c>
      <c r="ES39" s="140" t="n">
        <v>0</v>
      </c>
      <c r="ET39" s="140" t="n">
        <v>0</v>
      </c>
      <c r="EU39" s="140" t="n">
        <v>0</v>
      </c>
      <c r="EV39" s="140" t="n">
        <v>0</v>
      </c>
      <c r="EW39" s="140" t="n">
        <v>0</v>
      </c>
      <c r="EX39" s="140" t="n">
        <v>0</v>
      </c>
      <c r="EY39" s="140" t="n">
        <v>0</v>
      </c>
      <c r="EZ39" s="140" t="n">
        <v>0</v>
      </c>
      <c r="FA39" s="140" t="n">
        <v>0</v>
      </c>
      <c r="FB39" s="140" t="n">
        <v>0</v>
      </c>
      <c r="FC39" s="140" t="n">
        <v>0</v>
      </c>
      <c r="FD39" s="140" t="n">
        <v>0</v>
      </c>
      <c r="FE39" s="140" t="n">
        <v>0</v>
      </c>
      <c r="FF39" s="140" t="n">
        <v>0</v>
      </c>
      <c r="FG39" s="140" t="n">
        <v>0</v>
      </c>
      <c r="FH39" s="140" t="n">
        <v>0</v>
      </c>
      <c r="FI39" s="140" t="n">
        <v>0</v>
      </c>
      <c r="FJ39" s="140" t="n">
        <v>0</v>
      </c>
      <c r="FK39" s="140" t="n">
        <v>0</v>
      </c>
      <c r="FL39" s="140" t="n">
        <v>0</v>
      </c>
      <c r="FM39" s="140" t="n">
        <v>0</v>
      </c>
      <c r="FN39" s="140" t="n">
        <v>0</v>
      </c>
      <c r="FO39" s="140" t="n">
        <v>0</v>
      </c>
      <c r="FP39" s="140" t="n">
        <v>0</v>
      </c>
      <c r="FQ39" s="140" t="n">
        <v>0</v>
      </c>
      <c r="FR39" s="140" t="n">
        <v>0</v>
      </c>
      <c r="FS39" s="140" t="n">
        <v>0</v>
      </c>
      <c r="FT39" s="140" t="n">
        <v>0</v>
      </c>
      <c r="FU39" s="140" t="n">
        <v>0</v>
      </c>
      <c r="FV39" s="140" t="n">
        <v>0</v>
      </c>
      <c r="FW39" s="140" t="n">
        <v>0</v>
      </c>
      <c r="FX39" s="140" t="n">
        <v>0</v>
      </c>
      <c r="FY39" s="140" t="n">
        <v>0</v>
      </c>
      <c r="FZ39" s="140" t="n">
        <v>0</v>
      </c>
      <c r="GA39" s="140" t="n">
        <v>0</v>
      </c>
      <c r="GB39" s="140" t="n">
        <v>0</v>
      </c>
      <c r="GC39" s="140" t="n">
        <v>0</v>
      </c>
      <c r="GD39" s="140" t="n">
        <v>0</v>
      </c>
      <c r="GE39" s="140" t="n">
        <v>0</v>
      </c>
      <c r="GF39" s="140" t="n">
        <v>0</v>
      </c>
      <c r="GG39" s="140" t="n">
        <v>0</v>
      </c>
      <c r="GH39" s="140" t="n">
        <v>0</v>
      </c>
      <c r="GI39" s="140" t="n">
        <v>0</v>
      </c>
      <c r="GJ39" s="140" t="n">
        <v>0</v>
      </c>
      <c r="GK39" s="140" t="n">
        <v>0</v>
      </c>
      <c r="GL39" s="140" t="n">
        <v>0</v>
      </c>
      <c r="GM39" s="140" t="n">
        <v>0</v>
      </c>
      <c r="GN39" s="140" t="n">
        <v>0</v>
      </c>
      <c r="GO39" s="140" t="n">
        <v>0</v>
      </c>
      <c r="GP39" s="140" t="n">
        <v>0</v>
      </c>
      <c r="GQ39" s="140" t="n">
        <v>0</v>
      </c>
      <c r="GR39" s="140" t="n">
        <v>0</v>
      </c>
      <c r="GS39" s="140" t="n">
        <v>0</v>
      </c>
      <c r="GT39" s="140" t="n">
        <v>0</v>
      </c>
      <c r="GU39" s="140" t="n">
        <v>0</v>
      </c>
      <c r="GV39" s="140" t="n">
        <v>0</v>
      </c>
      <c r="GW39" s="140" t="n">
        <v>0</v>
      </c>
      <c r="GX39" s="140" t="n">
        <v>0</v>
      </c>
      <c r="GY39" s="140" t="n">
        <v>0</v>
      </c>
      <c r="GZ39" s="140" t="n">
        <v>0</v>
      </c>
      <c r="HA39" s="140" t="n">
        <v>0</v>
      </c>
      <c r="HB39" s="140" t="n">
        <v>0</v>
      </c>
      <c r="HC39" s="140" t="n">
        <v>0</v>
      </c>
      <c r="HD39" s="140" t="n">
        <v>0</v>
      </c>
      <c r="HE39" s="140" t="n">
        <v>0</v>
      </c>
      <c r="HF39" s="140" t="n">
        <v>0</v>
      </c>
      <c r="HG39" s="140" t="n">
        <v>0</v>
      </c>
      <c r="HH39" s="140" t="n">
        <v>0</v>
      </c>
      <c r="HI39" s="140" t="n">
        <v>0</v>
      </c>
      <c r="HJ39" s="140" t="n">
        <v>0</v>
      </c>
      <c r="HK39" s="140" t="n">
        <v>0</v>
      </c>
      <c r="HL39" s="140" t="n">
        <v>0</v>
      </c>
      <c r="HM39" s="140" t="n">
        <v>0</v>
      </c>
      <c r="HN39" s="140" t="n">
        <v>0</v>
      </c>
      <c r="HO39" s="140" t="n">
        <v>0</v>
      </c>
      <c r="HP39" s="140" t="n">
        <v>0</v>
      </c>
      <c r="HQ39" s="140" t="n">
        <v>0</v>
      </c>
      <c r="HR39" s="140" t="n">
        <v>0</v>
      </c>
      <c r="HS39" s="140" t="n">
        <v>0</v>
      </c>
      <c r="HT39" s="140" t="n">
        <v>0</v>
      </c>
      <c r="HU39" s="140" t="n">
        <v>0</v>
      </c>
      <c r="HV39" s="140" t="n">
        <v>0</v>
      </c>
      <c r="HW39" s="140" t="n">
        <v>0</v>
      </c>
      <c r="HX39" s="140" t="n">
        <v>0</v>
      </c>
      <c r="HY39" s="140" t="n">
        <v>0</v>
      </c>
      <c r="HZ39" s="140" t="n">
        <v>0</v>
      </c>
      <c r="IA39" s="140" t="n">
        <v>0</v>
      </c>
      <c r="IB39" s="140" t="n">
        <v>0</v>
      </c>
      <c r="IC39" s="140" t="n">
        <v>0</v>
      </c>
      <c r="ID39" s="140" t="n">
        <v>0</v>
      </c>
      <c r="IE39" s="140" t="n">
        <v>0</v>
      </c>
      <c r="IF39" s="140" t="n">
        <v>0</v>
      </c>
      <c r="IG39" s="140" t="n">
        <v>0</v>
      </c>
      <c r="IH39" s="140" t="n">
        <v>0</v>
      </c>
      <c r="II39" s="140" t="n">
        <v>0</v>
      </c>
      <c r="IJ39" s="140" t="n">
        <v>0</v>
      </c>
      <c r="IK39" s="140" t="n">
        <v>0</v>
      </c>
      <c r="IL39" s="140" t="n">
        <v>0</v>
      </c>
      <c r="IM39" s="140" t="n">
        <v>0</v>
      </c>
      <c r="IN39" s="140" t="n">
        <v>0</v>
      </c>
      <c r="IO39" s="140" t="n">
        <v>0</v>
      </c>
      <c r="IP39" s="140" t="n">
        <v>0</v>
      </c>
      <c r="IQ39" s="140" t="n">
        <v>0</v>
      </c>
      <c r="IR39" s="140" t="n">
        <v>0</v>
      </c>
      <c r="IS39" s="140" t="n">
        <v>0</v>
      </c>
      <c r="IT39" s="140" t="n">
        <v>0</v>
      </c>
      <c r="IU39" s="140" t="n">
        <v>0</v>
      </c>
      <c r="IV39" s="140" t="n">
        <v>0</v>
      </c>
      <c r="IW39" s="140" t="n">
        <v>0</v>
      </c>
      <c r="IX39" s="140" t="n">
        <v>0</v>
      </c>
      <c r="IY39" s="140" t="n">
        <v>0</v>
      </c>
      <c r="IZ39" s="140" t="n">
        <v>0</v>
      </c>
      <c r="JA39" s="140" t="n">
        <v>0</v>
      </c>
      <c r="JB39" s="140" t="n">
        <v>0</v>
      </c>
      <c r="JC39" s="140" t="n">
        <v>0</v>
      </c>
      <c r="JD39" s="140" t="n">
        <v>0</v>
      </c>
      <c r="JE39" s="140" t="n">
        <v>0</v>
      </c>
      <c r="JF39" s="140" t="n">
        <v>0</v>
      </c>
      <c r="JG39" s="140" t="n">
        <v>0</v>
      </c>
      <c r="JH39" s="140" t="n">
        <v>0</v>
      </c>
      <c r="JI39" s="140" t="n">
        <v>0</v>
      </c>
      <c r="JJ39" s="140" t="n">
        <v>0</v>
      </c>
      <c r="JK39" s="140" t="n">
        <v>0</v>
      </c>
      <c r="JL39" s="140" t="n">
        <v>0</v>
      </c>
      <c r="JM39" s="140" t="n">
        <v>0</v>
      </c>
      <c r="JN39" s="140" t="n">
        <v>0</v>
      </c>
      <c r="JO39" s="140" t="n">
        <v>0</v>
      </c>
      <c r="JP39" s="140" t="n">
        <v>0</v>
      </c>
    </row>
    <row r="40" customFormat="false" ht="14.9" hidden="false" customHeight="false" outlineLevel="0" collapsed="false">
      <c r="A40" s="76"/>
      <c r="B40" s="76"/>
      <c r="C40" s="76"/>
      <c r="D40" s="76" t="s">
        <v>88</v>
      </c>
      <c r="E40" s="76"/>
      <c r="F40" s="141" t="n">
        <f aca="false">SUM(F19:F39)</f>
        <v>3750</v>
      </c>
      <c r="G40" s="141" t="n">
        <f aca="false">SUM(G19:G39)</f>
        <v>10000</v>
      </c>
      <c r="H40" s="141" t="n">
        <f aca="false">SUM(H19:H39)</f>
        <v>45325</v>
      </c>
      <c r="I40" s="141" t="n">
        <f aca="false">SUM(I19:I39)</f>
        <v>1600</v>
      </c>
      <c r="J40" s="141" t="n">
        <f aca="false">SUM(J19:J39)</f>
        <v>13780</v>
      </c>
      <c r="K40" s="141" t="n">
        <f aca="false">SUM(K19:K39)</f>
        <v>17393.75</v>
      </c>
      <c r="L40" s="141" t="n">
        <f aca="false">SUM(L19:L39)</f>
        <v>1893.22</v>
      </c>
      <c r="M40" s="141" t="n">
        <f aca="false">SUM(M19:M39)</f>
        <v>2900</v>
      </c>
      <c r="N40" s="141" t="n">
        <f aca="false">SUM(N19:N39)</f>
        <v>4999.8</v>
      </c>
      <c r="O40" s="141" t="n">
        <f aca="false">SUM(O19:O39)</f>
        <v>51489.07</v>
      </c>
      <c r="P40" s="141" t="n">
        <f aca="false">SUM(P19:P39)</f>
        <v>4400</v>
      </c>
      <c r="Q40" s="141" t="n">
        <f aca="false">SUM(Q19:Q39)</f>
        <v>12225</v>
      </c>
      <c r="R40" s="141" t="n">
        <f aca="false">SUM(R19:R39)</f>
        <v>850</v>
      </c>
      <c r="S40" s="141" t="n">
        <f aca="false">SUM(S19:S39)</f>
        <v>1600</v>
      </c>
      <c r="T40" s="141" t="n">
        <f aca="false">SUM(T19:T39)</f>
        <v>2000</v>
      </c>
      <c r="U40" s="141" t="n">
        <f aca="false">SUM(U19:U39)</f>
        <v>9825</v>
      </c>
      <c r="V40" s="141" t="n">
        <f aca="false">SUM(V19:V39)</f>
        <v>9000</v>
      </c>
      <c r="W40" s="141" t="n">
        <f aca="false">SUM(W19:W39)</f>
        <v>14900</v>
      </c>
      <c r="X40" s="141" t="n">
        <f aca="false">SUM(X19:X39)</f>
        <v>1250</v>
      </c>
      <c r="Y40" s="141" t="n">
        <f aca="false">SUM(Y19:Y39)</f>
        <v>2400</v>
      </c>
      <c r="Z40" s="141" t="n">
        <f aca="false">SUM(Z19:Z39)</f>
        <v>12675</v>
      </c>
      <c r="AA40" s="141" t="n">
        <f aca="false">SUM(AA19:AA39)</f>
        <v>10950</v>
      </c>
      <c r="AB40" s="141" t="n">
        <f aca="false">SUM(AB19:AB39)</f>
        <v>3000</v>
      </c>
      <c r="AC40" s="141" t="n">
        <f aca="false">SUM(AC19:AC39)</f>
        <v>1400</v>
      </c>
      <c r="AD40" s="141" t="n">
        <f aca="false">SUM(AD19:AD39)</f>
        <v>26000</v>
      </c>
      <c r="AE40" s="141" t="n">
        <f aca="false">SUM(AE19:AE39)</f>
        <v>3100</v>
      </c>
      <c r="AF40" s="141" t="n">
        <f aca="false">SUM(AF19:AF39)</f>
        <v>8400</v>
      </c>
      <c r="AG40" s="141" t="n">
        <f aca="false">SUM(AG19:AG39)</f>
        <v>6625</v>
      </c>
      <c r="AH40" s="141" t="n">
        <f aca="false">SUM(AH19:AH39)</f>
        <v>20253.33</v>
      </c>
      <c r="AI40" s="141" t="n">
        <f aca="false">SUM(AI19:AI39)</f>
        <v>8250</v>
      </c>
      <c r="AJ40" s="141" t="n">
        <f aca="false">SUM(AJ19:AJ39)</f>
        <v>12500</v>
      </c>
      <c r="AK40" s="141" t="n">
        <f aca="false">SUM(AK19:AK39)</f>
        <v>1600</v>
      </c>
      <c r="AL40" s="141" t="n">
        <f aca="false">SUM(AL19:AL39)</f>
        <v>1600</v>
      </c>
      <c r="AM40" s="141" t="n">
        <f aca="false">SUM(AM19:AM39)</f>
        <v>4500</v>
      </c>
      <c r="AN40" s="141" t="n">
        <f aca="false">SUM(AN19:AN39)</f>
        <v>4425</v>
      </c>
      <c r="AO40" s="141" t="n">
        <f aca="false">SUM(AO19:AO39)</f>
        <v>3599.98</v>
      </c>
      <c r="AP40" s="141" t="n">
        <f aca="false">SUM(AP19:AP39)</f>
        <v>3200</v>
      </c>
      <c r="AQ40" s="141" t="n">
        <f aca="false">SUM(AQ19:AQ39)</f>
        <v>4883</v>
      </c>
      <c r="AR40" s="141" t="n">
        <f aca="false">SUM(AR19:AR39)</f>
        <v>3125</v>
      </c>
      <c r="AS40" s="141" t="n">
        <f aca="false">SUM(AS19:AS39)</f>
        <v>1000</v>
      </c>
      <c r="AT40" s="141" t="n">
        <f aca="false">SUM(AT19:AT39)</f>
        <v>5300</v>
      </c>
      <c r="AU40" s="141" t="n">
        <f aca="false">SUM(AU19:AU39)</f>
        <v>8400</v>
      </c>
      <c r="AV40" s="141" t="n">
        <f aca="false">SUM(AV19:AV39)</f>
        <v>2000</v>
      </c>
      <c r="AW40" s="141" t="n">
        <f aca="false">SUM(AW19:AW39)</f>
        <v>2700</v>
      </c>
      <c r="AX40" s="141" t="n">
        <f aca="false">SUM(AX19:AX39)</f>
        <v>600</v>
      </c>
      <c r="AY40" s="141" t="n">
        <f aca="false">SUM(AY19:AY39)</f>
        <v>2350</v>
      </c>
      <c r="AZ40" s="141" t="n">
        <f aca="false">SUM(AZ19:AZ39)</f>
        <v>9600</v>
      </c>
      <c r="BA40" s="141" t="n">
        <f aca="false">SUM(BA19:BA39)</f>
        <v>7600</v>
      </c>
      <c r="BB40" s="141" t="n">
        <f aca="false">SUM(BB19:BB39)</f>
        <v>23250.16</v>
      </c>
      <c r="BC40" s="141" t="n">
        <f aca="false">SUM(BC19:BC39)</f>
        <v>1415</v>
      </c>
      <c r="BD40" s="141" t="n">
        <f aca="false">SUM(BD19:BD39)</f>
        <v>6100</v>
      </c>
      <c r="BE40" s="141" t="n">
        <f aca="false">SUM(BE19:BE39)</f>
        <v>18000</v>
      </c>
      <c r="BF40" s="141" t="n">
        <f aca="false">SUM(BF19:BF39)</f>
        <v>14310</v>
      </c>
      <c r="BG40" s="141" t="n">
        <f aca="false">SUM(BG19:BG39)</f>
        <v>9075</v>
      </c>
      <c r="BH40" s="141" t="n">
        <f aca="false">SUM(BH19:BH39)</f>
        <v>2900</v>
      </c>
      <c r="BI40" s="141" t="n">
        <f aca="false">SUM(BI19:BI39)</f>
        <v>3840</v>
      </c>
      <c r="BJ40" s="141" t="n">
        <f aca="false">SUM(BJ19:BJ39)</f>
        <v>10300</v>
      </c>
      <c r="BK40" s="141" t="n">
        <f aca="false">SUM(BK19:BK39)</f>
        <v>2637.5</v>
      </c>
      <c r="BL40" s="141" t="n">
        <f aca="false">SUM(BL19:BL39)</f>
        <v>800</v>
      </c>
      <c r="BM40" s="141" t="n">
        <f aca="false">SUM(BM19:BM39)</f>
        <v>8800</v>
      </c>
      <c r="BN40" s="141" t="n">
        <f aca="false">SUM(BN19:BN39)</f>
        <v>23000</v>
      </c>
      <c r="BO40" s="141" t="n">
        <f aca="false">SUM(BO19:BO39)</f>
        <v>5200</v>
      </c>
      <c r="BP40" s="141" t="n">
        <f aca="false">SUM(BP19:BP39)</f>
        <v>8550</v>
      </c>
      <c r="BQ40" s="141" t="n">
        <f aca="false">SUM(BQ19:BQ39)</f>
        <v>787.5</v>
      </c>
      <c r="BR40" s="141" t="n">
        <f aca="false">SUM(BR19:BR39)</f>
        <v>6450</v>
      </c>
      <c r="BS40" s="141" t="n">
        <f aca="false">SUM(BS19:BS39)</f>
        <v>1200</v>
      </c>
      <c r="BT40" s="141" t="n">
        <f aca="false">SUM(BT19:BT39)</f>
        <v>6000</v>
      </c>
      <c r="BU40" s="141" t="n">
        <f aca="false">SUM(BU19:BU39)</f>
        <v>1600</v>
      </c>
      <c r="BV40" s="141" t="n">
        <f aca="false">SUM(BV19:BV39)</f>
        <v>5149.96</v>
      </c>
      <c r="BW40" s="141" t="n">
        <f aca="false">SUM(BW19:BW39)</f>
        <v>11400</v>
      </c>
      <c r="BX40" s="141" t="n">
        <f aca="false">SUM(BX19:BX39)</f>
        <v>11392.5</v>
      </c>
      <c r="BY40" s="141" t="n">
        <f aca="false">SUM(BY19:BY39)</f>
        <v>1000</v>
      </c>
      <c r="BZ40" s="141" t="n">
        <f aca="false">SUM(BZ19:BZ39)</f>
        <v>14082.87</v>
      </c>
      <c r="CA40" s="141" t="n">
        <f aca="false">SUM(CA19:CA39)</f>
        <v>30100</v>
      </c>
      <c r="CB40" s="141" t="n">
        <f aca="false">SUM(CB19:CB39)</f>
        <v>4800</v>
      </c>
      <c r="CC40" s="141" t="n">
        <f aca="false">SUM(CC19:CC39)</f>
        <v>3750</v>
      </c>
      <c r="CD40" s="141" t="n">
        <f aca="false">SUM(CD19:CD39)</f>
        <v>4316.68</v>
      </c>
      <c r="CE40" s="141" t="n">
        <f aca="false">SUM(CE19:CE39)</f>
        <v>67750</v>
      </c>
      <c r="CF40" s="141" t="n">
        <f aca="false">SUM(CF19:CF39)</f>
        <v>4725</v>
      </c>
      <c r="CG40" s="141" t="n">
        <f aca="false">SUM(CG19:CG39)</f>
        <v>11999.97</v>
      </c>
      <c r="CH40" s="141" t="n">
        <f aca="false">SUM(CH19:CH39)</f>
        <v>5800</v>
      </c>
      <c r="CI40" s="141" t="n">
        <f aca="false">SUM(CI19:CI39)</f>
        <v>32625</v>
      </c>
      <c r="CJ40" s="141" t="n">
        <f aca="false">SUM(CJ19:CJ39)</f>
        <v>8903.47</v>
      </c>
      <c r="CK40" s="141" t="n">
        <f aca="false">SUM(CK19:CK39)</f>
        <v>12450</v>
      </c>
      <c r="CL40" s="141" t="n">
        <f aca="false">SUM(CL19:CL39)</f>
        <v>12500</v>
      </c>
      <c r="CM40" s="141" t="n">
        <f aca="false">SUM(CM19:CM39)</f>
        <v>1000</v>
      </c>
      <c r="CN40" s="141" t="n">
        <f aca="false">SUM(CN19:CN39)</f>
        <v>4100</v>
      </c>
      <c r="CO40" s="141" t="n">
        <f aca="false">SUM(CO19:CO39)</f>
        <v>3300</v>
      </c>
      <c r="CP40" s="141" t="n">
        <f aca="false">SUM(CP19:CP39)</f>
        <v>14100</v>
      </c>
      <c r="CQ40" s="141" t="n">
        <f aca="false">SUM(CQ19:CQ39)</f>
        <v>0</v>
      </c>
      <c r="CR40" s="141" t="n">
        <f aca="false">SUM(CR19:CR39)</f>
        <v>3800</v>
      </c>
      <c r="CS40" s="141" t="n">
        <f aca="false">SUM(CS19:CS39)</f>
        <v>12874.16</v>
      </c>
      <c r="CT40" s="141" t="n">
        <f aca="false">SUM(CT19:CT39)</f>
        <v>6850</v>
      </c>
      <c r="CU40" s="141" t="n">
        <f aca="false">SUM(CU19:CU39)</f>
        <v>12900</v>
      </c>
      <c r="CV40" s="141" t="n">
        <f aca="false">SUM(CV19:CV39)</f>
        <v>3387.5</v>
      </c>
      <c r="CW40" s="141" t="n">
        <f aca="false">SUM(CW19:CW39)</f>
        <v>7600</v>
      </c>
      <c r="CX40" s="141" t="n">
        <f aca="false">SUM(CX19:CX39)</f>
        <v>4900</v>
      </c>
      <c r="CY40" s="141" t="n">
        <f aca="false">SUM(CY19:CY39)</f>
        <v>6447.5</v>
      </c>
      <c r="CZ40" s="141" t="n">
        <f aca="false">SUM(CZ19:CZ39)</f>
        <v>4600</v>
      </c>
      <c r="DA40" s="141" t="n">
        <f aca="false">SUM(DA19:DA39)</f>
        <v>10560</v>
      </c>
      <c r="DB40" s="141" t="n">
        <f aca="false">SUM(DB19:DB39)</f>
        <v>2320</v>
      </c>
      <c r="DC40" s="141" t="n">
        <f aca="false">SUM(DC19:DC39)</f>
        <v>0</v>
      </c>
      <c r="DD40" s="141" t="n">
        <f aca="false">SUM(DD19:DD39)</f>
        <v>1800</v>
      </c>
      <c r="DE40" s="141" t="n">
        <f aca="false">SUM(DE19:DE39)</f>
        <v>8400</v>
      </c>
      <c r="DF40" s="141" t="n">
        <f aca="false">SUM(DF19:DF39)</f>
        <v>10800</v>
      </c>
      <c r="DG40" s="141" t="n">
        <f aca="false">SUM(DG19:DG39)</f>
        <v>6750</v>
      </c>
      <c r="DH40" s="141" t="n">
        <f aca="false">SUM(DH19:DH39)</f>
        <v>1200</v>
      </c>
      <c r="DI40" s="141" t="n">
        <f aca="false">SUM(DI19:DI39)</f>
        <v>1500</v>
      </c>
      <c r="DJ40" s="141" t="n">
        <f aca="false">SUM(DJ19:DJ39)</f>
        <v>10760</v>
      </c>
      <c r="DK40" s="141" t="n">
        <f aca="false">SUM(DK19:DK39)</f>
        <v>4400</v>
      </c>
      <c r="DL40" s="141" t="n">
        <f aca="false">SUM(DL19:DL39)</f>
        <v>3000</v>
      </c>
      <c r="DM40" s="141" t="n">
        <f aca="false">SUM(DM19:DM39)</f>
        <v>1500</v>
      </c>
      <c r="DN40" s="141" t="n">
        <f aca="false">SUM(DN19:DN39)</f>
        <v>3240</v>
      </c>
      <c r="DO40" s="141" t="n">
        <f aca="false">SUM(DO19:DO39)</f>
        <v>3600</v>
      </c>
      <c r="DP40" s="141" t="n">
        <f aca="false">SUM(DP19:DP39)</f>
        <v>15000</v>
      </c>
      <c r="DQ40" s="141" t="n">
        <f aca="false">SUM(DQ19:DQ39)</f>
        <v>5330</v>
      </c>
      <c r="DR40" s="141" t="n">
        <f aca="false">SUM(DR19:DR39)</f>
        <v>250</v>
      </c>
      <c r="DS40" s="141" t="n">
        <f aca="false">SUM(DS19:DS39)</f>
        <v>4850</v>
      </c>
      <c r="DT40" s="141" t="n">
        <f aca="false">SUM(DT19:DT39)</f>
        <v>7500</v>
      </c>
      <c r="DU40" s="141" t="n">
        <f aca="false">SUM(DU19:DU39)</f>
        <v>1400</v>
      </c>
      <c r="DV40" s="141" t="n">
        <f aca="false">SUM(DV19:DV39)</f>
        <v>3750</v>
      </c>
      <c r="DW40" s="141" t="n">
        <f aca="false">SUM(DW19:DW39)</f>
        <v>3250</v>
      </c>
      <c r="DX40" s="141" t="n">
        <f aca="false">SUM(DX19:DX39)</f>
        <v>15000</v>
      </c>
      <c r="DY40" s="141" t="n">
        <f aca="false">SUM(DY19:DY39)</f>
        <v>2300</v>
      </c>
      <c r="DZ40" s="141" t="n">
        <f aca="false">SUM(DZ19:DZ39)</f>
        <v>3100</v>
      </c>
      <c r="EA40" s="141" t="n">
        <f aca="false">SUM(EA19:EA39)</f>
        <v>36337.5</v>
      </c>
      <c r="EB40" s="141" t="n">
        <f aca="false">SUM(EB19:EB39)</f>
        <v>57118.33</v>
      </c>
      <c r="EC40" s="141" t="n">
        <f aca="false">SUM(EC19:EC39)</f>
        <v>4187.5</v>
      </c>
      <c r="ED40" s="141" t="n">
        <f aca="false">SUM(ED19:ED39)</f>
        <v>44100</v>
      </c>
      <c r="EE40" s="141" t="n">
        <f aca="false">SUM(EE19:EE39)</f>
        <v>5250</v>
      </c>
      <c r="EF40" s="141" t="n">
        <f aca="false">SUM(EF19:EF39)</f>
        <v>17750</v>
      </c>
      <c r="EG40" s="141" t="n">
        <f aca="false">SUM(EG19:EG39)</f>
        <v>19150</v>
      </c>
      <c r="EH40" s="0"/>
      <c r="EI40" s="109" t="n">
        <f aca="false">ROUND(SUM(F40:EG40),5)</f>
        <v>1189490.25</v>
      </c>
      <c r="EK40" s="139" t="n">
        <v>27758.5</v>
      </c>
      <c r="EM40" s="140" t="n">
        <v>0</v>
      </c>
      <c r="EN40" s="140" t="n">
        <v>0</v>
      </c>
      <c r="EO40" s="140" t="n">
        <v>0</v>
      </c>
      <c r="EP40" s="140" t="n">
        <v>0</v>
      </c>
      <c r="EQ40" s="140" t="n">
        <v>0</v>
      </c>
      <c r="ER40" s="140" t="n">
        <v>0</v>
      </c>
      <c r="ES40" s="140" t="n">
        <v>0</v>
      </c>
      <c r="ET40" s="140" t="n">
        <v>0</v>
      </c>
      <c r="EU40" s="140" t="n">
        <v>0</v>
      </c>
      <c r="EV40" s="140" t="n">
        <v>0</v>
      </c>
      <c r="EW40" s="140" t="n">
        <v>0</v>
      </c>
      <c r="EX40" s="140" t="n">
        <v>0</v>
      </c>
      <c r="EY40" s="140" t="n">
        <v>0</v>
      </c>
      <c r="EZ40" s="140" t="n">
        <v>0</v>
      </c>
      <c r="FA40" s="140" t="n">
        <v>0</v>
      </c>
      <c r="FB40" s="140" t="n">
        <v>0</v>
      </c>
      <c r="FC40" s="140" t="n">
        <v>0</v>
      </c>
      <c r="FD40" s="140" t="n">
        <v>0</v>
      </c>
      <c r="FE40" s="140" t="n">
        <v>0</v>
      </c>
      <c r="FF40" s="140" t="n">
        <v>0</v>
      </c>
      <c r="FG40" s="140" t="n">
        <v>0</v>
      </c>
      <c r="FH40" s="140" t="n">
        <v>0</v>
      </c>
      <c r="FI40" s="140" t="n">
        <v>0</v>
      </c>
      <c r="FJ40" s="140" t="n">
        <v>0</v>
      </c>
      <c r="FK40" s="140" t="n">
        <v>0</v>
      </c>
      <c r="FL40" s="140" t="n">
        <v>0</v>
      </c>
      <c r="FM40" s="140" t="n">
        <v>0</v>
      </c>
      <c r="FN40" s="140" t="n">
        <v>0</v>
      </c>
      <c r="FO40" s="140" t="n">
        <v>0</v>
      </c>
      <c r="FP40" s="140" t="n">
        <v>0</v>
      </c>
      <c r="FQ40" s="140" t="n">
        <v>0</v>
      </c>
      <c r="FR40" s="140" t="n">
        <v>0</v>
      </c>
      <c r="FS40" s="140" t="n">
        <v>0</v>
      </c>
      <c r="FT40" s="140" t="n">
        <v>0</v>
      </c>
      <c r="FU40" s="140" t="n">
        <v>0</v>
      </c>
      <c r="FV40" s="140" t="n">
        <v>0</v>
      </c>
      <c r="FW40" s="140" t="n">
        <v>0</v>
      </c>
      <c r="FX40" s="140" t="n">
        <v>0</v>
      </c>
      <c r="FY40" s="140" t="n">
        <v>0</v>
      </c>
      <c r="FZ40" s="140" t="n">
        <v>0</v>
      </c>
      <c r="GA40" s="140" t="n">
        <v>0</v>
      </c>
      <c r="GB40" s="140" t="n">
        <v>0</v>
      </c>
      <c r="GC40" s="140" t="n">
        <v>0</v>
      </c>
      <c r="GD40" s="140" t="n">
        <v>0</v>
      </c>
      <c r="GE40" s="140" t="n">
        <v>0</v>
      </c>
      <c r="GF40" s="140" t="n">
        <v>0</v>
      </c>
      <c r="GG40" s="140" t="n">
        <v>0</v>
      </c>
      <c r="GH40" s="140" t="n">
        <v>0</v>
      </c>
      <c r="GI40" s="140" t="n">
        <v>0</v>
      </c>
      <c r="GJ40" s="140" t="n">
        <v>0</v>
      </c>
      <c r="GK40" s="140" t="n">
        <v>0</v>
      </c>
      <c r="GL40" s="140" t="n">
        <v>0</v>
      </c>
      <c r="GM40" s="140" t="n">
        <v>0</v>
      </c>
      <c r="GN40" s="140" t="n">
        <v>0</v>
      </c>
      <c r="GO40" s="140" t="n">
        <v>0</v>
      </c>
      <c r="GP40" s="140" t="n">
        <v>0</v>
      </c>
      <c r="GQ40" s="140" t="n">
        <v>0</v>
      </c>
      <c r="GR40" s="140" t="n">
        <v>0</v>
      </c>
      <c r="GS40" s="140" t="n">
        <v>0</v>
      </c>
      <c r="GT40" s="140" t="n">
        <v>0</v>
      </c>
      <c r="GU40" s="140" t="n">
        <v>0</v>
      </c>
      <c r="GV40" s="140" t="n">
        <v>0</v>
      </c>
      <c r="GW40" s="140" t="n">
        <v>0</v>
      </c>
      <c r="GX40" s="140" t="n">
        <v>0</v>
      </c>
      <c r="GY40" s="140" t="n">
        <v>0</v>
      </c>
      <c r="GZ40" s="140" t="n">
        <v>0</v>
      </c>
      <c r="HA40" s="140" t="n">
        <v>0</v>
      </c>
      <c r="HB40" s="140" t="n">
        <v>0</v>
      </c>
      <c r="HC40" s="140" t="n">
        <v>0</v>
      </c>
      <c r="HD40" s="140" t="n">
        <v>0</v>
      </c>
      <c r="HE40" s="140" t="n">
        <v>0</v>
      </c>
      <c r="HF40" s="140" t="n">
        <v>0</v>
      </c>
      <c r="HG40" s="140" t="n">
        <v>0</v>
      </c>
      <c r="HH40" s="140" t="n">
        <v>0</v>
      </c>
      <c r="HI40" s="140" t="n">
        <v>0</v>
      </c>
      <c r="HJ40" s="140" t="n">
        <v>0</v>
      </c>
      <c r="HK40" s="140" t="n">
        <v>0</v>
      </c>
      <c r="HL40" s="140" t="n">
        <v>0</v>
      </c>
      <c r="HM40" s="140" t="n">
        <v>0</v>
      </c>
      <c r="HN40" s="140" t="n">
        <v>0</v>
      </c>
      <c r="HO40" s="140" t="n">
        <v>0</v>
      </c>
      <c r="HP40" s="140" t="n">
        <v>0</v>
      </c>
      <c r="HQ40" s="140" t="n">
        <v>0</v>
      </c>
      <c r="HR40" s="140" t="n">
        <v>0</v>
      </c>
      <c r="HS40" s="140" t="n">
        <v>0</v>
      </c>
      <c r="HT40" s="140" t="n">
        <v>0</v>
      </c>
      <c r="HU40" s="140" t="n">
        <v>0</v>
      </c>
      <c r="HV40" s="140" t="n">
        <v>0</v>
      </c>
      <c r="HW40" s="140" t="n">
        <v>0</v>
      </c>
      <c r="HX40" s="140" t="n">
        <v>0</v>
      </c>
      <c r="HY40" s="140" t="n">
        <v>0</v>
      </c>
      <c r="HZ40" s="140" t="n">
        <v>0</v>
      </c>
      <c r="IA40" s="140" t="n">
        <v>0</v>
      </c>
      <c r="IB40" s="140" t="n">
        <v>0</v>
      </c>
      <c r="IC40" s="140" t="n">
        <v>0</v>
      </c>
      <c r="ID40" s="140" t="n">
        <v>0</v>
      </c>
      <c r="IE40" s="140" t="n">
        <v>0</v>
      </c>
      <c r="IF40" s="140" t="n">
        <v>0</v>
      </c>
      <c r="IG40" s="140" t="n">
        <v>0</v>
      </c>
      <c r="IH40" s="140" t="n">
        <v>0</v>
      </c>
      <c r="II40" s="140" t="n">
        <v>0</v>
      </c>
      <c r="IJ40" s="140" t="n">
        <v>0</v>
      </c>
      <c r="IK40" s="140" t="n">
        <v>0</v>
      </c>
      <c r="IL40" s="140" t="n">
        <v>0</v>
      </c>
      <c r="IM40" s="140" t="n">
        <v>0</v>
      </c>
      <c r="IN40" s="140" t="n">
        <v>0</v>
      </c>
      <c r="IO40" s="140" t="n">
        <v>0</v>
      </c>
      <c r="IP40" s="140" t="n">
        <v>0</v>
      </c>
      <c r="IQ40" s="140" t="n">
        <v>0</v>
      </c>
      <c r="IR40" s="140" t="n">
        <v>0</v>
      </c>
      <c r="IS40" s="140" t="n">
        <v>0</v>
      </c>
      <c r="IT40" s="140" t="n">
        <v>0</v>
      </c>
      <c r="IU40" s="140" t="n">
        <v>0</v>
      </c>
      <c r="IV40" s="140" t="n">
        <v>0</v>
      </c>
      <c r="IW40" s="140" t="n">
        <v>0</v>
      </c>
      <c r="IX40" s="140" t="n">
        <v>0</v>
      </c>
      <c r="IY40" s="140" t="n">
        <v>0</v>
      </c>
      <c r="IZ40" s="140" t="n">
        <v>0</v>
      </c>
      <c r="JA40" s="140" t="n">
        <v>0</v>
      </c>
      <c r="JB40" s="140" t="n">
        <v>0</v>
      </c>
      <c r="JC40" s="140" t="n">
        <v>0</v>
      </c>
      <c r="JD40" s="140" t="n">
        <v>0</v>
      </c>
      <c r="JE40" s="140" t="n">
        <v>0</v>
      </c>
      <c r="JF40" s="140" t="n">
        <v>0</v>
      </c>
      <c r="JG40" s="140" t="n">
        <v>0</v>
      </c>
      <c r="JH40" s="140" t="n">
        <v>0</v>
      </c>
      <c r="JI40" s="140" t="n">
        <v>0</v>
      </c>
      <c r="JJ40" s="140" t="n">
        <v>0</v>
      </c>
      <c r="JK40" s="140" t="n">
        <v>0</v>
      </c>
      <c r="JL40" s="140" t="n">
        <v>0</v>
      </c>
      <c r="JM40" s="140" t="n">
        <v>0</v>
      </c>
      <c r="JN40" s="140" t="n">
        <v>0</v>
      </c>
      <c r="JO40" s="140" t="n">
        <v>0</v>
      </c>
      <c r="JP40" s="140" t="n">
        <v>0</v>
      </c>
    </row>
    <row r="41" customFormat="false" ht="30" hidden="false" customHeight="true" outlineLevel="0" collapsed="false">
      <c r="A41" s="76"/>
      <c r="B41" s="76"/>
      <c r="C41" s="76"/>
      <c r="D41" s="76" t="s">
        <v>89</v>
      </c>
      <c r="E41" s="76"/>
      <c r="F41" s="141"/>
      <c r="G41" s="141"/>
      <c r="H41" s="141"/>
      <c r="I41" s="141"/>
      <c r="J41" s="141"/>
      <c r="K41" s="141"/>
      <c r="L41" s="141"/>
      <c r="M41" s="141"/>
      <c r="N41" s="141"/>
      <c r="O41" s="141"/>
      <c r="P41" s="141"/>
      <c r="Q41" s="141"/>
      <c r="R41" s="141"/>
      <c r="S41" s="141"/>
      <c r="T41" s="141"/>
      <c r="U41" s="141"/>
      <c r="V41" s="141"/>
      <c r="W41" s="141"/>
      <c r="X41" s="141"/>
      <c r="Y41" s="141"/>
      <c r="Z41" s="141"/>
      <c r="AA41" s="141"/>
      <c r="AB41" s="141"/>
      <c r="AC41" s="141"/>
      <c r="AD41" s="141"/>
      <c r="AE41" s="141"/>
      <c r="AF41" s="141"/>
      <c r="AG41" s="141"/>
      <c r="AH41" s="141"/>
      <c r="AI41" s="141"/>
      <c r="AJ41" s="141"/>
      <c r="AK41" s="141"/>
      <c r="AL41" s="141"/>
      <c r="AM41" s="141"/>
      <c r="AN41" s="141"/>
      <c r="AO41" s="141"/>
      <c r="AP41" s="141"/>
      <c r="AQ41" s="141"/>
      <c r="AR41" s="141"/>
      <c r="AS41" s="141"/>
      <c r="AT41" s="141"/>
      <c r="AU41" s="141"/>
      <c r="AV41" s="141"/>
      <c r="AW41" s="141"/>
      <c r="AX41" s="141"/>
      <c r="AY41" s="141"/>
      <c r="AZ41" s="141"/>
      <c r="BA41" s="141"/>
      <c r="BB41" s="141"/>
      <c r="BC41" s="141"/>
      <c r="BD41" s="141"/>
      <c r="BE41" s="141"/>
      <c r="BF41" s="141"/>
      <c r="BG41" s="141"/>
      <c r="BH41" s="141"/>
      <c r="BI41" s="141"/>
      <c r="BJ41" s="141"/>
      <c r="BK41" s="141"/>
      <c r="BL41" s="141"/>
      <c r="BM41" s="141"/>
      <c r="BN41" s="141"/>
      <c r="BO41" s="141"/>
      <c r="BP41" s="141"/>
      <c r="BQ41" s="141"/>
      <c r="BR41" s="141"/>
      <c r="BS41" s="141"/>
      <c r="BT41" s="141"/>
      <c r="BU41" s="141"/>
      <c r="BV41" s="141"/>
      <c r="BW41" s="141"/>
      <c r="BX41" s="141"/>
      <c r="BY41" s="141"/>
      <c r="BZ41" s="141"/>
      <c r="CA41" s="141"/>
      <c r="CB41" s="141"/>
      <c r="CC41" s="141"/>
      <c r="CD41" s="141"/>
      <c r="CE41" s="141"/>
      <c r="CF41" s="141"/>
      <c r="CG41" s="141"/>
      <c r="CH41" s="141"/>
      <c r="CI41" s="141"/>
      <c r="CJ41" s="141"/>
      <c r="CK41" s="141"/>
      <c r="CL41" s="141"/>
      <c r="CM41" s="141"/>
      <c r="CN41" s="141"/>
      <c r="CO41" s="141"/>
      <c r="CP41" s="141"/>
      <c r="CQ41" s="141"/>
      <c r="CR41" s="141"/>
      <c r="CS41" s="141"/>
      <c r="CT41" s="141"/>
      <c r="CU41" s="141"/>
      <c r="CV41" s="141"/>
      <c r="CW41" s="141"/>
      <c r="CX41" s="141"/>
      <c r="CY41" s="141"/>
      <c r="CZ41" s="141"/>
      <c r="DA41" s="141"/>
      <c r="DB41" s="141"/>
      <c r="DC41" s="141"/>
      <c r="DD41" s="141"/>
      <c r="DE41" s="141"/>
      <c r="DF41" s="141"/>
      <c r="DG41" s="141"/>
      <c r="DH41" s="141"/>
      <c r="DI41" s="141"/>
      <c r="DJ41" s="141"/>
      <c r="DK41" s="141"/>
      <c r="DL41" s="141"/>
      <c r="DM41" s="141"/>
      <c r="DN41" s="141"/>
      <c r="DO41" s="141"/>
      <c r="DP41" s="141"/>
      <c r="DQ41" s="141"/>
      <c r="DR41" s="141"/>
      <c r="DS41" s="141"/>
      <c r="DT41" s="141"/>
      <c r="DU41" s="141"/>
      <c r="DV41" s="141"/>
      <c r="DW41" s="141"/>
      <c r="DX41" s="141"/>
      <c r="DY41" s="141"/>
      <c r="DZ41" s="141"/>
      <c r="EA41" s="141"/>
      <c r="EB41" s="141"/>
      <c r="EC41" s="141"/>
      <c r="ED41" s="141"/>
      <c r="EE41" s="141"/>
      <c r="EF41" s="141"/>
      <c r="EG41" s="141"/>
      <c r="EH41" s="0"/>
      <c r="EI41" s="109"/>
      <c r="EK41" s="139" t="n">
        <v>3830.44125</v>
      </c>
      <c r="EM41" s="140" t="n">
        <v>0</v>
      </c>
      <c r="EN41" s="140" t="n">
        <v>0</v>
      </c>
      <c r="EO41" s="140" t="n">
        <v>0</v>
      </c>
      <c r="EP41" s="140" t="n">
        <v>0</v>
      </c>
      <c r="EQ41" s="140" t="n">
        <v>0</v>
      </c>
      <c r="ER41" s="140" t="n">
        <v>0</v>
      </c>
      <c r="ES41" s="140" t="n">
        <v>0</v>
      </c>
      <c r="ET41" s="140" t="n">
        <v>0</v>
      </c>
      <c r="EU41" s="140" t="n">
        <v>0</v>
      </c>
      <c r="EV41" s="140" t="n">
        <v>0</v>
      </c>
      <c r="EW41" s="140" t="n">
        <v>0</v>
      </c>
      <c r="EX41" s="140" t="n">
        <v>0</v>
      </c>
      <c r="EY41" s="140" t="n">
        <v>0</v>
      </c>
      <c r="EZ41" s="140" t="n">
        <v>0</v>
      </c>
      <c r="FA41" s="140" t="n">
        <v>0</v>
      </c>
      <c r="FB41" s="140" t="n">
        <v>0</v>
      </c>
      <c r="FC41" s="140" t="n">
        <v>0</v>
      </c>
      <c r="FD41" s="140" t="n">
        <v>0</v>
      </c>
      <c r="FE41" s="140" t="n">
        <v>0</v>
      </c>
      <c r="FF41" s="140" t="n">
        <v>0</v>
      </c>
      <c r="FG41" s="140" t="n">
        <v>0</v>
      </c>
      <c r="FH41" s="140" t="n">
        <v>0</v>
      </c>
      <c r="FI41" s="140" t="n">
        <v>0</v>
      </c>
      <c r="FJ41" s="140" t="n">
        <v>0</v>
      </c>
      <c r="FK41" s="140" t="n">
        <v>0</v>
      </c>
      <c r="FL41" s="140" t="n">
        <v>0</v>
      </c>
      <c r="FM41" s="140" t="n">
        <v>0</v>
      </c>
      <c r="FN41" s="140" t="n">
        <v>0</v>
      </c>
      <c r="FO41" s="140" t="n">
        <v>0</v>
      </c>
      <c r="FP41" s="140" t="n">
        <v>0</v>
      </c>
      <c r="FQ41" s="140" t="n">
        <v>0</v>
      </c>
      <c r="FR41" s="140" t="n">
        <v>0</v>
      </c>
      <c r="FS41" s="140" t="n">
        <v>0</v>
      </c>
      <c r="FT41" s="140" t="n">
        <v>0</v>
      </c>
      <c r="FU41" s="140" t="n">
        <v>0</v>
      </c>
      <c r="FV41" s="140" t="n">
        <v>0</v>
      </c>
      <c r="FW41" s="140" t="n">
        <v>0</v>
      </c>
      <c r="FX41" s="140" t="n">
        <v>0</v>
      </c>
      <c r="FY41" s="140" t="n">
        <v>0</v>
      </c>
      <c r="FZ41" s="140" t="n">
        <v>0</v>
      </c>
      <c r="GA41" s="140" t="n">
        <v>0</v>
      </c>
      <c r="GB41" s="140" t="n">
        <v>0</v>
      </c>
      <c r="GC41" s="140" t="n">
        <v>0</v>
      </c>
      <c r="GD41" s="140" t="n">
        <v>0</v>
      </c>
      <c r="GE41" s="140" t="n">
        <v>0</v>
      </c>
      <c r="GF41" s="140" t="n">
        <v>0</v>
      </c>
      <c r="GG41" s="140" t="n">
        <v>0</v>
      </c>
      <c r="GH41" s="140" t="n">
        <v>0</v>
      </c>
      <c r="GI41" s="140" t="n">
        <v>0</v>
      </c>
      <c r="GJ41" s="140" t="n">
        <v>0</v>
      </c>
      <c r="GK41" s="140" t="n">
        <v>0</v>
      </c>
      <c r="GL41" s="140" t="n">
        <v>0</v>
      </c>
      <c r="GM41" s="140" t="n">
        <v>0</v>
      </c>
      <c r="GN41" s="140" t="n">
        <v>0</v>
      </c>
      <c r="GO41" s="140" t="n">
        <v>0</v>
      </c>
      <c r="GP41" s="140" t="n">
        <v>0</v>
      </c>
      <c r="GQ41" s="140" t="n">
        <v>0</v>
      </c>
      <c r="GR41" s="140" t="n">
        <v>0</v>
      </c>
      <c r="GS41" s="140" t="n">
        <v>0</v>
      </c>
      <c r="GT41" s="140" t="n">
        <v>0</v>
      </c>
      <c r="GU41" s="140" t="n">
        <v>0</v>
      </c>
      <c r="GV41" s="140" t="n">
        <v>0</v>
      </c>
      <c r="GW41" s="140" t="n">
        <v>0</v>
      </c>
      <c r="GX41" s="140" t="n">
        <v>0</v>
      </c>
      <c r="GY41" s="140" t="n">
        <v>0</v>
      </c>
      <c r="GZ41" s="140" t="n">
        <v>0</v>
      </c>
      <c r="HA41" s="140" t="n">
        <v>0</v>
      </c>
      <c r="HB41" s="140" t="n">
        <v>0</v>
      </c>
      <c r="HC41" s="140" t="n">
        <v>0</v>
      </c>
      <c r="HD41" s="140" t="n">
        <v>0</v>
      </c>
      <c r="HE41" s="140" t="n">
        <v>0</v>
      </c>
      <c r="HF41" s="140" t="n">
        <v>0</v>
      </c>
      <c r="HG41" s="140" t="n">
        <v>0</v>
      </c>
      <c r="HH41" s="140" t="n">
        <v>0</v>
      </c>
      <c r="HI41" s="140" t="n">
        <v>0</v>
      </c>
      <c r="HJ41" s="140" t="n">
        <v>0</v>
      </c>
      <c r="HK41" s="140" t="n">
        <v>0</v>
      </c>
      <c r="HL41" s="140" t="n">
        <v>0</v>
      </c>
      <c r="HM41" s="140" t="n">
        <v>0</v>
      </c>
      <c r="HN41" s="140" t="n">
        <v>0</v>
      </c>
      <c r="HO41" s="140" t="n">
        <v>0</v>
      </c>
      <c r="HP41" s="140" t="n">
        <v>0</v>
      </c>
      <c r="HQ41" s="140" t="n">
        <v>0</v>
      </c>
      <c r="HR41" s="140" t="n">
        <v>0</v>
      </c>
      <c r="HS41" s="140" t="n">
        <v>0</v>
      </c>
      <c r="HT41" s="140" t="n">
        <v>0</v>
      </c>
      <c r="HU41" s="140" t="n">
        <v>0</v>
      </c>
      <c r="HV41" s="140" t="n">
        <v>0</v>
      </c>
      <c r="HW41" s="140" t="n">
        <v>0</v>
      </c>
      <c r="HX41" s="140" t="n">
        <v>0</v>
      </c>
      <c r="HY41" s="140" t="n">
        <v>0</v>
      </c>
      <c r="HZ41" s="140" t="n">
        <v>0</v>
      </c>
      <c r="IA41" s="140" t="n">
        <v>0</v>
      </c>
      <c r="IB41" s="140" t="n">
        <v>0</v>
      </c>
      <c r="IC41" s="140" t="n">
        <v>0</v>
      </c>
      <c r="ID41" s="140" t="n">
        <v>0</v>
      </c>
      <c r="IE41" s="140" t="n">
        <v>0</v>
      </c>
      <c r="IF41" s="140" t="n">
        <v>0</v>
      </c>
      <c r="IG41" s="140" t="n">
        <v>0</v>
      </c>
      <c r="IH41" s="140" t="n">
        <v>0</v>
      </c>
      <c r="II41" s="140" t="n">
        <v>0</v>
      </c>
      <c r="IJ41" s="140" t="n">
        <v>0</v>
      </c>
      <c r="IK41" s="140" t="n">
        <v>0</v>
      </c>
      <c r="IL41" s="140" t="n">
        <v>0</v>
      </c>
      <c r="IM41" s="140" t="n">
        <v>0</v>
      </c>
      <c r="IN41" s="140" t="n">
        <v>0</v>
      </c>
      <c r="IO41" s="140" t="n">
        <v>0</v>
      </c>
      <c r="IP41" s="140" t="n">
        <v>0</v>
      </c>
      <c r="IQ41" s="140" t="n">
        <v>0</v>
      </c>
      <c r="IR41" s="140" t="n">
        <v>0</v>
      </c>
      <c r="IS41" s="140" t="n">
        <v>0</v>
      </c>
      <c r="IT41" s="140" t="n">
        <v>0</v>
      </c>
      <c r="IU41" s="140" t="n">
        <v>0</v>
      </c>
      <c r="IV41" s="140" t="n">
        <v>0</v>
      </c>
      <c r="IW41" s="140" t="n">
        <v>0</v>
      </c>
      <c r="IX41" s="140" t="n">
        <v>0</v>
      </c>
      <c r="IY41" s="140" t="n">
        <v>0</v>
      </c>
      <c r="IZ41" s="140" t="n">
        <v>0</v>
      </c>
      <c r="JA41" s="140" t="n">
        <v>0</v>
      </c>
      <c r="JB41" s="140" t="n">
        <v>0</v>
      </c>
      <c r="JC41" s="140" t="n">
        <v>0</v>
      </c>
      <c r="JD41" s="140" t="n">
        <v>0</v>
      </c>
      <c r="JE41" s="140" t="n">
        <v>0</v>
      </c>
      <c r="JF41" s="140" t="n">
        <v>0</v>
      </c>
      <c r="JG41" s="140" t="n">
        <v>0</v>
      </c>
      <c r="JH41" s="140" t="n">
        <v>0</v>
      </c>
      <c r="JI41" s="140" t="n">
        <v>0</v>
      </c>
      <c r="JJ41" s="140" t="n">
        <v>0</v>
      </c>
      <c r="JK41" s="140" t="n">
        <v>0</v>
      </c>
      <c r="JL41" s="140" t="n">
        <v>0</v>
      </c>
      <c r="JM41" s="140" t="n">
        <v>0</v>
      </c>
      <c r="JN41" s="140" t="n">
        <v>0</v>
      </c>
      <c r="JO41" s="140" t="n">
        <v>0</v>
      </c>
      <c r="JP41" s="140" t="n">
        <v>0</v>
      </c>
    </row>
    <row r="42" customFormat="false" ht="14.9" hidden="false" customHeight="false" outlineLevel="0" collapsed="false">
      <c r="A42" s="76"/>
      <c r="B42" s="76"/>
      <c r="C42" s="76"/>
      <c r="D42" s="76"/>
      <c r="E42" s="76" t="s">
        <v>15</v>
      </c>
      <c r="F42" s="143" t="n">
        <v>0</v>
      </c>
      <c r="G42" s="143" t="n">
        <v>38852.252</v>
      </c>
      <c r="H42" s="143" t="n">
        <v>375850.4</v>
      </c>
      <c r="I42" s="143" t="n">
        <v>0</v>
      </c>
      <c r="J42" s="143" t="n">
        <v>372016</v>
      </c>
      <c r="K42" s="143" t="n">
        <v>50028.422</v>
      </c>
      <c r="L42" s="143" t="n">
        <v>0</v>
      </c>
      <c r="M42" s="143" t="n">
        <v>0</v>
      </c>
      <c r="N42" s="143" t="n">
        <v>234372.6219104</v>
      </c>
      <c r="O42" s="143" t="n">
        <v>275520</v>
      </c>
      <c r="P42" s="143" t="n">
        <v>0</v>
      </c>
      <c r="Q42" s="143" t="n">
        <v>85349.966275</v>
      </c>
      <c r="R42" s="143" t="n">
        <v>0</v>
      </c>
      <c r="S42" s="143" t="n">
        <v>0</v>
      </c>
      <c r="T42" s="143" t="n">
        <v>0</v>
      </c>
      <c r="U42" s="143" t="n">
        <v>273499.948762</v>
      </c>
      <c r="V42" s="143" t="n">
        <v>0</v>
      </c>
      <c r="W42" s="143" t="n">
        <v>913851.381641344</v>
      </c>
      <c r="X42" s="143"/>
      <c r="Y42" s="143" t="n">
        <v>0</v>
      </c>
      <c r="Z42" s="143" t="n">
        <v>0</v>
      </c>
      <c r="AA42" s="143" t="n">
        <v>306706.275</v>
      </c>
      <c r="AB42" s="143" t="n">
        <v>0</v>
      </c>
      <c r="AC42" s="143" t="n">
        <v>0</v>
      </c>
      <c r="AD42" s="143" t="n">
        <v>49440</v>
      </c>
      <c r="AE42" s="143" t="n">
        <v>0</v>
      </c>
      <c r="AF42" s="143" t="n">
        <v>0</v>
      </c>
      <c r="AG42" s="143" t="n">
        <v>0</v>
      </c>
      <c r="AH42" s="143" t="n">
        <v>0</v>
      </c>
      <c r="AI42" s="143" t="n">
        <v>0</v>
      </c>
      <c r="AJ42" s="143" t="n">
        <v>0</v>
      </c>
      <c r="AK42" s="143" t="n">
        <v>0</v>
      </c>
      <c r="AL42" s="143" t="n">
        <v>0</v>
      </c>
      <c r="AM42" s="143" t="n">
        <v>0</v>
      </c>
      <c r="AN42" s="143" t="n">
        <v>0</v>
      </c>
      <c r="AO42" s="143" t="n">
        <v>0</v>
      </c>
      <c r="AP42" s="143" t="n">
        <v>375200.128216</v>
      </c>
      <c r="AQ42" s="143" t="n">
        <v>0</v>
      </c>
      <c r="AR42" s="143" t="n">
        <v>0</v>
      </c>
      <c r="AS42" s="143" t="n">
        <v>0</v>
      </c>
      <c r="AT42" s="143" t="n">
        <v>0</v>
      </c>
      <c r="AU42" s="143" t="n">
        <v>0</v>
      </c>
      <c r="AV42" s="143" t="n">
        <v>65835.4928</v>
      </c>
      <c r="AW42" s="143" t="n">
        <v>0</v>
      </c>
      <c r="AX42" s="143" t="n">
        <v>0</v>
      </c>
      <c r="AY42" s="143" t="n">
        <v>0</v>
      </c>
      <c r="AZ42" s="143" t="n">
        <v>0</v>
      </c>
      <c r="BA42" s="143" t="n">
        <v>0</v>
      </c>
      <c r="BB42" s="143" t="n">
        <v>297199.846015</v>
      </c>
      <c r="BC42" s="143" t="n">
        <v>0</v>
      </c>
      <c r="BD42" s="143" t="n">
        <v>0</v>
      </c>
      <c r="BE42" s="143" t="n">
        <v>0</v>
      </c>
      <c r="BF42" s="143" t="n">
        <v>537147.40295316</v>
      </c>
      <c r="BG42" s="143" t="n">
        <v>363000.0834975</v>
      </c>
      <c r="BH42" s="143" t="n">
        <v>0</v>
      </c>
      <c r="BI42" s="143" t="n">
        <v>0</v>
      </c>
      <c r="BJ42" s="143" t="n">
        <v>0</v>
      </c>
      <c r="BK42" s="143" t="n">
        <v>0</v>
      </c>
      <c r="BL42" s="143" t="n">
        <v>0</v>
      </c>
      <c r="BM42" s="143" t="n">
        <v>0</v>
      </c>
      <c r="BN42" s="143" t="n">
        <v>314674.2208</v>
      </c>
      <c r="BO42" s="143" t="n">
        <v>0</v>
      </c>
      <c r="BP42" s="143" t="n">
        <v>262471.456</v>
      </c>
      <c r="BQ42" s="143" t="n">
        <v>0</v>
      </c>
      <c r="BR42" s="143" t="n">
        <v>0</v>
      </c>
      <c r="BS42" s="143" t="n">
        <v>0</v>
      </c>
      <c r="BT42" s="143" t="n">
        <v>66879</v>
      </c>
      <c r="BU42" s="143" t="n">
        <v>0</v>
      </c>
      <c r="BV42" s="143" t="n">
        <v>0</v>
      </c>
      <c r="BW42" s="143" t="n">
        <v>145861.92</v>
      </c>
      <c r="BX42" s="143" t="n">
        <v>0</v>
      </c>
      <c r="BY42" s="143" t="n">
        <v>0</v>
      </c>
      <c r="BZ42" s="143" t="n">
        <v>0</v>
      </c>
      <c r="CA42" s="143" t="n">
        <v>401310.0933255</v>
      </c>
      <c r="CB42" s="143" t="n">
        <v>0</v>
      </c>
      <c r="CC42" s="143" t="n">
        <v>179426</v>
      </c>
      <c r="CD42" s="143" t="n">
        <v>0</v>
      </c>
      <c r="CE42" s="143" t="n">
        <v>372683.466</v>
      </c>
      <c r="CF42" s="143" t="n">
        <v>0</v>
      </c>
      <c r="CG42" s="143" t="n">
        <v>54925.14</v>
      </c>
      <c r="CH42" s="143" t="n">
        <v>0</v>
      </c>
      <c r="CI42" s="143" t="n">
        <v>574009.16</v>
      </c>
      <c r="CJ42" s="143" t="n">
        <v>440846.54725</v>
      </c>
      <c r="CK42" s="143" t="n">
        <v>145450</v>
      </c>
      <c r="CL42" s="143"/>
      <c r="CM42" s="143" t="n">
        <v>0</v>
      </c>
      <c r="CN42" s="143" t="n">
        <v>0</v>
      </c>
      <c r="CO42" s="143" t="n">
        <v>0</v>
      </c>
      <c r="CP42" s="143" t="n">
        <v>15750</v>
      </c>
      <c r="CQ42" s="143" t="n">
        <v>0</v>
      </c>
      <c r="CR42" s="143" t="n">
        <v>0</v>
      </c>
      <c r="CS42" s="143" t="n">
        <v>561350</v>
      </c>
      <c r="CT42" s="143" t="n">
        <v>0</v>
      </c>
      <c r="CU42" s="143" t="n">
        <v>460296.394</v>
      </c>
      <c r="CV42" s="143" t="n">
        <v>0</v>
      </c>
      <c r="CW42" s="143" t="n">
        <v>0</v>
      </c>
      <c r="CX42" s="143" t="n">
        <v>0</v>
      </c>
      <c r="CY42" s="143" t="n">
        <v>0</v>
      </c>
      <c r="CZ42" s="143" t="n">
        <v>0</v>
      </c>
      <c r="DA42" s="143" t="n">
        <v>220218.912</v>
      </c>
      <c r="DB42" s="143" t="n">
        <v>0</v>
      </c>
      <c r="DC42" s="143" t="n">
        <v>165510.0771804</v>
      </c>
      <c r="DD42" s="143" t="n">
        <v>0</v>
      </c>
      <c r="DE42" s="143" t="n">
        <v>0</v>
      </c>
      <c r="DF42" s="143" t="n">
        <v>0</v>
      </c>
      <c r="DG42" s="143" t="n">
        <v>32122.675</v>
      </c>
      <c r="DH42" s="143" t="n">
        <v>0</v>
      </c>
      <c r="DI42" s="143" t="n">
        <v>0</v>
      </c>
      <c r="DJ42" s="143" t="n">
        <v>0</v>
      </c>
      <c r="DK42" s="143" t="n">
        <v>0</v>
      </c>
      <c r="DL42" s="143" t="n">
        <v>65440.061548916</v>
      </c>
      <c r="DM42" s="143" t="n">
        <v>0</v>
      </c>
      <c r="DN42" s="143" t="n">
        <v>0</v>
      </c>
      <c r="DO42" s="143" t="n">
        <v>0</v>
      </c>
      <c r="DP42" s="143"/>
      <c r="DQ42" s="143" t="n">
        <v>0</v>
      </c>
      <c r="DR42" s="143" t="n">
        <v>0</v>
      </c>
      <c r="DS42" s="143" t="n">
        <v>0</v>
      </c>
      <c r="DT42" s="143" t="n">
        <v>0</v>
      </c>
      <c r="DU42" s="143" t="n">
        <v>0</v>
      </c>
      <c r="DV42" s="143" t="n">
        <v>0</v>
      </c>
      <c r="DW42" s="143"/>
      <c r="DX42" s="143" t="n">
        <v>858135.5</v>
      </c>
      <c r="DY42" s="143" t="n">
        <v>0</v>
      </c>
      <c r="DZ42" s="143" t="n">
        <v>0</v>
      </c>
      <c r="EA42" s="143" t="n">
        <v>465225.17259</v>
      </c>
      <c r="EB42" s="143" t="n">
        <v>592148</v>
      </c>
      <c r="EC42" s="143" t="n">
        <v>0</v>
      </c>
      <c r="ED42" s="143" t="n">
        <v>321597</v>
      </c>
      <c r="EE42" s="143" t="n">
        <v>0</v>
      </c>
      <c r="EF42" s="143" t="n">
        <v>186124.96567375</v>
      </c>
      <c r="EG42" s="143" t="n">
        <v>107520</v>
      </c>
      <c r="EH42" s="0"/>
      <c r="EI42" s="109" t="n">
        <f aca="false">ROUND(SUM(F42:EG42),5)</f>
        <v>11623845.98244</v>
      </c>
      <c r="EK42" s="139" t="n">
        <v>9680</v>
      </c>
      <c r="EM42" s="140" t="n">
        <v>0</v>
      </c>
      <c r="EN42" s="140" t="n">
        <v>0</v>
      </c>
      <c r="EO42" s="140" t="n">
        <v>0</v>
      </c>
      <c r="EP42" s="140" t="n">
        <v>0</v>
      </c>
      <c r="EQ42" s="140" t="n">
        <v>0</v>
      </c>
      <c r="ER42" s="140" t="n">
        <v>0</v>
      </c>
      <c r="ES42" s="140" t="n">
        <v>0</v>
      </c>
      <c r="ET42" s="140" t="n">
        <v>0</v>
      </c>
      <c r="EU42" s="140" t="n">
        <v>0</v>
      </c>
      <c r="EV42" s="140" t="n">
        <v>0</v>
      </c>
      <c r="EW42" s="140" t="n">
        <v>0</v>
      </c>
      <c r="EX42" s="140" t="n">
        <v>0</v>
      </c>
      <c r="EY42" s="140" t="n">
        <v>0</v>
      </c>
      <c r="EZ42" s="140" t="n">
        <v>0</v>
      </c>
      <c r="FA42" s="140" t="n">
        <v>0</v>
      </c>
      <c r="FB42" s="140" t="n">
        <v>0</v>
      </c>
      <c r="FC42" s="140" t="n">
        <v>0</v>
      </c>
      <c r="FD42" s="140" t="n">
        <v>0</v>
      </c>
      <c r="FE42" s="140" t="n">
        <v>0</v>
      </c>
      <c r="FF42" s="140" t="n">
        <v>0</v>
      </c>
      <c r="FG42" s="140" t="n">
        <v>0</v>
      </c>
      <c r="FH42" s="140" t="n">
        <v>0</v>
      </c>
      <c r="FI42" s="140" t="n">
        <v>0</v>
      </c>
      <c r="FJ42" s="140" t="n">
        <v>0</v>
      </c>
      <c r="FK42" s="140" t="n">
        <v>0</v>
      </c>
      <c r="FL42" s="140" t="n">
        <v>0</v>
      </c>
      <c r="FM42" s="140" t="n">
        <v>0</v>
      </c>
      <c r="FN42" s="140" t="n">
        <v>0</v>
      </c>
      <c r="FO42" s="140" t="n">
        <v>0</v>
      </c>
      <c r="FP42" s="140" t="n">
        <v>0</v>
      </c>
      <c r="FQ42" s="140" t="n">
        <v>0</v>
      </c>
      <c r="FR42" s="140" t="n">
        <v>0</v>
      </c>
      <c r="FS42" s="140" t="n">
        <v>0</v>
      </c>
      <c r="FT42" s="140" t="n">
        <v>0</v>
      </c>
      <c r="FU42" s="140" t="n">
        <v>0</v>
      </c>
      <c r="FV42" s="140" t="n">
        <v>0</v>
      </c>
      <c r="FW42" s="140" t="n">
        <v>0</v>
      </c>
      <c r="FX42" s="140" t="n">
        <v>0</v>
      </c>
      <c r="FY42" s="140" t="n">
        <v>0</v>
      </c>
      <c r="FZ42" s="140" t="n">
        <v>0</v>
      </c>
      <c r="GA42" s="140" t="n">
        <v>0</v>
      </c>
      <c r="GB42" s="140" t="n">
        <v>0</v>
      </c>
      <c r="GC42" s="140" t="n">
        <v>0</v>
      </c>
      <c r="GD42" s="140" t="n">
        <v>0</v>
      </c>
      <c r="GE42" s="140" t="n">
        <v>0</v>
      </c>
      <c r="GF42" s="140" t="n">
        <v>0</v>
      </c>
      <c r="GG42" s="140" t="n">
        <v>0</v>
      </c>
      <c r="GH42" s="140" t="n">
        <v>0</v>
      </c>
      <c r="GI42" s="140" t="n">
        <v>0</v>
      </c>
      <c r="GJ42" s="140" t="n">
        <v>0</v>
      </c>
      <c r="GK42" s="140" t="n">
        <v>0</v>
      </c>
      <c r="GL42" s="140" t="n">
        <v>0</v>
      </c>
      <c r="GM42" s="140" t="n">
        <v>0</v>
      </c>
      <c r="GN42" s="140" t="n">
        <v>0</v>
      </c>
      <c r="GO42" s="140" t="n">
        <v>0</v>
      </c>
      <c r="GP42" s="140" t="n">
        <v>0</v>
      </c>
      <c r="GQ42" s="140" t="n">
        <v>0</v>
      </c>
      <c r="GR42" s="140" t="n">
        <v>0</v>
      </c>
      <c r="GS42" s="140" t="n">
        <v>0</v>
      </c>
      <c r="GT42" s="140" t="n">
        <v>0</v>
      </c>
      <c r="GU42" s="140" t="n">
        <v>0</v>
      </c>
      <c r="GV42" s="140" t="n">
        <v>0</v>
      </c>
      <c r="GW42" s="140" t="n">
        <v>0</v>
      </c>
      <c r="GX42" s="140" t="n">
        <v>0</v>
      </c>
      <c r="GY42" s="140" t="n">
        <v>0</v>
      </c>
      <c r="GZ42" s="140" t="n">
        <v>0</v>
      </c>
      <c r="HA42" s="140" t="n">
        <v>0</v>
      </c>
      <c r="HB42" s="140" t="n">
        <v>0</v>
      </c>
      <c r="HC42" s="140" t="n">
        <v>0</v>
      </c>
      <c r="HD42" s="140" t="n">
        <v>0</v>
      </c>
      <c r="HE42" s="140" t="n">
        <v>0</v>
      </c>
      <c r="HF42" s="140" t="n">
        <v>0</v>
      </c>
      <c r="HG42" s="140" t="n">
        <v>0</v>
      </c>
      <c r="HH42" s="140" t="n">
        <v>0</v>
      </c>
      <c r="HI42" s="140" t="n">
        <v>0</v>
      </c>
      <c r="HJ42" s="140" t="n">
        <v>0</v>
      </c>
      <c r="HK42" s="140" t="n">
        <v>0</v>
      </c>
      <c r="HL42" s="140" t="n">
        <v>0</v>
      </c>
      <c r="HM42" s="140" t="n">
        <v>0</v>
      </c>
      <c r="HN42" s="140" t="n">
        <v>0</v>
      </c>
      <c r="HO42" s="140" t="n">
        <v>0</v>
      </c>
      <c r="HP42" s="140" t="n">
        <v>0</v>
      </c>
      <c r="HQ42" s="140" t="n">
        <v>0</v>
      </c>
      <c r="HR42" s="140" t="n">
        <v>0</v>
      </c>
      <c r="HS42" s="140" t="n">
        <v>0</v>
      </c>
      <c r="HT42" s="140" t="n">
        <v>0</v>
      </c>
      <c r="HU42" s="140" t="n">
        <v>0</v>
      </c>
      <c r="HV42" s="140" t="n">
        <v>0</v>
      </c>
      <c r="HW42" s="140" t="n">
        <v>0</v>
      </c>
      <c r="HX42" s="140" t="n">
        <v>0</v>
      </c>
      <c r="HY42" s="140" t="n">
        <v>0</v>
      </c>
      <c r="HZ42" s="140" t="n">
        <v>0</v>
      </c>
      <c r="IA42" s="140" t="n">
        <v>0</v>
      </c>
      <c r="IB42" s="140" t="n">
        <v>0</v>
      </c>
      <c r="IC42" s="140" t="n">
        <v>0</v>
      </c>
      <c r="ID42" s="140" t="n">
        <v>0</v>
      </c>
      <c r="IE42" s="140" t="n">
        <v>0</v>
      </c>
      <c r="IF42" s="140" t="n">
        <v>0</v>
      </c>
      <c r="IG42" s="140" t="n">
        <v>0</v>
      </c>
      <c r="IH42" s="140" t="n">
        <v>0</v>
      </c>
      <c r="II42" s="140" t="n">
        <v>0</v>
      </c>
      <c r="IJ42" s="140" t="n">
        <v>0</v>
      </c>
      <c r="IK42" s="140" t="n">
        <v>0</v>
      </c>
      <c r="IL42" s="140" t="n">
        <v>0</v>
      </c>
      <c r="IM42" s="140" t="n">
        <v>0</v>
      </c>
      <c r="IN42" s="140" t="n">
        <v>0</v>
      </c>
      <c r="IO42" s="140" t="n">
        <v>0</v>
      </c>
      <c r="IP42" s="140" t="n">
        <v>0</v>
      </c>
      <c r="IQ42" s="140" t="n">
        <v>0</v>
      </c>
      <c r="IR42" s="140" t="n">
        <v>0</v>
      </c>
      <c r="IS42" s="140" t="n">
        <v>0</v>
      </c>
      <c r="IT42" s="140" t="n">
        <v>0</v>
      </c>
      <c r="IU42" s="140" t="n">
        <v>0</v>
      </c>
      <c r="IV42" s="140" t="n">
        <v>0</v>
      </c>
      <c r="IW42" s="140" t="n">
        <v>0</v>
      </c>
      <c r="IX42" s="140" t="n">
        <v>0</v>
      </c>
      <c r="IY42" s="140" t="n">
        <v>0</v>
      </c>
      <c r="IZ42" s="140" t="n">
        <v>0</v>
      </c>
      <c r="JA42" s="140" t="n">
        <v>0</v>
      </c>
      <c r="JB42" s="140" t="n">
        <v>0</v>
      </c>
      <c r="JC42" s="140" t="n">
        <v>0</v>
      </c>
      <c r="JD42" s="140" t="n">
        <v>0</v>
      </c>
      <c r="JE42" s="140" t="n">
        <v>0</v>
      </c>
      <c r="JF42" s="140" t="n">
        <v>0</v>
      </c>
      <c r="JG42" s="140" t="n">
        <v>0</v>
      </c>
      <c r="JH42" s="140" t="n">
        <v>0</v>
      </c>
      <c r="JI42" s="140" t="n">
        <v>0</v>
      </c>
      <c r="JJ42" s="140" t="n">
        <v>0</v>
      </c>
      <c r="JK42" s="140" t="n">
        <v>0</v>
      </c>
      <c r="JL42" s="140" t="n">
        <v>0</v>
      </c>
      <c r="JM42" s="140" t="n">
        <v>0</v>
      </c>
      <c r="JN42" s="140" t="n">
        <v>0</v>
      </c>
      <c r="JO42" s="140" t="n">
        <v>0</v>
      </c>
      <c r="JP42" s="140" t="n">
        <v>0</v>
      </c>
    </row>
    <row r="43" customFormat="false" ht="14.9" hidden="false" customHeight="false" outlineLevel="0" collapsed="false">
      <c r="A43" s="76"/>
      <c r="B43" s="76"/>
      <c r="C43" s="76"/>
      <c r="D43" s="76"/>
      <c r="E43" s="76" t="s">
        <v>90</v>
      </c>
      <c r="F43" s="142" t="n">
        <v>0</v>
      </c>
      <c r="G43" s="142" t="n">
        <v>0</v>
      </c>
      <c r="H43" s="142" t="n">
        <v>0</v>
      </c>
      <c r="I43" s="142" t="n">
        <v>0</v>
      </c>
      <c r="J43" s="142" t="n">
        <v>0</v>
      </c>
      <c r="K43" s="142" t="n">
        <v>0</v>
      </c>
      <c r="L43" s="142" t="n">
        <v>0</v>
      </c>
      <c r="M43" s="142" t="n">
        <v>0</v>
      </c>
      <c r="N43" s="142" t="n">
        <v>0</v>
      </c>
      <c r="O43" s="142" t="n">
        <v>0</v>
      </c>
      <c r="P43" s="142" t="n">
        <v>0</v>
      </c>
      <c r="Q43" s="142" t="n">
        <v>0</v>
      </c>
      <c r="R43" s="142" t="n">
        <v>0</v>
      </c>
      <c r="S43" s="142" t="n">
        <v>0</v>
      </c>
      <c r="T43" s="142" t="n">
        <v>0</v>
      </c>
      <c r="U43" s="142" t="n">
        <v>0</v>
      </c>
      <c r="V43" s="142" t="n">
        <v>0</v>
      </c>
      <c r="W43" s="142" t="n">
        <v>0</v>
      </c>
      <c r="X43" s="142" t="n">
        <v>0</v>
      </c>
      <c r="Y43" s="142" t="n">
        <v>0</v>
      </c>
      <c r="Z43" s="142" t="n">
        <v>0</v>
      </c>
      <c r="AA43" s="142" t="n">
        <v>0</v>
      </c>
      <c r="AB43" s="142" t="n">
        <v>0</v>
      </c>
      <c r="AC43" s="142" t="n">
        <v>0</v>
      </c>
      <c r="AD43" s="142" t="n">
        <v>0</v>
      </c>
      <c r="AE43" s="142" t="n">
        <v>0</v>
      </c>
      <c r="AF43" s="142" t="n">
        <v>0</v>
      </c>
      <c r="AG43" s="142" t="n">
        <v>0</v>
      </c>
      <c r="AH43" s="142" t="n">
        <v>0</v>
      </c>
      <c r="AI43" s="142" t="n">
        <v>0</v>
      </c>
      <c r="AJ43" s="142" t="n">
        <v>0</v>
      </c>
      <c r="AK43" s="142" t="n">
        <v>0</v>
      </c>
      <c r="AL43" s="142" t="n">
        <v>0</v>
      </c>
      <c r="AM43" s="142" t="n">
        <v>0</v>
      </c>
      <c r="AN43" s="142" t="n">
        <v>0</v>
      </c>
      <c r="AO43" s="142" t="n">
        <v>0</v>
      </c>
      <c r="AP43" s="142" t="n">
        <v>0</v>
      </c>
      <c r="AQ43" s="142" t="n">
        <v>0</v>
      </c>
      <c r="AR43" s="142" t="n">
        <v>0</v>
      </c>
      <c r="AS43" s="142" t="n">
        <v>0</v>
      </c>
      <c r="AT43" s="142" t="n">
        <v>0</v>
      </c>
      <c r="AU43" s="142" t="n">
        <v>0</v>
      </c>
      <c r="AV43" s="142" t="n">
        <v>0</v>
      </c>
      <c r="AW43" s="142" t="n">
        <v>0</v>
      </c>
      <c r="AX43" s="142" t="n">
        <v>0</v>
      </c>
      <c r="AY43" s="142" t="n">
        <v>0</v>
      </c>
      <c r="AZ43" s="142" t="n">
        <v>0</v>
      </c>
      <c r="BA43" s="142" t="n">
        <v>0</v>
      </c>
      <c r="BB43" s="142" t="n">
        <v>0</v>
      </c>
      <c r="BC43" s="142" t="n">
        <v>0</v>
      </c>
      <c r="BD43" s="142" t="n">
        <v>0</v>
      </c>
      <c r="BE43" s="142" t="n">
        <v>0</v>
      </c>
      <c r="BF43" s="142" t="n">
        <v>0</v>
      </c>
      <c r="BG43" s="142" t="n">
        <v>0</v>
      </c>
      <c r="BH43" s="142" t="n">
        <v>0</v>
      </c>
      <c r="BI43" s="142" t="n">
        <v>0</v>
      </c>
      <c r="BJ43" s="142" t="n">
        <v>0</v>
      </c>
      <c r="BK43" s="142" t="n">
        <v>0</v>
      </c>
      <c r="BL43" s="142" t="n">
        <v>0</v>
      </c>
      <c r="BM43" s="142" t="n">
        <v>0</v>
      </c>
      <c r="BN43" s="142" t="n">
        <v>0</v>
      </c>
      <c r="BO43" s="142" t="n">
        <v>0</v>
      </c>
      <c r="BP43" s="142" t="n">
        <v>0</v>
      </c>
      <c r="BQ43" s="142" t="n">
        <v>0</v>
      </c>
      <c r="BR43" s="142" t="n">
        <v>0</v>
      </c>
      <c r="BS43" s="142" t="n">
        <v>0</v>
      </c>
      <c r="BT43" s="142" t="n">
        <v>0</v>
      </c>
      <c r="BU43" s="142" t="n">
        <v>0</v>
      </c>
      <c r="BV43" s="142" t="n">
        <v>0</v>
      </c>
      <c r="BW43" s="142" t="n">
        <v>0</v>
      </c>
      <c r="BX43" s="142" t="n">
        <v>0</v>
      </c>
      <c r="BY43" s="142" t="n">
        <v>0</v>
      </c>
      <c r="BZ43" s="142" t="n">
        <v>0</v>
      </c>
      <c r="CA43" s="142" t="n">
        <v>0</v>
      </c>
      <c r="CB43" s="142" t="n">
        <v>0</v>
      </c>
      <c r="CC43" s="142" t="n">
        <v>0</v>
      </c>
      <c r="CD43" s="142" t="n">
        <v>0</v>
      </c>
      <c r="CE43" s="142" t="n">
        <v>0</v>
      </c>
      <c r="CF43" s="142" t="n">
        <v>0</v>
      </c>
      <c r="CG43" s="142" t="n">
        <v>0</v>
      </c>
      <c r="CH43" s="142" t="n">
        <v>0</v>
      </c>
      <c r="CI43" s="142" t="n">
        <v>0</v>
      </c>
      <c r="CJ43" s="142" t="n">
        <v>0</v>
      </c>
      <c r="CK43" s="142" t="n">
        <v>0</v>
      </c>
      <c r="CL43" s="142" t="n">
        <v>0</v>
      </c>
      <c r="CM43" s="142" t="n">
        <v>0</v>
      </c>
      <c r="CN43" s="142" t="n">
        <v>0</v>
      </c>
      <c r="CO43" s="142" t="n">
        <v>0</v>
      </c>
      <c r="CP43" s="142" t="n">
        <v>0</v>
      </c>
      <c r="CQ43" s="142" t="n">
        <v>0</v>
      </c>
      <c r="CR43" s="142" t="n">
        <v>0</v>
      </c>
      <c r="CS43" s="142" t="n">
        <v>0</v>
      </c>
      <c r="CT43" s="142" t="n">
        <v>0</v>
      </c>
      <c r="CU43" s="142" t="n">
        <v>0</v>
      </c>
      <c r="CV43" s="142" t="n">
        <v>0</v>
      </c>
      <c r="CW43" s="142" t="n">
        <v>0</v>
      </c>
      <c r="CX43" s="142" t="n">
        <v>0</v>
      </c>
      <c r="CY43" s="142" t="n">
        <v>0</v>
      </c>
      <c r="CZ43" s="142" t="n">
        <v>0</v>
      </c>
      <c r="DA43" s="142" t="n">
        <v>0</v>
      </c>
      <c r="DB43" s="142" t="n">
        <v>0</v>
      </c>
      <c r="DC43" s="142" t="n">
        <v>0</v>
      </c>
      <c r="DD43" s="142" t="n">
        <v>0</v>
      </c>
      <c r="DE43" s="142" t="n">
        <v>0</v>
      </c>
      <c r="DF43" s="142" t="n">
        <v>0</v>
      </c>
      <c r="DG43" s="142" t="n">
        <v>0</v>
      </c>
      <c r="DH43" s="142" t="n">
        <v>0</v>
      </c>
      <c r="DI43" s="142" t="n">
        <v>0</v>
      </c>
      <c r="DJ43" s="142" t="n">
        <v>0</v>
      </c>
      <c r="DK43" s="142" t="n">
        <v>0</v>
      </c>
      <c r="DL43" s="142" t="n">
        <v>0</v>
      </c>
      <c r="DM43" s="142" t="n">
        <v>0</v>
      </c>
      <c r="DN43" s="142" t="n">
        <v>0</v>
      </c>
      <c r="DO43" s="142" t="n">
        <v>0</v>
      </c>
      <c r="DP43" s="142" t="n">
        <v>0</v>
      </c>
      <c r="DQ43" s="142" t="n">
        <v>0</v>
      </c>
      <c r="DR43" s="142" t="n">
        <v>0</v>
      </c>
      <c r="DS43" s="142" t="n">
        <v>0</v>
      </c>
      <c r="DT43" s="142" t="n">
        <v>0</v>
      </c>
      <c r="DU43" s="142" t="n">
        <v>0</v>
      </c>
      <c r="DV43" s="142" t="n">
        <v>0</v>
      </c>
      <c r="DW43" s="142" t="n">
        <v>0</v>
      </c>
      <c r="DX43" s="142" t="n">
        <v>0</v>
      </c>
      <c r="DY43" s="142" t="n">
        <v>0</v>
      </c>
      <c r="DZ43" s="142" t="n">
        <v>0</v>
      </c>
      <c r="EA43" s="142" t="n">
        <v>0</v>
      </c>
      <c r="EB43" s="142" t="n">
        <v>0</v>
      </c>
      <c r="EC43" s="142" t="n">
        <v>0</v>
      </c>
      <c r="ED43" s="142" t="n">
        <v>0</v>
      </c>
      <c r="EE43" s="142" t="n">
        <v>0</v>
      </c>
      <c r="EF43" s="142" t="n">
        <v>0</v>
      </c>
      <c r="EG43" s="142" t="n">
        <v>0</v>
      </c>
      <c r="EH43" s="0"/>
      <c r="EI43" s="113" t="n">
        <f aca="false">ROUND(SUM(F43:EG43),5)</f>
        <v>0</v>
      </c>
      <c r="EK43" s="139" t="n">
        <v>12000</v>
      </c>
      <c r="EM43" s="140" t="n">
        <v>0</v>
      </c>
      <c r="EN43" s="140" t="n">
        <v>0</v>
      </c>
      <c r="EO43" s="140" t="n">
        <v>0</v>
      </c>
      <c r="EP43" s="140" t="n">
        <v>0</v>
      </c>
      <c r="EQ43" s="140" t="n">
        <v>0</v>
      </c>
      <c r="ER43" s="140" t="n">
        <v>0</v>
      </c>
      <c r="ES43" s="140" t="n">
        <v>0</v>
      </c>
      <c r="ET43" s="140" t="n">
        <v>0</v>
      </c>
      <c r="EU43" s="140" t="n">
        <v>0</v>
      </c>
      <c r="EV43" s="140" t="n">
        <v>0</v>
      </c>
      <c r="EW43" s="140" t="n">
        <v>0</v>
      </c>
      <c r="EX43" s="140" t="n">
        <v>0</v>
      </c>
      <c r="EY43" s="140" t="n">
        <v>0</v>
      </c>
      <c r="EZ43" s="140" t="n">
        <v>0</v>
      </c>
      <c r="FA43" s="140" t="n">
        <v>0</v>
      </c>
      <c r="FB43" s="140" t="n">
        <v>0</v>
      </c>
      <c r="FC43" s="140" t="n">
        <v>0</v>
      </c>
      <c r="FD43" s="140" t="n">
        <v>0</v>
      </c>
      <c r="FE43" s="140" t="n">
        <v>0</v>
      </c>
      <c r="FF43" s="140" t="n">
        <v>0</v>
      </c>
      <c r="FG43" s="140" t="n">
        <v>0</v>
      </c>
      <c r="FH43" s="140" t="n">
        <v>0</v>
      </c>
      <c r="FI43" s="140" t="n">
        <v>0</v>
      </c>
      <c r="FJ43" s="140" t="n">
        <v>0</v>
      </c>
      <c r="FK43" s="140" t="n">
        <v>0</v>
      </c>
      <c r="FL43" s="140" t="n">
        <v>0</v>
      </c>
      <c r="FM43" s="140" t="n">
        <v>0</v>
      </c>
      <c r="FN43" s="140" t="n">
        <v>0</v>
      </c>
      <c r="FO43" s="140" t="n">
        <v>0</v>
      </c>
      <c r="FP43" s="140" t="n">
        <v>0</v>
      </c>
      <c r="FQ43" s="140" t="n">
        <v>0</v>
      </c>
      <c r="FR43" s="140" t="n">
        <v>0</v>
      </c>
      <c r="FS43" s="140" t="n">
        <v>0</v>
      </c>
      <c r="FT43" s="140" t="n">
        <v>0</v>
      </c>
      <c r="FU43" s="140" t="n">
        <v>0</v>
      </c>
      <c r="FV43" s="140" t="n">
        <v>0</v>
      </c>
      <c r="FW43" s="140" t="n">
        <v>0</v>
      </c>
      <c r="FX43" s="140" t="n">
        <v>0</v>
      </c>
      <c r="FY43" s="140" t="n">
        <v>0</v>
      </c>
      <c r="FZ43" s="140" t="n">
        <v>0</v>
      </c>
      <c r="GA43" s="140" t="n">
        <v>0</v>
      </c>
      <c r="GB43" s="140" t="n">
        <v>0</v>
      </c>
      <c r="GC43" s="140" t="n">
        <v>0</v>
      </c>
      <c r="GD43" s="140" t="n">
        <v>0</v>
      </c>
      <c r="GE43" s="140" t="n">
        <v>0</v>
      </c>
      <c r="GF43" s="140" t="n">
        <v>0</v>
      </c>
      <c r="GG43" s="140" t="n">
        <v>0</v>
      </c>
      <c r="GH43" s="140" t="n">
        <v>0</v>
      </c>
      <c r="GI43" s="140" t="n">
        <v>0</v>
      </c>
      <c r="GJ43" s="140" t="n">
        <v>0</v>
      </c>
      <c r="GK43" s="140" t="n">
        <v>0</v>
      </c>
      <c r="GL43" s="140" t="n">
        <v>0</v>
      </c>
      <c r="GM43" s="140" t="n">
        <v>0</v>
      </c>
      <c r="GN43" s="140" t="n">
        <v>0</v>
      </c>
      <c r="GO43" s="140" t="n">
        <v>0</v>
      </c>
      <c r="GP43" s="140" t="n">
        <v>0</v>
      </c>
      <c r="GQ43" s="140" t="n">
        <v>0</v>
      </c>
      <c r="GR43" s="140" t="n">
        <v>0</v>
      </c>
      <c r="GS43" s="140" t="n">
        <v>0</v>
      </c>
      <c r="GT43" s="140" t="n">
        <v>0</v>
      </c>
      <c r="GU43" s="140" t="n">
        <v>0</v>
      </c>
      <c r="GV43" s="140" t="n">
        <v>0</v>
      </c>
      <c r="GW43" s="140" t="n">
        <v>0</v>
      </c>
      <c r="GX43" s="140" t="n">
        <v>0</v>
      </c>
      <c r="GY43" s="140" t="n">
        <v>0</v>
      </c>
      <c r="GZ43" s="140" t="n">
        <v>0</v>
      </c>
      <c r="HA43" s="140" t="n">
        <v>0</v>
      </c>
      <c r="HB43" s="140" t="n">
        <v>0</v>
      </c>
      <c r="HC43" s="140" t="n">
        <v>0</v>
      </c>
      <c r="HD43" s="140" t="n">
        <v>0</v>
      </c>
      <c r="HE43" s="140" t="n">
        <v>0</v>
      </c>
      <c r="HF43" s="140" t="n">
        <v>0</v>
      </c>
      <c r="HG43" s="140" t="n">
        <v>0</v>
      </c>
      <c r="HH43" s="140" t="n">
        <v>0</v>
      </c>
      <c r="HI43" s="140" t="n">
        <v>0</v>
      </c>
      <c r="HJ43" s="140" t="n">
        <v>0</v>
      </c>
      <c r="HK43" s="140" t="n">
        <v>0</v>
      </c>
      <c r="HL43" s="140" t="n">
        <v>0</v>
      </c>
      <c r="HM43" s="140" t="n">
        <v>0</v>
      </c>
      <c r="HN43" s="140" t="n">
        <v>0</v>
      </c>
      <c r="HO43" s="140" t="n">
        <v>0</v>
      </c>
      <c r="HP43" s="140" t="n">
        <v>0</v>
      </c>
      <c r="HQ43" s="140" t="n">
        <v>0</v>
      </c>
      <c r="HR43" s="140" t="n">
        <v>0</v>
      </c>
      <c r="HS43" s="140" t="n">
        <v>0</v>
      </c>
      <c r="HT43" s="140" t="n">
        <v>0</v>
      </c>
      <c r="HU43" s="140" t="n">
        <v>0</v>
      </c>
      <c r="HV43" s="140" t="n">
        <v>0</v>
      </c>
      <c r="HW43" s="140" t="n">
        <v>0</v>
      </c>
      <c r="HX43" s="140" t="n">
        <v>0</v>
      </c>
      <c r="HY43" s="140" t="n">
        <v>0</v>
      </c>
      <c r="HZ43" s="140" t="n">
        <v>0</v>
      </c>
      <c r="IA43" s="140" t="n">
        <v>0</v>
      </c>
      <c r="IB43" s="140" t="n">
        <v>0</v>
      </c>
      <c r="IC43" s="140" t="n">
        <v>0</v>
      </c>
      <c r="ID43" s="140" t="n">
        <v>0</v>
      </c>
      <c r="IE43" s="140" t="n">
        <v>0</v>
      </c>
      <c r="IF43" s="140" t="n">
        <v>0</v>
      </c>
      <c r="IG43" s="140" t="n">
        <v>0</v>
      </c>
      <c r="IH43" s="140" t="n">
        <v>0</v>
      </c>
      <c r="II43" s="140" t="n">
        <v>0</v>
      </c>
      <c r="IJ43" s="140" t="n">
        <v>0</v>
      </c>
      <c r="IK43" s="140" t="n">
        <v>0</v>
      </c>
      <c r="IL43" s="140" t="n">
        <v>0</v>
      </c>
      <c r="IM43" s="140" t="n">
        <v>0</v>
      </c>
      <c r="IN43" s="140" t="n">
        <v>0</v>
      </c>
      <c r="IO43" s="140" t="n">
        <v>0</v>
      </c>
      <c r="IP43" s="140" t="n">
        <v>0</v>
      </c>
      <c r="IQ43" s="140" t="n">
        <v>0</v>
      </c>
      <c r="IR43" s="140" t="n">
        <v>0</v>
      </c>
      <c r="IS43" s="140" t="n">
        <v>0</v>
      </c>
      <c r="IT43" s="140" t="n">
        <v>0</v>
      </c>
      <c r="IU43" s="140" t="n">
        <v>0</v>
      </c>
      <c r="IV43" s="140" t="n">
        <v>0</v>
      </c>
      <c r="IW43" s="140" t="n">
        <v>0</v>
      </c>
      <c r="IX43" s="140" t="n">
        <v>0</v>
      </c>
      <c r="IY43" s="140" t="n">
        <v>0</v>
      </c>
      <c r="IZ43" s="140" t="n">
        <v>0</v>
      </c>
      <c r="JA43" s="140" t="n">
        <v>0</v>
      </c>
      <c r="JB43" s="140" t="n">
        <v>0</v>
      </c>
      <c r="JC43" s="140" t="n">
        <v>0</v>
      </c>
      <c r="JD43" s="140" t="n">
        <v>0</v>
      </c>
      <c r="JE43" s="140" t="n">
        <v>0</v>
      </c>
      <c r="JF43" s="140" t="n">
        <v>0</v>
      </c>
      <c r="JG43" s="140" t="n">
        <v>0</v>
      </c>
      <c r="JH43" s="140" t="n">
        <v>0</v>
      </c>
      <c r="JI43" s="140" t="n">
        <v>0</v>
      </c>
      <c r="JJ43" s="140" t="n">
        <v>0</v>
      </c>
      <c r="JK43" s="140" t="n">
        <v>0</v>
      </c>
      <c r="JL43" s="140" t="n">
        <v>0</v>
      </c>
      <c r="JM43" s="140" t="n">
        <v>0</v>
      </c>
      <c r="JN43" s="140" t="n">
        <v>0</v>
      </c>
      <c r="JO43" s="140" t="n">
        <v>0</v>
      </c>
      <c r="JP43" s="140" t="n">
        <v>0</v>
      </c>
    </row>
    <row r="44" customFormat="false" ht="14.9" hidden="false" customHeight="false" outlineLevel="0" collapsed="false">
      <c r="A44" s="76"/>
      <c r="B44" s="76"/>
      <c r="C44" s="76"/>
      <c r="D44" s="76" t="s">
        <v>91</v>
      </c>
      <c r="E44" s="76"/>
      <c r="F44" s="141" t="n">
        <f aca="false">SUM(F42:F43)</f>
        <v>0</v>
      </c>
      <c r="G44" s="141" t="n">
        <f aca="false">SUM(G42:G43)</f>
        <v>38852.252</v>
      </c>
      <c r="H44" s="141" t="n">
        <f aca="false">SUM(H42:H43)</f>
        <v>375850.4</v>
      </c>
      <c r="I44" s="141" t="n">
        <f aca="false">SUM(I42:I43)</f>
        <v>0</v>
      </c>
      <c r="J44" s="141" t="n">
        <f aca="false">SUM(J42:J43)</f>
        <v>372016</v>
      </c>
      <c r="K44" s="141" t="n">
        <f aca="false">SUM(K42:K43)</f>
        <v>50028.422</v>
      </c>
      <c r="L44" s="141" t="n">
        <f aca="false">SUM(L42:L43)</f>
        <v>0</v>
      </c>
      <c r="M44" s="141" t="n">
        <f aca="false">SUM(M42:M43)</f>
        <v>0</v>
      </c>
      <c r="N44" s="141" t="n">
        <f aca="false">SUM(N42:N43)</f>
        <v>234372.6219104</v>
      </c>
      <c r="O44" s="141" t="n">
        <f aca="false">SUM(O42:O43)</f>
        <v>275520</v>
      </c>
      <c r="P44" s="141" t="n">
        <f aca="false">SUM(P42:P43)</f>
        <v>0</v>
      </c>
      <c r="Q44" s="141" t="n">
        <f aca="false">SUM(Q42:Q43)</f>
        <v>85349.966275</v>
      </c>
      <c r="R44" s="141" t="n">
        <f aca="false">SUM(R42:R43)</f>
        <v>0</v>
      </c>
      <c r="S44" s="141" t="n">
        <f aca="false">SUM(S42:S43)</f>
        <v>0</v>
      </c>
      <c r="T44" s="141" t="n">
        <f aca="false">SUM(T42:T43)</f>
        <v>0</v>
      </c>
      <c r="U44" s="141" t="n">
        <f aca="false">SUM(U42:U43)</f>
        <v>273499.948762</v>
      </c>
      <c r="V44" s="141" t="n">
        <f aca="false">SUM(V42:V43)</f>
        <v>0</v>
      </c>
      <c r="W44" s="141" t="n">
        <f aca="false">SUM(W42:W43)</f>
        <v>913851.381641344</v>
      </c>
      <c r="X44" s="141" t="n">
        <f aca="false">SUM(X42:X43)</f>
        <v>0</v>
      </c>
      <c r="Y44" s="141" t="n">
        <f aca="false">SUM(Y42:Y43)</f>
        <v>0</v>
      </c>
      <c r="Z44" s="141" t="n">
        <f aca="false">SUM(Z42:Z43)</f>
        <v>0</v>
      </c>
      <c r="AA44" s="141" t="n">
        <f aca="false">SUM(AA42:AA43)</f>
        <v>306706.275</v>
      </c>
      <c r="AB44" s="141" t="n">
        <f aca="false">SUM(AB42:AB43)</f>
        <v>0</v>
      </c>
      <c r="AC44" s="141" t="n">
        <f aca="false">SUM(AC42:AC43)</f>
        <v>0</v>
      </c>
      <c r="AD44" s="141" t="n">
        <f aca="false">SUM(AD42:AD43)</f>
        <v>49440</v>
      </c>
      <c r="AE44" s="141" t="n">
        <f aca="false">SUM(AE42:AE43)</f>
        <v>0</v>
      </c>
      <c r="AF44" s="141" t="n">
        <f aca="false">SUM(AF42:AF43)</f>
        <v>0</v>
      </c>
      <c r="AG44" s="141" t="n">
        <f aca="false">SUM(AG42:AG43)</f>
        <v>0</v>
      </c>
      <c r="AH44" s="141" t="n">
        <f aca="false">SUM(AH42:AH43)</f>
        <v>0</v>
      </c>
      <c r="AI44" s="141" t="n">
        <f aca="false">SUM(AI42:AI43)</f>
        <v>0</v>
      </c>
      <c r="AJ44" s="141" t="n">
        <f aca="false">SUM(AJ42:AJ43)</f>
        <v>0</v>
      </c>
      <c r="AK44" s="141" t="n">
        <f aca="false">SUM(AK42:AK43)</f>
        <v>0</v>
      </c>
      <c r="AL44" s="141" t="n">
        <f aca="false">SUM(AL42:AL43)</f>
        <v>0</v>
      </c>
      <c r="AM44" s="141" t="n">
        <f aca="false">SUM(AM42:AM43)</f>
        <v>0</v>
      </c>
      <c r="AN44" s="141" t="n">
        <f aca="false">SUM(AN42:AN43)</f>
        <v>0</v>
      </c>
      <c r="AO44" s="141" t="n">
        <f aca="false">SUM(AO42:AO43)</f>
        <v>0</v>
      </c>
      <c r="AP44" s="141" t="n">
        <f aca="false">SUM(AP42:AP43)</f>
        <v>375200.128216</v>
      </c>
      <c r="AQ44" s="141" t="n">
        <f aca="false">SUM(AQ42:AQ43)</f>
        <v>0</v>
      </c>
      <c r="AR44" s="141" t="n">
        <f aca="false">SUM(AR42:AR43)</f>
        <v>0</v>
      </c>
      <c r="AS44" s="141" t="n">
        <f aca="false">SUM(AS42:AS43)</f>
        <v>0</v>
      </c>
      <c r="AT44" s="141" t="n">
        <f aca="false">SUM(AT42:AT43)</f>
        <v>0</v>
      </c>
      <c r="AU44" s="141" t="n">
        <f aca="false">SUM(AU42:AU43)</f>
        <v>0</v>
      </c>
      <c r="AV44" s="141" t="n">
        <f aca="false">SUM(AV42:AV43)</f>
        <v>65835.4928</v>
      </c>
      <c r="AW44" s="141" t="n">
        <f aca="false">SUM(AW42:AW43)</f>
        <v>0</v>
      </c>
      <c r="AX44" s="141" t="n">
        <f aca="false">SUM(AX42:AX43)</f>
        <v>0</v>
      </c>
      <c r="AY44" s="141" t="n">
        <f aca="false">SUM(AY42:AY43)</f>
        <v>0</v>
      </c>
      <c r="AZ44" s="141" t="n">
        <f aca="false">SUM(AZ42:AZ43)</f>
        <v>0</v>
      </c>
      <c r="BA44" s="141" t="n">
        <f aca="false">SUM(BA42:BA43)</f>
        <v>0</v>
      </c>
      <c r="BB44" s="141" t="n">
        <f aca="false">SUM(BB42:BB43)</f>
        <v>297199.846015</v>
      </c>
      <c r="BC44" s="141" t="n">
        <f aca="false">SUM(BC42:BC43)</f>
        <v>0</v>
      </c>
      <c r="BD44" s="141" t="n">
        <f aca="false">SUM(BD42:BD43)</f>
        <v>0</v>
      </c>
      <c r="BE44" s="141" t="n">
        <f aca="false">SUM(BE42:BE43)</f>
        <v>0</v>
      </c>
      <c r="BF44" s="141" t="n">
        <f aca="false">SUM(BF42:BF43)</f>
        <v>537147.40295316</v>
      </c>
      <c r="BG44" s="141" t="n">
        <f aca="false">SUM(BG42:BG43)</f>
        <v>363000.0834975</v>
      </c>
      <c r="BH44" s="141" t="n">
        <f aca="false">SUM(BH42:BH43)</f>
        <v>0</v>
      </c>
      <c r="BI44" s="141" t="n">
        <f aca="false">SUM(BI42:BI43)</f>
        <v>0</v>
      </c>
      <c r="BJ44" s="141" t="n">
        <f aca="false">SUM(BJ42:BJ43)</f>
        <v>0</v>
      </c>
      <c r="BK44" s="141" t="n">
        <f aca="false">SUM(BK42:BK43)</f>
        <v>0</v>
      </c>
      <c r="BL44" s="141" t="n">
        <f aca="false">SUM(BL42:BL43)</f>
        <v>0</v>
      </c>
      <c r="BM44" s="141" t="n">
        <f aca="false">SUM(BM42:BM43)</f>
        <v>0</v>
      </c>
      <c r="BN44" s="141" t="n">
        <f aca="false">SUM(BN42:BN43)</f>
        <v>314674.2208</v>
      </c>
      <c r="BO44" s="141" t="n">
        <f aca="false">SUM(BO42:BO43)</f>
        <v>0</v>
      </c>
      <c r="BP44" s="141" t="n">
        <f aca="false">SUM(BP42:BP43)</f>
        <v>262471.456</v>
      </c>
      <c r="BQ44" s="141" t="n">
        <f aca="false">SUM(BQ42:BQ43)</f>
        <v>0</v>
      </c>
      <c r="BR44" s="141" t="n">
        <f aca="false">SUM(BR42:BR43)</f>
        <v>0</v>
      </c>
      <c r="BS44" s="141" t="n">
        <f aca="false">SUM(BS42:BS43)</f>
        <v>0</v>
      </c>
      <c r="BT44" s="141" t="n">
        <f aca="false">SUM(BT42:BT43)</f>
        <v>66879</v>
      </c>
      <c r="BU44" s="141" t="n">
        <f aca="false">SUM(BU42:BU43)</f>
        <v>0</v>
      </c>
      <c r="BV44" s="141" t="n">
        <f aca="false">SUM(BV42:BV43)</f>
        <v>0</v>
      </c>
      <c r="BW44" s="141" t="n">
        <f aca="false">SUM(BW42:BW43)</f>
        <v>145861.92</v>
      </c>
      <c r="BX44" s="141" t="n">
        <f aca="false">SUM(BX42:BX43)</f>
        <v>0</v>
      </c>
      <c r="BY44" s="141" t="n">
        <f aca="false">SUM(BY42:BY43)</f>
        <v>0</v>
      </c>
      <c r="BZ44" s="141" t="n">
        <f aca="false">SUM(BZ42:BZ43)</f>
        <v>0</v>
      </c>
      <c r="CA44" s="141" t="n">
        <f aca="false">SUM(CA42:CA43)</f>
        <v>401310.0933255</v>
      </c>
      <c r="CB44" s="141" t="n">
        <f aca="false">SUM(CB42:CB43)</f>
        <v>0</v>
      </c>
      <c r="CC44" s="141" t="n">
        <f aca="false">SUM(CC42:CC43)</f>
        <v>179426</v>
      </c>
      <c r="CD44" s="141" t="n">
        <f aca="false">SUM(CD42:CD43)</f>
        <v>0</v>
      </c>
      <c r="CE44" s="141" t="n">
        <f aca="false">SUM(CE42:CE43)</f>
        <v>372683.466</v>
      </c>
      <c r="CF44" s="141" t="n">
        <f aca="false">SUM(CF42:CF43)</f>
        <v>0</v>
      </c>
      <c r="CG44" s="141" t="n">
        <f aca="false">SUM(CG42:CG43)</f>
        <v>54925.14</v>
      </c>
      <c r="CH44" s="141" t="n">
        <f aca="false">SUM(CH42:CH43)</f>
        <v>0</v>
      </c>
      <c r="CI44" s="141" t="n">
        <f aca="false">SUM(CI42:CI43)</f>
        <v>574009.16</v>
      </c>
      <c r="CJ44" s="141" t="n">
        <f aca="false">SUM(CJ42:CJ43)</f>
        <v>440846.54725</v>
      </c>
      <c r="CK44" s="141" t="n">
        <f aca="false">SUM(CK42:CK43)</f>
        <v>145450</v>
      </c>
      <c r="CL44" s="141" t="n">
        <f aca="false">SUM(CL42:CL43)</f>
        <v>0</v>
      </c>
      <c r="CM44" s="141" t="n">
        <f aca="false">SUM(CM42:CM43)</f>
        <v>0</v>
      </c>
      <c r="CN44" s="141" t="n">
        <f aca="false">SUM(CN42:CN43)</f>
        <v>0</v>
      </c>
      <c r="CO44" s="141" t="n">
        <f aca="false">SUM(CO42:CO43)</f>
        <v>0</v>
      </c>
      <c r="CP44" s="141" t="n">
        <f aca="false">SUM(CP42:CP43)</f>
        <v>15750</v>
      </c>
      <c r="CQ44" s="141" t="n">
        <f aca="false">SUM(CQ42:CQ43)</f>
        <v>0</v>
      </c>
      <c r="CR44" s="141" t="n">
        <f aca="false">SUM(CR42:CR43)</f>
        <v>0</v>
      </c>
      <c r="CS44" s="141" t="n">
        <f aca="false">SUM(CS42:CS43)</f>
        <v>561350</v>
      </c>
      <c r="CT44" s="141" t="n">
        <f aca="false">SUM(CT42:CT43)</f>
        <v>0</v>
      </c>
      <c r="CU44" s="141" t="n">
        <f aca="false">SUM(CU42:CU43)</f>
        <v>460296.394</v>
      </c>
      <c r="CV44" s="141" t="n">
        <f aca="false">SUM(CV42:CV43)</f>
        <v>0</v>
      </c>
      <c r="CW44" s="141" t="n">
        <f aca="false">SUM(CW42:CW43)</f>
        <v>0</v>
      </c>
      <c r="CX44" s="141" t="n">
        <f aca="false">SUM(CX42:CX43)</f>
        <v>0</v>
      </c>
      <c r="CY44" s="141" t="n">
        <f aca="false">SUM(CY42:CY43)</f>
        <v>0</v>
      </c>
      <c r="CZ44" s="141" t="n">
        <f aca="false">SUM(CZ42:CZ43)</f>
        <v>0</v>
      </c>
      <c r="DA44" s="141" t="n">
        <f aca="false">SUM(DA42:DA43)</f>
        <v>220218.912</v>
      </c>
      <c r="DB44" s="141" t="n">
        <f aca="false">SUM(DB42:DB43)</f>
        <v>0</v>
      </c>
      <c r="DC44" s="141" t="n">
        <f aca="false">SUM(DC42:DC43)</f>
        <v>165510.0771804</v>
      </c>
      <c r="DD44" s="141" t="n">
        <f aca="false">SUM(DD42:DD43)</f>
        <v>0</v>
      </c>
      <c r="DE44" s="141" t="n">
        <f aca="false">SUM(DE42:DE43)</f>
        <v>0</v>
      </c>
      <c r="DF44" s="141" t="n">
        <f aca="false">SUM(DF42:DF43)</f>
        <v>0</v>
      </c>
      <c r="DG44" s="141" t="n">
        <f aca="false">SUM(DG42:DG43)</f>
        <v>32122.675</v>
      </c>
      <c r="DH44" s="141" t="n">
        <f aca="false">SUM(DH42:DH43)</f>
        <v>0</v>
      </c>
      <c r="DI44" s="141" t="n">
        <f aca="false">SUM(DI42:DI43)</f>
        <v>0</v>
      </c>
      <c r="DJ44" s="141" t="n">
        <f aca="false">SUM(DJ42:DJ43)</f>
        <v>0</v>
      </c>
      <c r="DK44" s="141" t="n">
        <f aca="false">SUM(DK42:DK43)</f>
        <v>0</v>
      </c>
      <c r="DL44" s="141" t="n">
        <f aca="false">SUM(DL42:DL43)</f>
        <v>65440.061548916</v>
      </c>
      <c r="DM44" s="141" t="n">
        <f aca="false">SUM(DM42:DM43)</f>
        <v>0</v>
      </c>
      <c r="DN44" s="141" t="n">
        <f aca="false">SUM(DN42:DN43)</f>
        <v>0</v>
      </c>
      <c r="DO44" s="141" t="n">
        <f aca="false">SUM(DO42:DO43)</f>
        <v>0</v>
      </c>
      <c r="DP44" s="141" t="n">
        <f aca="false">SUM(DP42:DP43)</f>
        <v>0</v>
      </c>
      <c r="DQ44" s="141" t="n">
        <f aca="false">SUM(DQ42:DQ43)</f>
        <v>0</v>
      </c>
      <c r="DR44" s="141" t="n">
        <f aca="false">SUM(DR42:DR43)</f>
        <v>0</v>
      </c>
      <c r="DS44" s="141" t="n">
        <f aca="false">SUM(DS42:DS43)</f>
        <v>0</v>
      </c>
      <c r="DT44" s="141" t="n">
        <f aca="false">SUM(DT42:DT43)</f>
        <v>0</v>
      </c>
      <c r="DU44" s="141" t="n">
        <f aca="false">SUM(DU42:DU43)</f>
        <v>0</v>
      </c>
      <c r="DV44" s="141" t="n">
        <f aca="false">SUM(DV42:DV43)</f>
        <v>0</v>
      </c>
      <c r="DW44" s="141" t="n">
        <f aca="false">SUM(DW42:DW43)</f>
        <v>0</v>
      </c>
      <c r="DX44" s="141" t="n">
        <f aca="false">SUM(DX42:DX43)</f>
        <v>858135.5</v>
      </c>
      <c r="DY44" s="141" t="n">
        <f aca="false">SUM(DY42:DY43)</f>
        <v>0</v>
      </c>
      <c r="DZ44" s="141" t="n">
        <f aca="false">SUM(DZ42:DZ43)</f>
        <v>0</v>
      </c>
      <c r="EA44" s="141" t="n">
        <f aca="false">SUM(EA42:EA43)</f>
        <v>465225.17259</v>
      </c>
      <c r="EB44" s="141" t="n">
        <f aca="false">SUM(EB42:EB43)</f>
        <v>592148</v>
      </c>
      <c r="EC44" s="141" t="n">
        <f aca="false">SUM(EC42:EC43)</f>
        <v>0</v>
      </c>
      <c r="ED44" s="141" t="n">
        <f aca="false">SUM(ED42:ED43)</f>
        <v>321597</v>
      </c>
      <c r="EE44" s="141" t="n">
        <f aca="false">SUM(EE42:EE43)</f>
        <v>0</v>
      </c>
      <c r="EF44" s="141" t="n">
        <f aca="false">SUM(EF42:EF43)</f>
        <v>186124.96567375</v>
      </c>
      <c r="EG44" s="141" t="n">
        <f aca="false">SUM(EG42:EG43)</f>
        <v>107520</v>
      </c>
      <c r="EH44" s="0"/>
      <c r="EI44" s="109" t="n">
        <f aca="false">ROUND(SUM(F44:EG44),5)</f>
        <v>11623845.98244</v>
      </c>
      <c r="EK44" s="139" t="n">
        <v>13325.1196</v>
      </c>
      <c r="EM44" s="140" t="n">
        <v>0</v>
      </c>
      <c r="EN44" s="140" t="n">
        <v>0</v>
      </c>
      <c r="EO44" s="140" t="n">
        <v>0</v>
      </c>
      <c r="EP44" s="140" t="n">
        <v>0</v>
      </c>
      <c r="EQ44" s="140" t="n">
        <v>0</v>
      </c>
      <c r="ER44" s="140" t="n">
        <v>0</v>
      </c>
      <c r="ES44" s="140" t="n">
        <v>0</v>
      </c>
      <c r="ET44" s="140" t="n">
        <v>0</v>
      </c>
      <c r="EU44" s="140" t="n">
        <v>0</v>
      </c>
      <c r="EV44" s="140" t="n">
        <v>0</v>
      </c>
      <c r="EW44" s="140" t="n">
        <v>0</v>
      </c>
      <c r="EX44" s="140" t="n">
        <v>0</v>
      </c>
      <c r="EY44" s="140" t="n">
        <v>0</v>
      </c>
      <c r="EZ44" s="140" t="n">
        <v>0</v>
      </c>
      <c r="FA44" s="140" t="n">
        <v>0</v>
      </c>
      <c r="FB44" s="140" t="n">
        <v>0</v>
      </c>
      <c r="FC44" s="140" t="n">
        <v>0</v>
      </c>
      <c r="FD44" s="140" t="n">
        <v>0</v>
      </c>
      <c r="FE44" s="140" t="n">
        <v>0</v>
      </c>
      <c r="FF44" s="140" t="n">
        <v>0</v>
      </c>
      <c r="FG44" s="140" t="n">
        <v>0</v>
      </c>
      <c r="FH44" s="140" t="n">
        <v>0</v>
      </c>
      <c r="FI44" s="140" t="n">
        <v>0</v>
      </c>
      <c r="FJ44" s="140" t="n">
        <v>0</v>
      </c>
      <c r="FK44" s="140" t="n">
        <v>0</v>
      </c>
      <c r="FL44" s="140" t="n">
        <v>0</v>
      </c>
      <c r="FM44" s="140" t="n">
        <v>0</v>
      </c>
      <c r="FN44" s="140" t="n">
        <v>0</v>
      </c>
      <c r="FO44" s="140" t="n">
        <v>0</v>
      </c>
      <c r="FP44" s="140" t="n">
        <v>0</v>
      </c>
      <c r="FQ44" s="140" t="n">
        <v>0</v>
      </c>
      <c r="FR44" s="140" t="n">
        <v>0</v>
      </c>
      <c r="FS44" s="140" t="n">
        <v>0</v>
      </c>
      <c r="FT44" s="140" t="n">
        <v>0</v>
      </c>
      <c r="FU44" s="140" t="n">
        <v>0</v>
      </c>
      <c r="FV44" s="140" t="n">
        <v>0</v>
      </c>
      <c r="FW44" s="140" t="n">
        <v>0</v>
      </c>
      <c r="FX44" s="140" t="n">
        <v>0</v>
      </c>
      <c r="FY44" s="140" t="n">
        <v>0</v>
      </c>
      <c r="FZ44" s="140" t="n">
        <v>0</v>
      </c>
      <c r="GA44" s="140" t="n">
        <v>0</v>
      </c>
      <c r="GB44" s="140" t="n">
        <v>0</v>
      </c>
      <c r="GC44" s="140" t="n">
        <v>0</v>
      </c>
      <c r="GD44" s="140" t="n">
        <v>0</v>
      </c>
      <c r="GE44" s="140" t="n">
        <v>0</v>
      </c>
      <c r="GF44" s="140" t="n">
        <v>0</v>
      </c>
      <c r="GG44" s="140" t="n">
        <v>0</v>
      </c>
      <c r="GH44" s="140" t="n">
        <v>0</v>
      </c>
      <c r="GI44" s="140" t="n">
        <v>0</v>
      </c>
      <c r="GJ44" s="140" t="n">
        <v>0</v>
      </c>
      <c r="GK44" s="140" t="n">
        <v>0</v>
      </c>
      <c r="GL44" s="140" t="n">
        <v>0</v>
      </c>
      <c r="GM44" s="140" t="n">
        <v>0</v>
      </c>
      <c r="GN44" s="140" t="n">
        <v>0</v>
      </c>
      <c r="GO44" s="140" t="n">
        <v>0</v>
      </c>
      <c r="GP44" s="140" t="n">
        <v>0</v>
      </c>
      <c r="GQ44" s="140" t="n">
        <v>0</v>
      </c>
      <c r="GR44" s="140" t="n">
        <v>0</v>
      </c>
      <c r="GS44" s="140" t="n">
        <v>0</v>
      </c>
      <c r="GT44" s="140" t="n">
        <v>0</v>
      </c>
      <c r="GU44" s="140" t="n">
        <v>0</v>
      </c>
      <c r="GV44" s="140" t="n">
        <v>0</v>
      </c>
      <c r="GW44" s="140" t="n">
        <v>0</v>
      </c>
      <c r="GX44" s="140" t="n">
        <v>0</v>
      </c>
      <c r="GY44" s="140" t="n">
        <v>0</v>
      </c>
      <c r="GZ44" s="140" t="n">
        <v>0</v>
      </c>
      <c r="HA44" s="140" t="n">
        <v>0</v>
      </c>
      <c r="HB44" s="140" t="n">
        <v>0</v>
      </c>
      <c r="HC44" s="140" t="n">
        <v>0</v>
      </c>
      <c r="HD44" s="140" t="n">
        <v>0</v>
      </c>
      <c r="HE44" s="140" t="n">
        <v>0</v>
      </c>
      <c r="HF44" s="140" t="n">
        <v>0</v>
      </c>
      <c r="HG44" s="140" t="n">
        <v>0</v>
      </c>
      <c r="HH44" s="140" t="n">
        <v>0</v>
      </c>
      <c r="HI44" s="140" t="n">
        <v>0</v>
      </c>
      <c r="HJ44" s="140" t="n">
        <v>0</v>
      </c>
      <c r="HK44" s="140" t="n">
        <v>0</v>
      </c>
      <c r="HL44" s="140" t="n">
        <v>0</v>
      </c>
      <c r="HM44" s="140" t="n">
        <v>0</v>
      </c>
      <c r="HN44" s="140" t="n">
        <v>0</v>
      </c>
      <c r="HO44" s="140" t="n">
        <v>0</v>
      </c>
      <c r="HP44" s="140" t="n">
        <v>0</v>
      </c>
      <c r="HQ44" s="140" t="n">
        <v>0</v>
      </c>
      <c r="HR44" s="140" t="n">
        <v>0</v>
      </c>
      <c r="HS44" s="140" t="n">
        <v>0</v>
      </c>
      <c r="HT44" s="140" t="n">
        <v>0</v>
      </c>
      <c r="HU44" s="140" t="n">
        <v>0</v>
      </c>
      <c r="HV44" s="140" t="n">
        <v>0</v>
      </c>
      <c r="HW44" s="140" t="n">
        <v>0</v>
      </c>
      <c r="HX44" s="140" t="n">
        <v>0</v>
      </c>
      <c r="HY44" s="140" t="n">
        <v>0</v>
      </c>
      <c r="HZ44" s="140" t="n">
        <v>0</v>
      </c>
      <c r="IA44" s="140" t="n">
        <v>0</v>
      </c>
      <c r="IB44" s="140" t="n">
        <v>0</v>
      </c>
      <c r="IC44" s="140" t="n">
        <v>0</v>
      </c>
      <c r="ID44" s="140" t="n">
        <v>0</v>
      </c>
      <c r="IE44" s="140" t="n">
        <v>0</v>
      </c>
      <c r="IF44" s="140" t="n">
        <v>0</v>
      </c>
      <c r="IG44" s="140" t="n">
        <v>0</v>
      </c>
      <c r="IH44" s="140" t="n">
        <v>0</v>
      </c>
      <c r="II44" s="140" t="n">
        <v>0</v>
      </c>
      <c r="IJ44" s="140" t="n">
        <v>0</v>
      </c>
      <c r="IK44" s="140" t="n">
        <v>0</v>
      </c>
      <c r="IL44" s="140" t="n">
        <v>0</v>
      </c>
      <c r="IM44" s="140" t="n">
        <v>0</v>
      </c>
      <c r="IN44" s="140" t="n">
        <v>0</v>
      </c>
      <c r="IO44" s="140" t="n">
        <v>0</v>
      </c>
      <c r="IP44" s="140" t="n">
        <v>0</v>
      </c>
      <c r="IQ44" s="140" t="n">
        <v>0</v>
      </c>
      <c r="IR44" s="140" t="n">
        <v>0</v>
      </c>
      <c r="IS44" s="140" t="n">
        <v>0</v>
      </c>
      <c r="IT44" s="140" t="n">
        <v>0</v>
      </c>
      <c r="IU44" s="140" t="n">
        <v>0</v>
      </c>
      <c r="IV44" s="140" t="n">
        <v>0</v>
      </c>
      <c r="IW44" s="140" t="n">
        <v>0</v>
      </c>
      <c r="IX44" s="140" t="n">
        <v>0</v>
      </c>
      <c r="IY44" s="140" t="n">
        <v>0</v>
      </c>
      <c r="IZ44" s="140" t="n">
        <v>0</v>
      </c>
      <c r="JA44" s="140" t="n">
        <v>0</v>
      </c>
      <c r="JB44" s="140" t="n">
        <v>0</v>
      </c>
      <c r="JC44" s="140" t="n">
        <v>0</v>
      </c>
      <c r="JD44" s="140" t="n">
        <v>0</v>
      </c>
      <c r="JE44" s="140" t="n">
        <v>0</v>
      </c>
      <c r="JF44" s="140" t="n">
        <v>0</v>
      </c>
      <c r="JG44" s="140" t="n">
        <v>0</v>
      </c>
      <c r="JH44" s="140" t="n">
        <v>0</v>
      </c>
      <c r="JI44" s="140" t="n">
        <v>0</v>
      </c>
      <c r="JJ44" s="140" t="n">
        <v>0</v>
      </c>
      <c r="JK44" s="140" t="n">
        <v>0</v>
      </c>
      <c r="JL44" s="140" t="n">
        <v>0</v>
      </c>
      <c r="JM44" s="140" t="n">
        <v>0</v>
      </c>
      <c r="JN44" s="140" t="n">
        <v>0</v>
      </c>
      <c r="JO44" s="140" t="n">
        <v>0</v>
      </c>
      <c r="JP44" s="140" t="n">
        <v>0</v>
      </c>
    </row>
    <row r="45" customFormat="false" ht="30" hidden="false" customHeight="true" outlineLevel="0" collapsed="false">
      <c r="A45" s="76"/>
      <c r="B45" s="76"/>
      <c r="C45" s="76"/>
      <c r="D45" s="76" t="s">
        <v>19</v>
      </c>
      <c r="E45" s="76"/>
      <c r="F45" s="142" t="n">
        <v>0</v>
      </c>
      <c r="G45" s="142" t="n">
        <v>0</v>
      </c>
      <c r="H45" s="142" t="n">
        <v>0</v>
      </c>
      <c r="I45" s="142" t="n">
        <v>0</v>
      </c>
      <c r="J45" s="142" t="n">
        <v>0</v>
      </c>
      <c r="K45" s="142" t="n">
        <v>0</v>
      </c>
      <c r="L45" s="142" t="n">
        <v>0</v>
      </c>
      <c r="M45" s="142" t="n">
        <v>0</v>
      </c>
      <c r="N45" s="142" t="n">
        <v>0</v>
      </c>
      <c r="O45" s="142" t="n">
        <v>0</v>
      </c>
      <c r="P45" s="142" t="n">
        <v>0</v>
      </c>
      <c r="Q45" s="142" t="n">
        <v>0</v>
      </c>
      <c r="R45" s="142" t="n">
        <v>0</v>
      </c>
      <c r="S45" s="142" t="n">
        <v>0</v>
      </c>
      <c r="T45" s="142" t="n">
        <v>0</v>
      </c>
      <c r="U45" s="142" t="n">
        <v>0</v>
      </c>
      <c r="V45" s="142"/>
      <c r="W45" s="142" t="n">
        <v>0</v>
      </c>
      <c r="X45" s="142"/>
      <c r="Y45" s="142" t="n">
        <v>0</v>
      </c>
      <c r="Z45" s="142" t="n">
        <v>0</v>
      </c>
      <c r="AA45" s="142" t="n">
        <v>0</v>
      </c>
      <c r="AB45" s="142" t="n">
        <v>0</v>
      </c>
      <c r="AC45" s="142" t="n">
        <v>0</v>
      </c>
      <c r="AD45" s="142" t="n">
        <v>0</v>
      </c>
      <c r="AE45" s="142" t="n">
        <v>0</v>
      </c>
      <c r="AF45" s="142" t="n">
        <v>0</v>
      </c>
      <c r="AG45" s="142" t="n">
        <v>0</v>
      </c>
      <c r="AH45" s="142" t="n">
        <v>0</v>
      </c>
      <c r="AI45" s="142" t="n">
        <v>0</v>
      </c>
      <c r="AJ45" s="142" t="n">
        <v>0</v>
      </c>
      <c r="AK45" s="142" t="n">
        <v>0</v>
      </c>
      <c r="AL45" s="142" t="n">
        <v>0</v>
      </c>
      <c r="AM45" s="142" t="n">
        <v>0</v>
      </c>
      <c r="AN45" s="142" t="n">
        <v>0</v>
      </c>
      <c r="AO45" s="142" t="n">
        <v>0</v>
      </c>
      <c r="AP45" s="142" t="n">
        <v>0</v>
      </c>
      <c r="AQ45" s="142" t="n">
        <v>0</v>
      </c>
      <c r="AR45" s="142" t="n">
        <v>0</v>
      </c>
      <c r="AS45" s="142" t="n">
        <v>0</v>
      </c>
      <c r="AT45" s="142" t="n">
        <v>0</v>
      </c>
      <c r="AU45" s="142" t="n">
        <v>0</v>
      </c>
      <c r="AV45" s="142" t="n">
        <v>0</v>
      </c>
      <c r="AW45" s="142" t="n">
        <v>0</v>
      </c>
      <c r="AX45" s="142" t="n">
        <v>0</v>
      </c>
      <c r="AY45" s="142" t="n">
        <v>0</v>
      </c>
      <c r="AZ45" s="142" t="n">
        <v>0</v>
      </c>
      <c r="BA45" s="142" t="n">
        <v>0</v>
      </c>
      <c r="BB45" s="142" t="n">
        <v>0</v>
      </c>
      <c r="BC45" s="142" t="n">
        <v>0</v>
      </c>
      <c r="BD45" s="142" t="n">
        <v>0</v>
      </c>
      <c r="BE45" s="142" t="n">
        <v>0</v>
      </c>
      <c r="BF45" s="142" t="n">
        <v>0</v>
      </c>
      <c r="BG45" s="142" t="n">
        <v>0</v>
      </c>
      <c r="BH45" s="142" t="n">
        <v>0</v>
      </c>
      <c r="BI45" s="142" t="n">
        <v>0</v>
      </c>
      <c r="BJ45" s="142" t="n">
        <v>0</v>
      </c>
      <c r="BK45" s="142" t="n">
        <v>0</v>
      </c>
      <c r="BL45" s="142" t="n">
        <v>0</v>
      </c>
      <c r="BM45" s="142" t="n">
        <v>0</v>
      </c>
      <c r="BN45" s="142" t="n">
        <v>0</v>
      </c>
      <c r="BO45" s="142" t="n">
        <v>0</v>
      </c>
      <c r="BP45" s="142" t="n">
        <v>0</v>
      </c>
      <c r="BQ45" s="142" t="n">
        <v>0</v>
      </c>
      <c r="BR45" s="142" t="n">
        <v>0</v>
      </c>
      <c r="BS45" s="142" t="n">
        <v>0</v>
      </c>
      <c r="BT45" s="142" t="n">
        <v>0</v>
      </c>
      <c r="BU45" s="142" t="n">
        <v>0</v>
      </c>
      <c r="BV45" s="142" t="n">
        <v>0</v>
      </c>
      <c r="BW45" s="142" t="n">
        <v>0</v>
      </c>
      <c r="BX45" s="142" t="n">
        <v>0</v>
      </c>
      <c r="BY45" s="142" t="n">
        <v>0</v>
      </c>
      <c r="BZ45" s="142" t="n">
        <v>0</v>
      </c>
      <c r="CA45" s="142" t="n">
        <v>0</v>
      </c>
      <c r="CB45" s="142" t="n">
        <v>0</v>
      </c>
      <c r="CC45" s="142" t="n">
        <v>0</v>
      </c>
      <c r="CD45" s="142" t="n">
        <v>0</v>
      </c>
      <c r="CE45" s="142" t="n">
        <v>0</v>
      </c>
      <c r="CF45" s="142" t="n">
        <v>0</v>
      </c>
      <c r="CG45" s="142" t="n">
        <v>0</v>
      </c>
      <c r="CH45" s="142" t="n">
        <v>0</v>
      </c>
      <c r="CI45" s="142" t="n">
        <v>0</v>
      </c>
      <c r="CJ45" s="142" t="n">
        <v>0</v>
      </c>
      <c r="CK45" s="142" t="n">
        <v>0</v>
      </c>
      <c r="CL45" s="142"/>
      <c r="CM45" s="142" t="n">
        <v>0</v>
      </c>
      <c r="CN45" s="142" t="n">
        <v>0</v>
      </c>
      <c r="CO45" s="142" t="n">
        <v>0</v>
      </c>
      <c r="CP45" s="142" t="n">
        <v>0</v>
      </c>
      <c r="CQ45" s="142" t="n">
        <v>0</v>
      </c>
      <c r="CR45" s="142" t="n">
        <v>0</v>
      </c>
      <c r="CS45" s="142" t="n">
        <v>0</v>
      </c>
      <c r="CT45" s="142" t="n">
        <v>0</v>
      </c>
      <c r="CU45" s="142" t="n">
        <v>0</v>
      </c>
      <c r="CV45" s="142" t="n">
        <v>0</v>
      </c>
      <c r="CW45" s="142" t="n">
        <v>0</v>
      </c>
      <c r="CX45" s="142" t="n">
        <v>0</v>
      </c>
      <c r="CY45" s="142" t="n">
        <v>0</v>
      </c>
      <c r="CZ45" s="142" t="n">
        <v>0</v>
      </c>
      <c r="DA45" s="142" t="n">
        <v>0</v>
      </c>
      <c r="DB45" s="142" t="n">
        <v>0</v>
      </c>
      <c r="DC45" s="142" t="n">
        <v>0</v>
      </c>
      <c r="DD45" s="142" t="n">
        <v>0</v>
      </c>
      <c r="DE45" s="142" t="n">
        <v>0</v>
      </c>
      <c r="DF45" s="142" t="n">
        <v>0</v>
      </c>
      <c r="DG45" s="142" t="n">
        <v>0</v>
      </c>
      <c r="DH45" s="142" t="n">
        <v>0</v>
      </c>
      <c r="DI45" s="142" t="n">
        <v>0</v>
      </c>
      <c r="DJ45" s="142" t="n">
        <v>0</v>
      </c>
      <c r="DK45" s="142" t="n">
        <v>0</v>
      </c>
      <c r="DL45" s="142" t="n">
        <v>0</v>
      </c>
      <c r="DM45" s="142" t="n">
        <v>0</v>
      </c>
      <c r="DN45" s="142" t="n">
        <v>0</v>
      </c>
      <c r="DO45" s="142" t="n">
        <v>0</v>
      </c>
      <c r="DP45" s="142"/>
      <c r="DQ45" s="142" t="n">
        <v>0</v>
      </c>
      <c r="DR45" s="142" t="n">
        <v>0</v>
      </c>
      <c r="DS45" s="142" t="n">
        <v>0</v>
      </c>
      <c r="DT45" s="142" t="n">
        <v>0</v>
      </c>
      <c r="DU45" s="142" t="n">
        <v>0</v>
      </c>
      <c r="DV45" s="142" t="n">
        <v>0</v>
      </c>
      <c r="DW45" s="142"/>
      <c r="DX45" s="142" t="n">
        <v>0</v>
      </c>
      <c r="DY45" s="142" t="n">
        <v>0</v>
      </c>
      <c r="DZ45" s="142" t="n">
        <v>0</v>
      </c>
      <c r="EA45" s="142" t="n">
        <v>0</v>
      </c>
      <c r="EB45" s="142" t="n">
        <v>0</v>
      </c>
      <c r="EC45" s="142" t="n">
        <v>0</v>
      </c>
      <c r="ED45" s="142" t="n">
        <v>0</v>
      </c>
      <c r="EE45" s="142" t="n">
        <v>0</v>
      </c>
      <c r="EF45" s="142" t="n">
        <v>0</v>
      </c>
      <c r="EG45" s="142" t="n">
        <v>0</v>
      </c>
      <c r="EH45" s="0"/>
      <c r="EI45" s="113" t="n">
        <f aca="false">ROUND(SUM(F45:EG45),5)</f>
        <v>0</v>
      </c>
      <c r="EK45" s="139" t="n">
        <v>5871</v>
      </c>
      <c r="EM45" s="140" t="n">
        <v>0</v>
      </c>
      <c r="EN45" s="140" t="n">
        <v>0</v>
      </c>
      <c r="EO45" s="140" t="n">
        <v>0</v>
      </c>
      <c r="EP45" s="140" t="n">
        <v>0</v>
      </c>
      <c r="EQ45" s="140" t="n">
        <v>0</v>
      </c>
      <c r="ER45" s="140" t="n">
        <v>0</v>
      </c>
      <c r="ES45" s="140" t="n">
        <v>0</v>
      </c>
      <c r="ET45" s="140" t="n">
        <v>0</v>
      </c>
      <c r="EU45" s="140" t="n">
        <v>0</v>
      </c>
      <c r="EV45" s="140" t="n">
        <v>0</v>
      </c>
      <c r="EW45" s="140" t="n">
        <v>0</v>
      </c>
      <c r="EX45" s="140" t="n">
        <v>0</v>
      </c>
      <c r="EY45" s="140" t="n">
        <v>0</v>
      </c>
      <c r="EZ45" s="140" t="n">
        <v>0</v>
      </c>
      <c r="FA45" s="140" t="n">
        <v>0</v>
      </c>
      <c r="FB45" s="140" t="n">
        <v>0</v>
      </c>
      <c r="FC45" s="140" t="n">
        <v>0</v>
      </c>
      <c r="FD45" s="140" t="n">
        <v>0</v>
      </c>
      <c r="FE45" s="140" t="n">
        <v>0</v>
      </c>
      <c r="FF45" s="140" t="n">
        <v>0</v>
      </c>
      <c r="FG45" s="140" t="n">
        <v>0</v>
      </c>
      <c r="FH45" s="140" t="n">
        <v>0</v>
      </c>
      <c r="FI45" s="140" t="n">
        <v>0</v>
      </c>
      <c r="FJ45" s="140" t="n">
        <v>0</v>
      </c>
      <c r="FK45" s="140" t="n">
        <v>0</v>
      </c>
      <c r="FL45" s="140" t="n">
        <v>0</v>
      </c>
      <c r="FM45" s="140" t="n">
        <v>0</v>
      </c>
      <c r="FN45" s="140" t="n">
        <v>0</v>
      </c>
      <c r="FO45" s="140" t="n">
        <v>0</v>
      </c>
      <c r="FP45" s="140" t="n">
        <v>0</v>
      </c>
      <c r="FQ45" s="140" t="n">
        <v>0</v>
      </c>
      <c r="FR45" s="140" t="n">
        <v>0</v>
      </c>
      <c r="FS45" s="140" t="n">
        <v>0</v>
      </c>
      <c r="FT45" s="140" t="n">
        <v>0</v>
      </c>
      <c r="FU45" s="140" t="n">
        <v>0</v>
      </c>
      <c r="FV45" s="140" t="n">
        <v>0</v>
      </c>
      <c r="FW45" s="140" t="n">
        <v>0</v>
      </c>
      <c r="FX45" s="140" t="n">
        <v>0</v>
      </c>
      <c r="FY45" s="140" t="n">
        <v>0</v>
      </c>
      <c r="FZ45" s="140" t="n">
        <v>0</v>
      </c>
      <c r="GA45" s="140" t="n">
        <v>0</v>
      </c>
      <c r="GB45" s="140" t="n">
        <v>0</v>
      </c>
      <c r="GC45" s="140" t="n">
        <v>0</v>
      </c>
      <c r="GD45" s="140" t="n">
        <v>0</v>
      </c>
      <c r="GE45" s="140" t="n">
        <v>0</v>
      </c>
      <c r="GF45" s="140" t="n">
        <v>0</v>
      </c>
      <c r="GG45" s="140" t="n">
        <v>0</v>
      </c>
      <c r="GH45" s="140" t="n">
        <v>0</v>
      </c>
      <c r="GI45" s="140" t="n">
        <v>0</v>
      </c>
      <c r="GJ45" s="140" t="n">
        <v>0</v>
      </c>
      <c r="GK45" s="140" t="n">
        <v>0</v>
      </c>
      <c r="GL45" s="140" t="n">
        <v>0</v>
      </c>
      <c r="GM45" s="140" t="n">
        <v>0</v>
      </c>
      <c r="GN45" s="140" t="n">
        <v>0</v>
      </c>
      <c r="GO45" s="140" t="n">
        <v>0</v>
      </c>
      <c r="GP45" s="140" t="n">
        <v>0</v>
      </c>
      <c r="GQ45" s="140" t="n">
        <v>0</v>
      </c>
      <c r="GR45" s="140" t="n">
        <v>0</v>
      </c>
      <c r="GS45" s="140" t="n">
        <v>0</v>
      </c>
      <c r="GT45" s="140" t="n">
        <v>0</v>
      </c>
      <c r="GU45" s="140" t="n">
        <v>0</v>
      </c>
      <c r="GV45" s="140" t="n">
        <v>0</v>
      </c>
      <c r="GW45" s="140" t="n">
        <v>0</v>
      </c>
      <c r="GX45" s="140" t="n">
        <v>0</v>
      </c>
      <c r="GY45" s="140" t="n">
        <v>0</v>
      </c>
      <c r="GZ45" s="140" t="n">
        <v>0</v>
      </c>
      <c r="HA45" s="140" t="n">
        <v>0</v>
      </c>
      <c r="HB45" s="140" t="n">
        <v>0</v>
      </c>
      <c r="HC45" s="140" t="n">
        <v>0</v>
      </c>
      <c r="HD45" s="140" t="n">
        <v>0</v>
      </c>
      <c r="HE45" s="140" t="n">
        <v>0</v>
      </c>
      <c r="HF45" s="140" t="n">
        <v>0</v>
      </c>
      <c r="HG45" s="140" t="n">
        <v>0</v>
      </c>
      <c r="HH45" s="140" t="n">
        <v>0</v>
      </c>
      <c r="HI45" s="140" t="n">
        <v>0</v>
      </c>
      <c r="HJ45" s="140" t="n">
        <v>0</v>
      </c>
      <c r="HK45" s="140" t="n">
        <v>0</v>
      </c>
      <c r="HL45" s="140" t="n">
        <v>0</v>
      </c>
      <c r="HM45" s="140" t="n">
        <v>0</v>
      </c>
      <c r="HN45" s="140" t="n">
        <v>0</v>
      </c>
      <c r="HO45" s="140" t="n">
        <v>0</v>
      </c>
      <c r="HP45" s="140" t="n">
        <v>0</v>
      </c>
      <c r="HQ45" s="140" t="n">
        <v>0</v>
      </c>
      <c r="HR45" s="140" t="n">
        <v>0</v>
      </c>
      <c r="HS45" s="140" t="n">
        <v>0</v>
      </c>
      <c r="HT45" s="140" t="n">
        <v>0</v>
      </c>
      <c r="HU45" s="140" t="n">
        <v>0</v>
      </c>
      <c r="HV45" s="140" t="n">
        <v>0</v>
      </c>
      <c r="HW45" s="140" t="n">
        <v>0</v>
      </c>
      <c r="HX45" s="140" t="n">
        <v>0</v>
      </c>
      <c r="HY45" s="140" t="n">
        <v>0</v>
      </c>
      <c r="HZ45" s="140" t="n">
        <v>0</v>
      </c>
      <c r="IA45" s="140" t="n">
        <v>0</v>
      </c>
      <c r="IB45" s="140" t="n">
        <v>0</v>
      </c>
      <c r="IC45" s="140" t="n">
        <v>0</v>
      </c>
      <c r="ID45" s="140" t="n">
        <v>0</v>
      </c>
      <c r="IE45" s="140" t="n">
        <v>0</v>
      </c>
      <c r="IF45" s="140" t="n">
        <v>0</v>
      </c>
      <c r="IG45" s="140" t="n">
        <v>0</v>
      </c>
      <c r="IH45" s="140" t="n">
        <v>0</v>
      </c>
      <c r="II45" s="140" t="n">
        <v>0</v>
      </c>
      <c r="IJ45" s="140" t="n">
        <v>0</v>
      </c>
      <c r="IK45" s="140" t="n">
        <v>0</v>
      </c>
      <c r="IL45" s="140" t="n">
        <v>0</v>
      </c>
      <c r="IM45" s="140" t="n">
        <v>0</v>
      </c>
      <c r="IN45" s="140" t="n">
        <v>0</v>
      </c>
      <c r="IO45" s="140" t="n">
        <v>0</v>
      </c>
      <c r="IP45" s="140" t="n">
        <v>0</v>
      </c>
      <c r="IQ45" s="140" t="n">
        <v>0</v>
      </c>
      <c r="IR45" s="140" t="n">
        <v>0</v>
      </c>
      <c r="IS45" s="140" t="n">
        <v>0</v>
      </c>
      <c r="IT45" s="140" t="n">
        <v>0</v>
      </c>
      <c r="IU45" s="140" t="n">
        <v>0</v>
      </c>
      <c r="IV45" s="140" t="n">
        <v>0</v>
      </c>
      <c r="IW45" s="140" t="n">
        <v>0</v>
      </c>
      <c r="IX45" s="140" t="n">
        <v>0</v>
      </c>
      <c r="IY45" s="140" t="n">
        <v>0</v>
      </c>
      <c r="IZ45" s="140" t="n">
        <v>0</v>
      </c>
      <c r="JA45" s="140" t="n">
        <v>0</v>
      </c>
      <c r="JB45" s="140" t="n">
        <v>0</v>
      </c>
      <c r="JC45" s="140" t="n">
        <v>0</v>
      </c>
      <c r="JD45" s="140" t="n">
        <v>0</v>
      </c>
      <c r="JE45" s="140" t="n">
        <v>0</v>
      </c>
      <c r="JF45" s="140" t="n">
        <v>0</v>
      </c>
      <c r="JG45" s="140" t="n">
        <v>0</v>
      </c>
      <c r="JH45" s="140" t="n">
        <v>0</v>
      </c>
      <c r="JI45" s="140" t="n">
        <v>0</v>
      </c>
      <c r="JJ45" s="140" t="n">
        <v>0</v>
      </c>
      <c r="JK45" s="140" t="n">
        <v>0</v>
      </c>
      <c r="JL45" s="140" t="n">
        <v>0</v>
      </c>
      <c r="JM45" s="140" t="n">
        <v>0</v>
      </c>
      <c r="JN45" s="140" t="n">
        <v>0</v>
      </c>
      <c r="JO45" s="140" t="n">
        <v>0</v>
      </c>
      <c r="JP45" s="140" t="n">
        <v>0</v>
      </c>
    </row>
    <row r="46" customFormat="false" ht="14.9" hidden="false" customHeight="false" outlineLevel="0" collapsed="false">
      <c r="A46" s="76"/>
      <c r="B46" s="76"/>
      <c r="C46" s="76" t="s">
        <v>20</v>
      </c>
      <c r="D46" s="76"/>
      <c r="E46" s="76"/>
      <c r="F46" s="145" t="n">
        <f aca="false">F10+F14+F15+F16+F17+F40+F44+F45</f>
        <v>58950</v>
      </c>
      <c r="G46" s="145" t="n">
        <f aca="false">G10+G14+G15+G16+G17+G40+G44+G45</f>
        <v>100452.252</v>
      </c>
      <c r="H46" s="145" t="n">
        <f aca="false">H10+H14+H15+H16+H17+H40+H44+H45</f>
        <v>1780252.495</v>
      </c>
      <c r="I46" s="145" t="n">
        <f aca="false">I10+I14+I15+I16+I17+I40+I44+I45</f>
        <v>5200</v>
      </c>
      <c r="J46" s="145" t="n">
        <f aca="false">J10+J14+J15+J16+J17+J40+J44+J45</f>
        <v>459045.28</v>
      </c>
      <c r="K46" s="145" t="n">
        <f aca="false">K10+K14+K15+K16+K17+K40+K44+K45</f>
        <v>267572.256995</v>
      </c>
      <c r="L46" s="145" t="n">
        <f aca="false">L10+L14+L15+L16+L17+L40+L44+L45</f>
        <v>12693.22</v>
      </c>
      <c r="M46" s="145" t="n">
        <f aca="false">M10+M14+M15+M16+M17+M40+M44+M45</f>
        <v>13200</v>
      </c>
      <c r="N46" s="145" t="n">
        <f aca="false">N10+N14+N15+N16+N17+N40+N44+N45</f>
        <v>287179.4074604</v>
      </c>
      <c r="O46" s="145" t="n">
        <f aca="false">O10+O14+O15+O16+O17+O40+O44+O45</f>
        <v>1100909.07</v>
      </c>
      <c r="P46" s="145" t="n">
        <f aca="false">P10+P14+P15+P16+P17+P40+P44+P45</f>
        <v>21085.2224</v>
      </c>
      <c r="Q46" s="145" t="n">
        <f aca="false">Q10+Q14+Q15+Q16+Q17+Q40+Q44+Q45</f>
        <v>184474.966275</v>
      </c>
      <c r="R46" s="145" t="n">
        <f aca="false">R10+R14+R15+R16+R17+R40+R44+R45</f>
        <v>5550</v>
      </c>
      <c r="S46" s="145" t="n">
        <f aca="false">S10+S14+S15+S16+S17+S40+S44+S45</f>
        <v>5300</v>
      </c>
      <c r="T46" s="145" t="n">
        <f aca="false">T10+T14+T15+T16+T17+T40+T44+T45</f>
        <v>10200</v>
      </c>
      <c r="U46" s="145" t="n">
        <f aca="false">U10+U14+U15+U16+U17+U40+U44+U45</f>
        <v>397149.9412893</v>
      </c>
      <c r="V46" s="145" t="n">
        <f aca="false">V10+V14+V15+V16+V17+V40+V44+V45</f>
        <v>55000</v>
      </c>
      <c r="W46" s="145" t="n">
        <f aca="false">W10+W14+W15+W16+W17+W40+W44+W45</f>
        <v>1013271.7764544</v>
      </c>
      <c r="X46" s="145" t="n">
        <f aca="false">X10+X14+X15+X16+X17+X40+X44+X45</f>
        <v>11250</v>
      </c>
      <c r="Y46" s="145" t="n">
        <f aca="false">Y10+Y14+Y15+Y16+Y17+Y40+Y44+Y45</f>
        <v>13600</v>
      </c>
      <c r="Z46" s="145" t="n">
        <f aca="false">Z10+Z14+Z15+Z16+Z17+Z40+Z44+Z45</f>
        <v>34275</v>
      </c>
      <c r="AA46" s="145" t="n">
        <f aca="false">AA10+AA14+AA15+AA16+AA17+AA40+AA44+AA45</f>
        <v>447036.035</v>
      </c>
      <c r="AB46" s="145" t="n">
        <f aca="false">AB10+AB14+AB15+AB16+AB17+AB40+AB44+AB45</f>
        <v>13400</v>
      </c>
      <c r="AC46" s="145" t="n">
        <f aca="false">AC10+AC14+AC15+AC16+AC17+AC40+AC44+AC45</f>
        <v>4900</v>
      </c>
      <c r="AD46" s="145" t="n">
        <f aca="false">AD10+AD14+AD15+AD16+AD17+AD40+AD44+AD45</f>
        <v>182840</v>
      </c>
      <c r="AE46" s="145" t="n">
        <f aca="false">AE10+AE14+AE15+AE16+AE17+AE40+AE44+AE45</f>
        <v>10700</v>
      </c>
      <c r="AF46" s="145" t="n">
        <f aca="false">AF10+AF14+AF15+AF16+AF17+AF40+AF44+AF45</f>
        <v>43919.55</v>
      </c>
      <c r="AG46" s="145" t="n">
        <f aca="false">AG10+AG14+AG15+AG16+AG17+AG40+AG44+AG45</f>
        <v>50479.280195</v>
      </c>
      <c r="AH46" s="145" t="n">
        <f aca="false">AH10+AH14+AH15+AH16+AH17+AH40+AH44+AH45</f>
        <v>46953.33</v>
      </c>
      <c r="AI46" s="145" t="n">
        <f aca="false">AI10+AI14+AI15+AI16+AI17+AI40+AI44+AI45</f>
        <v>17050</v>
      </c>
      <c r="AJ46" s="145" t="n">
        <f aca="false">AJ10+AJ14+AJ15+AJ16+AJ17+AJ40+AJ44+AJ45</f>
        <v>49900</v>
      </c>
      <c r="AK46" s="145" t="n">
        <f aca="false">AK10+AK14+AK15+AK16+AK17+AK40+AK44+AK45</f>
        <v>6300</v>
      </c>
      <c r="AL46" s="145" t="n">
        <f aca="false">AL10+AL14+AL15+AL16+AL17+AL40+AL44+AL45</f>
        <v>95200</v>
      </c>
      <c r="AM46" s="145" t="n">
        <f aca="false">AM10+AM14+AM15+AM16+AM17+AM40+AM44+AM45</f>
        <v>21500</v>
      </c>
      <c r="AN46" s="145" t="n">
        <f aca="false">AN10+AN14+AN15+AN16+AN17+AN40+AN44+AN45</f>
        <v>19125</v>
      </c>
      <c r="AO46" s="145" t="n">
        <f aca="false">AO10+AO14+AO15+AO16+AO17+AO40+AO44+AO45</f>
        <v>16399.98</v>
      </c>
      <c r="AP46" s="145" t="n">
        <f aca="false">AP10+AP14+AP15+AP16+AP17+AP40+AP44+AP45</f>
        <v>557800.128216</v>
      </c>
      <c r="AQ46" s="145" t="n">
        <f aca="false">AQ10+AQ14+AQ15+AQ16+AQ17+AQ40+AQ44+AQ45</f>
        <v>13983</v>
      </c>
      <c r="AR46" s="145" t="n">
        <f aca="false">AR10+AR14+AR15+AR16+AR17+AR40+AR44+AR45</f>
        <v>35931</v>
      </c>
      <c r="AS46" s="145" t="n">
        <f aca="false">AS10+AS14+AS15+AS16+AS17+AS40+AS44+AS45</f>
        <v>6200</v>
      </c>
      <c r="AT46" s="145" t="n">
        <f aca="false">AT10+AT14+AT15+AT16+AT17+AT40+AT44+AT45</f>
        <v>19800</v>
      </c>
      <c r="AU46" s="145" t="n">
        <f aca="false">AU10+AU14+AU15+AU16+AU17+AU40+AU44+AU45</f>
        <v>22000</v>
      </c>
      <c r="AV46" s="145" t="n">
        <f aca="false">AV10+AV14+AV15+AV16+AV17+AV40+AV44+AV45</f>
        <v>91485.2294435</v>
      </c>
      <c r="AW46" s="145" t="n">
        <f aca="false">AW10+AW14+AW15+AW16+AW17+AW40+AW44+AW45</f>
        <v>11100</v>
      </c>
      <c r="AX46" s="145" t="n">
        <f aca="false">AX10+AX14+AX15+AX16+AX17+AX40+AX44+AX45</f>
        <v>3003.5</v>
      </c>
      <c r="AY46" s="145" t="n">
        <f aca="false">AY10+AY14+AY15+AY16+AY17+AY40+AY44+AY45</f>
        <v>9450</v>
      </c>
      <c r="AZ46" s="145" t="n">
        <f aca="false">AZ10+AZ14+AZ15+AZ16+AZ17+AZ40+AZ44+AZ45</f>
        <v>21100</v>
      </c>
      <c r="BA46" s="145" t="n">
        <f aca="false">BA10+BA14+BA15+BA16+BA17+BA40+BA44+BA45</f>
        <v>24486.1</v>
      </c>
      <c r="BB46" s="145" t="n">
        <f aca="false">BB10+BB14+BB15+BB16+BB17+BB40+BB44+BB45</f>
        <v>998661.750557789</v>
      </c>
      <c r="BC46" s="145" t="n">
        <f aca="false">BC10+BC14+BC15+BC16+BC17+BC40+BC44+BC45</f>
        <v>13515</v>
      </c>
      <c r="BD46" s="145" t="n">
        <f aca="false">BD10+BD14+BD15+BD16+BD17+BD40+BD44+BD45</f>
        <v>16061.875</v>
      </c>
      <c r="BE46" s="145" t="n">
        <f aca="false">BE10+BE14+BE15+BE16+BE17+BE40+BE44+BE45</f>
        <v>79186.911555</v>
      </c>
      <c r="BF46" s="145" t="n">
        <f aca="false">BF10+BF14+BF15+BF16+BF17+BF40+BF44+BF45</f>
        <v>756788.44156908</v>
      </c>
      <c r="BG46" s="145" t="n">
        <f aca="false">BG10+BG14+BG15+BG16+BG17+BG40+BG44+BG45</f>
        <v>500232.4329375</v>
      </c>
      <c r="BH46" s="145" t="n">
        <f aca="false">BH10+BH14+BH15+BH16+BH17+BH40+BH44+BH45</f>
        <v>19600</v>
      </c>
      <c r="BI46" s="145" t="n">
        <f aca="false">BI10+BI14+BI15+BI16+BI17+BI40+BI44+BI45</f>
        <v>17740</v>
      </c>
      <c r="BJ46" s="145" t="n">
        <f aca="false">BJ10+BJ14+BJ15+BJ16+BJ17+BJ40+BJ44+BJ45</f>
        <v>42909.5</v>
      </c>
      <c r="BK46" s="145" t="n">
        <f aca="false">BK10+BK14+BK15+BK16+BK17+BK40+BK44+BK45</f>
        <v>8537.5</v>
      </c>
      <c r="BL46" s="145" t="n">
        <f aca="false">BL10+BL14+BL15+BL16+BL17+BL40+BL44+BL45</f>
        <v>8100</v>
      </c>
      <c r="BM46" s="145" t="n">
        <f aca="false">BM10+BM14+BM15+BM16+BM17+BM40+BM44+BM45</f>
        <v>37500</v>
      </c>
      <c r="BN46" s="145" t="n">
        <f aca="false">BN10+BN14+BN15+BN16+BN17+BN40+BN44+BN45</f>
        <v>567145.5083</v>
      </c>
      <c r="BO46" s="145" t="n">
        <f aca="false">BO10+BO14+BO15+BO16+BO17+BO40+BO44+BO45</f>
        <v>84419</v>
      </c>
      <c r="BP46" s="145" t="n">
        <f aca="false">BP10+BP14+BP15+BP16+BP17+BP40+BP44+BP45</f>
        <v>323840.6106</v>
      </c>
      <c r="BQ46" s="145" t="n">
        <f aca="false">BQ10+BQ14+BQ15+BQ16+BQ17+BQ40+BQ44+BQ45</f>
        <v>3087.5</v>
      </c>
      <c r="BR46" s="145" t="n">
        <f aca="false">BR10+BR14+BR15+BR16+BR17+BR40+BR44+BR45</f>
        <v>17550</v>
      </c>
      <c r="BS46" s="145" t="n">
        <f aca="false">BS10+BS14+BS15+BS16+BS17+BS40+BS44+BS45</f>
        <v>6000</v>
      </c>
      <c r="BT46" s="145" t="n">
        <f aca="false">BT10+BT14+BT15+BT16+BT17+BT40+BT44+BT45</f>
        <v>157803.729</v>
      </c>
      <c r="BU46" s="145" t="n">
        <f aca="false">BU10+BU14+BU15+BU16+BU17+BU40+BU44+BU45</f>
        <v>14912.75</v>
      </c>
      <c r="BV46" s="145" t="n">
        <f aca="false">BV10+BV14+BV15+BV16+BV17+BV40+BV44+BV45</f>
        <v>12349.96</v>
      </c>
      <c r="BW46" s="145" t="n">
        <f aca="false">BW10+BW14+BW15+BW16+BW17+BW40+BW44+BW45</f>
        <v>236461.92</v>
      </c>
      <c r="BX46" s="145" t="n">
        <f aca="false">BX10+BX14+BX15+BX16+BX17+BX40+BX44+BX45</f>
        <v>32792.5</v>
      </c>
      <c r="BY46" s="145" t="n">
        <f aca="false">BY10+BY14+BY15+BY16+BY17+BY40+BY44+BY45</f>
        <v>4600</v>
      </c>
      <c r="BZ46" s="145" t="n">
        <f aca="false">BZ10+BZ14+BZ15+BZ16+BZ17+BZ40+BZ44+BZ45</f>
        <v>69382.87</v>
      </c>
      <c r="CA46" s="145" t="n">
        <f aca="false">CA10+CA14+CA15+CA16+CA17+CA40+CA44+CA45</f>
        <v>824935.762767548</v>
      </c>
      <c r="CB46" s="145" t="n">
        <f aca="false">CB10+CB14+CB15+CB16+CB17+CB40+CB44+CB45</f>
        <v>31500</v>
      </c>
      <c r="CC46" s="145" t="n">
        <f aca="false">CC10+CC14+CC15+CC16+CC17+CC40+CC44+CC45</f>
        <v>301677.5</v>
      </c>
      <c r="CD46" s="145" t="n">
        <f aca="false">CD10+CD14+CD15+CD16+CD17+CD40+CD44+CD45</f>
        <v>12974.329</v>
      </c>
      <c r="CE46" s="145" t="n">
        <f aca="false">CE10+CE14+CE15+CE16+CE17+CE40+CE44+CE45</f>
        <v>1507272.4792</v>
      </c>
      <c r="CF46" s="145" t="n">
        <f aca="false">CF10+CF14+CF15+CF16+CF17+CF40+CF44+CF45</f>
        <v>17825</v>
      </c>
      <c r="CG46" s="145" t="n">
        <f aca="false">CG10+CG14+CG15+CG16+CG17+CG40+CG44+CG45</f>
        <v>144161.5875</v>
      </c>
      <c r="CH46" s="145" t="n">
        <f aca="false">CH10+CH14+CH15+CH16+CH17+CH40+CH44+CH45</f>
        <v>40000</v>
      </c>
      <c r="CI46" s="145" t="n">
        <f aca="false">CI10+CI14+CI15+CI16+CI17+CI40+CI44+CI45</f>
        <v>1048884.16</v>
      </c>
      <c r="CJ46" s="145" t="n">
        <f aca="false">CJ10+CJ14+CJ15+CJ16+CJ17+CJ40+CJ44+CJ45</f>
        <v>554661.2083</v>
      </c>
      <c r="CK46" s="145" t="n">
        <f aca="false">CK10+CK14+CK15+CK16+CK17+CK40+CK44+CK45</f>
        <v>477400</v>
      </c>
      <c r="CL46" s="145" t="n">
        <f aca="false">CL10+CL14+CL15+CL16+CL17+CL40+CL44+CL45</f>
        <v>218750</v>
      </c>
      <c r="CM46" s="145" t="n">
        <f aca="false">CM10+CM14+CM15+CM16+CM17+CM40+CM44+CM45</f>
        <v>5500</v>
      </c>
      <c r="CN46" s="145" t="n">
        <f aca="false">CN10+CN14+CN15+CN16+CN17+CN40+CN44+CN45</f>
        <v>17700</v>
      </c>
      <c r="CO46" s="145" t="n">
        <f aca="false">CO10+CO14+CO15+CO16+CO17+CO40+CO44+CO45</f>
        <v>10200</v>
      </c>
      <c r="CP46" s="145" t="n">
        <f aca="false">CP10+CP14+CP15+CP16+CP17+CP40+CP44+CP45</f>
        <v>107970.1953</v>
      </c>
      <c r="CQ46" s="145" t="n">
        <f aca="false">CQ10+CQ14+CQ15+CQ16+CQ17+CQ40+CQ44+CQ45</f>
        <v>9800</v>
      </c>
      <c r="CR46" s="145" t="n">
        <f aca="false">CR10+CR14+CR15+CR16+CR17+CR40+CR44+CR45</f>
        <v>15500</v>
      </c>
      <c r="CS46" s="145" t="n">
        <f aca="false">CS10+CS14+CS15+CS16+CS17+CS40+CS44+CS45</f>
        <v>797199.571355</v>
      </c>
      <c r="CT46" s="145" t="n">
        <f aca="false">CT10+CT14+CT15+CT16+CT17+CT40+CT44+CT45</f>
        <v>40650</v>
      </c>
      <c r="CU46" s="145" t="n">
        <f aca="false">CU10+CU14+CU15+CU16+CU17+CU40+CU44+CU45</f>
        <v>585240.07425</v>
      </c>
      <c r="CV46" s="145" t="n">
        <f aca="false">CV10+CV14+CV15+CV16+CV17+CV40+CV44+CV45</f>
        <v>17087.5</v>
      </c>
      <c r="CW46" s="145" t="n">
        <f aca="false">CW10+CW14+CW15+CW16+CW17+CW40+CW44+CW45</f>
        <v>34300</v>
      </c>
      <c r="CX46" s="145" t="n">
        <f aca="false">CX10+CX14+CX15+CX16+CX17+CX40+CX44+CX45</f>
        <v>16000</v>
      </c>
      <c r="CY46" s="145" t="n">
        <f aca="false">CY10+CY14+CY15+CY16+CY17+CY40+CY44+CY45</f>
        <v>34068.03668</v>
      </c>
      <c r="CZ46" s="145" t="n">
        <f aca="false">CZ10+CZ14+CZ15+CZ16+CZ17+CZ40+CZ44+CZ45</f>
        <v>54188</v>
      </c>
      <c r="DA46" s="145" t="n">
        <f aca="false">DA10+DA14+DA15+DA16+DA17+DA40+DA44+DA45</f>
        <v>336717.14775</v>
      </c>
      <c r="DB46" s="145" t="n">
        <f aca="false">DB10+DB14+DB15+DB16+DB17+DB40+DB44+DB45</f>
        <v>9320</v>
      </c>
      <c r="DC46" s="145" t="n">
        <f aca="false">DC10+DC14+DC15+DC16+DC17+DC40+DC44+DC45</f>
        <v>190050.0679572</v>
      </c>
      <c r="DD46" s="145" t="n">
        <f aca="false">DD10+DD14+DD15+DD16+DD17+DD40+DD44+DD45</f>
        <v>6300</v>
      </c>
      <c r="DE46" s="145" t="n">
        <f aca="false">DE10+DE14+DE15+DE16+DE17+DE40+DE44+DE45</f>
        <v>21300</v>
      </c>
      <c r="DF46" s="145" t="n">
        <f aca="false">DF10+DF14+DF15+DF16+DF17+DF40+DF44+DF45</f>
        <v>120000</v>
      </c>
      <c r="DG46" s="145" t="n">
        <f aca="false">DG10+DG14+DG15+DG16+DG17+DG40+DG44+DG45</f>
        <v>86677.485</v>
      </c>
      <c r="DH46" s="145" t="n">
        <f aca="false">DH10+DH14+DH15+DH16+DH17+DH40+DH44+DH45</f>
        <v>6700</v>
      </c>
      <c r="DI46" s="145" t="n">
        <f aca="false">DI10+DI14+DI15+DI16+DI17+DI40+DI44+DI45</f>
        <v>8300</v>
      </c>
      <c r="DJ46" s="145" t="n">
        <f aca="false">DJ10+DJ14+DJ15+DJ16+DJ17+DJ40+DJ44+DJ45</f>
        <v>28860</v>
      </c>
      <c r="DK46" s="145" t="n">
        <f aca="false">DK10+DK14+DK15+DK16+DK17+DK40+DK44+DK45</f>
        <v>12600</v>
      </c>
      <c r="DL46" s="145" t="n">
        <f aca="false">DL10+DL14+DL15+DL16+DL17+DL40+DL44+DL45</f>
        <v>113293.428163916</v>
      </c>
      <c r="DM46" s="145" t="n">
        <f aca="false">DM10+DM14+DM15+DM16+DM17+DM40+DM44+DM45</f>
        <v>7200</v>
      </c>
      <c r="DN46" s="145" t="n">
        <f aca="false">DN10+DN14+DN15+DN16+DN17+DN40+DN44+DN45</f>
        <v>12840</v>
      </c>
      <c r="DO46" s="145" t="n">
        <f aca="false">DO10+DO14+DO15+DO16+DO17+DO40+DO44+DO45</f>
        <v>76800</v>
      </c>
      <c r="DP46" s="145" t="n">
        <f aca="false">DP10+DP14+DP15+DP16+DP17+DP40+DP44+DP45</f>
        <v>240000</v>
      </c>
      <c r="DQ46" s="145" t="n">
        <f aca="false">DQ10+DQ14+DQ15+DQ16+DQ17+DQ40+DQ44+DQ45</f>
        <v>14530</v>
      </c>
      <c r="DR46" s="145" t="n">
        <f aca="false">DR10+DR14+DR15+DR16+DR17+DR40+DR44+DR45</f>
        <v>1850</v>
      </c>
      <c r="DS46" s="145" t="n">
        <f aca="false">DS10+DS14+DS15+DS16+DS17+DS40+DS44+DS45</f>
        <v>31650</v>
      </c>
      <c r="DT46" s="145" t="n">
        <f aca="false">DT10+DT14+DT15+DT16+DT17+DT40+DT44+DT45</f>
        <v>21700</v>
      </c>
      <c r="DU46" s="145" t="n">
        <f aca="false">DU10+DU14+DU15+DU16+DU17+DU40+DU44+DU45</f>
        <v>6900</v>
      </c>
      <c r="DV46" s="145" t="n">
        <f aca="false">DV10+DV14+DV15+DV16+DV17+DV40+DV44+DV45</f>
        <v>24250</v>
      </c>
      <c r="DW46" s="145" t="n">
        <f aca="false">DW10+DW14+DW15+DW16+DW17+DW40+DW44+DW45</f>
        <v>16250</v>
      </c>
      <c r="DX46" s="145" t="n">
        <f aca="false">DX10+DX14+DX15+DX16+DX17+DX40+DX44+DX45</f>
        <v>950854.395</v>
      </c>
      <c r="DY46" s="145" t="n">
        <f aca="false">DY10+DY14+DY15+DY16+DY17+DY40+DY44+DY45</f>
        <v>7900</v>
      </c>
      <c r="DZ46" s="145" t="n">
        <f aca="false">DZ10+DZ14+DZ15+DZ16+DZ17+DZ40+DZ44+DZ45</f>
        <v>11300</v>
      </c>
      <c r="EA46" s="145" t="n">
        <f aca="false">EA10+EA14+EA15+EA16+EA17+EA40+EA44+EA45</f>
        <v>891863.75169</v>
      </c>
      <c r="EB46" s="145" t="n">
        <f aca="false">EB10+EB14+EB15+EB16+EB17+EB40+EB44+EB45</f>
        <v>1120333.08</v>
      </c>
      <c r="EC46" s="145" t="n">
        <f aca="false">EC10+EC14+EC15+EC16+EC17+EC40+EC44+EC45</f>
        <v>23587.5</v>
      </c>
      <c r="ED46" s="145" t="n">
        <f aca="false">ED10+ED14+ED15+ED16+ED17+ED40+ED44+ED45</f>
        <v>489208.114</v>
      </c>
      <c r="EE46" s="145" t="n">
        <f aca="false">EE10+EE14+EE15+EE16+EE17+EE40+EE44+EE45</f>
        <v>17050</v>
      </c>
      <c r="EF46" s="145" t="n">
        <f aca="false">EF10+EF14+EF15+EF16+EF17+EF40+EF44+EF45</f>
        <v>349116.830319875</v>
      </c>
      <c r="EG46" s="145" t="n">
        <f aca="false">EG10+EG14+EG15+EG16+EG17+EG40+EG44+EG45</f>
        <v>176770</v>
      </c>
      <c r="EH46" s="0"/>
      <c r="EI46" s="109" t="n">
        <f aca="false">ROUND(SUM(F46:EG46),5)</f>
        <v>24065349.98448</v>
      </c>
      <c r="EK46" s="139" t="n">
        <v>1900</v>
      </c>
      <c r="EM46" s="140" t="n">
        <v>0</v>
      </c>
      <c r="EN46" s="140" t="n">
        <v>0</v>
      </c>
      <c r="EO46" s="140" t="n">
        <v>0</v>
      </c>
      <c r="EP46" s="140" t="n">
        <v>0</v>
      </c>
      <c r="EQ46" s="140" t="n">
        <v>0</v>
      </c>
      <c r="ER46" s="140" t="n">
        <v>0</v>
      </c>
      <c r="ES46" s="140" t="n">
        <v>0</v>
      </c>
      <c r="ET46" s="140" t="n">
        <v>0</v>
      </c>
      <c r="EU46" s="140" t="n">
        <v>0</v>
      </c>
      <c r="EV46" s="140" t="n">
        <v>0</v>
      </c>
      <c r="EW46" s="140" t="n">
        <v>0</v>
      </c>
      <c r="EX46" s="140" t="n">
        <v>0</v>
      </c>
      <c r="EY46" s="140" t="n">
        <v>0</v>
      </c>
      <c r="EZ46" s="140" t="n">
        <v>0</v>
      </c>
      <c r="FA46" s="140" t="n">
        <v>0</v>
      </c>
      <c r="FB46" s="140" t="n">
        <v>0</v>
      </c>
      <c r="FC46" s="140" t="n">
        <v>0</v>
      </c>
      <c r="FD46" s="140" t="n">
        <v>0</v>
      </c>
      <c r="FE46" s="140" t="n">
        <v>0</v>
      </c>
      <c r="FF46" s="140" t="n">
        <v>0</v>
      </c>
      <c r="FG46" s="140" t="n">
        <v>0</v>
      </c>
      <c r="FH46" s="140" t="n">
        <v>0</v>
      </c>
      <c r="FI46" s="140" t="n">
        <v>0</v>
      </c>
      <c r="FJ46" s="140" t="n">
        <v>0</v>
      </c>
      <c r="FK46" s="140" t="n">
        <v>0</v>
      </c>
      <c r="FL46" s="140" t="n">
        <v>0</v>
      </c>
      <c r="FM46" s="140" t="n">
        <v>0</v>
      </c>
      <c r="FN46" s="140" t="n">
        <v>0</v>
      </c>
      <c r="FO46" s="140" t="n">
        <v>0</v>
      </c>
      <c r="FP46" s="140" t="n">
        <v>0</v>
      </c>
      <c r="FQ46" s="140" t="n">
        <v>0</v>
      </c>
      <c r="FR46" s="140" t="n">
        <v>0</v>
      </c>
      <c r="FS46" s="140" t="n">
        <v>0</v>
      </c>
      <c r="FT46" s="140" t="n">
        <v>0</v>
      </c>
      <c r="FU46" s="140" t="n">
        <v>0</v>
      </c>
      <c r="FV46" s="140" t="n">
        <v>0</v>
      </c>
      <c r="FW46" s="140" t="n">
        <v>0</v>
      </c>
      <c r="FX46" s="140" t="n">
        <v>0</v>
      </c>
      <c r="FY46" s="140" t="n">
        <v>0</v>
      </c>
      <c r="FZ46" s="140" t="n">
        <v>0</v>
      </c>
      <c r="GA46" s="140" t="n">
        <v>0</v>
      </c>
      <c r="GB46" s="140" t="n">
        <v>0</v>
      </c>
      <c r="GC46" s="140" t="n">
        <v>0</v>
      </c>
      <c r="GD46" s="140" t="n">
        <v>0</v>
      </c>
      <c r="GE46" s="140" t="n">
        <v>0</v>
      </c>
      <c r="GF46" s="140" t="n">
        <v>0</v>
      </c>
      <c r="GG46" s="140" t="n">
        <v>0</v>
      </c>
      <c r="GH46" s="140" t="n">
        <v>0</v>
      </c>
      <c r="GI46" s="140" t="n">
        <v>0</v>
      </c>
      <c r="GJ46" s="140" t="n">
        <v>0</v>
      </c>
      <c r="GK46" s="140" t="n">
        <v>0</v>
      </c>
      <c r="GL46" s="140" t="n">
        <v>0</v>
      </c>
      <c r="GM46" s="140" t="n">
        <v>0</v>
      </c>
      <c r="GN46" s="140" t="n">
        <v>0</v>
      </c>
      <c r="GO46" s="140" t="n">
        <v>0</v>
      </c>
      <c r="GP46" s="140" t="n">
        <v>0</v>
      </c>
      <c r="GQ46" s="140" t="n">
        <v>0</v>
      </c>
      <c r="GR46" s="140" t="n">
        <v>0</v>
      </c>
      <c r="GS46" s="140" t="n">
        <v>0</v>
      </c>
      <c r="GT46" s="140" t="n">
        <v>0</v>
      </c>
      <c r="GU46" s="140" t="n">
        <v>0</v>
      </c>
      <c r="GV46" s="140" t="n">
        <v>0</v>
      </c>
      <c r="GW46" s="140" t="n">
        <v>0</v>
      </c>
      <c r="GX46" s="140" t="n">
        <v>0</v>
      </c>
      <c r="GY46" s="140" t="n">
        <v>0</v>
      </c>
      <c r="GZ46" s="140" t="n">
        <v>0</v>
      </c>
      <c r="HA46" s="140" t="n">
        <v>0</v>
      </c>
      <c r="HB46" s="140" t="n">
        <v>0</v>
      </c>
      <c r="HC46" s="140" t="n">
        <v>0</v>
      </c>
      <c r="HD46" s="140" t="n">
        <v>0</v>
      </c>
      <c r="HE46" s="140" t="n">
        <v>0</v>
      </c>
      <c r="HF46" s="140" t="n">
        <v>0</v>
      </c>
      <c r="HG46" s="140" t="n">
        <v>0</v>
      </c>
      <c r="HH46" s="140" t="n">
        <v>0</v>
      </c>
      <c r="HI46" s="140" t="n">
        <v>0</v>
      </c>
      <c r="HJ46" s="140" t="n">
        <v>0</v>
      </c>
      <c r="HK46" s="140" t="n">
        <v>0</v>
      </c>
      <c r="HL46" s="140" t="n">
        <v>0</v>
      </c>
      <c r="HM46" s="140" t="n">
        <v>0</v>
      </c>
      <c r="HN46" s="140" t="n">
        <v>0</v>
      </c>
      <c r="HO46" s="140" t="n">
        <v>0</v>
      </c>
      <c r="HP46" s="140" t="n">
        <v>0</v>
      </c>
      <c r="HQ46" s="140" t="n">
        <v>0</v>
      </c>
      <c r="HR46" s="140" t="n">
        <v>0</v>
      </c>
      <c r="HS46" s="140" t="n">
        <v>0</v>
      </c>
      <c r="HT46" s="140" t="n">
        <v>0</v>
      </c>
      <c r="HU46" s="140" t="n">
        <v>0</v>
      </c>
      <c r="HV46" s="140" t="n">
        <v>0</v>
      </c>
      <c r="HW46" s="140" t="n">
        <v>0</v>
      </c>
      <c r="HX46" s="140" t="n">
        <v>0</v>
      </c>
      <c r="HY46" s="140" t="n">
        <v>0</v>
      </c>
      <c r="HZ46" s="140" t="n">
        <v>0</v>
      </c>
      <c r="IA46" s="140" t="n">
        <v>0</v>
      </c>
      <c r="IB46" s="140" t="n">
        <v>0</v>
      </c>
      <c r="IC46" s="140" t="n">
        <v>0</v>
      </c>
      <c r="ID46" s="140" t="n">
        <v>0</v>
      </c>
      <c r="IE46" s="140" t="n">
        <v>0</v>
      </c>
      <c r="IF46" s="140" t="n">
        <v>0</v>
      </c>
      <c r="IG46" s="140" t="n">
        <v>0</v>
      </c>
      <c r="IH46" s="140" t="n">
        <v>0</v>
      </c>
      <c r="II46" s="140" t="n">
        <v>0</v>
      </c>
      <c r="IJ46" s="140" t="n">
        <v>0</v>
      </c>
      <c r="IK46" s="140" t="n">
        <v>0</v>
      </c>
      <c r="IL46" s="140" t="n">
        <v>0</v>
      </c>
      <c r="IM46" s="140" t="n">
        <v>0</v>
      </c>
      <c r="IN46" s="140" t="n">
        <v>0</v>
      </c>
      <c r="IO46" s="140" t="n">
        <v>0</v>
      </c>
      <c r="IP46" s="140" t="n">
        <v>0</v>
      </c>
      <c r="IQ46" s="140" t="n">
        <v>0</v>
      </c>
      <c r="IR46" s="140" t="n">
        <v>0</v>
      </c>
      <c r="IS46" s="140" t="n">
        <v>0</v>
      </c>
      <c r="IT46" s="140" t="n">
        <v>0</v>
      </c>
      <c r="IU46" s="140" t="n">
        <v>0</v>
      </c>
      <c r="IV46" s="140" t="n">
        <v>0</v>
      </c>
      <c r="IW46" s="140" t="n">
        <v>0</v>
      </c>
      <c r="IX46" s="140" t="n">
        <v>0</v>
      </c>
      <c r="IY46" s="140" t="n">
        <v>0</v>
      </c>
      <c r="IZ46" s="140" t="n">
        <v>0</v>
      </c>
      <c r="JA46" s="140" t="n">
        <v>0</v>
      </c>
      <c r="JB46" s="140" t="n">
        <v>0</v>
      </c>
      <c r="JC46" s="140" t="n">
        <v>0</v>
      </c>
      <c r="JD46" s="140" t="n">
        <v>0</v>
      </c>
      <c r="JE46" s="140" t="n">
        <v>0</v>
      </c>
      <c r="JF46" s="140" t="n">
        <v>0</v>
      </c>
      <c r="JG46" s="140" t="n">
        <v>0</v>
      </c>
      <c r="JH46" s="140" t="n">
        <v>0</v>
      </c>
      <c r="JI46" s="140" t="n">
        <v>0</v>
      </c>
      <c r="JJ46" s="140" t="n">
        <v>0</v>
      </c>
      <c r="JK46" s="140" t="n">
        <v>0</v>
      </c>
      <c r="JL46" s="140" t="n">
        <v>0</v>
      </c>
      <c r="JM46" s="140" t="n">
        <v>0</v>
      </c>
      <c r="JN46" s="140" t="n">
        <v>0</v>
      </c>
      <c r="JO46" s="140" t="n">
        <v>0</v>
      </c>
      <c r="JP46" s="140" t="n">
        <v>0</v>
      </c>
    </row>
    <row r="47" customFormat="false" ht="30" hidden="false" customHeight="true" outlineLevel="0" collapsed="false">
      <c r="A47" s="76"/>
      <c r="B47" s="76"/>
      <c r="C47" s="76" t="s">
        <v>92</v>
      </c>
      <c r="D47" s="76"/>
      <c r="E47" s="76"/>
      <c r="F47" s="143"/>
      <c r="G47" s="143"/>
      <c r="H47" s="143"/>
      <c r="I47" s="143"/>
      <c r="J47" s="143"/>
      <c r="K47" s="143"/>
      <c r="L47" s="143"/>
      <c r="M47" s="143"/>
      <c r="N47" s="143"/>
      <c r="O47" s="143"/>
      <c r="P47" s="143"/>
      <c r="Q47" s="143"/>
      <c r="R47" s="143"/>
      <c r="S47" s="143"/>
      <c r="T47" s="143"/>
      <c r="U47" s="143"/>
      <c r="V47" s="143"/>
      <c r="W47" s="143"/>
      <c r="X47" s="143"/>
      <c r="Y47" s="143"/>
      <c r="Z47" s="143"/>
      <c r="AA47" s="143"/>
      <c r="AB47" s="143"/>
      <c r="AC47" s="143"/>
      <c r="AD47" s="143"/>
      <c r="AE47" s="143"/>
      <c r="AF47" s="143"/>
      <c r="AG47" s="143"/>
      <c r="AH47" s="143"/>
      <c r="AI47" s="143"/>
      <c r="AJ47" s="143"/>
      <c r="AK47" s="143"/>
      <c r="AL47" s="143"/>
      <c r="AM47" s="143"/>
      <c r="AN47" s="143"/>
      <c r="AO47" s="143"/>
      <c r="AP47" s="143"/>
      <c r="AQ47" s="143"/>
      <c r="AR47" s="143"/>
      <c r="AS47" s="143"/>
      <c r="AT47" s="143"/>
      <c r="AU47" s="143"/>
      <c r="AV47" s="143"/>
      <c r="AW47" s="143"/>
      <c r="AX47" s="143"/>
      <c r="AY47" s="143"/>
      <c r="AZ47" s="143"/>
      <c r="BA47" s="143"/>
      <c r="BB47" s="143"/>
      <c r="BC47" s="143"/>
      <c r="BD47" s="143"/>
      <c r="BE47" s="143"/>
      <c r="BF47" s="143"/>
      <c r="BG47" s="143"/>
      <c r="BH47" s="143"/>
      <c r="BI47" s="143"/>
      <c r="BJ47" s="143"/>
      <c r="BK47" s="143"/>
      <c r="BL47" s="143"/>
      <c r="BM47" s="143"/>
      <c r="BN47" s="143"/>
      <c r="BO47" s="143"/>
      <c r="BP47" s="143"/>
      <c r="BQ47" s="143"/>
      <c r="BR47" s="143"/>
      <c r="BS47" s="143"/>
      <c r="BT47" s="143"/>
      <c r="BU47" s="143"/>
      <c r="BV47" s="143"/>
      <c r="BW47" s="143"/>
      <c r="BX47" s="143"/>
      <c r="BY47" s="143"/>
      <c r="BZ47" s="143"/>
      <c r="CA47" s="143"/>
      <c r="CB47" s="143"/>
      <c r="CC47" s="143"/>
      <c r="CD47" s="143"/>
      <c r="CE47" s="143"/>
      <c r="CF47" s="143"/>
      <c r="CG47" s="143"/>
      <c r="CH47" s="143"/>
      <c r="CI47" s="143"/>
      <c r="CJ47" s="143"/>
      <c r="CK47" s="143"/>
      <c r="CL47" s="143"/>
      <c r="CM47" s="143"/>
      <c r="CN47" s="143"/>
      <c r="CO47" s="143"/>
      <c r="CP47" s="143"/>
      <c r="CQ47" s="143"/>
      <c r="CR47" s="143"/>
      <c r="CS47" s="143"/>
      <c r="CT47" s="143"/>
      <c r="CU47" s="143"/>
      <c r="CV47" s="143"/>
      <c r="CW47" s="143"/>
      <c r="CX47" s="143"/>
      <c r="CY47" s="143"/>
      <c r="CZ47" s="143"/>
      <c r="DA47" s="143"/>
      <c r="DB47" s="143"/>
      <c r="DC47" s="143"/>
      <c r="DD47" s="143"/>
      <c r="DE47" s="143"/>
      <c r="DF47" s="143"/>
      <c r="DG47" s="143"/>
      <c r="DH47" s="143"/>
      <c r="DI47" s="143"/>
      <c r="DJ47" s="143"/>
      <c r="DK47" s="143"/>
      <c r="DL47" s="143"/>
      <c r="DM47" s="143"/>
      <c r="DN47" s="143"/>
      <c r="DO47" s="143"/>
      <c r="DP47" s="143"/>
      <c r="DQ47" s="143"/>
      <c r="DR47" s="143"/>
      <c r="DS47" s="143"/>
      <c r="DT47" s="143"/>
      <c r="DU47" s="143"/>
      <c r="DV47" s="143"/>
      <c r="DW47" s="143"/>
      <c r="DX47" s="143"/>
      <c r="DY47" s="143"/>
      <c r="DZ47" s="143"/>
      <c r="EA47" s="143"/>
      <c r="EB47" s="143"/>
      <c r="EC47" s="143"/>
      <c r="ED47" s="143"/>
      <c r="EE47" s="143"/>
      <c r="EF47" s="143"/>
      <c r="EG47" s="143"/>
      <c r="EH47" s="0"/>
      <c r="EI47" s="109"/>
      <c r="EK47" s="139" t="n">
        <v>4875</v>
      </c>
      <c r="EM47" s="140" t="n">
        <v>0</v>
      </c>
      <c r="EN47" s="140" t="n">
        <v>0</v>
      </c>
      <c r="EO47" s="140" t="n">
        <v>0</v>
      </c>
      <c r="EP47" s="140" t="n">
        <v>0</v>
      </c>
      <c r="EQ47" s="140" t="n">
        <v>0</v>
      </c>
      <c r="ER47" s="140" t="n">
        <v>0</v>
      </c>
      <c r="ES47" s="140" t="n">
        <v>0</v>
      </c>
      <c r="ET47" s="140" t="n">
        <v>0</v>
      </c>
      <c r="EU47" s="140" t="n">
        <v>0</v>
      </c>
      <c r="EV47" s="140" t="n">
        <v>0</v>
      </c>
      <c r="EW47" s="140" t="n">
        <v>0</v>
      </c>
      <c r="EX47" s="140" t="n">
        <v>0</v>
      </c>
      <c r="EY47" s="140" t="n">
        <v>0</v>
      </c>
      <c r="EZ47" s="140" t="n">
        <v>0</v>
      </c>
      <c r="FA47" s="140" t="n">
        <v>0</v>
      </c>
      <c r="FB47" s="140" t="n">
        <v>0</v>
      </c>
      <c r="FC47" s="140" t="n">
        <v>0</v>
      </c>
      <c r="FD47" s="140" t="n">
        <v>0</v>
      </c>
      <c r="FE47" s="140" t="n">
        <v>0</v>
      </c>
      <c r="FF47" s="140" t="n">
        <v>0</v>
      </c>
      <c r="FG47" s="140" t="n">
        <v>0</v>
      </c>
      <c r="FH47" s="140" t="n">
        <v>0</v>
      </c>
      <c r="FI47" s="140" t="n">
        <v>0</v>
      </c>
      <c r="FJ47" s="140" t="n">
        <v>0</v>
      </c>
      <c r="FK47" s="140" t="n">
        <v>0</v>
      </c>
      <c r="FL47" s="140" t="n">
        <v>0</v>
      </c>
      <c r="FM47" s="140" t="n">
        <v>0</v>
      </c>
      <c r="FN47" s="140" t="n">
        <v>0</v>
      </c>
      <c r="FO47" s="140" t="n">
        <v>0</v>
      </c>
      <c r="FP47" s="140" t="n">
        <v>0</v>
      </c>
      <c r="FQ47" s="140" t="n">
        <v>0</v>
      </c>
      <c r="FR47" s="140" t="n">
        <v>0</v>
      </c>
      <c r="FS47" s="140" t="n">
        <v>0</v>
      </c>
      <c r="FT47" s="140" t="n">
        <v>0</v>
      </c>
      <c r="FU47" s="140" t="n">
        <v>0</v>
      </c>
      <c r="FV47" s="140" t="n">
        <v>0</v>
      </c>
      <c r="FW47" s="140" t="n">
        <v>0</v>
      </c>
      <c r="FX47" s="140" t="n">
        <v>0</v>
      </c>
      <c r="FY47" s="140" t="n">
        <v>0</v>
      </c>
      <c r="FZ47" s="140" t="n">
        <v>0</v>
      </c>
      <c r="GA47" s="140" t="n">
        <v>0</v>
      </c>
      <c r="GB47" s="140" t="n">
        <v>0</v>
      </c>
      <c r="GC47" s="140" t="n">
        <v>0</v>
      </c>
      <c r="GD47" s="140" t="n">
        <v>0</v>
      </c>
      <c r="GE47" s="140" t="n">
        <v>0</v>
      </c>
      <c r="GF47" s="140" t="n">
        <v>0</v>
      </c>
      <c r="GG47" s="140" t="n">
        <v>0</v>
      </c>
      <c r="GH47" s="140" t="n">
        <v>0</v>
      </c>
      <c r="GI47" s="140" t="n">
        <v>0</v>
      </c>
      <c r="GJ47" s="140" t="n">
        <v>0</v>
      </c>
      <c r="GK47" s="140" t="n">
        <v>0</v>
      </c>
      <c r="GL47" s="140" t="n">
        <v>0</v>
      </c>
      <c r="GM47" s="140" t="n">
        <v>0</v>
      </c>
      <c r="GN47" s="140" t="n">
        <v>0</v>
      </c>
      <c r="GO47" s="140" t="n">
        <v>0</v>
      </c>
      <c r="GP47" s="140" t="n">
        <v>0</v>
      </c>
      <c r="GQ47" s="140" t="n">
        <v>0</v>
      </c>
      <c r="GR47" s="140" t="n">
        <v>0</v>
      </c>
      <c r="GS47" s="140" t="n">
        <v>0</v>
      </c>
      <c r="GT47" s="140" t="n">
        <v>0</v>
      </c>
      <c r="GU47" s="140" t="n">
        <v>0</v>
      </c>
      <c r="GV47" s="140" t="n">
        <v>0</v>
      </c>
      <c r="GW47" s="140" t="n">
        <v>0</v>
      </c>
      <c r="GX47" s="140" t="n">
        <v>0</v>
      </c>
      <c r="GY47" s="140" t="n">
        <v>0</v>
      </c>
      <c r="GZ47" s="140" t="n">
        <v>0</v>
      </c>
      <c r="HA47" s="140" t="n">
        <v>0</v>
      </c>
      <c r="HB47" s="140" t="n">
        <v>0</v>
      </c>
      <c r="HC47" s="140" t="n">
        <v>0</v>
      </c>
      <c r="HD47" s="140" t="n">
        <v>0</v>
      </c>
      <c r="HE47" s="140" t="n">
        <v>0</v>
      </c>
      <c r="HF47" s="140" t="n">
        <v>0</v>
      </c>
      <c r="HG47" s="140" t="n">
        <v>0</v>
      </c>
      <c r="HH47" s="140" t="n">
        <v>0</v>
      </c>
      <c r="HI47" s="140" t="n">
        <v>0</v>
      </c>
      <c r="HJ47" s="140" t="n">
        <v>0</v>
      </c>
      <c r="HK47" s="140" t="n">
        <v>0</v>
      </c>
      <c r="HL47" s="140" t="n">
        <v>0</v>
      </c>
      <c r="HM47" s="140" t="n">
        <v>0</v>
      </c>
      <c r="HN47" s="140" t="n">
        <v>0</v>
      </c>
      <c r="HO47" s="140" t="n">
        <v>0</v>
      </c>
      <c r="HP47" s="140" t="n">
        <v>0</v>
      </c>
      <c r="HQ47" s="140" t="n">
        <v>0</v>
      </c>
      <c r="HR47" s="140" t="n">
        <v>0</v>
      </c>
      <c r="HS47" s="140" t="n">
        <v>0</v>
      </c>
      <c r="HT47" s="140" t="n">
        <v>0</v>
      </c>
      <c r="HU47" s="140" t="n">
        <v>0</v>
      </c>
      <c r="HV47" s="140" t="n">
        <v>0</v>
      </c>
      <c r="HW47" s="140" t="n">
        <v>0</v>
      </c>
      <c r="HX47" s="140" t="n">
        <v>0</v>
      </c>
      <c r="HY47" s="140" t="n">
        <v>0</v>
      </c>
      <c r="HZ47" s="140" t="n">
        <v>0</v>
      </c>
      <c r="IA47" s="140" t="n">
        <v>0</v>
      </c>
      <c r="IB47" s="140" t="n">
        <v>0</v>
      </c>
      <c r="IC47" s="140" t="n">
        <v>0</v>
      </c>
      <c r="ID47" s="140" t="n">
        <v>0</v>
      </c>
      <c r="IE47" s="140" t="n">
        <v>0</v>
      </c>
      <c r="IF47" s="140" t="n">
        <v>0</v>
      </c>
      <c r="IG47" s="140" t="n">
        <v>0</v>
      </c>
      <c r="IH47" s="140" t="n">
        <v>0</v>
      </c>
      <c r="II47" s="140" t="n">
        <v>0</v>
      </c>
      <c r="IJ47" s="140" t="n">
        <v>0</v>
      </c>
      <c r="IK47" s="140" t="n">
        <v>0</v>
      </c>
      <c r="IL47" s="140" t="n">
        <v>0</v>
      </c>
      <c r="IM47" s="140" t="n">
        <v>0</v>
      </c>
      <c r="IN47" s="140" t="n">
        <v>0</v>
      </c>
      <c r="IO47" s="140" t="n">
        <v>0</v>
      </c>
      <c r="IP47" s="140" t="n">
        <v>0</v>
      </c>
      <c r="IQ47" s="140" t="n">
        <v>0</v>
      </c>
      <c r="IR47" s="140" t="n">
        <v>0</v>
      </c>
      <c r="IS47" s="140" t="n">
        <v>0</v>
      </c>
      <c r="IT47" s="140" t="n">
        <v>0</v>
      </c>
      <c r="IU47" s="140" t="n">
        <v>0</v>
      </c>
      <c r="IV47" s="140" t="n">
        <v>0</v>
      </c>
      <c r="IW47" s="140" t="n">
        <v>0</v>
      </c>
      <c r="IX47" s="140" t="n">
        <v>0</v>
      </c>
      <c r="IY47" s="140" t="n">
        <v>0</v>
      </c>
      <c r="IZ47" s="140" t="n">
        <v>0</v>
      </c>
      <c r="JA47" s="140" t="n">
        <v>0</v>
      </c>
      <c r="JB47" s="140" t="n">
        <v>0</v>
      </c>
      <c r="JC47" s="140" t="n">
        <v>0</v>
      </c>
      <c r="JD47" s="140" t="n">
        <v>0</v>
      </c>
      <c r="JE47" s="140" t="n">
        <v>0</v>
      </c>
      <c r="JF47" s="140" t="n">
        <v>0</v>
      </c>
      <c r="JG47" s="140" t="n">
        <v>0</v>
      </c>
      <c r="JH47" s="140" t="n">
        <v>0</v>
      </c>
      <c r="JI47" s="140" t="n">
        <v>0</v>
      </c>
      <c r="JJ47" s="140" t="n">
        <v>0</v>
      </c>
      <c r="JK47" s="140" t="n">
        <v>0</v>
      </c>
      <c r="JL47" s="140" t="n">
        <v>0</v>
      </c>
      <c r="JM47" s="140" t="n">
        <v>0</v>
      </c>
      <c r="JN47" s="140" t="n">
        <v>0</v>
      </c>
      <c r="JO47" s="140" t="n">
        <v>0</v>
      </c>
      <c r="JP47" s="140" t="n">
        <v>0</v>
      </c>
    </row>
    <row r="48" customFormat="false" ht="14.9" hidden="false" customHeight="false" outlineLevel="0" collapsed="false">
      <c r="A48" s="76"/>
      <c r="B48" s="76"/>
      <c r="C48" s="76"/>
      <c r="D48" s="76" t="s">
        <v>92</v>
      </c>
      <c r="E48" s="76"/>
      <c r="F48" s="143"/>
      <c r="G48" s="143"/>
      <c r="H48" s="143"/>
      <c r="I48" s="143"/>
      <c r="J48" s="143"/>
      <c r="K48" s="143"/>
      <c r="L48" s="143"/>
      <c r="M48" s="143"/>
      <c r="N48" s="143"/>
      <c r="O48" s="143"/>
      <c r="P48" s="143"/>
      <c r="Q48" s="143"/>
      <c r="R48" s="143"/>
      <c r="S48" s="143"/>
      <c r="T48" s="143"/>
      <c r="U48" s="143"/>
      <c r="V48" s="143"/>
      <c r="W48" s="143"/>
      <c r="X48" s="143"/>
      <c r="Y48" s="143"/>
      <c r="Z48" s="143"/>
      <c r="AA48" s="143"/>
      <c r="AB48" s="143"/>
      <c r="AC48" s="143"/>
      <c r="AD48" s="143"/>
      <c r="AE48" s="143"/>
      <c r="AF48" s="143"/>
      <c r="AG48" s="143"/>
      <c r="AH48" s="143"/>
      <c r="AI48" s="143"/>
      <c r="AJ48" s="143"/>
      <c r="AK48" s="143"/>
      <c r="AL48" s="143"/>
      <c r="AM48" s="143"/>
      <c r="AN48" s="143"/>
      <c r="AO48" s="143"/>
      <c r="AP48" s="143"/>
      <c r="AQ48" s="143"/>
      <c r="AR48" s="143"/>
      <c r="AS48" s="143"/>
      <c r="AT48" s="143"/>
      <c r="AU48" s="143"/>
      <c r="AV48" s="143"/>
      <c r="AW48" s="143"/>
      <c r="AX48" s="143"/>
      <c r="AY48" s="143"/>
      <c r="AZ48" s="143"/>
      <c r="BA48" s="143"/>
      <c r="BB48" s="143"/>
      <c r="BC48" s="143"/>
      <c r="BD48" s="143"/>
      <c r="BE48" s="143"/>
      <c r="BF48" s="143"/>
      <c r="BG48" s="143"/>
      <c r="BH48" s="143"/>
      <c r="BI48" s="143"/>
      <c r="BJ48" s="143"/>
      <c r="BK48" s="143"/>
      <c r="BL48" s="143"/>
      <c r="BM48" s="143"/>
      <c r="BN48" s="143"/>
      <c r="BO48" s="143"/>
      <c r="BP48" s="143"/>
      <c r="BQ48" s="143"/>
      <c r="BR48" s="143"/>
      <c r="BS48" s="143"/>
      <c r="BT48" s="143"/>
      <c r="BU48" s="143"/>
      <c r="BV48" s="143"/>
      <c r="BW48" s="143"/>
      <c r="BX48" s="143"/>
      <c r="BY48" s="143"/>
      <c r="BZ48" s="143"/>
      <c r="CA48" s="143"/>
      <c r="CB48" s="143"/>
      <c r="CC48" s="143"/>
      <c r="CD48" s="143"/>
      <c r="CE48" s="143"/>
      <c r="CF48" s="143"/>
      <c r="CG48" s="143"/>
      <c r="CH48" s="143"/>
      <c r="CI48" s="143"/>
      <c r="CJ48" s="143"/>
      <c r="CK48" s="143"/>
      <c r="CL48" s="143"/>
      <c r="CM48" s="143"/>
      <c r="CN48" s="143"/>
      <c r="CO48" s="143"/>
      <c r="CP48" s="143"/>
      <c r="CQ48" s="143"/>
      <c r="CR48" s="143"/>
      <c r="CS48" s="143"/>
      <c r="CT48" s="143"/>
      <c r="CU48" s="143"/>
      <c r="CV48" s="143"/>
      <c r="CW48" s="143"/>
      <c r="CX48" s="143"/>
      <c r="CY48" s="143"/>
      <c r="CZ48" s="143"/>
      <c r="DA48" s="143"/>
      <c r="DB48" s="143"/>
      <c r="DC48" s="143"/>
      <c r="DD48" s="143"/>
      <c r="DE48" s="143"/>
      <c r="DF48" s="143"/>
      <c r="DG48" s="143"/>
      <c r="DH48" s="143"/>
      <c r="DI48" s="143"/>
      <c r="DJ48" s="143"/>
      <c r="DK48" s="143"/>
      <c r="DL48" s="143"/>
      <c r="DM48" s="143"/>
      <c r="DN48" s="143"/>
      <c r="DO48" s="143"/>
      <c r="DP48" s="143"/>
      <c r="DQ48" s="143"/>
      <c r="DR48" s="143"/>
      <c r="DS48" s="143"/>
      <c r="DT48" s="143"/>
      <c r="DU48" s="143"/>
      <c r="DV48" s="143"/>
      <c r="DW48" s="143"/>
      <c r="DX48" s="143"/>
      <c r="DY48" s="143"/>
      <c r="DZ48" s="143"/>
      <c r="EA48" s="143"/>
      <c r="EB48" s="143"/>
      <c r="EC48" s="143"/>
      <c r="ED48" s="143"/>
      <c r="EE48" s="143"/>
      <c r="EF48" s="143"/>
      <c r="EG48" s="143"/>
      <c r="EH48" s="0"/>
      <c r="EI48" s="114" t="n">
        <f aca="false">ROUND(SUM(F48:EG48),5)</f>
        <v>0</v>
      </c>
      <c r="EK48" s="139" t="n">
        <v>2502</v>
      </c>
      <c r="EM48" s="140" t="n">
        <v>0</v>
      </c>
      <c r="EN48" s="140" t="n">
        <v>0</v>
      </c>
      <c r="EO48" s="140" t="n">
        <v>0</v>
      </c>
      <c r="EP48" s="140" t="n">
        <v>0</v>
      </c>
      <c r="EQ48" s="140" t="n">
        <v>0</v>
      </c>
      <c r="ER48" s="140" t="n">
        <v>0</v>
      </c>
      <c r="ES48" s="140" t="n">
        <v>0</v>
      </c>
      <c r="ET48" s="140" t="n">
        <v>0</v>
      </c>
      <c r="EU48" s="140" t="n">
        <v>0</v>
      </c>
      <c r="EV48" s="140" t="n">
        <v>0</v>
      </c>
      <c r="EW48" s="140" t="n">
        <v>0</v>
      </c>
      <c r="EX48" s="140" t="n">
        <v>0</v>
      </c>
      <c r="EY48" s="140" t="n">
        <v>0</v>
      </c>
      <c r="EZ48" s="140" t="n">
        <v>0</v>
      </c>
      <c r="FA48" s="140" t="n">
        <v>0</v>
      </c>
      <c r="FB48" s="140" t="n">
        <v>0</v>
      </c>
      <c r="FC48" s="140" t="n">
        <v>0</v>
      </c>
      <c r="FD48" s="140" t="n">
        <v>0</v>
      </c>
      <c r="FE48" s="140" t="n">
        <v>0</v>
      </c>
      <c r="FF48" s="140" t="n">
        <v>0</v>
      </c>
      <c r="FG48" s="140" t="n">
        <v>0</v>
      </c>
      <c r="FH48" s="140" t="n">
        <v>0</v>
      </c>
      <c r="FI48" s="140" t="n">
        <v>0</v>
      </c>
      <c r="FJ48" s="140" t="n">
        <v>0</v>
      </c>
      <c r="FK48" s="140" t="n">
        <v>0</v>
      </c>
      <c r="FL48" s="140" t="n">
        <v>0</v>
      </c>
      <c r="FM48" s="140" t="n">
        <v>0</v>
      </c>
      <c r="FN48" s="140" t="n">
        <v>0</v>
      </c>
      <c r="FO48" s="140" t="n">
        <v>0</v>
      </c>
      <c r="FP48" s="140" t="n">
        <v>0</v>
      </c>
      <c r="FQ48" s="140" t="n">
        <v>0</v>
      </c>
      <c r="FR48" s="140" t="n">
        <v>0</v>
      </c>
      <c r="FS48" s="140" t="n">
        <v>0</v>
      </c>
      <c r="FT48" s="140" t="n">
        <v>0</v>
      </c>
      <c r="FU48" s="140" t="n">
        <v>0</v>
      </c>
      <c r="FV48" s="140" t="n">
        <v>0</v>
      </c>
      <c r="FW48" s="140" t="n">
        <v>0</v>
      </c>
      <c r="FX48" s="140" t="n">
        <v>0</v>
      </c>
      <c r="FY48" s="140" t="n">
        <v>0</v>
      </c>
      <c r="FZ48" s="140" t="n">
        <v>0</v>
      </c>
      <c r="GA48" s="140" t="n">
        <v>0</v>
      </c>
      <c r="GB48" s="140" t="n">
        <v>0</v>
      </c>
      <c r="GC48" s="140" t="n">
        <v>0</v>
      </c>
      <c r="GD48" s="140" t="n">
        <v>0</v>
      </c>
      <c r="GE48" s="140" t="n">
        <v>0</v>
      </c>
      <c r="GF48" s="140" t="n">
        <v>0</v>
      </c>
      <c r="GG48" s="140" t="n">
        <v>0</v>
      </c>
      <c r="GH48" s="140" t="n">
        <v>0</v>
      </c>
      <c r="GI48" s="140" t="n">
        <v>0</v>
      </c>
      <c r="GJ48" s="140" t="n">
        <v>0</v>
      </c>
      <c r="GK48" s="140" t="n">
        <v>0</v>
      </c>
      <c r="GL48" s="140" t="n">
        <v>0</v>
      </c>
      <c r="GM48" s="140" t="n">
        <v>0</v>
      </c>
      <c r="GN48" s="140" t="n">
        <v>0</v>
      </c>
      <c r="GO48" s="140" t="n">
        <v>0</v>
      </c>
      <c r="GP48" s="140" t="n">
        <v>0</v>
      </c>
      <c r="GQ48" s="140" t="n">
        <v>0</v>
      </c>
      <c r="GR48" s="140" t="n">
        <v>0</v>
      </c>
      <c r="GS48" s="140" t="n">
        <v>0</v>
      </c>
      <c r="GT48" s="140" t="n">
        <v>0</v>
      </c>
      <c r="GU48" s="140" t="n">
        <v>0</v>
      </c>
      <c r="GV48" s="140" t="n">
        <v>0</v>
      </c>
      <c r="GW48" s="140" t="n">
        <v>0</v>
      </c>
      <c r="GX48" s="140" t="n">
        <v>0</v>
      </c>
      <c r="GY48" s="140" t="n">
        <v>0</v>
      </c>
      <c r="GZ48" s="140" t="n">
        <v>0</v>
      </c>
      <c r="HA48" s="140" t="n">
        <v>0</v>
      </c>
      <c r="HB48" s="140" t="n">
        <v>0</v>
      </c>
      <c r="HC48" s="140" t="n">
        <v>0</v>
      </c>
      <c r="HD48" s="140" t="n">
        <v>0</v>
      </c>
      <c r="HE48" s="140" t="n">
        <v>0</v>
      </c>
      <c r="HF48" s="140" t="n">
        <v>0</v>
      </c>
      <c r="HG48" s="140" t="n">
        <v>0</v>
      </c>
      <c r="HH48" s="140" t="n">
        <v>0</v>
      </c>
      <c r="HI48" s="140" t="n">
        <v>0</v>
      </c>
      <c r="HJ48" s="140" t="n">
        <v>0</v>
      </c>
      <c r="HK48" s="140" t="n">
        <v>0</v>
      </c>
      <c r="HL48" s="140" t="n">
        <v>0</v>
      </c>
      <c r="HM48" s="140" t="n">
        <v>0</v>
      </c>
      <c r="HN48" s="140" t="n">
        <v>0</v>
      </c>
      <c r="HO48" s="140" t="n">
        <v>0</v>
      </c>
      <c r="HP48" s="140" t="n">
        <v>0</v>
      </c>
      <c r="HQ48" s="140" t="n">
        <v>0</v>
      </c>
      <c r="HR48" s="140" t="n">
        <v>0</v>
      </c>
      <c r="HS48" s="140" t="n">
        <v>0</v>
      </c>
      <c r="HT48" s="140" t="n">
        <v>0</v>
      </c>
      <c r="HU48" s="140" t="n">
        <v>0</v>
      </c>
      <c r="HV48" s="140" t="n">
        <v>0</v>
      </c>
      <c r="HW48" s="140" t="n">
        <v>0</v>
      </c>
      <c r="HX48" s="140" t="n">
        <v>0</v>
      </c>
      <c r="HY48" s="140" t="n">
        <v>0</v>
      </c>
      <c r="HZ48" s="140" t="n">
        <v>0</v>
      </c>
      <c r="IA48" s="140" t="n">
        <v>0</v>
      </c>
      <c r="IB48" s="140" t="n">
        <v>0</v>
      </c>
      <c r="IC48" s="140" t="n">
        <v>0</v>
      </c>
      <c r="ID48" s="140" t="n">
        <v>0</v>
      </c>
      <c r="IE48" s="140" t="n">
        <v>0</v>
      </c>
      <c r="IF48" s="140" t="n">
        <v>0</v>
      </c>
      <c r="IG48" s="140" t="n">
        <v>0</v>
      </c>
      <c r="IH48" s="140" t="n">
        <v>0</v>
      </c>
      <c r="II48" s="140" t="n">
        <v>0</v>
      </c>
      <c r="IJ48" s="140" t="n">
        <v>0</v>
      </c>
      <c r="IK48" s="140" t="n">
        <v>0</v>
      </c>
      <c r="IL48" s="140" t="n">
        <v>0</v>
      </c>
      <c r="IM48" s="140" t="n">
        <v>0</v>
      </c>
      <c r="IN48" s="140" t="n">
        <v>0</v>
      </c>
      <c r="IO48" s="140" t="n">
        <v>0</v>
      </c>
      <c r="IP48" s="140" t="n">
        <v>0</v>
      </c>
      <c r="IQ48" s="140" t="n">
        <v>0</v>
      </c>
      <c r="IR48" s="140" t="n">
        <v>0</v>
      </c>
      <c r="IS48" s="140" t="n">
        <v>0</v>
      </c>
      <c r="IT48" s="140" t="n">
        <v>0</v>
      </c>
      <c r="IU48" s="140" t="n">
        <v>0</v>
      </c>
      <c r="IV48" s="140" t="n">
        <v>0</v>
      </c>
      <c r="IW48" s="140" t="n">
        <v>0</v>
      </c>
      <c r="IX48" s="140" t="n">
        <v>0</v>
      </c>
      <c r="IY48" s="140" t="n">
        <v>0</v>
      </c>
      <c r="IZ48" s="140" t="n">
        <v>0</v>
      </c>
      <c r="JA48" s="140" t="n">
        <v>0</v>
      </c>
      <c r="JB48" s="140" t="n">
        <v>0</v>
      </c>
      <c r="JC48" s="140" t="n">
        <v>0</v>
      </c>
      <c r="JD48" s="140" t="n">
        <v>0</v>
      </c>
      <c r="JE48" s="140" t="n">
        <v>0</v>
      </c>
      <c r="JF48" s="140" t="n">
        <v>0</v>
      </c>
      <c r="JG48" s="140" t="n">
        <v>0</v>
      </c>
      <c r="JH48" s="140" t="n">
        <v>0</v>
      </c>
      <c r="JI48" s="140" t="n">
        <v>0</v>
      </c>
      <c r="JJ48" s="140" t="n">
        <v>0</v>
      </c>
      <c r="JK48" s="140" t="n">
        <v>0</v>
      </c>
      <c r="JL48" s="140" t="n">
        <v>0</v>
      </c>
      <c r="JM48" s="140" t="n">
        <v>0</v>
      </c>
      <c r="JN48" s="140" t="n">
        <v>0</v>
      </c>
      <c r="JO48" s="140" t="n">
        <v>0</v>
      </c>
      <c r="JP48" s="140" t="n">
        <v>0</v>
      </c>
    </row>
    <row r="49" customFormat="false" ht="14.9" hidden="false" customHeight="false" outlineLevel="0" collapsed="false">
      <c r="A49" s="76"/>
      <c r="B49" s="76"/>
      <c r="C49" s="76" t="s">
        <v>93</v>
      </c>
      <c r="D49" s="76"/>
      <c r="E49" s="76"/>
      <c r="F49" s="143"/>
      <c r="G49" s="143"/>
      <c r="H49" s="143"/>
      <c r="I49" s="143"/>
      <c r="J49" s="143"/>
      <c r="K49" s="143"/>
      <c r="L49" s="143"/>
      <c r="M49" s="143"/>
      <c r="N49" s="143"/>
      <c r="O49" s="143"/>
      <c r="P49" s="143"/>
      <c r="Q49" s="143"/>
      <c r="R49" s="143"/>
      <c r="S49" s="143"/>
      <c r="T49" s="143"/>
      <c r="U49" s="143"/>
      <c r="V49" s="143"/>
      <c r="W49" s="143"/>
      <c r="X49" s="143"/>
      <c r="Y49" s="143"/>
      <c r="Z49" s="143"/>
      <c r="AA49" s="143"/>
      <c r="AB49" s="143"/>
      <c r="AC49" s="143"/>
      <c r="AD49" s="143"/>
      <c r="AE49" s="143"/>
      <c r="AF49" s="143"/>
      <c r="AG49" s="143"/>
      <c r="AH49" s="143"/>
      <c r="AI49" s="143"/>
      <c r="AJ49" s="143"/>
      <c r="AK49" s="143"/>
      <c r="AL49" s="143"/>
      <c r="AM49" s="143"/>
      <c r="AN49" s="143"/>
      <c r="AO49" s="143"/>
      <c r="AP49" s="143"/>
      <c r="AQ49" s="143"/>
      <c r="AR49" s="143"/>
      <c r="AS49" s="143"/>
      <c r="AT49" s="143"/>
      <c r="AU49" s="143"/>
      <c r="AV49" s="143"/>
      <c r="AW49" s="143"/>
      <c r="AX49" s="143"/>
      <c r="AY49" s="143"/>
      <c r="AZ49" s="143"/>
      <c r="BA49" s="143"/>
      <c r="BB49" s="143"/>
      <c r="BC49" s="143"/>
      <c r="BD49" s="143"/>
      <c r="BE49" s="143"/>
      <c r="BF49" s="143"/>
      <c r="BG49" s="143"/>
      <c r="BH49" s="143"/>
      <c r="BI49" s="143"/>
      <c r="BJ49" s="143"/>
      <c r="BK49" s="143"/>
      <c r="BL49" s="143"/>
      <c r="BM49" s="143"/>
      <c r="BN49" s="143"/>
      <c r="BO49" s="143"/>
      <c r="BP49" s="143"/>
      <c r="BQ49" s="143"/>
      <c r="BR49" s="143"/>
      <c r="BS49" s="143"/>
      <c r="BT49" s="143"/>
      <c r="BU49" s="143"/>
      <c r="BV49" s="143"/>
      <c r="BW49" s="143"/>
      <c r="BX49" s="143"/>
      <c r="BY49" s="143"/>
      <c r="BZ49" s="143"/>
      <c r="CA49" s="143"/>
      <c r="CB49" s="143"/>
      <c r="CC49" s="143"/>
      <c r="CD49" s="143"/>
      <c r="CE49" s="143"/>
      <c r="CF49" s="143"/>
      <c r="CG49" s="143"/>
      <c r="CH49" s="143"/>
      <c r="CI49" s="143"/>
      <c r="CJ49" s="143"/>
      <c r="CK49" s="143"/>
      <c r="CL49" s="143"/>
      <c r="CM49" s="143"/>
      <c r="CN49" s="143"/>
      <c r="CO49" s="143"/>
      <c r="CP49" s="143"/>
      <c r="CQ49" s="143"/>
      <c r="CR49" s="143"/>
      <c r="CS49" s="143"/>
      <c r="CT49" s="143"/>
      <c r="CU49" s="143"/>
      <c r="CV49" s="143"/>
      <c r="CW49" s="143"/>
      <c r="CX49" s="143"/>
      <c r="CY49" s="143"/>
      <c r="CZ49" s="143"/>
      <c r="DA49" s="143"/>
      <c r="DB49" s="143"/>
      <c r="DC49" s="143"/>
      <c r="DD49" s="143"/>
      <c r="DE49" s="143"/>
      <c r="DF49" s="143"/>
      <c r="DG49" s="143"/>
      <c r="DH49" s="143"/>
      <c r="DI49" s="143"/>
      <c r="DJ49" s="143"/>
      <c r="DK49" s="143"/>
      <c r="DL49" s="143"/>
      <c r="DM49" s="143"/>
      <c r="DN49" s="143"/>
      <c r="DO49" s="143"/>
      <c r="DP49" s="143"/>
      <c r="DQ49" s="143"/>
      <c r="DR49" s="143"/>
      <c r="DS49" s="143"/>
      <c r="DT49" s="143"/>
      <c r="DU49" s="143"/>
      <c r="DV49" s="143"/>
      <c r="DW49" s="143"/>
      <c r="DX49" s="143"/>
      <c r="DY49" s="143"/>
      <c r="DZ49" s="143"/>
      <c r="EA49" s="143"/>
      <c r="EB49" s="143"/>
      <c r="EC49" s="143"/>
      <c r="ED49" s="143"/>
      <c r="EE49" s="143"/>
      <c r="EF49" s="143"/>
      <c r="EG49" s="143"/>
      <c r="EH49" s="0"/>
      <c r="EI49" s="115" t="n">
        <f aca="false">ROUND(SUM(F49:EG49),5)</f>
        <v>0</v>
      </c>
      <c r="EK49" s="139" t="n">
        <v>14620</v>
      </c>
      <c r="EM49" s="140" t="n">
        <v>0</v>
      </c>
      <c r="EN49" s="140" t="n">
        <v>0</v>
      </c>
      <c r="EO49" s="140" t="n">
        <v>0</v>
      </c>
      <c r="EP49" s="140" t="n">
        <v>0</v>
      </c>
      <c r="EQ49" s="140" t="n">
        <v>0</v>
      </c>
      <c r="ER49" s="140" t="n">
        <v>0</v>
      </c>
      <c r="ES49" s="140" t="n">
        <v>0</v>
      </c>
      <c r="ET49" s="140" t="n">
        <v>0</v>
      </c>
      <c r="EU49" s="140" t="n">
        <v>0</v>
      </c>
      <c r="EV49" s="140" t="n">
        <v>0</v>
      </c>
      <c r="EW49" s="140" t="n">
        <v>0</v>
      </c>
      <c r="EX49" s="140" t="n">
        <v>0</v>
      </c>
      <c r="EY49" s="140" t="n">
        <v>0</v>
      </c>
      <c r="EZ49" s="140" t="n">
        <v>0</v>
      </c>
      <c r="FA49" s="140" t="n">
        <v>0</v>
      </c>
      <c r="FB49" s="140" t="n">
        <v>0</v>
      </c>
      <c r="FC49" s="140" t="n">
        <v>0</v>
      </c>
      <c r="FD49" s="140" t="n">
        <v>0</v>
      </c>
      <c r="FE49" s="140" t="n">
        <v>0</v>
      </c>
      <c r="FF49" s="140" t="n">
        <v>0</v>
      </c>
      <c r="FG49" s="140" t="n">
        <v>0</v>
      </c>
      <c r="FH49" s="140" t="n">
        <v>0</v>
      </c>
      <c r="FI49" s="140" t="n">
        <v>0</v>
      </c>
      <c r="FJ49" s="140" t="n">
        <v>0</v>
      </c>
      <c r="FK49" s="140" t="n">
        <v>0</v>
      </c>
      <c r="FL49" s="140" t="n">
        <v>0</v>
      </c>
      <c r="FM49" s="140" t="n">
        <v>0</v>
      </c>
      <c r="FN49" s="140" t="n">
        <v>0</v>
      </c>
      <c r="FO49" s="140" t="n">
        <v>0</v>
      </c>
      <c r="FP49" s="140" t="n">
        <v>0</v>
      </c>
      <c r="FQ49" s="140" t="n">
        <v>0</v>
      </c>
      <c r="FR49" s="140" t="n">
        <v>0</v>
      </c>
      <c r="FS49" s="140" t="n">
        <v>0</v>
      </c>
      <c r="FT49" s="140" t="n">
        <v>0</v>
      </c>
      <c r="FU49" s="140" t="n">
        <v>0</v>
      </c>
      <c r="FV49" s="140" t="n">
        <v>0</v>
      </c>
      <c r="FW49" s="140" t="n">
        <v>0</v>
      </c>
      <c r="FX49" s="140" t="n">
        <v>0</v>
      </c>
      <c r="FY49" s="140" t="n">
        <v>0</v>
      </c>
      <c r="FZ49" s="140" t="n">
        <v>0</v>
      </c>
      <c r="GA49" s="140" t="n">
        <v>0</v>
      </c>
      <c r="GB49" s="140" t="n">
        <v>0</v>
      </c>
      <c r="GC49" s="140" t="n">
        <v>0</v>
      </c>
      <c r="GD49" s="140" t="n">
        <v>0</v>
      </c>
      <c r="GE49" s="140" t="n">
        <v>0</v>
      </c>
      <c r="GF49" s="140" t="n">
        <v>0</v>
      </c>
      <c r="GG49" s="140" t="n">
        <v>0</v>
      </c>
      <c r="GH49" s="140" t="n">
        <v>0</v>
      </c>
      <c r="GI49" s="140" t="n">
        <v>0</v>
      </c>
      <c r="GJ49" s="140" t="n">
        <v>0</v>
      </c>
      <c r="GK49" s="140" t="n">
        <v>0</v>
      </c>
      <c r="GL49" s="140" t="n">
        <v>0</v>
      </c>
      <c r="GM49" s="140" t="n">
        <v>0</v>
      </c>
      <c r="GN49" s="140" t="n">
        <v>0</v>
      </c>
      <c r="GO49" s="140" t="n">
        <v>0</v>
      </c>
      <c r="GP49" s="140" t="n">
        <v>0</v>
      </c>
      <c r="GQ49" s="140" t="n">
        <v>0</v>
      </c>
      <c r="GR49" s="140" t="n">
        <v>0</v>
      </c>
      <c r="GS49" s="140" t="n">
        <v>0</v>
      </c>
      <c r="GT49" s="140" t="n">
        <v>0</v>
      </c>
      <c r="GU49" s="140" t="n">
        <v>0</v>
      </c>
      <c r="GV49" s="140" t="n">
        <v>0</v>
      </c>
      <c r="GW49" s="140" t="n">
        <v>0</v>
      </c>
      <c r="GX49" s="140" t="n">
        <v>0</v>
      </c>
      <c r="GY49" s="140" t="n">
        <v>0</v>
      </c>
      <c r="GZ49" s="140" t="n">
        <v>0</v>
      </c>
      <c r="HA49" s="140" t="n">
        <v>0</v>
      </c>
      <c r="HB49" s="140" t="n">
        <v>0</v>
      </c>
      <c r="HC49" s="140" t="n">
        <v>0</v>
      </c>
      <c r="HD49" s="140" t="n">
        <v>0</v>
      </c>
      <c r="HE49" s="140" t="n">
        <v>0</v>
      </c>
      <c r="HF49" s="140" t="n">
        <v>0</v>
      </c>
      <c r="HG49" s="140" t="n">
        <v>0</v>
      </c>
      <c r="HH49" s="140" t="n">
        <v>0</v>
      </c>
      <c r="HI49" s="140" t="n">
        <v>0</v>
      </c>
      <c r="HJ49" s="140" t="n">
        <v>0</v>
      </c>
      <c r="HK49" s="140" t="n">
        <v>0</v>
      </c>
      <c r="HL49" s="140" t="n">
        <v>0</v>
      </c>
      <c r="HM49" s="140" t="n">
        <v>0</v>
      </c>
      <c r="HN49" s="140" t="n">
        <v>0</v>
      </c>
      <c r="HO49" s="140" t="n">
        <v>0</v>
      </c>
      <c r="HP49" s="140" t="n">
        <v>0</v>
      </c>
      <c r="HQ49" s="140" t="n">
        <v>0</v>
      </c>
      <c r="HR49" s="140" t="n">
        <v>0</v>
      </c>
      <c r="HS49" s="140" t="n">
        <v>0</v>
      </c>
      <c r="HT49" s="140" t="n">
        <v>0</v>
      </c>
      <c r="HU49" s="140" t="n">
        <v>0</v>
      </c>
      <c r="HV49" s="140" t="n">
        <v>0</v>
      </c>
      <c r="HW49" s="140" t="n">
        <v>0</v>
      </c>
      <c r="HX49" s="140" t="n">
        <v>0</v>
      </c>
      <c r="HY49" s="140" t="n">
        <v>0</v>
      </c>
      <c r="HZ49" s="140" t="n">
        <v>0</v>
      </c>
      <c r="IA49" s="140" t="n">
        <v>0</v>
      </c>
      <c r="IB49" s="140" t="n">
        <v>0</v>
      </c>
      <c r="IC49" s="140" t="n">
        <v>0</v>
      </c>
      <c r="ID49" s="140" t="n">
        <v>0</v>
      </c>
      <c r="IE49" s="140" t="n">
        <v>0</v>
      </c>
      <c r="IF49" s="140" t="n">
        <v>0</v>
      </c>
      <c r="IG49" s="140" t="n">
        <v>0</v>
      </c>
      <c r="IH49" s="140" t="n">
        <v>0</v>
      </c>
      <c r="II49" s="140" t="n">
        <v>0</v>
      </c>
      <c r="IJ49" s="140" t="n">
        <v>0</v>
      </c>
      <c r="IK49" s="140" t="n">
        <v>0</v>
      </c>
      <c r="IL49" s="140" t="n">
        <v>0</v>
      </c>
      <c r="IM49" s="140" t="n">
        <v>0</v>
      </c>
      <c r="IN49" s="140" t="n">
        <v>0</v>
      </c>
      <c r="IO49" s="140" t="n">
        <v>0</v>
      </c>
      <c r="IP49" s="140" t="n">
        <v>0</v>
      </c>
      <c r="IQ49" s="140" t="n">
        <v>0</v>
      </c>
      <c r="IR49" s="140" t="n">
        <v>0</v>
      </c>
      <c r="IS49" s="140" t="n">
        <v>0</v>
      </c>
      <c r="IT49" s="140" t="n">
        <v>0</v>
      </c>
      <c r="IU49" s="140" t="n">
        <v>0</v>
      </c>
      <c r="IV49" s="140" t="n">
        <v>0</v>
      </c>
      <c r="IW49" s="140" t="n">
        <v>0</v>
      </c>
      <c r="IX49" s="140" t="n">
        <v>0</v>
      </c>
      <c r="IY49" s="140" t="n">
        <v>0</v>
      </c>
      <c r="IZ49" s="140" t="n">
        <v>0</v>
      </c>
      <c r="JA49" s="140" t="n">
        <v>0</v>
      </c>
      <c r="JB49" s="140" t="n">
        <v>0</v>
      </c>
      <c r="JC49" s="140" t="n">
        <v>0</v>
      </c>
      <c r="JD49" s="140" t="n">
        <v>0</v>
      </c>
      <c r="JE49" s="140" t="n">
        <v>0</v>
      </c>
      <c r="JF49" s="140" t="n">
        <v>0</v>
      </c>
      <c r="JG49" s="140" t="n">
        <v>0</v>
      </c>
      <c r="JH49" s="140" t="n">
        <v>0</v>
      </c>
      <c r="JI49" s="140" t="n">
        <v>0</v>
      </c>
      <c r="JJ49" s="140" t="n">
        <v>0</v>
      </c>
      <c r="JK49" s="140" t="n">
        <v>0</v>
      </c>
      <c r="JL49" s="140" t="n">
        <v>0</v>
      </c>
      <c r="JM49" s="140" t="n">
        <v>0</v>
      </c>
      <c r="JN49" s="140" t="n">
        <v>0</v>
      </c>
      <c r="JO49" s="140" t="n">
        <v>0</v>
      </c>
      <c r="JP49" s="140" t="n">
        <v>0</v>
      </c>
    </row>
    <row r="50" customFormat="false" ht="30" hidden="false" customHeight="true" outlineLevel="0" collapsed="false">
      <c r="A50" s="76"/>
      <c r="B50" s="76" t="s">
        <v>94</v>
      </c>
      <c r="C50" s="76"/>
      <c r="D50" s="76"/>
      <c r="E50" s="76"/>
      <c r="F50" s="141" t="n">
        <f aca="false">F46</f>
        <v>58950</v>
      </c>
      <c r="G50" s="141" t="n">
        <f aca="false">G46</f>
        <v>100452.252</v>
      </c>
      <c r="H50" s="141" t="n">
        <f aca="false">H46</f>
        <v>1780252.495</v>
      </c>
      <c r="I50" s="141" t="n">
        <f aca="false">I46</f>
        <v>5200</v>
      </c>
      <c r="J50" s="141" t="n">
        <f aca="false">J46</f>
        <v>459045.28</v>
      </c>
      <c r="K50" s="141" t="n">
        <f aca="false">K46</f>
        <v>267572.256995</v>
      </c>
      <c r="L50" s="141" t="n">
        <f aca="false">L46</f>
        <v>12693.22</v>
      </c>
      <c r="M50" s="141" t="n">
        <f aca="false">M46</f>
        <v>13200</v>
      </c>
      <c r="N50" s="141" t="n">
        <f aca="false">N46</f>
        <v>287179.4074604</v>
      </c>
      <c r="O50" s="141" t="n">
        <f aca="false">O46</f>
        <v>1100909.07</v>
      </c>
      <c r="P50" s="141" t="n">
        <f aca="false">P46</f>
        <v>21085.2224</v>
      </c>
      <c r="Q50" s="141" t="n">
        <f aca="false">Q46</f>
        <v>184474.966275</v>
      </c>
      <c r="R50" s="141" t="n">
        <f aca="false">R46</f>
        <v>5550</v>
      </c>
      <c r="S50" s="141" t="n">
        <f aca="false">S46</f>
        <v>5300</v>
      </c>
      <c r="T50" s="141" t="n">
        <f aca="false">T46</f>
        <v>10200</v>
      </c>
      <c r="U50" s="141" t="n">
        <f aca="false">U46</f>
        <v>397149.9412893</v>
      </c>
      <c r="V50" s="141" t="n">
        <f aca="false">V46</f>
        <v>55000</v>
      </c>
      <c r="W50" s="141" t="n">
        <f aca="false">W46</f>
        <v>1013271.7764544</v>
      </c>
      <c r="X50" s="141" t="n">
        <f aca="false">X46</f>
        <v>11250</v>
      </c>
      <c r="Y50" s="141" t="n">
        <f aca="false">Y46</f>
        <v>13600</v>
      </c>
      <c r="Z50" s="141" t="n">
        <f aca="false">Z46</f>
        <v>34275</v>
      </c>
      <c r="AA50" s="141" t="n">
        <f aca="false">AA46</f>
        <v>447036.035</v>
      </c>
      <c r="AB50" s="141" t="n">
        <f aca="false">AB46</f>
        <v>13400</v>
      </c>
      <c r="AC50" s="141" t="n">
        <f aca="false">AC46</f>
        <v>4900</v>
      </c>
      <c r="AD50" s="141" t="n">
        <f aca="false">AD46</f>
        <v>182840</v>
      </c>
      <c r="AE50" s="141" t="n">
        <f aca="false">AE46</f>
        <v>10700</v>
      </c>
      <c r="AF50" s="141" t="n">
        <f aca="false">AF46</f>
        <v>43919.55</v>
      </c>
      <c r="AG50" s="141" t="n">
        <f aca="false">AG46</f>
        <v>50479.280195</v>
      </c>
      <c r="AH50" s="141" t="n">
        <f aca="false">AH46</f>
        <v>46953.33</v>
      </c>
      <c r="AI50" s="141" t="n">
        <f aca="false">AI46</f>
        <v>17050</v>
      </c>
      <c r="AJ50" s="141" t="n">
        <f aca="false">AJ46</f>
        <v>49900</v>
      </c>
      <c r="AK50" s="141" t="n">
        <f aca="false">AK46</f>
        <v>6300</v>
      </c>
      <c r="AL50" s="141" t="n">
        <f aca="false">AL46</f>
        <v>95200</v>
      </c>
      <c r="AM50" s="141" t="n">
        <f aca="false">AM46</f>
        <v>21500</v>
      </c>
      <c r="AN50" s="141" t="n">
        <f aca="false">AN46</f>
        <v>19125</v>
      </c>
      <c r="AO50" s="141" t="n">
        <f aca="false">AO46</f>
        <v>16399.98</v>
      </c>
      <c r="AP50" s="141" t="n">
        <f aca="false">AP46</f>
        <v>557800.128216</v>
      </c>
      <c r="AQ50" s="141" t="n">
        <f aca="false">AQ46</f>
        <v>13983</v>
      </c>
      <c r="AR50" s="141" t="n">
        <f aca="false">AR46</f>
        <v>35931</v>
      </c>
      <c r="AS50" s="141" t="n">
        <f aca="false">AS46</f>
        <v>6200</v>
      </c>
      <c r="AT50" s="141" t="n">
        <f aca="false">AT46</f>
        <v>19800</v>
      </c>
      <c r="AU50" s="141" t="n">
        <f aca="false">AU46</f>
        <v>22000</v>
      </c>
      <c r="AV50" s="141" t="n">
        <f aca="false">AV46</f>
        <v>91485.2294435</v>
      </c>
      <c r="AW50" s="141" t="n">
        <f aca="false">AW46</f>
        <v>11100</v>
      </c>
      <c r="AX50" s="141" t="n">
        <f aca="false">AX46</f>
        <v>3003.5</v>
      </c>
      <c r="AY50" s="141" t="n">
        <f aca="false">AY46</f>
        <v>9450</v>
      </c>
      <c r="AZ50" s="141" t="n">
        <f aca="false">AZ46</f>
        <v>21100</v>
      </c>
      <c r="BA50" s="141" t="n">
        <f aca="false">BA46</f>
        <v>24486.1</v>
      </c>
      <c r="BB50" s="141" t="n">
        <f aca="false">BB46</f>
        <v>998661.750557789</v>
      </c>
      <c r="BC50" s="141" t="n">
        <f aca="false">BC46</f>
        <v>13515</v>
      </c>
      <c r="BD50" s="141" t="n">
        <f aca="false">BD46</f>
        <v>16061.875</v>
      </c>
      <c r="BE50" s="141" t="n">
        <f aca="false">BE46</f>
        <v>79186.911555</v>
      </c>
      <c r="BF50" s="141" t="n">
        <f aca="false">BF46</f>
        <v>756788.44156908</v>
      </c>
      <c r="BG50" s="141" t="n">
        <f aca="false">BG46</f>
        <v>500232.4329375</v>
      </c>
      <c r="BH50" s="141" t="n">
        <f aca="false">BH46</f>
        <v>19600</v>
      </c>
      <c r="BI50" s="141" t="n">
        <f aca="false">BI46</f>
        <v>17740</v>
      </c>
      <c r="BJ50" s="141" t="n">
        <f aca="false">BJ46</f>
        <v>42909.5</v>
      </c>
      <c r="BK50" s="141" t="n">
        <f aca="false">BK46</f>
        <v>8537.5</v>
      </c>
      <c r="BL50" s="141" t="n">
        <f aca="false">BL46</f>
        <v>8100</v>
      </c>
      <c r="BM50" s="141" t="n">
        <f aca="false">BM46</f>
        <v>37500</v>
      </c>
      <c r="BN50" s="141" t="n">
        <f aca="false">BN46</f>
        <v>567145.5083</v>
      </c>
      <c r="BO50" s="141" t="n">
        <f aca="false">BO46</f>
        <v>84419</v>
      </c>
      <c r="BP50" s="141" t="n">
        <f aca="false">BP46</f>
        <v>323840.6106</v>
      </c>
      <c r="BQ50" s="141" t="n">
        <f aca="false">BQ46</f>
        <v>3087.5</v>
      </c>
      <c r="BR50" s="141" t="n">
        <f aca="false">BR46</f>
        <v>17550</v>
      </c>
      <c r="BS50" s="141" t="n">
        <f aca="false">BS46</f>
        <v>6000</v>
      </c>
      <c r="BT50" s="141" t="n">
        <f aca="false">BT46</f>
        <v>157803.729</v>
      </c>
      <c r="BU50" s="141" t="n">
        <f aca="false">BU46</f>
        <v>14912.75</v>
      </c>
      <c r="BV50" s="141" t="n">
        <f aca="false">BV46</f>
        <v>12349.96</v>
      </c>
      <c r="BW50" s="141" t="n">
        <f aca="false">BW46</f>
        <v>236461.92</v>
      </c>
      <c r="BX50" s="141" t="n">
        <f aca="false">BX46</f>
        <v>32792.5</v>
      </c>
      <c r="BY50" s="141" t="n">
        <f aca="false">BY46</f>
        <v>4600</v>
      </c>
      <c r="BZ50" s="141" t="n">
        <f aca="false">BZ46</f>
        <v>69382.87</v>
      </c>
      <c r="CA50" s="141" t="n">
        <f aca="false">CA46</f>
        <v>824935.762767548</v>
      </c>
      <c r="CB50" s="141" t="n">
        <f aca="false">CB46</f>
        <v>31500</v>
      </c>
      <c r="CC50" s="141" t="n">
        <f aca="false">CC46</f>
        <v>301677.5</v>
      </c>
      <c r="CD50" s="141" t="n">
        <f aca="false">CD46</f>
        <v>12974.329</v>
      </c>
      <c r="CE50" s="141" t="n">
        <f aca="false">CE46</f>
        <v>1507272.4792</v>
      </c>
      <c r="CF50" s="141" t="n">
        <f aca="false">CF46</f>
        <v>17825</v>
      </c>
      <c r="CG50" s="141" t="n">
        <f aca="false">CG46</f>
        <v>144161.5875</v>
      </c>
      <c r="CH50" s="141" t="n">
        <f aca="false">CH46</f>
        <v>40000</v>
      </c>
      <c r="CI50" s="141" t="n">
        <f aca="false">CI46</f>
        <v>1048884.16</v>
      </c>
      <c r="CJ50" s="141" t="n">
        <f aca="false">CJ46</f>
        <v>554661.2083</v>
      </c>
      <c r="CK50" s="141" t="n">
        <f aca="false">CK46</f>
        <v>477400</v>
      </c>
      <c r="CL50" s="141" t="n">
        <f aca="false">CL46</f>
        <v>218750</v>
      </c>
      <c r="CM50" s="141" t="n">
        <f aca="false">CM46</f>
        <v>5500</v>
      </c>
      <c r="CN50" s="141" t="n">
        <f aca="false">CN46</f>
        <v>17700</v>
      </c>
      <c r="CO50" s="141" t="n">
        <f aca="false">CO46</f>
        <v>10200</v>
      </c>
      <c r="CP50" s="141" t="n">
        <f aca="false">CP46</f>
        <v>107970.1953</v>
      </c>
      <c r="CQ50" s="141" t="n">
        <f aca="false">CQ46</f>
        <v>9800</v>
      </c>
      <c r="CR50" s="141" t="n">
        <f aca="false">CR46</f>
        <v>15500</v>
      </c>
      <c r="CS50" s="141" t="n">
        <f aca="false">CS46</f>
        <v>797199.571355</v>
      </c>
      <c r="CT50" s="141" t="n">
        <f aca="false">CT46</f>
        <v>40650</v>
      </c>
      <c r="CU50" s="141" t="n">
        <f aca="false">CU46</f>
        <v>585240.07425</v>
      </c>
      <c r="CV50" s="141" t="n">
        <f aca="false">CV46</f>
        <v>17087.5</v>
      </c>
      <c r="CW50" s="141" t="n">
        <f aca="false">CW46</f>
        <v>34300</v>
      </c>
      <c r="CX50" s="141" t="n">
        <f aca="false">CX46</f>
        <v>16000</v>
      </c>
      <c r="CY50" s="141" t="n">
        <f aca="false">CY46</f>
        <v>34068.03668</v>
      </c>
      <c r="CZ50" s="141" t="n">
        <f aca="false">CZ46</f>
        <v>54188</v>
      </c>
      <c r="DA50" s="141" t="n">
        <f aca="false">DA46</f>
        <v>336717.14775</v>
      </c>
      <c r="DB50" s="141" t="n">
        <f aca="false">DB46</f>
        <v>9320</v>
      </c>
      <c r="DC50" s="141" t="n">
        <f aca="false">DC46</f>
        <v>190050.0679572</v>
      </c>
      <c r="DD50" s="141" t="n">
        <f aca="false">DD46</f>
        <v>6300</v>
      </c>
      <c r="DE50" s="141" t="n">
        <f aca="false">DE46</f>
        <v>21300</v>
      </c>
      <c r="DF50" s="141" t="n">
        <f aca="false">DF46</f>
        <v>120000</v>
      </c>
      <c r="DG50" s="141" t="n">
        <f aca="false">DG46</f>
        <v>86677.485</v>
      </c>
      <c r="DH50" s="141" t="n">
        <f aca="false">DH46</f>
        <v>6700</v>
      </c>
      <c r="DI50" s="141" t="n">
        <f aca="false">DI46</f>
        <v>8300</v>
      </c>
      <c r="DJ50" s="141" t="n">
        <f aca="false">DJ46</f>
        <v>28860</v>
      </c>
      <c r="DK50" s="141" t="n">
        <f aca="false">DK46</f>
        <v>12600</v>
      </c>
      <c r="DL50" s="141" t="n">
        <f aca="false">DL46</f>
        <v>113293.428163916</v>
      </c>
      <c r="DM50" s="141" t="n">
        <f aca="false">DM46</f>
        <v>7200</v>
      </c>
      <c r="DN50" s="141" t="n">
        <f aca="false">DN46</f>
        <v>12840</v>
      </c>
      <c r="DO50" s="141" t="n">
        <f aca="false">DO46</f>
        <v>76800</v>
      </c>
      <c r="DP50" s="141" t="n">
        <f aca="false">DP46</f>
        <v>240000</v>
      </c>
      <c r="DQ50" s="141" t="n">
        <f aca="false">DQ46</f>
        <v>14530</v>
      </c>
      <c r="DR50" s="141" t="n">
        <f aca="false">DR46</f>
        <v>1850</v>
      </c>
      <c r="DS50" s="141" t="n">
        <f aca="false">DS46</f>
        <v>31650</v>
      </c>
      <c r="DT50" s="141" t="n">
        <f aca="false">DT46</f>
        <v>21700</v>
      </c>
      <c r="DU50" s="141" t="n">
        <f aca="false">DU46</f>
        <v>6900</v>
      </c>
      <c r="DV50" s="141" t="n">
        <f aca="false">DV46</f>
        <v>24250</v>
      </c>
      <c r="DW50" s="141" t="n">
        <f aca="false">DW46</f>
        <v>16250</v>
      </c>
      <c r="DX50" s="141" t="n">
        <f aca="false">DX46</f>
        <v>950854.395</v>
      </c>
      <c r="DY50" s="141" t="n">
        <f aca="false">DY46</f>
        <v>7900</v>
      </c>
      <c r="DZ50" s="141" t="n">
        <f aca="false">DZ46</f>
        <v>11300</v>
      </c>
      <c r="EA50" s="141" t="n">
        <f aca="false">EA46</f>
        <v>891863.75169</v>
      </c>
      <c r="EB50" s="141" t="n">
        <f aca="false">EB46</f>
        <v>1120333.08</v>
      </c>
      <c r="EC50" s="141" t="n">
        <f aca="false">EC46</f>
        <v>23587.5</v>
      </c>
      <c r="ED50" s="141" t="n">
        <f aca="false">ED46</f>
        <v>489208.114</v>
      </c>
      <c r="EE50" s="141" t="n">
        <f aca="false">EE46</f>
        <v>17050</v>
      </c>
      <c r="EF50" s="141" t="n">
        <f aca="false">EF46</f>
        <v>349116.830319875</v>
      </c>
      <c r="EG50" s="141" t="n">
        <f aca="false">EG46</f>
        <v>176770</v>
      </c>
      <c r="EH50" s="0"/>
      <c r="EI50" s="109" t="n">
        <f aca="false">ROUND(SUM(F50:EG50),5)</f>
        <v>24065349.98448</v>
      </c>
      <c r="EK50" s="139" t="n">
        <v>569677.4375</v>
      </c>
      <c r="EM50" s="140" t="n">
        <v>0</v>
      </c>
      <c r="EN50" s="140" t="n">
        <v>0</v>
      </c>
      <c r="EO50" s="140" t="n">
        <v>0</v>
      </c>
      <c r="EP50" s="140" t="n">
        <v>0</v>
      </c>
      <c r="EQ50" s="140" t="n">
        <v>0</v>
      </c>
      <c r="ER50" s="140" t="n">
        <v>0</v>
      </c>
      <c r="ES50" s="140" t="n">
        <v>0</v>
      </c>
      <c r="ET50" s="140" t="n">
        <v>0</v>
      </c>
      <c r="EU50" s="140" t="n">
        <v>0</v>
      </c>
      <c r="EV50" s="140" t="n">
        <v>0</v>
      </c>
      <c r="EW50" s="140" t="n">
        <v>0</v>
      </c>
      <c r="EX50" s="140" t="n">
        <v>0</v>
      </c>
      <c r="EY50" s="140" t="n">
        <v>0</v>
      </c>
      <c r="EZ50" s="140" t="n">
        <v>0</v>
      </c>
      <c r="FA50" s="140" t="n">
        <v>0</v>
      </c>
      <c r="FB50" s="140" t="n">
        <v>0</v>
      </c>
      <c r="FC50" s="140" t="n">
        <v>0</v>
      </c>
      <c r="FD50" s="140" t="n">
        <v>0</v>
      </c>
      <c r="FE50" s="140" t="n">
        <v>0</v>
      </c>
      <c r="FF50" s="140" t="n">
        <v>0</v>
      </c>
      <c r="FG50" s="140" t="n">
        <v>0</v>
      </c>
      <c r="FH50" s="140" t="n">
        <v>0</v>
      </c>
      <c r="FI50" s="140" t="n">
        <v>0</v>
      </c>
      <c r="FJ50" s="140" t="n">
        <v>0</v>
      </c>
      <c r="FK50" s="140" t="n">
        <v>0</v>
      </c>
      <c r="FL50" s="140" t="n">
        <v>0</v>
      </c>
      <c r="FM50" s="140" t="n">
        <v>0</v>
      </c>
      <c r="FN50" s="140" t="n">
        <v>0</v>
      </c>
      <c r="FO50" s="140" t="n">
        <v>0</v>
      </c>
      <c r="FP50" s="140" t="n">
        <v>0</v>
      </c>
      <c r="FQ50" s="140" t="n">
        <v>0</v>
      </c>
      <c r="FR50" s="140" t="n">
        <v>0</v>
      </c>
      <c r="FS50" s="140" t="n">
        <v>0</v>
      </c>
      <c r="FT50" s="140" t="n">
        <v>0</v>
      </c>
      <c r="FU50" s="140" t="n">
        <v>0</v>
      </c>
      <c r="FV50" s="140" t="n">
        <v>0</v>
      </c>
      <c r="FW50" s="140" t="n">
        <v>0</v>
      </c>
      <c r="FX50" s="140" t="n">
        <v>0</v>
      </c>
      <c r="FY50" s="140" t="n">
        <v>0</v>
      </c>
      <c r="FZ50" s="140" t="n">
        <v>0</v>
      </c>
      <c r="GA50" s="140" t="n">
        <v>0</v>
      </c>
      <c r="GB50" s="140" t="n">
        <v>0</v>
      </c>
      <c r="GC50" s="140" t="n">
        <v>0</v>
      </c>
      <c r="GD50" s="140" t="n">
        <v>0</v>
      </c>
      <c r="GE50" s="140" t="n">
        <v>0</v>
      </c>
      <c r="GF50" s="140" t="n">
        <v>0</v>
      </c>
      <c r="GG50" s="140" t="n">
        <v>0</v>
      </c>
      <c r="GH50" s="140" t="n">
        <v>0</v>
      </c>
      <c r="GI50" s="140" t="n">
        <v>0</v>
      </c>
      <c r="GJ50" s="140" t="n">
        <v>0</v>
      </c>
      <c r="GK50" s="140" t="n">
        <v>0</v>
      </c>
      <c r="GL50" s="140" t="n">
        <v>0</v>
      </c>
      <c r="GM50" s="140" t="n">
        <v>0</v>
      </c>
      <c r="GN50" s="140" t="n">
        <v>0</v>
      </c>
      <c r="GO50" s="140" t="n">
        <v>0</v>
      </c>
      <c r="GP50" s="140" t="n">
        <v>0</v>
      </c>
      <c r="GQ50" s="140" t="n">
        <v>0</v>
      </c>
      <c r="GR50" s="140" t="n">
        <v>0</v>
      </c>
      <c r="GS50" s="140" t="n">
        <v>0</v>
      </c>
      <c r="GT50" s="140" t="n">
        <v>0</v>
      </c>
      <c r="GU50" s="140" t="n">
        <v>0</v>
      </c>
      <c r="GV50" s="140" t="n">
        <v>0</v>
      </c>
      <c r="GW50" s="140" t="n">
        <v>0</v>
      </c>
      <c r="GX50" s="140" t="n">
        <v>0</v>
      </c>
      <c r="GY50" s="140" t="n">
        <v>0</v>
      </c>
      <c r="GZ50" s="140" t="n">
        <v>0</v>
      </c>
      <c r="HA50" s="140" t="n">
        <v>0</v>
      </c>
      <c r="HB50" s="140" t="n">
        <v>0</v>
      </c>
      <c r="HC50" s="140" t="n">
        <v>0</v>
      </c>
      <c r="HD50" s="140" t="n">
        <v>0</v>
      </c>
      <c r="HE50" s="140" t="n">
        <v>0</v>
      </c>
      <c r="HF50" s="140" t="n">
        <v>0</v>
      </c>
      <c r="HG50" s="140" t="n">
        <v>0</v>
      </c>
      <c r="HH50" s="140" t="n">
        <v>0</v>
      </c>
      <c r="HI50" s="140" t="n">
        <v>0</v>
      </c>
      <c r="HJ50" s="140" t="n">
        <v>0</v>
      </c>
      <c r="HK50" s="140" t="n">
        <v>0</v>
      </c>
      <c r="HL50" s="140" t="n">
        <v>0</v>
      </c>
      <c r="HM50" s="140" t="n">
        <v>0</v>
      </c>
      <c r="HN50" s="140" t="n">
        <v>0</v>
      </c>
      <c r="HO50" s="140" t="n">
        <v>0</v>
      </c>
      <c r="HP50" s="140" t="n">
        <v>0</v>
      </c>
      <c r="HQ50" s="140" t="n">
        <v>0</v>
      </c>
      <c r="HR50" s="140" t="n">
        <v>0</v>
      </c>
      <c r="HS50" s="140" t="n">
        <v>0</v>
      </c>
      <c r="HT50" s="140" t="n">
        <v>0</v>
      </c>
      <c r="HU50" s="140" t="n">
        <v>0</v>
      </c>
      <c r="HV50" s="140" t="n">
        <v>0</v>
      </c>
      <c r="HW50" s="140" t="n">
        <v>0</v>
      </c>
      <c r="HX50" s="140" t="n">
        <v>0</v>
      </c>
      <c r="HY50" s="140" t="n">
        <v>0</v>
      </c>
      <c r="HZ50" s="140" t="n">
        <v>0</v>
      </c>
      <c r="IA50" s="140" t="n">
        <v>0</v>
      </c>
      <c r="IB50" s="140" t="n">
        <v>0</v>
      </c>
      <c r="IC50" s="140" t="n">
        <v>0</v>
      </c>
      <c r="ID50" s="140" t="n">
        <v>0</v>
      </c>
      <c r="IE50" s="140" t="n">
        <v>0</v>
      </c>
      <c r="IF50" s="140" t="n">
        <v>0</v>
      </c>
      <c r="IG50" s="140" t="n">
        <v>0</v>
      </c>
      <c r="IH50" s="140" t="n">
        <v>0</v>
      </c>
      <c r="II50" s="140" t="n">
        <v>0</v>
      </c>
      <c r="IJ50" s="140" t="n">
        <v>0</v>
      </c>
      <c r="IK50" s="140" t="n">
        <v>0</v>
      </c>
      <c r="IL50" s="140" t="n">
        <v>0</v>
      </c>
      <c r="IM50" s="140" t="n">
        <v>0</v>
      </c>
      <c r="IN50" s="140" t="n">
        <v>0</v>
      </c>
      <c r="IO50" s="140" t="n">
        <v>0</v>
      </c>
      <c r="IP50" s="140" t="n">
        <v>0</v>
      </c>
      <c r="IQ50" s="140" t="n">
        <v>0</v>
      </c>
      <c r="IR50" s="140" t="n">
        <v>0</v>
      </c>
      <c r="IS50" s="140" t="n">
        <v>0</v>
      </c>
      <c r="IT50" s="140" t="n">
        <v>0</v>
      </c>
      <c r="IU50" s="140" t="n">
        <v>0</v>
      </c>
      <c r="IV50" s="140" t="n">
        <v>0</v>
      </c>
      <c r="IW50" s="140" t="n">
        <v>0</v>
      </c>
      <c r="IX50" s="140" t="n">
        <v>0</v>
      </c>
      <c r="IY50" s="140" t="n">
        <v>0</v>
      </c>
      <c r="IZ50" s="140" t="n">
        <v>0</v>
      </c>
      <c r="JA50" s="140" t="n">
        <v>0</v>
      </c>
      <c r="JB50" s="140" t="n">
        <v>0</v>
      </c>
      <c r="JC50" s="140" t="n">
        <v>0</v>
      </c>
      <c r="JD50" s="140" t="n">
        <v>0</v>
      </c>
      <c r="JE50" s="140" t="n">
        <v>0</v>
      </c>
      <c r="JF50" s="140" t="n">
        <v>0</v>
      </c>
      <c r="JG50" s="140" t="n">
        <v>0</v>
      </c>
      <c r="JH50" s="140" t="n">
        <v>0</v>
      </c>
      <c r="JI50" s="140" t="n">
        <v>0</v>
      </c>
      <c r="JJ50" s="140" t="n">
        <v>0</v>
      </c>
      <c r="JK50" s="140" t="n">
        <v>0</v>
      </c>
      <c r="JL50" s="140" t="n">
        <v>0</v>
      </c>
      <c r="JM50" s="140" t="n">
        <v>0</v>
      </c>
      <c r="JN50" s="140" t="n">
        <v>0</v>
      </c>
      <c r="JO50" s="140" t="n">
        <v>0</v>
      </c>
      <c r="JP50" s="140" t="n">
        <v>0</v>
      </c>
    </row>
    <row r="51" customFormat="false" ht="30" hidden="false" customHeight="true" outlineLevel="0" collapsed="false">
      <c r="A51" s="76"/>
      <c r="B51" s="76"/>
      <c r="C51" s="76" t="s">
        <v>21</v>
      </c>
      <c r="D51" s="76"/>
      <c r="E51" s="76"/>
      <c r="F51" s="141"/>
      <c r="G51" s="141"/>
      <c r="H51" s="141"/>
      <c r="I51" s="141"/>
      <c r="J51" s="141"/>
      <c r="K51" s="141"/>
      <c r="L51" s="141"/>
      <c r="M51" s="141"/>
      <c r="N51" s="141"/>
      <c r="O51" s="141"/>
      <c r="P51" s="141"/>
      <c r="Q51" s="141"/>
      <c r="R51" s="141"/>
      <c r="S51" s="141"/>
      <c r="T51" s="141"/>
      <c r="U51" s="141"/>
      <c r="V51" s="141"/>
      <c r="W51" s="141"/>
      <c r="X51" s="141"/>
      <c r="Y51" s="141"/>
      <c r="Z51" s="141"/>
      <c r="AA51" s="141"/>
      <c r="AB51" s="141"/>
      <c r="AC51" s="141"/>
      <c r="AD51" s="141"/>
      <c r="AE51" s="141"/>
      <c r="AF51" s="141"/>
      <c r="AG51" s="141"/>
      <c r="AH51" s="141"/>
      <c r="AI51" s="141"/>
      <c r="AJ51" s="141"/>
      <c r="AK51" s="141"/>
      <c r="AL51" s="141"/>
      <c r="AM51" s="141"/>
      <c r="AN51" s="141"/>
      <c r="AO51" s="141"/>
      <c r="AP51" s="141"/>
      <c r="AQ51" s="141"/>
      <c r="AR51" s="141"/>
      <c r="AS51" s="141"/>
      <c r="AT51" s="141"/>
      <c r="AU51" s="141"/>
      <c r="AV51" s="141"/>
      <c r="AW51" s="141"/>
      <c r="AX51" s="141"/>
      <c r="AY51" s="141"/>
      <c r="AZ51" s="141"/>
      <c r="BA51" s="141"/>
      <c r="BB51" s="141"/>
      <c r="BC51" s="141"/>
      <c r="BD51" s="141"/>
      <c r="BE51" s="141"/>
      <c r="BF51" s="141"/>
      <c r="BG51" s="141"/>
      <c r="BH51" s="141"/>
      <c r="BI51" s="141"/>
      <c r="BJ51" s="141"/>
      <c r="BK51" s="141"/>
      <c r="BL51" s="141"/>
      <c r="BM51" s="141"/>
      <c r="BN51" s="141"/>
      <c r="BO51" s="141"/>
      <c r="BP51" s="141"/>
      <c r="BQ51" s="141"/>
      <c r="BR51" s="141"/>
      <c r="BS51" s="141"/>
      <c r="BT51" s="141"/>
      <c r="BU51" s="141"/>
      <c r="BV51" s="141"/>
      <c r="BW51" s="141"/>
      <c r="BX51" s="141"/>
      <c r="BY51" s="141"/>
      <c r="BZ51" s="141"/>
      <c r="CA51" s="141"/>
      <c r="CB51" s="141"/>
      <c r="CC51" s="141"/>
      <c r="CD51" s="141"/>
      <c r="CE51" s="141"/>
      <c r="CF51" s="141"/>
      <c r="CG51" s="141"/>
      <c r="CH51" s="141"/>
      <c r="CI51" s="141"/>
      <c r="CJ51" s="141"/>
      <c r="CK51" s="141"/>
      <c r="CL51" s="141"/>
      <c r="CM51" s="141"/>
      <c r="CN51" s="141"/>
      <c r="CO51" s="141"/>
      <c r="CP51" s="141"/>
      <c r="CQ51" s="141"/>
      <c r="CR51" s="141"/>
      <c r="CS51" s="141"/>
      <c r="CT51" s="141"/>
      <c r="CU51" s="141"/>
      <c r="CV51" s="141"/>
      <c r="CW51" s="141"/>
      <c r="CX51" s="141"/>
      <c r="CY51" s="141"/>
      <c r="CZ51" s="141"/>
      <c r="DA51" s="141"/>
      <c r="DB51" s="141"/>
      <c r="DC51" s="141"/>
      <c r="DD51" s="141"/>
      <c r="DE51" s="141"/>
      <c r="DF51" s="141"/>
      <c r="DG51" s="141"/>
      <c r="DH51" s="141"/>
      <c r="DI51" s="141"/>
      <c r="DJ51" s="141"/>
      <c r="DK51" s="141"/>
      <c r="DL51" s="141"/>
      <c r="DM51" s="141"/>
      <c r="DN51" s="141"/>
      <c r="DO51" s="141"/>
      <c r="DP51" s="141"/>
      <c r="DQ51" s="141"/>
      <c r="DR51" s="141"/>
      <c r="DS51" s="141"/>
      <c r="DT51" s="141"/>
      <c r="DU51" s="141"/>
      <c r="DV51" s="141"/>
      <c r="DW51" s="141"/>
      <c r="DX51" s="141"/>
      <c r="DY51" s="141"/>
      <c r="DZ51" s="141"/>
      <c r="EA51" s="141"/>
      <c r="EB51" s="141"/>
      <c r="EC51" s="141"/>
      <c r="ED51" s="141"/>
      <c r="EE51" s="141"/>
      <c r="EF51" s="141"/>
      <c r="EG51" s="141"/>
      <c r="EH51" s="0"/>
      <c r="EI51" s="109"/>
      <c r="EK51" s="139" t="n">
        <v>8470</v>
      </c>
      <c r="EM51" s="140" t="n">
        <v>0</v>
      </c>
      <c r="EN51" s="140" t="n">
        <v>0</v>
      </c>
      <c r="EO51" s="140" t="n">
        <v>0</v>
      </c>
      <c r="EP51" s="140" t="n">
        <v>0</v>
      </c>
      <c r="EQ51" s="140" t="n">
        <v>0</v>
      </c>
      <c r="ER51" s="140" t="n">
        <v>0</v>
      </c>
      <c r="ES51" s="140" t="n">
        <v>0</v>
      </c>
      <c r="ET51" s="140" t="n">
        <v>0</v>
      </c>
      <c r="EU51" s="140" t="n">
        <v>0</v>
      </c>
      <c r="EV51" s="140" t="n">
        <v>0</v>
      </c>
      <c r="EW51" s="140" t="n">
        <v>0</v>
      </c>
      <c r="EX51" s="140" t="n">
        <v>0</v>
      </c>
      <c r="EY51" s="140" t="n">
        <v>0</v>
      </c>
      <c r="EZ51" s="140" t="n">
        <v>0</v>
      </c>
      <c r="FA51" s="140" t="n">
        <v>0</v>
      </c>
      <c r="FB51" s="140" t="n">
        <v>0</v>
      </c>
      <c r="FC51" s="140" t="n">
        <v>0</v>
      </c>
      <c r="FD51" s="140" t="n">
        <v>0</v>
      </c>
      <c r="FE51" s="140" t="n">
        <v>0</v>
      </c>
      <c r="FF51" s="140" t="n">
        <v>0</v>
      </c>
      <c r="FG51" s="140" t="n">
        <v>0</v>
      </c>
      <c r="FH51" s="140" t="n">
        <v>0</v>
      </c>
      <c r="FI51" s="140" t="n">
        <v>0</v>
      </c>
      <c r="FJ51" s="140" t="n">
        <v>0</v>
      </c>
      <c r="FK51" s="140" t="n">
        <v>0</v>
      </c>
      <c r="FL51" s="140" t="n">
        <v>0</v>
      </c>
      <c r="FM51" s="140" t="n">
        <v>0</v>
      </c>
      <c r="FN51" s="140" t="n">
        <v>0</v>
      </c>
      <c r="FO51" s="140" t="n">
        <v>0</v>
      </c>
      <c r="FP51" s="140" t="n">
        <v>0</v>
      </c>
      <c r="FQ51" s="140" t="n">
        <v>0</v>
      </c>
      <c r="FR51" s="140" t="n">
        <v>0</v>
      </c>
      <c r="FS51" s="140" t="n">
        <v>0</v>
      </c>
      <c r="FT51" s="140" t="n">
        <v>0</v>
      </c>
      <c r="FU51" s="140" t="n">
        <v>0</v>
      </c>
      <c r="FV51" s="140" t="n">
        <v>0</v>
      </c>
      <c r="FW51" s="140" t="n">
        <v>0</v>
      </c>
      <c r="FX51" s="140" t="n">
        <v>0</v>
      </c>
      <c r="FY51" s="140" t="n">
        <v>0</v>
      </c>
      <c r="FZ51" s="140" t="n">
        <v>0</v>
      </c>
      <c r="GA51" s="140" t="n">
        <v>0</v>
      </c>
      <c r="GB51" s="140" t="n">
        <v>0</v>
      </c>
      <c r="GC51" s="140" t="n">
        <v>0</v>
      </c>
      <c r="GD51" s="140" t="n">
        <v>0</v>
      </c>
      <c r="GE51" s="140" t="n">
        <v>0</v>
      </c>
      <c r="GF51" s="140" t="n">
        <v>0</v>
      </c>
      <c r="GG51" s="140" t="n">
        <v>0</v>
      </c>
      <c r="GH51" s="140" t="n">
        <v>0</v>
      </c>
      <c r="GI51" s="140" t="n">
        <v>0</v>
      </c>
      <c r="GJ51" s="140" t="n">
        <v>0</v>
      </c>
      <c r="GK51" s="140" t="n">
        <v>0</v>
      </c>
      <c r="GL51" s="140" t="n">
        <v>0</v>
      </c>
      <c r="GM51" s="140" t="n">
        <v>0</v>
      </c>
      <c r="GN51" s="140" t="n">
        <v>0</v>
      </c>
      <c r="GO51" s="140" t="n">
        <v>0</v>
      </c>
      <c r="GP51" s="140" t="n">
        <v>0</v>
      </c>
      <c r="GQ51" s="140" t="n">
        <v>0</v>
      </c>
      <c r="GR51" s="140" t="n">
        <v>0</v>
      </c>
      <c r="GS51" s="140" t="n">
        <v>0</v>
      </c>
      <c r="GT51" s="140" t="n">
        <v>0</v>
      </c>
      <c r="GU51" s="140" t="n">
        <v>0</v>
      </c>
      <c r="GV51" s="140" t="n">
        <v>0</v>
      </c>
      <c r="GW51" s="140" t="n">
        <v>0</v>
      </c>
      <c r="GX51" s="140" t="n">
        <v>0</v>
      </c>
      <c r="GY51" s="140" t="n">
        <v>0</v>
      </c>
      <c r="GZ51" s="140" t="n">
        <v>0</v>
      </c>
      <c r="HA51" s="140" t="n">
        <v>0</v>
      </c>
      <c r="HB51" s="140" t="n">
        <v>0</v>
      </c>
      <c r="HC51" s="140" t="n">
        <v>0</v>
      </c>
      <c r="HD51" s="140" t="n">
        <v>0</v>
      </c>
      <c r="HE51" s="140" t="n">
        <v>0</v>
      </c>
      <c r="HF51" s="140" t="n">
        <v>0</v>
      </c>
      <c r="HG51" s="140" t="n">
        <v>0</v>
      </c>
      <c r="HH51" s="140" t="n">
        <v>0</v>
      </c>
      <c r="HI51" s="140" t="n">
        <v>0</v>
      </c>
      <c r="HJ51" s="140" t="n">
        <v>0</v>
      </c>
      <c r="HK51" s="140" t="n">
        <v>0</v>
      </c>
      <c r="HL51" s="140" t="n">
        <v>0</v>
      </c>
      <c r="HM51" s="140" t="n">
        <v>0</v>
      </c>
      <c r="HN51" s="140" t="n">
        <v>0</v>
      </c>
      <c r="HO51" s="140" t="n">
        <v>0</v>
      </c>
      <c r="HP51" s="140" t="n">
        <v>0</v>
      </c>
      <c r="HQ51" s="140" t="n">
        <v>0</v>
      </c>
      <c r="HR51" s="140" t="n">
        <v>0</v>
      </c>
      <c r="HS51" s="140" t="n">
        <v>0</v>
      </c>
      <c r="HT51" s="140" t="n">
        <v>0</v>
      </c>
      <c r="HU51" s="140" t="n">
        <v>0</v>
      </c>
      <c r="HV51" s="140" t="n">
        <v>0</v>
      </c>
      <c r="HW51" s="140" t="n">
        <v>0</v>
      </c>
      <c r="HX51" s="140" t="n">
        <v>0</v>
      </c>
      <c r="HY51" s="140" t="n">
        <v>0</v>
      </c>
      <c r="HZ51" s="140" t="n">
        <v>0</v>
      </c>
      <c r="IA51" s="140" t="n">
        <v>0</v>
      </c>
      <c r="IB51" s="140" t="n">
        <v>0</v>
      </c>
      <c r="IC51" s="140" t="n">
        <v>0</v>
      </c>
      <c r="ID51" s="140" t="n">
        <v>0</v>
      </c>
      <c r="IE51" s="140" t="n">
        <v>0</v>
      </c>
      <c r="IF51" s="140" t="n">
        <v>0</v>
      </c>
      <c r="IG51" s="140" t="n">
        <v>0</v>
      </c>
      <c r="IH51" s="140" t="n">
        <v>0</v>
      </c>
      <c r="II51" s="140" t="n">
        <v>0</v>
      </c>
      <c r="IJ51" s="140" t="n">
        <v>0</v>
      </c>
      <c r="IK51" s="140" t="n">
        <v>0</v>
      </c>
      <c r="IL51" s="140" t="n">
        <v>0</v>
      </c>
      <c r="IM51" s="140" t="n">
        <v>0</v>
      </c>
      <c r="IN51" s="140" t="n">
        <v>0</v>
      </c>
      <c r="IO51" s="140" t="n">
        <v>0</v>
      </c>
      <c r="IP51" s="140" t="n">
        <v>0</v>
      </c>
      <c r="IQ51" s="140" t="n">
        <v>0</v>
      </c>
      <c r="IR51" s="140" t="n">
        <v>0</v>
      </c>
      <c r="IS51" s="140" t="n">
        <v>0</v>
      </c>
      <c r="IT51" s="140" t="n">
        <v>0</v>
      </c>
      <c r="IU51" s="140" t="n">
        <v>0</v>
      </c>
      <c r="IV51" s="140" t="n">
        <v>0</v>
      </c>
      <c r="IW51" s="140" t="n">
        <v>0</v>
      </c>
      <c r="IX51" s="140" t="n">
        <v>0</v>
      </c>
      <c r="IY51" s="140" t="n">
        <v>0</v>
      </c>
      <c r="IZ51" s="140" t="n">
        <v>0</v>
      </c>
      <c r="JA51" s="140" t="n">
        <v>0</v>
      </c>
      <c r="JB51" s="140" t="n">
        <v>0</v>
      </c>
      <c r="JC51" s="140" t="n">
        <v>0</v>
      </c>
      <c r="JD51" s="140" t="n">
        <v>0</v>
      </c>
      <c r="JE51" s="140" t="n">
        <v>0</v>
      </c>
      <c r="JF51" s="140" t="n">
        <v>0</v>
      </c>
      <c r="JG51" s="140" t="n">
        <v>0</v>
      </c>
      <c r="JH51" s="140" t="n">
        <v>0</v>
      </c>
      <c r="JI51" s="140" t="n">
        <v>0</v>
      </c>
      <c r="JJ51" s="140" t="n">
        <v>0</v>
      </c>
      <c r="JK51" s="140" t="n">
        <v>0</v>
      </c>
      <c r="JL51" s="140" t="n">
        <v>0</v>
      </c>
      <c r="JM51" s="140" t="n">
        <v>0</v>
      </c>
      <c r="JN51" s="140" t="n">
        <v>0</v>
      </c>
      <c r="JO51" s="140" t="n">
        <v>0</v>
      </c>
      <c r="JP51" s="140" t="n">
        <v>0</v>
      </c>
    </row>
    <row r="52" customFormat="false" ht="14.9" hidden="false" customHeight="false" outlineLevel="0" collapsed="false">
      <c r="A52" s="76"/>
      <c r="B52" s="76"/>
      <c r="C52" s="76"/>
      <c r="D52" s="76" t="s">
        <v>95</v>
      </c>
      <c r="E52" s="76"/>
      <c r="F52" s="141"/>
      <c r="G52" s="141"/>
      <c r="H52" s="141"/>
      <c r="I52" s="141"/>
      <c r="J52" s="141"/>
      <c r="K52" s="141"/>
      <c r="L52" s="141"/>
      <c r="M52" s="141"/>
      <c r="N52" s="141"/>
      <c r="O52" s="141"/>
      <c r="P52" s="141"/>
      <c r="Q52" s="141"/>
      <c r="R52" s="141"/>
      <c r="S52" s="141"/>
      <c r="T52" s="141"/>
      <c r="U52" s="141"/>
      <c r="V52" s="141"/>
      <c r="W52" s="141"/>
      <c r="X52" s="141"/>
      <c r="Y52" s="141"/>
      <c r="Z52" s="141"/>
      <c r="AA52" s="141"/>
      <c r="AB52" s="141"/>
      <c r="AC52" s="141"/>
      <c r="AD52" s="141"/>
      <c r="AE52" s="141"/>
      <c r="AF52" s="141"/>
      <c r="AG52" s="141"/>
      <c r="AH52" s="141"/>
      <c r="AI52" s="141"/>
      <c r="AJ52" s="141"/>
      <c r="AK52" s="141"/>
      <c r="AL52" s="141"/>
      <c r="AM52" s="141"/>
      <c r="AN52" s="141"/>
      <c r="AO52" s="141"/>
      <c r="AP52" s="141"/>
      <c r="AQ52" s="141"/>
      <c r="AR52" s="141"/>
      <c r="AS52" s="141"/>
      <c r="AT52" s="141"/>
      <c r="AU52" s="141"/>
      <c r="AV52" s="141"/>
      <c r="AW52" s="141"/>
      <c r="AX52" s="141"/>
      <c r="AY52" s="141"/>
      <c r="AZ52" s="141"/>
      <c r="BA52" s="141"/>
      <c r="BB52" s="141"/>
      <c r="BC52" s="141"/>
      <c r="BD52" s="141"/>
      <c r="BE52" s="141"/>
      <c r="BF52" s="141"/>
      <c r="BG52" s="141"/>
      <c r="BH52" s="141"/>
      <c r="BI52" s="141"/>
      <c r="BJ52" s="141"/>
      <c r="BK52" s="141"/>
      <c r="BL52" s="141"/>
      <c r="BM52" s="141"/>
      <c r="BN52" s="141"/>
      <c r="BO52" s="141"/>
      <c r="BP52" s="141"/>
      <c r="BQ52" s="141"/>
      <c r="BR52" s="141"/>
      <c r="BS52" s="141"/>
      <c r="BT52" s="141"/>
      <c r="BU52" s="141"/>
      <c r="BV52" s="141"/>
      <c r="BW52" s="141"/>
      <c r="BX52" s="141"/>
      <c r="BY52" s="141"/>
      <c r="BZ52" s="141"/>
      <c r="CA52" s="141"/>
      <c r="CB52" s="141"/>
      <c r="CC52" s="141"/>
      <c r="CD52" s="141"/>
      <c r="CE52" s="141"/>
      <c r="CF52" s="141"/>
      <c r="CG52" s="141"/>
      <c r="CH52" s="141"/>
      <c r="CI52" s="141"/>
      <c r="CJ52" s="141"/>
      <c r="CK52" s="141"/>
      <c r="CL52" s="141"/>
      <c r="CM52" s="141"/>
      <c r="CN52" s="141"/>
      <c r="CO52" s="141"/>
      <c r="CP52" s="141"/>
      <c r="CQ52" s="141"/>
      <c r="CR52" s="141"/>
      <c r="CS52" s="141"/>
      <c r="CT52" s="141"/>
      <c r="CU52" s="141"/>
      <c r="CV52" s="141"/>
      <c r="CW52" s="141"/>
      <c r="CX52" s="141"/>
      <c r="CY52" s="141"/>
      <c r="CZ52" s="141"/>
      <c r="DA52" s="141"/>
      <c r="DB52" s="141"/>
      <c r="DC52" s="141"/>
      <c r="DD52" s="141"/>
      <c r="DE52" s="141"/>
      <c r="DF52" s="141"/>
      <c r="DG52" s="141"/>
      <c r="DH52" s="141"/>
      <c r="DI52" s="141"/>
      <c r="DJ52" s="141"/>
      <c r="DK52" s="141"/>
      <c r="DL52" s="141"/>
      <c r="DM52" s="141"/>
      <c r="DN52" s="141"/>
      <c r="DO52" s="141"/>
      <c r="DP52" s="141"/>
      <c r="DQ52" s="141"/>
      <c r="DR52" s="141"/>
      <c r="DS52" s="141"/>
      <c r="DT52" s="141"/>
      <c r="DU52" s="141"/>
      <c r="DV52" s="141"/>
      <c r="DW52" s="141"/>
      <c r="DX52" s="141"/>
      <c r="DY52" s="141"/>
      <c r="DZ52" s="141"/>
      <c r="EA52" s="141"/>
      <c r="EB52" s="141"/>
      <c r="EC52" s="141"/>
      <c r="ED52" s="141"/>
      <c r="EE52" s="141"/>
      <c r="EF52" s="141"/>
      <c r="EG52" s="141"/>
      <c r="EH52" s="0"/>
      <c r="EI52" s="109"/>
      <c r="EK52" s="139" t="n">
        <v>6037.3413</v>
      </c>
      <c r="EM52" s="140" t="n">
        <v>0</v>
      </c>
      <c r="EN52" s="140" t="n">
        <v>0</v>
      </c>
      <c r="EO52" s="140" t="n">
        <v>0</v>
      </c>
      <c r="EP52" s="140" t="n">
        <v>0</v>
      </c>
      <c r="EQ52" s="140" t="n">
        <v>0</v>
      </c>
      <c r="ER52" s="140" t="n">
        <v>0</v>
      </c>
      <c r="ES52" s="140" t="n">
        <v>0</v>
      </c>
      <c r="ET52" s="140" t="n">
        <v>0</v>
      </c>
      <c r="EU52" s="140" t="n">
        <v>0</v>
      </c>
      <c r="EV52" s="140" t="n">
        <v>0</v>
      </c>
      <c r="EW52" s="140" t="n">
        <v>0</v>
      </c>
      <c r="EX52" s="140" t="n">
        <v>0</v>
      </c>
      <c r="EY52" s="140" t="n">
        <v>0</v>
      </c>
      <c r="EZ52" s="140" t="n">
        <v>0</v>
      </c>
      <c r="FA52" s="140" t="n">
        <v>0</v>
      </c>
      <c r="FB52" s="140" t="n">
        <v>0</v>
      </c>
      <c r="FC52" s="140" t="n">
        <v>0</v>
      </c>
      <c r="FD52" s="140" t="n">
        <v>0</v>
      </c>
      <c r="FE52" s="140" t="n">
        <v>0</v>
      </c>
      <c r="FF52" s="140" t="n">
        <v>0</v>
      </c>
      <c r="FG52" s="140" t="n">
        <v>0</v>
      </c>
      <c r="FH52" s="140" t="n">
        <v>0</v>
      </c>
      <c r="FI52" s="140" t="n">
        <v>0</v>
      </c>
      <c r="FJ52" s="140" t="n">
        <v>0</v>
      </c>
      <c r="FK52" s="140" t="n">
        <v>0</v>
      </c>
      <c r="FL52" s="140" t="n">
        <v>0</v>
      </c>
      <c r="FM52" s="140" t="n">
        <v>0</v>
      </c>
      <c r="FN52" s="140" t="n">
        <v>0</v>
      </c>
      <c r="FO52" s="140" t="n">
        <v>0</v>
      </c>
      <c r="FP52" s="140" t="n">
        <v>0</v>
      </c>
      <c r="FQ52" s="140" t="n">
        <v>0</v>
      </c>
      <c r="FR52" s="140" t="n">
        <v>0</v>
      </c>
      <c r="FS52" s="140" t="n">
        <v>0</v>
      </c>
      <c r="FT52" s="140" t="n">
        <v>0</v>
      </c>
      <c r="FU52" s="140" t="n">
        <v>0</v>
      </c>
      <c r="FV52" s="140" t="n">
        <v>0</v>
      </c>
      <c r="FW52" s="140" t="n">
        <v>0</v>
      </c>
      <c r="FX52" s="140" t="n">
        <v>0</v>
      </c>
      <c r="FY52" s="140" t="n">
        <v>0</v>
      </c>
      <c r="FZ52" s="140" t="n">
        <v>0</v>
      </c>
      <c r="GA52" s="140" t="n">
        <v>0</v>
      </c>
      <c r="GB52" s="140" t="n">
        <v>0</v>
      </c>
      <c r="GC52" s="140" t="n">
        <v>0</v>
      </c>
      <c r="GD52" s="140" t="n">
        <v>0</v>
      </c>
      <c r="GE52" s="140" t="n">
        <v>0</v>
      </c>
      <c r="GF52" s="140" t="n">
        <v>0</v>
      </c>
      <c r="GG52" s="140" t="n">
        <v>0</v>
      </c>
      <c r="GH52" s="140" t="n">
        <v>0</v>
      </c>
      <c r="GI52" s="140" t="n">
        <v>0</v>
      </c>
      <c r="GJ52" s="140" t="n">
        <v>0</v>
      </c>
      <c r="GK52" s="140" t="n">
        <v>0</v>
      </c>
      <c r="GL52" s="140" t="n">
        <v>0</v>
      </c>
      <c r="GM52" s="140" t="n">
        <v>0</v>
      </c>
      <c r="GN52" s="140" t="n">
        <v>0</v>
      </c>
      <c r="GO52" s="140" t="n">
        <v>0</v>
      </c>
      <c r="GP52" s="140" t="n">
        <v>0</v>
      </c>
      <c r="GQ52" s="140" t="n">
        <v>0</v>
      </c>
      <c r="GR52" s="140" t="n">
        <v>0</v>
      </c>
      <c r="GS52" s="140" t="n">
        <v>0</v>
      </c>
      <c r="GT52" s="140" t="n">
        <v>0</v>
      </c>
      <c r="GU52" s="140" t="n">
        <v>0</v>
      </c>
      <c r="GV52" s="140" t="n">
        <v>0</v>
      </c>
      <c r="GW52" s="140" t="n">
        <v>0</v>
      </c>
      <c r="GX52" s="140" t="n">
        <v>0</v>
      </c>
      <c r="GY52" s="140" t="n">
        <v>0</v>
      </c>
      <c r="GZ52" s="140" t="n">
        <v>0</v>
      </c>
      <c r="HA52" s="140" t="n">
        <v>0</v>
      </c>
      <c r="HB52" s="140" t="n">
        <v>0</v>
      </c>
      <c r="HC52" s="140" t="n">
        <v>0</v>
      </c>
      <c r="HD52" s="140" t="n">
        <v>0</v>
      </c>
      <c r="HE52" s="140" t="n">
        <v>0</v>
      </c>
      <c r="HF52" s="140" t="n">
        <v>0</v>
      </c>
      <c r="HG52" s="140" t="n">
        <v>0</v>
      </c>
      <c r="HH52" s="140" t="n">
        <v>0</v>
      </c>
      <c r="HI52" s="140" t="n">
        <v>0</v>
      </c>
      <c r="HJ52" s="140" t="n">
        <v>0</v>
      </c>
      <c r="HK52" s="140" t="n">
        <v>0</v>
      </c>
      <c r="HL52" s="140" t="n">
        <v>0</v>
      </c>
      <c r="HM52" s="140" t="n">
        <v>0</v>
      </c>
      <c r="HN52" s="140" t="n">
        <v>0</v>
      </c>
      <c r="HO52" s="140" t="n">
        <v>0</v>
      </c>
      <c r="HP52" s="140" t="n">
        <v>0</v>
      </c>
      <c r="HQ52" s="140" t="n">
        <v>0</v>
      </c>
      <c r="HR52" s="140" t="n">
        <v>0</v>
      </c>
      <c r="HS52" s="140" t="n">
        <v>0</v>
      </c>
      <c r="HT52" s="140" t="n">
        <v>0</v>
      </c>
      <c r="HU52" s="140" t="n">
        <v>0</v>
      </c>
      <c r="HV52" s="140" t="n">
        <v>0</v>
      </c>
      <c r="HW52" s="140" t="n">
        <v>0</v>
      </c>
      <c r="HX52" s="140" t="n">
        <v>0</v>
      </c>
      <c r="HY52" s="140" t="n">
        <v>0</v>
      </c>
      <c r="HZ52" s="140" t="n">
        <v>0</v>
      </c>
      <c r="IA52" s="140" t="n">
        <v>0</v>
      </c>
      <c r="IB52" s="140" t="n">
        <v>0</v>
      </c>
      <c r="IC52" s="140" t="n">
        <v>0</v>
      </c>
      <c r="ID52" s="140" t="n">
        <v>0</v>
      </c>
      <c r="IE52" s="140" t="n">
        <v>0</v>
      </c>
      <c r="IF52" s="140" t="n">
        <v>0</v>
      </c>
      <c r="IG52" s="140" t="n">
        <v>0</v>
      </c>
      <c r="IH52" s="140" t="n">
        <v>0</v>
      </c>
      <c r="II52" s="140" t="n">
        <v>0</v>
      </c>
      <c r="IJ52" s="140" t="n">
        <v>0</v>
      </c>
      <c r="IK52" s="140" t="n">
        <v>0</v>
      </c>
      <c r="IL52" s="140" t="n">
        <v>0</v>
      </c>
      <c r="IM52" s="140" t="n">
        <v>0</v>
      </c>
      <c r="IN52" s="140" t="n">
        <v>0</v>
      </c>
      <c r="IO52" s="140" t="n">
        <v>0</v>
      </c>
      <c r="IP52" s="140" t="n">
        <v>0</v>
      </c>
      <c r="IQ52" s="140" t="n">
        <v>0</v>
      </c>
      <c r="IR52" s="140" t="n">
        <v>0</v>
      </c>
      <c r="IS52" s="140" t="n">
        <v>0</v>
      </c>
      <c r="IT52" s="140" t="n">
        <v>0</v>
      </c>
      <c r="IU52" s="140" t="n">
        <v>0</v>
      </c>
      <c r="IV52" s="140" t="n">
        <v>0</v>
      </c>
      <c r="IW52" s="140" t="n">
        <v>0</v>
      </c>
      <c r="IX52" s="140" t="n">
        <v>0</v>
      </c>
      <c r="IY52" s="140" t="n">
        <v>0</v>
      </c>
      <c r="IZ52" s="140" t="n">
        <v>0</v>
      </c>
      <c r="JA52" s="140" t="n">
        <v>0</v>
      </c>
      <c r="JB52" s="140" t="n">
        <v>0</v>
      </c>
      <c r="JC52" s="140" t="n">
        <v>0</v>
      </c>
      <c r="JD52" s="140" t="n">
        <v>0</v>
      </c>
      <c r="JE52" s="140" t="n">
        <v>0</v>
      </c>
      <c r="JF52" s="140" t="n">
        <v>0</v>
      </c>
      <c r="JG52" s="140" t="n">
        <v>0</v>
      </c>
      <c r="JH52" s="140" t="n">
        <v>0</v>
      </c>
      <c r="JI52" s="140" t="n">
        <v>0</v>
      </c>
      <c r="JJ52" s="140" t="n">
        <v>0</v>
      </c>
      <c r="JK52" s="140" t="n">
        <v>0</v>
      </c>
      <c r="JL52" s="140" t="n">
        <v>0</v>
      </c>
      <c r="JM52" s="140" t="n">
        <v>0</v>
      </c>
      <c r="JN52" s="140" t="n">
        <v>0</v>
      </c>
      <c r="JO52" s="140" t="n">
        <v>0</v>
      </c>
      <c r="JP52" s="140" t="n">
        <v>0</v>
      </c>
    </row>
    <row r="53" customFormat="false" ht="14.9" hidden="false" customHeight="false" outlineLevel="0" collapsed="false">
      <c r="A53" s="76"/>
      <c r="B53" s="76"/>
      <c r="C53" s="76"/>
      <c r="D53" s="76"/>
      <c r="E53" s="76" t="s">
        <v>22</v>
      </c>
      <c r="F53" s="141" t="n">
        <v>5016</v>
      </c>
      <c r="G53" s="141" t="n">
        <v>17787</v>
      </c>
      <c r="H53" s="141" t="n">
        <v>73143</v>
      </c>
      <c r="I53" s="141" t="n">
        <v>1353</v>
      </c>
      <c r="J53" s="141" t="n">
        <v>41580</v>
      </c>
      <c r="K53" s="141" t="n">
        <v>21598.5</v>
      </c>
      <c r="L53" s="141" t="n">
        <v>2871</v>
      </c>
      <c r="M53" s="141" t="n">
        <v>2739</v>
      </c>
      <c r="N53" s="141" t="n">
        <v>18249</v>
      </c>
      <c r="O53" s="141" t="n">
        <v>63525</v>
      </c>
      <c r="P53" s="141" t="n">
        <v>2508</v>
      </c>
      <c r="Q53" s="141" t="n">
        <v>11088</v>
      </c>
      <c r="R53" s="141" t="n">
        <v>1881</v>
      </c>
      <c r="S53" s="141" t="n">
        <v>1122</v>
      </c>
      <c r="T53" s="141" t="n">
        <v>2460</v>
      </c>
      <c r="U53" s="141" t="n">
        <v>28875</v>
      </c>
      <c r="V53" s="141" t="n">
        <v>10068</v>
      </c>
      <c r="W53" s="141" t="n">
        <v>26670</v>
      </c>
      <c r="X53" s="141" t="n">
        <v>1500</v>
      </c>
      <c r="Y53" s="141" t="n">
        <v>1980</v>
      </c>
      <c r="Z53" s="141" t="n">
        <v>6468</v>
      </c>
      <c r="AA53" s="141" t="n">
        <v>35280</v>
      </c>
      <c r="AB53" s="141" t="n">
        <v>2640</v>
      </c>
      <c r="AC53" s="141" t="n">
        <v>1386</v>
      </c>
      <c r="AD53" s="141" t="n">
        <v>28066.5</v>
      </c>
      <c r="AE53" s="141" t="n">
        <v>2277</v>
      </c>
      <c r="AF53" s="141" t="n">
        <v>5445</v>
      </c>
      <c r="AG53" s="141" t="n">
        <v>4521</v>
      </c>
      <c r="AH53" s="141" t="n">
        <v>8019</v>
      </c>
      <c r="AI53" s="141" t="n">
        <v>2640</v>
      </c>
      <c r="AJ53" s="141" t="n">
        <v>5445</v>
      </c>
      <c r="AK53" s="141" t="n">
        <v>1353</v>
      </c>
      <c r="AL53" s="141" t="n">
        <v>4680</v>
      </c>
      <c r="AM53" s="141" t="n">
        <v>4719</v>
      </c>
      <c r="AN53" s="141" t="n">
        <v>3663</v>
      </c>
      <c r="AO53" s="141" t="n">
        <v>3828</v>
      </c>
      <c r="AP53" s="141" t="n">
        <v>23520</v>
      </c>
      <c r="AQ53" s="141" t="n">
        <v>1617</v>
      </c>
      <c r="AR53" s="141" t="n">
        <v>1815</v>
      </c>
      <c r="AS53" s="141" t="n">
        <v>1551</v>
      </c>
      <c r="AT53" s="141" t="n">
        <v>5808</v>
      </c>
      <c r="AU53" s="141" t="n">
        <v>6600</v>
      </c>
      <c r="AV53" s="141" t="n">
        <v>8778</v>
      </c>
      <c r="AW53" s="141" t="n">
        <v>2508</v>
      </c>
      <c r="AX53" s="141" t="n">
        <v>627</v>
      </c>
      <c r="AY53" s="141" t="n">
        <v>2145</v>
      </c>
      <c r="AZ53" s="141" t="n">
        <v>4587</v>
      </c>
      <c r="BA53" s="141" t="n">
        <v>2838</v>
      </c>
      <c r="BB53" s="141" t="n">
        <v>53361</v>
      </c>
      <c r="BC53" s="141" t="n">
        <v>3630</v>
      </c>
      <c r="BD53" s="141" t="n">
        <v>2277</v>
      </c>
      <c r="BE53" s="141" t="n">
        <v>4125</v>
      </c>
      <c r="BF53" s="141" t="n">
        <v>44814</v>
      </c>
      <c r="BG53" s="141" t="n">
        <v>30261</v>
      </c>
      <c r="BH53" s="141" t="n">
        <v>3630</v>
      </c>
      <c r="BI53" s="141" t="n">
        <v>2574</v>
      </c>
      <c r="BJ53" s="141" t="n">
        <v>3234</v>
      </c>
      <c r="BK53" s="141" t="n">
        <v>1782</v>
      </c>
      <c r="BL53" s="141" t="n">
        <v>2178</v>
      </c>
      <c r="BM53" s="141" t="n">
        <v>4521</v>
      </c>
      <c r="BN53" s="141" t="n">
        <v>51975</v>
      </c>
      <c r="BO53" s="141" t="n">
        <v>5181</v>
      </c>
      <c r="BP53" s="141" t="n">
        <v>20097</v>
      </c>
      <c r="BQ53" s="141" t="n">
        <v>693</v>
      </c>
      <c r="BR53" s="141" t="n">
        <v>3333</v>
      </c>
      <c r="BS53" s="141" t="n">
        <v>1452</v>
      </c>
      <c r="BT53" s="141" t="n">
        <v>14784</v>
      </c>
      <c r="BU53" s="141" t="n">
        <v>1551</v>
      </c>
      <c r="BV53" s="141" t="n">
        <v>2160</v>
      </c>
      <c r="BW53" s="141" t="n">
        <v>13167</v>
      </c>
      <c r="BX53" s="141" t="n">
        <v>4026</v>
      </c>
      <c r="BY53" s="141" t="n">
        <v>1089</v>
      </c>
      <c r="BZ53" s="141" t="n">
        <v>4950</v>
      </c>
      <c r="CA53" s="141" t="n">
        <v>56910</v>
      </c>
      <c r="CB53" s="141" t="n">
        <v>3201</v>
      </c>
      <c r="CC53" s="141" t="n">
        <v>13513.5</v>
      </c>
      <c r="CD53" s="141" t="n">
        <v>3069</v>
      </c>
      <c r="CE53" s="141" t="n">
        <v>87780</v>
      </c>
      <c r="CF53" s="141" t="n">
        <v>3927</v>
      </c>
      <c r="CG53" s="141" t="n">
        <v>15324.75</v>
      </c>
      <c r="CH53" s="141" t="n">
        <v>7491</v>
      </c>
      <c r="CI53" s="141" t="n">
        <v>47817</v>
      </c>
      <c r="CJ53" s="141" t="n">
        <v>33957</v>
      </c>
      <c r="CK53" s="141" t="n">
        <v>20674.5</v>
      </c>
      <c r="CL53" s="141" t="n">
        <v>26926</v>
      </c>
      <c r="CM53" s="141" t="n">
        <v>1815</v>
      </c>
      <c r="CN53" s="141" t="n">
        <v>4092</v>
      </c>
      <c r="CO53" s="141" t="n">
        <v>2079</v>
      </c>
      <c r="CP53" s="141" t="n">
        <v>23100</v>
      </c>
      <c r="CQ53" s="141" t="n">
        <v>1287</v>
      </c>
      <c r="CR53" s="141" t="n">
        <v>3498</v>
      </c>
      <c r="CS53" s="141" t="n">
        <v>36267</v>
      </c>
      <c r="CT53" s="141" t="n">
        <v>4422</v>
      </c>
      <c r="CU53" s="141" t="n">
        <v>36267</v>
      </c>
      <c r="CV53" s="141" t="n">
        <v>2178</v>
      </c>
      <c r="CW53" s="141" t="n">
        <v>7062</v>
      </c>
      <c r="CX53" s="141" t="n">
        <v>3135</v>
      </c>
      <c r="CY53" s="141" t="n">
        <v>5346</v>
      </c>
      <c r="CZ53" s="141" t="n">
        <v>3795</v>
      </c>
      <c r="DA53" s="141" t="n">
        <v>31185</v>
      </c>
      <c r="DB53" s="141" t="n">
        <v>5973</v>
      </c>
      <c r="DC53" s="141" t="n">
        <v>3811.5</v>
      </c>
      <c r="DD53" s="141" t="n">
        <v>1782</v>
      </c>
      <c r="DE53" s="141" t="n">
        <v>3861</v>
      </c>
      <c r="DF53" s="141" t="n">
        <v>5148</v>
      </c>
      <c r="DG53" s="141" t="n">
        <v>13282.5</v>
      </c>
      <c r="DH53" s="141" t="n">
        <v>1518</v>
      </c>
      <c r="DI53" s="141" t="n">
        <v>2046</v>
      </c>
      <c r="DJ53" s="141" t="n">
        <v>3234</v>
      </c>
      <c r="DK53" s="141" t="n">
        <v>1848</v>
      </c>
      <c r="DL53" s="141" t="n">
        <v>9124.5</v>
      </c>
      <c r="DM53" s="141" t="n">
        <v>1452</v>
      </c>
      <c r="DN53" s="141" t="n">
        <v>2871</v>
      </c>
      <c r="DO53" s="141" t="n">
        <v>3993</v>
      </c>
      <c r="DP53" s="141" t="n">
        <v>20143</v>
      </c>
      <c r="DQ53" s="141" t="n">
        <v>4422</v>
      </c>
      <c r="DR53" s="141" t="n">
        <v>495</v>
      </c>
      <c r="DS53" s="141" t="n">
        <v>4323</v>
      </c>
      <c r="DT53" s="141" t="n">
        <v>5676</v>
      </c>
      <c r="DU53" s="141" t="n">
        <v>1560</v>
      </c>
      <c r="DV53" s="141" t="n">
        <v>2574</v>
      </c>
      <c r="DW53" s="141" t="n">
        <v>4550</v>
      </c>
      <c r="DX53" s="141" t="n">
        <v>29337</v>
      </c>
      <c r="DY53" s="141" t="n">
        <v>957</v>
      </c>
      <c r="DZ53" s="141" t="n">
        <v>2475</v>
      </c>
      <c r="EA53" s="141" t="n">
        <v>57750</v>
      </c>
      <c r="EB53" s="141" t="n">
        <v>85470</v>
      </c>
      <c r="EC53" s="141" t="n">
        <v>5313</v>
      </c>
      <c r="ED53" s="141" t="n">
        <v>32802</v>
      </c>
      <c r="EE53" s="141" t="n">
        <v>3531</v>
      </c>
      <c r="EF53" s="141" t="n">
        <v>19519.5</v>
      </c>
      <c r="EG53" s="141" t="n">
        <v>14899.5</v>
      </c>
      <c r="EH53" s="0"/>
      <c r="EI53" s="109" t="n">
        <f aca="false">ROUND(SUM(F53:EG53),5)</f>
        <v>1641543.25</v>
      </c>
      <c r="EK53" s="139" t="n">
        <v>54075</v>
      </c>
      <c r="EM53" s="140" t="n">
        <v>0</v>
      </c>
      <c r="EN53" s="140" t="n">
        <v>0</v>
      </c>
      <c r="EO53" s="140" t="n">
        <v>0</v>
      </c>
      <c r="EP53" s="140" t="n">
        <v>0</v>
      </c>
      <c r="EQ53" s="140" t="n">
        <v>0</v>
      </c>
      <c r="ER53" s="140" t="n">
        <v>0</v>
      </c>
      <c r="ES53" s="140" t="n">
        <v>0</v>
      </c>
      <c r="ET53" s="140" t="n">
        <v>0</v>
      </c>
      <c r="EU53" s="140" t="n">
        <v>0</v>
      </c>
      <c r="EV53" s="140" t="n">
        <v>0</v>
      </c>
      <c r="EW53" s="140" t="n">
        <v>0</v>
      </c>
      <c r="EX53" s="140" t="n">
        <v>0</v>
      </c>
      <c r="EY53" s="140" t="n">
        <v>0</v>
      </c>
      <c r="EZ53" s="140" t="n">
        <v>0</v>
      </c>
      <c r="FA53" s="140" t="n">
        <v>0</v>
      </c>
      <c r="FB53" s="140" t="n">
        <v>0</v>
      </c>
      <c r="FC53" s="140" t="n">
        <v>0</v>
      </c>
      <c r="FD53" s="140" t="n">
        <v>0</v>
      </c>
      <c r="FE53" s="140" t="n">
        <v>0</v>
      </c>
      <c r="FF53" s="140" t="n">
        <v>0</v>
      </c>
      <c r="FG53" s="140" t="n">
        <v>0</v>
      </c>
      <c r="FH53" s="140" t="n">
        <v>0</v>
      </c>
      <c r="FI53" s="140" t="n">
        <v>0</v>
      </c>
      <c r="FJ53" s="140" t="n">
        <v>0</v>
      </c>
      <c r="FK53" s="140" t="n">
        <v>0</v>
      </c>
      <c r="FL53" s="140" t="n">
        <v>0</v>
      </c>
      <c r="FM53" s="140" t="n">
        <v>0</v>
      </c>
      <c r="FN53" s="140" t="n">
        <v>0</v>
      </c>
      <c r="FO53" s="140" t="n">
        <v>0</v>
      </c>
      <c r="FP53" s="140" t="n">
        <v>0</v>
      </c>
      <c r="FQ53" s="140" t="n">
        <v>0</v>
      </c>
      <c r="FR53" s="140" t="n">
        <v>0</v>
      </c>
      <c r="FS53" s="140" t="n">
        <v>0</v>
      </c>
      <c r="FT53" s="140" t="n">
        <v>0</v>
      </c>
      <c r="FU53" s="140" t="n">
        <v>0</v>
      </c>
      <c r="FV53" s="140" t="n">
        <v>0</v>
      </c>
      <c r="FW53" s="140" t="n">
        <v>0</v>
      </c>
      <c r="FX53" s="140" t="n">
        <v>0</v>
      </c>
      <c r="FY53" s="140" t="n">
        <v>0</v>
      </c>
      <c r="FZ53" s="140" t="n">
        <v>0</v>
      </c>
      <c r="GA53" s="140" t="n">
        <v>0</v>
      </c>
      <c r="GB53" s="140" t="n">
        <v>0</v>
      </c>
      <c r="GC53" s="140" t="n">
        <v>0</v>
      </c>
      <c r="GD53" s="140" t="n">
        <v>0</v>
      </c>
      <c r="GE53" s="140" t="n">
        <v>0</v>
      </c>
      <c r="GF53" s="140" t="n">
        <v>0</v>
      </c>
      <c r="GG53" s="140" t="n">
        <v>0</v>
      </c>
      <c r="GH53" s="140" t="n">
        <v>0</v>
      </c>
      <c r="GI53" s="140" t="n">
        <v>0</v>
      </c>
      <c r="GJ53" s="140" t="n">
        <v>0</v>
      </c>
      <c r="GK53" s="140" t="n">
        <v>0</v>
      </c>
      <c r="GL53" s="140" t="n">
        <v>0</v>
      </c>
      <c r="GM53" s="140" t="n">
        <v>0</v>
      </c>
      <c r="GN53" s="140" t="n">
        <v>0</v>
      </c>
      <c r="GO53" s="140" t="n">
        <v>0</v>
      </c>
      <c r="GP53" s="140" t="n">
        <v>0</v>
      </c>
      <c r="GQ53" s="140" t="n">
        <v>0</v>
      </c>
      <c r="GR53" s="140" t="n">
        <v>0</v>
      </c>
      <c r="GS53" s="140" t="n">
        <v>0</v>
      </c>
      <c r="GT53" s="140" t="n">
        <v>0</v>
      </c>
      <c r="GU53" s="140" t="n">
        <v>0</v>
      </c>
      <c r="GV53" s="140" t="n">
        <v>0</v>
      </c>
      <c r="GW53" s="140" t="n">
        <v>0</v>
      </c>
      <c r="GX53" s="140" t="n">
        <v>0</v>
      </c>
      <c r="GY53" s="140" t="n">
        <v>0</v>
      </c>
      <c r="GZ53" s="140" t="n">
        <v>0</v>
      </c>
      <c r="HA53" s="140" t="n">
        <v>0</v>
      </c>
      <c r="HB53" s="140" t="n">
        <v>0</v>
      </c>
      <c r="HC53" s="140" t="n">
        <v>0</v>
      </c>
      <c r="HD53" s="140" t="n">
        <v>0</v>
      </c>
      <c r="HE53" s="140" t="n">
        <v>0</v>
      </c>
      <c r="HF53" s="140" t="n">
        <v>0</v>
      </c>
      <c r="HG53" s="140" t="n">
        <v>0</v>
      </c>
      <c r="HH53" s="140" t="n">
        <v>0</v>
      </c>
      <c r="HI53" s="140" t="n">
        <v>0</v>
      </c>
      <c r="HJ53" s="140" t="n">
        <v>0</v>
      </c>
      <c r="HK53" s="140" t="n">
        <v>0</v>
      </c>
      <c r="HL53" s="140" t="n">
        <v>0</v>
      </c>
      <c r="HM53" s="140" t="n">
        <v>0</v>
      </c>
      <c r="HN53" s="140" t="n">
        <v>0</v>
      </c>
      <c r="HO53" s="140" t="n">
        <v>0</v>
      </c>
      <c r="HP53" s="140" t="n">
        <v>0</v>
      </c>
      <c r="HQ53" s="140" t="n">
        <v>0</v>
      </c>
      <c r="HR53" s="140" t="n">
        <v>0</v>
      </c>
      <c r="HS53" s="140" t="n">
        <v>0</v>
      </c>
      <c r="HT53" s="140" t="n">
        <v>0</v>
      </c>
      <c r="HU53" s="140" t="n">
        <v>0</v>
      </c>
      <c r="HV53" s="140" t="n">
        <v>0</v>
      </c>
      <c r="HW53" s="140" t="n">
        <v>0</v>
      </c>
      <c r="HX53" s="140" t="n">
        <v>0</v>
      </c>
      <c r="HY53" s="140" t="n">
        <v>0</v>
      </c>
      <c r="HZ53" s="140" t="n">
        <v>0</v>
      </c>
      <c r="IA53" s="140" t="n">
        <v>0</v>
      </c>
      <c r="IB53" s="140" t="n">
        <v>0</v>
      </c>
      <c r="IC53" s="140" t="n">
        <v>0</v>
      </c>
      <c r="ID53" s="140" t="n">
        <v>0</v>
      </c>
      <c r="IE53" s="140" t="n">
        <v>0</v>
      </c>
      <c r="IF53" s="140" t="n">
        <v>0</v>
      </c>
      <c r="IG53" s="140" t="n">
        <v>0</v>
      </c>
      <c r="IH53" s="140" t="n">
        <v>0</v>
      </c>
      <c r="II53" s="140" t="n">
        <v>0</v>
      </c>
      <c r="IJ53" s="140" t="n">
        <v>0</v>
      </c>
      <c r="IK53" s="140" t="n">
        <v>0</v>
      </c>
      <c r="IL53" s="140" t="n">
        <v>0</v>
      </c>
      <c r="IM53" s="140" t="n">
        <v>0</v>
      </c>
      <c r="IN53" s="140" t="n">
        <v>0</v>
      </c>
      <c r="IO53" s="140" t="n">
        <v>0</v>
      </c>
      <c r="IP53" s="140" t="n">
        <v>0</v>
      </c>
      <c r="IQ53" s="140" t="n">
        <v>0</v>
      </c>
      <c r="IR53" s="140" t="n">
        <v>0</v>
      </c>
      <c r="IS53" s="140" t="n">
        <v>0</v>
      </c>
      <c r="IT53" s="140" t="n">
        <v>0</v>
      </c>
      <c r="IU53" s="140" t="n">
        <v>0</v>
      </c>
      <c r="IV53" s="140" t="n">
        <v>0</v>
      </c>
      <c r="IW53" s="140" t="n">
        <v>0</v>
      </c>
      <c r="IX53" s="140" t="n">
        <v>0</v>
      </c>
      <c r="IY53" s="140" t="n">
        <v>0</v>
      </c>
      <c r="IZ53" s="140" t="n">
        <v>0</v>
      </c>
      <c r="JA53" s="140" t="n">
        <v>0</v>
      </c>
      <c r="JB53" s="140" t="n">
        <v>0</v>
      </c>
      <c r="JC53" s="140" t="n">
        <v>0</v>
      </c>
      <c r="JD53" s="140" t="n">
        <v>0</v>
      </c>
      <c r="JE53" s="140" t="n">
        <v>0</v>
      </c>
      <c r="JF53" s="140" t="n">
        <v>0</v>
      </c>
      <c r="JG53" s="140" t="n">
        <v>0</v>
      </c>
      <c r="JH53" s="140" t="n">
        <v>0</v>
      </c>
      <c r="JI53" s="140" t="n">
        <v>0</v>
      </c>
      <c r="JJ53" s="140" t="n">
        <v>0</v>
      </c>
      <c r="JK53" s="140" t="n">
        <v>0</v>
      </c>
      <c r="JL53" s="140" t="n">
        <v>0</v>
      </c>
      <c r="JM53" s="140" t="n">
        <v>0</v>
      </c>
      <c r="JN53" s="140" t="n">
        <v>0</v>
      </c>
      <c r="JO53" s="140" t="n">
        <v>0</v>
      </c>
      <c r="JP53" s="140" t="n">
        <v>0</v>
      </c>
    </row>
    <row r="54" customFormat="false" ht="14.9" hidden="false" customHeight="false" outlineLevel="0" collapsed="false">
      <c r="A54" s="76"/>
      <c r="B54" s="76"/>
      <c r="C54" s="76"/>
      <c r="D54" s="76"/>
      <c r="E54" s="76" t="s">
        <v>96</v>
      </c>
      <c r="F54" s="142" t="n">
        <v>0</v>
      </c>
      <c r="G54" s="142" t="n">
        <v>0</v>
      </c>
      <c r="H54" s="142" t="n">
        <v>0</v>
      </c>
      <c r="I54" s="142" t="n">
        <v>0</v>
      </c>
      <c r="J54" s="142" t="n">
        <v>0</v>
      </c>
      <c r="K54" s="142" t="n">
        <v>0</v>
      </c>
      <c r="L54" s="142" t="n">
        <v>0</v>
      </c>
      <c r="M54" s="142" t="n">
        <v>0</v>
      </c>
      <c r="N54" s="142" t="n">
        <v>0</v>
      </c>
      <c r="O54" s="142" t="n">
        <v>0</v>
      </c>
      <c r="P54" s="142" t="n">
        <v>0</v>
      </c>
      <c r="Q54" s="142" t="n">
        <v>0</v>
      </c>
      <c r="R54" s="142" t="n">
        <v>0</v>
      </c>
      <c r="S54" s="142" t="n">
        <v>0</v>
      </c>
      <c r="T54" s="142" t="n">
        <v>0</v>
      </c>
      <c r="U54" s="142" t="n">
        <v>0</v>
      </c>
      <c r="V54" s="142" t="n">
        <v>0</v>
      </c>
      <c r="W54" s="142" t="n">
        <v>0</v>
      </c>
      <c r="X54" s="142"/>
      <c r="Y54" s="142" t="n">
        <v>0</v>
      </c>
      <c r="Z54" s="142" t="n">
        <v>0</v>
      </c>
      <c r="AA54" s="142" t="n">
        <v>0</v>
      </c>
      <c r="AB54" s="142" t="n">
        <v>0</v>
      </c>
      <c r="AC54" s="142" t="n">
        <v>0</v>
      </c>
      <c r="AD54" s="142" t="n">
        <v>0</v>
      </c>
      <c r="AE54" s="142" t="n">
        <v>0</v>
      </c>
      <c r="AF54" s="142" t="n">
        <v>0</v>
      </c>
      <c r="AG54" s="142" t="n">
        <v>0</v>
      </c>
      <c r="AH54" s="142" t="n">
        <v>0</v>
      </c>
      <c r="AI54" s="142" t="n">
        <v>0</v>
      </c>
      <c r="AJ54" s="142" t="n">
        <v>0</v>
      </c>
      <c r="AK54" s="142" t="n">
        <v>0</v>
      </c>
      <c r="AL54" s="142" t="n">
        <v>0</v>
      </c>
      <c r="AM54" s="142" t="n">
        <v>0</v>
      </c>
      <c r="AN54" s="142" t="n">
        <v>0</v>
      </c>
      <c r="AO54" s="142" t="n">
        <v>0</v>
      </c>
      <c r="AP54" s="142" t="n">
        <v>0</v>
      </c>
      <c r="AQ54" s="142" t="n">
        <v>0</v>
      </c>
      <c r="AR54" s="142" t="n">
        <v>0</v>
      </c>
      <c r="AS54" s="142" t="n">
        <v>0</v>
      </c>
      <c r="AT54" s="142" t="n">
        <v>0</v>
      </c>
      <c r="AU54" s="142" t="n">
        <v>0</v>
      </c>
      <c r="AV54" s="142" t="n">
        <v>0</v>
      </c>
      <c r="AW54" s="142" t="n">
        <v>0</v>
      </c>
      <c r="AX54" s="142" t="n">
        <v>0</v>
      </c>
      <c r="AY54" s="142" t="n">
        <v>0</v>
      </c>
      <c r="AZ54" s="142" t="n">
        <v>0</v>
      </c>
      <c r="BA54" s="142" t="n">
        <v>0</v>
      </c>
      <c r="BB54" s="142" t="n">
        <v>0</v>
      </c>
      <c r="BC54" s="142" t="n">
        <v>0</v>
      </c>
      <c r="BD54" s="142" t="n">
        <v>0</v>
      </c>
      <c r="BE54" s="142" t="n">
        <v>0</v>
      </c>
      <c r="BF54" s="142" t="n">
        <v>0</v>
      </c>
      <c r="BG54" s="142" t="n">
        <v>0</v>
      </c>
      <c r="BH54" s="142" t="n">
        <v>0</v>
      </c>
      <c r="BI54" s="142" t="n">
        <v>0</v>
      </c>
      <c r="BJ54" s="142" t="n">
        <v>0</v>
      </c>
      <c r="BK54" s="142" t="n">
        <v>0</v>
      </c>
      <c r="BL54" s="142" t="n">
        <v>0</v>
      </c>
      <c r="BM54" s="142" t="n">
        <v>0</v>
      </c>
      <c r="BN54" s="142" t="n">
        <v>0</v>
      </c>
      <c r="BO54" s="142" t="n">
        <v>0</v>
      </c>
      <c r="BP54" s="142" t="n">
        <v>0</v>
      </c>
      <c r="BQ54" s="142" t="n">
        <v>0</v>
      </c>
      <c r="BR54" s="142" t="n">
        <v>0</v>
      </c>
      <c r="BS54" s="142" t="n">
        <v>0</v>
      </c>
      <c r="BT54" s="142" t="n">
        <v>0</v>
      </c>
      <c r="BU54" s="142" t="n">
        <v>0</v>
      </c>
      <c r="BV54" s="142" t="n">
        <v>0</v>
      </c>
      <c r="BW54" s="142" t="n">
        <v>0</v>
      </c>
      <c r="BX54" s="142" t="n">
        <v>0</v>
      </c>
      <c r="BY54" s="142" t="n">
        <v>0</v>
      </c>
      <c r="BZ54" s="142" t="n">
        <v>0</v>
      </c>
      <c r="CA54" s="142" t="n">
        <v>0</v>
      </c>
      <c r="CB54" s="142" t="n">
        <v>0</v>
      </c>
      <c r="CC54" s="142" t="n">
        <v>0</v>
      </c>
      <c r="CD54" s="142" t="n">
        <v>0</v>
      </c>
      <c r="CE54" s="142" t="n">
        <v>0</v>
      </c>
      <c r="CF54" s="142" t="n">
        <v>0</v>
      </c>
      <c r="CG54" s="142" t="n">
        <v>0</v>
      </c>
      <c r="CH54" s="142" t="n">
        <v>0</v>
      </c>
      <c r="CI54" s="142" t="n">
        <v>0</v>
      </c>
      <c r="CJ54" s="142" t="n">
        <v>0</v>
      </c>
      <c r="CK54" s="142" t="n">
        <v>0</v>
      </c>
      <c r="CL54" s="142"/>
      <c r="CM54" s="142" t="n">
        <v>0</v>
      </c>
      <c r="CN54" s="142" t="n">
        <v>0</v>
      </c>
      <c r="CO54" s="142" t="n">
        <v>0</v>
      </c>
      <c r="CP54" s="142" t="n">
        <v>0</v>
      </c>
      <c r="CQ54" s="142" t="n">
        <v>0</v>
      </c>
      <c r="CR54" s="142" t="n">
        <v>0</v>
      </c>
      <c r="CS54" s="142" t="n">
        <v>0</v>
      </c>
      <c r="CT54" s="142" t="n">
        <v>0</v>
      </c>
      <c r="CU54" s="142" t="n">
        <v>0</v>
      </c>
      <c r="CV54" s="142" t="n">
        <v>0</v>
      </c>
      <c r="CW54" s="142" t="n">
        <v>0</v>
      </c>
      <c r="CX54" s="142" t="n">
        <v>0</v>
      </c>
      <c r="CY54" s="142" t="n">
        <v>0</v>
      </c>
      <c r="CZ54" s="142" t="n">
        <v>0</v>
      </c>
      <c r="DA54" s="142" t="n">
        <v>0</v>
      </c>
      <c r="DB54" s="142" t="n">
        <v>0</v>
      </c>
      <c r="DC54" s="142" t="n">
        <v>0</v>
      </c>
      <c r="DD54" s="142" t="n">
        <v>0</v>
      </c>
      <c r="DE54" s="142" t="n">
        <v>0</v>
      </c>
      <c r="DF54" s="142" t="n">
        <v>0</v>
      </c>
      <c r="DG54" s="142" t="n">
        <v>0</v>
      </c>
      <c r="DH54" s="142" t="n">
        <v>0</v>
      </c>
      <c r="DI54" s="142" t="n">
        <v>0</v>
      </c>
      <c r="DJ54" s="142" t="n">
        <v>0</v>
      </c>
      <c r="DK54" s="142" t="n">
        <v>0</v>
      </c>
      <c r="DL54" s="142" t="n">
        <v>0</v>
      </c>
      <c r="DM54" s="142" t="n">
        <v>0</v>
      </c>
      <c r="DN54" s="142" t="n">
        <v>0</v>
      </c>
      <c r="DO54" s="142" t="n">
        <v>0</v>
      </c>
      <c r="DP54" s="142"/>
      <c r="DQ54" s="142" t="n">
        <v>0</v>
      </c>
      <c r="DR54" s="142" t="n">
        <v>0</v>
      </c>
      <c r="DS54" s="142" t="n">
        <v>0</v>
      </c>
      <c r="DT54" s="142" t="n">
        <v>0</v>
      </c>
      <c r="DU54" s="142" t="n">
        <v>0</v>
      </c>
      <c r="DV54" s="142" t="n">
        <v>0</v>
      </c>
      <c r="DW54" s="142" t="n">
        <v>0</v>
      </c>
      <c r="DX54" s="142" t="n">
        <v>0</v>
      </c>
      <c r="DY54" s="142" t="n">
        <v>0</v>
      </c>
      <c r="DZ54" s="142" t="n">
        <v>0</v>
      </c>
      <c r="EA54" s="142" t="n">
        <v>0</v>
      </c>
      <c r="EB54" s="142" t="n">
        <v>0</v>
      </c>
      <c r="EC54" s="142" t="n">
        <v>0</v>
      </c>
      <c r="ED54" s="142" t="n">
        <v>0</v>
      </c>
      <c r="EE54" s="142" t="n">
        <v>0</v>
      </c>
      <c r="EF54" s="142" t="n">
        <v>0</v>
      </c>
      <c r="EG54" s="142" t="n">
        <v>0</v>
      </c>
      <c r="EH54" s="0"/>
      <c r="EI54" s="113" t="n">
        <f aca="false">ROUND(SUM(F54:EG54),5)</f>
        <v>0</v>
      </c>
      <c r="EK54" s="139" t="n">
        <v>132876.45</v>
      </c>
      <c r="EM54" s="140" t="n">
        <v>0</v>
      </c>
      <c r="EN54" s="140" t="n">
        <v>0</v>
      </c>
      <c r="EO54" s="140" t="n">
        <v>0</v>
      </c>
      <c r="EP54" s="140" t="n">
        <v>0</v>
      </c>
      <c r="EQ54" s="140" t="n">
        <v>0</v>
      </c>
      <c r="ER54" s="140" t="n">
        <v>0</v>
      </c>
      <c r="ES54" s="140" t="n">
        <v>0</v>
      </c>
      <c r="ET54" s="140" t="n">
        <v>0</v>
      </c>
      <c r="EU54" s="140" t="n">
        <v>0</v>
      </c>
      <c r="EV54" s="140" t="n">
        <v>0</v>
      </c>
      <c r="EW54" s="140" t="n">
        <v>0</v>
      </c>
      <c r="EX54" s="140" t="n">
        <v>0</v>
      </c>
      <c r="EY54" s="140" t="n">
        <v>0</v>
      </c>
      <c r="EZ54" s="140" t="n">
        <v>0</v>
      </c>
      <c r="FA54" s="140" t="n">
        <v>0</v>
      </c>
      <c r="FB54" s="140" t="n">
        <v>0</v>
      </c>
      <c r="FC54" s="140" t="n">
        <v>0</v>
      </c>
      <c r="FD54" s="140" t="n">
        <v>0</v>
      </c>
      <c r="FE54" s="140" t="n">
        <v>0</v>
      </c>
      <c r="FF54" s="140" t="n">
        <v>0</v>
      </c>
      <c r="FG54" s="140" t="n">
        <v>0</v>
      </c>
      <c r="FH54" s="140" t="n">
        <v>0</v>
      </c>
      <c r="FI54" s="140" t="n">
        <v>0</v>
      </c>
      <c r="FJ54" s="140" t="n">
        <v>0</v>
      </c>
      <c r="FK54" s="140" t="n">
        <v>0</v>
      </c>
      <c r="FL54" s="140" t="n">
        <v>0</v>
      </c>
      <c r="FM54" s="140" t="n">
        <v>0</v>
      </c>
      <c r="FN54" s="140" t="n">
        <v>0</v>
      </c>
      <c r="FO54" s="140" t="n">
        <v>0</v>
      </c>
      <c r="FP54" s="140" t="n">
        <v>0</v>
      </c>
      <c r="FQ54" s="140" t="n">
        <v>0</v>
      </c>
      <c r="FR54" s="140" t="n">
        <v>0</v>
      </c>
      <c r="FS54" s="140" t="n">
        <v>0</v>
      </c>
      <c r="FT54" s="140" t="n">
        <v>0</v>
      </c>
      <c r="FU54" s="140" t="n">
        <v>0</v>
      </c>
      <c r="FV54" s="140" t="n">
        <v>0</v>
      </c>
      <c r="FW54" s="140" t="n">
        <v>0</v>
      </c>
      <c r="FX54" s="140" t="n">
        <v>0</v>
      </c>
      <c r="FY54" s="140" t="n">
        <v>0</v>
      </c>
      <c r="FZ54" s="140" t="n">
        <v>0</v>
      </c>
      <c r="GA54" s="140" t="n">
        <v>0</v>
      </c>
      <c r="GB54" s="140" t="n">
        <v>0</v>
      </c>
      <c r="GC54" s="140" t="n">
        <v>0</v>
      </c>
      <c r="GD54" s="140" t="n">
        <v>0</v>
      </c>
      <c r="GE54" s="140" t="n">
        <v>0</v>
      </c>
      <c r="GF54" s="140" t="n">
        <v>0</v>
      </c>
      <c r="GG54" s="140" t="n">
        <v>0</v>
      </c>
      <c r="GH54" s="140" t="n">
        <v>0</v>
      </c>
      <c r="GI54" s="140" t="n">
        <v>0</v>
      </c>
      <c r="GJ54" s="140" t="n">
        <v>0</v>
      </c>
      <c r="GK54" s="140" t="n">
        <v>0</v>
      </c>
      <c r="GL54" s="140" t="n">
        <v>0</v>
      </c>
      <c r="GM54" s="140" t="n">
        <v>0</v>
      </c>
      <c r="GN54" s="140" t="n">
        <v>0</v>
      </c>
      <c r="GO54" s="140" t="n">
        <v>0</v>
      </c>
      <c r="GP54" s="140" t="n">
        <v>0</v>
      </c>
      <c r="GQ54" s="140" t="n">
        <v>0</v>
      </c>
      <c r="GR54" s="140" t="n">
        <v>0</v>
      </c>
      <c r="GS54" s="140" t="n">
        <v>0</v>
      </c>
      <c r="GT54" s="140" t="n">
        <v>0</v>
      </c>
      <c r="GU54" s="140" t="n">
        <v>0</v>
      </c>
      <c r="GV54" s="140" t="n">
        <v>0</v>
      </c>
      <c r="GW54" s="140" t="n">
        <v>0</v>
      </c>
      <c r="GX54" s="140" t="n">
        <v>0</v>
      </c>
      <c r="GY54" s="140" t="n">
        <v>0</v>
      </c>
      <c r="GZ54" s="140" t="n">
        <v>0</v>
      </c>
      <c r="HA54" s="140" t="n">
        <v>0</v>
      </c>
      <c r="HB54" s="140" t="n">
        <v>0</v>
      </c>
      <c r="HC54" s="140" t="n">
        <v>0</v>
      </c>
      <c r="HD54" s="140" t="n">
        <v>0</v>
      </c>
      <c r="HE54" s="140" t="n">
        <v>0</v>
      </c>
      <c r="HF54" s="140" t="n">
        <v>0</v>
      </c>
      <c r="HG54" s="140" t="n">
        <v>0</v>
      </c>
      <c r="HH54" s="140" t="n">
        <v>0</v>
      </c>
      <c r="HI54" s="140" t="n">
        <v>0</v>
      </c>
      <c r="HJ54" s="140" t="n">
        <v>0</v>
      </c>
      <c r="HK54" s="140" t="n">
        <v>0</v>
      </c>
      <c r="HL54" s="140" t="n">
        <v>0</v>
      </c>
      <c r="HM54" s="140" t="n">
        <v>0</v>
      </c>
      <c r="HN54" s="140" t="n">
        <v>0</v>
      </c>
      <c r="HO54" s="140" t="n">
        <v>0</v>
      </c>
      <c r="HP54" s="140" t="n">
        <v>0</v>
      </c>
      <c r="HQ54" s="140" t="n">
        <v>0</v>
      </c>
      <c r="HR54" s="140" t="n">
        <v>0</v>
      </c>
      <c r="HS54" s="140" t="n">
        <v>0</v>
      </c>
      <c r="HT54" s="140" t="n">
        <v>0</v>
      </c>
      <c r="HU54" s="140" t="n">
        <v>0</v>
      </c>
      <c r="HV54" s="140" t="n">
        <v>0</v>
      </c>
      <c r="HW54" s="140" t="n">
        <v>0</v>
      </c>
      <c r="HX54" s="140" t="n">
        <v>0</v>
      </c>
      <c r="HY54" s="140" t="n">
        <v>0</v>
      </c>
      <c r="HZ54" s="140" t="n">
        <v>0</v>
      </c>
      <c r="IA54" s="140" t="n">
        <v>0</v>
      </c>
      <c r="IB54" s="140" t="n">
        <v>0</v>
      </c>
      <c r="IC54" s="140" t="n">
        <v>0</v>
      </c>
      <c r="ID54" s="140" t="n">
        <v>0</v>
      </c>
      <c r="IE54" s="140" t="n">
        <v>0</v>
      </c>
      <c r="IF54" s="140" t="n">
        <v>0</v>
      </c>
      <c r="IG54" s="140" t="n">
        <v>0</v>
      </c>
      <c r="IH54" s="140" t="n">
        <v>0</v>
      </c>
      <c r="II54" s="140" t="n">
        <v>0</v>
      </c>
      <c r="IJ54" s="140" t="n">
        <v>0</v>
      </c>
      <c r="IK54" s="140" t="n">
        <v>0</v>
      </c>
      <c r="IL54" s="140" t="n">
        <v>0</v>
      </c>
      <c r="IM54" s="140" t="n">
        <v>0</v>
      </c>
      <c r="IN54" s="140" t="n">
        <v>0</v>
      </c>
      <c r="IO54" s="140" t="n">
        <v>0</v>
      </c>
      <c r="IP54" s="140" t="n">
        <v>0</v>
      </c>
      <c r="IQ54" s="140" t="n">
        <v>0</v>
      </c>
      <c r="IR54" s="140" t="n">
        <v>0</v>
      </c>
      <c r="IS54" s="140" t="n">
        <v>0</v>
      </c>
      <c r="IT54" s="140" t="n">
        <v>0</v>
      </c>
      <c r="IU54" s="140" t="n">
        <v>0</v>
      </c>
      <c r="IV54" s="140" t="n">
        <v>0</v>
      </c>
      <c r="IW54" s="140" t="n">
        <v>0</v>
      </c>
      <c r="IX54" s="140" t="n">
        <v>0</v>
      </c>
      <c r="IY54" s="140" t="n">
        <v>0</v>
      </c>
      <c r="IZ54" s="140" t="n">
        <v>0</v>
      </c>
      <c r="JA54" s="140" t="n">
        <v>0</v>
      </c>
      <c r="JB54" s="140" t="n">
        <v>0</v>
      </c>
      <c r="JC54" s="140" t="n">
        <v>0</v>
      </c>
      <c r="JD54" s="140" t="n">
        <v>0</v>
      </c>
      <c r="JE54" s="140" t="n">
        <v>0</v>
      </c>
      <c r="JF54" s="140" t="n">
        <v>0</v>
      </c>
      <c r="JG54" s="140" t="n">
        <v>0</v>
      </c>
      <c r="JH54" s="140" t="n">
        <v>0</v>
      </c>
      <c r="JI54" s="140" t="n">
        <v>0</v>
      </c>
      <c r="JJ54" s="140" t="n">
        <v>0</v>
      </c>
      <c r="JK54" s="140" t="n">
        <v>0</v>
      </c>
      <c r="JL54" s="140" t="n">
        <v>0</v>
      </c>
      <c r="JM54" s="140" t="n">
        <v>0</v>
      </c>
      <c r="JN54" s="140" t="n">
        <v>0</v>
      </c>
      <c r="JO54" s="140" t="n">
        <v>0</v>
      </c>
      <c r="JP54" s="140" t="n">
        <v>0</v>
      </c>
    </row>
    <row r="55" customFormat="false" ht="14.9" hidden="false" customHeight="false" outlineLevel="0" collapsed="false">
      <c r="A55" s="76"/>
      <c r="B55" s="76"/>
      <c r="C55" s="76"/>
      <c r="D55" s="76" t="s">
        <v>97</v>
      </c>
      <c r="E55" s="76"/>
      <c r="F55" s="141" t="n">
        <f aca="false">SUM(F53:F54)</f>
        <v>5016</v>
      </c>
      <c r="G55" s="141" t="n">
        <f aca="false">SUM(G53:G54)</f>
        <v>17787</v>
      </c>
      <c r="H55" s="141" t="n">
        <f aca="false">SUM(H53:H54)</f>
        <v>73143</v>
      </c>
      <c r="I55" s="141" t="n">
        <f aca="false">SUM(I53:I54)</f>
        <v>1353</v>
      </c>
      <c r="J55" s="141" t="n">
        <f aca="false">SUM(J53:J54)</f>
        <v>41580</v>
      </c>
      <c r="K55" s="141" t="n">
        <f aca="false">SUM(K53:K54)</f>
        <v>21598.5</v>
      </c>
      <c r="L55" s="141" t="n">
        <f aca="false">SUM(L53:L54)</f>
        <v>2871</v>
      </c>
      <c r="M55" s="141" t="n">
        <f aca="false">SUM(M53:M54)</f>
        <v>2739</v>
      </c>
      <c r="N55" s="141" t="n">
        <f aca="false">SUM(N53:N54)</f>
        <v>18249</v>
      </c>
      <c r="O55" s="141" t="n">
        <f aca="false">SUM(O53:O54)</f>
        <v>63525</v>
      </c>
      <c r="P55" s="141" t="n">
        <f aca="false">SUM(P53:P54)</f>
        <v>2508</v>
      </c>
      <c r="Q55" s="141" t="n">
        <f aca="false">SUM(Q53:Q54)</f>
        <v>11088</v>
      </c>
      <c r="R55" s="141" t="n">
        <f aca="false">SUM(R53:R54)</f>
        <v>1881</v>
      </c>
      <c r="S55" s="141" t="n">
        <f aca="false">SUM(S53:S54)</f>
        <v>1122</v>
      </c>
      <c r="T55" s="141" t="n">
        <f aca="false">SUM(T53:T54)</f>
        <v>2460</v>
      </c>
      <c r="U55" s="141" t="n">
        <f aca="false">SUM(U53:U54)</f>
        <v>28875</v>
      </c>
      <c r="V55" s="141" t="n">
        <f aca="false">SUM(V53:V54)</f>
        <v>10068</v>
      </c>
      <c r="W55" s="141" t="n">
        <f aca="false">SUM(W53:W54)</f>
        <v>26670</v>
      </c>
      <c r="X55" s="141" t="n">
        <f aca="false">SUM(X53:X54)</f>
        <v>1500</v>
      </c>
      <c r="Y55" s="141" t="n">
        <f aca="false">SUM(Y53:Y54)</f>
        <v>1980</v>
      </c>
      <c r="Z55" s="141" t="n">
        <f aca="false">SUM(Z53:Z54)</f>
        <v>6468</v>
      </c>
      <c r="AA55" s="141" t="n">
        <f aca="false">SUM(AA53:AA54)</f>
        <v>35280</v>
      </c>
      <c r="AB55" s="141" t="n">
        <f aca="false">SUM(AB53:AB54)</f>
        <v>2640</v>
      </c>
      <c r="AC55" s="141" t="n">
        <f aca="false">SUM(AC53:AC54)</f>
        <v>1386</v>
      </c>
      <c r="AD55" s="141" t="n">
        <f aca="false">SUM(AD53:AD54)</f>
        <v>28066.5</v>
      </c>
      <c r="AE55" s="141" t="n">
        <f aca="false">SUM(AE53:AE54)</f>
        <v>2277</v>
      </c>
      <c r="AF55" s="141" t="n">
        <f aca="false">SUM(AF53:AF54)</f>
        <v>5445</v>
      </c>
      <c r="AG55" s="141" t="n">
        <f aca="false">SUM(AG53:AG54)</f>
        <v>4521</v>
      </c>
      <c r="AH55" s="141" t="n">
        <f aca="false">SUM(AH53:AH54)</f>
        <v>8019</v>
      </c>
      <c r="AI55" s="141" t="n">
        <f aca="false">SUM(AI53:AI54)</f>
        <v>2640</v>
      </c>
      <c r="AJ55" s="141" t="n">
        <f aca="false">SUM(AJ53:AJ54)</f>
        <v>5445</v>
      </c>
      <c r="AK55" s="141" t="n">
        <f aca="false">SUM(AK53:AK54)</f>
        <v>1353</v>
      </c>
      <c r="AL55" s="141" t="n">
        <f aca="false">SUM(AL53:AL54)</f>
        <v>4680</v>
      </c>
      <c r="AM55" s="141" t="n">
        <f aca="false">SUM(AM53:AM54)</f>
        <v>4719</v>
      </c>
      <c r="AN55" s="141" t="n">
        <f aca="false">SUM(AN53:AN54)</f>
        <v>3663</v>
      </c>
      <c r="AO55" s="141" t="n">
        <f aca="false">SUM(AO53:AO54)</f>
        <v>3828</v>
      </c>
      <c r="AP55" s="141" t="n">
        <f aca="false">SUM(AP53:AP54)</f>
        <v>23520</v>
      </c>
      <c r="AQ55" s="141" t="n">
        <f aca="false">SUM(AQ53:AQ54)</f>
        <v>1617</v>
      </c>
      <c r="AR55" s="141" t="n">
        <f aca="false">SUM(AR53:AR54)</f>
        <v>1815</v>
      </c>
      <c r="AS55" s="141" t="n">
        <f aca="false">SUM(AS53:AS54)</f>
        <v>1551</v>
      </c>
      <c r="AT55" s="141" t="n">
        <f aca="false">SUM(AT53:AT54)</f>
        <v>5808</v>
      </c>
      <c r="AU55" s="141" t="n">
        <f aca="false">SUM(AU53:AU54)</f>
        <v>6600</v>
      </c>
      <c r="AV55" s="141" t="n">
        <f aca="false">SUM(AV53:AV54)</f>
        <v>8778</v>
      </c>
      <c r="AW55" s="141" t="n">
        <f aca="false">SUM(AW53:AW54)</f>
        <v>2508</v>
      </c>
      <c r="AX55" s="141" t="n">
        <f aca="false">SUM(AX53:AX54)</f>
        <v>627</v>
      </c>
      <c r="AY55" s="141" t="n">
        <f aca="false">SUM(AY53:AY54)</f>
        <v>2145</v>
      </c>
      <c r="AZ55" s="141" t="n">
        <f aca="false">SUM(AZ53:AZ54)</f>
        <v>4587</v>
      </c>
      <c r="BA55" s="141" t="n">
        <f aca="false">SUM(BA53:BA54)</f>
        <v>2838</v>
      </c>
      <c r="BB55" s="141" t="n">
        <f aca="false">SUM(BB53:BB54)</f>
        <v>53361</v>
      </c>
      <c r="BC55" s="141" t="n">
        <f aca="false">SUM(BC53:BC54)</f>
        <v>3630</v>
      </c>
      <c r="BD55" s="141" t="n">
        <f aca="false">SUM(BD53:BD54)</f>
        <v>2277</v>
      </c>
      <c r="BE55" s="141" t="n">
        <f aca="false">SUM(BE53:BE54)</f>
        <v>4125</v>
      </c>
      <c r="BF55" s="141" t="n">
        <f aca="false">SUM(BF53:BF54)</f>
        <v>44814</v>
      </c>
      <c r="BG55" s="141" t="n">
        <f aca="false">SUM(BG53:BG54)</f>
        <v>30261</v>
      </c>
      <c r="BH55" s="141" t="n">
        <f aca="false">SUM(BH53:BH54)</f>
        <v>3630</v>
      </c>
      <c r="BI55" s="141" t="n">
        <f aca="false">SUM(BI53:BI54)</f>
        <v>2574</v>
      </c>
      <c r="BJ55" s="141" t="n">
        <f aca="false">SUM(BJ53:BJ54)</f>
        <v>3234</v>
      </c>
      <c r="BK55" s="141" t="n">
        <f aca="false">SUM(BK53:BK54)</f>
        <v>1782</v>
      </c>
      <c r="BL55" s="141" t="n">
        <f aca="false">SUM(BL53:BL54)</f>
        <v>2178</v>
      </c>
      <c r="BM55" s="141" t="n">
        <f aca="false">SUM(BM53:BM54)</f>
        <v>4521</v>
      </c>
      <c r="BN55" s="141" t="n">
        <f aca="false">SUM(BN53:BN54)</f>
        <v>51975</v>
      </c>
      <c r="BO55" s="141" t="n">
        <f aca="false">SUM(BO53:BO54)</f>
        <v>5181</v>
      </c>
      <c r="BP55" s="141" t="n">
        <f aca="false">SUM(BP53:BP54)</f>
        <v>20097</v>
      </c>
      <c r="BQ55" s="141" t="n">
        <f aca="false">SUM(BQ53:BQ54)</f>
        <v>693</v>
      </c>
      <c r="BR55" s="141" t="n">
        <f aca="false">SUM(BR53:BR54)</f>
        <v>3333</v>
      </c>
      <c r="BS55" s="141" t="n">
        <f aca="false">SUM(BS53:BS54)</f>
        <v>1452</v>
      </c>
      <c r="BT55" s="141" t="n">
        <f aca="false">SUM(BT53:BT54)</f>
        <v>14784</v>
      </c>
      <c r="BU55" s="141" t="n">
        <f aca="false">SUM(BU53:BU54)</f>
        <v>1551</v>
      </c>
      <c r="BV55" s="141" t="n">
        <f aca="false">SUM(BV53:BV54)</f>
        <v>2160</v>
      </c>
      <c r="BW55" s="141" t="n">
        <f aca="false">SUM(BW53:BW54)</f>
        <v>13167</v>
      </c>
      <c r="BX55" s="141" t="n">
        <f aca="false">SUM(BX53:BX54)</f>
        <v>4026</v>
      </c>
      <c r="BY55" s="141" t="n">
        <f aca="false">SUM(BY53:BY54)</f>
        <v>1089</v>
      </c>
      <c r="BZ55" s="141" t="n">
        <f aca="false">SUM(BZ53:BZ54)</f>
        <v>4950</v>
      </c>
      <c r="CA55" s="141" t="n">
        <f aca="false">SUM(CA53:CA54)</f>
        <v>56910</v>
      </c>
      <c r="CB55" s="141" t="n">
        <f aca="false">SUM(CB53:CB54)</f>
        <v>3201</v>
      </c>
      <c r="CC55" s="141" t="n">
        <f aca="false">SUM(CC53:CC54)</f>
        <v>13513.5</v>
      </c>
      <c r="CD55" s="141" t="n">
        <f aca="false">SUM(CD53:CD54)</f>
        <v>3069</v>
      </c>
      <c r="CE55" s="141" t="n">
        <f aca="false">SUM(CE53:CE54)</f>
        <v>87780</v>
      </c>
      <c r="CF55" s="141" t="n">
        <f aca="false">SUM(CF53:CF54)</f>
        <v>3927</v>
      </c>
      <c r="CG55" s="141" t="n">
        <f aca="false">SUM(CG53:CG54)</f>
        <v>15324.75</v>
      </c>
      <c r="CH55" s="141" t="n">
        <f aca="false">SUM(CH53:CH54)</f>
        <v>7491</v>
      </c>
      <c r="CI55" s="141" t="n">
        <f aca="false">SUM(CI53:CI54)</f>
        <v>47817</v>
      </c>
      <c r="CJ55" s="141" t="n">
        <f aca="false">SUM(CJ53:CJ54)</f>
        <v>33957</v>
      </c>
      <c r="CK55" s="141" t="n">
        <f aca="false">SUM(CK53:CK54)</f>
        <v>20674.5</v>
      </c>
      <c r="CL55" s="141" t="n">
        <f aca="false">SUM(CL53:CL54)</f>
        <v>26926</v>
      </c>
      <c r="CM55" s="141" t="n">
        <f aca="false">SUM(CM53:CM54)</f>
        <v>1815</v>
      </c>
      <c r="CN55" s="141" t="n">
        <f aca="false">SUM(CN53:CN54)</f>
        <v>4092</v>
      </c>
      <c r="CO55" s="141" t="n">
        <f aca="false">SUM(CO53:CO54)</f>
        <v>2079</v>
      </c>
      <c r="CP55" s="141" t="n">
        <f aca="false">SUM(CP53:CP54)</f>
        <v>23100</v>
      </c>
      <c r="CQ55" s="141" t="n">
        <f aca="false">SUM(CQ53:CQ54)</f>
        <v>1287</v>
      </c>
      <c r="CR55" s="141" t="n">
        <f aca="false">SUM(CR53:CR54)</f>
        <v>3498</v>
      </c>
      <c r="CS55" s="141" t="n">
        <f aca="false">SUM(CS53:CS54)</f>
        <v>36267</v>
      </c>
      <c r="CT55" s="141" t="n">
        <f aca="false">SUM(CT53:CT54)</f>
        <v>4422</v>
      </c>
      <c r="CU55" s="141" t="n">
        <f aca="false">SUM(CU53:CU54)</f>
        <v>36267</v>
      </c>
      <c r="CV55" s="141" t="n">
        <f aca="false">SUM(CV53:CV54)</f>
        <v>2178</v>
      </c>
      <c r="CW55" s="141" t="n">
        <f aca="false">SUM(CW53:CW54)</f>
        <v>7062</v>
      </c>
      <c r="CX55" s="141" t="n">
        <f aca="false">SUM(CX53:CX54)</f>
        <v>3135</v>
      </c>
      <c r="CY55" s="141" t="n">
        <f aca="false">SUM(CY53:CY54)</f>
        <v>5346</v>
      </c>
      <c r="CZ55" s="141" t="n">
        <f aca="false">SUM(CZ53:CZ54)</f>
        <v>3795</v>
      </c>
      <c r="DA55" s="141" t="n">
        <f aca="false">SUM(DA53:DA54)</f>
        <v>31185</v>
      </c>
      <c r="DB55" s="141" t="n">
        <f aca="false">SUM(DB53:DB54)</f>
        <v>5973</v>
      </c>
      <c r="DC55" s="141" t="n">
        <f aca="false">SUM(DC53:DC54)</f>
        <v>3811.5</v>
      </c>
      <c r="DD55" s="141" t="n">
        <f aca="false">SUM(DD53:DD54)</f>
        <v>1782</v>
      </c>
      <c r="DE55" s="141" t="n">
        <f aca="false">SUM(DE53:DE54)</f>
        <v>3861</v>
      </c>
      <c r="DF55" s="141" t="n">
        <f aca="false">SUM(DF53:DF54)</f>
        <v>5148</v>
      </c>
      <c r="DG55" s="141" t="n">
        <f aca="false">SUM(DG53:DG54)</f>
        <v>13282.5</v>
      </c>
      <c r="DH55" s="141" t="n">
        <f aca="false">SUM(DH53:DH54)</f>
        <v>1518</v>
      </c>
      <c r="DI55" s="141" t="n">
        <f aca="false">SUM(DI53:DI54)</f>
        <v>2046</v>
      </c>
      <c r="DJ55" s="141" t="n">
        <f aca="false">SUM(DJ53:DJ54)</f>
        <v>3234</v>
      </c>
      <c r="DK55" s="141" t="n">
        <f aca="false">SUM(DK53:DK54)</f>
        <v>1848</v>
      </c>
      <c r="DL55" s="141" t="n">
        <f aca="false">SUM(DL53:DL54)</f>
        <v>9124.5</v>
      </c>
      <c r="DM55" s="141" t="n">
        <f aca="false">SUM(DM53:DM54)</f>
        <v>1452</v>
      </c>
      <c r="DN55" s="141" t="n">
        <f aca="false">SUM(DN53:DN54)</f>
        <v>2871</v>
      </c>
      <c r="DO55" s="141" t="n">
        <f aca="false">SUM(DO53:DO54)</f>
        <v>3993</v>
      </c>
      <c r="DP55" s="141" t="n">
        <f aca="false">SUM(DP53:DP54)</f>
        <v>20143</v>
      </c>
      <c r="DQ55" s="141" t="n">
        <f aca="false">SUM(DQ53:DQ54)</f>
        <v>4422</v>
      </c>
      <c r="DR55" s="141" t="n">
        <f aca="false">SUM(DR53:DR54)</f>
        <v>495</v>
      </c>
      <c r="DS55" s="141" t="n">
        <f aca="false">SUM(DS53:DS54)</f>
        <v>4323</v>
      </c>
      <c r="DT55" s="141" t="n">
        <f aca="false">SUM(DT53:DT54)</f>
        <v>5676</v>
      </c>
      <c r="DU55" s="141" t="n">
        <f aca="false">SUM(DU53:DU54)</f>
        <v>1560</v>
      </c>
      <c r="DV55" s="141" t="n">
        <f aca="false">SUM(DV53:DV54)</f>
        <v>2574</v>
      </c>
      <c r="DW55" s="141" t="n">
        <f aca="false">SUM(DW53:DW54)</f>
        <v>4550</v>
      </c>
      <c r="DX55" s="141" t="n">
        <f aca="false">SUM(DX53:DX54)</f>
        <v>29337</v>
      </c>
      <c r="DY55" s="141" t="n">
        <f aca="false">SUM(DY53:DY54)</f>
        <v>957</v>
      </c>
      <c r="DZ55" s="141" t="n">
        <f aca="false">SUM(DZ53:DZ54)</f>
        <v>2475</v>
      </c>
      <c r="EA55" s="141" t="n">
        <f aca="false">SUM(EA53:EA54)</f>
        <v>57750</v>
      </c>
      <c r="EB55" s="141" t="n">
        <f aca="false">SUM(EB53:EB54)</f>
        <v>85470</v>
      </c>
      <c r="EC55" s="141" t="n">
        <f aca="false">SUM(EC53:EC54)</f>
        <v>5313</v>
      </c>
      <c r="ED55" s="141" t="n">
        <f aca="false">SUM(ED53:ED54)</f>
        <v>32802</v>
      </c>
      <c r="EE55" s="141" t="n">
        <f aca="false">SUM(EE53:EE54)</f>
        <v>3531</v>
      </c>
      <c r="EF55" s="141" t="n">
        <f aca="false">SUM(EF53:EF54)</f>
        <v>19519.5</v>
      </c>
      <c r="EG55" s="141" t="n">
        <f aca="false">SUM(EG53:EG54)</f>
        <v>14899.5</v>
      </c>
      <c r="EH55" s="0"/>
      <c r="EI55" s="109" t="n">
        <f aca="false">ROUND(SUM(F55:EG55),5)</f>
        <v>1641543.25</v>
      </c>
      <c r="EK55" s="139" t="n">
        <v>70915.5</v>
      </c>
      <c r="EM55" s="140" t="n">
        <v>0</v>
      </c>
      <c r="EN55" s="140" t="n">
        <v>0</v>
      </c>
      <c r="EO55" s="140" t="n">
        <v>0</v>
      </c>
      <c r="EP55" s="140" t="n">
        <v>0</v>
      </c>
      <c r="EQ55" s="140" t="n">
        <v>0</v>
      </c>
      <c r="ER55" s="140" t="n">
        <v>0</v>
      </c>
      <c r="ES55" s="140" t="n">
        <v>0</v>
      </c>
      <c r="ET55" s="140" t="n">
        <v>0</v>
      </c>
      <c r="EU55" s="140" t="n">
        <v>0</v>
      </c>
      <c r="EV55" s="140" t="n">
        <v>0</v>
      </c>
      <c r="EW55" s="140" t="n">
        <v>0</v>
      </c>
      <c r="EX55" s="140" t="n">
        <v>0</v>
      </c>
      <c r="EY55" s="140" t="n">
        <v>0</v>
      </c>
      <c r="EZ55" s="140" t="n">
        <v>0</v>
      </c>
      <c r="FA55" s="140" t="n">
        <v>0</v>
      </c>
      <c r="FB55" s="140" t="n">
        <v>0</v>
      </c>
      <c r="FC55" s="140" t="n">
        <v>0</v>
      </c>
      <c r="FD55" s="140" t="n">
        <v>0</v>
      </c>
      <c r="FE55" s="140" t="n">
        <v>0</v>
      </c>
      <c r="FF55" s="140" t="n">
        <v>0</v>
      </c>
      <c r="FG55" s="140" t="n">
        <v>0</v>
      </c>
      <c r="FH55" s="140" t="n">
        <v>0</v>
      </c>
      <c r="FI55" s="140" t="n">
        <v>0</v>
      </c>
      <c r="FJ55" s="140" t="n">
        <v>0</v>
      </c>
      <c r="FK55" s="140" t="n">
        <v>0</v>
      </c>
      <c r="FL55" s="140" t="n">
        <v>0</v>
      </c>
      <c r="FM55" s="140" t="n">
        <v>0</v>
      </c>
      <c r="FN55" s="140" t="n">
        <v>0</v>
      </c>
      <c r="FO55" s="140" t="n">
        <v>0</v>
      </c>
      <c r="FP55" s="140" t="n">
        <v>0</v>
      </c>
      <c r="FQ55" s="140" t="n">
        <v>0</v>
      </c>
      <c r="FR55" s="140" t="n">
        <v>0</v>
      </c>
      <c r="FS55" s="140" t="n">
        <v>0</v>
      </c>
      <c r="FT55" s="140" t="n">
        <v>0</v>
      </c>
      <c r="FU55" s="140" t="n">
        <v>0</v>
      </c>
      <c r="FV55" s="140" t="n">
        <v>0</v>
      </c>
      <c r="FW55" s="140" t="n">
        <v>0</v>
      </c>
      <c r="FX55" s="140" t="n">
        <v>0</v>
      </c>
      <c r="FY55" s="140" t="n">
        <v>0</v>
      </c>
      <c r="FZ55" s="140" t="n">
        <v>0</v>
      </c>
      <c r="GA55" s="140" t="n">
        <v>0</v>
      </c>
      <c r="GB55" s="140" t="n">
        <v>0</v>
      </c>
      <c r="GC55" s="140" t="n">
        <v>0</v>
      </c>
      <c r="GD55" s="140" t="n">
        <v>0</v>
      </c>
      <c r="GE55" s="140" t="n">
        <v>0</v>
      </c>
      <c r="GF55" s="140" t="n">
        <v>0</v>
      </c>
      <c r="GG55" s="140" t="n">
        <v>0</v>
      </c>
      <c r="GH55" s="140" t="n">
        <v>0</v>
      </c>
      <c r="GI55" s="140" t="n">
        <v>0</v>
      </c>
      <c r="GJ55" s="140" t="n">
        <v>0</v>
      </c>
      <c r="GK55" s="140" t="n">
        <v>0</v>
      </c>
      <c r="GL55" s="140" t="n">
        <v>0</v>
      </c>
      <c r="GM55" s="140" t="n">
        <v>0</v>
      </c>
      <c r="GN55" s="140" t="n">
        <v>0</v>
      </c>
      <c r="GO55" s="140" t="n">
        <v>0</v>
      </c>
      <c r="GP55" s="140" t="n">
        <v>0</v>
      </c>
      <c r="GQ55" s="140" t="n">
        <v>0</v>
      </c>
      <c r="GR55" s="140" t="n">
        <v>0</v>
      </c>
      <c r="GS55" s="140" t="n">
        <v>0</v>
      </c>
      <c r="GT55" s="140" t="n">
        <v>0</v>
      </c>
      <c r="GU55" s="140" t="n">
        <v>0</v>
      </c>
      <c r="GV55" s="140" t="n">
        <v>0</v>
      </c>
      <c r="GW55" s="140" t="n">
        <v>0</v>
      </c>
      <c r="GX55" s="140" t="n">
        <v>0</v>
      </c>
      <c r="GY55" s="140" t="n">
        <v>0</v>
      </c>
      <c r="GZ55" s="140" t="n">
        <v>0</v>
      </c>
      <c r="HA55" s="140" t="n">
        <v>0</v>
      </c>
      <c r="HB55" s="140" t="n">
        <v>0</v>
      </c>
      <c r="HC55" s="140" t="n">
        <v>0</v>
      </c>
      <c r="HD55" s="140" t="n">
        <v>0</v>
      </c>
      <c r="HE55" s="140" t="n">
        <v>0</v>
      </c>
      <c r="HF55" s="140" t="n">
        <v>0</v>
      </c>
      <c r="HG55" s="140" t="n">
        <v>0</v>
      </c>
      <c r="HH55" s="140" t="n">
        <v>0</v>
      </c>
      <c r="HI55" s="140" t="n">
        <v>0</v>
      </c>
      <c r="HJ55" s="140" t="n">
        <v>0</v>
      </c>
      <c r="HK55" s="140" t="n">
        <v>0</v>
      </c>
      <c r="HL55" s="140" t="n">
        <v>0</v>
      </c>
      <c r="HM55" s="140" t="n">
        <v>0</v>
      </c>
      <c r="HN55" s="140" t="n">
        <v>0</v>
      </c>
      <c r="HO55" s="140" t="n">
        <v>0</v>
      </c>
      <c r="HP55" s="140" t="n">
        <v>0</v>
      </c>
      <c r="HQ55" s="140" t="n">
        <v>0</v>
      </c>
      <c r="HR55" s="140" t="n">
        <v>0</v>
      </c>
      <c r="HS55" s="140" t="n">
        <v>0</v>
      </c>
      <c r="HT55" s="140" t="n">
        <v>0</v>
      </c>
      <c r="HU55" s="140" t="n">
        <v>0</v>
      </c>
      <c r="HV55" s="140" t="n">
        <v>0</v>
      </c>
      <c r="HW55" s="140" t="n">
        <v>0</v>
      </c>
      <c r="HX55" s="140" t="n">
        <v>0</v>
      </c>
      <c r="HY55" s="140" t="n">
        <v>0</v>
      </c>
      <c r="HZ55" s="140" t="n">
        <v>0</v>
      </c>
      <c r="IA55" s="140" t="n">
        <v>0</v>
      </c>
      <c r="IB55" s="140" t="n">
        <v>0</v>
      </c>
      <c r="IC55" s="140" t="n">
        <v>0</v>
      </c>
      <c r="ID55" s="140" t="n">
        <v>0</v>
      </c>
      <c r="IE55" s="140" t="n">
        <v>0</v>
      </c>
      <c r="IF55" s="140" t="n">
        <v>0</v>
      </c>
      <c r="IG55" s="140" t="n">
        <v>0</v>
      </c>
      <c r="IH55" s="140" t="n">
        <v>0</v>
      </c>
      <c r="II55" s="140" t="n">
        <v>0</v>
      </c>
      <c r="IJ55" s="140" t="n">
        <v>0</v>
      </c>
      <c r="IK55" s="140" t="n">
        <v>0</v>
      </c>
      <c r="IL55" s="140" t="n">
        <v>0</v>
      </c>
      <c r="IM55" s="140" t="n">
        <v>0</v>
      </c>
      <c r="IN55" s="140" t="n">
        <v>0</v>
      </c>
      <c r="IO55" s="140" t="n">
        <v>0</v>
      </c>
      <c r="IP55" s="140" t="n">
        <v>0</v>
      </c>
      <c r="IQ55" s="140" t="n">
        <v>0</v>
      </c>
      <c r="IR55" s="140" t="n">
        <v>0</v>
      </c>
      <c r="IS55" s="140" t="n">
        <v>0</v>
      </c>
      <c r="IT55" s="140" t="n">
        <v>0</v>
      </c>
      <c r="IU55" s="140" t="n">
        <v>0</v>
      </c>
      <c r="IV55" s="140" t="n">
        <v>0</v>
      </c>
      <c r="IW55" s="140" t="n">
        <v>0</v>
      </c>
      <c r="IX55" s="140" t="n">
        <v>0</v>
      </c>
      <c r="IY55" s="140" t="n">
        <v>0</v>
      </c>
      <c r="IZ55" s="140" t="n">
        <v>0</v>
      </c>
      <c r="JA55" s="140" t="n">
        <v>0</v>
      </c>
      <c r="JB55" s="140" t="n">
        <v>0</v>
      </c>
      <c r="JC55" s="140" t="n">
        <v>0</v>
      </c>
      <c r="JD55" s="140" t="n">
        <v>0</v>
      </c>
      <c r="JE55" s="140" t="n">
        <v>0</v>
      </c>
      <c r="JF55" s="140" t="n">
        <v>0</v>
      </c>
      <c r="JG55" s="140" t="n">
        <v>0</v>
      </c>
      <c r="JH55" s="140" t="n">
        <v>0</v>
      </c>
      <c r="JI55" s="140" t="n">
        <v>0</v>
      </c>
      <c r="JJ55" s="140" t="n">
        <v>0</v>
      </c>
      <c r="JK55" s="140" t="n">
        <v>0</v>
      </c>
      <c r="JL55" s="140" t="n">
        <v>0</v>
      </c>
      <c r="JM55" s="140" t="n">
        <v>0</v>
      </c>
      <c r="JN55" s="140" t="n">
        <v>0</v>
      </c>
      <c r="JO55" s="140" t="n">
        <v>0</v>
      </c>
      <c r="JP55" s="140" t="n">
        <v>0</v>
      </c>
    </row>
    <row r="56" customFormat="false" ht="30" hidden="false" customHeight="true" outlineLevel="0" collapsed="false">
      <c r="A56" s="76"/>
      <c r="B56" s="76"/>
      <c r="C56" s="76"/>
      <c r="D56" s="76" t="s">
        <v>23</v>
      </c>
      <c r="E56" s="76"/>
      <c r="F56" s="141" t="n">
        <v>0</v>
      </c>
      <c r="G56" s="141" t="n">
        <v>0</v>
      </c>
      <c r="H56" s="141" t="n">
        <v>0</v>
      </c>
      <c r="I56" s="141" t="n">
        <v>0</v>
      </c>
      <c r="J56" s="141" t="n">
        <v>0</v>
      </c>
      <c r="K56" s="141" t="n">
        <v>0</v>
      </c>
      <c r="L56" s="141" t="n">
        <v>0</v>
      </c>
      <c r="M56" s="141" t="n">
        <v>0</v>
      </c>
      <c r="N56" s="141" t="n">
        <v>0</v>
      </c>
      <c r="O56" s="141" t="n">
        <v>0</v>
      </c>
      <c r="P56" s="141" t="n">
        <v>0</v>
      </c>
      <c r="Q56" s="141" t="n">
        <v>0</v>
      </c>
      <c r="R56" s="141" t="n">
        <v>0</v>
      </c>
      <c r="S56" s="141" t="n">
        <v>0</v>
      </c>
      <c r="T56" s="141"/>
      <c r="U56" s="141" t="n">
        <v>0</v>
      </c>
      <c r="V56" s="141" t="n">
        <v>0</v>
      </c>
      <c r="W56" s="141" t="n">
        <v>0</v>
      </c>
      <c r="X56" s="141" t="n">
        <v>0</v>
      </c>
      <c r="Y56" s="141" t="n">
        <v>0</v>
      </c>
      <c r="Z56" s="141" t="n">
        <v>0</v>
      </c>
      <c r="AA56" s="141" t="n">
        <v>0</v>
      </c>
      <c r="AB56" s="141" t="n">
        <v>0</v>
      </c>
      <c r="AC56" s="141" t="n">
        <v>0</v>
      </c>
      <c r="AD56" s="141" t="n">
        <v>0</v>
      </c>
      <c r="AE56" s="141" t="n">
        <v>0</v>
      </c>
      <c r="AF56" s="141" t="n">
        <v>0</v>
      </c>
      <c r="AG56" s="141" t="n">
        <v>0</v>
      </c>
      <c r="AH56" s="141" t="n">
        <v>0</v>
      </c>
      <c r="AI56" s="141" t="n">
        <v>0</v>
      </c>
      <c r="AJ56" s="141" t="n">
        <v>0</v>
      </c>
      <c r="AK56" s="141" t="n">
        <v>0</v>
      </c>
      <c r="AL56" s="141" t="n">
        <v>0</v>
      </c>
      <c r="AM56" s="141" t="n">
        <v>0</v>
      </c>
      <c r="AN56" s="141" t="n">
        <v>0</v>
      </c>
      <c r="AO56" s="141" t="n">
        <v>0</v>
      </c>
      <c r="AP56" s="141" t="n">
        <v>0</v>
      </c>
      <c r="AQ56" s="141" t="n">
        <v>0</v>
      </c>
      <c r="AR56" s="141" t="n">
        <v>0</v>
      </c>
      <c r="AS56" s="141" t="n">
        <v>0</v>
      </c>
      <c r="AT56" s="141" t="n">
        <v>0</v>
      </c>
      <c r="AU56" s="141" t="n">
        <v>0</v>
      </c>
      <c r="AV56" s="141" t="n">
        <v>0</v>
      </c>
      <c r="AW56" s="141" t="n">
        <v>0</v>
      </c>
      <c r="AX56" s="141" t="n">
        <v>0</v>
      </c>
      <c r="AY56" s="141" t="n">
        <v>0</v>
      </c>
      <c r="AZ56" s="141" t="n">
        <v>0</v>
      </c>
      <c r="BA56" s="141" t="n">
        <v>0</v>
      </c>
      <c r="BB56" s="141" t="n">
        <v>0</v>
      </c>
      <c r="BC56" s="141" t="n">
        <v>0</v>
      </c>
      <c r="BD56" s="141" t="n">
        <v>0</v>
      </c>
      <c r="BE56" s="141" t="n">
        <v>0</v>
      </c>
      <c r="BF56" s="141" t="n">
        <v>0</v>
      </c>
      <c r="BG56" s="141" t="n">
        <v>0</v>
      </c>
      <c r="BH56" s="141" t="n">
        <v>0</v>
      </c>
      <c r="BI56" s="141" t="n">
        <v>0</v>
      </c>
      <c r="BJ56" s="141" t="n">
        <v>0</v>
      </c>
      <c r="BK56" s="141" t="n">
        <v>0</v>
      </c>
      <c r="BL56" s="141" t="n">
        <v>0</v>
      </c>
      <c r="BM56" s="141" t="n">
        <v>0</v>
      </c>
      <c r="BN56" s="141" t="n">
        <v>0</v>
      </c>
      <c r="BO56" s="141" t="n">
        <v>0</v>
      </c>
      <c r="BP56" s="141" t="n">
        <v>0</v>
      </c>
      <c r="BQ56" s="141" t="n">
        <v>0</v>
      </c>
      <c r="BR56" s="141" t="n">
        <v>0</v>
      </c>
      <c r="BS56" s="141" t="n">
        <v>0</v>
      </c>
      <c r="BT56" s="141" t="n">
        <v>0</v>
      </c>
      <c r="BU56" s="141" t="n">
        <v>0</v>
      </c>
      <c r="BV56" s="141" t="n">
        <v>0</v>
      </c>
      <c r="BW56" s="141" t="n">
        <v>0</v>
      </c>
      <c r="BX56" s="141" t="n">
        <v>0</v>
      </c>
      <c r="BY56" s="141" t="n">
        <v>0</v>
      </c>
      <c r="BZ56" s="141" t="n">
        <v>0</v>
      </c>
      <c r="CA56" s="141" t="n">
        <v>0</v>
      </c>
      <c r="CB56" s="141" t="n">
        <v>0</v>
      </c>
      <c r="CC56" s="141" t="n">
        <v>0</v>
      </c>
      <c r="CD56" s="141" t="n">
        <v>0</v>
      </c>
      <c r="CE56" s="141" t="n">
        <v>0</v>
      </c>
      <c r="CF56" s="141" t="n">
        <v>0</v>
      </c>
      <c r="CG56" s="141" t="n">
        <v>0</v>
      </c>
      <c r="CH56" s="141" t="n">
        <v>0</v>
      </c>
      <c r="CI56" s="141" t="n">
        <v>0</v>
      </c>
      <c r="CJ56" s="141" t="n">
        <v>0</v>
      </c>
      <c r="CK56" s="141" t="n">
        <v>0</v>
      </c>
      <c r="CL56" s="141"/>
      <c r="CM56" s="141" t="n">
        <v>0</v>
      </c>
      <c r="CN56" s="141" t="n">
        <v>0</v>
      </c>
      <c r="CO56" s="141" t="n">
        <v>0</v>
      </c>
      <c r="CP56" s="141" t="n">
        <v>0</v>
      </c>
      <c r="CQ56" s="141" t="n">
        <v>0</v>
      </c>
      <c r="CR56" s="141" t="n">
        <v>0</v>
      </c>
      <c r="CS56" s="141" t="n">
        <v>0</v>
      </c>
      <c r="CT56" s="141" t="n">
        <v>0</v>
      </c>
      <c r="CU56" s="141" t="n">
        <v>0</v>
      </c>
      <c r="CV56" s="141" t="n">
        <v>0</v>
      </c>
      <c r="CW56" s="141" t="n">
        <v>0</v>
      </c>
      <c r="CX56" s="141" t="n">
        <v>0</v>
      </c>
      <c r="CY56" s="141" t="n">
        <v>0</v>
      </c>
      <c r="CZ56" s="141" t="n">
        <v>0</v>
      </c>
      <c r="DA56" s="141" t="n">
        <v>0</v>
      </c>
      <c r="DB56" s="141" t="n">
        <v>0</v>
      </c>
      <c r="DC56" s="141" t="n">
        <v>0</v>
      </c>
      <c r="DD56" s="141" t="n">
        <v>0</v>
      </c>
      <c r="DE56" s="141" t="n">
        <v>0</v>
      </c>
      <c r="DF56" s="141" t="n">
        <v>0</v>
      </c>
      <c r="DG56" s="141" t="n">
        <v>0</v>
      </c>
      <c r="DH56" s="141" t="n">
        <v>0</v>
      </c>
      <c r="DI56" s="141" t="n">
        <v>0</v>
      </c>
      <c r="DJ56" s="141" t="n">
        <v>0</v>
      </c>
      <c r="DK56" s="141" t="n">
        <v>0</v>
      </c>
      <c r="DL56" s="141" t="n">
        <v>0</v>
      </c>
      <c r="DM56" s="141" t="n">
        <v>0</v>
      </c>
      <c r="DN56" s="141" t="n">
        <v>0</v>
      </c>
      <c r="DO56" s="141" t="n">
        <v>0</v>
      </c>
      <c r="DP56" s="141"/>
      <c r="DQ56" s="141" t="n">
        <v>0</v>
      </c>
      <c r="DR56" s="141" t="n">
        <v>0</v>
      </c>
      <c r="DS56" s="141" t="n">
        <v>0</v>
      </c>
      <c r="DT56" s="141" t="n">
        <v>0</v>
      </c>
      <c r="DU56" s="141" t="n">
        <v>0</v>
      </c>
      <c r="DV56" s="141" t="n">
        <v>0</v>
      </c>
      <c r="DW56" s="141"/>
      <c r="DX56" s="141" t="n">
        <v>0</v>
      </c>
      <c r="DY56" s="141" t="n">
        <v>0</v>
      </c>
      <c r="DZ56" s="141" t="n">
        <v>0</v>
      </c>
      <c r="EA56" s="141" t="n">
        <v>0</v>
      </c>
      <c r="EB56" s="141" t="n">
        <v>0</v>
      </c>
      <c r="EC56" s="141" t="n">
        <v>0</v>
      </c>
      <c r="ED56" s="141" t="n">
        <v>0</v>
      </c>
      <c r="EE56" s="141" t="n">
        <v>0</v>
      </c>
      <c r="EF56" s="141" t="n">
        <v>0</v>
      </c>
      <c r="EG56" s="141" t="n">
        <v>0</v>
      </c>
      <c r="EH56" s="0"/>
      <c r="EI56" s="109" t="n">
        <f aca="false">ROUND(SUM(F56:EG56),5)</f>
        <v>0</v>
      </c>
      <c r="EK56" s="139" t="n">
        <v>14740</v>
      </c>
      <c r="EM56" s="140" t="n">
        <v>0</v>
      </c>
      <c r="EN56" s="140" t="n">
        <v>0</v>
      </c>
      <c r="EO56" s="140" t="n">
        <v>0</v>
      </c>
      <c r="EP56" s="140" t="n">
        <v>0</v>
      </c>
      <c r="EQ56" s="140" t="n">
        <v>0</v>
      </c>
      <c r="ER56" s="140" t="n">
        <v>0</v>
      </c>
      <c r="ES56" s="140" t="n">
        <v>0</v>
      </c>
      <c r="ET56" s="140" t="n">
        <v>0</v>
      </c>
      <c r="EU56" s="140" t="n">
        <v>0</v>
      </c>
      <c r="EV56" s="140" t="n">
        <v>0</v>
      </c>
      <c r="EW56" s="140" t="n">
        <v>0</v>
      </c>
      <c r="EX56" s="140" t="n">
        <v>0</v>
      </c>
      <c r="EY56" s="140" t="n">
        <v>0</v>
      </c>
      <c r="EZ56" s="140" t="n">
        <v>0</v>
      </c>
      <c r="FA56" s="140" t="n">
        <v>0</v>
      </c>
      <c r="FB56" s="140" t="n">
        <v>0</v>
      </c>
      <c r="FC56" s="140" t="n">
        <v>0</v>
      </c>
      <c r="FD56" s="140" t="n">
        <v>0</v>
      </c>
      <c r="FE56" s="140" t="n">
        <v>0</v>
      </c>
      <c r="FF56" s="140" t="n">
        <v>0</v>
      </c>
      <c r="FG56" s="140" t="n">
        <v>0</v>
      </c>
      <c r="FH56" s="140" t="n">
        <v>0</v>
      </c>
      <c r="FI56" s="140" t="n">
        <v>0</v>
      </c>
      <c r="FJ56" s="140" t="n">
        <v>0</v>
      </c>
      <c r="FK56" s="140" t="n">
        <v>0</v>
      </c>
      <c r="FL56" s="140" t="n">
        <v>0</v>
      </c>
      <c r="FM56" s="140" t="n">
        <v>0</v>
      </c>
      <c r="FN56" s="140" t="n">
        <v>0</v>
      </c>
      <c r="FO56" s="140" t="n">
        <v>0</v>
      </c>
      <c r="FP56" s="140" t="n">
        <v>0</v>
      </c>
      <c r="FQ56" s="140" t="n">
        <v>0</v>
      </c>
      <c r="FR56" s="140" t="n">
        <v>0</v>
      </c>
      <c r="FS56" s="140" t="n">
        <v>0</v>
      </c>
      <c r="FT56" s="140" t="n">
        <v>0</v>
      </c>
      <c r="FU56" s="140" t="n">
        <v>0</v>
      </c>
      <c r="FV56" s="140" t="n">
        <v>0</v>
      </c>
      <c r="FW56" s="140" t="n">
        <v>0</v>
      </c>
      <c r="FX56" s="140" t="n">
        <v>0</v>
      </c>
      <c r="FY56" s="140" t="n">
        <v>0</v>
      </c>
      <c r="FZ56" s="140" t="n">
        <v>0</v>
      </c>
      <c r="GA56" s="140" t="n">
        <v>0</v>
      </c>
      <c r="GB56" s="140" t="n">
        <v>0</v>
      </c>
      <c r="GC56" s="140" t="n">
        <v>0</v>
      </c>
      <c r="GD56" s="140" t="n">
        <v>0</v>
      </c>
      <c r="GE56" s="140" t="n">
        <v>0</v>
      </c>
      <c r="GF56" s="140" t="n">
        <v>0</v>
      </c>
      <c r="GG56" s="140" t="n">
        <v>0</v>
      </c>
      <c r="GH56" s="140" t="n">
        <v>0</v>
      </c>
      <c r="GI56" s="140" t="n">
        <v>0</v>
      </c>
      <c r="GJ56" s="140" t="n">
        <v>0</v>
      </c>
      <c r="GK56" s="140" t="n">
        <v>0</v>
      </c>
      <c r="GL56" s="140" t="n">
        <v>0</v>
      </c>
      <c r="GM56" s="140" t="n">
        <v>0</v>
      </c>
      <c r="GN56" s="140" t="n">
        <v>0</v>
      </c>
      <c r="GO56" s="140" t="n">
        <v>0</v>
      </c>
      <c r="GP56" s="140" t="n">
        <v>0</v>
      </c>
      <c r="GQ56" s="140" t="n">
        <v>0</v>
      </c>
      <c r="GR56" s="140" t="n">
        <v>0</v>
      </c>
      <c r="GS56" s="140" t="n">
        <v>0</v>
      </c>
      <c r="GT56" s="140" t="n">
        <v>0</v>
      </c>
      <c r="GU56" s="140" t="n">
        <v>0</v>
      </c>
      <c r="GV56" s="140" t="n">
        <v>0</v>
      </c>
      <c r="GW56" s="140" t="n">
        <v>0</v>
      </c>
      <c r="GX56" s="140" t="n">
        <v>0</v>
      </c>
      <c r="GY56" s="140" t="n">
        <v>0</v>
      </c>
      <c r="GZ56" s="140" t="n">
        <v>0</v>
      </c>
      <c r="HA56" s="140" t="n">
        <v>0</v>
      </c>
      <c r="HB56" s="140" t="n">
        <v>0</v>
      </c>
      <c r="HC56" s="140" t="n">
        <v>0</v>
      </c>
      <c r="HD56" s="140" t="n">
        <v>0</v>
      </c>
      <c r="HE56" s="140" t="n">
        <v>0</v>
      </c>
      <c r="HF56" s="140" t="n">
        <v>0</v>
      </c>
      <c r="HG56" s="140" t="n">
        <v>0</v>
      </c>
      <c r="HH56" s="140" t="n">
        <v>0</v>
      </c>
      <c r="HI56" s="140" t="n">
        <v>0</v>
      </c>
      <c r="HJ56" s="140" t="n">
        <v>0</v>
      </c>
      <c r="HK56" s="140" t="n">
        <v>0</v>
      </c>
      <c r="HL56" s="140" t="n">
        <v>0</v>
      </c>
      <c r="HM56" s="140" t="n">
        <v>0</v>
      </c>
      <c r="HN56" s="140" t="n">
        <v>0</v>
      </c>
      <c r="HO56" s="140" t="n">
        <v>0</v>
      </c>
      <c r="HP56" s="140" t="n">
        <v>0</v>
      </c>
      <c r="HQ56" s="140" t="n">
        <v>0</v>
      </c>
      <c r="HR56" s="140" t="n">
        <v>0</v>
      </c>
      <c r="HS56" s="140" t="n">
        <v>0</v>
      </c>
      <c r="HT56" s="140" t="n">
        <v>0</v>
      </c>
      <c r="HU56" s="140" t="n">
        <v>0</v>
      </c>
      <c r="HV56" s="140" t="n">
        <v>0</v>
      </c>
      <c r="HW56" s="140" t="n">
        <v>0</v>
      </c>
      <c r="HX56" s="140" t="n">
        <v>0</v>
      </c>
      <c r="HY56" s="140" t="n">
        <v>0</v>
      </c>
      <c r="HZ56" s="140" t="n">
        <v>0</v>
      </c>
      <c r="IA56" s="140" t="n">
        <v>0</v>
      </c>
      <c r="IB56" s="140" t="n">
        <v>0</v>
      </c>
      <c r="IC56" s="140" t="n">
        <v>0</v>
      </c>
      <c r="ID56" s="140" t="n">
        <v>0</v>
      </c>
      <c r="IE56" s="140" t="n">
        <v>0</v>
      </c>
      <c r="IF56" s="140" t="n">
        <v>0</v>
      </c>
      <c r="IG56" s="140" t="n">
        <v>0</v>
      </c>
      <c r="IH56" s="140" t="n">
        <v>0</v>
      </c>
      <c r="II56" s="140" t="n">
        <v>0</v>
      </c>
      <c r="IJ56" s="140" t="n">
        <v>0</v>
      </c>
      <c r="IK56" s="140" t="n">
        <v>0</v>
      </c>
      <c r="IL56" s="140" t="n">
        <v>0</v>
      </c>
      <c r="IM56" s="140" t="n">
        <v>0</v>
      </c>
      <c r="IN56" s="140" t="n">
        <v>0</v>
      </c>
      <c r="IO56" s="140" t="n">
        <v>0</v>
      </c>
      <c r="IP56" s="140" t="n">
        <v>0</v>
      </c>
      <c r="IQ56" s="140" t="n">
        <v>0</v>
      </c>
      <c r="IR56" s="140" t="n">
        <v>0</v>
      </c>
      <c r="IS56" s="140" t="n">
        <v>0</v>
      </c>
      <c r="IT56" s="140" t="n">
        <v>0</v>
      </c>
      <c r="IU56" s="140" t="n">
        <v>0</v>
      </c>
      <c r="IV56" s="140" t="n">
        <v>0</v>
      </c>
      <c r="IW56" s="140" t="n">
        <v>0</v>
      </c>
      <c r="IX56" s="140" t="n">
        <v>0</v>
      </c>
      <c r="IY56" s="140" t="n">
        <v>0</v>
      </c>
      <c r="IZ56" s="140" t="n">
        <v>0</v>
      </c>
      <c r="JA56" s="140" t="n">
        <v>0</v>
      </c>
      <c r="JB56" s="140" t="n">
        <v>0</v>
      </c>
      <c r="JC56" s="140" t="n">
        <v>0</v>
      </c>
      <c r="JD56" s="140" t="n">
        <v>0</v>
      </c>
      <c r="JE56" s="140" t="n">
        <v>0</v>
      </c>
      <c r="JF56" s="140" t="n">
        <v>0</v>
      </c>
      <c r="JG56" s="140" t="n">
        <v>0</v>
      </c>
      <c r="JH56" s="140" t="n">
        <v>0</v>
      </c>
      <c r="JI56" s="140" t="n">
        <v>0</v>
      </c>
      <c r="JJ56" s="140" t="n">
        <v>0</v>
      </c>
      <c r="JK56" s="140" t="n">
        <v>0</v>
      </c>
      <c r="JL56" s="140" t="n">
        <v>0</v>
      </c>
      <c r="JM56" s="140" t="n">
        <v>0</v>
      </c>
      <c r="JN56" s="140" t="n">
        <v>0</v>
      </c>
      <c r="JO56" s="140" t="n">
        <v>0</v>
      </c>
      <c r="JP56" s="140" t="n">
        <v>0</v>
      </c>
    </row>
    <row r="57" customFormat="false" ht="14.9" hidden="false" customHeight="false" outlineLevel="0" collapsed="false">
      <c r="A57" s="76"/>
      <c r="B57" s="76"/>
      <c r="C57" s="76"/>
      <c r="D57" s="76" t="s">
        <v>25</v>
      </c>
      <c r="E57" s="76"/>
      <c r="F57" s="141" t="n">
        <v>0</v>
      </c>
      <c r="G57" s="141" t="n">
        <v>0</v>
      </c>
      <c r="H57" s="141" t="n">
        <v>0</v>
      </c>
      <c r="I57" s="141" t="n">
        <v>0</v>
      </c>
      <c r="J57" s="141" t="n">
        <v>0</v>
      </c>
      <c r="K57" s="141" t="n">
        <v>0</v>
      </c>
      <c r="L57" s="141" t="n">
        <v>0</v>
      </c>
      <c r="M57" s="141" t="n">
        <v>0</v>
      </c>
      <c r="N57" s="141" t="n">
        <v>0</v>
      </c>
      <c r="O57" s="141" t="n">
        <v>0</v>
      </c>
      <c r="P57" s="141" t="n">
        <v>0</v>
      </c>
      <c r="Q57" s="141" t="n">
        <v>0</v>
      </c>
      <c r="R57" s="141" t="n">
        <v>0</v>
      </c>
      <c r="S57" s="141" t="n">
        <v>0</v>
      </c>
      <c r="T57" s="141"/>
      <c r="U57" s="141" t="n">
        <v>0</v>
      </c>
      <c r="V57" s="141" t="n">
        <v>0</v>
      </c>
      <c r="W57" s="141" t="n">
        <v>0</v>
      </c>
      <c r="X57" s="141" t="n">
        <v>0</v>
      </c>
      <c r="Y57" s="141" t="n">
        <v>0</v>
      </c>
      <c r="Z57" s="141" t="n">
        <v>0</v>
      </c>
      <c r="AA57" s="141" t="n">
        <v>0</v>
      </c>
      <c r="AB57" s="141" t="n">
        <v>0</v>
      </c>
      <c r="AC57" s="141" t="n">
        <v>0</v>
      </c>
      <c r="AD57" s="141" t="n">
        <v>0</v>
      </c>
      <c r="AE57" s="141" t="n">
        <v>0</v>
      </c>
      <c r="AF57" s="141" t="n">
        <v>0</v>
      </c>
      <c r="AG57" s="141" t="n">
        <v>0</v>
      </c>
      <c r="AH57" s="141" t="n">
        <v>0</v>
      </c>
      <c r="AI57" s="141" t="n">
        <v>0</v>
      </c>
      <c r="AJ57" s="141" t="n">
        <v>0</v>
      </c>
      <c r="AK57" s="141" t="n">
        <v>0</v>
      </c>
      <c r="AL57" s="141" t="n">
        <v>0</v>
      </c>
      <c r="AM57" s="141" t="n">
        <v>0</v>
      </c>
      <c r="AN57" s="141" t="n">
        <v>0</v>
      </c>
      <c r="AO57" s="141" t="n">
        <v>0</v>
      </c>
      <c r="AP57" s="141" t="n">
        <v>0</v>
      </c>
      <c r="AQ57" s="141" t="n">
        <v>0</v>
      </c>
      <c r="AR57" s="141" t="n">
        <v>0</v>
      </c>
      <c r="AS57" s="141" t="n">
        <v>0</v>
      </c>
      <c r="AT57" s="141" t="n">
        <v>0</v>
      </c>
      <c r="AU57" s="141" t="n">
        <v>0</v>
      </c>
      <c r="AV57" s="141" t="n">
        <v>0</v>
      </c>
      <c r="AW57" s="141" t="n">
        <v>0</v>
      </c>
      <c r="AX57" s="141" t="n">
        <v>0</v>
      </c>
      <c r="AY57" s="141" t="n">
        <v>0</v>
      </c>
      <c r="AZ57" s="141" t="n">
        <v>0</v>
      </c>
      <c r="BA57" s="141" t="n">
        <v>0</v>
      </c>
      <c r="BB57" s="141" t="n">
        <v>0</v>
      </c>
      <c r="BC57" s="141" t="n">
        <v>0</v>
      </c>
      <c r="BD57" s="141" t="n">
        <v>0</v>
      </c>
      <c r="BE57" s="141" t="n">
        <v>0</v>
      </c>
      <c r="BF57" s="141" t="n">
        <v>0</v>
      </c>
      <c r="BG57" s="141" t="n">
        <v>0</v>
      </c>
      <c r="BH57" s="141" t="n">
        <v>0</v>
      </c>
      <c r="BI57" s="141" t="n">
        <v>0</v>
      </c>
      <c r="BJ57" s="141" t="n">
        <v>0</v>
      </c>
      <c r="BK57" s="141" t="n">
        <v>0</v>
      </c>
      <c r="BL57" s="141" t="n">
        <v>0</v>
      </c>
      <c r="BM57" s="141" t="n">
        <v>0</v>
      </c>
      <c r="BN57" s="141" t="n">
        <v>0</v>
      </c>
      <c r="BO57" s="141" t="n">
        <v>0</v>
      </c>
      <c r="BP57" s="141" t="n">
        <v>0</v>
      </c>
      <c r="BQ57" s="141" t="n">
        <v>0</v>
      </c>
      <c r="BR57" s="141" t="n">
        <v>0</v>
      </c>
      <c r="BS57" s="141" t="n">
        <v>0</v>
      </c>
      <c r="BT57" s="141" t="n">
        <v>0</v>
      </c>
      <c r="BU57" s="141" t="n">
        <v>0</v>
      </c>
      <c r="BV57" s="141" t="n">
        <v>0</v>
      </c>
      <c r="BW57" s="141" t="n">
        <v>0</v>
      </c>
      <c r="BX57" s="141" t="n">
        <v>0</v>
      </c>
      <c r="BY57" s="141" t="n">
        <v>0</v>
      </c>
      <c r="BZ57" s="141" t="n">
        <v>0</v>
      </c>
      <c r="CA57" s="141" t="n">
        <v>0</v>
      </c>
      <c r="CB57" s="141" t="n">
        <v>0</v>
      </c>
      <c r="CC57" s="141" t="n">
        <v>0</v>
      </c>
      <c r="CD57" s="141" t="n">
        <v>0</v>
      </c>
      <c r="CE57" s="141" t="n">
        <v>0</v>
      </c>
      <c r="CF57" s="141" t="n">
        <v>0</v>
      </c>
      <c r="CG57" s="141" t="n">
        <v>0</v>
      </c>
      <c r="CH57" s="141" t="n">
        <v>0</v>
      </c>
      <c r="CI57" s="141" t="n">
        <v>0</v>
      </c>
      <c r="CJ57" s="141" t="n">
        <v>0</v>
      </c>
      <c r="CK57" s="141" t="n">
        <v>0</v>
      </c>
      <c r="CL57" s="141"/>
      <c r="CM57" s="141" t="n">
        <v>0</v>
      </c>
      <c r="CN57" s="141" t="n">
        <v>0</v>
      </c>
      <c r="CO57" s="141" t="n">
        <v>0</v>
      </c>
      <c r="CP57" s="141" t="n">
        <v>0</v>
      </c>
      <c r="CQ57" s="141" t="n">
        <v>0</v>
      </c>
      <c r="CR57" s="141" t="n">
        <v>0</v>
      </c>
      <c r="CS57" s="141" t="n">
        <v>0</v>
      </c>
      <c r="CT57" s="141" t="n">
        <v>0</v>
      </c>
      <c r="CU57" s="141" t="n">
        <v>0</v>
      </c>
      <c r="CV57" s="141" t="n">
        <v>0</v>
      </c>
      <c r="CW57" s="141" t="n">
        <v>0</v>
      </c>
      <c r="CX57" s="141" t="n">
        <v>0</v>
      </c>
      <c r="CY57" s="141" t="n">
        <v>0</v>
      </c>
      <c r="CZ57" s="141" t="n">
        <v>0</v>
      </c>
      <c r="DA57" s="141" t="n">
        <v>0</v>
      </c>
      <c r="DB57" s="141" t="n">
        <v>0</v>
      </c>
      <c r="DC57" s="141" t="n">
        <v>0</v>
      </c>
      <c r="DD57" s="141" t="n">
        <v>0</v>
      </c>
      <c r="DE57" s="141" t="n">
        <v>0</v>
      </c>
      <c r="DF57" s="141" t="n">
        <v>0</v>
      </c>
      <c r="DG57" s="141" t="n">
        <v>0</v>
      </c>
      <c r="DH57" s="141" t="n">
        <v>0</v>
      </c>
      <c r="DI57" s="141" t="n">
        <v>0</v>
      </c>
      <c r="DJ57" s="141" t="n">
        <v>0</v>
      </c>
      <c r="DK57" s="141" t="n">
        <v>0</v>
      </c>
      <c r="DL57" s="141" t="n">
        <v>0</v>
      </c>
      <c r="DM57" s="141" t="n">
        <v>0</v>
      </c>
      <c r="DN57" s="141" t="n">
        <v>0</v>
      </c>
      <c r="DO57" s="141" t="n">
        <v>0</v>
      </c>
      <c r="DP57" s="141"/>
      <c r="DQ57" s="141" t="n">
        <v>0</v>
      </c>
      <c r="DR57" s="141" t="n">
        <v>0</v>
      </c>
      <c r="DS57" s="141" t="n">
        <v>0</v>
      </c>
      <c r="DT57" s="141" t="n">
        <v>0</v>
      </c>
      <c r="DU57" s="141" t="n">
        <v>0</v>
      </c>
      <c r="DV57" s="141" t="n">
        <v>0</v>
      </c>
      <c r="DW57" s="141"/>
      <c r="DX57" s="141" t="n">
        <v>0</v>
      </c>
      <c r="DY57" s="141" t="n">
        <v>0</v>
      </c>
      <c r="DZ57" s="141" t="n">
        <v>0</v>
      </c>
      <c r="EA57" s="141" t="n">
        <v>0</v>
      </c>
      <c r="EB57" s="141" t="n">
        <v>0</v>
      </c>
      <c r="EC57" s="141" t="n">
        <v>0</v>
      </c>
      <c r="ED57" s="141" t="n">
        <v>0</v>
      </c>
      <c r="EE57" s="141" t="n">
        <v>0</v>
      </c>
      <c r="EF57" s="141" t="n">
        <v>0</v>
      </c>
      <c r="EG57" s="141" t="n">
        <v>0</v>
      </c>
      <c r="EH57" s="0"/>
      <c r="EI57" s="109" t="n">
        <f aca="false">ROUND(SUM(F57:EG57),5)</f>
        <v>0</v>
      </c>
      <c r="EK57" s="139" t="n">
        <v>12285</v>
      </c>
      <c r="EM57" s="140" t="n">
        <v>0</v>
      </c>
      <c r="EN57" s="140" t="n">
        <v>0</v>
      </c>
      <c r="EO57" s="140" t="n">
        <v>0</v>
      </c>
      <c r="EP57" s="140" t="n">
        <v>0</v>
      </c>
      <c r="EQ57" s="140" t="n">
        <v>0</v>
      </c>
      <c r="ER57" s="140" t="n">
        <v>0</v>
      </c>
      <c r="ES57" s="140" t="n">
        <v>0</v>
      </c>
      <c r="ET57" s="140" t="n">
        <v>0</v>
      </c>
      <c r="EU57" s="140" t="n">
        <v>0</v>
      </c>
      <c r="EV57" s="140" t="n">
        <v>0</v>
      </c>
      <c r="EW57" s="140" t="n">
        <v>0</v>
      </c>
      <c r="EX57" s="140" t="n">
        <v>0</v>
      </c>
      <c r="EY57" s="140" t="n">
        <v>0</v>
      </c>
      <c r="EZ57" s="140" t="n">
        <v>0</v>
      </c>
      <c r="FA57" s="140" t="n">
        <v>0</v>
      </c>
      <c r="FB57" s="140" t="n">
        <v>0</v>
      </c>
      <c r="FC57" s="140" t="n">
        <v>0</v>
      </c>
      <c r="FD57" s="140" t="n">
        <v>0</v>
      </c>
      <c r="FE57" s="140" t="n">
        <v>0</v>
      </c>
      <c r="FF57" s="140" t="n">
        <v>0</v>
      </c>
      <c r="FG57" s="140" t="n">
        <v>0</v>
      </c>
      <c r="FH57" s="140" t="n">
        <v>0</v>
      </c>
      <c r="FI57" s="140" t="n">
        <v>0</v>
      </c>
      <c r="FJ57" s="140" t="n">
        <v>0</v>
      </c>
      <c r="FK57" s="140" t="n">
        <v>0</v>
      </c>
      <c r="FL57" s="140" t="n">
        <v>0</v>
      </c>
      <c r="FM57" s="140" t="n">
        <v>0</v>
      </c>
      <c r="FN57" s="140" t="n">
        <v>0</v>
      </c>
      <c r="FO57" s="140" t="n">
        <v>0</v>
      </c>
      <c r="FP57" s="140" t="n">
        <v>0</v>
      </c>
      <c r="FQ57" s="140" t="n">
        <v>0</v>
      </c>
      <c r="FR57" s="140" t="n">
        <v>0</v>
      </c>
      <c r="FS57" s="140" t="n">
        <v>0</v>
      </c>
      <c r="FT57" s="140" t="n">
        <v>0</v>
      </c>
      <c r="FU57" s="140" t="n">
        <v>0</v>
      </c>
      <c r="FV57" s="140" t="n">
        <v>0</v>
      </c>
      <c r="FW57" s="140" t="n">
        <v>0</v>
      </c>
      <c r="FX57" s="140" t="n">
        <v>0</v>
      </c>
      <c r="FY57" s="140" t="n">
        <v>0</v>
      </c>
      <c r="FZ57" s="140" t="n">
        <v>0</v>
      </c>
      <c r="GA57" s="140" t="n">
        <v>0</v>
      </c>
      <c r="GB57" s="140" t="n">
        <v>0</v>
      </c>
      <c r="GC57" s="140" t="n">
        <v>0</v>
      </c>
      <c r="GD57" s="140" t="n">
        <v>0</v>
      </c>
      <c r="GE57" s="140" t="n">
        <v>0</v>
      </c>
      <c r="GF57" s="140" t="n">
        <v>0</v>
      </c>
      <c r="GG57" s="140" t="n">
        <v>0</v>
      </c>
      <c r="GH57" s="140" t="n">
        <v>0</v>
      </c>
      <c r="GI57" s="140" t="n">
        <v>0</v>
      </c>
      <c r="GJ57" s="140" t="n">
        <v>0</v>
      </c>
      <c r="GK57" s="140" t="n">
        <v>0</v>
      </c>
      <c r="GL57" s="140" t="n">
        <v>0</v>
      </c>
      <c r="GM57" s="140" t="n">
        <v>0</v>
      </c>
      <c r="GN57" s="140" t="n">
        <v>0</v>
      </c>
      <c r="GO57" s="140" t="n">
        <v>0</v>
      </c>
      <c r="GP57" s="140" t="n">
        <v>0</v>
      </c>
      <c r="GQ57" s="140" t="n">
        <v>0</v>
      </c>
      <c r="GR57" s="140" t="n">
        <v>0</v>
      </c>
      <c r="GS57" s="140" t="n">
        <v>0</v>
      </c>
      <c r="GT57" s="140" t="n">
        <v>0</v>
      </c>
      <c r="GU57" s="140" t="n">
        <v>0</v>
      </c>
      <c r="GV57" s="140" t="n">
        <v>0</v>
      </c>
      <c r="GW57" s="140" t="n">
        <v>0</v>
      </c>
      <c r="GX57" s="140" t="n">
        <v>0</v>
      </c>
      <c r="GY57" s="140" t="n">
        <v>0</v>
      </c>
      <c r="GZ57" s="140" t="n">
        <v>0</v>
      </c>
      <c r="HA57" s="140" t="n">
        <v>0</v>
      </c>
      <c r="HB57" s="140" t="n">
        <v>0</v>
      </c>
      <c r="HC57" s="140" t="n">
        <v>0</v>
      </c>
      <c r="HD57" s="140" t="n">
        <v>0</v>
      </c>
      <c r="HE57" s="140" t="n">
        <v>0</v>
      </c>
      <c r="HF57" s="140" t="n">
        <v>0</v>
      </c>
      <c r="HG57" s="140" t="n">
        <v>0</v>
      </c>
      <c r="HH57" s="140" t="n">
        <v>0</v>
      </c>
      <c r="HI57" s="140" t="n">
        <v>0</v>
      </c>
      <c r="HJ57" s="140" t="n">
        <v>0</v>
      </c>
      <c r="HK57" s="140" t="n">
        <v>0</v>
      </c>
      <c r="HL57" s="140" t="n">
        <v>0</v>
      </c>
      <c r="HM57" s="140" t="n">
        <v>0</v>
      </c>
      <c r="HN57" s="140" t="n">
        <v>0</v>
      </c>
      <c r="HO57" s="140" t="n">
        <v>0</v>
      </c>
      <c r="HP57" s="140" t="n">
        <v>0</v>
      </c>
      <c r="HQ57" s="140" t="n">
        <v>0</v>
      </c>
      <c r="HR57" s="140" t="n">
        <v>0</v>
      </c>
      <c r="HS57" s="140" t="n">
        <v>0</v>
      </c>
      <c r="HT57" s="140" t="n">
        <v>0</v>
      </c>
      <c r="HU57" s="140" t="n">
        <v>0</v>
      </c>
      <c r="HV57" s="140" t="n">
        <v>0</v>
      </c>
      <c r="HW57" s="140" t="n">
        <v>0</v>
      </c>
      <c r="HX57" s="140" t="n">
        <v>0</v>
      </c>
      <c r="HY57" s="140" t="n">
        <v>0</v>
      </c>
      <c r="HZ57" s="140" t="n">
        <v>0</v>
      </c>
      <c r="IA57" s="140" t="n">
        <v>0</v>
      </c>
      <c r="IB57" s="140" t="n">
        <v>0</v>
      </c>
      <c r="IC57" s="140" t="n">
        <v>0</v>
      </c>
      <c r="ID57" s="140" t="n">
        <v>0</v>
      </c>
      <c r="IE57" s="140" t="n">
        <v>0</v>
      </c>
      <c r="IF57" s="140" t="n">
        <v>0</v>
      </c>
      <c r="IG57" s="140" t="n">
        <v>0</v>
      </c>
      <c r="IH57" s="140" t="n">
        <v>0</v>
      </c>
      <c r="II57" s="140" t="n">
        <v>0</v>
      </c>
      <c r="IJ57" s="140" t="n">
        <v>0</v>
      </c>
      <c r="IK57" s="140" t="n">
        <v>0</v>
      </c>
      <c r="IL57" s="140" t="n">
        <v>0</v>
      </c>
      <c r="IM57" s="140" t="n">
        <v>0</v>
      </c>
      <c r="IN57" s="140" t="n">
        <v>0</v>
      </c>
      <c r="IO57" s="140" t="n">
        <v>0</v>
      </c>
      <c r="IP57" s="140" t="n">
        <v>0</v>
      </c>
      <c r="IQ57" s="140" t="n">
        <v>0</v>
      </c>
      <c r="IR57" s="140" t="n">
        <v>0</v>
      </c>
      <c r="IS57" s="140" t="n">
        <v>0</v>
      </c>
      <c r="IT57" s="140" t="n">
        <v>0</v>
      </c>
      <c r="IU57" s="140" t="n">
        <v>0</v>
      </c>
      <c r="IV57" s="140" t="n">
        <v>0</v>
      </c>
      <c r="IW57" s="140" t="n">
        <v>0</v>
      </c>
      <c r="IX57" s="140" t="n">
        <v>0</v>
      </c>
      <c r="IY57" s="140" t="n">
        <v>0</v>
      </c>
      <c r="IZ57" s="140" t="n">
        <v>0</v>
      </c>
      <c r="JA57" s="140" t="n">
        <v>0</v>
      </c>
      <c r="JB57" s="140" t="n">
        <v>0</v>
      </c>
      <c r="JC57" s="140" t="n">
        <v>0</v>
      </c>
      <c r="JD57" s="140" t="n">
        <v>0</v>
      </c>
      <c r="JE57" s="140" t="n">
        <v>0</v>
      </c>
      <c r="JF57" s="140" t="n">
        <v>0</v>
      </c>
      <c r="JG57" s="140" t="n">
        <v>0</v>
      </c>
      <c r="JH57" s="140" t="n">
        <v>0</v>
      </c>
      <c r="JI57" s="140" t="n">
        <v>0</v>
      </c>
      <c r="JJ57" s="140" t="n">
        <v>0</v>
      </c>
      <c r="JK57" s="140" t="n">
        <v>0</v>
      </c>
      <c r="JL57" s="140" t="n">
        <v>0</v>
      </c>
      <c r="JM57" s="140" t="n">
        <v>0</v>
      </c>
      <c r="JN57" s="140" t="n">
        <v>0</v>
      </c>
      <c r="JO57" s="140" t="n">
        <v>0</v>
      </c>
      <c r="JP57" s="140" t="n">
        <v>0</v>
      </c>
    </row>
    <row r="58" customFormat="false" ht="14.9" hidden="false" customHeight="false" outlineLevel="0" collapsed="false">
      <c r="A58" s="76"/>
      <c r="B58" s="76"/>
      <c r="C58" s="76"/>
      <c r="D58" s="76" t="s">
        <v>99</v>
      </c>
      <c r="E58" s="76"/>
      <c r="F58" s="141"/>
      <c r="G58" s="141"/>
      <c r="H58" s="141"/>
      <c r="I58" s="141"/>
      <c r="J58" s="141"/>
      <c r="K58" s="141"/>
      <c r="L58" s="141"/>
      <c r="M58" s="141"/>
      <c r="N58" s="141"/>
      <c r="O58" s="141"/>
      <c r="P58" s="141"/>
      <c r="Q58" s="141"/>
      <c r="R58" s="141"/>
      <c r="S58" s="141"/>
      <c r="T58" s="141"/>
      <c r="U58" s="141"/>
      <c r="V58" s="141"/>
      <c r="W58" s="141"/>
      <c r="X58" s="141"/>
      <c r="Y58" s="141"/>
      <c r="Z58" s="141"/>
      <c r="AA58" s="141"/>
      <c r="AB58" s="141"/>
      <c r="AC58" s="141"/>
      <c r="AD58" s="141"/>
      <c r="AE58" s="141"/>
      <c r="AF58" s="141"/>
      <c r="AG58" s="141"/>
      <c r="AH58" s="141"/>
      <c r="AI58" s="141"/>
      <c r="AJ58" s="141"/>
      <c r="AK58" s="141"/>
      <c r="AL58" s="141"/>
      <c r="AM58" s="141"/>
      <c r="AN58" s="141"/>
      <c r="AO58" s="141"/>
      <c r="AP58" s="141"/>
      <c r="AQ58" s="141"/>
      <c r="AR58" s="141"/>
      <c r="AS58" s="141"/>
      <c r="AT58" s="141"/>
      <c r="AU58" s="141"/>
      <c r="AV58" s="141"/>
      <c r="AW58" s="141"/>
      <c r="AX58" s="141"/>
      <c r="AY58" s="141"/>
      <c r="AZ58" s="141"/>
      <c r="BA58" s="141"/>
      <c r="BB58" s="141"/>
      <c r="BC58" s="141"/>
      <c r="BD58" s="141"/>
      <c r="BE58" s="141"/>
      <c r="BF58" s="141"/>
      <c r="BG58" s="141"/>
      <c r="BH58" s="141"/>
      <c r="BI58" s="141"/>
      <c r="BJ58" s="141"/>
      <c r="BK58" s="141"/>
      <c r="BL58" s="141"/>
      <c r="BM58" s="141"/>
      <c r="BN58" s="141"/>
      <c r="BO58" s="141"/>
      <c r="BP58" s="141"/>
      <c r="BQ58" s="141"/>
      <c r="BR58" s="141"/>
      <c r="BS58" s="141"/>
      <c r="BT58" s="141"/>
      <c r="BU58" s="141"/>
      <c r="BV58" s="141"/>
      <c r="BW58" s="141"/>
      <c r="BX58" s="141"/>
      <c r="BY58" s="141"/>
      <c r="BZ58" s="141"/>
      <c r="CA58" s="141"/>
      <c r="CB58" s="141"/>
      <c r="CC58" s="141"/>
      <c r="CD58" s="141"/>
      <c r="CE58" s="141"/>
      <c r="CF58" s="141"/>
      <c r="CG58" s="141"/>
      <c r="CH58" s="141"/>
      <c r="CI58" s="141"/>
      <c r="CJ58" s="141"/>
      <c r="CK58" s="141"/>
      <c r="CL58" s="141"/>
      <c r="CM58" s="141"/>
      <c r="CN58" s="141"/>
      <c r="CO58" s="141"/>
      <c r="CP58" s="141"/>
      <c r="CQ58" s="141"/>
      <c r="CR58" s="141"/>
      <c r="CS58" s="141"/>
      <c r="CT58" s="141"/>
      <c r="CU58" s="141"/>
      <c r="CV58" s="141"/>
      <c r="CW58" s="141"/>
      <c r="CX58" s="141"/>
      <c r="CY58" s="141"/>
      <c r="CZ58" s="141"/>
      <c r="DA58" s="141"/>
      <c r="DB58" s="141"/>
      <c r="DC58" s="141"/>
      <c r="DD58" s="141"/>
      <c r="DE58" s="141"/>
      <c r="DF58" s="141"/>
      <c r="DG58" s="141"/>
      <c r="DH58" s="141"/>
      <c r="DI58" s="141"/>
      <c r="DJ58" s="141"/>
      <c r="DK58" s="141"/>
      <c r="DL58" s="141"/>
      <c r="DM58" s="141"/>
      <c r="DN58" s="141"/>
      <c r="DO58" s="141"/>
      <c r="DP58" s="141"/>
      <c r="DQ58" s="141"/>
      <c r="DR58" s="141"/>
      <c r="DS58" s="141"/>
      <c r="DT58" s="141"/>
      <c r="DU58" s="141"/>
      <c r="DV58" s="141"/>
      <c r="DW58" s="141"/>
      <c r="DX58" s="141"/>
      <c r="DY58" s="141"/>
      <c r="DZ58" s="141"/>
      <c r="EA58" s="141"/>
      <c r="EB58" s="141"/>
      <c r="EC58" s="141"/>
      <c r="ED58" s="141"/>
      <c r="EE58" s="141"/>
      <c r="EF58" s="141"/>
      <c r="EG58" s="141"/>
      <c r="EH58" s="0"/>
      <c r="EI58" s="109"/>
      <c r="EK58" s="139" t="n">
        <v>26950</v>
      </c>
      <c r="EM58" s="140" t="n">
        <v>0</v>
      </c>
      <c r="EN58" s="140" t="n">
        <v>0</v>
      </c>
      <c r="EO58" s="140" t="n">
        <v>0</v>
      </c>
      <c r="EP58" s="140" t="n">
        <v>0</v>
      </c>
      <c r="EQ58" s="140" t="n">
        <v>0</v>
      </c>
      <c r="ER58" s="140" t="n">
        <v>0</v>
      </c>
      <c r="ES58" s="140" t="n">
        <v>0</v>
      </c>
      <c r="ET58" s="140" t="n">
        <v>0</v>
      </c>
      <c r="EU58" s="140" t="n">
        <v>0</v>
      </c>
      <c r="EV58" s="140" t="n">
        <v>0</v>
      </c>
      <c r="EW58" s="140" t="n">
        <v>0</v>
      </c>
      <c r="EX58" s="140" t="n">
        <v>0</v>
      </c>
      <c r="EY58" s="140" t="n">
        <v>0</v>
      </c>
      <c r="EZ58" s="140" t="n">
        <v>0</v>
      </c>
      <c r="FA58" s="140" t="n">
        <v>0</v>
      </c>
      <c r="FB58" s="140" t="n">
        <v>0</v>
      </c>
      <c r="FC58" s="140" t="n">
        <v>0</v>
      </c>
      <c r="FD58" s="140" t="n">
        <v>0</v>
      </c>
      <c r="FE58" s="140" t="n">
        <v>0</v>
      </c>
      <c r="FF58" s="140" t="n">
        <v>0</v>
      </c>
      <c r="FG58" s="140" t="n">
        <v>0</v>
      </c>
      <c r="FH58" s="140" t="n">
        <v>0</v>
      </c>
      <c r="FI58" s="140" t="n">
        <v>0</v>
      </c>
      <c r="FJ58" s="140" t="n">
        <v>0</v>
      </c>
      <c r="FK58" s="140" t="n">
        <v>0</v>
      </c>
      <c r="FL58" s="140" t="n">
        <v>0</v>
      </c>
      <c r="FM58" s="140" t="n">
        <v>0</v>
      </c>
      <c r="FN58" s="140" t="n">
        <v>0</v>
      </c>
      <c r="FO58" s="140" t="n">
        <v>0</v>
      </c>
      <c r="FP58" s="140" t="n">
        <v>0</v>
      </c>
      <c r="FQ58" s="140" t="n">
        <v>0</v>
      </c>
      <c r="FR58" s="140" t="n">
        <v>0</v>
      </c>
      <c r="FS58" s="140" t="n">
        <v>0</v>
      </c>
      <c r="FT58" s="140" t="n">
        <v>0</v>
      </c>
      <c r="FU58" s="140" t="n">
        <v>0</v>
      </c>
      <c r="FV58" s="140" t="n">
        <v>0</v>
      </c>
      <c r="FW58" s="140" t="n">
        <v>0</v>
      </c>
      <c r="FX58" s="140" t="n">
        <v>0</v>
      </c>
      <c r="FY58" s="140" t="n">
        <v>0</v>
      </c>
      <c r="FZ58" s="140" t="n">
        <v>0</v>
      </c>
      <c r="GA58" s="140" t="n">
        <v>0</v>
      </c>
      <c r="GB58" s="140" t="n">
        <v>0</v>
      </c>
      <c r="GC58" s="140" t="n">
        <v>0</v>
      </c>
      <c r="GD58" s="140" t="n">
        <v>0</v>
      </c>
      <c r="GE58" s="140" t="n">
        <v>0</v>
      </c>
      <c r="GF58" s="140" t="n">
        <v>0</v>
      </c>
      <c r="GG58" s="140" t="n">
        <v>0</v>
      </c>
      <c r="GH58" s="140" t="n">
        <v>0</v>
      </c>
      <c r="GI58" s="140" t="n">
        <v>0</v>
      </c>
      <c r="GJ58" s="140" t="n">
        <v>0</v>
      </c>
      <c r="GK58" s="140" t="n">
        <v>0</v>
      </c>
      <c r="GL58" s="140" t="n">
        <v>0</v>
      </c>
      <c r="GM58" s="140" t="n">
        <v>0</v>
      </c>
      <c r="GN58" s="140" t="n">
        <v>0</v>
      </c>
      <c r="GO58" s="140" t="n">
        <v>0</v>
      </c>
      <c r="GP58" s="140" t="n">
        <v>0</v>
      </c>
      <c r="GQ58" s="140" t="n">
        <v>0</v>
      </c>
      <c r="GR58" s="140" t="n">
        <v>0</v>
      </c>
      <c r="GS58" s="140" t="n">
        <v>0</v>
      </c>
      <c r="GT58" s="140" t="n">
        <v>0</v>
      </c>
      <c r="GU58" s="140" t="n">
        <v>0</v>
      </c>
      <c r="GV58" s="140" t="n">
        <v>0</v>
      </c>
      <c r="GW58" s="140" t="n">
        <v>0</v>
      </c>
      <c r="GX58" s="140" t="n">
        <v>0</v>
      </c>
      <c r="GY58" s="140" t="n">
        <v>0</v>
      </c>
      <c r="GZ58" s="140" t="n">
        <v>0</v>
      </c>
      <c r="HA58" s="140" t="n">
        <v>0</v>
      </c>
      <c r="HB58" s="140" t="n">
        <v>0</v>
      </c>
      <c r="HC58" s="140" t="n">
        <v>0</v>
      </c>
      <c r="HD58" s="140" t="n">
        <v>0</v>
      </c>
      <c r="HE58" s="140" t="n">
        <v>0</v>
      </c>
      <c r="HF58" s="140" t="n">
        <v>0</v>
      </c>
      <c r="HG58" s="140" t="n">
        <v>0</v>
      </c>
      <c r="HH58" s="140" t="n">
        <v>0</v>
      </c>
      <c r="HI58" s="140" t="n">
        <v>0</v>
      </c>
      <c r="HJ58" s="140" t="n">
        <v>0</v>
      </c>
      <c r="HK58" s="140" t="n">
        <v>0</v>
      </c>
      <c r="HL58" s="140" t="n">
        <v>0</v>
      </c>
      <c r="HM58" s="140" t="n">
        <v>0</v>
      </c>
      <c r="HN58" s="140" t="n">
        <v>0</v>
      </c>
      <c r="HO58" s="140" t="n">
        <v>0</v>
      </c>
      <c r="HP58" s="140" t="n">
        <v>0</v>
      </c>
      <c r="HQ58" s="140" t="n">
        <v>0</v>
      </c>
      <c r="HR58" s="140" t="n">
        <v>0</v>
      </c>
      <c r="HS58" s="140" t="n">
        <v>0</v>
      </c>
      <c r="HT58" s="140" t="n">
        <v>0</v>
      </c>
      <c r="HU58" s="140" t="n">
        <v>0</v>
      </c>
      <c r="HV58" s="140" t="n">
        <v>0</v>
      </c>
      <c r="HW58" s="140" t="n">
        <v>0</v>
      </c>
      <c r="HX58" s="140" t="n">
        <v>0</v>
      </c>
      <c r="HY58" s="140" t="n">
        <v>0</v>
      </c>
      <c r="HZ58" s="140" t="n">
        <v>0</v>
      </c>
      <c r="IA58" s="140" t="n">
        <v>0</v>
      </c>
      <c r="IB58" s="140" t="n">
        <v>0</v>
      </c>
      <c r="IC58" s="140" t="n">
        <v>0</v>
      </c>
      <c r="ID58" s="140" t="n">
        <v>0</v>
      </c>
      <c r="IE58" s="140" t="n">
        <v>0</v>
      </c>
      <c r="IF58" s="140" t="n">
        <v>0</v>
      </c>
      <c r="IG58" s="140" t="n">
        <v>0</v>
      </c>
      <c r="IH58" s="140" t="n">
        <v>0</v>
      </c>
      <c r="II58" s="140" t="n">
        <v>0</v>
      </c>
      <c r="IJ58" s="140" t="n">
        <v>0</v>
      </c>
      <c r="IK58" s="140" t="n">
        <v>0</v>
      </c>
      <c r="IL58" s="140" t="n">
        <v>0</v>
      </c>
      <c r="IM58" s="140" t="n">
        <v>0</v>
      </c>
      <c r="IN58" s="140" t="n">
        <v>0</v>
      </c>
      <c r="IO58" s="140" t="n">
        <v>0</v>
      </c>
      <c r="IP58" s="140" t="n">
        <v>0</v>
      </c>
      <c r="IQ58" s="140" t="n">
        <v>0</v>
      </c>
      <c r="IR58" s="140" t="n">
        <v>0</v>
      </c>
      <c r="IS58" s="140" t="n">
        <v>0</v>
      </c>
      <c r="IT58" s="140" t="n">
        <v>0</v>
      </c>
      <c r="IU58" s="140" t="n">
        <v>0</v>
      </c>
      <c r="IV58" s="140" t="n">
        <v>0</v>
      </c>
      <c r="IW58" s="140" t="n">
        <v>0</v>
      </c>
      <c r="IX58" s="140" t="n">
        <v>0</v>
      </c>
      <c r="IY58" s="140" t="n">
        <v>0</v>
      </c>
      <c r="IZ58" s="140" t="n">
        <v>0</v>
      </c>
      <c r="JA58" s="140" t="n">
        <v>0</v>
      </c>
      <c r="JB58" s="140" t="n">
        <v>0</v>
      </c>
      <c r="JC58" s="140" t="n">
        <v>0</v>
      </c>
      <c r="JD58" s="140" t="n">
        <v>0</v>
      </c>
      <c r="JE58" s="140" t="n">
        <v>0</v>
      </c>
      <c r="JF58" s="140" t="n">
        <v>0</v>
      </c>
      <c r="JG58" s="140" t="n">
        <v>0</v>
      </c>
      <c r="JH58" s="140" t="n">
        <v>0</v>
      </c>
      <c r="JI58" s="140" t="n">
        <v>0</v>
      </c>
      <c r="JJ58" s="140" t="n">
        <v>0</v>
      </c>
      <c r="JK58" s="140" t="n">
        <v>0</v>
      </c>
      <c r="JL58" s="140" t="n">
        <v>0</v>
      </c>
      <c r="JM58" s="140" t="n">
        <v>0</v>
      </c>
      <c r="JN58" s="140" t="n">
        <v>0</v>
      </c>
      <c r="JO58" s="140" t="n">
        <v>0</v>
      </c>
      <c r="JP58" s="140" t="n">
        <v>0</v>
      </c>
    </row>
    <row r="59" customFormat="false" ht="14.9" hidden="false" customHeight="false" outlineLevel="0" collapsed="false">
      <c r="A59" s="76"/>
      <c r="B59" s="76"/>
      <c r="C59" s="76"/>
      <c r="D59" s="76"/>
      <c r="E59" s="76" t="s">
        <v>100</v>
      </c>
      <c r="F59" s="141" t="n">
        <v>0</v>
      </c>
      <c r="G59" s="141" t="n">
        <v>1500</v>
      </c>
      <c r="H59" s="141" t="n">
        <v>0</v>
      </c>
      <c r="I59" s="141" t="n">
        <v>0</v>
      </c>
      <c r="J59" s="141" t="n">
        <v>5200</v>
      </c>
      <c r="K59" s="141" t="n">
        <v>4000</v>
      </c>
      <c r="L59" s="141" t="n">
        <v>0</v>
      </c>
      <c r="M59" s="141" t="n">
        <v>0</v>
      </c>
      <c r="N59" s="141" t="n">
        <v>2500</v>
      </c>
      <c r="O59" s="141" t="n">
        <v>5150</v>
      </c>
      <c r="P59" s="141" t="n">
        <v>0</v>
      </c>
      <c r="Q59" s="141" t="n">
        <v>1184.5</v>
      </c>
      <c r="R59" s="141" t="n">
        <v>0</v>
      </c>
      <c r="S59" s="141" t="n">
        <v>0</v>
      </c>
      <c r="T59" s="141" t="n">
        <v>0</v>
      </c>
      <c r="U59" s="141" t="n">
        <v>4500</v>
      </c>
      <c r="V59" s="141" t="n">
        <v>0</v>
      </c>
      <c r="W59" s="141" t="n">
        <v>2999.5145</v>
      </c>
      <c r="X59" s="141" t="n">
        <v>0</v>
      </c>
      <c r="Y59" s="141" t="n">
        <v>0</v>
      </c>
      <c r="Z59" s="141" t="n">
        <v>0</v>
      </c>
      <c r="AA59" s="141" t="n">
        <v>2500</v>
      </c>
      <c r="AB59" s="141" t="n">
        <v>0</v>
      </c>
      <c r="AC59" s="141" t="n">
        <v>0</v>
      </c>
      <c r="AD59" s="141" t="n">
        <v>0</v>
      </c>
      <c r="AE59" s="141" t="n">
        <v>0</v>
      </c>
      <c r="AF59" s="141" t="n">
        <v>0</v>
      </c>
      <c r="AG59" s="141" t="n">
        <v>500</v>
      </c>
      <c r="AH59" s="141" t="n">
        <v>0</v>
      </c>
      <c r="AI59" s="141" t="n">
        <v>0</v>
      </c>
      <c r="AJ59" s="141" t="n">
        <v>0</v>
      </c>
      <c r="AK59" s="141" t="n">
        <v>0</v>
      </c>
      <c r="AL59" s="141" t="n">
        <v>0</v>
      </c>
      <c r="AM59" s="141" t="n">
        <v>0</v>
      </c>
      <c r="AN59" s="141" t="n">
        <v>0</v>
      </c>
      <c r="AO59" s="141" t="n">
        <v>0</v>
      </c>
      <c r="AP59" s="141" t="n">
        <v>3500</v>
      </c>
      <c r="AQ59" s="141" t="n">
        <v>0</v>
      </c>
      <c r="AR59" s="141" t="n">
        <v>0</v>
      </c>
      <c r="AS59" s="141" t="n">
        <v>0</v>
      </c>
      <c r="AT59" s="141" t="n">
        <v>0</v>
      </c>
      <c r="AU59" s="141" t="n">
        <v>0</v>
      </c>
      <c r="AV59" s="141" t="n">
        <v>2000</v>
      </c>
      <c r="AW59" s="141" t="n">
        <v>0</v>
      </c>
      <c r="AX59" s="141" t="n">
        <v>0</v>
      </c>
      <c r="AY59" s="141" t="n">
        <v>0</v>
      </c>
      <c r="AZ59" s="141" t="n">
        <v>0</v>
      </c>
      <c r="BA59" s="141" t="n">
        <v>0</v>
      </c>
      <c r="BB59" s="141" t="n">
        <v>248.23</v>
      </c>
      <c r="BC59" s="141" t="n">
        <v>0</v>
      </c>
      <c r="BD59" s="141" t="n">
        <v>0</v>
      </c>
      <c r="BE59" s="141" t="n">
        <v>0</v>
      </c>
      <c r="BF59" s="141" t="n">
        <v>3000</v>
      </c>
      <c r="BG59" s="141" t="n">
        <v>2500</v>
      </c>
      <c r="BH59" s="141" t="n">
        <v>0</v>
      </c>
      <c r="BI59" s="141" t="n">
        <v>0</v>
      </c>
      <c r="BJ59" s="141" t="n">
        <v>300</v>
      </c>
      <c r="BK59" s="141" t="n">
        <v>0</v>
      </c>
      <c r="BL59" s="141" t="n">
        <v>0</v>
      </c>
      <c r="BM59" s="141" t="n">
        <v>0</v>
      </c>
      <c r="BN59" s="141" t="n">
        <v>2500</v>
      </c>
      <c r="BO59" s="141" t="n">
        <v>800</v>
      </c>
      <c r="BP59" s="141" t="n">
        <v>0</v>
      </c>
      <c r="BQ59" s="141" t="n">
        <v>0</v>
      </c>
      <c r="BR59" s="141" t="n">
        <v>0</v>
      </c>
      <c r="BS59" s="141" t="n">
        <v>0</v>
      </c>
      <c r="BT59" s="141" t="n">
        <v>0</v>
      </c>
      <c r="BU59" s="141" t="n">
        <v>0</v>
      </c>
      <c r="BV59" s="141" t="n">
        <v>0</v>
      </c>
      <c r="BW59" s="141" t="n">
        <v>0</v>
      </c>
      <c r="BX59" s="141" t="n">
        <v>0</v>
      </c>
      <c r="BY59" s="141" t="n">
        <v>0</v>
      </c>
      <c r="BZ59" s="141" t="n">
        <v>0</v>
      </c>
      <c r="CA59" s="141" t="n">
        <v>4000</v>
      </c>
      <c r="CB59" s="141" t="n">
        <v>0</v>
      </c>
      <c r="CC59" s="141" t="n">
        <v>0</v>
      </c>
      <c r="CD59" s="141" t="n">
        <v>0</v>
      </c>
      <c r="CE59" s="141" t="n">
        <v>4000</v>
      </c>
      <c r="CF59" s="141" t="n">
        <v>0</v>
      </c>
      <c r="CG59" s="141" t="n">
        <v>1411.1</v>
      </c>
      <c r="CH59" s="141" t="n">
        <v>0</v>
      </c>
      <c r="CI59" s="141" t="n">
        <v>0</v>
      </c>
      <c r="CJ59" s="141" t="n">
        <v>3801.9669</v>
      </c>
      <c r="CK59" s="141" t="n">
        <v>3500</v>
      </c>
      <c r="CL59" s="141"/>
      <c r="CM59" s="141" t="n">
        <v>0</v>
      </c>
      <c r="CN59" s="141" t="n">
        <v>0</v>
      </c>
      <c r="CO59" s="141" t="n">
        <v>0</v>
      </c>
      <c r="CP59" s="141" t="n">
        <v>2500</v>
      </c>
      <c r="CQ59" s="141" t="n">
        <v>0</v>
      </c>
      <c r="CR59" s="141" t="n">
        <v>0</v>
      </c>
      <c r="CS59" s="141" t="n">
        <v>3000</v>
      </c>
      <c r="CT59" s="141" t="n">
        <v>0</v>
      </c>
      <c r="CU59" s="141" t="n">
        <v>2000</v>
      </c>
      <c r="CV59" s="141" t="n">
        <v>0</v>
      </c>
      <c r="CW59" s="141" t="n">
        <v>0</v>
      </c>
      <c r="CX59" s="141" t="n">
        <v>0</v>
      </c>
      <c r="CY59" s="141" t="n">
        <v>0</v>
      </c>
      <c r="CZ59" s="141" t="n">
        <v>0</v>
      </c>
      <c r="DA59" s="141" t="n">
        <v>2500</v>
      </c>
      <c r="DB59" s="141" t="n">
        <v>0</v>
      </c>
      <c r="DC59" s="141" t="n">
        <v>2600</v>
      </c>
      <c r="DD59" s="141" t="n">
        <v>0</v>
      </c>
      <c r="DE59" s="141" t="n">
        <v>0</v>
      </c>
      <c r="DF59" s="141" t="n">
        <v>0</v>
      </c>
      <c r="DG59" s="141" t="n">
        <v>0</v>
      </c>
      <c r="DH59" s="141" t="n">
        <v>0</v>
      </c>
      <c r="DI59" s="141" t="n">
        <v>0</v>
      </c>
      <c r="DJ59" s="141" t="n">
        <v>0</v>
      </c>
      <c r="DK59" s="141" t="n">
        <v>0</v>
      </c>
      <c r="DL59" s="141" t="n">
        <v>2500</v>
      </c>
      <c r="DM59" s="141" t="n">
        <v>0</v>
      </c>
      <c r="DN59" s="141" t="n">
        <v>0</v>
      </c>
      <c r="DO59" s="141" t="n">
        <v>0</v>
      </c>
      <c r="DP59" s="141"/>
      <c r="DQ59" s="141" t="n">
        <v>0</v>
      </c>
      <c r="DR59" s="141" t="n">
        <v>0</v>
      </c>
      <c r="DS59" s="141" t="n">
        <v>0</v>
      </c>
      <c r="DT59" s="141" t="n">
        <v>0</v>
      </c>
      <c r="DU59" s="141" t="n">
        <v>0</v>
      </c>
      <c r="DV59" s="141" t="n">
        <v>0</v>
      </c>
      <c r="DW59" s="141" t="n">
        <v>0</v>
      </c>
      <c r="DX59" s="141" t="n">
        <v>4500</v>
      </c>
      <c r="DY59" s="141" t="n">
        <v>0</v>
      </c>
      <c r="DZ59" s="141" t="n">
        <v>0</v>
      </c>
      <c r="EA59" s="141" t="n">
        <v>3500</v>
      </c>
      <c r="EB59" s="141" t="n">
        <v>3500</v>
      </c>
      <c r="EC59" s="141" t="n">
        <v>0</v>
      </c>
      <c r="ED59" s="141" t="n">
        <v>6253.1609</v>
      </c>
      <c r="EE59" s="141" t="n">
        <v>0</v>
      </c>
      <c r="EF59" s="141" t="n">
        <v>2500</v>
      </c>
      <c r="EG59" s="141" t="n">
        <v>2000</v>
      </c>
      <c r="EH59" s="0"/>
      <c r="EI59" s="109" t="n">
        <f aca="false">ROUND(SUM(F59:EG59),5)</f>
        <v>98948.4723</v>
      </c>
      <c r="EK59" s="139" t="n">
        <v>2835</v>
      </c>
      <c r="EM59" s="140" t="n">
        <v>0</v>
      </c>
      <c r="EN59" s="140" t="n">
        <v>0</v>
      </c>
      <c r="EO59" s="140" t="n">
        <v>0</v>
      </c>
      <c r="EP59" s="140" t="n">
        <v>0</v>
      </c>
      <c r="EQ59" s="140" t="n">
        <v>0</v>
      </c>
      <c r="ER59" s="140" t="n">
        <v>0</v>
      </c>
      <c r="ES59" s="140" t="n">
        <v>0</v>
      </c>
      <c r="ET59" s="140" t="n">
        <v>0</v>
      </c>
      <c r="EU59" s="140" t="n">
        <v>0</v>
      </c>
      <c r="EV59" s="140" t="n">
        <v>0</v>
      </c>
      <c r="EW59" s="140" t="n">
        <v>0</v>
      </c>
      <c r="EX59" s="140" t="n">
        <v>0</v>
      </c>
      <c r="EY59" s="140" t="n">
        <v>0</v>
      </c>
      <c r="EZ59" s="140" t="n">
        <v>0</v>
      </c>
      <c r="FA59" s="140" t="n">
        <v>0</v>
      </c>
      <c r="FB59" s="140" t="n">
        <v>0</v>
      </c>
      <c r="FC59" s="140" t="n">
        <v>0</v>
      </c>
      <c r="FD59" s="140" t="n">
        <v>0</v>
      </c>
      <c r="FE59" s="140" t="n">
        <v>0</v>
      </c>
      <c r="FF59" s="140" t="n">
        <v>0</v>
      </c>
      <c r="FG59" s="140" t="n">
        <v>0</v>
      </c>
      <c r="FH59" s="140" t="n">
        <v>0</v>
      </c>
      <c r="FI59" s="140" t="n">
        <v>0</v>
      </c>
      <c r="FJ59" s="140" t="n">
        <v>0</v>
      </c>
      <c r="FK59" s="140" t="n">
        <v>0</v>
      </c>
      <c r="FL59" s="140" t="n">
        <v>0</v>
      </c>
      <c r="FM59" s="140" t="n">
        <v>0</v>
      </c>
      <c r="FN59" s="140" t="n">
        <v>0</v>
      </c>
      <c r="FO59" s="140" t="n">
        <v>0</v>
      </c>
      <c r="FP59" s="140" t="n">
        <v>0</v>
      </c>
      <c r="FQ59" s="140" t="n">
        <v>0</v>
      </c>
      <c r="FR59" s="140" t="n">
        <v>0</v>
      </c>
      <c r="FS59" s="140" t="n">
        <v>0</v>
      </c>
      <c r="FT59" s="140" t="n">
        <v>0</v>
      </c>
      <c r="FU59" s="140" t="n">
        <v>0</v>
      </c>
      <c r="FV59" s="140" t="n">
        <v>0</v>
      </c>
      <c r="FW59" s="140" t="n">
        <v>0</v>
      </c>
      <c r="FX59" s="140" t="n">
        <v>0</v>
      </c>
      <c r="FY59" s="140" t="n">
        <v>0</v>
      </c>
      <c r="FZ59" s="140" t="n">
        <v>0</v>
      </c>
      <c r="GA59" s="140" t="n">
        <v>0</v>
      </c>
      <c r="GB59" s="140" t="n">
        <v>0</v>
      </c>
      <c r="GC59" s="140" t="n">
        <v>0</v>
      </c>
      <c r="GD59" s="140" t="n">
        <v>0</v>
      </c>
      <c r="GE59" s="140" t="n">
        <v>0</v>
      </c>
      <c r="GF59" s="140" t="n">
        <v>0</v>
      </c>
      <c r="GG59" s="140" t="n">
        <v>0</v>
      </c>
      <c r="GH59" s="140" t="n">
        <v>0</v>
      </c>
      <c r="GI59" s="140" t="n">
        <v>0</v>
      </c>
      <c r="GJ59" s="140" t="n">
        <v>0</v>
      </c>
      <c r="GK59" s="140" t="n">
        <v>0</v>
      </c>
      <c r="GL59" s="140" t="n">
        <v>0</v>
      </c>
      <c r="GM59" s="140" t="n">
        <v>0</v>
      </c>
      <c r="GN59" s="140" t="n">
        <v>0</v>
      </c>
      <c r="GO59" s="140" t="n">
        <v>0</v>
      </c>
      <c r="GP59" s="140" t="n">
        <v>0</v>
      </c>
      <c r="GQ59" s="140" t="n">
        <v>0</v>
      </c>
      <c r="GR59" s="140" t="n">
        <v>0</v>
      </c>
      <c r="GS59" s="140" t="n">
        <v>0</v>
      </c>
      <c r="GT59" s="140" t="n">
        <v>0</v>
      </c>
      <c r="GU59" s="140" t="n">
        <v>0</v>
      </c>
      <c r="GV59" s="140" t="n">
        <v>0</v>
      </c>
      <c r="GW59" s="140" t="n">
        <v>0</v>
      </c>
      <c r="GX59" s="140" t="n">
        <v>0</v>
      </c>
      <c r="GY59" s="140" t="n">
        <v>0</v>
      </c>
      <c r="GZ59" s="140" t="n">
        <v>0</v>
      </c>
      <c r="HA59" s="140" t="n">
        <v>0</v>
      </c>
      <c r="HB59" s="140" t="n">
        <v>0</v>
      </c>
      <c r="HC59" s="140" t="n">
        <v>0</v>
      </c>
      <c r="HD59" s="140" t="n">
        <v>0</v>
      </c>
      <c r="HE59" s="140" t="n">
        <v>0</v>
      </c>
      <c r="HF59" s="140" t="n">
        <v>0</v>
      </c>
      <c r="HG59" s="140" t="n">
        <v>0</v>
      </c>
      <c r="HH59" s="140" t="n">
        <v>0</v>
      </c>
      <c r="HI59" s="140" t="n">
        <v>0</v>
      </c>
      <c r="HJ59" s="140" t="n">
        <v>0</v>
      </c>
      <c r="HK59" s="140" t="n">
        <v>0</v>
      </c>
      <c r="HL59" s="140" t="n">
        <v>0</v>
      </c>
      <c r="HM59" s="140" t="n">
        <v>0</v>
      </c>
      <c r="HN59" s="140" t="n">
        <v>0</v>
      </c>
      <c r="HO59" s="140" t="n">
        <v>0</v>
      </c>
      <c r="HP59" s="140" t="n">
        <v>0</v>
      </c>
      <c r="HQ59" s="140" t="n">
        <v>0</v>
      </c>
      <c r="HR59" s="140" t="n">
        <v>0</v>
      </c>
      <c r="HS59" s="140" t="n">
        <v>0</v>
      </c>
      <c r="HT59" s="140" t="n">
        <v>0</v>
      </c>
      <c r="HU59" s="140" t="n">
        <v>0</v>
      </c>
      <c r="HV59" s="140" t="n">
        <v>0</v>
      </c>
      <c r="HW59" s="140" t="n">
        <v>0</v>
      </c>
      <c r="HX59" s="140" t="n">
        <v>0</v>
      </c>
      <c r="HY59" s="140" t="n">
        <v>0</v>
      </c>
      <c r="HZ59" s="140" t="n">
        <v>0</v>
      </c>
      <c r="IA59" s="140" t="n">
        <v>0</v>
      </c>
      <c r="IB59" s="140" t="n">
        <v>0</v>
      </c>
      <c r="IC59" s="140" t="n">
        <v>0</v>
      </c>
      <c r="ID59" s="140" t="n">
        <v>0</v>
      </c>
      <c r="IE59" s="140" t="n">
        <v>0</v>
      </c>
      <c r="IF59" s="140" t="n">
        <v>0</v>
      </c>
      <c r="IG59" s="140" t="n">
        <v>0</v>
      </c>
      <c r="IH59" s="140" t="n">
        <v>0</v>
      </c>
      <c r="II59" s="140" t="n">
        <v>0</v>
      </c>
      <c r="IJ59" s="140" t="n">
        <v>0</v>
      </c>
      <c r="IK59" s="140" t="n">
        <v>0</v>
      </c>
      <c r="IL59" s="140" t="n">
        <v>0</v>
      </c>
      <c r="IM59" s="140" t="n">
        <v>0</v>
      </c>
      <c r="IN59" s="140" t="n">
        <v>0</v>
      </c>
      <c r="IO59" s="140" t="n">
        <v>0</v>
      </c>
      <c r="IP59" s="140" t="n">
        <v>0</v>
      </c>
      <c r="IQ59" s="140" t="n">
        <v>0</v>
      </c>
      <c r="IR59" s="140" t="n">
        <v>0</v>
      </c>
      <c r="IS59" s="140" t="n">
        <v>0</v>
      </c>
      <c r="IT59" s="140" t="n">
        <v>0</v>
      </c>
      <c r="IU59" s="140" t="n">
        <v>0</v>
      </c>
      <c r="IV59" s="140" t="n">
        <v>0</v>
      </c>
      <c r="IW59" s="140" t="n">
        <v>0</v>
      </c>
      <c r="IX59" s="140" t="n">
        <v>0</v>
      </c>
      <c r="IY59" s="140" t="n">
        <v>0</v>
      </c>
      <c r="IZ59" s="140" t="n">
        <v>0</v>
      </c>
      <c r="JA59" s="140" t="n">
        <v>0</v>
      </c>
      <c r="JB59" s="140" t="n">
        <v>0</v>
      </c>
      <c r="JC59" s="140" t="n">
        <v>0</v>
      </c>
      <c r="JD59" s="140" t="n">
        <v>0</v>
      </c>
      <c r="JE59" s="140" t="n">
        <v>0</v>
      </c>
      <c r="JF59" s="140" t="n">
        <v>0</v>
      </c>
      <c r="JG59" s="140" t="n">
        <v>0</v>
      </c>
      <c r="JH59" s="140" t="n">
        <v>0</v>
      </c>
      <c r="JI59" s="140" t="n">
        <v>0</v>
      </c>
      <c r="JJ59" s="140" t="n">
        <v>0</v>
      </c>
      <c r="JK59" s="140" t="n">
        <v>0</v>
      </c>
      <c r="JL59" s="140" t="n">
        <v>0</v>
      </c>
      <c r="JM59" s="140" t="n">
        <v>0</v>
      </c>
      <c r="JN59" s="140" t="n">
        <v>0</v>
      </c>
      <c r="JO59" s="140" t="n">
        <v>0</v>
      </c>
      <c r="JP59" s="140" t="n">
        <v>0</v>
      </c>
    </row>
    <row r="60" customFormat="false" ht="14.9" hidden="false" customHeight="false" outlineLevel="0" collapsed="false">
      <c r="A60" s="76"/>
      <c r="B60" s="76"/>
      <c r="C60" s="76"/>
      <c r="D60" s="76"/>
      <c r="E60" s="76" t="s">
        <v>101</v>
      </c>
      <c r="F60" s="141" t="n">
        <v>0</v>
      </c>
      <c r="G60" s="141" t="n">
        <v>0.0001</v>
      </c>
      <c r="H60" s="141" t="n">
        <v>35112.7</v>
      </c>
      <c r="I60" s="141" t="n">
        <v>0</v>
      </c>
      <c r="J60" s="141" t="n">
        <v>36500</v>
      </c>
      <c r="K60" s="141" t="n">
        <v>10500</v>
      </c>
      <c r="L60" s="141" t="n">
        <v>0</v>
      </c>
      <c r="M60" s="141" t="n">
        <v>0</v>
      </c>
      <c r="N60" s="141" t="n">
        <v>14500</v>
      </c>
      <c r="O60" s="141" t="n">
        <v>15450</v>
      </c>
      <c r="P60" s="141" t="n">
        <v>0</v>
      </c>
      <c r="Q60" s="141" t="n">
        <v>1133</v>
      </c>
      <c r="R60" s="141" t="n">
        <v>0</v>
      </c>
      <c r="S60" s="141" t="n">
        <v>0</v>
      </c>
      <c r="T60" s="141" t="n">
        <v>0</v>
      </c>
      <c r="U60" s="141" t="n">
        <v>13000</v>
      </c>
      <c r="V60" s="141" t="n">
        <v>0</v>
      </c>
      <c r="W60" s="141" t="n">
        <v>37655.2138</v>
      </c>
      <c r="X60" s="141" t="n">
        <v>0</v>
      </c>
      <c r="Y60" s="141" t="n">
        <v>0</v>
      </c>
      <c r="Z60" s="141" t="n">
        <v>0</v>
      </c>
      <c r="AA60" s="141" t="n">
        <v>12000</v>
      </c>
      <c r="AB60" s="141" t="n">
        <v>242.05</v>
      </c>
      <c r="AC60" s="141" t="n">
        <v>0</v>
      </c>
      <c r="AD60" s="141" t="n">
        <v>3289.5625</v>
      </c>
      <c r="AE60" s="141" t="n">
        <v>0</v>
      </c>
      <c r="AF60" s="141" t="n">
        <v>0</v>
      </c>
      <c r="AG60" s="141" t="n">
        <v>0</v>
      </c>
      <c r="AH60" s="141" t="n">
        <v>1730.4</v>
      </c>
      <c r="AI60" s="141" t="n">
        <v>0</v>
      </c>
      <c r="AJ60" s="141" t="n">
        <v>0</v>
      </c>
      <c r="AK60" s="141" t="n">
        <v>0</v>
      </c>
      <c r="AL60" s="141" t="n">
        <v>0</v>
      </c>
      <c r="AM60" s="141" t="n">
        <v>0</v>
      </c>
      <c r="AN60" s="141" t="n">
        <v>0</v>
      </c>
      <c r="AO60" s="141" t="n">
        <v>0</v>
      </c>
      <c r="AP60" s="141" t="n">
        <v>27500</v>
      </c>
      <c r="AQ60" s="141" t="n">
        <v>463.5</v>
      </c>
      <c r="AR60" s="141" t="n">
        <v>0</v>
      </c>
      <c r="AS60" s="141" t="n">
        <v>0</v>
      </c>
      <c r="AT60" s="141" t="n">
        <v>0</v>
      </c>
      <c r="AU60" s="141" t="n">
        <v>0</v>
      </c>
      <c r="AV60" s="141" t="n">
        <v>5000</v>
      </c>
      <c r="AW60" s="141" t="n">
        <v>0</v>
      </c>
      <c r="AX60" s="141" t="n">
        <v>0</v>
      </c>
      <c r="AY60" s="141" t="n">
        <v>0</v>
      </c>
      <c r="AZ60" s="141" t="n">
        <v>0</v>
      </c>
      <c r="BA60" s="141" t="n">
        <v>0</v>
      </c>
      <c r="BB60" s="141" t="n">
        <v>4000</v>
      </c>
      <c r="BC60" s="141" t="n">
        <v>0</v>
      </c>
      <c r="BD60" s="141" t="n">
        <v>0</v>
      </c>
      <c r="BE60" s="141" t="n">
        <v>0</v>
      </c>
      <c r="BF60" s="141" t="n">
        <v>11355.5543</v>
      </c>
      <c r="BG60" s="141" t="n">
        <v>21042.0245</v>
      </c>
      <c r="BH60" s="141" t="n">
        <v>0</v>
      </c>
      <c r="BI60" s="141" t="n">
        <v>0</v>
      </c>
      <c r="BJ60" s="141" t="n">
        <v>226.6</v>
      </c>
      <c r="BK60" s="141" t="n">
        <v>0</v>
      </c>
      <c r="BL60" s="141" t="n">
        <v>0</v>
      </c>
      <c r="BM60" s="141" t="n">
        <v>236.9</v>
      </c>
      <c r="BN60" s="141" t="n">
        <v>12000</v>
      </c>
      <c r="BO60" s="141" t="n">
        <v>334.75</v>
      </c>
      <c r="BP60" s="141" t="n">
        <v>10500</v>
      </c>
      <c r="BQ60" s="141" t="n">
        <v>0</v>
      </c>
      <c r="BR60" s="141" t="n">
        <v>0</v>
      </c>
      <c r="BS60" s="141" t="n">
        <v>0</v>
      </c>
      <c r="BT60" s="141" t="n">
        <v>750</v>
      </c>
      <c r="BU60" s="141" t="n">
        <v>0</v>
      </c>
      <c r="BV60" s="141" t="n">
        <v>0</v>
      </c>
      <c r="BW60" s="141" t="n">
        <v>0</v>
      </c>
      <c r="BX60" s="141" t="n">
        <v>0</v>
      </c>
      <c r="BY60" s="141" t="n">
        <v>0</v>
      </c>
      <c r="BZ60" s="141" t="n">
        <v>0</v>
      </c>
      <c r="CA60" s="141" t="n">
        <v>25363.75</v>
      </c>
      <c r="CB60" s="141" t="n">
        <v>0</v>
      </c>
      <c r="CC60" s="141" t="n">
        <v>0</v>
      </c>
      <c r="CD60" s="141" t="n">
        <v>0</v>
      </c>
      <c r="CE60" s="141" t="n">
        <v>0</v>
      </c>
      <c r="CF60" s="141" t="n">
        <v>0</v>
      </c>
      <c r="CG60" s="141" t="n">
        <v>8034</v>
      </c>
      <c r="CH60" s="141" t="n">
        <v>125.248</v>
      </c>
      <c r="CI60" s="141" t="n">
        <v>20000</v>
      </c>
      <c r="CJ60" s="141" t="n">
        <v>15834.4475</v>
      </c>
      <c r="CK60" s="141" t="n">
        <v>9000</v>
      </c>
      <c r="CL60" s="141" t="n">
        <v>11247</v>
      </c>
      <c r="CM60" s="141" t="n">
        <v>0</v>
      </c>
      <c r="CN60" s="141" t="n">
        <v>0</v>
      </c>
      <c r="CO60" s="141" t="n">
        <v>0</v>
      </c>
      <c r="CP60" s="141" t="n">
        <v>7200</v>
      </c>
      <c r="CQ60" s="141" t="n">
        <v>0</v>
      </c>
      <c r="CR60" s="141" t="n">
        <v>0</v>
      </c>
      <c r="CS60" s="141" t="n">
        <v>20677.25</v>
      </c>
      <c r="CT60" s="141" t="n">
        <v>257.5</v>
      </c>
      <c r="CU60" s="141" t="n">
        <v>17750</v>
      </c>
      <c r="CV60" s="141" t="n">
        <v>0</v>
      </c>
      <c r="CW60" s="141" t="n">
        <v>0</v>
      </c>
      <c r="CX60" s="141" t="n">
        <v>0</v>
      </c>
      <c r="CY60" s="141" t="n">
        <v>309</v>
      </c>
      <c r="CZ60" s="141" t="n">
        <v>0</v>
      </c>
      <c r="DA60" s="141" t="n">
        <v>13000</v>
      </c>
      <c r="DB60" s="141" t="n">
        <v>0</v>
      </c>
      <c r="DC60" s="141" t="n">
        <v>0</v>
      </c>
      <c r="DD60" s="141" t="n">
        <v>0</v>
      </c>
      <c r="DE60" s="141" t="n">
        <v>0</v>
      </c>
      <c r="DF60" s="141" t="n">
        <v>0</v>
      </c>
      <c r="DG60" s="141" t="n">
        <v>2500</v>
      </c>
      <c r="DH60" s="141" t="n">
        <v>0</v>
      </c>
      <c r="DI60" s="141" t="n">
        <v>0</v>
      </c>
      <c r="DJ60" s="141" t="n">
        <v>0</v>
      </c>
      <c r="DK60" s="141" t="n">
        <v>0</v>
      </c>
      <c r="DL60" s="141" t="n">
        <v>548.99</v>
      </c>
      <c r="DM60" s="141" t="n">
        <v>0</v>
      </c>
      <c r="DN60" s="141" t="n">
        <v>0</v>
      </c>
      <c r="DO60" s="141" t="n">
        <v>0</v>
      </c>
      <c r="DP60" s="141" t="n">
        <v>11247</v>
      </c>
      <c r="DQ60" s="141" t="n">
        <v>0</v>
      </c>
      <c r="DR60" s="141" t="n">
        <v>0</v>
      </c>
      <c r="DS60" s="141" t="n">
        <v>0</v>
      </c>
      <c r="DT60" s="141" t="n">
        <v>0</v>
      </c>
      <c r="DU60" s="141" t="n">
        <v>0</v>
      </c>
      <c r="DV60" s="141" t="n">
        <v>0</v>
      </c>
      <c r="DW60" s="141" t="n">
        <v>108</v>
      </c>
      <c r="DX60" s="141" t="n">
        <v>26000</v>
      </c>
      <c r="DY60" s="141" t="n">
        <v>0</v>
      </c>
      <c r="DZ60" s="141" t="n">
        <v>0</v>
      </c>
      <c r="EA60" s="141" t="n">
        <v>28000</v>
      </c>
      <c r="EB60" s="141" t="n">
        <v>40115.2143</v>
      </c>
      <c r="EC60" s="141" t="n">
        <v>0</v>
      </c>
      <c r="ED60" s="141" t="n">
        <v>18694.5</v>
      </c>
      <c r="EE60" s="141" t="n">
        <v>0</v>
      </c>
      <c r="EF60" s="141" t="n">
        <v>9000</v>
      </c>
      <c r="EG60" s="141" t="n">
        <v>12000</v>
      </c>
      <c r="EH60" s="0"/>
      <c r="EI60" s="109" t="n">
        <f aca="false">ROUND(SUM(F60:EG60),5)</f>
        <v>571534.155</v>
      </c>
      <c r="EK60" s="139" t="n">
        <v>5610.1815</v>
      </c>
      <c r="EM60" s="140" t="n">
        <v>0</v>
      </c>
      <c r="EN60" s="140" t="n">
        <v>0</v>
      </c>
      <c r="EO60" s="140" t="n">
        <v>0</v>
      </c>
      <c r="EP60" s="140" t="n">
        <v>0</v>
      </c>
      <c r="EQ60" s="140" t="n">
        <v>0</v>
      </c>
      <c r="ER60" s="140" t="n">
        <v>0</v>
      </c>
      <c r="ES60" s="140" t="n">
        <v>0</v>
      </c>
      <c r="ET60" s="140" t="n">
        <v>0</v>
      </c>
      <c r="EU60" s="140" t="n">
        <v>0</v>
      </c>
      <c r="EV60" s="140" t="n">
        <v>0</v>
      </c>
      <c r="EW60" s="140" t="n">
        <v>0</v>
      </c>
      <c r="EX60" s="140" t="n">
        <v>0</v>
      </c>
      <c r="EY60" s="140" t="n">
        <v>0</v>
      </c>
      <c r="EZ60" s="140" t="n">
        <v>0</v>
      </c>
      <c r="FA60" s="140" t="n">
        <v>0</v>
      </c>
      <c r="FB60" s="140" t="n">
        <v>0</v>
      </c>
      <c r="FC60" s="140" t="n">
        <v>0</v>
      </c>
      <c r="FD60" s="140" t="n">
        <v>0</v>
      </c>
      <c r="FE60" s="140" t="n">
        <v>0</v>
      </c>
      <c r="FF60" s="140" t="n">
        <v>0</v>
      </c>
      <c r="FG60" s="140" t="n">
        <v>0</v>
      </c>
      <c r="FH60" s="140" t="n">
        <v>0</v>
      </c>
      <c r="FI60" s="140" t="n">
        <v>0</v>
      </c>
      <c r="FJ60" s="140" t="n">
        <v>0</v>
      </c>
      <c r="FK60" s="140" t="n">
        <v>0</v>
      </c>
      <c r="FL60" s="140" t="n">
        <v>0</v>
      </c>
      <c r="FM60" s="140" t="n">
        <v>0</v>
      </c>
      <c r="FN60" s="140" t="n">
        <v>0</v>
      </c>
      <c r="FO60" s="140" t="n">
        <v>0</v>
      </c>
      <c r="FP60" s="140" t="n">
        <v>0</v>
      </c>
      <c r="FQ60" s="140" t="n">
        <v>0</v>
      </c>
      <c r="FR60" s="140" t="n">
        <v>0</v>
      </c>
      <c r="FS60" s="140" t="n">
        <v>0</v>
      </c>
      <c r="FT60" s="140" t="n">
        <v>0</v>
      </c>
      <c r="FU60" s="140" t="n">
        <v>0</v>
      </c>
      <c r="FV60" s="140" t="n">
        <v>0</v>
      </c>
      <c r="FW60" s="140" t="n">
        <v>0</v>
      </c>
      <c r="FX60" s="140" t="n">
        <v>0</v>
      </c>
      <c r="FY60" s="140" t="n">
        <v>0</v>
      </c>
      <c r="FZ60" s="140" t="n">
        <v>0</v>
      </c>
      <c r="GA60" s="140" t="n">
        <v>0</v>
      </c>
      <c r="GB60" s="140" t="n">
        <v>0</v>
      </c>
      <c r="GC60" s="140" t="n">
        <v>0</v>
      </c>
      <c r="GD60" s="140" t="n">
        <v>0</v>
      </c>
      <c r="GE60" s="140" t="n">
        <v>0</v>
      </c>
      <c r="GF60" s="140" t="n">
        <v>0</v>
      </c>
      <c r="GG60" s="140" t="n">
        <v>0</v>
      </c>
      <c r="GH60" s="140" t="n">
        <v>0</v>
      </c>
      <c r="GI60" s="140" t="n">
        <v>0</v>
      </c>
      <c r="GJ60" s="140" t="n">
        <v>0</v>
      </c>
      <c r="GK60" s="140" t="n">
        <v>0</v>
      </c>
      <c r="GL60" s="140" t="n">
        <v>0</v>
      </c>
      <c r="GM60" s="140" t="n">
        <v>0</v>
      </c>
      <c r="GN60" s="140" t="n">
        <v>0</v>
      </c>
      <c r="GO60" s="140" t="n">
        <v>0</v>
      </c>
      <c r="GP60" s="140" t="n">
        <v>0</v>
      </c>
      <c r="GQ60" s="140" t="n">
        <v>0</v>
      </c>
      <c r="GR60" s="140" t="n">
        <v>0</v>
      </c>
      <c r="GS60" s="140" t="n">
        <v>0</v>
      </c>
      <c r="GT60" s="140" t="n">
        <v>0</v>
      </c>
      <c r="GU60" s="140" t="n">
        <v>0</v>
      </c>
      <c r="GV60" s="140" t="n">
        <v>0</v>
      </c>
      <c r="GW60" s="140" t="n">
        <v>0</v>
      </c>
      <c r="GX60" s="140" t="n">
        <v>0</v>
      </c>
      <c r="GY60" s="140" t="n">
        <v>0</v>
      </c>
      <c r="GZ60" s="140" t="n">
        <v>0</v>
      </c>
      <c r="HA60" s="140" t="n">
        <v>0</v>
      </c>
      <c r="HB60" s="140" t="n">
        <v>0</v>
      </c>
      <c r="HC60" s="140" t="n">
        <v>0</v>
      </c>
      <c r="HD60" s="140" t="n">
        <v>0</v>
      </c>
      <c r="HE60" s="140" t="n">
        <v>0</v>
      </c>
      <c r="HF60" s="140" t="n">
        <v>0</v>
      </c>
      <c r="HG60" s="140" t="n">
        <v>0</v>
      </c>
      <c r="HH60" s="140" t="n">
        <v>0</v>
      </c>
      <c r="HI60" s="140" t="n">
        <v>0</v>
      </c>
      <c r="HJ60" s="140" t="n">
        <v>0</v>
      </c>
      <c r="HK60" s="140" t="n">
        <v>0</v>
      </c>
      <c r="HL60" s="140" t="n">
        <v>0</v>
      </c>
      <c r="HM60" s="140" t="n">
        <v>0</v>
      </c>
      <c r="HN60" s="140" t="n">
        <v>0</v>
      </c>
      <c r="HO60" s="140" t="n">
        <v>0</v>
      </c>
      <c r="HP60" s="140" t="n">
        <v>0</v>
      </c>
      <c r="HQ60" s="140" t="n">
        <v>0</v>
      </c>
      <c r="HR60" s="140" t="n">
        <v>0</v>
      </c>
      <c r="HS60" s="140" t="n">
        <v>0</v>
      </c>
      <c r="HT60" s="140" t="n">
        <v>0</v>
      </c>
      <c r="HU60" s="140" t="n">
        <v>0</v>
      </c>
      <c r="HV60" s="140" t="n">
        <v>0</v>
      </c>
      <c r="HW60" s="140" t="n">
        <v>0</v>
      </c>
      <c r="HX60" s="140" t="n">
        <v>0</v>
      </c>
      <c r="HY60" s="140" t="n">
        <v>0</v>
      </c>
      <c r="HZ60" s="140" t="n">
        <v>0</v>
      </c>
      <c r="IA60" s="140" t="n">
        <v>0</v>
      </c>
      <c r="IB60" s="140" t="n">
        <v>0</v>
      </c>
      <c r="IC60" s="140" t="n">
        <v>0</v>
      </c>
      <c r="ID60" s="140" t="n">
        <v>0</v>
      </c>
      <c r="IE60" s="140" t="n">
        <v>0</v>
      </c>
      <c r="IF60" s="140" t="n">
        <v>0</v>
      </c>
      <c r="IG60" s="140" t="n">
        <v>0</v>
      </c>
      <c r="IH60" s="140" t="n">
        <v>0</v>
      </c>
      <c r="II60" s="140" t="n">
        <v>0</v>
      </c>
      <c r="IJ60" s="140" t="n">
        <v>0</v>
      </c>
      <c r="IK60" s="140" t="n">
        <v>0</v>
      </c>
      <c r="IL60" s="140" t="n">
        <v>0</v>
      </c>
      <c r="IM60" s="140" t="n">
        <v>0</v>
      </c>
      <c r="IN60" s="140" t="n">
        <v>0</v>
      </c>
      <c r="IO60" s="140" t="n">
        <v>0</v>
      </c>
      <c r="IP60" s="140" t="n">
        <v>0</v>
      </c>
      <c r="IQ60" s="140" t="n">
        <v>0</v>
      </c>
      <c r="IR60" s="140" t="n">
        <v>0</v>
      </c>
      <c r="IS60" s="140" t="n">
        <v>0</v>
      </c>
      <c r="IT60" s="140" t="n">
        <v>0</v>
      </c>
      <c r="IU60" s="140" t="n">
        <v>0</v>
      </c>
      <c r="IV60" s="140" t="n">
        <v>0</v>
      </c>
      <c r="IW60" s="140" t="n">
        <v>0</v>
      </c>
      <c r="IX60" s="140" t="n">
        <v>0</v>
      </c>
      <c r="IY60" s="140" t="n">
        <v>0</v>
      </c>
      <c r="IZ60" s="140" t="n">
        <v>0</v>
      </c>
      <c r="JA60" s="140" t="n">
        <v>0</v>
      </c>
      <c r="JB60" s="140" t="n">
        <v>0</v>
      </c>
      <c r="JC60" s="140" t="n">
        <v>0</v>
      </c>
      <c r="JD60" s="140" t="n">
        <v>0</v>
      </c>
      <c r="JE60" s="140" t="n">
        <v>0</v>
      </c>
      <c r="JF60" s="140" t="n">
        <v>0</v>
      </c>
      <c r="JG60" s="140" t="n">
        <v>0</v>
      </c>
      <c r="JH60" s="140" t="n">
        <v>0</v>
      </c>
      <c r="JI60" s="140" t="n">
        <v>0</v>
      </c>
      <c r="JJ60" s="140" t="n">
        <v>0</v>
      </c>
      <c r="JK60" s="140" t="n">
        <v>0</v>
      </c>
      <c r="JL60" s="140" t="n">
        <v>0</v>
      </c>
      <c r="JM60" s="140" t="n">
        <v>0</v>
      </c>
      <c r="JN60" s="140" t="n">
        <v>0</v>
      </c>
      <c r="JO60" s="140" t="n">
        <v>0</v>
      </c>
      <c r="JP60" s="140" t="n">
        <v>0</v>
      </c>
    </row>
    <row r="61" customFormat="false" ht="14.9" hidden="false" customHeight="false" outlineLevel="0" collapsed="false">
      <c r="A61" s="76"/>
      <c r="B61" s="76"/>
      <c r="C61" s="76"/>
      <c r="D61" s="76"/>
      <c r="E61" s="76" t="s">
        <v>102</v>
      </c>
      <c r="F61" s="141" t="n">
        <v>0</v>
      </c>
      <c r="G61" s="141" t="n">
        <v>0</v>
      </c>
      <c r="H61" s="141" t="n">
        <v>1250</v>
      </c>
      <c r="I61" s="141" t="n">
        <v>0</v>
      </c>
      <c r="J61" s="141" t="n">
        <v>0</v>
      </c>
      <c r="K61" s="141" t="n">
        <v>0</v>
      </c>
      <c r="L61" s="141" t="n">
        <v>0</v>
      </c>
      <c r="M61" s="141" t="n">
        <v>0</v>
      </c>
      <c r="N61" s="141" t="n">
        <v>250</v>
      </c>
      <c r="O61" s="141" t="n">
        <v>0</v>
      </c>
      <c r="P61" s="141" t="n">
        <v>0</v>
      </c>
      <c r="Q61" s="141" t="n">
        <v>0</v>
      </c>
      <c r="R61" s="141" t="n">
        <v>0</v>
      </c>
      <c r="S61" s="141" t="n">
        <v>0</v>
      </c>
      <c r="T61" s="141" t="n">
        <v>0</v>
      </c>
      <c r="U61" s="141" t="n">
        <v>300</v>
      </c>
      <c r="V61" s="141" t="n">
        <v>0</v>
      </c>
      <c r="W61" s="141" t="n">
        <v>0</v>
      </c>
      <c r="X61" s="141" t="n">
        <v>0</v>
      </c>
      <c r="Y61" s="141" t="n">
        <v>0</v>
      </c>
      <c r="Z61" s="141" t="n">
        <v>0</v>
      </c>
      <c r="AA61" s="141" t="n">
        <v>546</v>
      </c>
      <c r="AB61" s="141" t="n">
        <v>0</v>
      </c>
      <c r="AC61" s="141" t="n">
        <v>0</v>
      </c>
      <c r="AD61" s="141" t="n">
        <v>0</v>
      </c>
      <c r="AE61" s="141" t="n">
        <v>0</v>
      </c>
      <c r="AF61" s="141" t="n">
        <v>0</v>
      </c>
      <c r="AG61" s="141" t="n">
        <v>0</v>
      </c>
      <c r="AH61" s="141" t="n">
        <v>0</v>
      </c>
      <c r="AI61" s="141" t="n">
        <v>0</v>
      </c>
      <c r="AJ61" s="141" t="n">
        <v>0</v>
      </c>
      <c r="AK61" s="141" t="n">
        <v>0</v>
      </c>
      <c r="AL61" s="141" t="n">
        <v>0</v>
      </c>
      <c r="AM61" s="141" t="n">
        <v>0</v>
      </c>
      <c r="AN61" s="141" t="n">
        <v>0</v>
      </c>
      <c r="AO61" s="141" t="n">
        <v>0</v>
      </c>
      <c r="AP61" s="141" t="n">
        <v>1700</v>
      </c>
      <c r="AQ61" s="141" t="n">
        <v>0</v>
      </c>
      <c r="AR61" s="141" t="n">
        <v>0</v>
      </c>
      <c r="AS61" s="141" t="n">
        <v>0</v>
      </c>
      <c r="AT61" s="141" t="n">
        <v>0</v>
      </c>
      <c r="AU61" s="141" t="n">
        <v>0</v>
      </c>
      <c r="AV61" s="141" t="n">
        <v>0</v>
      </c>
      <c r="AW61" s="141" t="n">
        <v>0</v>
      </c>
      <c r="AX61" s="141" t="n">
        <v>0</v>
      </c>
      <c r="AY61" s="141" t="n">
        <v>0</v>
      </c>
      <c r="AZ61" s="141" t="n">
        <v>0</v>
      </c>
      <c r="BA61" s="141" t="n">
        <v>0</v>
      </c>
      <c r="BB61" s="141" t="n">
        <v>650</v>
      </c>
      <c r="BC61" s="141" t="n">
        <v>0</v>
      </c>
      <c r="BD61" s="141" t="n">
        <v>0</v>
      </c>
      <c r="BE61" s="141" t="n">
        <v>0</v>
      </c>
      <c r="BF61" s="141" t="n">
        <v>63.7055</v>
      </c>
      <c r="BG61" s="141" t="n">
        <v>0</v>
      </c>
      <c r="BH61" s="141" t="n">
        <v>0</v>
      </c>
      <c r="BI61" s="141" t="n">
        <v>0</v>
      </c>
      <c r="BJ61" s="141" t="n">
        <v>0</v>
      </c>
      <c r="BK61" s="141" t="n">
        <v>0</v>
      </c>
      <c r="BL61" s="141" t="n">
        <v>0</v>
      </c>
      <c r="BM61" s="141" t="n">
        <v>0</v>
      </c>
      <c r="BN61" s="141" t="n">
        <v>0</v>
      </c>
      <c r="BO61" s="141" t="n">
        <v>0</v>
      </c>
      <c r="BP61" s="141" t="n">
        <v>0</v>
      </c>
      <c r="BQ61" s="141" t="n">
        <v>0</v>
      </c>
      <c r="BR61" s="141" t="n">
        <v>0</v>
      </c>
      <c r="BS61" s="141" t="n">
        <v>0</v>
      </c>
      <c r="BT61" s="141" t="n">
        <v>0</v>
      </c>
      <c r="BU61" s="141" t="n">
        <v>0</v>
      </c>
      <c r="BV61" s="141" t="n">
        <v>0</v>
      </c>
      <c r="BW61" s="141" t="n">
        <v>0</v>
      </c>
      <c r="BX61" s="141" t="n">
        <v>0</v>
      </c>
      <c r="BY61" s="141" t="n">
        <v>0</v>
      </c>
      <c r="BZ61" s="141" t="n">
        <v>95.3471</v>
      </c>
      <c r="CA61" s="141" t="n">
        <v>0</v>
      </c>
      <c r="CB61" s="141" t="n">
        <v>0</v>
      </c>
      <c r="CC61" s="141" t="n">
        <v>0</v>
      </c>
      <c r="CD61" s="141" t="n">
        <v>0</v>
      </c>
      <c r="CE61" s="141" t="n">
        <v>300</v>
      </c>
      <c r="CF61" s="141" t="n">
        <v>0</v>
      </c>
      <c r="CG61" s="141" t="n">
        <v>0</v>
      </c>
      <c r="CH61" s="141" t="n">
        <v>0</v>
      </c>
      <c r="CI61" s="141" t="n">
        <v>223.098</v>
      </c>
      <c r="CJ61" s="141" t="n">
        <v>-2059.9279</v>
      </c>
      <c r="CK61" s="141" t="n">
        <v>0</v>
      </c>
      <c r="CL61" s="141"/>
      <c r="CM61" s="141" t="n">
        <v>0</v>
      </c>
      <c r="CN61" s="141" t="n">
        <v>0</v>
      </c>
      <c r="CO61" s="141" t="n">
        <v>0</v>
      </c>
      <c r="CP61" s="141" t="n">
        <v>0</v>
      </c>
      <c r="CQ61" s="141" t="n">
        <v>0</v>
      </c>
      <c r="CR61" s="141" t="n">
        <v>0</v>
      </c>
      <c r="CS61" s="141" t="n">
        <v>0</v>
      </c>
      <c r="CT61" s="141" t="n">
        <v>0</v>
      </c>
      <c r="CU61" s="141" t="n">
        <v>633.6972</v>
      </c>
      <c r="CV61" s="141" t="n">
        <v>0</v>
      </c>
      <c r="CW61" s="141" t="n">
        <v>0</v>
      </c>
      <c r="CX61" s="141" t="n">
        <v>0</v>
      </c>
      <c r="CY61" s="141" t="n">
        <v>0</v>
      </c>
      <c r="CZ61" s="141" t="n">
        <v>0</v>
      </c>
      <c r="DA61" s="141" t="n">
        <v>2500</v>
      </c>
      <c r="DB61" s="141" t="n">
        <v>0</v>
      </c>
      <c r="DC61" s="141" t="n">
        <v>300</v>
      </c>
      <c r="DD61" s="141" t="n">
        <v>0</v>
      </c>
      <c r="DE61" s="141" t="n">
        <v>0</v>
      </c>
      <c r="DF61" s="141" t="n">
        <v>0</v>
      </c>
      <c r="DG61" s="141" t="n">
        <v>0</v>
      </c>
      <c r="DH61" s="141" t="n">
        <v>0</v>
      </c>
      <c r="DI61" s="141" t="n">
        <v>0</v>
      </c>
      <c r="DJ61" s="141" t="n">
        <v>0</v>
      </c>
      <c r="DK61" s="141" t="n">
        <v>0</v>
      </c>
      <c r="DL61" s="141" t="n">
        <v>0</v>
      </c>
      <c r="DM61" s="141" t="n">
        <v>0</v>
      </c>
      <c r="DN61" s="141" t="n">
        <v>0</v>
      </c>
      <c r="DO61" s="141" t="n">
        <v>0</v>
      </c>
      <c r="DP61" s="141"/>
      <c r="DQ61" s="141" t="n">
        <v>0</v>
      </c>
      <c r="DR61" s="141" t="n">
        <v>0</v>
      </c>
      <c r="DS61" s="141" t="n">
        <v>0</v>
      </c>
      <c r="DT61" s="141" t="n">
        <v>0</v>
      </c>
      <c r="DU61" s="141" t="n">
        <v>0</v>
      </c>
      <c r="DV61" s="141" t="n">
        <v>0</v>
      </c>
      <c r="DW61" s="141" t="n">
        <v>0</v>
      </c>
      <c r="DX61" s="141" t="n">
        <v>141.5323</v>
      </c>
      <c r="DY61" s="141" t="n">
        <v>0</v>
      </c>
      <c r="DZ61" s="141" t="n">
        <v>0</v>
      </c>
      <c r="EA61" s="141" t="n">
        <v>2.9767</v>
      </c>
      <c r="EB61" s="141" t="n">
        <v>2223.6464</v>
      </c>
      <c r="EC61" s="141" t="n">
        <v>0</v>
      </c>
      <c r="ED61" s="141" t="n">
        <v>0</v>
      </c>
      <c r="EE61" s="141" t="n">
        <v>0</v>
      </c>
      <c r="EF61" s="141" t="n">
        <v>0</v>
      </c>
      <c r="EG61" s="141" t="n">
        <v>0</v>
      </c>
      <c r="EH61" s="0"/>
      <c r="EI61" s="109" t="n">
        <f aca="false">ROUND(SUM(F61:EG61),5)</f>
        <v>9120.0753</v>
      </c>
      <c r="EK61" s="139" t="n">
        <v>25317.6</v>
      </c>
      <c r="EM61" s="140" t="n">
        <v>0</v>
      </c>
      <c r="EN61" s="140" t="n">
        <v>0</v>
      </c>
      <c r="EO61" s="140" t="n">
        <v>0</v>
      </c>
      <c r="EP61" s="140" t="n">
        <v>0</v>
      </c>
      <c r="EQ61" s="140" t="n">
        <v>0</v>
      </c>
      <c r="ER61" s="140" t="n">
        <v>0</v>
      </c>
      <c r="ES61" s="140" t="n">
        <v>0</v>
      </c>
      <c r="ET61" s="140" t="n">
        <v>0</v>
      </c>
      <c r="EU61" s="140" t="n">
        <v>0</v>
      </c>
      <c r="EV61" s="140" t="n">
        <v>0</v>
      </c>
      <c r="EW61" s="140" t="n">
        <v>0</v>
      </c>
      <c r="EX61" s="140" t="n">
        <v>0</v>
      </c>
      <c r="EY61" s="140" t="n">
        <v>0</v>
      </c>
      <c r="EZ61" s="140" t="n">
        <v>0</v>
      </c>
      <c r="FA61" s="140" t="n">
        <v>0</v>
      </c>
      <c r="FB61" s="140" t="n">
        <v>0</v>
      </c>
      <c r="FC61" s="140" t="n">
        <v>0</v>
      </c>
      <c r="FD61" s="140" t="n">
        <v>0</v>
      </c>
      <c r="FE61" s="140" t="n">
        <v>0</v>
      </c>
      <c r="FF61" s="140" t="n">
        <v>0</v>
      </c>
      <c r="FG61" s="140" t="n">
        <v>0</v>
      </c>
      <c r="FH61" s="140" t="n">
        <v>0</v>
      </c>
      <c r="FI61" s="140" t="n">
        <v>0</v>
      </c>
      <c r="FJ61" s="140" t="n">
        <v>0</v>
      </c>
      <c r="FK61" s="140" t="n">
        <v>0</v>
      </c>
      <c r="FL61" s="140" t="n">
        <v>0</v>
      </c>
      <c r="FM61" s="140" t="n">
        <v>0</v>
      </c>
      <c r="FN61" s="140" t="n">
        <v>0</v>
      </c>
      <c r="FO61" s="140" t="n">
        <v>0</v>
      </c>
      <c r="FP61" s="140" t="n">
        <v>0</v>
      </c>
      <c r="FQ61" s="140" t="n">
        <v>0</v>
      </c>
      <c r="FR61" s="140" t="n">
        <v>0</v>
      </c>
      <c r="FS61" s="140" t="n">
        <v>0</v>
      </c>
      <c r="FT61" s="140" t="n">
        <v>0</v>
      </c>
      <c r="FU61" s="140" t="n">
        <v>0</v>
      </c>
      <c r="FV61" s="140" t="n">
        <v>0</v>
      </c>
      <c r="FW61" s="140" t="n">
        <v>0</v>
      </c>
      <c r="FX61" s="140" t="n">
        <v>0</v>
      </c>
      <c r="FY61" s="140" t="n">
        <v>0</v>
      </c>
      <c r="FZ61" s="140" t="n">
        <v>0</v>
      </c>
      <c r="GA61" s="140" t="n">
        <v>0</v>
      </c>
      <c r="GB61" s="140" t="n">
        <v>0</v>
      </c>
      <c r="GC61" s="140" t="n">
        <v>0</v>
      </c>
      <c r="GD61" s="140" t="n">
        <v>0</v>
      </c>
      <c r="GE61" s="140" t="n">
        <v>0</v>
      </c>
      <c r="GF61" s="140" t="n">
        <v>0</v>
      </c>
      <c r="GG61" s="140" t="n">
        <v>0</v>
      </c>
      <c r="GH61" s="140" t="n">
        <v>0</v>
      </c>
      <c r="GI61" s="140" t="n">
        <v>0</v>
      </c>
      <c r="GJ61" s="140" t="n">
        <v>0</v>
      </c>
      <c r="GK61" s="140" t="n">
        <v>0</v>
      </c>
      <c r="GL61" s="140" t="n">
        <v>0</v>
      </c>
      <c r="GM61" s="140" t="n">
        <v>0</v>
      </c>
      <c r="GN61" s="140" t="n">
        <v>0</v>
      </c>
      <c r="GO61" s="140" t="n">
        <v>0</v>
      </c>
      <c r="GP61" s="140" t="n">
        <v>0</v>
      </c>
      <c r="GQ61" s="140" t="n">
        <v>0</v>
      </c>
      <c r="GR61" s="140" t="n">
        <v>0</v>
      </c>
      <c r="GS61" s="140" t="n">
        <v>0</v>
      </c>
      <c r="GT61" s="140" t="n">
        <v>0</v>
      </c>
      <c r="GU61" s="140" t="n">
        <v>0</v>
      </c>
      <c r="GV61" s="140" t="n">
        <v>0</v>
      </c>
      <c r="GW61" s="140" t="n">
        <v>0</v>
      </c>
      <c r="GX61" s="140" t="n">
        <v>0</v>
      </c>
      <c r="GY61" s="140" t="n">
        <v>0</v>
      </c>
      <c r="GZ61" s="140" t="n">
        <v>0</v>
      </c>
      <c r="HA61" s="140" t="n">
        <v>0</v>
      </c>
      <c r="HB61" s="140" t="n">
        <v>0</v>
      </c>
      <c r="HC61" s="140" t="n">
        <v>0</v>
      </c>
      <c r="HD61" s="140" t="n">
        <v>0</v>
      </c>
      <c r="HE61" s="140" t="n">
        <v>0</v>
      </c>
      <c r="HF61" s="140" t="n">
        <v>0</v>
      </c>
      <c r="HG61" s="140" t="n">
        <v>0</v>
      </c>
      <c r="HH61" s="140" t="n">
        <v>0</v>
      </c>
      <c r="HI61" s="140" t="n">
        <v>0</v>
      </c>
      <c r="HJ61" s="140" t="n">
        <v>0</v>
      </c>
      <c r="HK61" s="140" t="n">
        <v>0</v>
      </c>
      <c r="HL61" s="140" t="n">
        <v>0</v>
      </c>
      <c r="HM61" s="140" t="n">
        <v>0</v>
      </c>
      <c r="HN61" s="140" t="n">
        <v>0</v>
      </c>
      <c r="HO61" s="140" t="n">
        <v>0</v>
      </c>
      <c r="HP61" s="140" t="n">
        <v>0</v>
      </c>
      <c r="HQ61" s="140" t="n">
        <v>0</v>
      </c>
      <c r="HR61" s="140" t="n">
        <v>0</v>
      </c>
      <c r="HS61" s="140" t="n">
        <v>0</v>
      </c>
      <c r="HT61" s="140" t="n">
        <v>0</v>
      </c>
      <c r="HU61" s="140" t="n">
        <v>0</v>
      </c>
      <c r="HV61" s="140" t="n">
        <v>0</v>
      </c>
      <c r="HW61" s="140" t="n">
        <v>0</v>
      </c>
      <c r="HX61" s="140" t="n">
        <v>0</v>
      </c>
      <c r="HY61" s="140" t="n">
        <v>0</v>
      </c>
      <c r="HZ61" s="140" t="n">
        <v>0</v>
      </c>
      <c r="IA61" s="140" t="n">
        <v>0</v>
      </c>
      <c r="IB61" s="140" t="n">
        <v>0</v>
      </c>
      <c r="IC61" s="140" t="n">
        <v>0</v>
      </c>
      <c r="ID61" s="140" t="n">
        <v>0</v>
      </c>
      <c r="IE61" s="140" t="n">
        <v>0</v>
      </c>
      <c r="IF61" s="140" t="n">
        <v>0</v>
      </c>
      <c r="IG61" s="140" t="n">
        <v>0</v>
      </c>
      <c r="IH61" s="140" t="n">
        <v>0</v>
      </c>
      <c r="II61" s="140" t="n">
        <v>0</v>
      </c>
      <c r="IJ61" s="140" t="n">
        <v>0</v>
      </c>
      <c r="IK61" s="140" t="n">
        <v>0</v>
      </c>
      <c r="IL61" s="140" t="n">
        <v>0</v>
      </c>
      <c r="IM61" s="140" t="n">
        <v>0</v>
      </c>
      <c r="IN61" s="140" t="n">
        <v>0</v>
      </c>
      <c r="IO61" s="140" t="n">
        <v>0</v>
      </c>
      <c r="IP61" s="140" t="n">
        <v>0</v>
      </c>
      <c r="IQ61" s="140" t="n">
        <v>0</v>
      </c>
      <c r="IR61" s="140" t="n">
        <v>0</v>
      </c>
      <c r="IS61" s="140" t="n">
        <v>0</v>
      </c>
      <c r="IT61" s="140" t="n">
        <v>0</v>
      </c>
      <c r="IU61" s="140" t="n">
        <v>0</v>
      </c>
      <c r="IV61" s="140" t="n">
        <v>0</v>
      </c>
      <c r="IW61" s="140" t="n">
        <v>0</v>
      </c>
      <c r="IX61" s="140" t="n">
        <v>0</v>
      </c>
      <c r="IY61" s="140" t="n">
        <v>0</v>
      </c>
      <c r="IZ61" s="140" t="n">
        <v>0</v>
      </c>
      <c r="JA61" s="140" t="n">
        <v>0</v>
      </c>
      <c r="JB61" s="140" t="n">
        <v>0</v>
      </c>
      <c r="JC61" s="140" t="n">
        <v>0</v>
      </c>
      <c r="JD61" s="140" t="n">
        <v>0</v>
      </c>
      <c r="JE61" s="140" t="n">
        <v>0</v>
      </c>
      <c r="JF61" s="140" t="n">
        <v>0</v>
      </c>
      <c r="JG61" s="140" t="n">
        <v>0</v>
      </c>
      <c r="JH61" s="140" t="n">
        <v>0</v>
      </c>
      <c r="JI61" s="140" t="n">
        <v>0</v>
      </c>
      <c r="JJ61" s="140" t="n">
        <v>0</v>
      </c>
      <c r="JK61" s="140" t="n">
        <v>0</v>
      </c>
      <c r="JL61" s="140" t="n">
        <v>0</v>
      </c>
      <c r="JM61" s="140" t="n">
        <v>0</v>
      </c>
      <c r="JN61" s="140" t="n">
        <v>0</v>
      </c>
      <c r="JO61" s="140" t="n">
        <v>0</v>
      </c>
      <c r="JP61" s="140" t="n">
        <v>0</v>
      </c>
    </row>
    <row r="62" customFormat="false" ht="14.9" hidden="false" customHeight="false" outlineLevel="0" collapsed="false">
      <c r="A62" s="76"/>
      <c r="B62" s="76"/>
      <c r="C62" s="76"/>
      <c r="D62" s="76"/>
      <c r="E62" s="76" t="s">
        <v>103</v>
      </c>
      <c r="F62" s="142" t="n">
        <v>0</v>
      </c>
      <c r="G62" s="142" t="n">
        <v>0</v>
      </c>
      <c r="H62" s="142" t="n">
        <v>0</v>
      </c>
      <c r="I62" s="142" t="n">
        <v>0</v>
      </c>
      <c r="J62" s="142" t="n">
        <v>0</v>
      </c>
      <c r="K62" s="142" t="n">
        <v>0</v>
      </c>
      <c r="L62" s="142" t="n">
        <v>0</v>
      </c>
      <c r="M62" s="142" t="n">
        <v>0</v>
      </c>
      <c r="N62" s="142" t="n">
        <v>0</v>
      </c>
      <c r="O62" s="142" t="n">
        <v>0</v>
      </c>
      <c r="P62" s="142" t="n">
        <v>0</v>
      </c>
      <c r="Q62" s="142" t="n">
        <v>0</v>
      </c>
      <c r="R62" s="142" t="n">
        <v>0</v>
      </c>
      <c r="S62" s="142" t="n">
        <v>0</v>
      </c>
      <c r="T62" s="142" t="n">
        <v>0</v>
      </c>
      <c r="U62" s="142" t="n">
        <v>0</v>
      </c>
      <c r="V62" s="142" t="n">
        <v>0</v>
      </c>
      <c r="W62" s="142" t="n">
        <v>250</v>
      </c>
      <c r="X62" s="142" t="n">
        <v>0</v>
      </c>
      <c r="Y62" s="142" t="n">
        <v>0</v>
      </c>
      <c r="Z62" s="142" t="n">
        <v>0</v>
      </c>
      <c r="AA62" s="142" t="n">
        <v>0</v>
      </c>
      <c r="AB62" s="142" t="n">
        <v>0</v>
      </c>
      <c r="AC62" s="142" t="n">
        <v>0</v>
      </c>
      <c r="AD62" s="142" t="n">
        <v>0</v>
      </c>
      <c r="AE62" s="142" t="n">
        <v>0</v>
      </c>
      <c r="AF62" s="142" t="n">
        <v>0</v>
      </c>
      <c r="AG62" s="142" t="n">
        <v>250</v>
      </c>
      <c r="AH62" s="142" t="n">
        <v>0</v>
      </c>
      <c r="AI62" s="142" t="n">
        <v>0</v>
      </c>
      <c r="AJ62" s="142" t="n">
        <v>0</v>
      </c>
      <c r="AK62" s="142" t="n">
        <v>0</v>
      </c>
      <c r="AL62" s="142" t="n">
        <v>0</v>
      </c>
      <c r="AM62" s="142" t="n">
        <v>0</v>
      </c>
      <c r="AN62" s="142" t="n">
        <v>0</v>
      </c>
      <c r="AO62" s="142" t="n">
        <v>0</v>
      </c>
      <c r="AP62" s="142" t="n">
        <v>0</v>
      </c>
      <c r="AQ62" s="142" t="n">
        <v>0</v>
      </c>
      <c r="AR62" s="142" t="n">
        <v>0</v>
      </c>
      <c r="AS62" s="142" t="n">
        <v>0</v>
      </c>
      <c r="AT62" s="142" t="n">
        <v>0</v>
      </c>
      <c r="AU62" s="142" t="n">
        <v>0</v>
      </c>
      <c r="AV62" s="142" t="n">
        <v>0</v>
      </c>
      <c r="AW62" s="142" t="n">
        <v>0</v>
      </c>
      <c r="AX62" s="142" t="n">
        <v>250</v>
      </c>
      <c r="AY62" s="142" t="n">
        <v>0</v>
      </c>
      <c r="AZ62" s="142" t="n">
        <v>0</v>
      </c>
      <c r="BA62" s="142" t="n">
        <v>0</v>
      </c>
      <c r="BB62" s="142" t="n">
        <v>0</v>
      </c>
      <c r="BC62" s="142" t="n">
        <v>0</v>
      </c>
      <c r="BD62" s="142" t="n">
        <v>0</v>
      </c>
      <c r="BE62" s="142" t="n">
        <v>0</v>
      </c>
      <c r="BF62" s="142" t="n">
        <v>250</v>
      </c>
      <c r="BG62" s="142" t="n">
        <v>500</v>
      </c>
      <c r="BH62" s="142" t="n">
        <v>0</v>
      </c>
      <c r="BI62" s="142" t="n">
        <v>0</v>
      </c>
      <c r="BJ62" s="142" t="n">
        <v>100</v>
      </c>
      <c r="BK62" s="142" t="n">
        <v>0</v>
      </c>
      <c r="BL62" s="142" t="n">
        <v>0</v>
      </c>
      <c r="BM62" s="142" t="n">
        <v>0</v>
      </c>
      <c r="BN62" s="142" t="n">
        <v>500</v>
      </c>
      <c r="BO62" s="142" t="n">
        <v>250</v>
      </c>
      <c r="BP62" s="142" t="n">
        <v>0</v>
      </c>
      <c r="BQ62" s="142" t="n">
        <v>0</v>
      </c>
      <c r="BR62" s="142" t="n">
        <v>0</v>
      </c>
      <c r="BS62" s="142" t="n">
        <v>0</v>
      </c>
      <c r="BT62" s="142" t="n">
        <v>0</v>
      </c>
      <c r="BU62" s="142" t="n">
        <v>0</v>
      </c>
      <c r="BV62" s="142" t="n">
        <v>0</v>
      </c>
      <c r="BW62" s="142" t="n">
        <v>0</v>
      </c>
      <c r="BX62" s="142" t="n">
        <v>0</v>
      </c>
      <c r="BY62" s="142" t="n">
        <v>0</v>
      </c>
      <c r="BZ62" s="142" t="n">
        <v>0</v>
      </c>
      <c r="CA62" s="142" t="n">
        <v>0</v>
      </c>
      <c r="CB62" s="142" t="n">
        <v>0</v>
      </c>
      <c r="CC62" s="142" t="n">
        <v>0</v>
      </c>
      <c r="CD62" s="142" t="n">
        <v>0</v>
      </c>
      <c r="CE62" s="142" t="n">
        <v>0</v>
      </c>
      <c r="CF62" s="142" t="n">
        <v>0</v>
      </c>
      <c r="CG62" s="142" t="n">
        <v>250</v>
      </c>
      <c r="CH62" s="142" t="n">
        <v>0</v>
      </c>
      <c r="CI62" s="142" t="n">
        <v>0</v>
      </c>
      <c r="CJ62" s="142" t="n">
        <v>500</v>
      </c>
      <c r="CK62" s="142" t="n">
        <v>0</v>
      </c>
      <c r="CL62" s="142"/>
      <c r="CM62" s="142" t="n">
        <v>0</v>
      </c>
      <c r="CN62" s="142" t="n">
        <v>0</v>
      </c>
      <c r="CO62" s="142" t="n">
        <v>0</v>
      </c>
      <c r="CP62" s="142" t="n">
        <v>0</v>
      </c>
      <c r="CQ62" s="142" t="n">
        <v>0</v>
      </c>
      <c r="CR62" s="142" t="n">
        <v>0</v>
      </c>
      <c r="CS62" s="142" t="n">
        <v>0</v>
      </c>
      <c r="CT62" s="142" t="n">
        <v>0</v>
      </c>
      <c r="CU62" s="142" t="n">
        <v>0</v>
      </c>
      <c r="CV62" s="142" t="n">
        <v>0</v>
      </c>
      <c r="CW62" s="142" t="n">
        <v>0</v>
      </c>
      <c r="CX62" s="142" t="n">
        <v>0</v>
      </c>
      <c r="CY62" s="142" t="n">
        <v>0</v>
      </c>
      <c r="CZ62" s="142" t="n">
        <v>0</v>
      </c>
      <c r="DA62" s="142" t="n">
        <v>0</v>
      </c>
      <c r="DB62" s="142" t="n">
        <v>0</v>
      </c>
      <c r="DC62" s="142" t="n">
        <v>0</v>
      </c>
      <c r="DD62" s="142" t="n">
        <v>0</v>
      </c>
      <c r="DE62" s="142" t="n">
        <v>0</v>
      </c>
      <c r="DF62" s="142" t="n">
        <v>0</v>
      </c>
      <c r="DG62" s="142" t="n">
        <v>0</v>
      </c>
      <c r="DH62" s="142" t="n">
        <v>0</v>
      </c>
      <c r="DI62" s="142" t="n">
        <v>0</v>
      </c>
      <c r="DJ62" s="142" t="n">
        <v>0</v>
      </c>
      <c r="DK62" s="142" t="n">
        <v>0</v>
      </c>
      <c r="DL62" s="142" t="n">
        <v>0</v>
      </c>
      <c r="DM62" s="142" t="n">
        <v>0</v>
      </c>
      <c r="DN62" s="142" t="n">
        <v>0</v>
      </c>
      <c r="DO62" s="142" t="n">
        <v>0</v>
      </c>
      <c r="DP62" s="142"/>
      <c r="DQ62" s="142" t="n">
        <v>0</v>
      </c>
      <c r="DR62" s="142" t="n">
        <v>0</v>
      </c>
      <c r="DS62" s="142" t="n">
        <v>0</v>
      </c>
      <c r="DT62" s="142" t="n">
        <v>0</v>
      </c>
      <c r="DU62" s="142" t="n">
        <v>0</v>
      </c>
      <c r="DV62" s="142" t="n">
        <v>0</v>
      </c>
      <c r="DW62" s="142" t="n">
        <v>0</v>
      </c>
      <c r="DX62" s="142" t="n">
        <v>0</v>
      </c>
      <c r="DY62" s="142" t="n">
        <v>0</v>
      </c>
      <c r="DZ62" s="142" t="n">
        <v>0</v>
      </c>
      <c r="EA62" s="142" t="n">
        <v>500</v>
      </c>
      <c r="EB62" s="142" t="n">
        <v>0</v>
      </c>
      <c r="EC62" s="142" t="n">
        <v>0</v>
      </c>
      <c r="ED62" s="142" t="n">
        <v>0</v>
      </c>
      <c r="EE62" s="142" t="n">
        <v>0</v>
      </c>
      <c r="EF62" s="142" t="n">
        <v>0</v>
      </c>
      <c r="EG62" s="142" t="n">
        <v>0</v>
      </c>
      <c r="EH62" s="0"/>
      <c r="EI62" s="113" t="n">
        <f aca="false">ROUND(SUM(F62:EG62),5)</f>
        <v>3600</v>
      </c>
      <c r="EK62" s="139" t="n">
        <v>176557.5</v>
      </c>
      <c r="EM62" s="140" t="n">
        <v>0</v>
      </c>
      <c r="EN62" s="140" t="n">
        <v>0</v>
      </c>
      <c r="EO62" s="140" t="n">
        <v>0</v>
      </c>
      <c r="EP62" s="140" t="n">
        <v>0</v>
      </c>
      <c r="EQ62" s="140" t="n">
        <v>0</v>
      </c>
      <c r="ER62" s="140" t="n">
        <v>0</v>
      </c>
      <c r="ES62" s="140" t="n">
        <v>0</v>
      </c>
      <c r="ET62" s="140" t="n">
        <v>0</v>
      </c>
      <c r="EU62" s="140" t="n">
        <v>0</v>
      </c>
      <c r="EV62" s="140" t="n">
        <v>0</v>
      </c>
      <c r="EW62" s="140" t="n">
        <v>0</v>
      </c>
      <c r="EX62" s="140" t="n">
        <v>0</v>
      </c>
      <c r="EY62" s="140" t="n">
        <v>0</v>
      </c>
      <c r="EZ62" s="140" t="n">
        <v>0</v>
      </c>
      <c r="FA62" s="140" t="n">
        <v>0</v>
      </c>
      <c r="FB62" s="140" t="n">
        <v>0</v>
      </c>
      <c r="FC62" s="140" t="n">
        <v>0</v>
      </c>
      <c r="FD62" s="140" t="n">
        <v>0</v>
      </c>
      <c r="FE62" s="140" t="n">
        <v>0</v>
      </c>
      <c r="FF62" s="140" t="n">
        <v>0</v>
      </c>
      <c r="FG62" s="140" t="n">
        <v>0</v>
      </c>
      <c r="FH62" s="140" t="n">
        <v>0</v>
      </c>
      <c r="FI62" s="140" t="n">
        <v>0</v>
      </c>
      <c r="FJ62" s="140" t="n">
        <v>0</v>
      </c>
      <c r="FK62" s="140" t="n">
        <v>0</v>
      </c>
      <c r="FL62" s="140" t="n">
        <v>0</v>
      </c>
      <c r="FM62" s="140" t="n">
        <v>0</v>
      </c>
      <c r="FN62" s="140" t="n">
        <v>0</v>
      </c>
      <c r="FO62" s="140" t="n">
        <v>0</v>
      </c>
      <c r="FP62" s="140" t="n">
        <v>0</v>
      </c>
      <c r="FQ62" s="140" t="n">
        <v>0</v>
      </c>
      <c r="FR62" s="140" t="n">
        <v>0</v>
      </c>
      <c r="FS62" s="140" t="n">
        <v>0</v>
      </c>
      <c r="FT62" s="140" t="n">
        <v>0</v>
      </c>
      <c r="FU62" s="140" t="n">
        <v>0</v>
      </c>
      <c r="FV62" s="140" t="n">
        <v>0</v>
      </c>
      <c r="FW62" s="140" t="n">
        <v>0</v>
      </c>
      <c r="FX62" s="140" t="n">
        <v>0</v>
      </c>
      <c r="FY62" s="140" t="n">
        <v>0</v>
      </c>
      <c r="FZ62" s="140" t="n">
        <v>0</v>
      </c>
      <c r="GA62" s="140" t="n">
        <v>0</v>
      </c>
      <c r="GB62" s="140" t="n">
        <v>0</v>
      </c>
      <c r="GC62" s="140" t="n">
        <v>0</v>
      </c>
      <c r="GD62" s="140" t="n">
        <v>0</v>
      </c>
      <c r="GE62" s="140" t="n">
        <v>0</v>
      </c>
      <c r="GF62" s="140" t="n">
        <v>0</v>
      </c>
      <c r="GG62" s="140" t="n">
        <v>0</v>
      </c>
      <c r="GH62" s="140" t="n">
        <v>0</v>
      </c>
      <c r="GI62" s="140" t="n">
        <v>0</v>
      </c>
      <c r="GJ62" s="140" t="n">
        <v>0</v>
      </c>
      <c r="GK62" s="140" t="n">
        <v>0</v>
      </c>
      <c r="GL62" s="140" t="n">
        <v>0</v>
      </c>
      <c r="GM62" s="140" t="n">
        <v>0</v>
      </c>
      <c r="GN62" s="140" t="n">
        <v>0</v>
      </c>
      <c r="GO62" s="140" t="n">
        <v>0</v>
      </c>
      <c r="GP62" s="140" t="n">
        <v>0</v>
      </c>
      <c r="GQ62" s="140" t="n">
        <v>0</v>
      </c>
      <c r="GR62" s="140" t="n">
        <v>0</v>
      </c>
      <c r="GS62" s="140" t="n">
        <v>0</v>
      </c>
      <c r="GT62" s="140" t="n">
        <v>0</v>
      </c>
      <c r="GU62" s="140" t="n">
        <v>0</v>
      </c>
      <c r="GV62" s="140" t="n">
        <v>0</v>
      </c>
      <c r="GW62" s="140" t="n">
        <v>0</v>
      </c>
      <c r="GX62" s="140" t="n">
        <v>0</v>
      </c>
      <c r="GY62" s="140" t="n">
        <v>0</v>
      </c>
      <c r="GZ62" s="140" t="n">
        <v>0</v>
      </c>
      <c r="HA62" s="140" t="n">
        <v>0</v>
      </c>
      <c r="HB62" s="140" t="n">
        <v>0</v>
      </c>
      <c r="HC62" s="140" t="n">
        <v>0</v>
      </c>
      <c r="HD62" s="140" t="n">
        <v>0</v>
      </c>
      <c r="HE62" s="140" t="n">
        <v>0</v>
      </c>
      <c r="HF62" s="140" t="n">
        <v>0</v>
      </c>
      <c r="HG62" s="140" t="n">
        <v>0</v>
      </c>
      <c r="HH62" s="140" t="n">
        <v>0</v>
      </c>
      <c r="HI62" s="140" t="n">
        <v>0</v>
      </c>
      <c r="HJ62" s="140" t="n">
        <v>0</v>
      </c>
      <c r="HK62" s="140" t="n">
        <v>0</v>
      </c>
      <c r="HL62" s="140" t="n">
        <v>0</v>
      </c>
      <c r="HM62" s="140" t="n">
        <v>0</v>
      </c>
      <c r="HN62" s="140" t="n">
        <v>0</v>
      </c>
      <c r="HO62" s="140" t="n">
        <v>0</v>
      </c>
      <c r="HP62" s="140" t="n">
        <v>0</v>
      </c>
      <c r="HQ62" s="140" t="n">
        <v>0</v>
      </c>
      <c r="HR62" s="140" t="n">
        <v>0</v>
      </c>
      <c r="HS62" s="140" t="n">
        <v>0</v>
      </c>
      <c r="HT62" s="140" t="n">
        <v>0</v>
      </c>
      <c r="HU62" s="140" t="n">
        <v>0</v>
      </c>
      <c r="HV62" s="140" t="n">
        <v>0</v>
      </c>
      <c r="HW62" s="140" t="n">
        <v>0</v>
      </c>
      <c r="HX62" s="140" t="n">
        <v>0</v>
      </c>
      <c r="HY62" s="140" t="n">
        <v>0</v>
      </c>
      <c r="HZ62" s="140" t="n">
        <v>0</v>
      </c>
      <c r="IA62" s="140" t="n">
        <v>0</v>
      </c>
      <c r="IB62" s="140" t="n">
        <v>0</v>
      </c>
      <c r="IC62" s="140" t="n">
        <v>0</v>
      </c>
      <c r="ID62" s="140" t="n">
        <v>0</v>
      </c>
      <c r="IE62" s="140" t="n">
        <v>0</v>
      </c>
      <c r="IF62" s="140" t="n">
        <v>0</v>
      </c>
      <c r="IG62" s="140" t="n">
        <v>0</v>
      </c>
      <c r="IH62" s="140" t="n">
        <v>0</v>
      </c>
      <c r="II62" s="140" t="n">
        <v>0</v>
      </c>
      <c r="IJ62" s="140" t="n">
        <v>0</v>
      </c>
      <c r="IK62" s="140" t="n">
        <v>0</v>
      </c>
      <c r="IL62" s="140" t="n">
        <v>0</v>
      </c>
      <c r="IM62" s="140" t="n">
        <v>0</v>
      </c>
      <c r="IN62" s="140" t="n">
        <v>0</v>
      </c>
      <c r="IO62" s="140" t="n">
        <v>0</v>
      </c>
      <c r="IP62" s="140" t="n">
        <v>0</v>
      </c>
      <c r="IQ62" s="140" t="n">
        <v>0</v>
      </c>
      <c r="IR62" s="140" t="n">
        <v>0</v>
      </c>
      <c r="IS62" s="140" t="n">
        <v>0</v>
      </c>
      <c r="IT62" s="140" t="n">
        <v>0</v>
      </c>
      <c r="IU62" s="140" t="n">
        <v>0</v>
      </c>
      <c r="IV62" s="140" t="n">
        <v>0</v>
      </c>
      <c r="IW62" s="140" t="n">
        <v>0</v>
      </c>
      <c r="IX62" s="140" t="n">
        <v>0</v>
      </c>
      <c r="IY62" s="140" t="n">
        <v>0</v>
      </c>
      <c r="IZ62" s="140" t="n">
        <v>0</v>
      </c>
      <c r="JA62" s="140" t="n">
        <v>0</v>
      </c>
      <c r="JB62" s="140" t="n">
        <v>0</v>
      </c>
      <c r="JC62" s="140" t="n">
        <v>0</v>
      </c>
      <c r="JD62" s="140" t="n">
        <v>0</v>
      </c>
      <c r="JE62" s="140" t="n">
        <v>0</v>
      </c>
      <c r="JF62" s="140" t="n">
        <v>0</v>
      </c>
      <c r="JG62" s="140" t="n">
        <v>0</v>
      </c>
      <c r="JH62" s="140" t="n">
        <v>0</v>
      </c>
      <c r="JI62" s="140" t="n">
        <v>0</v>
      </c>
      <c r="JJ62" s="140" t="n">
        <v>0</v>
      </c>
      <c r="JK62" s="140" t="n">
        <v>0</v>
      </c>
      <c r="JL62" s="140" t="n">
        <v>0</v>
      </c>
      <c r="JM62" s="140" t="n">
        <v>0</v>
      </c>
      <c r="JN62" s="140" t="n">
        <v>0</v>
      </c>
      <c r="JO62" s="140" t="n">
        <v>0</v>
      </c>
      <c r="JP62" s="140" t="n">
        <v>0</v>
      </c>
    </row>
    <row r="63" customFormat="false" ht="14.9" hidden="false" customHeight="false" outlineLevel="0" collapsed="false">
      <c r="A63" s="76"/>
      <c r="B63" s="76"/>
      <c r="C63" s="76"/>
      <c r="D63" s="76" t="s">
        <v>104</v>
      </c>
      <c r="E63" s="76"/>
      <c r="F63" s="141" t="n">
        <f aca="false">SUM(F59:F62)</f>
        <v>0</v>
      </c>
      <c r="G63" s="141" t="n">
        <f aca="false">SUM(G59:G62)</f>
        <v>1500.0001</v>
      </c>
      <c r="H63" s="141" t="n">
        <f aca="false">SUM(H59:H62)</f>
        <v>36362.7</v>
      </c>
      <c r="I63" s="141" t="n">
        <f aca="false">SUM(I59:I62)</f>
        <v>0</v>
      </c>
      <c r="J63" s="141" t="n">
        <f aca="false">SUM(J59:J62)</f>
        <v>41700</v>
      </c>
      <c r="K63" s="141" t="n">
        <f aca="false">SUM(K59:K62)</f>
        <v>14500</v>
      </c>
      <c r="L63" s="141" t="n">
        <f aca="false">SUM(L59:L62)</f>
        <v>0</v>
      </c>
      <c r="M63" s="141" t="n">
        <f aca="false">SUM(M59:M62)</f>
        <v>0</v>
      </c>
      <c r="N63" s="141" t="n">
        <f aca="false">SUM(N59:N62)</f>
        <v>17250</v>
      </c>
      <c r="O63" s="141" t="n">
        <f aca="false">SUM(O59:O62)</f>
        <v>20600</v>
      </c>
      <c r="P63" s="141" t="n">
        <f aca="false">SUM(P59:P62)</f>
        <v>0</v>
      </c>
      <c r="Q63" s="141" t="n">
        <f aca="false">SUM(Q59:Q62)</f>
        <v>2317.5</v>
      </c>
      <c r="R63" s="141" t="n">
        <f aca="false">SUM(R59:R62)</f>
        <v>0</v>
      </c>
      <c r="S63" s="141" t="n">
        <f aca="false">SUM(S59:S62)</f>
        <v>0</v>
      </c>
      <c r="T63" s="141" t="n">
        <f aca="false">SUM(T59:T62)</f>
        <v>0</v>
      </c>
      <c r="U63" s="141" t="n">
        <f aca="false">SUM(U59:U62)</f>
        <v>17800</v>
      </c>
      <c r="V63" s="141" t="n">
        <f aca="false">SUM(V59:V62)</f>
        <v>0</v>
      </c>
      <c r="W63" s="141" t="n">
        <f aca="false">SUM(W59:W62)</f>
        <v>40904.7283</v>
      </c>
      <c r="X63" s="141" t="n">
        <f aca="false">SUM(X59:X62)</f>
        <v>0</v>
      </c>
      <c r="Y63" s="141" t="n">
        <f aca="false">SUM(Y59:Y62)</f>
        <v>0</v>
      </c>
      <c r="Z63" s="141" t="n">
        <f aca="false">SUM(Z59:Z62)</f>
        <v>0</v>
      </c>
      <c r="AA63" s="141" t="n">
        <f aca="false">SUM(AA59:AA62)</f>
        <v>15046</v>
      </c>
      <c r="AB63" s="141" t="n">
        <f aca="false">SUM(AB59:AB62)</f>
        <v>242.05</v>
      </c>
      <c r="AC63" s="141" t="n">
        <f aca="false">SUM(AC59:AC62)</f>
        <v>0</v>
      </c>
      <c r="AD63" s="141" t="n">
        <f aca="false">SUM(AD59:AD62)</f>
        <v>3289.5625</v>
      </c>
      <c r="AE63" s="141" t="n">
        <f aca="false">SUM(AE59:AE62)</f>
        <v>0</v>
      </c>
      <c r="AF63" s="141" t="n">
        <f aca="false">SUM(AF59:AF62)</f>
        <v>0</v>
      </c>
      <c r="AG63" s="141" t="n">
        <f aca="false">SUM(AG59:AG62)</f>
        <v>750</v>
      </c>
      <c r="AH63" s="141" t="n">
        <f aca="false">SUM(AH59:AH62)</f>
        <v>1730.4</v>
      </c>
      <c r="AI63" s="141" t="n">
        <f aca="false">SUM(AI59:AI62)</f>
        <v>0</v>
      </c>
      <c r="AJ63" s="141" t="n">
        <f aca="false">SUM(AJ59:AJ62)</f>
        <v>0</v>
      </c>
      <c r="AK63" s="141" t="n">
        <f aca="false">SUM(AK59:AK62)</f>
        <v>0</v>
      </c>
      <c r="AL63" s="141" t="n">
        <f aca="false">SUM(AL59:AL62)</f>
        <v>0</v>
      </c>
      <c r="AM63" s="141" t="n">
        <f aca="false">SUM(AM59:AM62)</f>
        <v>0</v>
      </c>
      <c r="AN63" s="141" t="n">
        <f aca="false">SUM(AN59:AN62)</f>
        <v>0</v>
      </c>
      <c r="AO63" s="141" t="n">
        <f aca="false">SUM(AO59:AO62)</f>
        <v>0</v>
      </c>
      <c r="AP63" s="141" t="n">
        <f aca="false">SUM(AP59:AP62)</f>
        <v>32700</v>
      </c>
      <c r="AQ63" s="141" t="n">
        <f aca="false">SUM(AQ59:AQ62)</f>
        <v>463.5</v>
      </c>
      <c r="AR63" s="141" t="n">
        <f aca="false">SUM(AR59:AR62)</f>
        <v>0</v>
      </c>
      <c r="AS63" s="141" t="n">
        <f aca="false">SUM(AS59:AS62)</f>
        <v>0</v>
      </c>
      <c r="AT63" s="141" t="n">
        <f aca="false">SUM(AT59:AT62)</f>
        <v>0</v>
      </c>
      <c r="AU63" s="141" t="n">
        <f aca="false">SUM(AU59:AU62)</f>
        <v>0</v>
      </c>
      <c r="AV63" s="141" t="n">
        <f aca="false">SUM(AV59:AV62)</f>
        <v>7000</v>
      </c>
      <c r="AW63" s="141" t="n">
        <f aca="false">SUM(AW59:AW62)</f>
        <v>0</v>
      </c>
      <c r="AX63" s="141" t="n">
        <f aca="false">SUM(AX59:AX62)</f>
        <v>250</v>
      </c>
      <c r="AY63" s="141" t="n">
        <f aca="false">SUM(AY59:AY62)</f>
        <v>0</v>
      </c>
      <c r="AZ63" s="141" t="n">
        <f aca="false">SUM(AZ59:AZ62)</f>
        <v>0</v>
      </c>
      <c r="BA63" s="141" t="n">
        <f aca="false">SUM(BA59:BA62)</f>
        <v>0</v>
      </c>
      <c r="BB63" s="141" t="n">
        <f aca="false">SUM(BB59:BB62)</f>
        <v>4898.23</v>
      </c>
      <c r="BC63" s="141" t="n">
        <f aca="false">SUM(BC59:BC62)</f>
        <v>0</v>
      </c>
      <c r="BD63" s="141" t="n">
        <f aca="false">SUM(BD59:BD62)</f>
        <v>0</v>
      </c>
      <c r="BE63" s="141" t="n">
        <f aca="false">SUM(BE59:BE62)</f>
        <v>0</v>
      </c>
      <c r="BF63" s="141" t="n">
        <f aca="false">SUM(BF59:BF62)</f>
        <v>14669.2598</v>
      </c>
      <c r="BG63" s="141" t="n">
        <f aca="false">SUM(BG59:BG62)</f>
        <v>24042.0245</v>
      </c>
      <c r="BH63" s="141" t="n">
        <f aca="false">SUM(BH59:BH62)</f>
        <v>0</v>
      </c>
      <c r="BI63" s="141" t="n">
        <f aca="false">SUM(BI59:BI62)</f>
        <v>0</v>
      </c>
      <c r="BJ63" s="141" t="n">
        <f aca="false">SUM(BJ59:BJ62)</f>
        <v>626.6</v>
      </c>
      <c r="BK63" s="141" t="n">
        <f aca="false">SUM(BK59:BK62)</f>
        <v>0</v>
      </c>
      <c r="BL63" s="141" t="n">
        <f aca="false">SUM(BL59:BL62)</f>
        <v>0</v>
      </c>
      <c r="BM63" s="141" t="n">
        <f aca="false">SUM(BM59:BM62)</f>
        <v>236.9</v>
      </c>
      <c r="BN63" s="141" t="n">
        <f aca="false">SUM(BN59:BN62)</f>
        <v>15000</v>
      </c>
      <c r="BO63" s="141" t="n">
        <f aca="false">SUM(BO59:BO62)</f>
        <v>1384.75</v>
      </c>
      <c r="BP63" s="141" t="n">
        <f aca="false">SUM(BP59:BP62)</f>
        <v>10500</v>
      </c>
      <c r="BQ63" s="141" t="n">
        <f aca="false">SUM(BQ59:BQ62)</f>
        <v>0</v>
      </c>
      <c r="BR63" s="141" t="n">
        <f aca="false">SUM(BR59:BR62)</f>
        <v>0</v>
      </c>
      <c r="BS63" s="141" t="n">
        <f aca="false">SUM(BS59:BS62)</f>
        <v>0</v>
      </c>
      <c r="BT63" s="141" t="n">
        <f aca="false">SUM(BT59:BT62)</f>
        <v>750</v>
      </c>
      <c r="BU63" s="141" t="n">
        <f aca="false">SUM(BU59:BU62)</f>
        <v>0</v>
      </c>
      <c r="BV63" s="141" t="n">
        <f aca="false">SUM(BV59:BV62)</f>
        <v>0</v>
      </c>
      <c r="BW63" s="141" t="n">
        <f aca="false">SUM(BW59:BW62)</f>
        <v>0</v>
      </c>
      <c r="BX63" s="141" t="n">
        <f aca="false">SUM(BX59:BX62)</f>
        <v>0</v>
      </c>
      <c r="BY63" s="141" t="n">
        <f aca="false">SUM(BY59:BY62)</f>
        <v>0</v>
      </c>
      <c r="BZ63" s="141" t="n">
        <f aca="false">SUM(BZ59:BZ62)</f>
        <v>95.3471</v>
      </c>
      <c r="CA63" s="141" t="n">
        <f aca="false">SUM(CA59:CA62)</f>
        <v>29363.75</v>
      </c>
      <c r="CB63" s="141" t="n">
        <f aca="false">SUM(CB59:CB62)</f>
        <v>0</v>
      </c>
      <c r="CC63" s="141" t="n">
        <f aca="false">SUM(CC59:CC62)</f>
        <v>0</v>
      </c>
      <c r="CD63" s="141" t="n">
        <f aca="false">SUM(CD59:CD62)</f>
        <v>0</v>
      </c>
      <c r="CE63" s="141" t="n">
        <f aca="false">SUM(CE59:CE62)</f>
        <v>4300</v>
      </c>
      <c r="CF63" s="141" t="n">
        <f aca="false">SUM(CF59:CF62)</f>
        <v>0</v>
      </c>
      <c r="CG63" s="141" t="n">
        <f aca="false">SUM(CG59:CG62)</f>
        <v>9695.1</v>
      </c>
      <c r="CH63" s="141" t="n">
        <f aca="false">SUM(CH59:CH62)</f>
        <v>125.248</v>
      </c>
      <c r="CI63" s="141" t="n">
        <f aca="false">SUM(CI59:CI62)</f>
        <v>20223.098</v>
      </c>
      <c r="CJ63" s="141" t="n">
        <f aca="false">SUM(CJ59:CJ62)</f>
        <v>18076.4865</v>
      </c>
      <c r="CK63" s="141" t="n">
        <f aca="false">SUM(CK59:CK62)</f>
        <v>12500</v>
      </c>
      <c r="CL63" s="141" t="n">
        <f aca="false">SUM(CL59:CL62)</f>
        <v>11247</v>
      </c>
      <c r="CM63" s="141" t="n">
        <f aca="false">SUM(CM59:CM62)</f>
        <v>0</v>
      </c>
      <c r="CN63" s="141" t="n">
        <f aca="false">SUM(CN59:CN62)</f>
        <v>0</v>
      </c>
      <c r="CO63" s="141" t="n">
        <f aca="false">SUM(CO59:CO62)</f>
        <v>0</v>
      </c>
      <c r="CP63" s="141" t="n">
        <f aca="false">SUM(CP59:CP62)</f>
        <v>9700</v>
      </c>
      <c r="CQ63" s="141" t="n">
        <f aca="false">SUM(CQ59:CQ62)</f>
        <v>0</v>
      </c>
      <c r="CR63" s="141" t="n">
        <f aca="false">SUM(CR59:CR62)</f>
        <v>0</v>
      </c>
      <c r="CS63" s="141" t="n">
        <f aca="false">SUM(CS59:CS62)</f>
        <v>23677.25</v>
      </c>
      <c r="CT63" s="141" t="n">
        <f aca="false">SUM(CT59:CT62)</f>
        <v>257.5</v>
      </c>
      <c r="CU63" s="141" t="n">
        <f aca="false">SUM(CU59:CU62)</f>
        <v>20383.6972</v>
      </c>
      <c r="CV63" s="141" t="n">
        <f aca="false">SUM(CV59:CV62)</f>
        <v>0</v>
      </c>
      <c r="CW63" s="141" t="n">
        <f aca="false">SUM(CW59:CW62)</f>
        <v>0</v>
      </c>
      <c r="CX63" s="141" t="n">
        <f aca="false">SUM(CX59:CX62)</f>
        <v>0</v>
      </c>
      <c r="CY63" s="141" t="n">
        <f aca="false">SUM(CY59:CY62)</f>
        <v>309</v>
      </c>
      <c r="CZ63" s="141" t="n">
        <f aca="false">SUM(CZ59:CZ62)</f>
        <v>0</v>
      </c>
      <c r="DA63" s="141" t="n">
        <f aca="false">SUM(DA59:DA62)</f>
        <v>18000</v>
      </c>
      <c r="DB63" s="141" t="n">
        <f aca="false">SUM(DB59:DB62)</f>
        <v>0</v>
      </c>
      <c r="DC63" s="141" t="n">
        <f aca="false">SUM(DC59:DC62)</f>
        <v>2900</v>
      </c>
      <c r="DD63" s="141" t="n">
        <f aca="false">SUM(DD59:DD62)</f>
        <v>0</v>
      </c>
      <c r="DE63" s="141" t="n">
        <f aca="false">SUM(DE59:DE62)</f>
        <v>0</v>
      </c>
      <c r="DF63" s="141" t="n">
        <f aca="false">SUM(DF59:DF62)</f>
        <v>0</v>
      </c>
      <c r="DG63" s="141" t="n">
        <f aca="false">SUM(DG59:DG62)</f>
        <v>2500</v>
      </c>
      <c r="DH63" s="141" t="n">
        <f aca="false">SUM(DH59:DH62)</f>
        <v>0</v>
      </c>
      <c r="DI63" s="141" t="n">
        <f aca="false">SUM(DI59:DI62)</f>
        <v>0</v>
      </c>
      <c r="DJ63" s="141" t="n">
        <f aca="false">SUM(DJ59:DJ62)</f>
        <v>0</v>
      </c>
      <c r="DK63" s="141" t="n">
        <f aca="false">SUM(DK59:DK62)</f>
        <v>0</v>
      </c>
      <c r="DL63" s="141" t="n">
        <f aca="false">SUM(DL59:DL62)</f>
        <v>3048.99</v>
      </c>
      <c r="DM63" s="141" t="n">
        <f aca="false">SUM(DM59:DM62)</f>
        <v>0</v>
      </c>
      <c r="DN63" s="141" t="n">
        <f aca="false">SUM(DN59:DN62)</f>
        <v>0</v>
      </c>
      <c r="DO63" s="141" t="n">
        <f aca="false">SUM(DO59:DO62)</f>
        <v>0</v>
      </c>
      <c r="DP63" s="141" t="n">
        <f aca="false">SUM(DP59:DP62)</f>
        <v>11247</v>
      </c>
      <c r="DQ63" s="141" t="n">
        <f aca="false">SUM(DQ59:DQ62)</f>
        <v>0</v>
      </c>
      <c r="DR63" s="141" t="n">
        <f aca="false">SUM(DR59:DR62)</f>
        <v>0</v>
      </c>
      <c r="DS63" s="141" t="n">
        <f aca="false">SUM(DS59:DS62)</f>
        <v>0</v>
      </c>
      <c r="DT63" s="141" t="n">
        <f aca="false">SUM(DT59:DT62)</f>
        <v>0</v>
      </c>
      <c r="DU63" s="141" t="n">
        <f aca="false">SUM(DU59:DU62)</f>
        <v>0</v>
      </c>
      <c r="DV63" s="141" t="n">
        <f aca="false">SUM(DV59:DV62)</f>
        <v>0</v>
      </c>
      <c r="DW63" s="141" t="n">
        <f aca="false">SUM(DW59:DW62)</f>
        <v>108</v>
      </c>
      <c r="DX63" s="141" t="n">
        <f aca="false">SUM(DX59:DX62)</f>
        <v>30641.5323</v>
      </c>
      <c r="DY63" s="141" t="n">
        <f aca="false">SUM(DY59:DY62)</f>
        <v>0</v>
      </c>
      <c r="DZ63" s="141" t="n">
        <f aca="false">SUM(DZ59:DZ62)</f>
        <v>0</v>
      </c>
      <c r="EA63" s="141" t="n">
        <f aca="false">SUM(EA59:EA62)</f>
        <v>32002.9767</v>
      </c>
      <c r="EB63" s="141" t="n">
        <f aca="false">SUM(EB59:EB62)</f>
        <v>45838.8607</v>
      </c>
      <c r="EC63" s="141" t="n">
        <f aca="false">SUM(EC59:EC62)</f>
        <v>0</v>
      </c>
      <c r="ED63" s="141" t="n">
        <f aca="false">SUM(ED59:ED62)</f>
        <v>24947.6609</v>
      </c>
      <c r="EE63" s="141" t="n">
        <f aca="false">SUM(EE59:EE62)</f>
        <v>0</v>
      </c>
      <c r="EF63" s="141" t="n">
        <f aca="false">SUM(EF59:EF62)</f>
        <v>11500</v>
      </c>
      <c r="EG63" s="141" t="n">
        <f aca="false">SUM(EG59:EG62)</f>
        <v>14000</v>
      </c>
      <c r="EH63" s="0"/>
      <c r="EI63" s="109" t="n">
        <f aca="false">ROUND(SUM(F63:EG63),5)</f>
        <v>683202.7026</v>
      </c>
      <c r="EK63" s="139" t="n">
        <v>75995.85</v>
      </c>
      <c r="EM63" s="140" t="n">
        <v>0</v>
      </c>
      <c r="EN63" s="140" t="n">
        <v>0</v>
      </c>
      <c r="EO63" s="140" t="n">
        <v>0</v>
      </c>
      <c r="EP63" s="140" t="n">
        <v>0</v>
      </c>
      <c r="EQ63" s="140" t="n">
        <v>0</v>
      </c>
      <c r="ER63" s="140" t="n">
        <v>0</v>
      </c>
      <c r="ES63" s="140" t="n">
        <v>0</v>
      </c>
      <c r="ET63" s="140" t="n">
        <v>0</v>
      </c>
      <c r="EU63" s="140" t="n">
        <v>0</v>
      </c>
      <c r="EV63" s="140" t="n">
        <v>0</v>
      </c>
      <c r="EW63" s="140" t="n">
        <v>0</v>
      </c>
      <c r="EX63" s="140" t="n">
        <v>0</v>
      </c>
      <c r="EY63" s="140" t="n">
        <v>0</v>
      </c>
      <c r="EZ63" s="140" t="n">
        <v>0</v>
      </c>
      <c r="FA63" s="140" t="n">
        <v>0</v>
      </c>
      <c r="FB63" s="140" t="n">
        <v>0</v>
      </c>
      <c r="FC63" s="140" t="n">
        <v>0</v>
      </c>
      <c r="FD63" s="140" t="n">
        <v>0</v>
      </c>
      <c r="FE63" s="140" t="n">
        <v>0</v>
      </c>
      <c r="FF63" s="140" t="n">
        <v>0</v>
      </c>
      <c r="FG63" s="140" t="n">
        <v>0</v>
      </c>
      <c r="FH63" s="140" t="n">
        <v>0</v>
      </c>
      <c r="FI63" s="140" t="n">
        <v>0</v>
      </c>
      <c r="FJ63" s="140" t="n">
        <v>0</v>
      </c>
      <c r="FK63" s="140" t="n">
        <v>0</v>
      </c>
      <c r="FL63" s="140" t="n">
        <v>0</v>
      </c>
      <c r="FM63" s="140" t="n">
        <v>0</v>
      </c>
      <c r="FN63" s="140" t="n">
        <v>0</v>
      </c>
      <c r="FO63" s="140" t="n">
        <v>0</v>
      </c>
      <c r="FP63" s="140" t="n">
        <v>0</v>
      </c>
      <c r="FQ63" s="140" t="n">
        <v>0</v>
      </c>
      <c r="FR63" s="140" t="n">
        <v>0</v>
      </c>
      <c r="FS63" s="140" t="n">
        <v>0</v>
      </c>
      <c r="FT63" s="140" t="n">
        <v>0</v>
      </c>
      <c r="FU63" s="140" t="n">
        <v>0</v>
      </c>
      <c r="FV63" s="140" t="n">
        <v>0</v>
      </c>
      <c r="FW63" s="140" t="n">
        <v>0</v>
      </c>
      <c r="FX63" s="140" t="n">
        <v>0</v>
      </c>
      <c r="FY63" s="140" t="n">
        <v>0</v>
      </c>
      <c r="FZ63" s="140" t="n">
        <v>0</v>
      </c>
      <c r="GA63" s="140" t="n">
        <v>0</v>
      </c>
      <c r="GB63" s="140" t="n">
        <v>0</v>
      </c>
      <c r="GC63" s="140" t="n">
        <v>0</v>
      </c>
      <c r="GD63" s="140" t="n">
        <v>0</v>
      </c>
      <c r="GE63" s="140" t="n">
        <v>0</v>
      </c>
      <c r="GF63" s="140" t="n">
        <v>0</v>
      </c>
      <c r="GG63" s="140" t="n">
        <v>0</v>
      </c>
      <c r="GH63" s="140" t="n">
        <v>0</v>
      </c>
      <c r="GI63" s="140" t="n">
        <v>0</v>
      </c>
      <c r="GJ63" s="140" t="n">
        <v>0</v>
      </c>
      <c r="GK63" s="140" t="n">
        <v>0</v>
      </c>
      <c r="GL63" s="140" t="n">
        <v>0</v>
      </c>
      <c r="GM63" s="140" t="n">
        <v>0</v>
      </c>
      <c r="GN63" s="140" t="n">
        <v>0</v>
      </c>
      <c r="GO63" s="140" t="n">
        <v>0</v>
      </c>
      <c r="GP63" s="140" t="n">
        <v>0</v>
      </c>
      <c r="GQ63" s="140" t="n">
        <v>0</v>
      </c>
      <c r="GR63" s="140" t="n">
        <v>0</v>
      </c>
      <c r="GS63" s="140" t="n">
        <v>0</v>
      </c>
      <c r="GT63" s="140" t="n">
        <v>0</v>
      </c>
      <c r="GU63" s="140" t="n">
        <v>0</v>
      </c>
      <c r="GV63" s="140" t="n">
        <v>0</v>
      </c>
      <c r="GW63" s="140" t="n">
        <v>0</v>
      </c>
      <c r="GX63" s="140" t="n">
        <v>0</v>
      </c>
      <c r="GY63" s="140" t="n">
        <v>0</v>
      </c>
      <c r="GZ63" s="140" t="n">
        <v>0</v>
      </c>
      <c r="HA63" s="140" t="n">
        <v>0</v>
      </c>
      <c r="HB63" s="140" t="n">
        <v>0</v>
      </c>
      <c r="HC63" s="140" t="n">
        <v>0</v>
      </c>
      <c r="HD63" s="140" t="n">
        <v>0</v>
      </c>
      <c r="HE63" s="140" t="n">
        <v>0</v>
      </c>
      <c r="HF63" s="140" t="n">
        <v>0</v>
      </c>
      <c r="HG63" s="140" t="n">
        <v>0</v>
      </c>
      <c r="HH63" s="140" t="n">
        <v>0</v>
      </c>
      <c r="HI63" s="140" t="n">
        <v>0</v>
      </c>
      <c r="HJ63" s="140" t="n">
        <v>0</v>
      </c>
      <c r="HK63" s="140" t="n">
        <v>0</v>
      </c>
      <c r="HL63" s="140" t="n">
        <v>0</v>
      </c>
      <c r="HM63" s="140" t="n">
        <v>0</v>
      </c>
      <c r="HN63" s="140" t="n">
        <v>0</v>
      </c>
      <c r="HO63" s="140" t="n">
        <v>0</v>
      </c>
      <c r="HP63" s="140" t="n">
        <v>0</v>
      </c>
      <c r="HQ63" s="140" t="n">
        <v>0</v>
      </c>
      <c r="HR63" s="140" t="n">
        <v>0</v>
      </c>
      <c r="HS63" s="140" t="n">
        <v>0</v>
      </c>
      <c r="HT63" s="140" t="n">
        <v>0</v>
      </c>
      <c r="HU63" s="140" t="n">
        <v>0</v>
      </c>
      <c r="HV63" s="140" t="n">
        <v>0</v>
      </c>
      <c r="HW63" s="140" t="n">
        <v>0</v>
      </c>
      <c r="HX63" s="140" t="n">
        <v>0</v>
      </c>
      <c r="HY63" s="140" t="n">
        <v>0</v>
      </c>
      <c r="HZ63" s="140" t="n">
        <v>0</v>
      </c>
      <c r="IA63" s="140" t="n">
        <v>0</v>
      </c>
      <c r="IB63" s="140" t="n">
        <v>0</v>
      </c>
      <c r="IC63" s="140" t="n">
        <v>0</v>
      </c>
      <c r="ID63" s="140" t="n">
        <v>0</v>
      </c>
      <c r="IE63" s="140" t="n">
        <v>0</v>
      </c>
      <c r="IF63" s="140" t="n">
        <v>0</v>
      </c>
      <c r="IG63" s="140" t="n">
        <v>0</v>
      </c>
      <c r="IH63" s="140" t="n">
        <v>0</v>
      </c>
      <c r="II63" s="140" t="n">
        <v>0</v>
      </c>
      <c r="IJ63" s="140" t="n">
        <v>0</v>
      </c>
      <c r="IK63" s="140" t="n">
        <v>0</v>
      </c>
      <c r="IL63" s="140" t="n">
        <v>0</v>
      </c>
      <c r="IM63" s="140" t="n">
        <v>0</v>
      </c>
      <c r="IN63" s="140" t="n">
        <v>0</v>
      </c>
      <c r="IO63" s="140" t="n">
        <v>0</v>
      </c>
      <c r="IP63" s="140" t="n">
        <v>0</v>
      </c>
      <c r="IQ63" s="140" t="n">
        <v>0</v>
      </c>
      <c r="IR63" s="140" t="n">
        <v>0</v>
      </c>
      <c r="IS63" s="140" t="n">
        <v>0</v>
      </c>
      <c r="IT63" s="140" t="n">
        <v>0</v>
      </c>
      <c r="IU63" s="140" t="n">
        <v>0</v>
      </c>
      <c r="IV63" s="140" t="n">
        <v>0</v>
      </c>
      <c r="IW63" s="140" t="n">
        <v>0</v>
      </c>
      <c r="IX63" s="140" t="n">
        <v>0</v>
      </c>
      <c r="IY63" s="140" t="n">
        <v>0</v>
      </c>
      <c r="IZ63" s="140" t="n">
        <v>0</v>
      </c>
      <c r="JA63" s="140" t="n">
        <v>0</v>
      </c>
      <c r="JB63" s="140" t="n">
        <v>0</v>
      </c>
      <c r="JC63" s="140" t="n">
        <v>0</v>
      </c>
      <c r="JD63" s="140" t="n">
        <v>0</v>
      </c>
      <c r="JE63" s="140" t="n">
        <v>0</v>
      </c>
      <c r="JF63" s="140" t="n">
        <v>0</v>
      </c>
      <c r="JG63" s="140" t="n">
        <v>0</v>
      </c>
      <c r="JH63" s="140" t="n">
        <v>0</v>
      </c>
      <c r="JI63" s="140" t="n">
        <v>0</v>
      </c>
      <c r="JJ63" s="140" t="n">
        <v>0</v>
      </c>
      <c r="JK63" s="140" t="n">
        <v>0</v>
      </c>
      <c r="JL63" s="140" t="n">
        <v>0</v>
      </c>
      <c r="JM63" s="140" t="n">
        <v>0</v>
      </c>
      <c r="JN63" s="140" t="n">
        <v>0</v>
      </c>
      <c r="JO63" s="140" t="n">
        <v>0</v>
      </c>
      <c r="JP63" s="140" t="n">
        <v>0</v>
      </c>
    </row>
    <row r="64" customFormat="false" ht="30" hidden="false" customHeight="true" outlineLevel="0" collapsed="false">
      <c r="A64" s="76"/>
      <c r="B64" s="76"/>
      <c r="C64" s="76"/>
      <c r="D64" s="76" t="s">
        <v>105</v>
      </c>
      <c r="E64" s="76"/>
      <c r="F64" s="141"/>
      <c r="G64" s="141"/>
      <c r="H64" s="141"/>
      <c r="I64" s="141"/>
      <c r="J64" s="141"/>
      <c r="K64" s="141"/>
      <c r="L64" s="141"/>
      <c r="M64" s="141"/>
      <c r="N64" s="141"/>
      <c r="O64" s="141"/>
      <c r="P64" s="141"/>
      <c r="Q64" s="141"/>
      <c r="R64" s="141"/>
      <c r="S64" s="141"/>
      <c r="T64" s="141"/>
      <c r="U64" s="141"/>
      <c r="V64" s="141"/>
      <c r="W64" s="141"/>
      <c r="X64" s="141"/>
      <c r="Y64" s="141"/>
      <c r="Z64" s="141"/>
      <c r="AA64" s="141"/>
      <c r="AB64" s="141"/>
      <c r="AC64" s="141"/>
      <c r="AD64" s="141"/>
      <c r="AE64" s="141"/>
      <c r="AF64" s="141"/>
      <c r="AG64" s="141"/>
      <c r="AH64" s="141"/>
      <c r="AI64" s="141"/>
      <c r="AJ64" s="141"/>
      <c r="AK64" s="141"/>
      <c r="AL64" s="141"/>
      <c r="AM64" s="141"/>
      <c r="AN64" s="141"/>
      <c r="AO64" s="141"/>
      <c r="AP64" s="141"/>
      <c r="AQ64" s="141"/>
      <c r="AR64" s="141"/>
      <c r="AS64" s="141"/>
      <c r="AT64" s="141"/>
      <c r="AU64" s="141"/>
      <c r="AV64" s="141"/>
      <c r="AW64" s="141"/>
      <c r="AX64" s="141"/>
      <c r="AY64" s="141"/>
      <c r="AZ64" s="141"/>
      <c r="BA64" s="141"/>
      <c r="BB64" s="141"/>
      <c r="BC64" s="141"/>
      <c r="BD64" s="141"/>
      <c r="BE64" s="141"/>
      <c r="BF64" s="141"/>
      <c r="BG64" s="141"/>
      <c r="BH64" s="141"/>
      <c r="BI64" s="141"/>
      <c r="BJ64" s="141"/>
      <c r="BK64" s="141"/>
      <c r="BL64" s="141"/>
      <c r="BM64" s="141"/>
      <c r="BN64" s="141"/>
      <c r="BO64" s="141"/>
      <c r="BP64" s="141"/>
      <c r="BQ64" s="141"/>
      <c r="BR64" s="141"/>
      <c r="BS64" s="141"/>
      <c r="BT64" s="141"/>
      <c r="BU64" s="141"/>
      <c r="BV64" s="141"/>
      <c r="BW64" s="141"/>
      <c r="BX64" s="141"/>
      <c r="BY64" s="141"/>
      <c r="BZ64" s="141"/>
      <c r="CA64" s="141"/>
      <c r="CB64" s="141"/>
      <c r="CC64" s="141"/>
      <c r="CD64" s="141"/>
      <c r="CE64" s="141"/>
      <c r="CF64" s="141"/>
      <c r="CG64" s="141"/>
      <c r="CH64" s="141"/>
      <c r="CI64" s="141"/>
      <c r="CJ64" s="141"/>
      <c r="CK64" s="141"/>
      <c r="CL64" s="141"/>
      <c r="CM64" s="141"/>
      <c r="CN64" s="141"/>
      <c r="CO64" s="141"/>
      <c r="CP64" s="141"/>
      <c r="CQ64" s="141"/>
      <c r="CR64" s="141"/>
      <c r="CS64" s="141"/>
      <c r="CT64" s="141"/>
      <c r="CU64" s="141"/>
      <c r="CV64" s="141"/>
      <c r="CW64" s="141"/>
      <c r="CX64" s="141"/>
      <c r="CY64" s="141"/>
      <c r="CZ64" s="141"/>
      <c r="DA64" s="141"/>
      <c r="DB64" s="141"/>
      <c r="DC64" s="141"/>
      <c r="DD64" s="141"/>
      <c r="DE64" s="141"/>
      <c r="DF64" s="141"/>
      <c r="DG64" s="141"/>
      <c r="DH64" s="141"/>
      <c r="DI64" s="141"/>
      <c r="DJ64" s="141"/>
      <c r="DK64" s="141"/>
      <c r="DL64" s="141"/>
      <c r="DM64" s="141"/>
      <c r="DN64" s="141"/>
      <c r="DO64" s="141"/>
      <c r="DP64" s="141"/>
      <c r="DQ64" s="141"/>
      <c r="DR64" s="141"/>
      <c r="DS64" s="141"/>
      <c r="DT64" s="141"/>
      <c r="DU64" s="141"/>
      <c r="DV64" s="141"/>
      <c r="DW64" s="141"/>
      <c r="DX64" s="141"/>
      <c r="DY64" s="141"/>
      <c r="DZ64" s="141"/>
      <c r="EA64" s="141"/>
      <c r="EB64" s="141"/>
      <c r="EC64" s="141"/>
      <c r="ED64" s="141"/>
      <c r="EE64" s="141"/>
      <c r="EF64" s="141"/>
      <c r="EG64" s="141"/>
      <c r="EH64" s="0"/>
      <c r="EI64" s="109"/>
      <c r="EK64" s="139" t="n">
        <v>24786.3825</v>
      </c>
      <c r="EM64" s="140" t="n">
        <v>0</v>
      </c>
      <c r="EN64" s="140" t="n">
        <v>0</v>
      </c>
      <c r="EO64" s="140" t="n">
        <v>0</v>
      </c>
      <c r="EP64" s="140" t="n">
        <v>0</v>
      </c>
      <c r="EQ64" s="140" t="n">
        <v>0</v>
      </c>
      <c r="ER64" s="140" t="n">
        <v>0</v>
      </c>
      <c r="ES64" s="140" t="n">
        <v>0</v>
      </c>
      <c r="ET64" s="140" t="n">
        <v>0</v>
      </c>
      <c r="EU64" s="140" t="n">
        <v>0</v>
      </c>
      <c r="EV64" s="140" t="n">
        <v>0</v>
      </c>
      <c r="EW64" s="140" t="n">
        <v>0</v>
      </c>
      <c r="EX64" s="140" t="n">
        <v>0</v>
      </c>
      <c r="EY64" s="140" t="n">
        <v>0</v>
      </c>
      <c r="EZ64" s="140" t="n">
        <v>0</v>
      </c>
      <c r="FA64" s="140" t="n">
        <v>0</v>
      </c>
      <c r="FB64" s="140" t="n">
        <v>0</v>
      </c>
      <c r="FC64" s="140" t="n">
        <v>0</v>
      </c>
      <c r="FD64" s="140" t="n">
        <v>0</v>
      </c>
      <c r="FE64" s="140" t="n">
        <v>0</v>
      </c>
      <c r="FF64" s="140" t="n">
        <v>0</v>
      </c>
      <c r="FG64" s="140" t="n">
        <v>0</v>
      </c>
      <c r="FH64" s="140" t="n">
        <v>0</v>
      </c>
      <c r="FI64" s="140" t="n">
        <v>0</v>
      </c>
      <c r="FJ64" s="140" t="n">
        <v>0</v>
      </c>
      <c r="FK64" s="140" t="n">
        <v>0</v>
      </c>
      <c r="FL64" s="140" t="n">
        <v>0</v>
      </c>
      <c r="FM64" s="140" t="n">
        <v>0</v>
      </c>
      <c r="FN64" s="140" t="n">
        <v>0</v>
      </c>
      <c r="FO64" s="140" t="n">
        <v>0</v>
      </c>
      <c r="FP64" s="140" t="n">
        <v>0</v>
      </c>
      <c r="FQ64" s="140" t="n">
        <v>0</v>
      </c>
      <c r="FR64" s="140" t="n">
        <v>0</v>
      </c>
      <c r="FS64" s="140" t="n">
        <v>0</v>
      </c>
      <c r="FT64" s="140" t="n">
        <v>0</v>
      </c>
      <c r="FU64" s="140" t="n">
        <v>0</v>
      </c>
      <c r="FV64" s="140" t="n">
        <v>0</v>
      </c>
      <c r="FW64" s="140" t="n">
        <v>0</v>
      </c>
      <c r="FX64" s="140" t="n">
        <v>0</v>
      </c>
      <c r="FY64" s="140" t="n">
        <v>0</v>
      </c>
      <c r="FZ64" s="140" t="n">
        <v>0</v>
      </c>
      <c r="GA64" s="140" t="n">
        <v>0</v>
      </c>
      <c r="GB64" s="140" t="n">
        <v>0</v>
      </c>
      <c r="GC64" s="140" t="n">
        <v>0</v>
      </c>
      <c r="GD64" s="140" t="n">
        <v>0</v>
      </c>
      <c r="GE64" s="140" t="n">
        <v>0</v>
      </c>
      <c r="GF64" s="140" t="n">
        <v>0</v>
      </c>
      <c r="GG64" s="140" t="n">
        <v>0</v>
      </c>
      <c r="GH64" s="140" t="n">
        <v>0</v>
      </c>
      <c r="GI64" s="140" t="n">
        <v>0</v>
      </c>
      <c r="GJ64" s="140" t="n">
        <v>0</v>
      </c>
      <c r="GK64" s="140" t="n">
        <v>0</v>
      </c>
      <c r="GL64" s="140" t="n">
        <v>0</v>
      </c>
      <c r="GM64" s="140" t="n">
        <v>0</v>
      </c>
      <c r="GN64" s="140" t="n">
        <v>0</v>
      </c>
      <c r="GO64" s="140" t="n">
        <v>0</v>
      </c>
      <c r="GP64" s="140" t="n">
        <v>0</v>
      </c>
      <c r="GQ64" s="140" t="n">
        <v>0</v>
      </c>
      <c r="GR64" s="140" t="n">
        <v>0</v>
      </c>
      <c r="GS64" s="140" t="n">
        <v>0</v>
      </c>
      <c r="GT64" s="140" t="n">
        <v>0</v>
      </c>
      <c r="GU64" s="140" t="n">
        <v>0</v>
      </c>
      <c r="GV64" s="140" t="n">
        <v>0</v>
      </c>
      <c r="GW64" s="140" t="n">
        <v>0</v>
      </c>
      <c r="GX64" s="140" t="n">
        <v>0</v>
      </c>
      <c r="GY64" s="140" t="n">
        <v>0</v>
      </c>
      <c r="GZ64" s="140" t="n">
        <v>0</v>
      </c>
      <c r="HA64" s="140" t="n">
        <v>0</v>
      </c>
      <c r="HB64" s="140" t="n">
        <v>0</v>
      </c>
      <c r="HC64" s="140" t="n">
        <v>0</v>
      </c>
      <c r="HD64" s="140" t="n">
        <v>0</v>
      </c>
      <c r="HE64" s="140" t="n">
        <v>0</v>
      </c>
      <c r="HF64" s="140" t="n">
        <v>0</v>
      </c>
      <c r="HG64" s="140" t="n">
        <v>0</v>
      </c>
      <c r="HH64" s="140" t="n">
        <v>0</v>
      </c>
      <c r="HI64" s="140" t="n">
        <v>0</v>
      </c>
      <c r="HJ64" s="140" t="n">
        <v>0</v>
      </c>
      <c r="HK64" s="140" t="n">
        <v>0</v>
      </c>
      <c r="HL64" s="140" t="n">
        <v>0</v>
      </c>
      <c r="HM64" s="140" t="n">
        <v>0</v>
      </c>
      <c r="HN64" s="140" t="n">
        <v>0</v>
      </c>
      <c r="HO64" s="140" t="n">
        <v>0</v>
      </c>
      <c r="HP64" s="140" t="n">
        <v>0</v>
      </c>
      <c r="HQ64" s="140" t="n">
        <v>0</v>
      </c>
      <c r="HR64" s="140" t="n">
        <v>0</v>
      </c>
      <c r="HS64" s="140" t="n">
        <v>0</v>
      </c>
      <c r="HT64" s="140" t="n">
        <v>0</v>
      </c>
      <c r="HU64" s="140" t="n">
        <v>0</v>
      </c>
      <c r="HV64" s="140" t="n">
        <v>0</v>
      </c>
      <c r="HW64" s="140" t="n">
        <v>0</v>
      </c>
      <c r="HX64" s="140" t="n">
        <v>0</v>
      </c>
      <c r="HY64" s="140" t="n">
        <v>0</v>
      </c>
      <c r="HZ64" s="140" t="n">
        <v>0</v>
      </c>
      <c r="IA64" s="140" t="n">
        <v>0</v>
      </c>
      <c r="IB64" s="140" t="n">
        <v>0</v>
      </c>
      <c r="IC64" s="140" t="n">
        <v>0</v>
      </c>
      <c r="ID64" s="140" t="n">
        <v>0</v>
      </c>
      <c r="IE64" s="140" t="n">
        <v>0</v>
      </c>
      <c r="IF64" s="140" t="n">
        <v>0</v>
      </c>
      <c r="IG64" s="140" t="n">
        <v>0</v>
      </c>
      <c r="IH64" s="140" t="n">
        <v>0</v>
      </c>
      <c r="II64" s="140" t="n">
        <v>0</v>
      </c>
      <c r="IJ64" s="140" t="n">
        <v>0</v>
      </c>
      <c r="IK64" s="140" t="n">
        <v>0</v>
      </c>
      <c r="IL64" s="140" t="n">
        <v>0</v>
      </c>
      <c r="IM64" s="140" t="n">
        <v>0</v>
      </c>
      <c r="IN64" s="140" t="n">
        <v>0</v>
      </c>
      <c r="IO64" s="140" t="n">
        <v>0</v>
      </c>
      <c r="IP64" s="140" t="n">
        <v>0</v>
      </c>
      <c r="IQ64" s="140" t="n">
        <v>0</v>
      </c>
      <c r="IR64" s="140" t="n">
        <v>0</v>
      </c>
      <c r="IS64" s="140" t="n">
        <v>0</v>
      </c>
      <c r="IT64" s="140" t="n">
        <v>0</v>
      </c>
      <c r="IU64" s="140" t="n">
        <v>0</v>
      </c>
      <c r="IV64" s="140" t="n">
        <v>0</v>
      </c>
      <c r="IW64" s="140" t="n">
        <v>0</v>
      </c>
      <c r="IX64" s="140" t="n">
        <v>0</v>
      </c>
      <c r="IY64" s="140" t="n">
        <v>0</v>
      </c>
      <c r="IZ64" s="140" t="n">
        <v>0</v>
      </c>
      <c r="JA64" s="140" t="n">
        <v>0</v>
      </c>
      <c r="JB64" s="140" t="n">
        <v>0</v>
      </c>
      <c r="JC64" s="140" t="n">
        <v>0</v>
      </c>
      <c r="JD64" s="140" t="n">
        <v>0</v>
      </c>
      <c r="JE64" s="140" t="n">
        <v>0</v>
      </c>
      <c r="JF64" s="140" t="n">
        <v>0</v>
      </c>
      <c r="JG64" s="140" t="n">
        <v>0</v>
      </c>
      <c r="JH64" s="140" t="n">
        <v>0</v>
      </c>
      <c r="JI64" s="140" t="n">
        <v>0</v>
      </c>
      <c r="JJ64" s="140" t="n">
        <v>0</v>
      </c>
      <c r="JK64" s="140" t="n">
        <v>0</v>
      </c>
      <c r="JL64" s="140" t="n">
        <v>0</v>
      </c>
      <c r="JM64" s="140" t="n">
        <v>0</v>
      </c>
      <c r="JN64" s="140" t="n">
        <v>0</v>
      </c>
      <c r="JO64" s="140" t="n">
        <v>0</v>
      </c>
      <c r="JP64" s="140" t="n">
        <v>0</v>
      </c>
    </row>
    <row r="65" customFormat="false" ht="14.9" hidden="false" customHeight="false" outlineLevel="0" collapsed="false">
      <c r="A65" s="76"/>
      <c r="B65" s="76"/>
      <c r="C65" s="76"/>
      <c r="D65" s="76"/>
      <c r="E65" s="76" t="s">
        <v>106</v>
      </c>
      <c r="F65" s="143" t="n">
        <v>3200</v>
      </c>
      <c r="G65" s="143" t="n">
        <v>2000</v>
      </c>
      <c r="H65" s="143" t="n">
        <v>2000</v>
      </c>
      <c r="I65" s="143" t="n">
        <v>2000</v>
      </c>
      <c r="J65" s="143" t="n">
        <v>2000</v>
      </c>
      <c r="K65" s="143" t="n">
        <v>2000</v>
      </c>
      <c r="L65" s="143" t="n">
        <v>3200</v>
      </c>
      <c r="M65" s="143" t="n">
        <v>2600</v>
      </c>
      <c r="N65" s="143" t="n">
        <v>2000</v>
      </c>
      <c r="O65" s="143" t="n">
        <v>2000</v>
      </c>
      <c r="P65" s="143" t="n">
        <v>2000</v>
      </c>
      <c r="Q65" s="143" t="n">
        <v>2000</v>
      </c>
      <c r="R65" s="143" t="n">
        <v>2000</v>
      </c>
      <c r="S65" s="143" t="n">
        <v>2000</v>
      </c>
      <c r="T65" s="143" t="n">
        <v>1000</v>
      </c>
      <c r="U65" s="143" t="n">
        <v>2000</v>
      </c>
      <c r="V65" s="143" t="n">
        <v>2000</v>
      </c>
      <c r="W65" s="143" t="n">
        <v>2000</v>
      </c>
      <c r="X65" s="143" t="n">
        <v>0</v>
      </c>
      <c r="Y65" s="143" t="n">
        <v>3200</v>
      </c>
      <c r="Z65" s="143" t="n">
        <v>2000</v>
      </c>
      <c r="AA65" s="143" t="n">
        <v>2000</v>
      </c>
      <c r="AB65" s="143" t="n">
        <v>1500</v>
      </c>
      <c r="AC65" s="143" t="n">
        <v>2000</v>
      </c>
      <c r="AD65" s="143" t="n">
        <v>2000</v>
      </c>
      <c r="AE65" s="143" t="n">
        <v>2000</v>
      </c>
      <c r="AF65" s="143" t="n">
        <v>3200</v>
      </c>
      <c r="AG65" s="143" t="n">
        <v>2000</v>
      </c>
      <c r="AH65" s="143" t="n">
        <v>4000</v>
      </c>
      <c r="AI65" s="143" t="n">
        <v>2000</v>
      </c>
      <c r="AJ65" s="143" t="n">
        <v>2000</v>
      </c>
      <c r="AK65" s="143" t="n">
        <v>2000</v>
      </c>
      <c r="AL65" s="143" t="n">
        <v>2000</v>
      </c>
      <c r="AM65" s="143" t="n">
        <v>2000</v>
      </c>
      <c r="AN65" s="143" t="n">
        <v>2000</v>
      </c>
      <c r="AO65" s="143" t="n">
        <v>2000</v>
      </c>
      <c r="AP65" s="143" t="n">
        <v>2000</v>
      </c>
      <c r="AQ65" s="143" t="n">
        <v>2000</v>
      </c>
      <c r="AR65" s="143" t="n">
        <v>6000</v>
      </c>
      <c r="AS65" s="143" t="n">
        <v>2000</v>
      </c>
      <c r="AT65" s="143" t="n">
        <v>3200</v>
      </c>
      <c r="AU65" s="143" t="n">
        <v>2000</v>
      </c>
      <c r="AV65" s="143" t="n">
        <v>2000</v>
      </c>
      <c r="AW65" s="143" t="n">
        <v>2000</v>
      </c>
      <c r="AX65" s="143" t="n">
        <v>2000</v>
      </c>
      <c r="AY65" s="143" t="n">
        <v>2600</v>
      </c>
      <c r="AZ65" s="143" t="n">
        <v>2000</v>
      </c>
      <c r="BA65" s="143" t="n">
        <v>2000</v>
      </c>
      <c r="BB65" s="143" t="n">
        <v>2000</v>
      </c>
      <c r="BC65" s="143" t="n">
        <v>3200</v>
      </c>
      <c r="BD65" s="143" t="n">
        <v>2000</v>
      </c>
      <c r="BE65" s="143" t="n">
        <v>2000</v>
      </c>
      <c r="BF65" s="143" t="n">
        <v>2000</v>
      </c>
      <c r="BG65" s="143" t="n">
        <v>2000</v>
      </c>
      <c r="BH65" s="143" t="n">
        <v>4200</v>
      </c>
      <c r="BI65" s="143" t="n">
        <v>2000</v>
      </c>
      <c r="BJ65" s="143" t="n">
        <v>2000</v>
      </c>
      <c r="BK65" s="143" t="n">
        <v>2000</v>
      </c>
      <c r="BL65" s="143" t="n">
        <v>2000</v>
      </c>
      <c r="BM65" s="143" t="n">
        <v>4000</v>
      </c>
      <c r="BN65" s="143" t="n">
        <v>2000</v>
      </c>
      <c r="BO65" s="143" t="n">
        <v>2000</v>
      </c>
      <c r="BP65" s="143" t="n">
        <v>2000</v>
      </c>
      <c r="BQ65" s="143" t="n">
        <v>2000</v>
      </c>
      <c r="BR65" s="143" t="n">
        <v>2000</v>
      </c>
      <c r="BS65" s="143" t="n">
        <v>2000</v>
      </c>
      <c r="BT65" s="143" t="n">
        <v>2000</v>
      </c>
      <c r="BU65" s="143" t="n">
        <v>2000</v>
      </c>
      <c r="BV65" s="143" t="n">
        <v>2000</v>
      </c>
      <c r="BW65" s="143" t="n">
        <v>2000</v>
      </c>
      <c r="BX65" s="143" t="n">
        <v>2000</v>
      </c>
      <c r="BY65" s="143" t="n">
        <v>2000</v>
      </c>
      <c r="BZ65" s="143" t="n">
        <v>2000</v>
      </c>
      <c r="CA65" s="143" t="n">
        <v>2000</v>
      </c>
      <c r="CB65" s="143" t="n">
        <v>2000</v>
      </c>
      <c r="CC65" s="143" t="n">
        <v>3200</v>
      </c>
      <c r="CD65" s="143" t="n">
        <v>2000</v>
      </c>
      <c r="CE65" s="143" t="n">
        <v>2000</v>
      </c>
      <c r="CF65" s="143" t="n">
        <v>2000</v>
      </c>
      <c r="CG65" s="143" t="n">
        <v>2000</v>
      </c>
      <c r="CH65" s="143" t="n">
        <v>2000</v>
      </c>
      <c r="CI65" s="143" t="n">
        <v>2000</v>
      </c>
      <c r="CJ65" s="143" t="n">
        <v>2000</v>
      </c>
      <c r="CK65" s="143" t="n">
        <v>2000</v>
      </c>
      <c r="CL65" s="143" t="n">
        <v>2000</v>
      </c>
      <c r="CM65" s="143" t="n">
        <v>2600</v>
      </c>
      <c r="CN65" s="143" t="n">
        <v>2000</v>
      </c>
      <c r="CO65" s="143" t="n">
        <v>2000</v>
      </c>
      <c r="CP65" s="143" t="n">
        <v>2000</v>
      </c>
      <c r="CQ65" s="143" t="n">
        <v>2000</v>
      </c>
      <c r="CR65" s="143" t="n">
        <v>2500</v>
      </c>
      <c r="CS65" s="143" t="n">
        <v>2000</v>
      </c>
      <c r="CT65" s="143" t="n">
        <v>2000</v>
      </c>
      <c r="CU65" s="143" t="n">
        <v>2000</v>
      </c>
      <c r="CV65" s="143" t="n">
        <v>2000</v>
      </c>
      <c r="CW65" s="143" t="n">
        <v>2000</v>
      </c>
      <c r="CX65" s="143" t="n">
        <v>2000</v>
      </c>
      <c r="CY65" s="143" t="n">
        <v>2000</v>
      </c>
      <c r="CZ65" s="143" t="n">
        <v>2000</v>
      </c>
      <c r="DA65" s="143" t="n">
        <v>2000</v>
      </c>
      <c r="DB65" s="143" t="n">
        <v>2600</v>
      </c>
      <c r="DC65" s="143" t="n">
        <v>2600</v>
      </c>
      <c r="DD65" s="143" t="n">
        <v>2000</v>
      </c>
      <c r="DE65" s="143" t="n">
        <v>2000</v>
      </c>
      <c r="DF65" s="143" t="n">
        <v>2000</v>
      </c>
      <c r="DG65" s="143" t="n">
        <v>2000</v>
      </c>
      <c r="DH65" s="143" t="n">
        <v>2600</v>
      </c>
      <c r="DI65" s="143" t="n">
        <v>2000</v>
      </c>
      <c r="DJ65" s="143" t="n">
        <v>2000</v>
      </c>
      <c r="DK65" s="143" t="n">
        <v>2000</v>
      </c>
      <c r="DL65" s="143" t="n">
        <v>2000</v>
      </c>
      <c r="DM65" s="143" t="n">
        <v>2600</v>
      </c>
      <c r="DN65" s="143" t="n">
        <v>2000</v>
      </c>
      <c r="DO65" s="143" t="n">
        <v>2000</v>
      </c>
      <c r="DP65" s="143" t="n">
        <v>2000</v>
      </c>
      <c r="DQ65" s="143" t="n">
        <v>2000</v>
      </c>
      <c r="DR65" s="143" t="n">
        <v>2000</v>
      </c>
      <c r="DS65" s="143" t="n">
        <v>2000</v>
      </c>
      <c r="DT65" s="143" t="n">
        <v>2000</v>
      </c>
      <c r="DU65" s="143" t="n">
        <v>2600</v>
      </c>
      <c r="DV65" s="143" t="n">
        <v>2000</v>
      </c>
      <c r="DW65" s="143" t="n">
        <v>1716</v>
      </c>
      <c r="DX65" s="143" t="n">
        <v>2000</v>
      </c>
      <c r="DY65" s="143" t="n">
        <v>2000</v>
      </c>
      <c r="DZ65" s="143" t="n">
        <v>2000</v>
      </c>
      <c r="EA65" s="143" t="n">
        <v>2000</v>
      </c>
      <c r="EB65" s="143" t="n">
        <v>2000</v>
      </c>
      <c r="EC65" s="143" t="n">
        <v>2000</v>
      </c>
      <c r="ED65" s="143" t="n">
        <v>2000</v>
      </c>
      <c r="EE65" s="143" t="n">
        <v>2000</v>
      </c>
      <c r="EF65" s="143" t="n">
        <v>2000</v>
      </c>
      <c r="EG65" s="143" t="n">
        <v>2000</v>
      </c>
      <c r="EH65" s="0"/>
      <c r="EI65" s="109" t="n">
        <f aca="false">ROUND(SUM(F65:EG65),5)</f>
        <v>284116</v>
      </c>
      <c r="EK65" s="139" t="n">
        <v>1543.5</v>
      </c>
      <c r="EM65" s="140" t="n">
        <v>0</v>
      </c>
      <c r="EN65" s="140" t="n">
        <v>0</v>
      </c>
      <c r="EO65" s="140" t="n">
        <v>0</v>
      </c>
      <c r="EP65" s="140" t="n">
        <v>0</v>
      </c>
      <c r="EQ65" s="140" t="n">
        <v>0</v>
      </c>
      <c r="ER65" s="140" t="n">
        <v>0</v>
      </c>
      <c r="ES65" s="140" t="n">
        <v>0</v>
      </c>
      <c r="ET65" s="140" t="n">
        <v>0</v>
      </c>
      <c r="EU65" s="140" t="n">
        <v>0</v>
      </c>
      <c r="EV65" s="140" t="n">
        <v>0</v>
      </c>
      <c r="EW65" s="140" t="n">
        <v>0</v>
      </c>
      <c r="EX65" s="140" t="n">
        <v>0</v>
      </c>
      <c r="EY65" s="140" t="n">
        <v>0</v>
      </c>
      <c r="EZ65" s="140" t="n">
        <v>0</v>
      </c>
      <c r="FA65" s="140" t="n">
        <v>0</v>
      </c>
      <c r="FB65" s="140" t="n">
        <v>0</v>
      </c>
      <c r="FC65" s="140" t="n">
        <v>0</v>
      </c>
      <c r="FD65" s="140" t="n">
        <v>0</v>
      </c>
      <c r="FE65" s="140" t="n">
        <v>0</v>
      </c>
      <c r="FF65" s="140" t="n">
        <v>0</v>
      </c>
      <c r="FG65" s="140" t="n">
        <v>0</v>
      </c>
      <c r="FH65" s="140" t="n">
        <v>0</v>
      </c>
      <c r="FI65" s="140" t="n">
        <v>0</v>
      </c>
      <c r="FJ65" s="140" t="n">
        <v>0</v>
      </c>
      <c r="FK65" s="140" t="n">
        <v>0</v>
      </c>
      <c r="FL65" s="140" t="n">
        <v>0</v>
      </c>
      <c r="FM65" s="140" t="n">
        <v>0</v>
      </c>
      <c r="FN65" s="140" t="n">
        <v>0</v>
      </c>
      <c r="FO65" s="140" t="n">
        <v>0</v>
      </c>
      <c r="FP65" s="140" t="n">
        <v>0</v>
      </c>
      <c r="FQ65" s="140" t="n">
        <v>0</v>
      </c>
      <c r="FR65" s="140" t="n">
        <v>0</v>
      </c>
      <c r="FS65" s="140" t="n">
        <v>0</v>
      </c>
      <c r="FT65" s="140" t="n">
        <v>0</v>
      </c>
      <c r="FU65" s="140" t="n">
        <v>0</v>
      </c>
      <c r="FV65" s="140" t="n">
        <v>0</v>
      </c>
      <c r="FW65" s="140" t="n">
        <v>0</v>
      </c>
      <c r="FX65" s="140" t="n">
        <v>0</v>
      </c>
      <c r="FY65" s="140" t="n">
        <v>0</v>
      </c>
      <c r="FZ65" s="140" t="n">
        <v>0</v>
      </c>
      <c r="GA65" s="140" t="n">
        <v>0</v>
      </c>
      <c r="GB65" s="140" t="n">
        <v>0</v>
      </c>
      <c r="GC65" s="140" t="n">
        <v>0</v>
      </c>
      <c r="GD65" s="140" t="n">
        <v>0</v>
      </c>
      <c r="GE65" s="140" t="n">
        <v>0</v>
      </c>
      <c r="GF65" s="140" t="n">
        <v>0</v>
      </c>
      <c r="GG65" s="140" t="n">
        <v>0</v>
      </c>
      <c r="GH65" s="140" t="n">
        <v>0</v>
      </c>
      <c r="GI65" s="140" t="n">
        <v>0</v>
      </c>
      <c r="GJ65" s="140" t="n">
        <v>0</v>
      </c>
      <c r="GK65" s="140" t="n">
        <v>0</v>
      </c>
      <c r="GL65" s="140" t="n">
        <v>0</v>
      </c>
      <c r="GM65" s="140" t="n">
        <v>0</v>
      </c>
      <c r="GN65" s="140" t="n">
        <v>0</v>
      </c>
      <c r="GO65" s="140" t="n">
        <v>0</v>
      </c>
      <c r="GP65" s="140" t="n">
        <v>0</v>
      </c>
      <c r="GQ65" s="140" t="n">
        <v>0</v>
      </c>
      <c r="GR65" s="140" t="n">
        <v>0</v>
      </c>
      <c r="GS65" s="140" t="n">
        <v>0</v>
      </c>
      <c r="GT65" s="140" t="n">
        <v>0</v>
      </c>
      <c r="GU65" s="140" t="n">
        <v>0</v>
      </c>
      <c r="GV65" s="140" t="n">
        <v>0</v>
      </c>
      <c r="GW65" s="140" t="n">
        <v>0</v>
      </c>
      <c r="GX65" s="140" t="n">
        <v>0</v>
      </c>
      <c r="GY65" s="140" t="n">
        <v>0</v>
      </c>
      <c r="GZ65" s="140" t="n">
        <v>0</v>
      </c>
      <c r="HA65" s="140" t="n">
        <v>0</v>
      </c>
      <c r="HB65" s="140" t="n">
        <v>0</v>
      </c>
      <c r="HC65" s="140" t="n">
        <v>0</v>
      </c>
      <c r="HD65" s="140" t="n">
        <v>0</v>
      </c>
      <c r="HE65" s="140" t="n">
        <v>0</v>
      </c>
      <c r="HF65" s="140" t="n">
        <v>0</v>
      </c>
      <c r="HG65" s="140" t="n">
        <v>0</v>
      </c>
      <c r="HH65" s="140" t="n">
        <v>0</v>
      </c>
      <c r="HI65" s="140" t="n">
        <v>0</v>
      </c>
      <c r="HJ65" s="140" t="n">
        <v>0</v>
      </c>
      <c r="HK65" s="140" t="n">
        <v>0</v>
      </c>
      <c r="HL65" s="140" t="n">
        <v>0</v>
      </c>
      <c r="HM65" s="140" t="n">
        <v>0</v>
      </c>
      <c r="HN65" s="140" t="n">
        <v>0</v>
      </c>
      <c r="HO65" s="140" t="n">
        <v>0</v>
      </c>
      <c r="HP65" s="140" t="n">
        <v>0</v>
      </c>
      <c r="HQ65" s="140" t="n">
        <v>0</v>
      </c>
      <c r="HR65" s="140" t="n">
        <v>0</v>
      </c>
      <c r="HS65" s="140" t="n">
        <v>0</v>
      </c>
      <c r="HT65" s="140" t="n">
        <v>0</v>
      </c>
      <c r="HU65" s="140" t="n">
        <v>0</v>
      </c>
      <c r="HV65" s="140" t="n">
        <v>0</v>
      </c>
      <c r="HW65" s="140" t="n">
        <v>0</v>
      </c>
      <c r="HX65" s="140" t="n">
        <v>0</v>
      </c>
      <c r="HY65" s="140" t="n">
        <v>0</v>
      </c>
      <c r="HZ65" s="140" t="n">
        <v>0</v>
      </c>
      <c r="IA65" s="140" t="n">
        <v>0</v>
      </c>
      <c r="IB65" s="140" t="n">
        <v>0</v>
      </c>
      <c r="IC65" s="140" t="n">
        <v>0</v>
      </c>
      <c r="ID65" s="140" t="n">
        <v>0</v>
      </c>
      <c r="IE65" s="140" t="n">
        <v>0</v>
      </c>
      <c r="IF65" s="140" t="n">
        <v>0</v>
      </c>
      <c r="IG65" s="140" t="n">
        <v>0</v>
      </c>
      <c r="IH65" s="140" t="n">
        <v>0</v>
      </c>
      <c r="II65" s="140" t="n">
        <v>0</v>
      </c>
      <c r="IJ65" s="140" t="n">
        <v>0</v>
      </c>
      <c r="IK65" s="140" t="n">
        <v>0</v>
      </c>
      <c r="IL65" s="140" t="n">
        <v>0</v>
      </c>
      <c r="IM65" s="140" t="n">
        <v>0</v>
      </c>
      <c r="IN65" s="140" t="n">
        <v>0</v>
      </c>
      <c r="IO65" s="140" t="n">
        <v>0</v>
      </c>
      <c r="IP65" s="140" t="n">
        <v>0</v>
      </c>
      <c r="IQ65" s="140" t="n">
        <v>0</v>
      </c>
      <c r="IR65" s="140" t="n">
        <v>0</v>
      </c>
      <c r="IS65" s="140" t="n">
        <v>0</v>
      </c>
      <c r="IT65" s="140" t="n">
        <v>0</v>
      </c>
      <c r="IU65" s="140" t="n">
        <v>0</v>
      </c>
      <c r="IV65" s="140" t="n">
        <v>0</v>
      </c>
      <c r="IW65" s="140" t="n">
        <v>0</v>
      </c>
      <c r="IX65" s="140" t="n">
        <v>0</v>
      </c>
      <c r="IY65" s="140" t="n">
        <v>0</v>
      </c>
      <c r="IZ65" s="140" t="n">
        <v>0</v>
      </c>
      <c r="JA65" s="140" t="n">
        <v>0</v>
      </c>
      <c r="JB65" s="140" t="n">
        <v>0</v>
      </c>
      <c r="JC65" s="140" t="n">
        <v>0</v>
      </c>
      <c r="JD65" s="140" t="n">
        <v>0</v>
      </c>
      <c r="JE65" s="140" t="n">
        <v>0</v>
      </c>
      <c r="JF65" s="140" t="n">
        <v>0</v>
      </c>
      <c r="JG65" s="140" t="n">
        <v>0</v>
      </c>
      <c r="JH65" s="140" t="n">
        <v>0</v>
      </c>
      <c r="JI65" s="140" t="n">
        <v>0</v>
      </c>
      <c r="JJ65" s="140" t="n">
        <v>0</v>
      </c>
      <c r="JK65" s="140" t="n">
        <v>0</v>
      </c>
      <c r="JL65" s="140" t="n">
        <v>0</v>
      </c>
      <c r="JM65" s="140" t="n">
        <v>0</v>
      </c>
      <c r="JN65" s="140" t="n">
        <v>0</v>
      </c>
      <c r="JO65" s="140" t="n">
        <v>0</v>
      </c>
      <c r="JP65" s="140" t="n">
        <v>0</v>
      </c>
    </row>
    <row r="66" customFormat="false" ht="14.9" hidden="false" customHeight="false" outlineLevel="0" collapsed="false">
      <c r="A66" s="76"/>
      <c r="B66" s="76"/>
      <c r="C66" s="76"/>
      <c r="D66" s="76"/>
      <c r="E66" s="76" t="s">
        <v>107</v>
      </c>
      <c r="F66" s="142" t="n">
        <v>0</v>
      </c>
      <c r="G66" s="142" t="n">
        <v>0</v>
      </c>
      <c r="H66" s="142" t="n">
        <v>0</v>
      </c>
      <c r="I66" s="142" t="n">
        <v>0</v>
      </c>
      <c r="J66" s="142" t="n">
        <v>0</v>
      </c>
      <c r="K66" s="142" t="n">
        <v>0</v>
      </c>
      <c r="L66" s="142" t="n">
        <v>0</v>
      </c>
      <c r="M66" s="142" t="n">
        <v>0</v>
      </c>
      <c r="N66" s="142" t="n">
        <v>0</v>
      </c>
      <c r="O66" s="142" t="n">
        <v>0</v>
      </c>
      <c r="P66" s="142" t="n">
        <v>0</v>
      </c>
      <c r="Q66" s="142" t="n">
        <v>0</v>
      </c>
      <c r="R66" s="142" t="n">
        <v>0</v>
      </c>
      <c r="S66" s="142" t="n">
        <v>0</v>
      </c>
      <c r="T66" s="142" t="n">
        <v>0</v>
      </c>
      <c r="U66" s="142" t="n">
        <v>0</v>
      </c>
      <c r="V66" s="142" t="n">
        <v>0</v>
      </c>
      <c r="W66" s="142" t="n">
        <v>0</v>
      </c>
      <c r="X66" s="142" t="n">
        <v>0</v>
      </c>
      <c r="Y66" s="142" t="n">
        <v>0</v>
      </c>
      <c r="Z66" s="142" t="n">
        <v>0</v>
      </c>
      <c r="AA66" s="142" t="n">
        <v>0</v>
      </c>
      <c r="AB66" s="142" t="n">
        <v>0</v>
      </c>
      <c r="AC66" s="142" t="n">
        <v>0</v>
      </c>
      <c r="AD66" s="142" t="n">
        <v>0</v>
      </c>
      <c r="AE66" s="142" t="n">
        <v>0</v>
      </c>
      <c r="AF66" s="142" t="n">
        <v>0</v>
      </c>
      <c r="AG66" s="142" t="n">
        <v>0</v>
      </c>
      <c r="AH66" s="142" t="n">
        <v>0</v>
      </c>
      <c r="AI66" s="142" t="n">
        <v>0</v>
      </c>
      <c r="AJ66" s="142" t="n">
        <v>0</v>
      </c>
      <c r="AK66" s="142" t="n">
        <v>0</v>
      </c>
      <c r="AL66" s="142" t="n">
        <v>0</v>
      </c>
      <c r="AM66" s="142" t="n">
        <v>0</v>
      </c>
      <c r="AN66" s="142" t="n">
        <v>0</v>
      </c>
      <c r="AO66" s="142" t="n">
        <v>0</v>
      </c>
      <c r="AP66" s="142" t="n">
        <v>0</v>
      </c>
      <c r="AQ66" s="142" t="n">
        <v>0</v>
      </c>
      <c r="AR66" s="142" t="n">
        <v>0</v>
      </c>
      <c r="AS66" s="142" t="n">
        <v>0</v>
      </c>
      <c r="AT66" s="142" t="n">
        <v>0</v>
      </c>
      <c r="AU66" s="142" t="n">
        <v>0</v>
      </c>
      <c r="AV66" s="142" t="n">
        <v>0</v>
      </c>
      <c r="AW66" s="142" t="n">
        <v>0</v>
      </c>
      <c r="AX66" s="142" t="n">
        <v>0</v>
      </c>
      <c r="AY66" s="142" t="n">
        <v>0</v>
      </c>
      <c r="AZ66" s="142" t="n">
        <v>0</v>
      </c>
      <c r="BA66" s="142" t="n">
        <v>0</v>
      </c>
      <c r="BB66" s="142" t="n">
        <v>0</v>
      </c>
      <c r="BC66" s="142" t="n">
        <v>0</v>
      </c>
      <c r="BD66" s="142" t="n">
        <v>0</v>
      </c>
      <c r="BE66" s="142" t="n">
        <v>0</v>
      </c>
      <c r="BF66" s="142" t="n">
        <v>0</v>
      </c>
      <c r="BG66" s="142" t="n">
        <v>0</v>
      </c>
      <c r="BH66" s="142" t="n">
        <v>0</v>
      </c>
      <c r="BI66" s="142" t="n">
        <v>0</v>
      </c>
      <c r="BJ66" s="142" t="n">
        <v>0</v>
      </c>
      <c r="BK66" s="142" t="n">
        <v>0</v>
      </c>
      <c r="BL66" s="142" t="n">
        <v>0</v>
      </c>
      <c r="BM66" s="142" t="n">
        <v>0</v>
      </c>
      <c r="BN66" s="142" t="n">
        <v>0</v>
      </c>
      <c r="BO66" s="142" t="n">
        <v>0</v>
      </c>
      <c r="BP66" s="142" t="n">
        <v>0</v>
      </c>
      <c r="BQ66" s="142" t="n">
        <v>0</v>
      </c>
      <c r="BR66" s="142" t="n">
        <v>0</v>
      </c>
      <c r="BS66" s="142" t="n">
        <v>0</v>
      </c>
      <c r="BT66" s="142" t="n">
        <v>0</v>
      </c>
      <c r="BU66" s="142" t="n">
        <v>0</v>
      </c>
      <c r="BV66" s="142" t="n">
        <v>0</v>
      </c>
      <c r="BW66" s="142" t="n">
        <v>0</v>
      </c>
      <c r="BX66" s="142" t="n">
        <v>0</v>
      </c>
      <c r="BY66" s="142" t="n">
        <v>0</v>
      </c>
      <c r="BZ66" s="142" t="n">
        <v>0</v>
      </c>
      <c r="CA66" s="142" t="n">
        <v>0</v>
      </c>
      <c r="CB66" s="142" t="n">
        <v>0</v>
      </c>
      <c r="CC66" s="142" t="n">
        <v>0</v>
      </c>
      <c r="CD66" s="142" t="n">
        <v>0</v>
      </c>
      <c r="CE66" s="142" t="n">
        <v>0</v>
      </c>
      <c r="CF66" s="142" t="n">
        <v>0</v>
      </c>
      <c r="CG66" s="142" t="n">
        <v>0</v>
      </c>
      <c r="CH66" s="142" t="n">
        <v>0</v>
      </c>
      <c r="CI66" s="142" t="n">
        <v>0</v>
      </c>
      <c r="CJ66" s="142" t="n">
        <v>0</v>
      </c>
      <c r="CK66" s="142" t="n">
        <v>0</v>
      </c>
      <c r="CL66" s="142" t="n">
        <v>0</v>
      </c>
      <c r="CM66" s="142" t="n">
        <v>0</v>
      </c>
      <c r="CN66" s="142" t="n">
        <v>0</v>
      </c>
      <c r="CO66" s="142" t="n">
        <v>0</v>
      </c>
      <c r="CP66" s="142" t="n">
        <v>0</v>
      </c>
      <c r="CQ66" s="142" t="n">
        <v>0</v>
      </c>
      <c r="CR66" s="142" t="n">
        <v>0</v>
      </c>
      <c r="CS66" s="142" t="n">
        <v>0</v>
      </c>
      <c r="CT66" s="142" t="n">
        <v>0</v>
      </c>
      <c r="CU66" s="142" t="n">
        <v>0</v>
      </c>
      <c r="CV66" s="142" t="n">
        <v>0</v>
      </c>
      <c r="CW66" s="142" t="n">
        <v>0</v>
      </c>
      <c r="CX66" s="142" t="n">
        <v>0</v>
      </c>
      <c r="CY66" s="142" t="n">
        <v>0</v>
      </c>
      <c r="CZ66" s="142" t="n">
        <v>0</v>
      </c>
      <c r="DA66" s="142" t="n">
        <v>0</v>
      </c>
      <c r="DB66" s="142" t="n">
        <v>0</v>
      </c>
      <c r="DC66" s="142" t="n">
        <v>0</v>
      </c>
      <c r="DD66" s="142" t="n">
        <v>0</v>
      </c>
      <c r="DE66" s="142" t="n">
        <v>0</v>
      </c>
      <c r="DF66" s="142" t="n">
        <v>0</v>
      </c>
      <c r="DG66" s="142" t="n">
        <v>0</v>
      </c>
      <c r="DH66" s="142" t="n">
        <v>0</v>
      </c>
      <c r="DI66" s="142" t="n">
        <v>0</v>
      </c>
      <c r="DJ66" s="142" t="n">
        <v>0</v>
      </c>
      <c r="DK66" s="142" t="n">
        <v>0</v>
      </c>
      <c r="DL66" s="142" t="n">
        <v>0</v>
      </c>
      <c r="DM66" s="142" t="n">
        <v>0</v>
      </c>
      <c r="DN66" s="142" t="n">
        <v>0</v>
      </c>
      <c r="DO66" s="142" t="n">
        <v>0</v>
      </c>
      <c r="DP66" s="142" t="n">
        <v>0</v>
      </c>
      <c r="DQ66" s="142" t="n">
        <v>0</v>
      </c>
      <c r="DR66" s="142" t="n">
        <v>0</v>
      </c>
      <c r="DS66" s="142" t="n">
        <v>0</v>
      </c>
      <c r="DT66" s="142" t="n">
        <v>0</v>
      </c>
      <c r="DU66" s="142" t="n">
        <v>0</v>
      </c>
      <c r="DV66" s="142" t="n">
        <v>0</v>
      </c>
      <c r="DW66" s="142" t="n">
        <v>0</v>
      </c>
      <c r="DX66" s="142" t="n">
        <v>0</v>
      </c>
      <c r="DY66" s="142" t="n">
        <v>0</v>
      </c>
      <c r="DZ66" s="142" t="n">
        <v>0</v>
      </c>
      <c r="EA66" s="142" t="n">
        <v>0</v>
      </c>
      <c r="EB66" s="142" t="n">
        <v>0</v>
      </c>
      <c r="EC66" s="142" t="n">
        <v>0</v>
      </c>
      <c r="ED66" s="142" t="n">
        <v>0</v>
      </c>
      <c r="EE66" s="142" t="n">
        <v>0</v>
      </c>
      <c r="EF66" s="142" t="n">
        <v>0</v>
      </c>
      <c r="EG66" s="142" t="n">
        <v>0</v>
      </c>
      <c r="EH66" s="0"/>
      <c r="EI66" s="113" t="n">
        <f aca="false">ROUND(SUM(F66:EG66),5)</f>
        <v>0</v>
      </c>
      <c r="EK66" s="139" t="n">
        <v>6060</v>
      </c>
      <c r="EM66" s="140" t="n">
        <v>0</v>
      </c>
      <c r="EN66" s="140" t="n">
        <v>0</v>
      </c>
      <c r="EO66" s="140" t="n">
        <v>0</v>
      </c>
      <c r="EP66" s="140" t="n">
        <v>0</v>
      </c>
      <c r="EQ66" s="140" t="n">
        <v>0</v>
      </c>
      <c r="ER66" s="140" t="n">
        <v>0</v>
      </c>
      <c r="ES66" s="140" t="n">
        <v>0</v>
      </c>
      <c r="ET66" s="140" t="n">
        <v>0</v>
      </c>
      <c r="EU66" s="140" t="n">
        <v>0</v>
      </c>
      <c r="EV66" s="140" t="n">
        <v>0</v>
      </c>
      <c r="EW66" s="140" t="n">
        <v>0</v>
      </c>
      <c r="EX66" s="140" t="n">
        <v>0</v>
      </c>
      <c r="EY66" s="140" t="n">
        <v>0</v>
      </c>
      <c r="EZ66" s="140" t="n">
        <v>0</v>
      </c>
      <c r="FA66" s="140" t="n">
        <v>0</v>
      </c>
      <c r="FB66" s="140" t="n">
        <v>0</v>
      </c>
      <c r="FC66" s="140" t="n">
        <v>0</v>
      </c>
      <c r="FD66" s="140" t="n">
        <v>0</v>
      </c>
      <c r="FE66" s="140" t="n">
        <v>0</v>
      </c>
      <c r="FF66" s="140" t="n">
        <v>0</v>
      </c>
      <c r="FG66" s="140" t="n">
        <v>0</v>
      </c>
      <c r="FH66" s="140" t="n">
        <v>0</v>
      </c>
      <c r="FI66" s="140" t="n">
        <v>0</v>
      </c>
      <c r="FJ66" s="140" t="n">
        <v>0</v>
      </c>
      <c r="FK66" s="140" t="n">
        <v>0</v>
      </c>
      <c r="FL66" s="140" t="n">
        <v>0</v>
      </c>
      <c r="FM66" s="140" t="n">
        <v>0</v>
      </c>
      <c r="FN66" s="140" t="n">
        <v>0</v>
      </c>
      <c r="FO66" s="140" t="n">
        <v>0</v>
      </c>
      <c r="FP66" s="140" t="n">
        <v>0</v>
      </c>
      <c r="FQ66" s="140" t="n">
        <v>0</v>
      </c>
      <c r="FR66" s="140" t="n">
        <v>0</v>
      </c>
      <c r="FS66" s="140" t="n">
        <v>0</v>
      </c>
      <c r="FT66" s="140" t="n">
        <v>0</v>
      </c>
      <c r="FU66" s="140" t="n">
        <v>0</v>
      </c>
      <c r="FV66" s="140" t="n">
        <v>0</v>
      </c>
      <c r="FW66" s="140" t="n">
        <v>0</v>
      </c>
      <c r="FX66" s="140" t="n">
        <v>0</v>
      </c>
      <c r="FY66" s="140" t="n">
        <v>0</v>
      </c>
      <c r="FZ66" s="140" t="n">
        <v>0</v>
      </c>
      <c r="GA66" s="140" t="n">
        <v>0</v>
      </c>
      <c r="GB66" s="140" t="n">
        <v>0</v>
      </c>
      <c r="GC66" s="140" t="n">
        <v>0</v>
      </c>
      <c r="GD66" s="140" t="n">
        <v>0</v>
      </c>
      <c r="GE66" s="140" t="n">
        <v>0</v>
      </c>
      <c r="GF66" s="140" t="n">
        <v>0</v>
      </c>
      <c r="GG66" s="140" t="n">
        <v>0</v>
      </c>
      <c r="GH66" s="140" t="n">
        <v>0</v>
      </c>
      <c r="GI66" s="140" t="n">
        <v>0</v>
      </c>
      <c r="GJ66" s="140" t="n">
        <v>0</v>
      </c>
      <c r="GK66" s="140" t="n">
        <v>0</v>
      </c>
      <c r="GL66" s="140" t="n">
        <v>0</v>
      </c>
      <c r="GM66" s="140" t="n">
        <v>0</v>
      </c>
      <c r="GN66" s="140" t="n">
        <v>0</v>
      </c>
      <c r="GO66" s="140" t="n">
        <v>0</v>
      </c>
      <c r="GP66" s="140" t="n">
        <v>0</v>
      </c>
      <c r="GQ66" s="140" t="n">
        <v>0</v>
      </c>
      <c r="GR66" s="140" t="n">
        <v>0</v>
      </c>
      <c r="GS66" s="140" t="n">
        <v>0</v>
      </c>
      <c r="GT66" s="140" t="n">
        <v>0</v>
      </c>
      <c r="GU66" s="140" t="n">
        <v>0</v>
      </c>
      <c r="GV66" s="140" t="n">
        <v>0</v>
      </c>
      <c r="GW66" s="140" t="n">
        <v>0</v>
      </c>
      <c r="GX66" s="140" t="n">
        <v>0</v>
      </c>
      <c r="GY66" s="140" t="n">
        <v>0</v>
      </c>
      <c r="GZ66" s="140" t="n">
        <v>0</v>
      </c>
      <c r="HA66" s="140" t="n">
        <v>0</v>
      </c>
      <c r="HB66" s="140" t="n">
        <v>0</v>
      </c>
      <c r="HC66" s="140" t="n">
        <v>0</v>
      </c>
      <c r="HD66" s="140" t="n">
        <v>0</v>
      </c>
      <c r="HE66" s="140" t="n">
        <v>0</v>
      </c>
      <c r="HF66" s="140" t="n">
        <v>0</v>
      </c>
      <c r="HG66" s="140" t="n">
        <v>0</v>
      </c>
      <c r="HH66" s="140" t="n">
        <v>0</v>
      </c>
      <c r="HI66" s="140" t="n">
        <v>0</v>
      </c>
      <c r="HJ66" s="140" t="n">
        <v>0</v>
      </c>
      <c r="HK66" s="140" t="n">
        <v>0</v>
      </c>
      <c r="HL66" s="140" t="n">
        <v>0</v>
      </c>
      <c r="HM66" s="140" t="n">
        <v>0</v>
      </c>
      <c r="HN66" s="140" t="n">
        <v>0</v>
      </c>
      <c r="HO66" s="140" t="n">
        <v>0</v>
      </c>
      <c r="HP66" s="140" t="n">
        <v>0</v>
      </c>
      <c r="HQ66" s="140" t="n">
        <v>0</v>
      </c>
      <c r="HR66" s="140" t="n">
        <v>0</v>
      </c>
      <c r="HS66" s="140" t="n">
        <v>0</v>
      </c>
      <c r="HT66" s="140" t="n">
        <v>0</v>
      </c>
      <c r="HU66" s="140" t="n">
        <v>0</v>
      </c>
      <c r="HV66" s="140" t="n">
        <v>0</v>
      </c>
      <c r="HW66" s="140" t="n">
        <v>0</v>
      </c>
      <c r="HX66" s="140" t="n">
        <v>0</v>
      </c>
      <c r="HY66" s="140" t="n">
        <v>0</v>
      </c>
      <c r="HZ66" s="140" t="n">
        <v>0</v>
      </c>
      <c r="IA66" s="140" t="n">
        <v>0</v>
      </c>
      <c r="IB66" s="140" t="n">
        <v>0</v>
      </c>
      <c r="IC66" s="140" t="n">
        <v>0</v>
      </c>
      <c r="ID66" s="140" t="n">
        <v>0</v>
      </c>
      <c r="IE66" s="140" t="n">
        <v>0</v>
      </c>
      <c r="IF66" s="140" t="n">
        <v>0</v>
      </c>
      <c r="IG66" s="140" t="n">
        <v>0</v>
      </c>
      <c r="IH66" s="140" t="n">
        <v>0</v>
      </c>
      <c r="II66" s="140" t="n">
        <v>0</v>
      </c>
      <c r="IJ66" s="140" t="n">
        <v>0</v>
      </c>
      <c r="IK66" s="140" t="n">
        <v>0</v>
      </c>
      <c r="IL66" s="140" t="n">
        <v>0</v>
      </c>
      <c r="IM66" s="140" t="n">
        <v>0</v>
      </c>
      <c r="IN66" s="140" t="n">
        <v>0</v>
      </c>
      <c r="IO66" s="140" t="n">
        <v>0</v>
      </c>
      <c r="IP66" s="140" t="n">
        <v>0</v>
      </c>
      <c r="IQ66" s="140" t="n">
        <v>0</v>
      </c>
      <c r="IR66" s="140" t="n">
        <v>0</v>
      </c>
      <c r="IS66" s="140" t="n">
        <v>0</v>
      </c>
      <c r="IT66" s="140" t="n">
        <v>0</v>
      </c>
      <c r="IU66" s="140" t="n">
        <v>0</v>
      </c>
      <c r="IV66" s="140" t="n">
        <v>0</v>
      </c>
      <c r="IW66" s="140" t="n">
        <v>0</v>
      </c>
      <c r="IX66" s="140" t="n">
        <v>0</v>
      </c>
      <c r="IY66" s="140" t="n">
        <v>0</v>
      </c>
      <c r="IZ66" s="140" t="n">
        <v>0</v>
      </c>
      <c r="JA66" s="140" t="n">
        <v>0</v>
      </c>
      <c r="JB66" s="140" t="n">
        <v>0</v>
      </c>
      <c r="JC66" s="140" t="n">
        <v>0</v>
      </c>
      <c r="JD66" s="140" t="n">
        <v>0</v>
      </c>
      <c r="JE66" s="140" t="n">
        <v>0</v>
      </c>
      <c r="JF66" s="140" t="n">
        <v>0</v>
      </c>
      <c r="JG66" s="140" t="n">
        <v>0</v>
      </c>
      <c r="JH66" s="140" t="n">
        <v>0</v>
      </c>
      <c r="JI66" s="140" t="n">
        <v>0</v>
      </c>
      <c r="JJ66" s="140" t="n">
        <v>0</v>
      </c>
      <c r="JK66" s="140" t="n">
        <v>0</v>
      </c>
      <c r="JL66" s="140" t="n">
        <v>0</v>
      </c>
      <c r="JM66" s="140" t="n">
        <v>0</v>
      </c>
      <c r="JN66" s="140" t="n">
        <v>0</v>
      </c>
      <c r="JO66" s="140" t="n">
        <v>0</v>
      </c>
      <c r="JP66" s="140" t="n">
        <v>0</v>
      </c>
    </row>
    <row r="67" customFormat="false" ht="14.9" hidden="false" customHeight="false" outlineLevel="0" collapsed="false">
      <c r="A67" s="76"/>
      <c r="B67" s="76"/>
      <c r="C67" s="76"/>
      <c r="D67" s="76" t="s">
        <v>108</v>
      </c>
      <c r="E67" s="76"/>
      <c r="F67" s="141" t="n">
        <f aca="false">SUM(F65:F66)</f>
        <v>3200</v>
      </c>
      <c r="G67" s="141" t="n">
        <f aca="false">SUM(G65:G66)</f>
        <v>2000</v>
      </c>
      <c r="H67" s="141" t="n">
        <f aca="false">SUM(H65:H66)</f>
        <v>2000</v>
      </c>
      <c r="I67" s="141" t="n">
        <f aca="false">SUM(I65:I66)</f>
        <v>2000</v>
      </c>
      <c r="J67" s="141" t="n">
        <f aca="false">SUM(J65:J66)</f>
        <v>2000</v>
      </c>
      <c r="K67" s="141" t="n">
        <f aca="false">SUM(K65:K66)</f>
        <v>2000</v>
      </c>
      <c r="L67" s="141" t="n">
        <f aca="false">SUM(L65:L66)</f>
        <v>3200</v>
      </c>
      <c r="M67" s="141" t="n">
        <f aca="false">SUM(M65:M66)</f>
        <v>2600</v>
      </c>
      <c r="N67" s="141" t="n">
        <f aca="false">SUM(N65:N66)</f>
        <v>2000</v>
      </c>
      <c r="O67" s="141" t="n">
        <f aca="false">SUM(O65:O66)</f>
        <v>2000</v>
      </c>
      <c r="P67" s="141" t="n">
        <f aca="false">SUM(P65:P66)</f>
        <v>2000</v>
      </c>
      <c r="Q67" s="141" t="n">
        <f aca="false">SUM(Q65:Q66)</f>
        <v>2000</v>
      </c>
      <c r="R67" s="141" t="n">
        <f aca="false">SUM(R65:R66)</f>
        <v>2000</v>
      </c>
      <c r="S67" s="141" t="n">
        <f aca="false">SUM(S65:S66)</f>
        <v>2000</v>
      </c>
      <c r="T67" s="141" t="n">
        <f aca="false">SUM(T65:T66)</f>
        <v>1000</v>
      </c>
      <c r="U67" s="141" t="n">
        <f aca="false">SUM(U65:U66)</f>
        <v>2000</v>
      </c>
      <c r="V67" s="141" t="n">
        <f aca="false">SUM(V65:V66)</f>
        <v>2000</v>
      </c>
      <c r="W67" s="141" t="n">
        <f aca="false">SUM(W65:W66)</f>
        <v>2000</v>
      </c>
      <c r="X67" s="141" t="n">
        <f aca="false">SUM(X65:X66)</f>
        <v>0</v>
      </c>
      <c r="Y67" s="141" t="n">
        <f aca="false">SUM(Y65:Y66)</f>
        <v>3200</v>
      </c>
      <c r="Z67" s="141" t="n">
        <f aca="false">SUM(Z65:Z66)</f>
        <v>2000</v>
      </c>
      <c r="AA67" s="141" t="n">
        <f aca="false">SUM(AA65:AA66)</f>
        <v>2000</v>
      </c>
      <c r="AB67" s="141" t="n">
        <f aca="false">SUM(AB65:AB66)</f>
        <v>1500</v>
      </c>
      <c r="AC67" s="141" t="n">
        <f aca="false">SUM(AC65:AC66)</f>
        <v>2000</v>
      </c>
      <c r="AD67" s="141" t="n">
        <f aca="false">SUM(AD65:AD66)</f>
        <v>2000</v>
      </c>
      <c r="AE67" s="141" t="n">
        <f aca="false">SUM(AE65:AE66)</f>
        <v>2000</v>
      </c>
      <c r="AF67" s="141" t="n">
        <f aca="false">SUM(AF65:AF66)</f>
        <v>3200</v>
      </c>
      <c r="AG67" s="141" t="n">
        <f aca="false">SUM(AG65:AG66)</f>
        <v>2000</v>
      </c>
      <c r="AH67" s="141" t="n">
        <f aca="false">SUM(AH65:AH66)</f>
        <v>4000</v>
      </c>
      <c r="AI67" s="141" t="n">
        <f aca="false">SUM(AI65:AI66)</f>
        <v>2000</v>
      </c>
      <c r="AJ67" s="141" t="n">
        <f aca="false">SUM(AJ65:AJ66)</f>
        <v>2000</v>
      </c>
      <c r="AK67" s="141" t="n">
        <f aca="false">SUM(AK65:AK66)</f>
        <v>2000</v>
      </c>
      <c r="AL67" s="141" t="n">
        <f aca="false">SUM(AL65:AL66)</f>
        <v>2000</v>
      </c>
      <c r="AM67" s="141" t="n">
        <f aca="false">SUM(AM65:AM66)</f>
        <v>2000</v>
      </c>
      <c r="AN67" s="141" t="n">
        <f aca="false">SUM(AN65:AN66)</f>
        <v>2000</v>
      </c>
      <c r="AO67" s="141" t="n">
        <f aca="false">SUM(AO65:AO66)</f>
        <v>2000</v>
      </c>
      <c r="AP67" s="141" t="n">
        <f aca="false">SUM(AP65:AP66)</f>
        <v>2000</v>
      </c>
      <c r="AQ67" s="141" t="n">
        <f aca="false">SUM(AQ65:AQ66)</f>
        <v>2000</v>
      </c>
      <c r="AR67" s="141" t="n">
        <f aca="false">SUM(AR65:AR66)</f>
        <v>6000</v>
      </c>
      <c r="AS67" s="141" t="n">
        <f aca="false">SUM(AS65:AS66)</f>
        <v>2000</v>
      </c>
      <c r="AT67" s="141" t="n">
        <f aca="false">SUM(AT65:AT66)</f>
        <v>3200</v>
      </c>
      <c r="AU67" s="141" t="n">
        <f aca="false">SUM(AU65:AU66)</f>
        <v>2000</v>
      </c>
      <c r="AV67" s="141" t="n">
        <f aca="false">SUM(AV65:AV66)</f>
        <v>2000</v>
      </c>
      <c r="AW67" s="141" t="n">
        <f aca="false">SUM(AW65:AW66)</f>
        <v>2000</v>
      </c>
      <c r="AX67" s="141" t="n">
        <f aca="false">SUM(AX65:AX66)</f>
        <v>2000</v>
      </c>
      <c r="AY67" s="141" t="n">
        <f aca="false">SUM(AY65:AY66)</f>
        <v>2600</v>
      </c>
      <c r="AZ67" s="141" t="n">
        <f aca="false">SUM(AZ65:AZ66)</f>
        <v>2000</v>
      </c>
      <c r="BA67" s="141" t="n">
        <f aca="false">SUM(BA65:BA66)</f>
        <v>2000</v>
      </c>
      <c r="BB67" s="141" t="n">
        <f aca="false">SUM(BB65:BB66)</f>
        <v>2000</v>
      </c>
      <c r="BC67" s="141" t="n">
        <f aca="false">SUM(BC65:BC66)</f>
        <v>3200</v>
      </c>
      <c r="BD67" s="141" t="n">
        <f aca="false">SUM(BD65:BD66)</f>
        <v>2000</v>
      </c>
      <c r="BE67" s="141" t="n">
        <f aca="false">SUM(BE65:BE66)</f>
        <v>2000</v>
      </c>
      <c r="BF67" s="141" t="n">
        <f aca="false">SUM(BF65:BF66)</f>
        <v>2000</v>
      </c>
      <c r="BG67" s="141" t="n">
        <f aca="false">SUM(BG65:BG66)</f>
        <v>2000</v>
      </c>
      <c r="BH67" s="141" t="n">
        <f aca="false">SUM(BH65:BH66)</f>
        <v>4200</v>
      </c>
      <c r="BI67" s="141" t="n">
        <f aca="false">SUM(BI65:BI66)</f>
        <v>2000</v>
      </c>
      <c r="BJ67" s="141" t="n">
        <f aca="false">SUM(BJ65:BJ66)</f>
        <v>2000</v>
      </c>
      <c r="BK67" s="141" t="n">
        <f aca="false">SUM(BK65:BK66)</f>
        <v>2000</v>
      </c>
      <c r="BL67" s="141" t="n">
        <f aca="false">SUM(BL65:BL66)</f>
        <v>2000</v>
      </c>
      <c r="BM67" s="141" t="n">
        <f aca="false">SUM(BM65:BM66)</f>
        <v>4000</v>
      </c>
      <c r="BN67" s="141" t="n">
        <f aca="false">SUM(BN65:BN66)</f>
        <v>2000</v>
      </c>
      <c r="BO67" s="141" t="n">
        <f aca="false">SUM(BO65:BO66)</f>
        <v>2000</v>
      </c>
      <c r="BP67" s="141" t="n">
        <f aca="false">SUM(BP65:BP66)</f>
        <v>2000</v>
      </c>
      <c r="BQ67" s="141" t="n">
        <f aca="false">SUM(BQ65:BQ66)</f>
        <v>2000</v>
      </c>
      <c r="BR67" s="141" t="n">
        <f aca="false">SUM(BR65:BR66)</f>
        <v>2000</v>
      </c>
      <c r="BS67" s="141" t="n">
        <f aca="false">SUM(BS65:BS66)</f>
        <v>2000</v>
      </c>
      <c r="BT67" s="141" t="n">
        <f aca="false">SUM(BT65:BT66)</f>
        <v>2000</v>
      </c>
      <c r="BU67" s="141" t="n">
        <f aca="false">SUM(BU65:BU66)</f>
        <v>2000</v>
      </c>
      <c r="BV67" s="141" t="n">
        <f aca="false">SUM(BV65:BV66)</f>
        <v>2000</v>
      </c>
      <c r="BW67" s="141" t="n">
        <f aca="false">SUM(BW65:BW66)</f>
        <v>2000</v>
      </c>
      <c r="BX67" s="141" t="n">
        <f aca="false">SUM(BX65:BX66)</f>
        <v>2000</v>
      </c>
      <c r="BY67" s="141" t="n">
        <f aca="false">SUM(BY65:BY66)</f>
        <v>2000</v>
      </c>
      <c r="BZ67" s="141" t="n">
        <f aca="false">SUM(BZ65:BZ66)</f>
        <v>2000</v>
      </c>
      <c r="CA67" s="141" t="n">
        <f aca="false">SUM(CA65:CA66)</f>
        <v>2000</v>
      </c>
      <c r="CB67" s="141" t="n">
        <f aca="false">SUM(CB65:CB66)</f>
        <v>2000</v>
      </c>
      <c r="CC67" s="141" t="n">
        <f aca="false">SUM(CC65:CC66)</f>
        <v>3200</v>
      </c>
      <c r="CD67" s="141" t="n">
        <f aca="false">SUM(CD65:CD66)</f>
        <v>2000</v>
      </c>
      <c r="CE67" s="141" t="n">
        <f aca="false">SUM(CE65:CE66)</f>
        <v>2000</v>
      </c>
      <c r="CF67" s="141" t="n">
        <f aca="false">SUM(CF65:CF66)</f>
        <v>2000</v>
      </c>
      <c r="CG67" s="141" t="n">
        <f aca="false">SUM(CG65:CG66)</f>
        <v>2000</v>
      </c>
      <c r="CH67" s="141" t="n">
        <f aca="false">SUM(CH65:CH66)</f>
        <v>2000</v>
      </c>
      <c r="CI67" s="141" t="n">
        <f aca="false">SUM(CI65:CI66)</f>
        <v>2000</v>
      </c>
      <c r="CJ67" s="141" t="n">
        <f aca="false">SUM(CJ65:CJ66)</f>
        <v>2000</v>
      </c>
      <c r="CK67" s="141" t="n">
        <f aca="false">SUM(CK65:CK66)</f>
        <v>2000</v>
      </c>
      <c r="CL67" s="141" t="n">
        <f aca="false">SUM(CL65:CL66)</f>
        <v>2000</v>
      </c>
      <c r="CM67" s="141" t="n">
        <f aca="false">SUM(CM65:CM66)</f>
        <v>2600</v>
      </c>
      <c r="CN67" s="141" t="n">
        <f aca="false">SUM(CN65:CN66)</f>
        <v>2000</v>
      </c>
      <c r="CO67" s="141" t="n">
        <f aca="false">SUM(CO65:CO66)</f>
        <v>2000</v>
      </c>
      <c r="CP67" s="141" t="n">
        <f aca="false">SUM(CP65:CP66)</f>
        <v>2000</v>
      </c>
      <c r="CQ67" s="141" t="n">
        <f aca="false">SUM(CQ65:CQ66)</f>
        <v>2000</v>
      </c>
      <c r="CR67" s="141" t="n">
        <f aca="false">SUM(CR65:CR66)</f>
        <v>2500</v>
      </c>
      <c r="CS67" s="141" t="n">
        <f aca="false">SUM(CS65:CS66)</f>
        <v>2000</v>
      </c>
      <c r="CT67" s="141" t="n">
        <f aca="false">SUM(CT65:CT66)</f>
        <v>2000</v>
      </c>
      <c r="CU67" s="141" t="n">
        <f aca="false">SUM(CU65:CU66)</f>
        <v>2000</v>
      </c>
      <c r="CV67" s="141" t="n">
        <f aca="false">SUM(CV65:CV66)</f>
        <v>2000</v>
      </c>
      <c r="CW67" s="141" t="n">
        <f aca="false">SUM(CW65:CW66)</f>
        <v>2000</v>
      </c>
      <c r="CX67" s="141" t="n">
        <f aca="false">SUM(CX65:CX66)</f>
        <v>2000</v>
      </c>
      <c r="CY67" s="141" t="n">
        <f aca="false">SUM(CY65:CY66)</f>
        <v>2000</v>
      </c>
      <c r="CZ67" s="141" t="n">
        <f aca="false">SUM(CZ65:CZ66)</f>
        <v>2000</v>
      </c>
      <c r="DA67" s="141" t="n">
        <f aca="false">SUM(DA65:DA66)</f>
        <v>2000</v>
      </c>
      <c r="DB67" s="141" t="n">
        <f aca="false">SUM(DB65:DB66)</f>
        <v>2600</v>
      </c>
      <c r="DC67" s="141" t="n">
        <f aca="false">SUM(DC65:DC66)</f>
        <v>2600</v>
      </c>
      <c r="DD67" s="141" t="n">
        <f aca="false">SUM(DD65:DD66)</f>
        <v>2000</v>
      </c>
      <c r="DE67" s="141" t="n">
        <f aca="false">SUM(DE65:DE66)</f>
        <v>2000</v>
      </c>
      <c r="DF67" s="141" t="n">
        <f aca="false">SUM(DF65:DF66)</f>
        <v>2000</v>
      </c>
      <c r="DG67" s="141" t="n">
        <f aca="false">SUM(DG65:DG66)</f>
        <v>2000</v>
      </c>
      <c r="DH67" s="141" t="n">
        <f aca="false">SUM(DH65:DH66)</f>
        <v>2600</v>
      </c>
      <c r="DI67" s="141" t="n">
        <f aca="false">SUM(DI65:DI66)</f>
        <v>2000</v>
      </c>
      <c r="DJ67" s="141" t="n">
        <f aca="false">SUM(DJ65:DJ66)</f>
        <v>2000</v>
      </c>
      <c r="DK67" s="141" t="n">
        <f aca="false">SUM(DK65:DK66)</f>
        <v>2000</v>
      </c>
      <c r="DL67" s="141" t="n">
        <f aca="false">SUM(DL65:DL66)</f>
        <v>2000</v>
      </c>
      <c r="DM67" s="141" t="n">
        <f aca="false">SUM(DM65:DM66)</f>
        <v>2600</v>
      </c>
      <c r="DN67" s="141" t="n">
        <f aca="false">SUM(DN65:DN66)</f>
        <v>2000</v>
      </c>
      <c r="DO67" s="141" t="n">
        <f aca="false">SUM(DO65:DO66)</f>
        <v>2000</v>
      </c>
      <c r="DP67" s="141" t="n">
        <f aca="false">SUM(DP65:DP66)</f>
        <v>2000</v>
      </c>
      <c r="DQ67" s="141" t="n">
        <f aca="false">SUM(DQ65:DQ66)</f>
        <v>2000</v>
      </c>
      <c r="DR67" s="141" t="n">
        <f aca="false">SUM(DR65:DR66)</f>
        <v>2000</v>
      </c>
      <c r="DS67" s="141" t="n">
        <f aca="false">SUM(DS65:DS66)</f>
        <v>2000</v>
      </c>
      <c r="DT67" s="141" t="n">
        <f aca="false">SUM(DT65:DT66)</f>
        <v>2000</v>
      </c>
      <c r="DU67" s="141" t="n">
        <f aca="false">SUM(DU65:DU66)</f>
        <v>2600</v>
      </c>
      <c r="DV67" s="141" t="n">
        <f aca="false">SUM(DV65:DV66)</f>
        <v>2000</v>
      </c>
      <c r="DW67" s="141" t="n">
        <f aca="false">SUM(DW65:DW66)</f>
        <v>1716</v>
      </c>
      <c r="DX67" s="141" t="n">
        <f aca="false">SUM(DX65:DX66)</f>
        <v>2000</v>
      </c>
      <c r="DY67" s="141" t="n">
        <f aca="false">SUM(DY65:DY66)</f>
        <v>2000</v>
      </c>
      <c r="DZ67" s="141" t="n">
        <f aca="false">SUM(DZ65:DZ66)</f>
        <v>2000</v>
      </c>
      <c r="EA67" s="141" t="n">
        <f aca="false">SUM(EA65:EA66)</f>
        <v>2000</v>
      </c>
      <c r="EB67" s="141" t="n">
        <f aca="false">SUM(EB65:EB66)</f>
        <v>2000</v>
      </c>
      <c r="EC67" s="141" t="n">
        <f aca="false">SUM(EC65:EC66)</f>
        <v>2000</v>
      </c>
      <c r="ED67" s="141" t="n">
        <f aca="false">SUM(ED65:ED66)</f>
        <v>2000</v>
      </c>
      <c r="EE67" s="141" t="n">
        <f aca="false">SUM(EE65:EE66)</f>
        <v>2000</v>
      </c>
      <c r="EF67" s="141" t="n">
        <f aca="false">SUM(EF65:EF66)</f>
        <v>2000</v>
      </c>
      <c r="EG67" s="141" t="n">
        <f aca="false">SUM(EG65:EG66)</f>
        <v>2000</v>
      </c>
      <c r="EH67" s="0"/>
      <c r="EI67" s="109" t="n">
        <f aca="false">ROUND(SUM(F67:EG67),5)</f>
        <v>284116</v>
      </c>
      <c r="EK67" s="139" t="n">
        <v>3788.4</v>
      </c>
      <c r="EM67" s="140" t="n">
        <v>0</v>
      </c>
      <c r="EN67" s="140" t="n">
        <v>0</v>
      </c>
      <c r="EO67" s="140" t="n">
        <v>0</v>
      </c>
      <c r="EP67" s="140" t="n">
        <v>0</v>
      </c>
      <c r="EQ67" s="140" t="n">
        <v>0</v>
      </c>
      <c r="ER67" s="140" t="n">
        <v>0</v>
      </c>
      <c r="ES67" s="140" t="n">
        <v>0</v>
      </c>
      <c r="ET67" s="140" t="n">
        <v>0</v>
      </c>
      <c r="EU67" s="140" t="n">
        <v>0</v>
      </c>
      <c r="EV67" s="140" t="n">
        <v>0</v>
      </c>
      <c r="EW67" s="140" t="n">
        <v>0</v>
      </c>
      <c r="EX67" s="140" t="n">
        <v>0</v>
      </c>
      <c r="EY67" s="140" t="n">
        <v>0</v>
      </c>
      <c r="EZ67" s="140" t="n">
        <v>0</v>
      </c>
      <c r="FA67" s="140" t="n">
        <v>0</v>
      </c>
      <c r="FB67" s="140" t="n">
        <v>0</v>
      </c>
      <c r="FC67" s="140" t="n">
        <v>0</v>
      </c>
      <c r="FD67" s="140" t="n">
        <v>0</v>
      </c>
      <c r="FE67" s="140" t="n">
        <v>0</v>
      </c>
      <c r="FF67" s="140" t="n">
        <v>0</v>
      </c>
      <c r="FG67" s="140" t="n">
        <v>0</v>
      </c>
      <c r="FH67" s="140" t="n">
        <v>0</v>
      </c>
      <c r="FI67" s="140" t="n">
        <v>0</v>
      </c>
      <c r="FJ67" s="140" t="n">
        <v>0</v>
      </c>
      <c r="FK67" s="140" t="n">
        <v>0</v>
      </c>
      <c r="FL67" s="140" t="n">
        <v>0</v>
      </c>
      <c r="FM67" s="140" t="n">
        <v>0</v>
      </c>
      <c r="FN67" s="140" t="n">
        <v>0</v>
      </c>
      <c r="FO67" s="140" t="n">
        <v>0</v>
      </c>
      <c r="FP67" s="140" t="n">
        <v>0</v>
      </c>
      <c r="FQ67" s="140" t="n">
        <v>0</v>
      </c>
      <c r="FR67" s="140" t="n">
        <v>0</v>
      </c>
      <c r="FS67" s="140" t="n">
        <v>0</v>
      </c>
      <c r="FT67" s="140" t="n">
        <v>0</v>
      </c>
      <c r="FU67" s="140" t="n">
        <v>0</v>
      </c>
      <c r="FV67" s="140" t="n">
        <v>0</v>
      </c>
      <c r="FW67" s="140" t="n">
        <v>0</v>
      </c>
      <c r="FX67" s="140" t="n">
        <v>0</v>
      </c>
      <c r="FY67" s="140" t="n">
        <v>0</v>
      </c>
      <c r="FZ67" s="140" t="n">
        <v>0</v>
      </c>
      <c r="GA67" s="140" t="n">
        <v>0</v>
      </c>
      <c r="GB67" s="140" t="n">
        <v>0</v>
      </c>
      <c r="GC67" s="140" t="n">
        <v>0</v>
      </c>
      <c r="GD67" s="140" t="n">
        <v>0</v>
      </c>
      <c r="GE67" s="140" t="n">
        <v>0</v>
      </c>
      <c r="GF67" s="140" t="n">
        <v>0</v>
      </c>
      <c r="GG67" s="140" t="n">
        <v>0</v>
      </c>
      <c r="GH67" s="140" t="n">
        <v>0</v>
      </c>
      <c r="GI67" s="140" t="n">
        <v>0</v>
      </c>
      <c r="GJ67" s="140" t="n">
        <v>0</v>
      </c>
      <c r="GK67" s="140" t="n">
        <v>0</v>
      </c>
      <c r="GL67" s="140" t="n">
        <v>0</v>
      </c>
      <c r="GM67" s="140" t="n">
        <v>0</v>
      </c>
      <c r="GN67" s="140" t="n">
        <v>0</v>
      </c>
      <c r="GO67" s="140" t="n">
        <v>0</v>
      </c>
      <c r="GP67" s="140" t="n">
        <v>0</v>
      </c>
      <c r="GQ67" s="140" t="n">
        <v>0</v>
      </c>
      <c r="GR67" s="140" t="n">
        <v>0</v>
      </c>
      <c r="GS67" s="140" t="n">
        <v>0</v>
      </c>
      <c r="GT67" s="140" t="n">
        <v>0</v>
      </c>
      <c r="GU67" s="140" t="n">
        <v>0</v>
      </c>
      <c r="GV67" s="140" t="n">
        <v>0</v>
      </c>
      <c r="GW67" s="140" t="n">
        <v>0</v>
      </c>
      <c r="GX67" s="140" t="n">
        <v>0</v>
      </c>
      <c r="GY67" s="140" t="n">
        <v>0</v>
      </c>
      <c r="GZ67" s="140" t="n">
        <v>0</v>
      </c>
      <c r="HA67" s="140" t="n">
        <v>0</v>
      </c>
      <c r="HB67" s="140" t="n">
        <v>0</v>
      </c>
      <c r="HC67" s="140" t="n">
        <v>0</v>
      </c>
      <c r="HD67" s="140" t="n">
        <v>0</v>
      </c>
      <c r="HE67" s="140" t="n">
        <v>0</v>
      </c>
      <c r="HF67" s="140" t="n">
        <v>0</v>
      </c>
      <c r="HG67" s="140" t="n">
        <v>0</v>
      </c>
      <c r="HH67" s="140" t="n">
        <v>0</v>
      </c>
      <c r="HI67" s="140" t="n">
        <v>0</v>
      </c>
      <c r="HJ67" s="140" t="n">
        <v>0</v>
      </c>
      <c r="HK67" s="140" t="n">
        <v>0</v>
      </c>
      <c r="HL67" s="140" t="n">
        <v>0</v>
      </c>
      <c r="HM67" s="140" t="n">
        <v>0</v>
      </c>
      <c r="HN67" s="140" t="n">
        <v>0</v>
      </c>
      <c r="HO67" s="140" t="n">
        <v>0</v>
      </c>
      <c r="HP67" s="140" t="n">
        <v>0</v>
      </c>
      <c r="HQ67" s="140" t="n">
        <v>0</v>
      </c>
      <c r="HR67" s="140" t="n">
        <v>0</v>
      </c>
      <c r="HS67" s="140" t="n">
        <v>0</v>
      </c>
      <c r="HT67" s="140" t="n">
        <v>0</v>
      </c>
      <c r="HU67" s="140" t="n">
        <v>0</v>
      </c>
      <c r="HV67" s="140" t="n">
        <v>0</v>
      </c>
      <c r="HW67" s="140" t="n">
        <v>0</v>
      </c>
      <c r="HX67" s="140" t="n">
        <v>0</v>
      </c>
      <c r="HY67" s="140" t="n">
        <v>0</v>
      </c>
      <c r="HZ67" s="140" t="n">
        <v>0</v>
      </c>
      <c r="IA67" s="140" t="n">
        <v>0</v>
      </c>
      <c r="IB67" s="140" t="n">
        <v>0</v>
      </c>
      <c r="IC67" s="140" t="n">
        <v>0</v>
      </c>
      <c r="ID67" s="140" t="n">
        <v>0</v>
      </c>
      <c r="IE67" s="140" t="n">
        <v>0</v>
      </c>
      <c r="IF67" s="140" t="n">
        <v>0</v>
      </c>
      <c r="IG67" s="140" t="n">
        <v>0</v>
      </c>
      <c r="IH67" s="140" t="n">
        <v>0</v>
      </c>
      <c r="II67" s="140" t="n">
        <v>0</v>
      </c>
      <c r="IJ67" s="140" t="n">
        <v>0</v>
      </c>
      <c r="IK67" s="140" t="n">
        <v>0</v>
      </c>
      <c r="IL67" s="140" t="n">
        <v>0</v>
      </c>
      <c r="IM67" s="140" t="n">
        <v>0</v>
      </c>
      <c r="IN67" s="140" t="n">
        <v>0</v>
      </c>
      <c r="IO67" s="140" t="n">
        <v>0</v>
      </c>
      <c r="IP67" s="140" t="n">
        <v>0</v>
      </c>
      <c r="IQ67" s="140" t="n">
        <v>0</v>
      </c>
      <c r="IR67" s="140" t="n">
        <v>0</v>
      </c>
      <c r="IS67" s="140" t="n">
        <v>0</v>
      </c>
      <c r="IT67" s="140" t="n">
        <v>0</v>
      </c>
      <c r="IU67" s="140" t="n">
        <v>0</v>
      </c>
      <c r="IV67" s="140" t="n">
        <v>0</v>
      </c>
      <c r="IW67" s="140" t="n">
        <v>0</v>
      </c>
      <c r="IX67" s="140" t="n">
        <v>0</v>
      </c>
      <c r="IY67" s="140" t="n">
        <v>0</v>
      </c>
      <c r="IZ67" s="140" t="n">
        <v>0</v>
      </c>
      <c r="JA67" s="140" t="n">
        <v>0</v>
      </c>
      <c r="JB67" s="140" t="n">
        <v>0</v>
      </c>
      <c r="JC67" s="140" t="n">
        <v>0</v>
      </c>
      <c r="JD67" s="140" t="n">
        <v>0</v>
      </c>
      <c r="JE67" s="140" t="n">
        <v>0</v>
      </c>
      <c r="JF67" s="140" t="n">
        <v>0</v>
      </c>
      <c r="JG67" s="140" t="n">
        <v>0</v>
      </c>
      <c r="JH67" s="140" t="n">
        <v>0</v>
      </c>
      <c r="JI67" s="140" t="n">
        <v>0</v>
      </c>
      <c r="JJ67" s="140" t="n">
        <v>0</v>
      </c>
      <c r="JK67" s="140" t="n">
        <v>0</v>
      </c>
      <c r="JL67" s="140" t="n">
        <v>0</v>
      </c>
      <c r="JM67" s="140" t="n">
        <v>0</v>
      </c>
      <c r="JN67" s="140" t="n">
        <v>0</v>
      </c>
      <c r="JO67" s="140" t="n">
        <v>0</v>
      </c>
      <c r="JP67" s="140" t="n">
        <v>0</v>
      </c>
    </row>
    <row r="68" customFormat="false" ht="30" hidden="false" customHeight="true" outlineLevel="0" collapsed="false">
      <c r="A68" s="76"/>
      <c r="B68" s="76"/>
      <c r="C68" s="76"/>
      <c r="D68" s="76" t="s">
        <v>109</v>
      </c>
      <c r="E68" s="76"/>
      <c r="F68" s="141"/>
      <c r="G68" s="141"/>
      <c r="H68" s="141"/>
      <c r="I68" s="141"/>
      <c r="J68" s="141"/>
      <c r="K68" s="141"/>
      <c r="L68" s="141"/>
      <c r="M68" s="141"/>
      <c r="N68" s="141"/>
      <c r="O68" s="141"/>
      <c r="P68" s="141"/>
      <c r="Q68" s="141"/>
      <c r="R68" s="141"/>
      <c r="S68" s="141"/>
      <c r="T68" s="141"/>
      <c r="U68" s="141"/>
      <c r="V68" s="141"/>
      <c r="W68" s="141"/>
      <c r="X68" s="141"/>
      <c r="Y68" s="141"/>
      <c r="Z68" s="141"/>
      <c r="AA68" s="141"/>
      <c r="AB68" s="141"/>
      <c r="AC68" s="141"/>
      <c r="AD68" s="141"/>
      <c r="AE68" s="141"/>
      <c r="AF68" s="141"/>
      <c r="AG68" s="141"/>
      <c r="AH68" s="141"/>
      <c r="AI68" s="141"/>
      <c r="AJ68" s="141"/>
      <c r="AK68" s="141"/>
      <c r="AL68" s="141"/>
      <c r="AM68" s="141"/>
      <c r="AN68" s="141"/>
      <c r="AO68" s="141"/>
      <c r="AP68" s="141"/>
      <c r="AQ68" s="141"/>
      <c r="AR68" s="141"/>
      <c r="AS68" s="141"/>
      <c r="AT68" s="141"/>
      <c r="AU68" s="141"/>
      <c r="AV68" s="141"/>
      <c r="AW68" s="141"/>
      <c r="AX68" s="141"/>
      <c r="AY68" s="141"/>
      <c r="AZ68" s="141"/>
      <c r="BA68" s="141"/>
      <c r="BB68" s="141"/>
      <c r="BC68" s="141"/>
      <c r="BD68" s="141"/>
      <c r="BE68" s="141"/>
      <c r="BF68" s="141"/>
      <c r="BG68" s="141"/>
      <c r="BH68" s="141"/>
      <c r="BI68" s="141"/>
      <c r="BJ68" s="141"/>
      <c r="BK68" s="141"/>
      <c r="BL68" s="141"/>
      <c r="BM68" s="141"/>
      <c r="BN68" s="141"/>
      <c r="BO68" s="141"/>
      <c r="BP68" s="141"/>
      <c r="BQ68" s="141"/>
      <c r="BR68" s="141"/>
      <c r="BS68" s="141"/>
      <c r="BT68" s="141"/>
      <c r="BU68" s="141"/>
      <c r="BV68" s="141"/>
      <c r="BW68" s="141"/>
      <c r="BX68" s="141"/>
      <c r="BY68" s="141"/>
      <c r="BZ68" s="141"/>
      <c r="CA68" s="141"/>
      <c r="CB68" s="141"/>
      <c r="CC68" s="141"/>
      <c r="CD68" s="141"/>
      <c r="CE68" s="141"/>
      <c r="CF68" s="141"/>
      <c r="CG68" s="141"/>
      <c r="CH68" s="141"/>
      <c r="CI68" s="141"/>
      <c r="CJ68" s="141"/>
      <c r="CK68" s="141"/>
      <c r="CL68" s="141"/>
      <c r="CM68" s="141"/>
      <c r="CN68" s="141"/>
      <c r="CO68" s="141"/>
      <c r="CP68" s="141"/>
      <c r="CQ68" s="141"/>
      <c r="CR68" s="141"/>
      <c r="CS68" s="141"/>
      <c r="CT68" s="141"/>
      <c r="CU68" s="141"/>
      <c r="CV68" s="141"/>
      <c r="CW68" s="141"/>
      <c r="CX68" s="141"/>
      <c r="CY68" s="141"/>
      <c r="CZ68" s="141"/>
      <c r="DA68" s="141"/>
      <c r="DB68" s="141"/>
      <c r="DC68" s="141"/>
      <c r="DD68" s="141"/>
      <c r="DE68" s="141"/>
      <c r="DF68" s="141"/>
      <c r="DG68" s="141"/>
      <c r="DH68" s="141"/>
      <c r="DI68" s="141"/>
      <c r="DJ68" s="141"/>
      <c r="DK68" s="141"/>
      <c r="DL68" s="141"/>
      <c r="DM68" s="141"/>
      <c r="DN68" s="141"/>
      <c r="DO68" s="141"/>
      <c r="DP68" s="141"/>
      <c r="DQ68" s="141"/>
      <c r="DR68" s="141"/>
      <c r="DS68" s="141"/>
      <c r="DT68" s="141"/>
      <c r="DU68" s="141"/>
      <c r="DV68" s="141"/>
      <c r="DW68" s="141"/>
      <c r="DX68" s="141"/>
      <c r="DY68" s="141"/>
      <c r="DZ68" s="141"/>
      <c r="EA68" s="141"/>
      <c r="EB68" s="141"/>
      <c r="EC68" s="141"/>
      <c r="ED68" s="141"/>
      <c r="EE68" s="141"/>
      <c r="EF68" s="141"/>
      <c r="EG68" s="141"/>
      <c r="EH68" s="0"/>
      <c r="EI68" s="109"/>
      <c r="EK68" s="139" t="n">
        <v>69041.7</v>
      </c>
      <c r="EM68" s="140" t="n">
        <v>0</v>
      </c>
      <c r="EN68" s="140" t="n">
        <v>0</v>
      </c>
      <c r="EO68" s="140" t="n">
        <v>0</v>
      </c>
      <c r="EP68" s="140" t="n">
        <v>0</v>
      </c>
      <c r="EQ68" s="140" t="n">
        <v>0</v>
      </c>
      <c r="ER68" s="140" t="n">
        <v>0</v>
      </c>
      <c r="ES68" s="140" t="n">
        <v>0</v>
      </c>
      <c r="ET68" s="140" t="n">
        <v>0</v>
      </c>
      <c r="EU68" s="140" t="n">
        <v>0</v>
      </c>
      <c r="EV68" s="140" t="n">
        <v>0</v>
      </c>
      <c r="EW68" s="140" t="n">
        <v>0</v>
      </c>
      <c r="EX68" s="140" t="n">
        <v>0</v>
      </c>
      <c r="EY68" s="140" t="n">
        <v>0</v>
      </c>
      <c r="EZ68" s="140" t="n">
        <v>0</v>
      </c>
      <c r="FA68" s="140" t="n">
        <v>0</v>
      </c>
      <c r="FB68" s="140" t="n">
        <v>0</v>
      </c>
      <c r="FC68" s="140" t="n">
        <v>0</v>
      </c>
      <c r="FD68" s="140" t="n">
        <v>0</v>
      </c>
      <c r="FE68" s="140" t="n">
        <v>0</v>
      </c>
      <c r="FF68" s="140" t="n">
        <v>0</v>
      </c>
      <c r="FG68" s="140" t="n">
        <v>0</v>
      </c>
      <c r="FH68" s="140" t="n">
        <v>0</v>
      </c>
      <c r="FI68" s="140" t="n">
        <v>0</v>
      </c>
      <c r="FJ68" s="140" t="n">
        <v>0</v>
      </c>
      <c r="FK68" s="140" t="n">
        <v>0</v>
      </c>
      <c r="FL68" s="140" t="n">
        <v>0</v>
      </c>
      <c r="FM68" s="140" t="n">
        <v>0</v>
      </c>
      <c r="FN68" s="140" t="n">
        <v>0</v>
      </c>
      <c r="FO68" s="140" t="n">
        <v>0</v>
      </c>
      <c r="FP68" s="140" t="n">
        <v>0</v>
      </c>
      <c r="FQ68" s="140" t="n">
        <v>0</v>
      </c>
      <c r="FR68" s="140" t="n">
        <v>0</v>
      </c>
      <c r="FS68" s="140" t="n">
        <v>0</v>
      </c>
      <c r="FT68" s="140" t="n">
        <v>0</v>
      </c>
      <c r="FU68" s="140" t="n">
        <v>0</v>
      </c>
      <c r="FV68" s="140" t="n">
        <v>0</v>
      </c>
      <c r="FW68" s="140" t="n">
        <v>0</v>
      </c>
      <c r="FX68" s="140" t="n">
        <v>0</v>
      </c>
      <c r="FY68" s="140" t="n">
        <v>0</v>
      </c>
      <c r="FZ68" s="140" t="n">
        <v>0</v>
      </c>
      <c r="GA68" s="140" t="n">
        <v>0</v>
      </c>
      <c r="GB68" s="140" t="n">
        <v>0</v>
      </c>
      <c r="GC68" s="140" t="n">
        <v>0</v>
      </c>
      <c r="GD68" s="140" t="n">
        <v>0</v>
      </c>
      <c r="GE68" s="140" t="n">
        <v>0</v>
      </c>
      <c r="GF68" s="140" t="n">
        <v>0</v>
      </c>
      <c r="GG68" s="140" t="n">
        <v>0</v>
      </c>
      <c r="GH68" s="140" t="n">
        <v>0</v>
      </c>
      <c r="GI68" s="140" t="n">
        <v>0</v>
      </c>
      <c r="GJ68" s="140" t="n">
        <v>0</v>
      </c>
      <c r="GK68" s="140" t="n">
        <v>0</v>
      </c>
      <c r="GL68" s="140" t="n">
        <v>0</v>
      </c>
      <c r="GM68" s="140" t="n">
        <v>0</v>
      </c>
      <c r="GN68" s="140" t="n">
        <v>0</v>
      </c>
      <c r="GO68" s="140" t="n">
        <v>0</v>
      </c>
      <c r="GP68" s="140" t="n">
        <v>0</v>
      </c>
      <c r="GQ68" s="140" t="n">
        <v>0</v>
      </c>
      <c r="GR68" s="140" t="n">
        <v>0</v>
      </c>
      <c r="GS68" s="140" t="n">
        <v>0</v>
      </c>
      <c r="GT68" s="140" t="n">
        <v>0</v>
      </c>
      <c r="GU68" s="140" t="n">
        <v>0</v>
      </c>
      <c r="GV68" s="140" t="n">
        <v>0</v>
      </c>
      <c r="GW68" s="140" t="n">
        <v>0</v>
      </c>
      <c r="GX68" s="140" t="n">
        <v>0</v>
      </c>
      <c r="GY68" s="140" t="n">
        <v>0</v>
      </c>
      <c r="GZ68" s="140" t="n">
        <v>0</v>
      </c>
      <c r="HA68" s="140" t="n">
        <v>0</v>
      </c>
      <c r="HB68" s="140" t="n">
        <v>0</v>
      </c>
      <c r="HC68" s="140" t="n">
        <v>0</v>
      </c>
      <c r="HD68" s="140" t="n">
        <v>0</v>
      </c>
      <c r="HE68" s="140" t="n">
        <v>0</v>
      </c>
      <c r="HF68" s="140" t="n">
        <v>0</v>
      </c>
      <c r="HG68" s="140" t="n">
        <v>0</v>
      </c>
      <c r="HH68" s="140" t="n">
        <v>0</v>
      </c>
      <c r="HI68" s="140" t="n">
        <v>0</v>
      </c>
      <c r="HJ68" s="140" t="n">
        <v>0</v>
      </c>
      <c r="HK68" s="140" t="n">
        <v>0</v>
      </c>
      <c r="HL68" s="140" t="n">
        <v>0</v>
      </c>
      <c r="HM68" s="140" t="n">
        <v>0</v>
      </c>
      <c r="HN68" s="140" t="n">
        <v>0</v>
      </c>
      <c r="HO68" s="140" t="n">
        <v>0</v>
      </c>
      <c r="HP68" s="140" t="n">
        <v>0</v>
      </c>
      <c r="HQ68" s="140" t="n">
        <v>0</v>
      </c>
      <c r="HR68" s="140" t="n">
        <v>0</v>
      </c>
      <c r="HS68" s="140" t="n">
        <v>0</v>
      </c>
      <c r="HT68" s="140" t="n">
        <v>0</v>
      </c>
      <c r="HU68" s="140" t="n">
        <v>0</v>
      </c>
      <c r="HV68" s="140" t="n">
        <v>0</v>
      </c>
      <c r="HW68" s="140" t="n">
        <v>0</v>
      </c>
      <c r="HX68" s="140" t="n">
        <v>0</v>
      </c>
      <c r="HY68" s="140" t="n">
        <v>0</v>
      </c>
      <c r="HZ68" s="140" t="n">
        <v>0</v>
      </c>
      <c r="IA68" s="140" t="n">
        <v>0</v>
      </c>
      <c r="IB68" s="140" t="n">
        <v>0</v>
      </c>
      <c r="IC68" s="140" t="n">
        <v>0</v>
      </c>
      <c r="ID68" s="140" t="n">
        <v>0</v>
      </c>
      <c r="IE68" s="140" t="n">
        <v>0</v>
      </c>
      <c r="IF68" s="140" t="n">
        <v>0</v>
      </c>
      <c r="IG68" s="140" t="n">
        <v>0</v>
      </c>
      <c r="IH68" s="140" t="n">
        <v>0</v>
      </c>
      <c r="II68" s="140" t="n">
        <v>0</v>
      </c>
      <c r="IJ68" s="140" t="n">
        <v>0</v>
      </c>
      <c r="IK68" s="140" t="n">
        <v>0</v>
      </c>
      <c r="IL68" s="140" t="n">
        <v>0</v>
      </c>
      <c r="IM68" s="140" t="n">
        <v>0</v>
      </c>
      <c r="IN68" s="140" t="n">
        <v>0</v>
      </c>
      <c r="IO68" s="140" t="n">
        <v>0</v>
      </c>
      <c r="IP68" s="140" t="n">
        <v>0</v>
      </c>
      <c r="IQ68" s="140" t="n">
        <v>0</v>
      </c>
      <c r="IR68" s="140" t="n">
        <v>0</v>
      </c>
      <c r="IS68" s="140" t="n">
        <v>0</v>
      </c>
      <c r="IT68" s="140" t="n">
        <v>0</v>
      </c>
      <c r="IU68" s="140" t="n">
        <v>0</v>
      </c>
      <c r="IV68" s="140" t="n">
        <v>0</v>
      </c>
      <c r="IW68" s="140" t="n">
        <v>0</v>
      </c>
      <c r="IX68" s="140" t="n">
        <v>0</v>
      </c>
      <c r="IY68" s="140" t="n">
        <v>0</v>
      </c>
      <c r="IZ68" s="140" t="n">
        <v>0</v>
      </c>
      <c r="JA68" s="140" t="n">
        <v>0</v>
      </c>
      <c r="JB68" s="140" t="n">
        <v>0</v>
      </c>
      <c r="JC68" s="140" t="n">
        <v>0</v>
      </c>
      <c r="JD68" s="140" t="n">
        <v>0</v>
      </c>
      <c r="JE68" s="140" t="n">
        <v>0</v>
      </c>
      <c r="JF68" s="140" t="n">
        <v>0</v>
      </c>
      <c r="JG68" s="140" t="n">
        <v>0</v>
      </c>
      <c r="JH68" s="140" t="n">
        <v>0</v>
      </c>
      <c r="JI68" s="140" t="n">
        <v>0</v>
      </c>
      <c r="JJ68" s="140" t="n">
        <v>0</v>
      </c>
      <c r="JK68" s="140" t="n">
        <v>0</v>
      </c>
      <c r="JL68" s="140" t="n">
        <v>0</v>
      </c>
      <c r="JM68" s="140" t="n">
        <v>0</v>
      </c>
      <c r="JN68" s="140" t="n">
        <v>0</v>
      </c>
      <c r="JO68" s="140" t="n">
        <v>0</v>
      </c>
      <c r="JP68" s="140" t="n">
        <v>0</v>
      </c>
    </row>
    <row r="69" customFormat="false" ht="14.9" hidden="false" customHeight="false" outlineLevel="0" collapsed="false">
      <c r="A69" s="76"/>
      <c r="B69" s="76"/>
      <c r="C69" s="76"/>
      <c r="D69" s="76"/>
      <c r="E69" s="76" t="s">
        <v>110</v>
      </c>
      <c r="F69" s="143" t="n">
        <v>593.28</v>
      </c>
      <c r="G69" s="143" t="n">
        <v>5256.502</v>
      </c>
      <c r="H69" s="143" t="n">
        <v>78561.9419</v>
      </c>
      <c r="I69" s="143" t="n">
        <v>0</v>
      </c>
      <c r="J69" s="143" t="n">
        <v>33267.2284</v>
      </c>
      <c r="K69" s="143" t="n">
        <v>2720.5081</v>
      </c>
      <c r="L69" s="143" t="n">
        <v>498.4994</v>
      </c>
      <c r="M69" s="143" t="n">
        <v>0</v>
      </c>
      <c r="N69" s="143" t="n">
        <v>12350.9566</v>
      </c>
      <c r="O69" s="143" t="n">
        <v>53890.8463</v>
      </c>
      <c r="P69" s="143" t="n">
        <v>5846.6714</v>
      </c>
      <c r="Q69" s="143" t="n">
        <v>28148.7464</v>
      </c>
      <c r="R69" s="143" t="n">
        <v>214.0958</v>
      </c>
      <c r="S69" s="143" t="n">
        <v>0</v>
      </c>
      <c r="T69" s="143" t="n">
        <v>983.7839</v>
      </c>
      <c r="U69" s="143" t="n">
        <v>16040.6432</v>
      </c>
      <c r="V69" s="143" t="n">
        <v>0</v>
      </c>
      <c r="W69" s="143" t="n">
        <v>32539.0287</v>
      </c>
      <c r="X69" s="143" t="n">
        <v>0</v>
      </c>
      <c r="Y69" s="143" t="n">
        <v>0</v>
      </c>
      <c r="Z69" s="143" t="n">
        <v>0</v>
      </c>
      <c r="AA69" s="143" t="n">
        <v>35589.1059</v>
      </c>
      <c r="AB69" s="143" t="n">
        <v>1098.6289</v>
      </c>
      <c r="AC69" s="143" t="n">
        <v>0</v>
      </c>
      <c r="AD69" s="143" t="n">
        <v>10202.0779</v>
      </c>
      <c r="AE69" s="143" t="n">
        <v>559.5887</v>
      </c>
      <c r="AF69" s="143" t="n">
        <v>399.64</v>
      </c>
      <c r="AG69" s="143" t="n">
        <v>5485.0487</v>
      </c>
      <c r="AH69" s="143" t="n">
        <v>27190.6095</v>
      </c>
      <c r="AI69" s="143" t="n">
        <v>469.5358</v>
      </c>
      <c r="AJ69" s="143" t="n">
        <v>1553.24</v>
      </c>
      <c r="AK69" s="143" t="n">
        <v>0</v>
      </c>
      <c r="AL69" s="143" t="n">
        <v>0</v>
      </c>
      <c r="AM69" s="143" t="n">
        <v>0</v>
      </c>
      <c r="AN69" s="143" t="n">
        <v>367.7924</v>
      </c>
      <c r="AO69" s="143" t="n">
        <v>56.2071</v>
      </c>
      <c r="AP69" s="143" t="n">
        <v>9390.7057</v>
      </c>
      <c r="AQ69" s="143" t="n">
        <v>1566.0532</v>
      </c>
      <c r="AR69" s="143" t="n">
        <v>729.9713</v>
      </c>
      <c r="AS69" s="143" t="n">
        <v>0</v>
      </c>
      <c r="AT69" s="143" t="n">
        <v>1876.0317</v>
      </c>
      <c r="AU69" s="143" t="n">
        <v>5601.552</v>
      </c>
      <c r="AV69" s="143" t="n">
        <v>2761.1931</v>
      </c>
      <c r="AW69" s="143" t="n">
        <v>69.3087</v>
      </c>
      <c r="AX69" s="143" t="n">
        <v>0</v>
      </c>
      <c r="AY69" s="143" t="n">
        <v>0</v>
      </c>
      <c r="AZ69" s="143" t="n">
        <v>0</v>
      </c>
      <c r="BA69" s="143" t="n">
        <v>5427.9661</v>
      </c>
      <c r="BB69" s="143" t="n">
        <v>23655.5053</v>
      </c>
      <c r="BC69" s="143" t="n">
        <v>0</v>
      </c>
      <c r="BD69" s="143" t="n">
        <v>0</v>
      </c>
      <c r="BE69" s="143" t="n">
        <v>5943.0382</v>
      </c>
      <c r="BF69" s="143" t="n">
        <v>72687.1618</v>
      </c>
      <c r="BG69" s="143" t="n">
        <v>23777.8075</v>
      </c>
      <c r="BH69" s="143" t="n">
        <v>0</v>
      </c>
      <c r="BI69" s="143" t="n">
        <v>761.6026</v>
      </c>
      <c r="BJ69" s="143" t="n">
        <v>34.6286</v>
      </c>
      <c r="BK69" s="143" t="n">
        <v>0</v>
      </c>
      <c r="BL69" s="143" t="n">
        <v>441.4271</v>
      </c>
      <c r="BM69" s="143" t="n">
        <v>0</v>
      </c>
      <c r="BN69" s="143" t="n">
        <v>3484.9741</v>
      </c>
      <c r="BO69" s="143" t="n">
        <v>10003.5866</v>
      </c>
      <c r="BP69" s="143" t="n">
        <v>2655.1443</v>
      </c>
      <c r="BQ69" s="143" t="n">
        <v>0</v>
      </c>
      <c r="BR69" s="143" t="n">
        <v>2238.6432</v>
      </c>
      <c r="BS69" s="143" t="n">
        <v>0</v>
      </c>
      <c r="BT69" s="143" t="n">
        <v>0</v>
      </c>
      <c r="BU69" s="143" t="n">
        <v>358.131</v>
      </c>
      <c r="BV69" s="143" t="n">
        <v>0</v>
      </c>
      <c r="BW69" s="143" t="n">
        <v>14070.7991</v>
      </c>
      <c r="BX69" s="143" t="n">
        <v>0</v>
      </c>
      <c r="BY69" s="143" t="n">
        <v>166.2729</v>
      </c>
      <c r="BZ69" s="143" t="n">
        <v>3433.0415</v>
      </c>
      <c r="CA69" s="143" t="n">
        <v>70765.738</v>
      </c>
      <c r="CB69" s="143" t="n">
        <v>0</v>
      </c>
      <c r="CC69" s="143" t="n">
        <v>5133.4788</v>
      </c>
      <c r="CD69" s="143" t="n">
        <v>984.68</v>
      </c>
      <c r="CE69" s="143" t="n">
        <v>142597.4951</v>
      </c>
      <c r="CF69" s="143" t="n">
        <v>0</v>
      </c>
      <c r="CG69" s="143" t="n">
        <v>40956.9715</v>
      </c>
      <c r="CH69" s="143" t="n">
        <v>424.978</v>
      </c>
      <c r="CI69" s="143" t="n">
        <v>70422.6141</v>
      </c>
      <c r="CJ69" s="143" t="n">
        <v>7889.079</v>
      </c>
      <c r="CK69" s="143" t="n">
        <v>4927.0153</v>
      </c>
      <c r="CL69" s="143" t="n">
        <v>0</v>
      </c>
      <c r="CM69" s="143" t="n">
        <v>0</v>
      </c>
      <c r="CN69" s="143" t="n">
        <v>104.4729</v>
      </c>
      <c r="CO69" s="143" t="n">
        <v>0</v>
      </c>
      <c r="CP69" s="143" t="n">
        <v>7376.7467</v>
      </c>
      <c r="CQ69" s="143" t="n">
        <v>83.8729</v>
      </c>
      <c r="CR69" s="143" t="n">
        <v>755.6389</v>
      </c>
      <c r="CS69" s="143" t="n">
        <v>6652.9245</v>
      </c>
      <c r="CT69" s="143" t="n">
        <v>167.89</v>
      </c>
      <c r="CU69" s="143" t="n">
        <v>14317.6077</v>
      </c>
      <c r="CV69" s="143" t="n">
        <v>1813.0987</v>
      </c>
      <c r="CW69" s="143" t="n">
        <v>0</v>
      </c>
      <c r="CX69" s="143" t="n">
        <v>368.74</v>
      </c>
      <c r="CY69" s="143" t="n">
        <v>9587.0958</v>
      </c>
      <c r="CZ69" s="143" t="n">
        <v>1159.7182</v>
      </c>
      <c r="DA69" s="143" t="n">
        <v>2964.8035</v>
      </c>
      <c r="DB69" s="143" t="n">
        <v>219.4621</v>
      </c>
      <c r="DC69" s="143" t="n">
        <v>10611.3999</v>
      </c>
      <c r="DD69" s="143" t="n">
        <v>0</v>
      </c>
      <c r="DE69" s="143" t="n">
        <v>558.5587</v>
      </c>
      <c r="DF69" s="143" t="n">
        <v>6921.4661</v>
      </c>
      <c r="DG69" s="143" t="n">
        <v>18362.0675</v>
      </c>
      <c r="DH69" s="143" t="n">
        <v>0</v>
      </c>
      <c r="DI69" s="143" t="n">
        <v>0</v>
      </c>
      <c r="DJ69" s="143" t="n">
        <v>0</v>
      </c>
      <c r="DK69" s="143" t="n">
        <v>3812.9776</v>
      </c>
      <c r="DL69" s="143" t="n">
        <v>5855.2822</v>
      </c>
      <c r="DM69" s="143" t="n">
        <v>0</v>
      </c>
      <c r="DN69" s="143" t="n">
        <v>1161.4074</v>
      </c>
      <c r="DO69" s="143" t="n">
        <v>1091.7176</v>
      </c>
      <c r="DP69" s="143" t="n">
        <v>0</v>
      </c>
      <c r="DQ69" s="143" t="n">
        <v>424.5042</v>
      </c>
      <c r="DR69" s="143" t="n">
        <v>57.68</v>
      </c>
      <c r="DS69" s="143" t="n">
        <v>59.74</v>
      </c>
      <c r="DT69" s="143" t="n">
        <v>2130.658</v>
      </c>
      <c r="DU69" s="143" t="n">
        <v>0</v>
      </c>
      <c r="DV69" s="143" t="n">
        <v>117.2552</v>
      </c>
      <c r="DW69" s="143" t="n">
        <v>0</v>
      </c>
      <c r="DX69" s="143" t="n">
        <v>13487.7882</v>
      </c>
      <c r="DY69" s="143" t="n">
        <v>0</v>
      </c>
      <c r="DZ69" s="143" t="n">
        <v>0</v>
      </c>
      <c r="EA69" s="143" t="n">
        <v>37164.9853</v>
      </c>
      <c r="EB69" s="143" t="n">
        <v>63644.9566</v>
      </c>
      <c r="EC69" s="143" t="n">
        <v>0</v>
      </c>
      <c r="ED69" s="143" t="n">
        <v>55085.7699</v>
      </c>
      <c r="EE69" s="143" t="n">
        <v>33.7016</v>
      </c>
      <c r="EF69" s="143" t="n">
        <v>7907.4439</v>
      </c>
      <c r="EG69" s="143" t="n">
        <v>8604.4346</v>
      </c>
      <c r="EH69" s="0"/>
      <c r="EI69" s="109" t="n">
        <f aca="false">ROUND(SUM(F69:EG69),5)</f>
        <v>1171786.6688</v>
      </c>
      <c r="EK69" s="139" t="n">
        <v>9682</v>
      </c>
      <c r="EM69" s="140" t="n">
        <v>0</v>
      </c>
      <c r="EN69" s="140" t="n">
        <v>0</v>
      </c>
      <c r="EO69" s="140" t="n">
        <v>0</v>
      </c>
      <c r="EP69" s="140" t="n">
        <v>0</v>
      </c>
      <c r="EQ69" s="140" t="n">
        <v>0</v>
      </c>
      <c r="ER69" s="140" t="n">
        <v>0</v>
      </c>
      <c r="ES69" s="140" t="n">
        <v>0</v>
      </c>
      <c r="ET69" s="140" t="n">
        <v>0</v>
      </c>
      <c r="EU69" s="140" t="n">
        <v>0</v>
      </c>
      <c r="EV69" s="140" t="n">
        <v>0</v>
      </c>
      <c r="EW69" s="140" t="n">
        <v>0</v>
      </c>
      <c r="EX69" s="140" t="n">
        <v>0</v>
      </c>
      <c r="EY69" s="140" t="n">
        <v>0</v>
      </c>
      <c r="EZ69" s="140" t="n">
        <v>0</v>
      </c>
      <c r="FA69" s="140" t="n">
        <v>0</v>
      </c>
      <c r="FB69" s="140" t="n">
        <v>0</v>
      </c>
      <c r="FC69" s="140" t="n">
        <v>0</v>
      </c>
      <c r="FD69" s="140" t="n">
        <v>0</v>
      </c>
      <c r="FE69" s="140" t="n">
        <v>0</v>
      </c>
      <c r="FF69" s="140" t="n">
        <v>0</v>
      </c>
      <c r="FG69" s="140" t="n">
        <v>0</v>
      </c>
      <c r="FH69" s="140" t="n">
        <v>0</v>
      </c>
      <c r="FI69" s="140" t="n">
        <v>0</v>
      </c>
      <c r="FJ69" s="140" t="n">
        <v>0</v>
      </c>
      <c r="FK69" s="140" t="n">
        <v>0</v>
      </c>
      <c r="FL69" s="140" t="n">
        <v>0</v>
      </c>
      <c r="FM69" s="140" t="n">
        <v>0</v>
      </c>
      <c r="FN69" s="140" t="n">
        <v>0</v>
      </c>
      <c r="FO69" s="140" t="n">
        <v>0</v>
      </c>
      <c r="FP69" s="140" t="n">
        <v>0</v>
      </c>
      <c r="FQ69" s="140" t="n">
        <v>0</v>
      </c>
      <c r="FR69" s="140" t="n">
        <v>0</v>
      </c>
      <c r="FS69" s="140" t="n">
        <v>0</v>
      </c>
      <c r="FT69" s="140" t="n">
        <v>0</v>
      </c>
      <c r="FU69" s="140" t="n">
        <v>0</v>
      </c>
      <c r="FV69" s="140" t="n">
        <v>0</v>
      </c>
      <c r="FW69" s="140" t="n">
        <v>0</v>
      </c>
      <c r="FX69" s="140" t="n">
        <v>0</v>
      </c>
      <c r="FY69" s="140" t="n">
        <v>0</v>
      </c>
      <c r="FZ69" s="140" t="n">
        <v>0</v>
      </c>
      <c r="GA69" s="140" t="n">
        <v>0</v>
      </c>
      <c r="GB69" s="140" t="n">
        <v>0</v>
      </c>
      <c r="GC69" s="140" t="n">
        <v>0</v>
      </c>
      <c r="GD69" s="140" t="n">
        <v>0</v>
      </c>
      <c r="GE69" s="140" t="n">
        <v>0</v>
      </c>
      <c r="GF69" s="140" t="n">
        <v>0</v>
      </c>
      <c r="GG69" s="140" t="n">
        <v>0</v>
      </c>
      <c r="GH69" s="140" t="n">
        <v>0</v>
      </c>
      <c r="GI69" s="140" t="n">
        <v>0</v>
      </c>
      <c r="GJ69" s="140" t="n">
        <v>0</v>
      </c>
      <c r="GK69" s="140" t="n">
        <v>0</v>
      </c>
      <c r="GL69" s="140" t="n">
        <v>0</v>
      </c>
      <c r="GM69" s="140" t="n">
        <v>0</v>
      </c>
      <c r="GN69" s="140" t="n">
        <v>0</v>
      </c>
      <c r="GO69" s="140" t="n">
        <v>0</v>
      </c>
      <c r="GP69" s="140" t="n">
        <v>0</v>
      </c>
      <c r="GQ69" s="140" t="n">
        <v>0</v>
      </c>
      <c r="GR69" s="140" t="n">
        <v>0</v>
      </c>
      <c r="GS69" s="140" t="n">
        <v>0</v>
      </c>
      <c r="GT69" s="140" t="n">
        <v>0</v>
      </c>
      <c r="GU69" s="140" t="n">
        <v>0</v>
      </c>
      <c r="GV69" s="140" t="n">
        <v>0</v>
      </c>
      <c r="GW69" s="140" t="n">
        <v>0</v>
      </c>
      <c r="GX69" s="140" t="n">
        <v>0</v>
      </c>
      <c r="GY69" s="140" t="n">
        <v>0</v>
      </c>
      <c r="GZ69" s="140" t="n">
        <v>0</v>
      </c>
      <c r="HA69" s="140" t="n">
        <v>0</v>
      </c>
      <c r="HB69" s="140" t="n">
        <v>0</v>
      </c>
      <c r="HC69" s="140" t="n">
        <v>0</v>
      </c>
      <c r="HD69" s="140" t="n">
        <v>0</v>
      </c>
      <c r="HE69" s="140" t="n">
        <v>0</v>
      </c>
      <c r="HF69" s="140" t="n">
        <v>0</v>
      </c>
      <c r="HG69" s="140" t="n">
        <v>0</v>
      </c>
      <c r="HH69" s="140" t="n">
        <v>0</v>
      </c>
      <c r="HI69" s="140" t="n">
        <v>0</v>
      </c>
      <c r="HJ69" s="140" t="n">
        <v>0</v>
      </c>
      <c r="HK69" s="140" t="n">
        <v>0</v>
      </c>
      <c r="HL69" s="140" t="n">
        <v>0</v>
      </c>
      <c r="HM69" s="140" t="n">
        <v>0</v>
      </c>
      <c r="HN69" s="140" t="n">
        <v>0</v>
      </c>
      <c r="HO69" s="140" t="n">
        <v>0</v>
      </c>
      <c r="HP69" s="140" t="n">
        <v>0</v>
      </c>
      <c r="HQ69" s="140" t="n">
        <v>0</v>
      </c>
      <c r="HR69" s="140" t="n">
        <v>0</v>
      </c>
      <c r="HS69" s="140" t="n">
        <v>0</v>
      </c>
      <c r="HT69" s="140" t="n">
        <v>0</v>
      </c>
      <c r="HU69" s="140" t="n">
        <v>0</v>
      </c>
      <c r="HV69" s="140" t="n">
        <v>0</v>
      </c>
      <c r="HW69" s="140" t="n">
        <v>0</v>
      </c>
      <c r="HX69" s="140" t="n">
        <v>0</v>
      </c>
      <c r="HY69" s="140" t="n">
        <v>0</v>
      </c>
      <c r="HZ69" s="140" t="n">
        <v>0</v>
      </c>
      <c r="IA69" s="140" t="n">
        <v>0</v>
      </c>
      <c r="IB69" s="140" t="n">
        <v>0</v>
      </c>
      <c r="IC69" s="140" t="n">
        <v>0</v>
      </c>
      <c r="ID69" s="140" t="n">
        <v>0</v>
      </c>
      <c r="IE69" s="140" t="n">
        <v>0</v>
      </c>
      <c r="IF69" s="140" t="n">
        <v>0</v>
      </c>
      <c r="IG69" s="140" t="n">
        <v>0</v>
      </c>
      <c r="IH69" s="140" t="n">
        <v>0</v>
      </c>
      <c r="II69" s="140" t="n">
        <v>0</v>
      </c>
      <c r="IJ69" s="140" t="n">
        <v>0</v>
      </c>
      <c r="IK69" s="140" t="n">
        <v>0</v>
      </c>
      <c r="IL69" s="140" t="n">
        <v>0</v>
      </c>
      <c r="IM69" s="140" t="n">
        <v>0</v>
      </c>
      <c r="IN69" s="140" t="n">
        <v>0</v>
      </c>
      <c r="IO69" s="140" t="n">
        <v>0</v>
      </c>
      <c r="IP69" s="140" t="n">
        <v>0</v>
      </c>
      <c r="IQ69" s="140" t="n">
        <v>0</v>
      </c>
      <c r="IR69" s="140" t="n">
        <v>0</v>
      </c>
      <c r="IS69" s="140" t="n">
        <v>0</v>
      </c>
      <c r="IT69" s="140" t="n">
        <v>0</v>
      </c>
      <c r="IU69" s="140" t="n">
        <v>0</v>
      </c>
      <c r="IV69" s="140" t="n">
        <v>0</v>
      </c>
      <c r="IW69" s="140" t="n">
        <v>0</v>
      </c>
      <c r="IX69" s="140" t="n">
        <v>0</v>
      </c>
      <c r="IY69" s="140" t="n">
        <v>0</v>
      </c>
      <c r="IZ69" s="140" t="n">
        <v>0</v>
      </c>
      <c r="JA69" s="140" t="n">
        <v>0</v>
      </c>
      <c r="JB69" s="140" t="n">
        <v>0</v>
      </c>
      <c r="JC69" s="140" t="n">
        <v>0</v>
      </c>
      <c r="JD69" s="140" t="n">
        <v>0</v>
      </c>
      <c r="JE69" s="140" t="n">
        <v>0</v>
      </c>
      <c r="JF69" s="140" t="n">
        <v>0</v>
      </c>
      <c r="JG69" s="140" t="n">
        <v>0</v>
      </c>
      <c r="JH69" s="140" t="n">
        <v>0</v>
      </c>
      <c r="JI69" s="140" t="n">
        <v>0</v>
      </c>
      <c r="JJ69" s="140" t="n">
        <v>0</v>
      </c>
      <c r="JK69" s="140" t="n">
        <v>0</v>
      </c>
      <c r="JL69" s="140" t="n">
        <v>0</v>
      </c>
      <c r="JM69" s="140" t="n">
        <v>0</v>
      </c>
      <c r="JN69" s="140" t="n">
        <v>0</v>
      </c>
      <c r="JO69" s="140" t="n">
        <v>0</v>
      </c>
      <c r="JP69" s="140" t="n">
        <v>0</v>
      </c>
    </row>
    <row r="70" customFormat="false" ht="14.9" hidden="false" customHeight="false" outlineLevel="0" collapsed="false">
      <c r="A70" s="76"/>
      <c r="B70" s="76"/>
      <c r="C70" s="76"/>
      <c r="D70" s="76"/>
      <c r="E70" s="76" t="s">
        <v>111</v>
      </c>
      <c r="F70" s="142" t="n">
        <v>0</v>
      </c>
      <c r="G70" s="142" t="n">
        <v>0</v>
      </c>
      <c r="H70" s="142" t="n">
        <v>0</v>
      </c>
      <c r="I70" s="142" t="n">
        <v>0</v>
      </c>
      <c r="J70" s="142" t="n">
        <v>0</v>
      </c>
      <c r="K70" s="142" t="n">
        <v>0</v>
      </c>
      <c r="L70" s="142" t="n">
        <v>0</v>
      </c>
      <c r="M70" s="142" t="n">
        <v>0</v>
      </c>
      <c r="N70" s="142" t="n">
        <v>0</v>
      </c>
      <c r="O70" s="142" t="n">
        <v>0</v>
      </c>
      <c r="P70" s="142" t="n">
        <v>0</v>
      </c>
      <c r="Q70" s="142" t="n">
        <v>0</v>
      </c>
      <c r="R70" s="142" t="n">
        <v>0</v>
      </c>
      <c r="S70" s="142" t="n">
        <v>0</v>
      </c>
      <c r="T70" s="142" t="n">
        <v>0</v>
      </c>
      <c r="U70" s="142" t="n">
        <v>0</v>
      </c>
      <c r="V70" s="142" t="n">
        <v>0</v>
      </c>
      <c r="W70" s="142" t="n">
        <v>0</v>
      </c>
      <c r="X70" s="142" t="n">
        <v>0</v>
      </c>
      <c r="Y70" s="142" t="n">
        <v>0</v>
      </c>
      <c r="Z70" s="142" t="n">
        <v>0</v>
      </c>
      <c r="AA70" s="142" t="n">
        <v>0</v>
      </c>
      <c r="AB70" s="142" t="n">
        <v>0</v>
      </c>
      <c r="AC70" s="142" t="n">
        <v>0</v>
      </c>
      <c r="AD70" s="142" t="n">
        <v>0</v>
      </c>
      <c r="AE70" s="142" t="n">
        <v>0</v>
      </c>
      <c r="AF70" s="142" t="n">
        <v>0</v>
      </c>
      <c r="AG70" s="142" t="n">
        <v>0</v>
      </c>
      <c r="AH70" s="142" t="n">
        <v>0</v>
      </c>
      <c r="AI70" s="142" t="n">
        <v>0</v>
      </c>
      <c r="AJ70" s="142" t="n">
        <v>0</v>
      </c>
      <c r="AK70" s="142" t="n">
        <v>0</v>
      </c>
      <c r="AL70" s="142" t="n">
        <v>0</v>
      </c>
      <c r="AM70" s="142" t="n">
        <v>0</v>
      </c>
      <c r="AN70" s="142" t="n">
        <v>0</v>
      </c>
      <c r="AO70" s="142" t="n">
        <v>0</v>
      </c>
      <c r="AP70" s="142" t="n">
        <v>0</v>
      </c>
      <c r="AQ70" s="142" t="n">
        <v>0</v>
      </c>
      <c r="AR70" s="142" t="n">
        <v>0</v>
      </c>
      <c r="AS70" s="142" t="n">
        <v>0</v>
      </c>
      <c r="AT70" s="142" t="n">
        <v>0</v>
      </c>
      <c r="AU70" s="142" t="n">
        <v>0</v>
      </c>
      <c r="AV70" s="142" t="n">
        <v>0</v>
      </c>
      <c r="AW70" s="142" t="n">
        <v>0</v>
      </c>
      <c r="AX70" s="142" t="n">
        <v>0</v>
      </c>
      <c r="AY70" s="142" t="n">
        <v>0</v>
      </c>
      <c r="AZ70" s="142" t="n">
        <v>0</v>
      </c>
      <c r="BA70" s="142" t="n">
        <v>0</v>
      </c>
      <c r="BB70" s="142" t="n">
        <v>0</v>
      </c>
      <c r="BC70" s="142" t="n">
        <v>0</v>
      </c>
      <c r="BD70" s="142" t="n">
        <v>0</v>
      </c>
      <c r="BE70" s="142" t="n">
        <v>0</v>
      </c>
      <c r="BF70" s="142" t="n">
        <v>0</v>
      </c>
      <c r="BG70" s="142" t="n">
        <v>0</v>
      </c>
      <c r="BH70" s="142" t="n">
        <v>0</v>
      </c>
      <c r="BI70" s="142" t="n">
        <v>0</v>
      </c>
      <c r="BJ70" s="142" t="n">
        <v>0</v>
      </c>
      <c r="BK70" s="142" t="n">
        <v>0</v>
      </c>
      <c r="BL70" s="142" t="n">
        <v>0</v>
      </c>
      <c r="BM70" s="142" t="n">
        <v>0</v>
      </c>
      <c r="BN70" s="142" t="n">
        <v>0</v>
      </c>
      <c r="BO70" s="142" t="n">
        <v>0</v>
      </c>
      <c r="BP70" s="142" t="n">
        <v>0</v>
      </c>
      <c r="BQ70" s="142" t="n">
        <v>0</v>
      </c>
      <c r="BR70" s="142" t="n">
        <v>0</v>
      </c>
      <c r="BS70" s="142" t="n">
        <v>0</v>
      </c>
      <c r="BT70" s="142" t="n">
        <v>0</v>
      </c>
      <c r="BU70" s="142" t="n">
        <v>0</v>
      </c>
      <c r="BV70" s="142" t="n">
        <v>0</v>
      </c>
      <c r="BW70" s="142" t="n">
        <v>0</v>
      </c>
      <c r="BX70" s="142" t="n">
        <v>0</v>
      </c>
      <c r="BY70" s="142" t="n">
        <v>0</v>
      </c>
      <c r="BZ70" s="142" t="n">
        <v>0</v>
      </c>
      <c r="CA70" s="142" t="n">
        <v>0</v>
      </c>
      <c r="CB70" s="142" t="n">
        <v>0</v>
      </c>
      <c r="CC70" s="142" t="n">
        <v>0</v>
      </c>
      <c r="CD70" s="142" t="n">
        <v>0</v>
      </c>
      <c r="CE70" s="142" t="n">
        <v>0</v>
      </c>
      <c r="CF70" s="142" t="n">
        <v>0</v>
      </c>
      <c r="CG70" s="142" t="n">
        <v>0</v>
      </c>
      <c r="CH70" s="142" t="n">
        <v>0</v>
      </c>
      <c r="CI70" s="142" t="n">
        <v>0</v>
      </c>
      <c r="CJ70" s="142" t="n">
        <v>0</v>
      </c>
      <c r="CK70" s="142" t="n">
        <v>0</v>
      </c>
      <c r="CL70" s="142" t="n">
        <v>0</v>
      </c>
      <c r="CM70" s="142" t="n">
        <v>0</v>
      </c>
      <c r="CN70" s="142" t="n">
        <v>0</v>
      </c>
      <c r="CO70" s="142" t="n">
        <v>0</v>
      </c>
      <c r="CP70" s="142" t="n">
        <v>0</v>
      </c>
      <c r="CQ70" s="142" t="n">
        <v>0</v>
      </c>
      <c r="CR70" s="142" t="n">
        <v>0</v>
      </c>
      <c r="CS70" s="142" t="n">
        <v>0</v>
      </c>
      <c r="CT70" s="142" t="n">
        <v>0</v>
      </c>
      <c r="CU70" s="142" t="n">
        <v>0</v>
      </c>
      <c r="CV70" s="142" t="n">
        <v>0</v>
      </c>
      <c r="CW70" s="142" t="n">
        <v>0</v>
      </c>
      <c r="CX70" s="142" t="n">
        <v>0</v>
      </c>
      <c r="CY70" s="142" t="n">
        <v>0</v>
      </c>
      <c r="CZ70" s="142" t="n">
        <v>0</v>
      </c>
      <c r="DA70" s="142" t="n">
        <v>0</v>
      </c>
      <c r="DB70" s="142" t="n">
        <v>0</v>
      </c>
      <c r="DC70" s="142" t="n">
        <v>0</v>
      </c>
      <c r="DD70" s="142" t="n">
        <v>0</v>
      </c>
      <c r="DE70" s="142" t="n">
        <v>0</v>
      </c>
      <c r="DF70" s="142" t="n">
        <v>0</v>
      </c>
      <c r="DG70" s="142" t="n">
        <v>0</v>
      </c>
      <c r="DH70" s="142" t="n">
        <v>0</v>
      </c>
      <c r="DI70" s="142" t="n">
        <v>0</v>
      </c>
      <c r="DJ70" s="142" t="n">
        <v>0</v>
      </c>
      <c r="DK70" s="142" t="n">
        <v>0</v>
      </c>
      <c r="DL70" s="142" t="n">
        <v>0</v>
      </c>
      <c r="DM70" s="142" t="n">
        <v>0</v>
      </c>
      <c r="DN70" s="142" t="n">
        <v>0</v>
      </c>
      <c r="DO70" s="142" t="n">
        <v>0</v>
      </c>
      <c r="DP70" s="142" t="n">
        <v>0</v>
      </c>
      <c r="DQ70" s="142" t="n">
        <v>0</v>
      </c>
      <c r="DR70" s="142" t="n">
        <v>0</v>
      </c>
      <c r="DS70" s="142" t="n">
        <v>0</v>
      </c>
      <c r="DT70" s="142" t="n">
        <v>0</v>
      </c>
      <c r="DU70" s="142" t="n">
        <v>0</v>
      </c>
      <c r="DV70" s="142" t="n">
        <v>0</v>
      </c>
      <c r="DW70" s="142" t="n">
        <v>0</v>
      </c>
      <c r="DX70" s="142" t="n">
        <v>0</v>
      </c>
      <c r="DY70" s="142" t="n">
        <v>0</v>
      </c>
      <c r="DZ70" s="142" t="n">
        <v>0</v>
      </c>
      <c r="EA70" s="142" t="n">
        <v>0</v>
      </c>
      <c r="EB70" s="142" t="n">
        <v>0</v>
      </c>
      <c r="EC70" s="142" t="n">
        <v>0</v>
      </c>
      <c r="ED70" s="142" t="n">
        <v>0</v>
      </c>
      <c r="EE70" s="142" t="n">
        <v>0</v>
      </c>
      <c r="EF70" s="142" t="n">
        <v>0</v>
      </c>
      <c r="EG70" s="142" t="n">
        <v>0</v>
      </c>
      <c r="EH70" s="0"/>
      <c r="EI70" s="113" t="n">
        <f aca="false">ROUND(SUM(F70:EG70),5)</f>
        <v>0</v>
      </c>
      <c r="EK70" s="139" t="n">
        <v>5014.1</v>
      </c>
      <c r="EM70" s="140" t="n">
        <v>0</v>
      </c>
      <c r="EN70" s="140" t="n">
        <v>0</v>
      </c>
      <c r="EO70" s="140" t="n">
        <v>0</v>
      </c>
      <c r="EP70" s="140" t="n">
        <v>0</v>
      </c>
      <c r="EQ70" s="140" t="n">
        <v>0</v>
      </c>
      <c r="ER70" s="140" t="n">
        <v>0</v>
      </c>
      <c r="ES70" s="140" t="n">
        <v>0</v>
      </c>
      <c r="ET70" s="140" t="n">
        <v>0</v>
      </c>
      <c r="EU70" s="140" t="n">
        <v>0</v>
      </c>
      <c r="EV70" s="140" t="n">
        <v>0</v>
      </c>
      <c r="EW70" s="140" t="n">
        <v>0</v>
      </c>
      <c r="EX70" s="140" t="n">
        <v>0</v>
      </c>
      <c r="EY70" s="140" t="n">
        <v>0</v>
      </c>
      <c r="EZ70" s="140" t="n">
        <v>0</v>
      </c>
      <c r="FA70" s="140" t="n">
        <v>0</v>
      </c>
      <c r="FB70" s="140" t="n">
        <v>0</v>
      </c>
      <c r="FC70" s="140" t="n">
        <v>0</v>
      </c>
      <c r="FD70" s="140" t="n">
        <v>0</v>
      </c>
      <c r="FE70" s="140" t="n">
        <v>0</v>
      </c>
      <c r="FF70" s="140" t="n">
        <v>0</v>
      </c>
      <c r="FG70" s="140" t="n">
        <v>0</v>
      </c>
      <c r="FH70" s="140" t="n">
        <v>0</v>
      </c>
      <c r="FI70" s="140" t="n">
        <v>0</v>
      </c>
      <c r="FJ70" s="140" t="n">
        <v>0</v>
      </c>
      <c r="FK70" s="140" t="n">
        <v>0</v>
      </c>
      <c r="FL70" s="140" t="n">
        <v>0</v>
      </c>
      <c r="FM70" s="140" t="n">
        <v>0</v>
      </c>
      <c r="FN70" s="140" t="n">
        <v>0</v>
      </c>
      <c r="FO70" s="140" t="n">
        <v>0</v>
      </c>
      <c r="FP70" s="140" t="n">
        <v>0</v>
      </c>
      <c r="FQ70" s="140" t="n">
        <v>0</v>
      </c>
      <c r="FR70" s="140" t="n">
        <v>0</v>
      </c>
      <c r="FS70" s="140" t="n">
        <v>0</v>
      </c>
      <c r="FT70" s="140" t="n">
        <v>0</v>
      </c>
      <c r="FU70" s="140" t="n">
        <v>0</v>
      </c>
      <c r="FV70" s="140" t="n">
        <v>0</v>
      </c>
      <c r="FW70" s="140" t="n">
        <v>0</v>
      </c>
      <c r="FX70" s="140" t="n">
        <v>0</v>
      </c>
      <c r="FY70" s="140" t="n">
        <v>0</v>
      </c>
      <c r="FZ70" s="140" t="n">
        <v>0</v>
      </c>
      <c r="GA70" s="140" t="n">
        <v>0</v>
      </c>
      <c r="GB70" s="140" t="n">
        <v>0</v>
      </c>
      <c r="GC70" s="140" t="n">
        <v>0</v>
      </c>
      <c r="GD70" s="140" t="n">
        <v>0</v>
      </c>
      <c r="GE70" s="140" t="n">
        <v>0</v>
      </c>
      <c r="GF70" s="140" t="n">
        <v>0</v>
      </c>
      <c r="GG70" s="140" t="n">
        <v>0</v>
      </c>
      <c r="GH70" s="140" t="n">
        <v>0</v>
      </c>
      <c r="GI70" s="140" t="n">
        <v>0</v>
      </c>
      <c r="GJ70" s="140" t="n">
        <v>0</v>
      </c>
      <c r="GK70" s="140" t="n">
        <v>0</v>
      </c>
      <c r="GL70" s="140" t="n">
        <v>0</v>
      </c>
      <c r="GM70" s="140" t="n">
        <v>0</v>
      </c>
      <c r="GN70" s="140" t="n">
        <v>0</v>
      </c>
      <c r="GO70" s="140" t="n">
        <v>0</v>
      </c>
      <c r="GP70" s="140" t="n">
        <v>0</v>
      </c>
      <c r="GQ70" s="140" t="n">
        <v>0</v>
      </c>
      <c r="GR70" s="140" t="n">
        <v>0</v>
      </c>
      <c r="GS70" s="140" t="n">
        <v>0</v>
      </c>
      <c r="GT70" s="140" t="n">
        <v>0</v>
      </c>
      <c r="GU70" s="140" t="n">
        <v>0</v>
      </c>
      <c r="GV70" s="140" t="n">
        <v>0</v>
      </c>
      <c r="GW70" s="140" t="n">
        <v>0</v>
      </c>
      <c r="GX70" s="140" t="n">
        <v>0</v>
      </c>
      <c r="GY70" s="140" t="n">
        <v>0</v>
      </c>
      <c r="GZ70" s="140" t="n">
        <v>0</v>
      </c>
      <c r="HA70" s="140" t="n">
        <v>0</v>
      </c>
      <c r="HB70" s="140" t="n">
        <v>0</v>
      </c>
      <c r="HC70" s="140" t="n">
        <v>0</v>
      </c>
      <c r="HD70" s="140" t="n">
        <v>0</v>
      </c>
      <c r="HE70" s="140" t="n">
        <v>0</v>
      </c>
      <c r="HF70" s="140" t="n">
        <v>0</v>
      </c>
      <c r="HG70" s="140" t="n">
        <v>0</v>
      </c>
      <c r="HH70" s="140" t="n">
        <v>0</v>
      </c>
      <c r="HI70" s="140" t="n">
        <v>0</v>
      </c>
      <c r="HJ70" s="140" t="n">
        <v>0</v>
      </c>
      <c r="HK70" s="140" t="n">
        <v>0</v>
      </c>
      <c r="HL70" s="140" t="n">
        <v>0</v>
      </c>
      <c r="HM70" s="140" t="n">
        <v>0</v>
      </c>
      <c r="HN70" s="140" t="n">
        <v>0</v>
      </c>
      <c r="HO70" s="140" t="n">
        <v>0</v>
      </c>
      <c r="HP70" s="140" t="n">
        <v>0</v>
      </c>
      <c r="HQ70" s="140" t="n">
        <v>0</v>
      </c>
      <c r="HR70" s="140" t="n">
        <v>0</v>
      </c>
      <c r="HS70" s="140" t="n">
        <v>0</v>
      </c>
      <c r="HT70" s="140" t="n">
        <v>0</v>
      </c>
      <c r="HU70" s="140" t="n">
        <v>0</v>
      </c>
      <c r="HV70" s="140" t="n">
        <v>0</v>
      </c>
      <c r="HW70" s="140" t="n">
        <v>0</v>
      </c>
      <c r="HX70" s="140" t="n">
        <v>0</v>
      </c>
      <c r="HY70" s="140" t="n">
        <v>0</v>
      </c>
      <c r="HZ70" s="140" t="n">
        <v>0</v>
      </c>
      <c r="IA70" s="140" t="n">
        <v>0</v>
      </c>
      <c r="IB70" s="140" t="n">
        <v>0</v>
      </c>
      <c r="IC70" s="140" t="n">
        <v>0</v>
      </c>
      <c r="ID70" s="140" t="n">
        <v>0</v>
      </c>
      <c r="IE70" s="140" t="n">
        <v>0</v>
      </c>
      <c r="IF70" s="140" t="n">
        <v>0</v>
      </c>
      <c r="IG70" s="140" t="n">
        <v>0</v>
      </c>
      <c r="IH70" s="140" t="n">
        <v>0</v>
      </c>
      <c r="II70" s="140" t="n">
        <v>0</v>
      </c>
      <c r="IJ70" s="140" t="n">
        <v>0</v>
      </c>
      <c r="IK70" s="140" t="n">
        <v>0</v>
      </c>
      <c r="IL70" s="140" t="n">
        <v>0</v>
      </c>
      <c r="IM70" s="140" t="n">
        <v>0</v>
      </c>
      <c r="IN70" s="140" t="n">
        <v>0</v>
      </c>
      <c r="IO70" s="140" t="n">
        <v>0</v>
      </c>
      <c r="IP70" s="140" t="n">
        <v>0</v>
      </c>
      <c r="IQ70" s="140" t="n">
        <v>0</v>
      </c>
      <c r="IR70" s="140" t="n">
        <v>0</v>
      </c>
      <c r="IS70" s="140" t="n">
        <v>0</v>
      </c>
      <c r="IT70" s="140" t="n">
        <v>0</v>
      </c>
      <c r="IU70" s="140" t="n">
        <v>0</v>
      </c>
      <c r="IV70" s="140" t="n">
        <v>0</v>
      </c>
      <c r="IW70" s="140" t="n">
        <v>0</v>
      </c>
      <c r="IX70" s="140" t="n">
        <v>0</v>
      </c>
      <c r="IY70" s="140" t="n">
        <v>0</v>
      </c>
      <c r="IZ70" s="140" t="n">
        <v>0</v>
      </c>
      <c r="JA70" s="140" t="n">
        <v>0</v>
      </c>
      <c r="JB70" s="140" t="n">
        <v>0</v>
      </c>
      <c r="JC70" s="140" t="n">
        <v>0</v>
      </c>
      <c r="JD70" s="140" t="n">
        <v>0</v>
      </c>
      <c r="JE70" s="140" t="n">
        <v>0</v>
      </c>
      <c r="JF70" s="140" t="n">
        <v>0</v>
      </c>
      <c r="JG70" s="140" t="n">
        <v>0</v>
      </c>
      <c r="JH70" s="140" t="n">
        <v>0</v>
      </c>
      <c r="JI70" s="140" t="n">
        <v>0</v>
      </c>
      <c r="JJ70" s="140" t="n">
        <v>0</v>
      </c>
      <c r="JK70" s="140" t="n">
        <v>0</v>
      </c>
      <c r="JL70" s="140" t="n">
        <v>0</v>
      </c>
      <c r="JM70" s="140" t="n">
        <v>0</v>
      </c>
      <c r="JN70" s="140" t="n">
        <v>0</v>
      </c>
      <c r="JO70" s="140" t="n">
        <v>0</v>
      </c>
      <c r="JP70" s="140" t="n">
        <v>0</v>
      </c>
    </row>
    <row r="71" customFormat="false" ht="14.9" hidden="false" customHeight="false" outlineLevel="0" collapsed="false">
      <c r="A71" s="76"/>
      <c r="B71" s="76"/>
      <c r="C71" s="76"/>
      <c r="D71" s="76" t="s">
        <v>112</v>
      </c>
      <c r="E71" s="76"/>
      <c r="F71" s="141" t="n">
        <f aca="false">SUM(F69:F70)</f>
        <v>593.28</v>
      </c>
      <c r="G71" s="141" t="n">
        <f aca="false">SUM(G69:G70)</f>
        <v>5256.502</v>
      </c>
      <c r="H71" s="141" t="n">
        <f aca="false">SUM(H69:H70)</f>
        <v>78561.9419</v>
      </c>
      <c r="I71" s="141" t="n">
        <f aca="false">SUM(I69:I70)</f>
        <v>0</v>
      </c>
      <c r="J71" s="141" t="n">
        <f aca="false">SUM(J69:J70)</f>
        <v>33267.2284</v>
      </c>
      <c r="K71" s="141" t="n">
        <f aca="false">SUM(K69:K70)</f>
        <v>2720.5081</v>
      </c>
      <c r="L71" s="141" t="n">
        <f aca="false">SUM(L69:L70)</f>
        <v>498.4994</v>
      </c>
      <c r="M71" s="141" t="n">
        <f aca="false">SUM(M69:M70)</f>
        <v>0</v>
      </c>
      <c r="N71" s="141" t="n">
        <f aca="false">SUM(N69:N70)</f>
        <v>12350.9566</v>
      </c>
      <c r="O71" s="141" t="n">
        <f aca="false">SUM(O69:O70)</f>
        <v>53890.8463</v>
      </c>
      <c r="P71" s="141" t="n">
        <f aca="false">SUM(P69:P70)</f>
        <v>5846.6714</v>
      </c>
      <c r="Q71" s="141" t="n">
        <f aca="false">SUM(Q69:Q70)</f>
        <v>28148.7464</v>
      </c>
      <c r="R71" s="141" t="n">
        <f aca="false">SUM(R69:R70)</f>
        <v>214.0958</v>
      </c>
      <c r="S71" s="141" t="n">
        <f aca="false">SUM(S69:S70)</f>
        <v>0</v>
      </c>
      <c r="T71" s="141" t="n">
        <f aca="false">SUM(T69:T70)</f>
        <v>983.7839</v>
      </c>
      <c r="U71" s="141" t="n">
        <f aca="false">SUM(U69:U70)</f>
        <v>16040.6432</v>
      </c>
      <c r="V71" s="141" t="n">
        <f aca="false">SUM(V69:V70)</f>
        <v>0</v>
      </c>
      <c r="W71" s="141" t="n">
        <f aca="false">SUM(W69:W70)</f>
        <v>32539.0287</v>
      </c>
      <c r="X71" s="141" t="n">
        <f aca="false">SUM(X69:X70)</f>
        <v>0</v>
      </c>
      <c r="Y71" s="141" t="n">
        <f aca="false">SUM(Y69:Y70)</f>
        <v>0</v>
      </c>
      <c r="Z71" s="141" t="n">
        <f aca="false">SUM(Z69:Z70)</f>
        <v>0</v>
      </c>
      <c r="AA71" s="141" t="n">
        <f aca="false">SUM(AA69:AA70)</f>
        <v>35589.1059</v>
      </c>
      <c r="AB71" s="141" t="n">
        <f aca="false">SUM(AB69:AB70)</f>
        <v>1098.6289</v>
      </c>
      <c r="AC71" s="141" t="n">
        <f aca="false">SUM(AC69:AC70)</f>
        <v>0</v>
      </c>
      <c r="AD71" s="141" t="n">
        <f aca="false">SUM(AD69:AD70)</f>
        <v>10202.0779</v>
      </c>
      <c r="AE71" s="141" t="n">
        <f aca="false">SUM(AE69:AE70)</f>
        <v>559.5887</v>
      </c>
      <c r="AF71" s="141" t="n">
        <f aca="false">SUM(AF69:AF70)</f>
        <v>399.64</v>
      </c>
      <c r="AG71" s="141" t="n">
        <f aca="false">SUM(AG69:AG70)</f>
        <v>5485.0487</v>
      </c>
      <c r="AH71" s="141" t="n">
        <f aca="false">SUM(AH69:AH70)</f>
        <v>27190.6095</v>
      </c>
      <c r="AI71" s="141" t="n">
        <f aca="false">SUM(AI69:AI70)</f>
        <v>469.5358</v>
      </c>
      <c r="AJ71" s="141" t="n">
        <f aca="false">SUM(AJ69:AJ70)</f>
        <v>1553.24</v>
      </c>
      <c r="AK71" s="141" t="n">
        <f aca="false">SUM(AK69:AK70)</f>
        <v>0</v>
      </c>
      <c r="AL71" s="141" t="n">
        <f aca="false">SUM(AL69:AL70)</f>
        <v>0</v>
      </c>
      <c r="AM71" s="141" t="n">
        <f aca="false">SUM(AM69:AM70)</f>
        <v>0</v>
      </c>
      <c r="AN71" s="141" t="n">
        <f aca="false">SUM(AN69:AN70)</f>
        <v>367.7924</v>
      </c>
      <c r="AO71" s="141" t="n">
        <f aca="false">SUM(AO69:AO70)</f>
        <v>56.2071</v>
      </c>
      <c r="AP71" s="141" t="n">
        <f aca="false">SUM(AP69:AP70)</f>
        <v>9390.7057</v>
      </c>
      <c r="AQ71" s="141" t="n">
        <f aca="false">SUM(AQ69:AQ70)</f>
        <v>1566.0532</v>
      </c>
      <c r="AR71" s="141" t="n">
        <f aca="false">SUM(AR69:AR70)</f>
        <v>729.9713</v>
      </c>
      <c r="AS71" s="141" t="n">
        <f aca="false">SUM(AS69:AS70)</f>
        <v>0</v>
      </c>
      <c r="AT71" s="141" t="n">
        <f aca="false">SUM(AT69:AT70)</f>
        <v>1876.0317</v>
      </c>
      <c r="AU71" s="141" t="n">
        <f aca="false">SUM(AU69:AU70)</f>
        <v>5601.552</v>
      </c>
      <c r="AV71" s="141" t="n">
        <f aca="false">SUM(AV69:AV70)</f>
        <v>2761.1931</v>
      </c>
      <c r="AW71" s="141" t="n">
        <f aca="false">SUM(AW69:AW70)</f>
        <v>69.3087</v>
      </c>
      <c r="AX71" s="141" t="n">
        <f aca="false">SUM(AX69:AX70)</f>
        <v>0</v>
      </c>
      <c r="AY71" s="141" t="n">
        <f aca="false">SUM(AY69:AY70)</f>
        <v>0</v>
      </c>
      <c r="AZ71" s="141" t="n">
        <f aca="false">SUM(AZ69:AZ70)</f>
        <v>0</v>
      </c>
      <c r="BA71" s="141" t="n">
        <f aca="false">SUM(BA69:BA70)</f>
        <v>5427.9661</v>
      </c>
      <c r="BB71" s="141" t="n">
        <f aca="false">SUM(BB69:BB70)</f>
        <v>23655.5053</v>
      </c>
      <c r="BC71" s="141" t="n">
        <f aca="false">SUM(BC69:BC70)</f>
        <v>0</v>
      </c>
      <c r="BD71" s="141" t="n">
        <f aca="false">SUM(BD69:BD70)</f>
        <v>0</v>
      </c>
      <c r="BE71" s="141" t="n">
        <f aca="false">SUM(BE69:BE70)</f>
        <v>5943.0382</v>
      </c>
      <c r="BF71" s="141" t="n">
        <f aca="false">SUM(BF69:BF70)</f>
        <v>72687.1618</v>
      </c>
      <c r="BG71" s="141" t="n">
        <f aca="false">SUM(BG69:BG70)</f>
        <v>23777.8075</v>
      </c>
      <c r="BH71" s="141" t="n">
        <f aca="false">SUM(BH69:BH70)</f>
        <v>0</v>
      </c>
      <c r="BI71" s="141" t="n">
        <f aca="false">SUM(BI69:BI70)</f>
        <v>761.6026</v>
      </c>
      <c r="BJ71" s="141" t="n">
        <f aca="false">SUM(BJ69:BJ70)</f>
        <v>34.6286</v>
      </c>
      <c r="BK71" s="141" t="n">
        <f aca="false">SUM(BK69:BK70)</f>
        <v>0</v>
      </c>
      <c r="BL71" s="141" t="n">
        <f aca="false">SUM(BL69:BL70)</f>
        <v>441.4271</v>
      </c>
      <c r="BM71" s="141" t="n">
        <f aca="false">SUM(BM69:BM70)</f>
        <v>0</v>
      </c>
      <c r="BN71" s="141" t="n">
        <f aca="false">SUM(BN69:BN70)</f>
        <v>3484.9741</v>
      </c>
      <c r="BO71" s="141" t="n">
        <f aca="false">SUM(BO69:BO70)</f>
        <v>10003.5866</v>
      </c>
      <c r="BP71" s="141" t="n">
        <f aca="false">SUM(BP69:BP70)</f>
        <v>2655.1443</v>
      </c>
      <c r="BQ71" s="141" t="n">
        <f aca="false">SUM(BQ69:BQ70)</f>
        <v>0</v>
      </c>
      <c r="BR71" s="141" t="n">
        <f aca="false">SUM(BR69:BR70)</f>
        <v>2238.6432</v>
      </c>
      <c r="BS71" s="141" t="n">
        <f aca="false">SUM(BS69:BS70)</f>
        <v>0</v>
      </c>
      <c r="BT71" s="141" t="n">
        <f aca="false">SUM(BT69:BT70)</f>
        <v>0</v>
      </c>
      <c r="BU71" s="141" t="n">
        <f aca="false">SUM(BU69:BU70)</f>
        <v>358.131</v>
      </c>
      <c r="BV71" s="141" t="n">
        <f aca="false">SUM(BV69:BV70)</f>
        <v>0</v>
      </c>
      <c r="BW71" s="141" t="n">
        <f aca="false">SUM(BW69:BW70)</f>
        <v>14070.7991</v>
      </c>
      <c r="BX71" s="141" t="n">
        <f aca="false">SUM(BX69:BX70)</f>
        <v>0</v>
      </c>
      <c r="BY71" s="141" t="n">
        <f aca="false">SUM(BY69:BY70)</f>
        <v>166.2729</v>
      </c>
      <c r="BZ71" s="141" t="n">
        <f aca="false">SUM(BZ69:BZ70)</f>
        <v>3433.0415</v>
      </c>
      <c r="CA71" s="141" t="n">
        <f aca="false">SUM(CA69:CA70)</f>
        <v>70765.738</v>
      </c>
      <c r="CB71" s="141" t="n">
        <f aca="false">SUM(CB69:CB70)</f>
        <v>0</v>
      </c>
      <c r="CC71" s="141" t="n">
        <f aca="false">SUM(CC69:CC70)</f>
        <v>5133.4788</v>
      </c>
      <c r="CD71" s="141" t="n">
        <f aca="false">SUM(CD69:CD70)</f>
        <v>984.68</v>
      </c>
      <c r="CE71" s="141" t="n">
        <f aca="false">SUM(CE69:CE70)</f>
        <v>142597.4951</v>
      </c>
      <c r="CF71" s="141" t="n">
        <f aca="false">SUM(CF69:CF70)</f>
        <v>0</v>
      </c>
      <c r="CG71" s="141" t="n">
        <f aca="false">SUM(CG69:CG70)</f>
        <v>40956.9715</v>
      </c>
      <c r="CH71" s="141" t="n">
        <f aca="false">SUM(CH69:CH70)</f>
        <v>424.978</v>
      </c>
      <c r="CI71" s="141" t="n">
        <f aca="false">SUM(CI69:CI70)</f>
        <v>70422.6141</v>
      </c>
      <c r="CJ71" s="141" t="n">
        <f aca="false">SUM(CJ69:CJ70)</f>
        <v>7889.079</v>
      </c>
      <c r="CK71" s="141" t="n">
        <f aca="false">SUM(CK69:CK70)</f>
        <v>4927.0153</v>
      </c>
      <c r="CL71" s="141" t="n">
        <f aca="false">SUM(CL69:CL70)</f>
        <v>0</v>
      </c>
      <c r="CM71" s="141" t="n">
        <f aca="false">SUM(CM69:CM70)</f>
        <v>0</v>
      </c>
      <c r="CN71" s="141" t="n">
        <f aca="false">SUM(CN69:CN70)</f>
        <v>104.4729</v>
      </c>
      <c r="CO71" s="141" t="n">
        <f aca="false">SUM(CO69:CO70)</f>
        <v>0</v>
      </c>
      <c r="CP71" s="141" t="n">
        <f aca="false">SUM(CP69:CP70)</f>
        <v>7376.7467</v>
      </c>
      <c r="CQ71" s="141" t="n">
        <f aca="false">SUM(CQ69:CQ70)</f>
        <v>83.8729</v>
      </c>
      <c r="CR71" s="141" t="n">
        <f aca="false">SUM(CR69:CR70)</f>
        <v>755.6389</v>
      </c>
      <c r="CS71" s="141" t="n">
        <f aca="false">SUM(CS69:CS70)</f>
        <v>6652.9245</v>
      </c>
      <c r="CT71" s="141" t="n">
        <f aca="false">SUM(CT69:CT70)</f>
        <v>167.89</v>
      </c>
      <c r="CU71" s="141" t="n">
        <f aca="false">SUM(CU69:CU70)</f>
        <v>14317.6077</v>
      </c>
      <c r="CV71" s="141" t="n">
        <f aca="false">SUM(CV69:CV70)</f>
        <v>1813.0987</v>
      </c>
      <c r="CW71" s="141" t="n">
        <f aca="false">SUM(CW69:CW70)</f>
        <v>0</v>
      </c>
      <c r="CX71" s="141" t="n">
        <f aca="false">SUM(CX69:CX70)</f>
        <v>368.74</v>
      </c>
      <c r="CY71" s="141" t="n">
        <f aca="false">SUM(CY69:CY70)</f>
        <v>9587.0958</v>
      </c>
      <c r="CZ71" s="141" t="n">
        <f aca="false">SUM(CZ69:CZ70)</f>
        <v>1159.7182</v>
      </c>
      <c r="DA71" s="141" t="n">
        <f aca="false">SUM(DA69:DA70)</f>
        <v>2964.8035</v>
      </c>
      <c r="DB71" s="141" t="n">
        <f aca="false">SUM(DB69:DB70)</f>
        <v>219.4621</v>
      </c>
      <c r="DC71" s="141" t="n">
        <f aca="false">SUM(DC69:DC70)</f>
        <v>10611.3999</v>
      </c>
      <c r="DD71" s="141" t="n">
        <f aca="false">SUM(DD69:DD70)</f>
        <v>0</v>
      </c>
      <c r="DE71" s="141" t="n">
        <f aca="false">SUM(DE69:DE70)</f>
        <v>558.5587</v>
      </c>
      <c r="DF71" s="141" t="n">
        <f aca="false">SUM(DF69:DF70)</f>
        <v>6921.4661</v>
      </c>
      <c r="DG71" s="141" t="n">
        <f aca="false">SUM(DG69:DG70)</f>
        <v>18362.0675</v>
      </c>
      <c r="DH71" s="141" t="n">
        <f aca="false">SUM(DH69:DH70)</f>
        <v>0</v>
      </c>
      <c r="DI71" s="141" t="n">
        <f aca="false">SUM(DI69:DI70)</f>
        <v>0</v>
      </c>
      <c r="DJ71" s="141" t="n">
        <f aca="false">SUM(DJ69:DJ70)</f>
        <v>0</v>
      </c>
      <c r="DK71" s="141" t="n">
        <f aca="false">SUM(DK69:DK70)</f>
        <v>3812.9776</v>
      </c>
      <c r="DL71" s="141" t="n">
        <f aca="false">SUM(DL69:DL70)</f>
        <v>5855.2822</v>
      </c>
      <c r="DM71" s="141" t="n">
        <f aca="false">SUM(DM69:DM70)</f>
        <v>0</v>
      </c>
      <c r="DN71" s="141" t="n">
        <f aca="false">SUM(DN69:DN70)</f>
        <v>1161.4074</v>
      </c>
      <c r="DO71" s="141" t="n">
        <f aca="false">SUM(DO69:DO70)</f>
        <v>1091.7176</v>
      </c>
      <c r="DP71" s="141" t="n">
        <f aca="false">SUM(DP69:DP70)</f>
        <v>0</v>
      </c>
      <c r="DQ71" s="141" t="n">
        <f aca="false">SUM(DQ69:DQ70)</f>
        <v>424.5042</v>
      </c>
      <c r="DR71" s="141" t="n">
        <f aca="false">SUM(DR69:DR70)</f>
        <v>57.68</v>
      </c>
      <c r="DS71" s="141" t="n">
        <f aca="false">SUM(DS69:DS70)</f>
        <v>59.74</v>
      </c>
      <c r="DT71" s="141" t="n">
        <f aca="false">SUM(DT69:DT70)</f>
        <v>2130.658</v>
      </c>
      <c r="DU71" s="141" t="n">
        <f aca="false">SUM(DU69:DU70)</f>
        <v>0</v>
      </c>
      <c r="DV71" s="141" t="n">
        <f aca="false">SUM(DV69:DV70)</f>
        <v>117.2552</v>
      </c>
      <c r="DW71" s="141" t="n">
        <f aca="false">SUM(DW69:DW70)</f>
        <v>0</v>
      </c>
      <c r="DX71" s="141" t="n">
        <f aca="false">SUM(DX69:DX70)</f>
        <v>13487.7882</v>
      </c>
      <c r="DY71" s="141" t="n">
        <f aca="false">SUM(DY69:DY70)</f>
        <v>0</v>
      </c>
      <c r="DZ71" s="141" t="n">
        <f aca="false">SUM(DZ69:DZ70)</f>
        <v>0</v>
      </c>
      <c r="EA71" s="141" t="n">
        <f aca="false">SUM(EA69:EA70)</f>
        <v>37164.9853</v>
      </c>
      <c r="EB71" s="141" t="n">
        <f aca="false">SUM(EB69:EB70)</f>
        <v>63644.9566</v>
      </c>
      <c r="EC71" s="141" t="n">
        <f aca="false">SUM(EC69:EC70)</f>
        <v>0</v>
      </c>
      <c r="ED71" s="141" t="n">
        <f aca="false">SUM(ED69:ED70)</f>
        <v>55085.7699</v>
      </c>
      <c r="EE71" s="141" t="n">
        <f aca="false">SUM(EE69:EE70)</f>
        <v>33.7016</v>
      </c>
      <c r="EF71" s="141" t="n">
        <f aca="false">SUM(EF69:EF70)</f>
        <v>7907.4439</v>
      </c>
      <c r="EG71" s="141" t="n">
        <f aca="false">SUM(EG69:EG70)</f>
        <v>8604.4346</v>
      </c>
      <c r="EH71" s="0"/>
      <c r="EI71" s="109" t="n">
        <f aca="false">ROUND(SUM(F71:EG71),5)</f>
        <v>1171786.6688</v>
      </c>
      <c r="EK71" s="139" t="n">
        <v>57937.5</v>
      </c>
      <c r="EM71" s="140" t="n">
        <v>0</v>
      </c>
      <c r="EN71" s="140" t="n">
        <v>0</v>
      </c>
      <c r="EO71" s="140" t="n">
        <v>0</v>
      </c>
      <c r="EP71" s="140" t="n">
        <v>0</v>
      </c>
      <c r="EQ71" s="140" t="n">
        <v>0</v>
      </c>
      <c r="ER71" s="140" t="n">
        <v>0</v>
      </c>
      <c r="ES71" s="140" t="n">
        <v>0</v>
      </c>
      <c r="ET71" s="140" t="n">
        <v>0</v>
      </c>
      <c r="EU71" s="140" t="n">
        <v>0</v>
      </c>
      <c r="EV71" s="140" t="n">
        <v>0</v>
      </c>
      <c r="EW71" s="140" t="n">
        <v>0</v>
      </c>
      <c r="EX71" s="140" t="n">
        <v>0</v>
      </c>
      <c r="EY71" s="140" t="n">
        <v>0</v>
      </c>
      <c r="EZ71" s="140" t="n">
        <v>0</v>
      </c>
      <c r="FA71" s="140" t="n">
        <v>0</v>
      </c>
      <c r="FB71" s="140" t="n">
        <v>0</v>
      </c>
      <c r="FC71" s="140" t="n">
        <v>0</v>
      </c>
      <c r="FD71" s="140" t="n">
        <v>0</v>
      </c>
      <c r="FE71" s="140" t="n">
        <v>0</v>
      </c>
      <c r="FF71" s="140" t="n">
        <v>0</v>
      </c>
      <c r="FG71" s="140" t="n">
        <v>0</v>
      </c>
      <c r="FH71" s="140" t="n">
        <v>0</v>
      </c>
      <c r="FI71" s="140" t="n">
        <v>0</v>
      </c>
      <c r="FJ71" s="140" t="n">
        <v>0</v>
      </c>
      <c r="FK71" s="140" t="n">
        <v>0</v>
      </c>
      <c r="FL71" s="140" t="n">
        <v>0</v>
      </c>
      <c r="FM71" s="140" t="n">
        <v>0</v>
      </c>
      <c r="FN71" s="140" t="n">
        <v>0</v>
      </c>
      <c r="FO71" s="140" t="n">
        <v>0</v>
      </c>
      <c r="FP71" s="140" t="n">
        <v>0</v>
      </c>
      <c r="FQ71" s="140" t="n">
        <v>0</v>
      </c>
      <c r="FR71" s="140" t="n">
        <v>0</v>
      </c>
      <c r="FS71" s="140" t="n">
        <v>0</v>
      </c>
      <c r="FT71" s="140" t="n">
        <v>0</v>
      </c>
      <c r="FU71" s="140" t="n">
        <v>0</v>
      </c>
      <c r="FV71" s="140" t="n">
        <v>0</v>
      </c>
      <c r="FW71" s="140" t="n">
        <v>0</v>
      </c>
      <c r="FX71" s="140" t="n">
        <v>0</v>
      </c>
      <c r="FY71" s="140" t="n">
        <v>0</v>
      </c>
      <c r="FZ71" s="140" t="n">
        <v>0</v>
      </c>
      <c r="GA71" s="140" t="n">
        <v>0</v>
      </c>
      <c r="GB71" s="140" t="n">
        <v>0</v>
      </c>
      <c r="GC71" s="140" t="n">
        <v>0</v>
      </c>
      <c r="GD71" s="140" t="n">
        <v>0</v>
      </c>
      <c r="GE71" s="140" t="n">
        <v>0</v>
      </c>
      <c r="GF71" s="140" t="n">
        <v>0</v>
      </c>
      <c r="GG71" s="140" t="n">
        <v>0</v>
      </c>
      <c r="GH71" s="140" t="n">
        <v>0</v>
      </c>
      <c r="GI71" s="140" t="n">
        <v>0</v>
      </c>
      <c r="GJ71" s="140" t="n">
        <v>0</v>
      </c>
      <c r="GK71" s="140" t="n">
        <v>0</v>
      </c>
      <c r="GL71" s="140" t="n">
        <v>0</v>
      </c>
      <c r="GM71" s="140" t="n">
        <v>0</v>
      </c>
      <c r="GN71" s="140" t="n">
        <v>0</v>
      </c>
      <c r="GO71" s="140" t="n">
        <v>0</v>
      </c>
      <c r="GP71" s="140" t="n">
        <v>0</v>
      </c>
      <c r="GQ71" s="140" t="n">
        <v>0</v>
      </c>
      <c r="GR71" s="140" t="n">
        <v>0</v>
      </c>
      <c r="GS71" s="140" t="n">
        <v>0</v>
      </c>
      <c r="GT71" s="140" t="n">
        <v>0</v>
      </c>
      <c r="GU71" s="140" t="n">
        <v>0</v>
      </c>
      <c r="GV71" s="140" t="n">
        <v>0</v>
      </c>
      <c r="GW71" s="140" t="n">
        <v>0</v>
      </c>
      <c r="GX71" s="140" t="n">
        <v>0</v>
      </c>
      <c r="GY71" s="140" t="n">
        <v>0</v>
      </c>
      <c r="GZ71" s="140" t="n">
        <v>0</v>
      </c>
      <c r="HA71" s="140" t="n">
        <v>0</v>
      </c>
      <c r="HB71" s="140" t="n">
        <v>0</v>
      </c>
      <c r="HC71" s="140" t="n">
        <v>0</v>
      </c>
      <c r="HD71" s="140" t="n">
        <v>0</v>
      </c>
      <c r="HE71" s="140" t="n">
        <v>0</v>
      </c>
      <c r="HF71" s="140" t="n">
        <v>0</v>
      </c>
      <c r="HG71" s="140" t="n">
        <v>0</v>
      </c>
      <c r="HH71" s="140" t="n">
        <v>0</v>
      </c>
      <c r="HI71" s="140" t="n">
        <v>0</v>
      </c>
      <c r="HJ71" s="140" t="n">
        <v>0</v>
      </c>
      <c r="HK71" s="140" t="n">
        <v>0</v>
      </c>
      <c r="HL71" s="140" t="n">
        <v>0</v>
      </c>
      <c r="HM71" s="140" t="n">
        <v>0</v>
      </c>
      <c r="HN71" s="140" t="n">
        <v>0</v>
      </c>
      <c r="HO71" s="140" t="n">
        <v>0</v>
      </c>
      <c r="HP71" s="140" t="n">
        <v>0</v>
      </c>
      <c r="HQ71" s="140" t="n">
        <v>0</v>
      </c>
      <c r="HR71" s="140" t="n">
        <v>0</v>
      </c>
      <c r="HS71" s="140" t="n">
        <v>0</v>
      </c>
      <c r="HT71" s="140" t="n">
        <v>0</v>
      </c>
      <c r="HU71" s="140" t="n">
        <v>0</v>
      </c>
      <c r="HV71" s="140" t="n">
        <v>0</v>
      </c>
      <c r="HW71" s="140" t="n">
        <v>0</v>
      </c>
      <c r="HX71" s="140" t="n">
        <v>0</v>
      </c>
      <c r="HY71" s="140" t="n">
        <v>0</v>
      </c>
      <c r="HZ71" s="140" t="n">
        <v>0</v>
      </c>
      <c r="IA71" s="140" t="n">
        <v>0</v>
      </c>
      <c r="IB71" s="140" t="n">
        <v>0</v>
      </c>
      <c r="IC71" s="140" t="n">
        <v>0</v>
      </c>
      <c r="ID71" s="140" t="n">
        <v>0</v>
      </c>
      <c r="IE71" s="140" t="n">
        <v>0</v>
      </c>
      <c r="IF71" s="140" t="n">
        <v>0</v>
      </c>
      <c r="IG71" s="140" t="n">
        <v>0</v>
      </c>
      <c r="IH71" s="140" t="n">
        <v>0</v>
      </c>
      <c r="II71" s="140" t="n">
        <v>0</v>
      </c>
      <c r="IJ71" s="140" t="n">
        <v>0</v>
      </c>
      <c r="IK71" s="140" t="n">
        <v>0</v>
      </c>
      <c r="IL71" s="140" t="n">
        <v>0</v>
      </c>
      <c r="IM71" s="140" t="n">
        <v>0</v>
      </c>
      <c r="IN71" s="140" t="n">
        <v>0</v>
      </c>
      <c r="IO71" s="140" t="n">
        <v>0</v>
      </c>
      <c r="IP71" s="140" t="n">
        <v>0</v>
      </c>
      <c r="IQ71" s="140" t="n">
        <v>0</v>
      </c>
      <c r="IR71" s="140" t="n">
        <v>0</v>
      </c>
      <c r="IS71" s="140" t="n">
        <v>0</v>
      </c>
      <c r="IT71" s="140" t="n">
        <v>0</v>
      </c>
      <c r="IU71" s="140" t="n">
        <v>0</v>
      </c>
      <c r="IV71" s="140" t="n">
        <v>0</v>
      </c>
      <c r="IW71" s="140" t="n">
        <v>0</v>
      </c>
      <c r="IX71" s="140" t="n">
        <v>0</v>
      </c>
      <c r="IY71" s="140" t="n">
        <v>0</v>
      </c>
      <c r="IZ71" s="140" t="n">
        <v>0</v>
      </c>
      <c r="JA71" s="140" t="n">
        <v>0</v>
      </c>
      <c r="JB71" s="140" t="n">
        <v>0</v>
      </c>
      <c r="JC71" s="140" t="n">
        <v>0</v>
      </c>
      <c r="JD71" s="140" t="n">
        <v>0</v>
      </c>
      <c r="JE71" s="140" t="n">
        <v>0</v>
      </c>
      <c r="JF71" s="140" t="n">
        <v>0</v>
      </c>
      <c r="JG71" s="140" t="n">
        <v>0</v>
      </c>
      <c r="JH71" s="140" t="n">
        <v>0</v>
      </c>
      <c r="JI71" s="140" t="n">
        <v>0</v>
      </c>
      <c r="JJ71" s="140" t="n">
        <v>0</v>
      </c>
      <c r="JK71" s="140" t="n">
        <v>0</v>
      </c>
      <c r="JL71" s="140" t="n">
        <v>0</v>
      </c>
      <c r="JM71" s="140" t="n">
        <v>0</v>
      </c>
      <c r="JN71" s="140" t="n">
        <v>0</v>
      </c>
      <c r="JO71" s="140" t="n">
        <v>0</v>
      </c>
      <c r="JP71" s="140" t="n">
        <v>0</v>
      </c>
    </row>
    <row r="72" customFormat="false" ht="30" hidden="false" customHeight="true" outlineLevel="0" collapsed="false">
      <c r="A72" s="76"/>
      <c r="B72" s="76"/>
      <c r="C72" s="76"/>
      <c r="D72" s="76" t="s">
        <v>113</v>
      </c>
      <c r="E72" s="76"/>
      <c r="F72" s="141"/>
      <c r="G72" s="141"/>
      <c r="H72" s="141"/>
      <c r="I72" s="141"/>
      <c r="J72" s="141"/>
      <c r="K72" s="141"/>
      <c r="L72" s="141"/>
      <c r="M72" s="141"/>
      <c r="N72" s="141"/>
      <c r="O72" s="141"/>
      <c r="P72" s="141"/>
      <c r="Q72" s="141"/>
      <c r="R72" s="141"/>
      <c r="S72" s="141"/>
      <c r="T72" s="141"/>
      <c r="U72" s="141"/>
      <c r="V72" s="141"/>
      <c r="W72" s="141"/>
      <c r="X72" s="141"/>
      <c r="Y72" s="141"/>
      <c r="Z72" s="141"/>
      <c r="AA72" s="141"/>
      <c r="AB72" s="141"/>
      <c r="AC72" s="141"/>
      <c r="AD72" s="141"/>
      <c r="AE72" s="141"/>
      <c r="AF72" s="141"/>
      <c r="AG72" s="141"/>
      <c r="AH72" s="141"/>
      <c r="AI72" s="141"/>
      <c r="AJ72" s="141"/>
      <c r="AK72" s="141"/>
      <c r="AL72" s="141"/>
      <c r="AM72" s="141"/>
      <c r="AN72" s="141"/>
      <c r="AO72" s="141"/>
      <c r="AP72" s="141"/>
      <c r="AQ72" s="141"/>
      <c r="AR72" s="141"/>
      <c r="AS72" s="141"/>
      <c r="AT72" s="141"/>
      <c r="AU72" s="141"/>
      <c r="AV72" s="141"/>
      <c r="AW72" s="141"/>
      <c r="AX72" s="141"/>
      <c r="AY72" s="141"/>
      <c r="AZ72" s="141"/>
      <c r="BA72" s="141"/>
      <c r="BB72" s="141"/>
      <c r="BC72" s="141"/>
      <c r="BD72" s="141"/>
      <c r="BE72" s="141"/>
      <c r="BF72" s="141"/>
      <c r="BG72" s="141"/>
      <c r="BH72" s="141"/>
      <c r="BI72" s="141"/>
      <c r="BJ72" s="141"/>
      <c r="BK72" s="141"/>
      <c r="BL72" s="141"/>
      <c r="BM72" s="141"/>
      <c r="BN72" s="141"/>
      <c r="BO72" s="141"/>
      <c r="BP72" s="141"/>
      <c r="BQ72" s="141"/>
      <c r="BR72" s="141"/>
      <c r="BS72" s="141"/>
      <c r="BT72" s="141"/>
      <c r="BU72" s="141"/>
      <c r="BV72" s="141"/>
      <c r="BW72" s="141"/>
      <c r="BX72" s="141"/>
      <c r="BY72" s="141"/>
      <c r="BZ72" s="141"/>
      <c r="CA72" s="141"/>
      <c r="CB72" s="141"/>
      <c r="CC72" s="141"/>
      <c r="CD72" s="141"/>
      <c r="CE72" s="141"/>
      <c r="CF72" s="141"/>
      <c r="CG72" s="141"/>
      <c r="CH72" s="141"/>
      <c r="CI72" s="141"/>
      <c r="CJ72" s="141"/>
      <c r="CK72" s="141"/>
      <c r="CL72" s="141"/>
      <c r="CM72" s="141"/>
      <c r="CN72" s="141"/>
      <c r="CO72" s="141"/>
      <c r="CP72" s="141"/>
      <c r="CQ72" s="141"/>
      <c r="CR72" s="141"/>
      <c r="CS72" s="141"/>
      <c r="CT72" s="141"/>
      <c r="CU72" s="141"/>
      <c r="CV72" s="141"/>
      <c r="CW72" s="141"/>
      <c r="CX72" s="141"/>
      <c r="CY72" s="141"/>
      <c r="CZ72" s="141"/>
      <c r="DA72" s="141"/>
      <c r="DB72" s="141"/>
      <c r="DC72" s="141"/>
      <c r="DD72" s="141"/>
      <c r="DE72" s="141"/>
      <c r="DF72" s="141"/>
      <c r="DG72" s="141"/>
      <c r="DH72" s="141"/>
      <c r="DI72" s="141"/>
      <c r="DJ72" s="141"/>
      <c r="DK72" s="141"/>
      <c r="DL72" s="141"/>
      <c r="DM72" s="141"/>
      <c r="DN72" s="141"/>
      <c r="DO72" s="141"/>
      <c r="DP72" s="141"/>
      <c r="DQ72" s="141"/>
      <c r="DR72" s="141"/>
      <c r="DS72" s="141"/>
      <c r="DT72" s="141"/>
      <c r="DU72" s="141"/>
      <c r="DV72" s="141"/>
      <c r="DW72" s="141"/>
      <c r="DX72" s="141"/>
      <c r="DY72" s="141"/>
      <c r="DZ72" s="141"/>
      <c r="EA72" s="141"/>
      <c r="EB72" s="141"/>
      <c r="EC72" s="141"/>
      <c r="ED72" s="141"/>
      <c r="EE72" s="141"/>
      <c r="EF72" s="141"/>
      <c r="EG72" s="141"/>
      <c r="EH72" s="0"/>
      <c r="EI72" s="109"/>
      <c r="EK72" s="139" t="n">
        <v>18849</v>
      </c>
      <c r="EM72" s="140" t="n">
        <v>0</v>
      </c>
      <c r="EN72" s="140" t="n">
        <v>0</v>
      </c>
      <c r="EO72" s="140" t="n">
        <v>0</v>
      </c>
      <c r="EP72" s="140" t="n">
        <v>0</v>
      </c>
      <c r="EQ72" s="140" t="n">
        <v>0</v>
      </c>
      <c r="ER72" s="140" t="n">
        <v>0</v>
      </c>
      <c r="ES72" s="140" t="n">
        <v>0</v>
      </c>
      <c r="ET72" s="140" t="n">
        <v>0</v>
      </c>
      <c r="EU72" s="140" t="n">
        <v>0</v>
      </c>
      <c r="EV72" s="140" t="n">
        <v>0</v>
      </c>
      <c r="EW72" s="140" t="n">
        <v>0</v>
      </c>
      <c r="EX72" s="140" t="n">
        <v>0</v>
      </c>
      <c r="EY72" s="140" t="n">
        <v>0</v>
      </c>
      <c r="EZ72" s="140" t="n">
        <v>0</v>
      </c>
      <c r="FA72" s="140" t="n">
        <v>0</v>
      </c>
      <c r="FB72" s="140" t="n">
        <v>0</v>
      </c>
      <c r="FC72" s="140" t="n">
        <v>0</v>
      </c>
      <c r="FD72" s="140" t="n">
        <v>0</v>
      </c>
      <c r="FE72" s="140" t="n">
        <v>0</v>
      </c>
      <c r="FF72" s="140" t="n">
        <v>0</v>
      </c>
      <c r="FG72" s="140" t="n">
        <v>0</v>
      </c>
      <c r="FH72" s="140" t="n">
        <v>0</v>
      </c>
      <c r="FI72" s="140" t="n">
        <v>0</v>
      </c>
      <c r="FJ72" s="140" t="n">
        <v>0</v>
      </c>
      <c r="FK72" s="140" t="n">
        <v>0</v>
      </c>
      <c r="FL72" s="140" t="n">
        <v>0</v>
      </c>
      <c r="FM72" s="140" t="n">
        <v>0</v>
      </c>
      <c r="FN72" s="140" t="n">
        <v>0</v>
      </c>
      <c r="FO72" s="140" t="n">
        <v>0</v>
      </c>
      <c r="FP72" s="140" t="n">
        <v>0</v>
      </c>
      <c r="FQ72" s="140" t="n">
        <v>0</v>
      </c>
      <c r="FR72" s="140" t="n">
        <v>0</v>
      </c>
      <c r="FS72" s="140" t="n">
        <v>0</v>
      </c>
      <c r="FT72" s="140" t="n">
        <v>0</v>
      </c>
      <c r="FU72" s="140" t="n">
        <v>0</v>
      </c>
      <c r="FV72" s="140" t="n">
        <v>0</v>
      </c>
      <c r="FW72" s="140" t="n">
        <v>0</v>
      </c>
      <c r="FX72" s="140" t="n">
        <v>0</v>
      </c>
      <c r="FY72" s="140" t="n">
        <v>0</v>
      </c>
      <c r="FZ72" s="140" t="n">
        <v>0</v>
      </c>
      <c r="GA72" s="140" t="n">
        <v>0</v>
      </c>
      <c r="GB72" s="140" t="n">
        <v>0</v>
      </c>
      <c r="GC72" s="140" t="n">
        <v>0</v>
      </c>
      <c r="GD72" s="140" t="n">
        <v>0</v>
      </c>
      <c r="GE72" s="140" t="n">
        <v>0</v>
      </c>
      <c r="GF72" s="140" t="n">
        <v>0</v>
      </c>
      <c r="GG72" s="140" t="n">
        <v>0</v>
      </c>
      <c r="GH72" s="140" t="n">
        <v>0</v>
      </c>
      <c r="GI72" s="140" t="n">
        <v>0</v>
      </c>
      <c r="GJ72" s="140" t="n">
        <v>0</v>
      </c>
      <c r="GK72" s="140" t="n">
        <v>0</v>
      </c>
      <c r="GL72" s="140" t="n">
        <v>0</v>
      </c>
      <c r="GM72" s="140" t="n">
        <v>0</v>
      </c>
      <c r="GN72" s="140" t="n">
        <v>0</v>
      </c>
      <c r="GO72" s="140" t="n">
        <v>0</v>
      </c>
      <c r="GP72" s="140" t="n">
        <v>0</v>
      </c>
      <c r="GQ72" s="140" t="n">
        <v>0</v>
      </c>
      <c r="GR72" s="140" t="n">
        <v>0</v>
      </c>
      <c r="GS72" s="140" t="n">
        <v>0</v>
      </c>
      <c r="GT72" s="140" t="n">
        <v>0</v>
      </c>
      <c r="GU72" s="140" t="n">
        <v>0</v>
      </c>
      <c r="GV72" s="140" t="n">
        <v>0</v>
      </c>
      <c r="GW72" s="140" t="n">
        <v>0</v>
      </c>
      <c r="GX72" s="140" t="n">
        <v>0</v>
      </c>
      <c r="GY72" s="140" t="n">
        <v>0</v>
      </c>
      <c r="GZ72" s="140" t="n">
        <v>0</v>
      </c>
      <c r="HA72" s="140" t="n">
        <v>0</v>
      </c>
      <c r="HB72" s="140" t="n">
        <v>0</v>
      </c>
      <c r="HC72" s="140" t="n">
        <v>0</v>
      </c>
      <c r="HD72" s="140" t="n">
        <v>0</v>
      </c>
      <c r="HE72" s="140" t="n">
        <v>0</v>
      </c>
      <c r="HF72" s="140" t="n">
        <v>0</v>
      </c>
      <c r="HG72" s="140" t="n">
        <v>0</v>
      </c>
      <c r="HH72" s="140" t="n">
        <v>0</v>
      </c>
      <c r="HI72" s="140" t="n">
        <v>0</v>
      </c>
      <c r="HJ72" s="140" t="n">
        <v>0</v>
      </c>
      <c r="HK72" s="140" t="n">
        <v>0</v>
      </c>
      <c r="HL72" s="140" t="n">
        <v>0</v>
      </c>
      <c r="HM72" s="140" t="n">
        <v>0</v>
      </c>
      <c r="HN72" s="140" t="n">
        <v>0</v>
      </c>
      <c r="HO72" s="140" t="n">
        <v>0</v>
      </c>
      <c r="HP72" s="140" t="n">
        <v>0</v>
      </c>
      <c r="HQ72" s="140" t="n">
        <v>0</v>
      </c>
      <c r="HR72" s="140" t="n">
        <v>0</v>
      </c>
      <c r="HS72" s="140" t="n">
        <v>0</v>
      </c>
      <c r="HT72" s="140" t="n">
        <v>0</v>
      </c>
      <c r="HU72" s="140" t="n">
        <v>0</v>
      </c>
      <c r="HV72" s="140" t="n">
        <v>0</v>
      </c>
      <c r="HW72" s="140" t="n">
        <v>0</v>
      </c>
      <c r="HX72" s="140" t="n">
        <v>0</v>
      </c>
      <c r="HY72" s="140" t="n">
        <v>0</v>
      </c>
      <c r="HZ72" s="140" t="n">
        <v>0</v>
      </c>
      <c r="IA72" s="140" t="n">
        <v>0</v>
      </c>
      <c r="IB72" s="140" t="n">
        <v>0</v>
      </c>
      <c r="IC72" s="140" t="n">
        <v>0</v>
      </c>
      <c r="ID72" s="140" t="n">
        <v>0</v>
      </c>
      <c r="IE72" s="140" t="n">
        <v>0</v>
      </c>
      <c r="IF72" s="140" t="n">
        <v>0</v>
      </c>
      <c r="IG72" s="140" t="n">
        <v>0</v>
      </c>
      <c r="IH72" s="140" t="n">
        <v>0</v>
      </c>
      <c r="II72" s="140" t="n">
        <v>0</v>
      </c>
      <c r="IJ72" s="140" t="n">
        <v>0</v>
      </c>
      <c r="IK72" s="140" t="n">
        <v>0</v>
      </c>
      <c r="IL72" s="140" t="n">
        <v>0</v>
      </c>
      <c r="IM72" s="140" t="n">
        <v>0</v>
      </c>
      <c r="IN72" s="140" t="n">
        <v>0</v>
      </c>
      <c r="IO72" s="140" t="n">
        <v>0</v>
      </c>
      <c r="IP72" s="140" t="n">
        <v>0</v>
      </c>
      <c r="IQ72" s="140" t="n">
        <v>0</v>
      </c>
      <c r="IR72" s="140" t="n">
        <v>0</v>
      </c>
      <c r="IS72" s="140" t="n">
        <v>0</v>
      </c>
      <c r="IT72" s="140" t="n">
        <v>0</v>
      </c>
      <c r="IU72" s="140" t="n">
        <v>0</v>
      </c>
      <c r="IV72" s="140" t="n">
        <v>0</v>
      </c>
      <c r="IW72" s="140" t="n">
        <v>0</v>
      </c>
      <c r="IX72" s="140" t="n">
        <v>0</v>
      </c>
      <c r="IY72" s="140" t="n">
        <v>0</v>
      </c>
      <c r="IZ72" s="140" t="n">
        <v>0</v>
      </c>
      <c r="JA72" s="140" t="n">
        <v>0</v>
      </c>
      <c r="JB72" s="140" t="n">
        <v>0</v>
      </c>
      <c r="JC72" s="140" t="n">
        <v>0</v>
      </c>
      <c r="JD72" s="140" t="n">
        <v>0</v>
      </c>
      <c r="JE72" s="140" t="n">
        <v>0</v>
      </c>
      <c r="JF72" s="140" t="n">
        <v>0</v>
      </c>
      <c r="JG72" s="140" t="n">
        <v>0</v>
      </c>
      <c r="JH72" s="140" t="n">
        <v>0</v>
      </c>
      <c r="JI72" s="140" t="n">
        <v>0</v>
      </c>
      <c r="JJ72" s="140" t="n">
        <v>0</v>
      </c>
      <c r="JK72" s="140" t="n">
        <v>0</v>
      </c>
      <c r="JL72" s="140" t="n">
        <v>0</v>
      </c>
      <c r="JM72" s="140" t="n">
        <v>0</v>
      </c>
      <c r="JN72" s="140" t="n">
        <v>0</v>
      </c>
      <c r="JO72" s="140" t="n">
        <v>0</v>
      </c>
      <c r="JP72" s="140" t="n">
        <v>0</v>
      </c>
    </row>
    <row r="73" customFormat="false" ht="14.9" hidden="false" customHeight="false" outlineLevel="0" collapsed="false">
      <c r="A73" s="76"/>
      <c r="B73" s="76"/>
      <c r="C73" s="76"/>
      <c r="D73" s="76"/>
      <c r="E73" s="76" t="s">
        <v>29</v>
      </c>
      <c r="F73" s="141" t="n">
        <v>0</v>
      </c>
      <c r="G73" s="141" t="n">
        <v>528.1943</v>
      </c>
      <c r="H73" s="141" t="n">
        <v>500000</v>
      </c>
      <c r="I73" s="141" t="n">
        <v>0</v>
      </c>
      <c r="J73" s="141" t="n">
        <v>160000</v>
      </c>
      <c r="K73" s="141" t="n">
        <v>43000</v>
      </c>
      <c r="L73" s="141" t="n">
        <v>0</v>
      </c>
      <c r="M73" s="141" t="n">
        <v>286.1958</v>
      </c>
      <c r="N73" s="141" t="n">
        <v>78500</v>
      </c>
      <c r="O73" s="141" t="n">
        <v>271750</v>
      </c>
      <c r="P73" s="141" t="n">
        <v>0</v>
      </c>
      <c r="Q73" s="141" t="n">
        <v>35000</v>
      </c>
      <c r="R73" s="141" t="n">
        <v>0</v>
      </c>
      <c r="S73" s="141" t="n">
        <v>0</v>
      </c>
      <c r="T73" s="141" t="n">
        <v>0</v>
      </c>
      <c r="U73" s="141" t="n">
        <v>60090.7665</v>
      </c>
      <c r="V73" s="141"/>
      <c r="W73" s="141" t="n">
        <v>235000</v>
      </c>
      <c r="X73" s="141" t="n">
        <v>10000</v>
      </c>
      <c r="Y73" s="141" t="n">
        <v>0</v>
      </c>
      <c r="Z73" s="141" t="n">
        <v>265.5443</v>
      </c>
      <c r="AA73" s="141" t="n">
        <v>90000</v>
      </c>
      <c r="AB73" s="141" t="n">
        <v>0</v>
      </c>
      <c r="AC73" s="141" t="n">
        <v>0</v>
      </c>
      <c r="AD73" s="141" t="n">
        <v>0</v>
      </c>
      <c r="AE73" s="141" t="n">
        <v>0</v>
      </c>
      <c r="AF73" s="141" t="n">
        <v>1000</v>
      </c>
      <c r="AG73" s="141" t="n">
        <v>0</v>
      </c>
      <c r="AH73" s="141" t="n">
        <v>12000</v>
      </c>
      <c r="AI73" s="141" t="n">
        <v>0</v>
      </c>
      <c r="AJ73" s="141" t="n">
        <v>0</v>
      </c>
      <c r="AK73" s="141" t="n">
        <v>0</v>
      </c>
      <c r="AL73" s="141" t="n">
        <v>0</v>
      </c>
      <c r="AM73" s="141" t="n">
        <v>0</v>
      </c>
      <c r="AN73" s="141" t="n">
        <v>0</v>
      </c>
      <c r="AO73" s="141" t="n">
        <v>1500</v>
      </c>
      <c r="AP73" s="141" t="n">
        <v>160000</v>
      </c>
      <c r="AQ73" s="141" t="n">
        <v>0</v>
      </c>
      <c r="AR73" s="141" t="n">
        <v>0</v>
      </c>
      <c r="AS73" s="141" t="n">
        <v>1800</v>
      </c>
      <c r="AT73" s="141" t="n">
        <v>0</v>
      </c>
      <c r="AU73" s="141" t="n">
        <v>18.2001</v>
      </c>
      <c r="AV73" s="141" t="n">
        <v>15000</v>
      </c>
      <c r="AW73" s="141" t="n">
        <v>638.6</v>
      </c>
      <c r="AX73" s="141" t="n">
        <v>0</v>
      </c>
      <c r="AY73" s="141" t="n">
        <v>0</v>
      </c>
      <c r="AZ73" s="141" t="n">
        <v>0</v>
      </c>
      <c r="BA73" s="141" t="n">
        <v>0</v>
      </c>
      <c r="BB73" s="141" t="n">
        <v>275220</v>
      </c>
      <c r="BC73" s="141" t="n">
        <v>0</v>
      </c>
      <c r="BD73" s="141" t="n">
        <v>0</v>
      </c>
      <c r="BE73" s="141" t="n">
        <v>0</v>
      </c>
      <c r="BF73" s="141" t="n">
        <v>203296.8989</v>
      </c>
      <c r="BG73" s="141" t="n">
        <v>150000</v>
      </c>
      <c r="BH73" s="141" t="n">
        <v>1265.4683</v>
      </c>
      <c r="BI73" s="141" t="n">
        <v>0</v>
      </c>
      <c r="BJ73" s="141" t="n">
        <v>0</v>
      </c>
      <c r="BK73" s="141" t="n">
        <v>0</v>
      </c>
      <c r="BL73" s="141" t="n">
        <v>0</v>
      </c>
      <c r="BM73" s="141" t="n">
        <v>0</v>
      </c>
      <c r="BN73" s="141" t="n">
        <v>170000</v>
      </c>
      <c r="BO73" s="141" t="n">
        <v>0</v>
      </c>
      <c r="BP73" s="141" t="n">
        <v>63000</v>
      </c>
      <c r="BQ73" s="141" t="n">
        <v>0</v>
      </c>
      <c r="BR73" s="141" t="n">
        <v>0</v>
      </c>
      <c r="BS73" s="141" t="n">
        <v>0</v>
      </c>
      <c r="BT73" s="141" t="n">
        <v>41.2</v>
      </c>
      <c r="BU73" s="141" t="n">
        <v>0</v>
      </c>
      <c r="BV73" s="141" t="n">
        <v>0</v>
      </c>
      <c r="BW73" s="141" t="n">
        <v>31.6931</v>
      </c>
      <c r="BX73" s="141" t="n">
        <v>0</v>
      </c>
      <c r="BY73" s="141" t="n">
        <v>0</v>
      </c>
      <c r="BZ73" s="141" t="n">
        <v>10000</v>
      </c>
      <c r="CA73" s="141" t="n">
        <v>231150</v>
      </c>
      <c r="CB73" s="141" t="n">
        <v>0</v>
      </c>
      <c r="CC73" s="141" t="n">
        <v>175000</v>
      </c>
      <c r="CD73" s="141" t="n">
        <v>0</v>
      </c>
      <c r="CE73" s="141" t="n">
        <v>241376.8332</v>
      </c>
      <c r="CF73" s="141" t="n">
        <v>0</v>
      </c>
      <c r="CG73" s="141" t="n">
        <v>9006.4333</v>
      </c>
      <c r="CH73" s="141" t="n">
        <v>0</v>
      </c>
      <c r="CI73" s="141" t="n">
        <v>265418</v>
      </c>
      <c r="CJ73" s="141" t="n">
        <v>100000</v>
      </c>
      <c r="CK73" s="141" t="n">
        <v>195700</v>
      </c>
      <c r="CL73" s="141" t="n">
        <v>40125</v>
      </c>
      <c r="CM73" s="141" t="n">
        <v>0</v>
      </c>
      <c r="CN73" s="141" t="n">
        <v>0</v>
      </c>
      <c r="CO73" s="141" t="n">
        <v>0</v>
      </c>
      <c r="CP73" s="141" t="n">
        <v>0</v>
      </c>
      <c r="CQ73" s="141" t="n">
        <v>0</v>
      </c>
      <c r="CR73" s="141" t="n">
        <v>107.12</v>
      </c>
      <c r="CS73" s="141" t="n">
        <v>164800</v>
      </c>
      <c r="CT73" s="141" t="n">
        <v>7.0761</v>
      </c>
      <c r="CU73" s="141" t="n">
        <v>140871.6609</v>
      </c>
      <c r="CV73" s="141" t="n">
        <v>0</v>
      </c>
      <c r="CW73" s="141" t="n">
        <v>0</v>
      </c>
      <c r="CX73" s="141" t="n">
        <v>0</v>
      </c>
      <c r="CY73" s="141" t="n">
        <v>365.444</v>
      </c>
      <c r="CZ73" s="141" t="n">
        <v>0.001</v>
      </c>
      <c r="DA73" s="141" t="n">
        <v>131305.1236</v>
      </c>
      <c r="DB73" s="141" t="n">
        <v>0</v>
      </c>
      <c r="DC73" s="141" t="n">
        <v>24000</v>
      </c>
      <c r="DD73" s="141" t="n">
        <v>0</v>
      </c>
      <c r="DE73" s="141" t="n">
        <v>0</v>
      </c>
      <c r="DF73" s="141" t="n">
        <v>264.7203</v>
      </c>
      <c r="DG73" s="141" t="n">
        <v>0</v>
      </c>
      <c r="DH73" s="141" t="n">
        <v>0</v>
      </c>
      <c r="DI73" s="141" t="n">
        <v>0</v>
      </c>
      <c r="DJ73" s="141" t="n">
        <v>234.222</v>
      </c>
      <c r="DK73" s="141" t="n">
        <v>0</v>
      </c>
      <c r="DL73" s="141" t="n">
        <v>55.8054</v>
      </c>
      <c r="DM73" s="141" t="n">
        <v>0</v>
      </c>
      <c r="DN73" s="141" t="n">
        <v>0</v>
      </c>
      <c r="DO73" s="141" t="n">
        <v>0</v>
      </c>
      <c r="DP73" s="141" t="n">
        <v>60000</v>
      </c>
      <c r="DQ73" s="141" t="n">
        <v>0</v>
      </c>
      <c r="DR73" s="141" t="n">
        <v>0</v>
      </c>
      <c r="DS73" s="141" t="n">
        <v>0</v>
      </c>
      <c r="DT73" s="141" t="n">
        <v>0</v>
      </c>
      <c r="DU73" s="141" t="n">
        <v>0.0001</v>
      </c>
      <c r="DV73" s="141" t="n">
        <v>0</v>
      </c>
      <c r="DW73" s="141"/>
      <c r="DX73" s="141" t="n">
        <v>172668.3216</v>
      </c>
      <c r="DY73" s="141" t="n">
        <v>0</v>
      </c>
      <c r="DZ73" s="141" t="n">
        <v>0</v>
      </c>
      <c r="EA73" s="141" t="n">
        <v>165000</v>
      </c>
      <c r="EB73" s="141" t="n">
        <v>204074.2605</v>
      </c>
      <c r="EC73" s="141" t="n">
        <v>0</v>
      </c>
      <c r="ED73" s="141" t="n">
        <v>125000</v>
      </c>
      <c r="EE73" s="141" t="n">
        <v>0</v>
      </c>
      <c r="EF73" s="141" t="n">
        <v>57340.0485</v>
      </c>
      <c r="EG73" s="141" t="n">
        <v>25000</v>
      </c>
      <c r="EH73" s="0"/>
      <c r="EI73" s="109" t="n">
        <f aca="false">ROUND(SUM(F73:EG73),5)</f>
        <v>5078102.8318</v>
      </c>
      <c r="EK73" s="139" t="n">
        <v>1651.65</v>
      </c>
      <c r="EM73" s="140" t="n">
        <v>0</v>
      </c>
      <c r="EN73" s="140" t="n">
        <v>0</v>
      </c>
      <c r="EO73" s="140" t="n">
        <v>0</v>
      </c>
      <c r="EP73" s="140" t="n">
        <v>0</v>
      </c>
      <c r="EQ73" s="140" t="n">
        <v>0</v>
      </c>
      <c r="ER73" s="140" t="n">
        <v>0</v>
      </c>
      <c r="ES73" s="140" t="n">
        <v>0</v>
      </c>
      <c r="ET73" s="140" t="n">
        <v>0</v>
      </c>
      <c r="EU73" s="140" t="n">
        <v>0</v>
      </c>
      <c r="EV73" s="140" t="n">
        <v>0</v>
      </c>
      <c r="EW73" s="140" t="n">
        <v>0</v>
      </c>
      <c r="EX73" s="140" t="n">
        <v>0</v>
      </c>
      <c r="EY73" s="140" t="n">
        <v>0</v>
      </c>
      <c r="EZ73" s="140" t="n">
        <v>0</v>
      </c>
      <c r="FA73" s="140" t="n">
        <v>0</v>
      </c>
      <c r="FB73" s="140" t="n">
        <v>0</v>
      </c>
      <c r="FC73" s="140" t="n">
        <v>0</v>
      </c>
      <c r="FD73" s="140" t="n">
        <v>0</v>
      </c>
      <c r="FE73" s="140" t="n">
        <v>0</v>
      </c>
      <c r="FF73" s="140" t="n">
        <v>0</v>
      </c>
      <c r="FG73" s="140" t="n">
        <v>0</v>
      </c>
      <c r="FH73" s="140" t="n">
        <v>0</v>
      </c>
      <c r="FI73" s="140" t="n">
        <v>0</v>
      </c>
      <c r="FJ73" s="140" t="n">
        <v>0</v>
      </c>
      <c r="FK73" s="140" t="n">
        <v>0</v>
      </c>
      <c r="FL73" s="140" t="n">
        <v>0</v>
      </c>
      <c r="FM73" s="140" t="n">
        <v>0</v>
      </c>
      <c r="FN73" s="140" t="n">
        <v>0</v>
      </c>
      <c r="FO73" s="140" t="n">
        <v>0</v>
      </c>
      <c r="FP73" s="140" t="n">
        <v>0</v>
      </c>
      <c r="FQ73" s="140" t="n">
        <v>0</v>
      </c>
      <c r="FR73" s="140" t="n">
        <v>0</v>
      </c>
      <c r="FS73" s="140" t="n">
        <v>0</v>
      </c>
      <c r="FT73" s="140" t="n">
        <v>0</v>
      </c>
      <c r="FU73" s="140" t="n">
        <v>0</v>
      </c>
      <c r="FV73" s="140" t="n">
        <v>0</v>
      </c>
      <c r="FW73" s="140" t="n">
        <v>0</v>
      </c>
      <c r="FX73" s="140" t="n">
        <v>0</v>
      </c>
      <c r="FY73" s="140" t="n">
        <v>0</v>
      </c>
      <c r="FZ73" s="140" t="n">
        <v>0</v>
      </c>
      <c r="GA73" s="140" t="n">
        <v>0</v>
      </c>
      <c r="GB73" s="140" t="n">
        <v>0</v>
      </c>
      <c r="GC73" s="140" t="n">
        <v>0</v>
      </c>
      <c r="GD73" s="140" t="n">
        <v>0</v>
      </c>
      <c r="GE73" s="140" t="n">
        <v>0</v>
      </c>
      <c r="GF73" s="140" t="n">
        <v>0</v>
      </c>
      <c r="GG73" s="140" t="n">
        <v>0</v>
      </c>
      <c r="GH73" s="140" t="n">
        <v>0</v>
      </c>
      <c r="GI73" s="140" t="n">
        <v>0</v>
      </c>
      <c r="GJ73" s="140" t="n">
        <v>0</v>
      </c>
      <c r="GK73" s="140" t="n">
        <v>0</v>
      </c>
      <c r="GL73" s="140" t="n">
        <v>0</v>
      </c>
      <c r="GM73" s="140" t="n">
        <v>0</v>
      </c>
      <c r="GN73" s="140" t="n">
        <v>0</v>
      </c>
      <c r="GO73" s="140" t="n">
        <v>0</v>
      </c>
      <c r="GP73" s="140" t="n">
        <v>0</v>
      </c>
      <c r="GQ73" s="140" t="n">
        <v>0</v>
      </c>
      <c r="GR73" s="140" t="n">
        <v>0</v>
      </c>
      <c r="GS73" s="140" t="n">
        <v>0</v>
      </c>
      <c r="GT73" s="140" t="n">
        <v>0</v>
      </c>
      <c r="GU73" s="140" t="n">
        <v>0</v>
      </c>
      <c r="GV73" s="140" t="n">
        <v>0</v>
      </c>
      <c r="GW73" s="140" t="n">
        <v>0</v>
      </c>
      <c r="GX73" s="140" t="n">
        <v>0</v>
      </c>
      <c r="GY73" s="140" t="n">
        <v>0</v>
      </c>
      <c r="GZ73" s="140" t="n">
        <v>0</v>
      </c>
      <c r="HA73" s="140" t="n">
        <v>0</v>
      </c>
      <c r="HB73" s="140" t="n">
        <v>0</v>
      </c>
      <c r="HC73" s="140" t="n">
        <v>0</v>
      </c>
      <c r="HD73" s="140" t="n">
        <v>0</v>
      </c>
      <c r="HE73" s="140" t="n">
        <v>0</v>
      </c>
      <c r="HF73" s="140" t="n">
        <v>0</v>
      </c>
      <c r="HG73" s="140" t="n">
        <v>0</v>
      </c>
      <c r="HH73" s="140" t="n">
        <v>0</v>
      </c>
      <c r="HI73" s="140" t="n">
        <v>0</v>
      </c>
      <c r="HJ73" s="140" t="n">
        <v>0</v>
      </c>
      <c r="HK73" s="140" t="n">
        <v>0</v>
      </c>
      <c r="HL73" s="140" t="n">
        <v>0</v>
      </c>
      <c r="HM73" s="140" t="n">
        <v>0</v>
      </c>
      <c r="HN73" s="140" t="n">
        <v>0</v>
      </c>
      <c r="HO73" s="140" t="n">
        <v>0</v>
      </c>
      <c r="HP73" s="140" t="n">
        <v>0</v>
      </c>
      <c r="HQ73" s="140" t="n">
        <v>0</v>
      </c>
      <c r="HR73" s="140" t="n">
        <v>0</v>
      </c>
      <c r="HS73" s="140" t="n">
        <v>0</v>
      </c>
      <c r="HT73" s="140" t="n">
        <v>0</v>
      </c>
      <c r="HU73" s="140" t="n">
        <v>0</v>
      </c>
      <c r="HV73" s="140" t="n">
        <v>0</v>
      </c>
      <c r="HW73" s="140" t="n">
        <v>0</v>
      </c>
      <c r="HX73" s="140" t="n">
        <v>0</v>
      </c>
      <c r="HY73" s="140" t="n">
        <v>0</v>
      </c>
      <c r="HZ73" s="140" t="n">
        <v>0</v>
      </c>
      <c r="IA73" s="140" t="n">
        <v>0</v>
      </c>
      <c r="IB73" s="140" t="n">
        <v>0</v>
      </c>
      <c r="IC73" s="140" t="n">
        <v>0</v>
      </c>
      <c r="ID73" s="140" t="n">
        <v>0</v>
      </c>
      <c r="IE73" s="140" t="n">
        <v>0</v>
      </c>
      <c r="IF73" s="140" t="n">
        <v>0</v>
      </c>
      <c r="IG73" s="140" t="n">
        <v>0</v>
      </c>
      <c r="IH73" s="140" t="n">
        <v>0</v>
      </c>
      <c r="II73" s="140" t="n">
        <v>0</v>
      </c>
      <c r="IJ73" s="140" t="n">
        <v>0</v>
      </c>
      <c r="IK73" s="140" t="n">
        <v>0</v>
      </c>
      <c r="IL73" s="140" t="n">
        <v>0</v>
      </c>
      <c r="IM73" s="140" t="n">
        <v>0</v>
      </c>
      <c r="IN73" s="140" t="n">
        <v>0</v>
      </c>
      <c r="IO73" s="140" t="n">
        <v>0</v>
      </c>
      <c r="IP73" s="140" t="n">
        <v>0</v>
      </c>
      <c r="IQ73" s="140" t="n">
        <v>0</v>
      </c>
      <c r="IR73" s="140" t="n">
        <v>0</v>
      </c>
      <c r="IS73" s="140" t="n">
        <v>0</v>
      </c>
      <c r="IT73" s="140" t="n">
        <v>0</v>
      </c>
      <c r="IU73" s="140" t="n">
        <v>0</v>
      </c>
      <c r="IV73" s="140" t="n">
        <v>0</v>
      </c>
      <c r="IW73" s="140" t="n">
        <v>0</v>
      </c>
      <c r="IX73" s="140" t="n">
        <v>0</v>
      </c>
      <c r="IY73" s="140" t="n">
        <v>0</v>
      </c>
      <c r="IZ73" s="140" t="n">
        <v>0</v>
      </c>
      <c r="JA73" s="140" t="n">
        <v>0</v>
      </c>
      <c r="JB73" s="140" t="n">
        <v>0</v>
      </c>
      <c r="JC73" s="140" t="n">
        <v>0</v>
      </c>
      <c r="JD73" s="140" t="n">
        <v>0</v>
      </c>
      <c r="JE73" s="140" t="n">
        <v>0</v>
      </c>
      <c r="JF73" s="140" t="n">
        <v>0</v>
      </c>
      <c r="JG73" s="140" t="n">
        <v>0</v>
      </c>
      <c r="JH73" s="140" t="n">
        <v>0</v>
      </c>
      <c r="JI73" s="140" t="n">
        <v>0</v>
      </c>
      <c r="JJ73" s="140" t="n">
        <v>0</v>
      </c>
      <c r="JK73" s="140" t="n">
        <v>0</v>
      </c>
      <c r="JL73" s="140" t="n">
        <v>0</v>
      </c>
      <c r="JM73" s="140" t="n">
        <v>0</v>
      </c>
      <c r="JN73" s="140" t="n">
        <v>0</v>
      </c>
      <c r="JO73" s="140" t="n">
        <v>0</v>
      </c>
      <c r="JP73" s="140" t="n">
        <v>0</v>
      </c>
    </row>
    <row r="74" customFormat="false" ht="14.9" hidden="false" customHeight="false" outlineLevel="0" collapsed="false">
      <c r="A74" s="76"/>
      <c r="B74" s="76"/>
      <c r="C74" s="76"/>
      <c r="D74" s="76"/>
      <c r="E74" s="76" t="s">
        <v>114</v>
      </c>
      <c r="F74" s="142" t="n">
        <v>0</v>
      </c>
      <c r="G74" s="142" t="n">
        <v>0</v>
      </c>
      <c r="H74" s="142" t="n">
        <v>0</v>
      </c>
      <c r="I74" s="142" t="n">
        <v>0</v>
      </c>
      <c r="J74" s="142" t="n">
        <v>0</v>
      </c>
      <c r="K74" s="142" t="n">
        <v>0</v>
      </c>
      <c r="L74" s="142" t="n">
        <v>0</v>
      </c>
      <c r="M74" s="142" t="n">
        <v>0</v>
      </c>
      <c r="N74" s="142" t="n">
        <v>0</v>
      </c>
      <c r="O74" s="142" t="n">
        <v>0</v>
      </c>
      <c r="P74" s="142" t="n">
        <v>0</v>
      </c>
      <c r="Q74" s="142" t="n">
        <v>0</v>
      </c>
      <c r="R74" s="142" t="n">
        <v>0</v>
      </c>
      <c r="S74" s="142" t="n">
        <v>0</v>
      </c>
      <c r="T74" s="142" t="n">
        <v>0</v>
      </c>
      <c r="U74" s="142" t="n">
        <v>0</v>
      </c>
      <c r="V74" s="142"/>
      <c r="W74" s="142" t="n">
        <v>0</v>
      </c>
      <c r="X74" s="142" t="n">
        <v>0</v>
      </c>
      <c r="Y74" s="142" t="n">
        <v>0</v>
      </c>
      <c r="Z74" s="142" t="n">
        <v>0</v>
      </c>
      <c r="AA74" s="142" t="n">
        <v>0</v>
      </c>
      <c r="AB74" s="142" t="n">
        <v>0</v>
      </c>
      <c r="AC74" s="142" t="n">
        <v>0</v>
      </c>
      <c r="AD74" s="142" t="n">
        <v>0</v>
      </c>
      <c r="AE74" s="142" t="n">
        <v>0</v>
      </c>
      <c r="AF74" s="142" t="n">
        <v>0</v>
      </c>
      <c r="AG74" s="142" t="n">
        <v>0</v>
      </c>
      <c r="AH74" s="142" t="n">
        <v>0</v>
      </c>
      <c r="AI74" s="142" t="n">
        <v>0</v>
      </c>
      <c r="AJ74" s="142" t="n">
        <v>0</v>
      </c>
      <c r="AK74" s="142" t="n">
        <v>0</v>
      </c>
      <c r="AL74" s="142" t="n">
        <v>0</v>
      </c>
      <c r="AM74" s="142" t="n">
        <v>0</v>
      </c>
      <c r="AN74" s="142" t="n">
        <v>0</v>
      </c>
      <c r="AO74" s="142" t="n">
        <v>0</v>
      </c>
      <c r="AP74" s="142" t="n">
        <v>0</v>
      </c>
      <c r="AQ74" s="142" t="n">
        <v>0</v>
      </c>
      <c r="AR74" s="142" t="n">
        <v>0</v>
      </c>
      <c r="AS74" s="142" t="n">
        <v>0</v>
      </c>
      <c r="AT74" s="142" t="n">
        <v>0</v>
      </c>
      <c r="AU74" s="142" t="n">
        <v>0</v>
      </c>
      <c r="AV74" s="142" t="n">
        <v>0</v>
      </c>
      <c r="AW74" s="142" t="n">
        <v>0</v>
      </c>
      <c r="AX74" s="142" t="n">
        <v>0</v>
      </c>
      <c r="AY74" s="142" t="n">
        <v>0</v>
      </c>
      <c r="AZ74" s="142" t="n">
        <v>0</v>
      </c>
      <c r="BA74" s="142" t="n">
        <v>0</v>
      </c>
      <c r="BB74" s="142" t="n">
        <v>0</v>
      </c>
      <c r="BC74" s="142" t="n">
        <v>0</v>
      </c>
      <c r="BD74" s="142" t="n">
        <v>0</v>
      </c>
      <c r="BE74" s="142" t="n">
        <v>0</v>
      </c>
      <c r="BF74" s="142" t="n">
        <v>0</v>
      </c>
      <c r="BG74" s="142" t="n">
        <v>0</v>
      </c>
      <c r="BH74" s="142" t="n">
        <v>0</v>
      </c>
      <c r="BI74" s="142" t="n">
        <v>0</v>
      </c>
      <c r="BJ74" s="142" t="n">
        <v>0</v>
      </c>
      <c r="BK74" s="142" t="n">
        <v>0</v>
      </c>
      <c r="BL74" s="142" t="n">
        <v>0</v>
      </c>
      <c r="BM74" s="142" t="n">
        <v>0</v>
      </c>
      <c r="BN74" s="142" t="n">
        <v>0</v>
      </c>
      <c r="BO74" s="142" t="n">
        <v>0</v>
      </c>
      <c r="BP74" s="142" t="n">
        <v>0</v>
      </c>
      <c r="BQ74" s="142" t="n">
        <v>0</v>
      </c>
      <c r="BR74" s="142" t="n">
        <v>0</v>
      </c>
      <c r="BS74" s="142" t="n">
        <v>0</v>
      </c>
      <c r="BT74" s="142" t="n">
        <v>0</v>
      </c>
      <c r="BU74" s="142" t="n">
        <v>0</v>
      </c>
      <c r="BV74" s="142" t="n">
        <v>0</v>
      </c>
      <c r="BW74" s="142" t="n">
        <v>0</v>
      </c>
      <c r="BX74" s="142" t="n">
        <v>0</v>
      </c>
      <c r="BY74" s="142" t="n">
        <v>0</v>
      </c>
      <c r="BZ74" s="142" t="n">
        <v>0</v>
      </c>
      <c r="CA74" s="142" t="n">
        <v>0</v>
      </c>
      <c r="CB74" s="142" t="n">
        <v>0</v>
      </c>
      <c r="CC74" s="142" t="n">
        <v>0</v>
      </c>
      <c r="CD74" s="142" t="n">
        <v>0</v>
      </c>
      <c r="CE74" s="142" t="n">
        <v>0</v>
      </c>
      <c r="CF74" s="142" t="n">
        <v>0</v>
      </c>
      <c r="CG74" s="142" t="n">
        <v>0</v>
      </c>
      <c r="CH74" s="142" t="n">
        <v>0</v>
      </c>
      <c r="CI74" s="142" t="n">
        <v>0</v>
      </c>
      <c r="CJ74" s="142" t="n">
        <v>0</v>
      </c>
      <c r="CK74" s="142" t="n">
        <v>0</v>
      </c>
      <c r="CL74" s="142"/>
      <c r="CM74" s="142" t="n">
        <v>0</v>
      </c>
      <c r="CN74" s="142" t="n">
        <v>0</v>
      </c>
      <c r="CO74" s="142" t="n">
        <v>0</v>
      </c>
      <c r="CP74" s="142" t="n">
        <v>0</v>
      </c>
      <c r="CQ74" s="142" t="n">
        <v>0</v>
      </c>
      <c r="CR74" s="142" t="n">
        <v>0</v>
      </c>
      <c r="CS74" s="142" t="n">
        <v>0</v>
      </c>
      <c r="CT74" s="142" t="n">
        <v>0</v>
      </c>
      <c r="CU74" s="142" t="n">
        <v>0</v>
      </c>
      <c r="CV74" s="142" t="n">
        <v>0</v>
      </c>
      <c r="CW74" s="142" t="n">
        <v>0</v>
      </c>
      <c r="CX74" s="142" t="n">
        <v>0</v>
      </c>
      <c r="CY74" s="142" t="n">
        <v>0</v>
      </c>
      <c r="CZ74" s="142" t="n">
        <v>0</v>
      </c>
      <c r="DA74" s="142" t="n">
        <v>0</v>
      </c>
      <c r="DB74" s="142" t="n">
        <v>0</v>
      </c>
      <c r="DC74" s="142" t="n">
        <v>0</v>
      </c>
      <c r="DD74" s="142" t="n">
        <v>0</v>
      </c>
      <c r="DE74" s="142" t="n">
        <v>0</v>
      </c>
      <c r="DF74" s="142" t="n">
        <v>0</v>
      </c>
      <c r="DG74" s="142" t="n">
        <v>0</v>
      </c>
      <c r="DH74" s="142" t="n">
        <v>0</v>
      </c>
      <c r="DI74" s="142" t="n">
        <v>0</v>
      </c>
      <c r="DJ74" s="142" t="n">
        <v>0</v>
      </c>
      <c r="DK74" s="142" t="n">
        <v>0</v>
      </c>
      <c r="DL74" s="142" t="n">
        <v>0</v>
      </c>
      <c r="DM74" s="142" t="n">
        <v>0</v>
      </c>
      <c r="DN74" s="142" t="n">
        <v>0</v>
      </c>
      <c r="DO74" s="142" t="n">
        <v>0</v>
      </c>
      <c r="DP74" s="142"/>
      <c r="DQ74" s="142" t="n">
        <v>0</v>
      </c>
      <c r="DR74" s="142" t="n">
        <v>0</v>
      </c>
      <c r="DS74" s="142" t="n">
        <v>0</v>
      </c>
      <c r="DT74" s="142" t="n">
        <v>0</v>
      </c>
      <c r="DU74" s="142" t="n">
        <v>0</v>
      </c>
      <c r="DV74" s="142" t="n">
        <v>0</v>
      </c>
      <c r="DW74" s="142"/>
      <c r="DX74" s="142" t="n">
        <v>0</v>
      </c>
      <c r="DY74" s="142" t="n">
        <v>0</v>
      </c>
      <c r="DZ74" s="142" t="n">
        <v>0</v>
      </c>
      <c r="EA74" s="142" t="n">
        <v>0</v>
      </c>
      <c r="EB74" s="142" t="n">
        <v>0</v>
      </c>
      <c r="EC74" s="142" t="n">
        <v>0</v>
      </c>
      <c r="ED74" s="142" t="n">
        <v>0</v>
      </c>
      <c r="EE74" s="142" t="n">
        <v>0</v>
      </c>
      <c r="EF74" s="142" t="n">
        <v>0</v>
      </c>
      <c r="EG74" s="142" t="n">
        <v>0</v>
      </c>
      <c r="EH74" s="0"/>
      <c r="EI74" s="113" t="n">
        <f aca="false">ROUND(SUM(F74:EG74),5)</f>
        <v>0</v>
      </c>
      <c r="EK74" s="139" t="n">
        <v>48825</v>
      </c>
      <c r="EM74" s="140" t="n">
        <v>0</v>
      </c>
      <c r="EN74" s="140" t="n">
        <v>0</v>
      </c>
      <c r="EO74" s="140" t="n">
        <v>0</v>
      </c>
      <c r="EP74" s="140" t="n">
        <v>0</v>
      </c>
      <c r="EQ74" s="140" t="n">
        <v>0</v>
      </c>
      <c r="ER74" s="140" t="n">
        <v>0</v>
      </c>
      <c r="ES74" s="140" t="n">
        <v>0</v>
      </c>
      <c r="ET74" s="140" t="n">
        <v>0</v>
      </c>
      <c r="EU74" s="140" t="n">
        <v>0</v>
      </c>
      <c r="EV74" s="140" t="n">
        <v>0</v>
      </c>
      <c r="EW74" s="140" t="n">
        <v>0</v>
      </c>
      <c r="EX74" s="140" t="n">
        <v>0</v>
      </c>
      <c r="EY74" s="140" t="n">
        <v>0</v>
      </c>
      <c r="EZ74" s="140" t="n">
        <v>0</v>
      </c>
      <c r="FA74" s="140" t="n">
        <v>0</v>
      </c>
      <c r="FB74" s="140" t="n">
        <v>0</v>
      </c>
      <c r="FC74" s="140" t="n">
        <v>0</v>
      </c>
      <c r="FD74" s="140" t="n">
        <v>0</v>
      </c>
      <c r="FE74" s="140" t="n">
        <v>0</v>
      </c>
      <c r="FF74" s="140" t="n">
        <v>0</v>
      </c>
      <c r="FG74" s="140" t="n">
        <v>0</v>
      </c>
      <c r="FH74" s="140" t="n">
        <v>0</v>
      </c>
      <c r="FI74" s="140" t="n">
        <v>0</v>
      </c>
      <c r="FJ74" s="140" t="n">
        <v>0</v>
      </c>
      <c r="FK74" s="140" t="n">
        <v>0</v>
      </c>
      <c r="FL74" s="140" t="n">
        <v>0</v>
      </c>
      <c r="FM74" s="140" t="n">
        <v>0</v>
      </c>
      <c r="FN74" s="140" t="n">
        <v>0</v>
      </c>
      <c r="FO74" s="140" t="n">
        <v>0</v>
      </c>
      <c r="FP74" s="140" t="n">
        <v>0</v>
      </c>
      <c r="FQ74" s="140" t="n">
        <v>0</v>
      </c>
      <c r="FR74" s="140" t="n">
        <v>0</v>
      </c>
      <c r="FS74" s="140" t="n">
        <v>0</v>
      </c>
      <c r="FT74" s="140" t="n">
        <v>0</v>
      </c>
      <c r="FU74" s="140" t="n">
        <v>0</v>
      </c>
      <c r="FV74" s="140" t="n">
        <v>0</v>
      </c>
      <c r="FW74" s="140" t="n">
        <v>0</v>
      </c>
      <c r="FX74" s="140" t="n">
        <v>0</v>
      </c>
      <c r="FY74" s="140" t="n">
        <v>0</v>
      </c>
      <c r="FZ74" s="140" t="n">
        <v>0</v>
      </c>
      <c r="GA74" s="140" t="n">
        <v>0</v>
      </c>
      <c r="GB74" s="140" t="n">
        <v>0</v>
      </c>
      <c r="GC74" s="140" t="n">
        <v>0</v>
      </c>
      <c r="GD74" s="140" t="n">
        <v>0</v>
      </c>
      <c r="GE74" s="140" t="n">
        <v>0</v>
      </c>
      <c r="GF74" s="140" t="n">
        <v>0</v>
      </c>
      <c r="GG74" s="140" t="n">
        <v>0</v>
      </c>
      <c r="GH74" s="140" t="n">
        <v>0</v>
      </c>
      <c r="GI74" s="140" t="n">
        <v>0</v>
      </c>
      <c r="GJ74" s="140" t="n">
        <v>0</v>
      </c>
      <c r="GK74" s="140" t="n">
        <v>0</v>
      </c>
      <c r="GL74" s="140" t="n">
        <v>0</v>
      </c>
      <c r="GM74" s="140" t="n">
        <v>0</v>
      </c>
      <c r="GN74" s="140" t="n">
        <v>0</v>
      </c>
      <c r="GO74" s="140" t="n">
        <v>0</v>
      </c>
      <c r="GP74" s="140" t="n">
        <v>0</v>
      </c>
      <c r="GQ74" s="140" t="n">
        <v>0</v>
      </c>
      <c r="GR74" s="140" t="n">
        <v>0</v>
      </c>
      <c r="GS74" s="140" t="n">
        <v>0</v>
      </c>
      <c r="GT74" s="140" t="n">
        <v>0</v>
      </c>
      <c r="GU74" s="140" t="n">
        <v>0</v>
      </c>
      <c r="GV74" s="140" t="n">
        <v>0</v>
      </c>
      <c r="GW74" s="140" t="n">
        <v>0</v>
      </c>
      <c r="GX74" s="140" t="n">
        <v>0</v>
      </c>
      <c r="GY74" s="140" t="n">
        <v>0</v>
      </c>
      <c r="GZ74" s="140" t="n">
        <v>0</v>
      </c>
      <c r="HA74" s="140" t="n">
        <v>0</v>
      </c>
      <c r="HB74" s="140" t="n">
        <v>0</v>
      </c>
      <c r="HC74" s="140" t="n">
        <v>0</v>
      </c>
      <c r="HD74" s="140" t="n">
        <v>0</v>
      </c>
      <c r="HE74" s="140" t="n">
        <v>0</v>
      </c>
      <c r="HF74" s="140" t="n">
        <v>0</v>
      </c>
      <c r="HG74" s="140" t="n">
        <v>0</v>
      </c>
      <c r="HH74" s="140" t="n">
        <v>0</v>
      </c>
      <c r="HI74" s="140" t="n">
        <v>0</v>
      </c>
      <c r="HJ74" s="140" t="n">
        <v>0</v>
      </c>
      <c r="HK74" s="140" t="n">
        <v>0</v>
      </c>
      <c r="HL74" s="140" t="n">
        <v>0</v>
      </c>
      <c r="HM74" s="140" t="n">
        <v>0</v>
      </c>
      <c r="HN74" s="140" t="n">
        <v>0</v>
      </c>
      <c r="HO74" s="140" t="n">
        <v>0</v>
      </c>
      <c r="HP74" s="140" t="n">
        <v>0</v>
      </c>
      <c r="HQ74" s="140" t="n">
        <v>0</v>
      </c>
      <c r="HR74" s="140" t="n">
        <v>0</v>
      </c>
      <c r="HS74" s="140" t="n">
        <v>0</v>
      </c>
      <c r="HT74" s="140" t="n">
        <v>0</v>
      </c>
      <c r="HU74" s="140" t="n">
        <v>0</v>
      </c>
      <c r="HV74" s="140" t="n">
        <v>0</v>
      </c>
      <c r="HW74" s="140" t="n">
        <v>0</v>
      </c>
      <c r="HX74" s="140" t="n">
        <v>0</v>
      </c>
      <c r="HY74" s="140" t="n">
        <v>0</v>
      </c>
      <c r="HZ74" s="140" t="n">
        <v>0</v>
      </c>
      <c r="IA74" s="140" t="n">
        <v>0</v>
      </c>
      <c r="IB74" s="140" t="n">
        <v>0</v>
      </c>
      <c r="IC74" s="140" t="n">
        <v>0</v>
      </c>
      <c r="ID74" s="140" t="n">
        <v>0</v>
      </c>
      <c r="IE74" s="140" t="n">
        <v>0</v>
      </c>
      <c r="IF74" s="140" t="n">
        <v>0</v>
      </c>
      <c r="IG74" s="140" t="n">
        <v>0</v>
      </c>
      <c r="IH74" s="140" t="n">
        <v>0</v>
      </c>
      <c r="II74" s="140" t="n">
        <v>0</v>
      </c>
      <c r="IJ74" s="140" t="n">
        <v>0</v>
      </c>
      <c r="IK74" s="140" t="n">
        <v>0</v>
      </c>
      <c r="IL74" s="140" t="n">
        <v>0</v>
      </c>
      <c r="IM74" s="140" t="n">
        <v>0</v>
      </c>
      <c r="IN74" s="140" t="n">
        <v>0</v>
      </c>
      <c r="IO74" s="140" t="n">
        <v>0</v>
      </c>
      <c r="IP74" s="140" t="n">
        <v>0</v>
      </c>
      <c r="IQ74" s="140" t="n">
        <v>0</v>
      </c>
      <c r="IR74" s="140" t="n">
        <v>0</v>
      </c>
      <c r="IS74" s="140" t="n">
        <v>0</v>
      </c>
      <c r="IT74" s="140" t="n">
        <v>0</v>
      </c>
      <c r="IU74" s="140" t="n">
        <v>0</v>
      </c>
      <c r="IV74" s="140" t="n">
        <v>0</v>
      </c>
      <c r="IW74" s="140" t="n">
        <v>0</v>
      </c>
      <c r="IX74" s="140" t="n">
        <v>0</v>
      </c>
      <c r="IY74" s="140" t="n">
        <v>0</v>
      </c>
      <c r="IZ74" s="140" t="n">
        <v>0</v>
      </c>
      <c r="JA74" s="140" t="n">
        <v>0</v>
      </c>
      <c r="JB74" s="140" t="n">
        <v>0</v>
      </c>
      <c r="JC74" s="140" t="n">
        <v>0</v>
      </c>
      <c r="JD74" s="140" t="n">
        <v>0</v>
      </c>
      <c r="JE74" s="140" t="n">
        <v>0</v>
      </c>
      <c r="JF74" s="140" t="n">
        <v>0</v>
      </c>
      <c r="JG74" s="140" t="n">
        <v>0</v>
      </c>
      <c r="JH74" s="140" t="n">
        <v>0</v>
      </c>
      <c r="JI74" s="140" t="n">
        <v>0</v>
      </c>
      <c r="JJ74" s="140" t="n">
        <v>0</v>
      </c>
      <c r="JK74" s="140" t="n">
        <v>0</v>
      </c>
      <c r="JL74" s="140" t="n">
        <v>0</v>
      </c>
      <c r="JM74" s="140" t="n">
        <v>0</v>
      </c>
      <c r="JN74" s="140" t="n">
        <v>0</v>
      </c>
      <c r="JO74" s="140" t="n">
        <v>0</v>
      </c>
      <c r="JP74" s="140" t="n">
        <v>0</v>
      </c>
    </row>
    <row r="75" customFormat="false" ht="14.9" hidden="false" customHeight="false" outlineLevel="0" collapsed="false">
      <c r="A75" s="76"/>
      <c r="B75" s="76"/>
      <c r="C75" s="76"/>
      <c r="D75" s="76" t="s">
        <v>115</v>
      </c>
      <c r="E75" s="76"/>
      <c r="F75" s="141" t="n">
        <f aca="false">SUM(F73:F74)</f>
        <v>0</v>
      </c>
      <c r="G75" s="141" t="n">
        <f aca="false">SUM(G73:G74)</f>
        <v>528.1943</v>
      </c>
      <c r="H75" s="141" t="n">
        <f aca="false">SUM(H73:H74)</f>
        <v>500000</v>
      </c>
      <c r="I75" s="141" t="n">
        <f aca="false">SUM(I73:I74)</f>
        <v>0</v>
      </c>
      <c r="J75" s="141" t="n">
        <f aca="false">SUM(J73:J74)</f>
        <v>160000</v>
      </c>
      <c r="K75" s="141" t="n">
        <f aca="false">SUM(K73:K74)</f>
        <v>43000</v>
      </c>
      <c r="L75" s="141" t="n">
        <f aca="false">SUM(L73:L74)</f>
        <v>0</v>
      </c>
      <c r="M75" s="141" t="n">
        <f aca="false">SUM(M73:M74)</f>
        <v>286.1958</v>
      </c>
      <c r="N75" s="141" t="n">
        <f aca="false">SUM(N73:N74)</f>
        <v>78500</v>
      </c>
      <c r="O75" s="141" t="n">
        <f aca="false">SUM(O73:O74)</f>
        <v>271750</v>
      </c>
      <c r="P75" s="141" t="n">
        <f aca="false">SUM(P73:P74)</f>
        <v>0</v>
      </c>
      <c r="Q75" s="141" t="n">
        <f aca="false">SUM(Q73:Q74)</f>
        <v>35000</v>
      </c>
      <c r="R75" s="141" t="n">
        <f aca="false">SUM(R73:R74)</f>
        <v>0</v>
      </c>
      <c r="S75" s="141" t="n">
        <f aca="false">SUM(S73:S74)</f>
        <v>0</v>
      </c>
      <c r="T75" s="141" t="n">
        <f aca="false">SUM(T73:T74)</f>
        <v>0</v>
      </c>
      <c r="U75" s="141" t="n">
        <f aca="false">SUM(U73:U74)</f>
        <v>60090.7665</v>
      </c>
      <c r="V75" s="141" t="n">
        <f aca="false">SUM(V73:V74)</f>
        <v>0</v>
      </c>
      <c r="W75" s="141" t="n">
        <f aca="false">SUM(W73:W74)</f>
        <v>235000</v>
      </c>
      <c r="X75" s="141" t="n">
        <f aca="false">SUM(X73:X74)</f>
        <v>10000</v>
      </c>
      <c r="Y75" s="141" t="n">
        <f aca="false">SUM(Y73:Y74)</f>
        <v>0</v>
      </c>
      <c r="Z75" s="141" t="n">
        <f aca="false">SUM(Z73:Z74)</f>
        <v>265.5443</v>
      </c>
      <c r="AA75" s="141" t="n">
        <f aca="false">SUM(AA73:AA74)</f>
        <v>90000</v>
      </c>
      <c r="AB75" s="141" t="n">
        <f aca="false">SUM(AB73:AB74)</f>
        <v>0</v>
      </c>
      <c r="AC75" s="141" t="n">
        <f aca="false">SUM(AC73:AC74)</f>
        <v>0</v>
      </c>
      <c r="AD75" s="141" t="n">
        <f aca="false">SUM(AD73:AD74)</f>
        <v>0</v>
      </c>
      <c r="AE75" s="141" t="n">
        <f aca="false">SUM(AE73:AE74)</f>
        <v>0</v>
      </c>
      <c r="AF75" s="141" t="n">
        <f aca="false">SUM(AF73:AF74)</f>
        <v>1000</v>
      </c>
      <c r="AG75" s="141" t="n">
        <f aca="false">SUM(AG73:AG74)</f>
        <v>0</v>
      </c>
      <c r="AH75" s="141" t="n">
        <f aca="false">SUM(AH73:AH74)</f>
        <v>12000</v>
      </c>
      <c r="AI75" s="141" t="n">
        <f aca="false">SUM(AI73:AI74)</f>
        <v>0</v>
      </c>
      <c r="AJ75" s="141" t="n">
        <f aca="false">SUM(AJ73:AJ74)</f>
        <v>0</v>
      </c>
      <c r="AK75" s="141" t="n">
        <f aca="false">SUM(AK73:AK74)</f>
        <v>0</v>
      </c>
      <c r="AL75" s="141" t="n">
        <f aca="false">SUM(AL73:AL74)</f>
        <v>0</v>
      </c>
      <c r="AM75" s="141" t="n">
        <f aca="false">SUM(AM73:AM74)</f>
        <v>0</v>
      </c>
      <c r="AN75" s="141" t="n">
        <f aca="false">SUM(AN73:AN74)</f>
        <v>0</v>
      </c>
      <c r="AO75" s="141" t="n">
        <f aca="false">SUM(AO73:AO74)</f>
        <v>1500</v>
      </c>
      <c r="AP75" s="141" t="n">
        <f aca="false">SUM(AP73:AP74)</f>
        <v>160000</v>
      </c>
      <c r="AQ75" s="141" t="n">
        <f aca="false">SUM(AQ73:AQ74)</f>
        <v>0</v>
      </c>
      <c r="AR75" s="141" t="n">
        <f aca="false">SUM(AR73:AR74)</f>
        <v>0</v>
      </c>
      <c r="AS75" s="141" t="n">
        <f aca="false">SUM(AS73:AS74)</f>
        <v>1800</v>
      </c>
      <c r="AT75" s="141" t="n">
        <f aca="false">SUM(AT73:AT74)</f>
        <v>0</v>
      </c>
      <c r="AU75" s="141" t="n">
        <f aca="false">SUM(AU73:AU74)</f>
        <v>18.2001</v>
      </c>
      <c r="AV75" s="141" t="n">
        <f aca="false">SUM(AV73:AV74)</f>
        <v>15000</v>
      </c>
      <c r="AW75" s="141" t="n">
        <f aca="false">SUM(AW73:AW74)</f>
        <v>638.6</v>
      </c>
      <c r="AX75" s="141" t="n">
        <f aca="false">SUM(AX73:AX74)</f>
        <v>0</v>
      </c>
      <c r="AY75" s="141" t="n">
        <f aca="false">SUM(AY73:AY74)</f>
        <v>0</v>
      </c>
      <c r="AZ75" s="141" t="n">
        <f aca="false">SUM(AZ73:AZ74)</f>
        <v>0</v>
      </c>
      <c r="BA75" s="141" t="n">
        <f aca="false">SUM(BA73:BA74)</f>
        <v>0</v>
      </c>
      <c r="BB75" s="141" t="n">
        <f aca="false">SUM(BB73:BB74)</f>
        <v>275220</v>
      </c>
      <c r="BC75" s="141" t="n">
        <f aca="false">SUM(BC73:BC74)</f>
        <v>0</v>
      </c>
      <c r="BD75" s="141" t="n">
        <f aca="false">SUM(BD73:BD74)</f>
        <v>0</v>
      </c>
      <c r="BE75" s="141" t="n">
        <f aca="false">SUM(BE73:BE74)</f>
        <v>0</v>
      </c>
      <c r="BF75" s="141" t="n">
        <f aca="false">SUM(BF73:BF74)</f>
        <v>203296.8989</v>
      </c>
      <c r="BG75" s="141" t="n">
        <f aca="false">SUM(BG73:BG74)</f>
        <v>150000</v>
      </c>
      <c r="BH75" s="141" t="n">
        <f aca="false">SUM(BH73:BH74)</f>
        <v>1265.4683</v>
      </c>
      <c r="BI75" s="141" t="n">
        <f aca="false">SUM(BI73:BI74)</f>
        <v>0</v>
      </c>
      <c r="BJ75" s="141" t="n">
        <f aca="false">SUM(BJ73:BJ74)</f>
        <v>0</v>
      </c>
      <c r="BK75" s="141" t="n">
        <f aca="false">SUM(BK73:BK74)</f>
        <v>0</v>
      </c>
      <c r="BL75" s="141" t="n">
        <f aca="false">SUM(BL73:BL74)</f>
        <v>0</v>
      </c>
      <c r="BM75" s="141" t="n">
        <f aca="false">SUM(BM73:BM74)</f>
        <v>0</v>
      </c>
      <c r="BN75" s="141" t="n">
        <f aca="false">SUM(BN73:BN74)</f>
        <v>170000</v>
      </c>
      <c r="BO75" s="141" t="n">
        <f aca="false">SUM(BO73:BO74)</f>
        <v>0</v>
      </c>
      <c r="BP75" s="141" t="n">
        <f aca="false">SUM(BP73:BP74)</f>
        <v>63000</v>
      </c>
      <c r="BQ75" s="141" t="n">
        <f aca="false">SUM(BQ73:BQ74)</f>
        <v>0</v>
      </c>
      <c r="BR75" s="141" t="n">
        <f aca="false">SUM(BR73:BR74)</f>
        <v>0</v>
      </c>
      <c r="BS75" s="141" t="n">
        <f aca="false">SUM(BS73:BS74)</f>
        <v>0</v>
      </c>
      <c r="BT75" s="141" t="n">
        <f aca="false">SUM(BT73:BT74)</f>
        <v>41.2</v>
      </c>
      <c r="BU75" s="141" t="n">
        <f aca="false">SUM(BU73:BU74)</f>
        <v>0</v>
      </c>
      <c r="BV75" s="141" t="n">
        <f aca="false">SUM(BV73:BV74)</f>
        <v>0</v>
      </c>
      <c r="BW75" s="141" t="n">
        <f aca="false">SUM(BW73:BW74)</f>
        <v>31.6931</v>
      </c>
      <c r="BX75" s="141" t="n">
        <f aca="false">SUM(BX73:BX74)</f>
        <v>0</v>
      </c>
      <c r="BY75" s="141" t="n">
        <f aca="false">SUM(BY73:BY74)</f>
        <v>0</v>
      </c>
      <c r="BZ75" s="141" t="n">
        <f aca="false">SUM(BZ73:BZ74)</f>
        <v>10000</v>
      </c>
      <c r="CA75" s="141" t="n">
        <f aca="false">SUM(CA73:CA74)</f>
        <v>231150</v>
      </c>
      <c r="CB75" s="141" t="n">
        <f aca="false">SUM(CB73:CB74)</f>
        <v>0</v>
      </c>
      <c r="CC75" s="141" t="n">
        <f aca="false">SUM(CC73:CC74)</f>
        <v>175000</v>
      </c>
      <c r="CD75" s="141" t="n">
        <f aca="false">SUM(CD73:CD74)</f>
        <v>0</v>
      </c>
      <c r="CE75" s="141" t="n">
        <f aca="false">SUM(CE73:CE74)</f>
        <v>241376.8332</v>
      </c>
      <c r="CF75" s="141" t="n">
        <f aca="false">SUM(CF73:CF74)</f>
        <v>0</v>
      </c>
      <c r="CG75" s="141" t="n">
        <f aca="false">SUM(CG73:CG74)</f>
        <v>9006.4333</v>
      </c>
      <c r="CH75" s="141" t="n">
        <f aca="false">SUM(CH73:CH74)</f>
        <v>0</v>
      </c>
      <c r="CI75" s="141" t="n">
        <f aca="false">SUM(CI73:CI74)</f>
        <v>265418</v>
      </c>
      <c r="CJ75" s="141" t="n">
        <f aca="false">SUM(CJ73:CJ74)</f>
        <v>100000</v>
      </c>
      <c r="CK75" s="141" t="n">
        <f aca="false">SUM(CK73:CK74)</f>
        <v>195700</v>
      </c>
      <c r="CL75" s="141" t="n">
        <f aca="false">SUM(CL73:CL74)</f>
        <v>40125</v>
      </c>
      <c r="CM75" s="141" t="n">
        <f aca="false">SUM(CM73:CM74)</f>
        <v>0</v>
      </c>
      <c r="CN75" s="141" t="n">
        <f aca="false">SUM(CN73:CN74)</f>
        <v>0</v>
      </c>
      <c r="CO75" s="141" t="n">
        <f aca="false">SUM(CO73:CO74)</f>
        <v>0</v>
      </c>
      <c r="CP75" s="141" t="n">
        <f aca="false">SUM(CP73:CP74)</f>
        <v>0</v>
      </c>
      <c r="CQ75" s="141" t="n">
        <f aca="false">SUM(CQ73:CQ74)</f>
        <v>0</v>
      </c>
      <c r="CR75" s="141" t="n">
        <f aca="false">SUM(CR73:CR74)</f>
        <v>107.12</v>
      </c>
      <c r="CS75" s="141" t="n">
        <f aca="false">SUM(CS73:CS74)</f>
        <v>164800</v>
      </c>
      <c r="CT75" s="141" t="n">
        <f aca="false">SUM(CT73:CT74)</f>
        <v>7.0761</v>
      </c>
      <c r="CU75" s="141" t="n">
        <f aca="false">SUM(CU73:CU74)</f>
        <v>140871.6609</v>
      </c>
      <c r="CV75" s="141" t="n">
        <f aca="false">SUM(CV73:CV74)</f>
        <v>0</v>
      </c>
      <c r="CW75" s="141" t="n">
        <f aca="false">SUM(CW73:CW74)</f>
        <v>0</v>
      </c>
      <c r="CX75" s="141" t="n">
        <f aca="false">SUM(CX73:CX74)</f>
        <v>0</v>
      </c>
      <c r="CY75" s="141" t="n">
        <f aca="false">SUM(CY73:CY74)</f>
        <v>365.444</v>
      </c>
      <c r="CZ75" s="141" t="n">
        <f aca="false">SUM(CZ73:CZ74)</f>
        <v>0.001</v>
      </c>
      <c r="DA75" s="141" t="n">
        <f aca="false">SUM(DA73:DA74)</f>
        <v>131305.1236</v>
      </c>
      <c r="DB75" s="141" t="n">
        <f aca="false">SUM(DB73:DB74)</f>
        <v>0</v>
      </c>
      <c r="DC75" s="141" t="n">
        <f aca="false">SUM(DC73:DC74)</f>
        <v>24000</v>
      </c>
      <c r="DD75" s="141" t="n">
        <f aca="false">SUM(DD73:DD74)</f>
        <v>0</v>
      </c>
      <c r="DE75" s="141" t="n">
        <f aca="false">SUM(DE73:DE74)</f>
        <v>0</v>
      </c>
      <c r="DF75" s="141" t="n">
        <f aca="false">SUM(DF73:DF74)</f>
        <v>264.7203</v>
      </c>
      <c r="DG75" s="141" t="n">
        <f aca="false">SUM(DG73:DG74)</f>
        <v>0</v>
      </c>
      <c r="DH75" s="141" t="n">
        <f aca="false">SUM(DH73:DH74)</f>
        <v>0</v>
      </c>
      <c r="DI75" s="141" t="n">
        <f aca="false">SUM(DI73:DI74)</f>
        <v>0</v>
      </c>
      <c r="DJ75" s="141" t="n">
        <f aca="false">SUM(DJ73:DJ74)</f>
        <v>234.222</v>
      </c>
      <c r="DK75" s="141" t="n">
        <f aca="false">SUM(DK73:DK74)</f>
        <v>0</v>
      </c>
      <c r="DL75" s="141" t="n">
        <f aca="false">SUM(DL73:DL74)</f>
        <v>55.8054</v>
      </c>
      <c r="DM75" s="141" t="n">
        <f aca="false">SUM(DM73:DM74)</f>
        <v>0</v>
      </c>
      <c r="DN75" s="141" t="n">
        <f aca="false">SUM(DN73:DN74)</f>
        <v>0</v>
      </c>
      <c r="DO75" s="141" t="n">
        <f aca="false">SUM(DO73:DO74)</f>
        <v>0</v>
      </c>
      <c r="DP75" s="141" t="n">
        <f aca="false">SUM(DP73:DP74)</f>
        <v>60000</v>
      </c>
      <c r="DQ75" s="141" t="n">
        <f aca="false">SUM(DQ73:DQ74)</f>
        <v>0</v>
      </c>
      <c r="DR75" s="141" t="n">
        <f aca="false">SUM(DR73:DR74)</f>
        <v>0</v>
      </c>
      <c r="DS75" s="141" t="n">
        <f aca="false">SUM(DS73:DS74)</f>
        <v>0</v>
      </c>
      <c r="DT75" s="141" t="n">
        <f aca="false">SUM(DT73:DT74)</f>
        <v>0</v>
      </c>
      <c r="DU75" s="141" t="n">
        <f aca="false">SUM(DU73:DU74)</f>
        <v>0.0001</v>
      </c>
      <c r="DV75" s="141" t="n">
        <f aca="false">SUM(DV73:DV74)</f>
        <v>0</v>
      </c>
      <c r="DW75" s="141" t="n">
        <f aca="false">SUM(DW73:DW74)</f>
        <v>0</v>
      </c>
      <c r="DX75" s="141" t="n">
        <f aca="false">SUM(DX73:DX74)</f>
        <v>172668.3216</v>
      </c>
      <c r="DY75" s="141" t="n">
        <f aca="false">SUM(DY73:DY74)</f>
        <v>0</v>
      </c>
      <c r="DZ75" s="141" t="n">
        <f aca="false">SUM(DZ73:DZ74)</f>
        <v>0</v>
      </c>
      <c r="EA75" s="141" t="n">
        <f aca="false">SUM(EA73:EA74)</f>
        <v>165000</v>
      </c>
      <c r="EB75" s="141" t="n">
        <f aca="false">SUM(EB73:EB74)</f>
        <v>204074.2605</v>
      </c>
      <c r="EC75" s="141" t="n">
        <f aca="false">SUM(EC73:EC74)</f>
        <v>0</v>
      </c>
      <c r="ED75" s="141" t="n">
        <f aca="false">SUM(ED73:ED74)</f>
        <v>125000</v>
      </c>
      <c r="EE75" s="141" t="n">
        <f aca="false">SUM(EE73:EE74)</f>
        <v>0</v>
      </c>
      <c r="EF75" s="141" t="n">
        <f aca="false">SUM(EF73:EF74)</f>
        <v>57340.0485</v>
      </c>
      <c r="EG75" s="141" t="n">
        <f aca="false">SUM(EG73:EG74)</f>
        <v>25000</v>
      </c>
      <c r="EH75" s="0"/>
      <c r="EI75" s="109" t="n">
        <f aca="false">ROUND(SUM(F75:EG75),5)</f>
        <v>5078102.8318</v>
      </c>
      <c r="EK75" s="139" t="n">
        <v>340382.625</v>
      </c>
      <c r="EM75" s="140" t="n">
        <v>0</v>
      </c>
      <c r="EN75" s="140" t="n">
        <v>0</v>
      </c>
      <c r="EO75" s="140" t="n">
        <v>0</v>
      </c>
      <c r="EP75" s="140" t="n">
        <v>0</v>
      </c>
      <c r="EQ75" s="140" t="n">
        <v>0</v>
      </c>
      <c r="ER75" s="140" t="n">
        <v>0</v>
      </c>
      <c r="ES75" s="140" t="n">
        <v>0</v>
      </c>
      <c r="ET75" s="140" t="n">
        <v>0</v>
      </c>
      <c r="EU75" s="140" t="n">
        <v>0</v>
      </c>
      <c r="EV75" s="140" t="n">
        <v>0</v>
      </c>
      <c r="EW75" s="140" t="n">
        <v>0</v>
      </c>
      <c r="EX75" s="140" t="n">
        <v>0</v>
      </c>
      <c r="EY75" s="140" t="n">
        <v>0</v>
      </c>
      <c r="EZ75" s="140" t="n">
        <v>0</v>
      </c>
      <c r="FA75" s="140" t="n">
        <v>0</v>
      </c>
      <c r="FB75" s="140" t="n">
        <v>0</v>
      </c>
      <c r="FC75" s="140" t="n">
        <v>0</v>
      </c>
      <c r="FD75" s="140" t="n">
        <v>0</v>
      </c>
      <c r="FE75" s="140" t="n">
        <v>0</v>
      </c>
      <c r="FF75" s="140" t="n">
        <v>0</v>
      </c>
      <c r="FG75" s="140" t="n">
        <v>0</v>
      </c>
      <c r="FH75" s="140" t="n">
        <v>0</v>
      </c>
      <c r="FI75" s="140" t="n">
        <v>0</v>
      </c>
      <c r="FJ75" s="140" t="n">
        <v>0</v>
      </c>
      <c r="FK75" s="140" t="n">
        <v>0</v>
      </c>
      <c r="FL75" s="140" t="n">
        <v>0</v>
      </c>
      <c r="FM75" s="140" t="n">
        <v>0</v>
      </c>
      <c r="FN75" s="140" t="n">
        <v>0</v>
      </c>
      <c r="FO75" s="140" t="n">
        <v>0</v>
      </c>
      <c r="FP75" s="140" t="n">
        <v>0</v>
      </c>
      <c r="FQ75" s="140" t="n">
        <v>0</v>
      </c>
      <c r="FR75" s="140" t="n">
        <v>0</v>
      </c>
      <c r="FS75" s="140" t="n">
        <v>0</v>
      </c>
      <c r="FT75" s="140" t="n">
        <v>0</v>
      </c>
      <c r="FU75" s="140" t="n">
        <v>0</v>
      </c>
      <c r="FV75" s="140" t="n">
        <v>0</v>
      </c>
      <c r="FW75" s="140" t="n">
        <v>0</v>
      </c>
      <c r="FX75" s="140" t="n">
        <v>0</v>
      </c>
      <c r="FY75" s="140" t="n">
        <v>0</v>
      </c>
      <c r="FZ75" s="140" t="n">
        <v>0</v>
      </c>
      <c r="GA75" s="140" t="n">
        <v>0</v>
      </c>
      <c r="GB75" s="140" t="n">
        <v>0</v>
      </c>
      <c r="GC75" s="140" t="n">
        <v>0</v>
      </c>
      <c r="GD75" s="140" t="n">
        <v>0</v>
      </c>
      <c r="GE75" s="140" t="n">
        <v>0</v>
      </c>
      <c r="GF75" s="140" t="n">
        <v>0</v>
      </c>
      <c r="GG75" s="140" t="n">
        <v>0</v>
      </c>
      <c r="GH75" s="140" t="n">
        <v>0</v>
      </c>
      <c r="GI75" s="140" t="n">
        <v>0</v>
      </c>
      <c r="GJ75" s="140" t="n">
        <v>0</v>
      </c>
      <c r="GK75" s="140" t="n">
        <v>0</v>
      </c>
      <c r="GL75" s="140" t="n">
        <v>0</v>
      </c>
      <c r="GM75" s="140" t="n">
        <v>0</v>
      </c>
      <c r="GN75" s="140" t="n">
        <v>0</v>
      </c>
      <c r="GO75" s="140" t="n">
        <v>0</v>
      </c>
      <c r="GP75" s="140" t="n">
        <v>0</v>
      </c>
      <c r="GQ75" s="140" t="n">
        <v>0</v>
      </c>
      <c r="GR75" s="140" t="n">
        <v>0</v>
      </c>
      <c r="GS75" s="140" t="n">
        <v>0</v>
      </c>
      <c r="GT75" s="140" t="n">
        <v>0</v>
      </c>
      <c r="GU75" s="140" t="n">
        <v>0</v>
      </c>
      <c r="GV75" s="140" t="n">
        <v>0</v>
      </c>
      <c r="GW75" s="140" t="n">
        <v>0</v>
      </c>
      <c r="GX75" s="140" t="n">
        <v>0</v>
      </c>
      <c r="GY75" s="140" t="n">
        <v>0</v>
      </c>
      <c r="GZ75" s="140" t="n">
        <v>0</v>
      </c>
      <c r="HA75" s="140" t="n">
        <v>0</v>
      </c>
      <c r="HB75" s="140" t="n">
        <v>0</v>
      </c>
      <c r="HC75" s="140" t="n">
        <v>0</v>
      </c>
      <c r="HD75" s="140" t="n">
        <v>0</v>
      </c>
      <c r="HE75" s="140" t="n">
        <v>0</v>
      </c>
      <c r="HF75" s="140" t="n">
        <v>0</v>
      </c>
      <c r="HG75" s="140" t="n">
        <v>0</v>
      </c>
      <c r="HH75" s="140" t="n">
        <v>0</v>
      </c>
      <c r="HI75" s="140" t="n">
        <v>0</v>
      </c>
      <c r="HJ75" s="140" t="n">
        <v>0</v>
      </c>
      <c r="HK75" s="140" t="n">
        <v>0</v>
      </c>
      <c r="HL75" s="140" t="n">
        <v>0</v>
      </c>
      <c r="HM75" s="140" t="n">
        <v>0</v>
      </c>
      <c r="HN75" s="140" t="n">
        <v>0</v>
      </c>
      <c r="HO75" s="140" t="n">
        <v>0</v>
      </c>
      <c r="HP75" s="140" t="n">
        <v>0</v>
      </c>
      <c r="HQ75" s="140" t="n">
        <v>0</v>
      </c>
      <c r="HR75" s="140" t="n">
        <v>0</v>
      </c>
      <c r="HS75" s="140" t="n">
        <v>0</v>
      </c>
      <c r="HT75" s="140" t="n">
        <v>0</v>
      </c>
      <c r="HU75" s="140" t="n">
        <v>0</v>
      </c>
      <c r="HV75" s="140" t="n">
        <v>0</v>
      </c>
      <c r="HW75" s="140" t="n">
        <v>0</v>
      </c>
      <c r="HX75" s="140" t="n">
        <v>0</v>
      </c>
      <c r="HY75" s="140" t="n">
        <v>0</v>
      </c>
      <c r="HZ75" s="140" t="n">
        <v>0</v>
      </c>
      <c r="IA75" s="140" t="n">
        <v>0</v>
      </c>
      <c r="IB75" s="140" t="n">
        <v>0</v>
      </c>
      <c r="IC75" s="140" t="n">
        <v>0</v>
      </c>
      <c r="ID75" s="140" t="n">
        <v>0</v>
      </c>
      <c r="IE75" s="140" t="n">
        <v>0</v>
      </c>
      <c r="IF75" s="140" t="n">
        <v>0</v>
      </c>
      <c r="IG75" s="140" t="n">
        <v>0</v>
      </c>
      <c r="IH75" s="140" t="n">
        <v>0</v>
      </c>
      <c r="II75" s="140" t="n">
        <v>0</v>
      </c>
      <c r="IJ75" s="140" t="n">
        <v>0</v>
      </c>
      <c r="IK75" s="140" t="n">
        <v>0</v>
      </c>
      <c r="IL75" s="140" t="n">
        <v>0</v>
      </c>
      <c r="IM75" s="140" t="n">
        <v>0</v>
      </c>
      <c r="IN75" s="140" t="n">
        <v>0</v>
      </c>
      <c r="IO75" s="140" t="n">
        <v>0</v>
      </c>
      <c r="IP75" s="140" t="n">
        <v>0</v>
      </c>
      <c r="IQ75" s="140" t="n">
        <v>0</v>
      </c>
      <c r="IR75" s="140" t="n">
        <v>0</v>
      </c>
      <c r="IS75" s="140" t="n">
        <v>0</v>
      </c>
      <c r="IT75" s="140" t="n">
        <v>0</v>
      </c>
      <c r="IU75" s="140" t="n">
        <v>0</v>
      </c>
      <c r="IV75" s="140" t="n">
        <v>0</v>
      </c>
      <c r="IW75" s="140" t="n">
        <v>0</v>
      </c>
      <c r="IX75" s="140" t="n">
        <v>0</v>
      </c>
      <c r="IY75" s="140" t="n">
        <v>0</v>
      </c>
      <c r="IZ75" s="140" t="n">
        <v>0</v>
      </c>
      <c r="JA75" s="140" t="n">
        <v>0</v>
      </c>
      <c r="JB75" s="140" t="n">
        <v>0</v>
      </c>
      <c r="JC75" s="140" t="n">
        <v>0</v>
      </c>
      <c r="JD75" s="140" t="n">
        <v>0</v>
      </c>
      <c r="JE75" s="140" t="n">
        <v>0</v>
      </c>
      <c r="JF75" s="140" t="n">
        <v>0</v>
      </c>
      <c r="JG75" s="140" t="n">
        <v>0</v>
      </c>
      <c r="JH75" s="140" t="n">
        <v>0</v>
      </c>
      <c r="JI75" s="140" t="n">
        <v>0</v>
      </c>
      <c r="JJ75" s="140" t="n">
        <v>0</v>
      </c>
      <c r="JK75" s="140" t="n">
        <v>0</v>
      </c>
      <c r="JL75" s="140" t="n">
        <v>0</v>
      </c>
      <c r="JM75" s="140" t="n">
        <v>0</v>
      </c>
      <c r="JN75" s="140" t="n">
        <v>0</v>
      </c>
      <c r="JO75" s="140" t="n">
        <v>0</v>
      </c>
      <c r="JP75" s="140" t="n">
        <v>0</v>
      </c>
    </row>
    <row r="76" customFormat="false" ht="30" hidden="false" customHeight="true" outlineLevel="0" collapsed="false">
      <c r="A76" s="76"/>
      <c r="B76" s="76"/>
      <c r="C76" s="76"/>
      <c r="D76" s="76" t="s">
        <v>116</v>
      </c>
      <c r="E76" s="76"/>
      <c r="F76" s="141"/>
      <c r="G76" s="141"/>
      <c r="H76" s="141"/>
      <c r="I76" s="141"/>
      <c r="J76" s="141"/>
      <c r="K76" s="141"/>
      <c r="L76" s="141"/>
      <c r="M76" s="141"/>
      <c r="N76" s="141"/>
      <c r="O76" s="141"/>
      <c r="P76" s="141"/>
      <c r="Q76" s="141"/>
      <c r="R76" s="141"/>
      <c r="S76" s="141"/>
      <c r="T76" s="141"/>
      <c r="U76" s="141"/>
      <c r="V76" s="141"/>
      <c r="W76" s="141"/>
      <c r="X76" s="141"/>
      <c r="Y76" s="141"/>
      <c r="Z76" s="141"/>
      <c r="AA76" s="141"/>
      <c r="AB76" s="141"/>
      <c r="AC76" s="141"/>
      <c r="AD76" s="141"/>
      <c r="AE76" s="141"/>
      <c r="AF76" s="141"/>
      <c r="AG76" s="141"/>
      <c r="AH76" s="141"/>
      <c r="AI76" s="141"/>
      <c r="AJ76" s="141"/>
      <c r="AK76" s="141"/>
      <c r="AL76" s="141"/>
      <c r="AM76" s="141"/>
      <c r="AN76" s="141"/>
      <c r="AO76" s="141"/>
      <c r="AP76" s="141"/>
      <c r="AQ76" s="141"/>
      <c r="AR76" s="141"/>
      <c r="AS76" s="141"/>
      <c r="AT76" s="141"/>
      <c r="AU76" s="141"/>
      <c r="AV76" s="141"/>
      <c r="AW76" s="141"/>
      <c r="AX76" s="141"/>
      <c r="AY76" s="141"/>
      <c r="AZ76" s="141"/>
      <c r="BA76" s="141"/>
      <c r="BB76" s="141"/>
      <c r="BC76" s="141"/>
      <c r="BD76" s="141"/>
      <c r="BE76" s="141"/>
      <c r="BF76" s="141"/>
      <c r="BG76" s="141"/>
      <c r="BH76" s="141"/>
      <c r="BI76" s="141"/>
      <c r="BJ76" s="141"/>
      <c r="BK76" s="141"/>
      <c r="BL76" s="141"/>
      <c r="BM76" s="141"/>
      <c r="BN76" s="141"/>
      <c r="BO76" s="141"/>
      <c r="BP76" s="141"/>
      <c r="BQ76" s="141"/>
      <c r="BR76" s="141"/>
      <c r="BS76" s="141"/>
      <c r="BT76" s="141"/>
      <c r="BU76" s="141"/>
      <c r="BV76" s="141"/>
      <c r="BW76" s="141"/>
      <c r="BX76" s="141"/>
      <c r="BY76" s="141"/>
      <c r="BZ76" s="141"/>
      <c r="CA76" s="141"/>
      <c r="CB76" s="141"/>
      <c r="CC76" s="141"/>
      <c r="CD76" s="141"/>
      <c r="CE76" s="141"/>
      <c r="CF76" s="141"/>
      <c r="CG76" s="141"/>
      <c r="CH76" s="141"/>
      <c r="CI76" s="141"/>
      <c r="CJ76" s="141"/>
      <c r="CK76" s="141"/>
      <c r="CL76" s="141"/>
      <c r="CM76" s="141"/>
      <c r="CN76" s="141"/>
      <c r="CO76" s="141"/>
      <c r="CP76" s="141"/>
      <c r="CQ76" s="141"/>
      <c r="CR76" s="141"/>
      <c r="CS76" s="141"/>
      <c r="CT76" s="141"/>
      <c r="CU76" s="141"/>
      <c r="CV76" s="141"/>
      <c r="CW76" s="141"/>
      <c r="CX76" s="141"/>
      <c r="CY76" s="141"/>
      <c r="CZ76" s="141"/>
      <c r="DA76" s="141"/>
      <c r="DB76" s="141"/>
      <c r="DC76" s="141"/>
      <c r="DD76" s="141"/>
      <c r="DE76" s="141"/>
      <c r="DF76" s="141"/>
      <c r="DG76" s="141"/>
      <c r="DH76" s="141"/>
      <c r="DI76" s="141"/>
      <c r="DJ76" s="141"/>
      <c r="DK76" s="141"/>
      <c r="DL76" s="141"/>
      <c r="DM76" s="141"/>
      <c r="DN76" s="141"/>
      <c r="DO76" s="141"/>
      <c r="DP76" s="141"/>
      <c r="DQ76" s="141"/>
      <c r="DR76" s="141"/>
      <c r="DS76" s="141"/>
      <c r="DT76" s="141"/>
      <c r="DU76" s="141"/>
      <c r="DV76" s="141"/>
      <c r="DW76" s="141"/>
      <c r="DX76" s="141"/>
      <c r="DY76" s="141"/>
      <c r="DZ76" s="141"/>
      <c r="EA76" s="141"/>
      <c r="EB76" s="141"/>
      <c r="EC76" s="141"/>
      <c r="ED76" s="141"/>
      <c r="EE76" s="141"/>
      <c r="EF76" s="141"/>
      <c r="EG76" s="141"/>
      <c r="EH76" s="0"/>
      <c r="EI76" s="109"/>
      <c r="EK76" s="139" t="n">
        <v>15423</v>
      </c>
      <c r="EM76" s="140" t="n">
        <v>0</v>
      </c>
      <c r="EN76" s="140" t="n">
        <v>0</v>
      </c>
      <c r="EO76" s="140" t="n">
        <v>0</v>
      </c>
      <c r="EP76" s="140" t="n">
        <v>0</v>
      </c>
      <c r="EQ76" s="140" t="n">
        <v>0</v>
      </c>
      <c r="ER76" s="140" t="n">
        <v>0</v>
      </c>
      <c r="ES76" s="140" t="n">
        <v>0</v>
      </c>
      <c r="ET76" s="140" t="n">
        <v>0</v>
      </c>
      <c r="EU76" s="140" t="n">
        <v>0</v>
      </c>
      <c r="EV76" s="140" t="n">
        <v>0</v>
      </c>
      <c r="EW76" s="140" t="n">
        <v>0</v>
      </c>
      <c r="EX76" s="140" t="n">
        <v>0</v>
      </c>
      <c r="EY76" s="140" t="n">
        <v>0</v>
      </c>
      <c r="EZ76" s="140" t="n">
        <v>0</v>
      </c>
      <c r="FA76" s="140" t="n">
        <v>0</v>
      </c>
      <c r="FB76" s="140" t="n">
        <v>0</v>
      </c>
      <c r="FC76" s="140" t="n">
        <v>0</v>
      </c>
      <c r="FD76" s="140" t="n">
        <v>0</v>
      </c>
      <c r="FE76" s="140" t="n">
        <v>0</v>
      </c>
      <c r="FF76" s="140" t="n">
        <v>0</v>
      </c>
      <c r="FG76" s="140" t="n">
        <v>0</v>
      </c>
      <c r="FH76" s="140" t="n">
        <v>0</v>
      </c>
      <c r="FI76" s="140" t="n">
        <v>0</v>
      </c>
      <c r="FJ76" s="140" t="n">
        <v>0</v>
      </c>
      <c r="FK76" s="140" t="n">
        <v>0</v>
      </c>
      <c r="FL76" s="140" t="n">
        <v>0</v>
      </c>
      <c r="FM76" s="140" t="n">
        <v>0</v>
      </c>
      <c r="FN76" s="140" t="n">
        <v>0</v>
      </c>
      <c r="FO76" s="140" t="n">
        <v>0</v>
      </c>
      <c r="FP76" s="140" t="n">
        <v>0</v>
      </c>
      <c r="FQ76" s="140" t="n">
        <v>0</v>
      </c>
      <c r="FR76" s="140" t="n">
        <v>0</v>
      </c>
      <c r="FS76" s="140" t="n">
        <v>0</v>
      </c>
      <c r="FT76" s="140" t="n">
        <v>0</v>
      </c>
      <c r="FU76" s="140" t="n">
        <v>0</v>
      </c>
      <c r="FV76" s="140" t="n">
        <v>0</v>
      </c>
      <c r="FW76" s="140" t="n">
        <v>0</v>
      </c>
      <c r="FX76" s="140" t="n">
        <v>0</v>
      </c>
      <c r="FY76" s="140" t="n">
        <v>0</v>
      </c>
      <c r="FZ76" s="140" t="n">
        <v>0</v>
      </c>
      <c r="GA76" s="140" t="n">
        <v>0</v>
      </c>
      <c r="GB76" s="140" t="n">
        <v>0</v>
      </c>
      <c r="GC76" s="140" t="n">
        <v>0</v>
      </c>
      <c r="GD76" s="140" t="n">
        <v>0</v>
      </c>
      <c r="GE76" s="140" t="n">
        <v>0</v>
      </c>
      <c r="GF76" s="140" t="n">
        <v>0</v>
      </c>
      <c r="GG76" s="140" t="n">
        <v>0</v>
      </c>
      <c r="GH76" s="140" t="n">
        <v>0</v>
      </c>
      <c r="GI76" s="140" t="n">
        <v>0</v>
      </c>
      <c r="GJ76" s="140" t="n">
        <v>0</v>
      </c>
      <c r="GK76" s="140" t="n">
        <v>0</v>
      </c>
      <c r="GL76" s="140" t="n">
        <v>0</v>
      </c>
      <c r="GM76" s="140" t="n">
        <v>0</v>
      </c>
      <c r="GN76" s="140" t="n">
        <v>0</v>
      </c>
      <c r="GO76" s="140" t="n">
        <v>0</v>
      </c>
      <c r="GP76" s="140" t="n">
        <v>0</v>
      </c>
      <c r="GQ76" s="140" t="n">
        <v>0</v>
      </c>
      <c r="GR76" s="140" t="n">
        <v>0</v>
      </c>
      <c r="GS76" s="140" t="n">
        <v>0</v>
      </c>
      <c r="GT76" s="140" t="n">
        <v>0</v>
      </c>
      <c r="GU76" s="140" t="n">
        <v>0</v>
      </c>
      <c r="GV76" s="140" t="n">
        <v>0</v>
      </c>
      <c r="GW76" s="140" t="n">
        <v>0</v>
      </c>
      <c r="GX76" s="140" t="n">
        <v>0</v>
      </c>
      <c r="GY76" s="140" t="n">
        <v>0</v>
      </c>
      <c r="GZ76" s="140" t="n">
        <v>0</v>
      </c>
      <c r="HA76" s="140" t="n">
        <v>0</v>
      </c>
      <c r="HB76" s="140" t="n">
        <v>0</v>
      </c>
      <c r="HC76" s="140" t="n">
        <v>0</v>
      </c>
      <c r="HD76" s="140" t="n">
        <v>0</v>
      </c>
      <c r="HE76" s="140" t="n">
        <v>0</v>
      </c>
      <c r="HF76" s="140" t="n">
        <v>0</v>
      </c>
      <c r="HG76" s="140" t="n">
        <v>0</v>
      </c>
      <c r="HH76" s="140" t="n">
        <v>0</v>
      </c>
      <c r="HI76" s="140" t="n">
        <v>0</v>
      </c>
      <c r="HJ76" s="140" t="n">
        <v>0</v>
      </c>
      <c r="HK76" s="140" t="n">
        <v>0</v>
      </c>
      <c r="HL76" s="140" t="n">
        <v>0</v>
      </c>
      <c r="HM76" s="140" t="n">
        <v>0</v>
      </c>
      <c r="HN76" s="140" t="n">
        <v>0</v>
      </c>
      <c r="HO76" s="140" t="n">
        <v>0</v>
      </c>
      <c r="HP76" s="140" t="n">
        <v>0</v>
      </c>
      <c r="HQ76" s="140" t="n">
        <v>0</v>
      </c>
      <c r="HR76" s="140" t="n">
        <v>0</v>
      </c>
      <c r="HS76" s="140" t="n">
        <v>0</v>
      </c>
      <c r="HT76" s="140" t="n">
        <v>0</v>
      </c>
      <c r="HU76" s="140" t="n">
        <v>0</v>
      </c>
      <c r="HV76" s="140" t="n">
        <v>0</v>
      </c>
      <c r="HW76" s="140" t="n">
        <v>0</v>
      </c>
      <c r="HX76" s="140" t="n">
        <v>0</v>
      </c>
      <c r="HY76" s="140" t="n">
        <v>0</v>
      </c>
      <c r="HZ76" s="140" t="n">
        <v>0</v>
      </c>
      <c r="IA76" s="140" t="n">
        <v>0</v>
      </c>
      <c r="IB76" s="140" t="n">
        <v>0</v>
      </c>
      <c r="IC76" s="140" t="n">
        <v>0</v>
      </c>
      <c r="ID76" s="140" t="n">
        <v>0</v>
      </c>
      <c r="IE76" s="140" t="n">
        <v>0</v>
      </c>
      <c r="IF76" s="140" t="n">
        <v>0</v>
      </c>
      <c r="IG76" s="140" t="n">
        <v>0</v>
      </c>
      <c r="IH76" s="140" t="n">
        <v>0</v>
      </c>
      <c r="II76" s="140" t="n">
        <v>0</v>
      </c>
      <c r="IJ76" s="140" t="n">
        <v>0</v>
      </c>
      <c r="IK76" s="140" t="n">
        <v>0</v>
      </c>
      <c r="IL76" s="140" t="n">
        <v>0</v>
      </c>
      <c r="IM76" s="140" t="n">
        <v>0</v>
      </c>
      <c r="IN76" s="140" t="n">
        <v>0</v>
      </c>
      <c r="IO76" s="140" t="n">
        <v>0</v>
      </c>
      <c r="IP76" s="140" t="n">
        <v>0</v>
      </c>
      <c r="IQ76" s="140" t="n">
        <v>0</v>
      </c>
      <c r="IR76" s="140" t="n">
        <v>0</v>
      </c>
      <c r="IS76" s="140" t="n">
        <v>0</v>
      </c>
      <c r="IT76" s="140" t="n">
        <v>0</v>
      </c>
      <c r="IU76" s="140" t="n">
        <v>0</v>
      </c>
      <c r="IV76" s="140" t="n">
        <v>0</v>
      </c>
      <c r="IW76" s="140" t="n">
        <v>0</v>
      </c>
      <c r="IX76" s="140" t="n">
        <v>0</v>
      </c>
      <c r="IY76" s="140" t="n">
        <v>0</v>
      </c>
      <c r="IZ76" s="140" t="n">
        <v>0</v>
      </c>
      <c r="JA76" s="140" t="n">
        <v>0</v>
      </c>
      <c r="JB76" s="140" t="n">
        <v>0</v>
      </c>
      <c r="JC76" s="140" t="n">
        <v>0</v>
      </c>
      <c r="JD76" s="140" t="n">
        <v>0</v>
      </c>
      <c r="JE76" s="140" t="n">
        <v>0</v>
      </c>
      <c r="JF76" s="140" t="n">
        <v>0</v>
      </c>
      <c r="JG76" s="140" t="n">
        <v>0</v>
      </c>
      <c r="JH76" s="140" t="n">
        <v>0</v>
      </c>
      <c r="JI76" s="140" t="n">
        <v>0</v>
      </c>
      <c r="JJ76" s="140" t="n">
        <v>0</v>
      </c>
      <c r="JK76" s="140" t="n">
        <v>0</v>
      </c>
      <c r="JL76" s="140" t="n">
        <v>0</v>
      </c>
      <c r="JM76" s="140" t="n">
        <v>0</v>
      </c>
      <c r="JN76" s="140" t="n">
        <v>0</v>
      </c>
      <c r="JO76" s="140" t="n">
        <v>0</v>
      </c>
      <c r="JP76" s="140" t="n">
        <v>0</v>
      </c>
    </row>
    <row r="77" customFormat="false" ht="14.9" hidden="false" customHeight="false" outlineLevel="0" collapsed="false">
      <c r="A77" s="76"/>
      <c r="B77" s="76"/>
      <c r="C77" s="76"/>
      <c r="D77" s="76"/>
      <c r="E77" s="76" t="s">
        <v>30</v>
      </c>
      <c r="F77" s="141" t="n">
        <v>0</v>
      </c>
      <c r="G77" s="141" t="n">
        <v>1319</v>
      </c>
      <c r="H77" s="141" t="n">
        <v>0</v>
      </c>
      <c r="I77" s="141" t="n">
        <v>0</v>
      </c>
      <c r="J77" s="141" t="n">
        <v>0</v>
      </c>
      <c r="K77" s="141" t="n">
        <v>3756</v>
      </c>
      <c r="L77" s="141" t="n">
        <v>4714</v>
      </c>
      <c r="M77" s="141" t="n">
        <v>0</v>
      </c>
      <c r="N77" s="141" t="n">
        <v>119965</v>
      </c>
      <c r="O77" s="141" t="n">
        <v>0</v>
      </c>
      <c r="P77" s="141" t="n">
        <v>11987</v>
      </c>
      <c r="Q77" s="141" t="n">
        <v>1E-007</v>
      </c>
      <c r="R77" s="141" t="n">
        <v>0</v>
      </c>
      <c r="S77" s="141" t="n">
        <v>0</v>
      </c>
      <c r="T77" s="141" t="n">
        <v>6000</v>
      </c>
      <c r="U77" s="141" t="n">
        <v>0</v>
      </c>
      <c r="V77" s="141"/>
      <c r="W77" s="141" t="n">
        <v>0</v>
      </c>
      <c r="X77" s="141" t="n">
        <v>0</v>
      </c>
      <c r="Y77" s="141" t="n">
        <v>0</v>
      </c>
      <c r="Z77" s="141" t="n">
        <v>0</v>
      </c>
      <c r="AA77" s="141" t="n">
        <v>0</v>
      </c>
      <c r="AB77" s="141" t="n">
        <v>0</v>
      </c>
      <c r="AC77" s="141" t="n">
        <v>0</v>
      </c>
      <c r="AD77" s="141" t="n">
        <v>0</v>
      </c>
      <c r="AE77" s="141" t="n">
        <v>0</v>
      </c>
      <c r="AF77" s="141" t="n">
        <v>0</v>
      </c>
      <c r="AG77" s="141" t="n">
        <v>0</v>
      </c>
      <c r="AH77" s="141" t="n">
        <v>0</v>
      </c>
      <c r="AI77" s="141" t="n">
        <v>0</v>
      </c>
      <c r="AJ77" s="141" t="n">
        <v>0</v>
      </c>
      <c r="AK77" s="141" t="n">
        <v>0</v>
      </c>
      <c r="AL77" s="141" t="n">
        <v>1E-006</v>
      </c>
      <c r="AM77" s="141" t="n">
        <v>0</v>
      </c>
      <c r="AN77" s="141" t="n">
        <v>0</v>
      </c>
      <c r="AO77" s="141" t="n">
        <v>0</v>
      </c>
      <c r="AP77" s="141" t="n">
        <v>25657.79</v>
      </c>
      <c r="AQ77" s="141" t="n">
        <v>0</v>
      </c>
      <c r="AR77" s="141" t="n">
        <v>0</v>
      </c>
      <c r="AS77" s="141" t="n">
        <v>0</v>
      </c>
      <c r="AT77" s="141" t="n">
        <v>0</v>
      </c>
      <c r="AU77" s="141" t="n">
        <v>0</v>
      </c>
      <c r="AV77" s="141" t="n">
        <v>0</v>
      </c>
      <c r="AW77" s="141" t="n">
        <v>0</v>
      </c>
      <c r="AX77" s="141" t="n">
        <v>1E-006</v>
      </c>
      <c r="AY77" s="141" t="n">
        <v>0</v>
      </c>
      <c r="AZ77" s="141" t="n">
        <v>0</v>
      </c>
      <c r="BA77" s="141" t="n">
        <v>0</v>
      </c>
      <c r="BB77" s="141" t="n">
        <v>133780</v>
      </c>
      <c r="BC77" s="141" t="n">
        <v>0</v>
      </c>
      <c r="BD77" s="141" t="n">
        <v>1E-008</v>
      </c>
      <c r="BE77" s="141" t="n">
        <v>0</v>
      </c>
      <c r="BF77" s="141" t="n">
        <v>69776.77</v>
      </c>
      <c r="BG77" s="141" t="n">
        <v>19381</v>
      </c>
      <c r="BH77" s="141" t="n">
        <v>0</v>
      </c>
      <c r="BI77" s="141" t="n">
        <v>0</v>
      </c>
      <c r="BJ77" s="141" t="n">
        <v>0</v>
      </c>
      <c r="BK77" s="141" t="n">
        <v>0</v>
      </c>
      <c r="BL77" s="141" t="n">
        <v>0</v>
      </c>
      <c r="BM77" s="141" t="n">
        <v>0</v>
      </c>
      <c r="BN77" s="141" t="n">
        <v>0</v>
      </c>
      <c r="BO77" s="141" t="n">
        <v>5924.16</v>
      </c>
      <c r="BP77" s="141" t="n">
        <v>3949.44</v>
      </c>
      <c r="BQ77" s="141" t="n">
        <v>0</v>
      </c>
      <c r="BR77" s="141" t="n">
        <v>9496.71</v>
      </c>
      <c r="BS77" s="141" t="n">
        <v>0</v>
      </c>
      <c r="BT77" s="141" t="n">
        <v>0</v>
      </c>
      <c r="BU77" s="141" t="n">
        <v>0</v>
      </c>
      <c r="BV77" s="141" t="n">
        <v>0</v>
      </c>
      <c r="BW77" s="141" t="n">
        <v>0</v>
      </c>
      <c r="BX77" s="141" t="n">
        <v>0</v>
      </c>
      <c r="BY77" s="141" t="n">
        <v>0</v>
      </c>
      <c r="BZ77" s="141" t="n">
        <v>0</v>
      </c>
      <c r="CA77" s="141" t="n">
        <v>17619</v>
      </c>
      <c r="CB77" s="141" t="n">
        <v>0</v>
      </c>
      <c r="CC77" s="141" t="n">
        <v>0</v>
      </c>
      <c r="CD77" s="141" t="n">
        <v>0</v>
      </c>
      <c r="CE77" s="141" t="n">
        <v>0</v>
      </c>
      <c r="CF77" s="141" t="n">
        <v>0</v>
      </c>
      <c r="CG77" s="141" t="n">
        <v>2638</v>
      </c>
      <c r="CH77" s="141" t="n">
        <v>0</v>
      </c>
      <c r="CI77" s="141" t="n">
        <v>0</v>
      </c>
      <c r="CJ77" s="141" t="n">
        <v>10380</v>
      </c>
      <c r="CK77" s="141" t="n">
        <v>0</v>
      </c>
      <c r="CL77" s="141" t="n">
        <v>26380</v>
      </c>
      <c r="CM77" s="141" t="n">
        <v>0</v>
      </c>
      <c r="CN77" s="141" t="n">
        <v>0</v>
      </c>
      <c r="CO77" s="141" t="n">
        <v>0</v>
      </c>
      <c r="CP77" s="141" t="n">
        <v>21104</v>
      </c>
      <c r="CQ77" s="141" t="n">
        <v>0</v>
      </c>
      <c r="CR77" s="141" t="n">
        <v>0</v>
      </c>
      <c r="CS77" s="141" t="n">
        <v>0</v>
      </c>
      <c r="CT77" s="141" t="n">
        <v>0</v>
      </c>
      <c r="CU77" s="141" t="n">
        <v>59488</v>
      </c>
      <c r="CV77" s="141" t="n">
        <v>0</v>
      </c>
      <c r="CW77" s="141" t="n">
        <v>0</v>
      </c>
      <c r="CX77" s="141" t="n">
        <v>0</v>
      </c>
      <c r="CY77" s="141" t="n">
        <v>0</v>
      </c>
      <c r="CZ77" s="141" t="n">
        <v>1E-005</v>
      </c>
      <c r="DA77" s="141" t="n">
        <v>4770</v>
      </c>
      <c r="DB77" s="141" t="n">
        <v>0</v>
      </c>
      <c r="DC77" s="141" t="n">
        <v>20726</v>
      </c>
      <c r="DD77" s="141" t="n">
        <v>0</v>
      </c>
      <c r="DE77" s="141" t="n">
        <v>0</v>
      </c>
      <c r="DF77" s="141" t="n">
        <v>0</v>
      </c>
      <c r="DG77" s="141" t="n">
        <v>0</v>
      </c>
      <c r="DH77" s="141" t="n">
        <v>0</v>
      </c>
      <c r="DI77" s="141" t="n">
        <v>0</v>
      </c>
      <c r="DJ77" s="141" t="n">
        <v>0</v>
      </c>
      <c r="DK77" s="141" t="n">
        <v>0</v>
      </c>
      <c r="DL77" s="141" t="n">
        <v>12909</v>
      </c>
      <c r="DM77" s="141" t="n">
        <v>0</v>
      </c>
      <c r="DN77" s="141" t="n">
        <v>0</v>
      </c>
      <c r="DO77" s="141" t="n">
        <v>1E-006</v>
      </c>
      <c r="DP77" s="141" t="n">
        <v>13190</v>
      </c>
      <c r="DQ77" s="141" t="n">
        <v>0</v>
      </c>
      <c r="DR77" s="141" t="n">
        <v>0</v>
      </c>
      <c r="DS77" s="141" t="n">
        <v>0</v>
      </c>
      <c r="DT77" s="141" t="n">
        <v>0</v>
      </c>
      <c r="DU77" s="141" t="n">
        <v>0</v>
      </c>
      <c r="DV77" s="141" t="n">
        <v>0</v>
      </c>
      <c r="DW77" s="141"/>
      <c r="DX77" s="141" t="n">
        <v>42208</v>
      </c>
      <c r="DY77" s="141" t="n">
        <v>1E-006</v>
      </c>
      <c r="DZ77" s="141" t="n">
        <v>0</v>
      </c>
      <c r="EA77" s="141" t="n">
        <v>41381.51</v>
      </c>
      <c r="EB77" s="141" t="n">
        <v>0</v>
      </c>
      <c r="EC77" s="141" t="n">
        <v>0</v>
      </c>
      <c r="ED77" s="141" t="n">
        <v>0</v>
      </c>
      <c r="EE77" s="141" t="n">
        <v>0</v>
      </c>
      <c r="EF77" s="141" t="n">
        <v>13775</v>
      </c>
      <c r="EG77" s="141" t="n">
        <v>0</v>
      </c>
      <c r="EH77" s="0"/>
      <c r="EI77" s="109" t="n">
        <f aca="false">ROUND(SUM(F77:EG77),5)</f>
        <v>702275.38001</v>
      </c>
      <c r="EK77" s="139" t="n">
        <v>90000</v>
      </c>
      <c r="EM77" s="140" t="n">
        <v>0</v>
      </c>
      <c r="EN77" s="140" t="n">
        <v>0</v>
      </c>
      <c r="EO77" s="140" t="n">
        <v>0</v>
      </c>
      <c r="EP77" s="140" t="n">
        <v>0</v>
      </c>
      <c r="EQ77" s="140" t="n">
        <v>0</v>
      </c>
      <c r="ER77" s="140" t="n">
        <v>0</v>
      </c>
      <c r="ES77" s="140" t="n">
        <v>0</v>
      </c>
      <c r="ET77" s="140" t="n">
        <v>0</v>
      </c>
      <c r="EU77" s="140" t="n">
        <v>0</v>
      </c>
      <c r="EV77" s="140" t="n">
        <v>0</v>
      </c>
      <c r="EW77" s="140" t="n">
        <v>0</v>
      </c>
      <c r="EX77" s="140" t="n">
        <v>0</v>
      </c>
      <c r="EY77" s="140" t="n">
        <v>0</v>
      </c>
      <c r="EZ77" s="140" t="n">
        <v>0</v>
      </c>
      <c r="FA77" s="140" t="n">
        <v>0</v>
      </c>
      <c r="FB77" s="140" t="n">
        <v>0</v>
      </c>
      <c r="FC77" s="140" t="n">
        <v>0</v>
      </c>
      <c r="FD77" s="140" t="n">
        <v>0</v>
      </c>
      <c r="FE77" s="140" t="n">
        <v>0</v>
      </c>
      <c r="FF77" s="140" t="n">
        <v>0</v>
      </c>
      <c r="FG77" s="140" t="n">
        <v>0</v>
      </c>
      <c r="FH77" s="140" t="n">
        <v>0</v>
      </c>
      <c r="FI77" s="140" t="n">
        <v>0</v>
      </c>
      <c r="FJ77" s="140" t="n">
        <v>0</v>
      </c>
      <c r="FK77" s="140" t="n">
        <v>0</v>
      </c>
      <c r="FL77" s="140" t="n">
        <v>0</v>
      </c>
      <c r="FM77" s="140" t="n">
        <v>0</v>
      </c>
      <c r="FN77" s="140" t="n">
        <v>0</v>
      </c>
      <c r="FO77" s="140" t="n">
        <v>0</v>
      </c>
      <c r="FP77" s="140" t="n">
        <v>0</v>
      </c>
      <c r="FQ77" s="140" t="n">
        <v>0</v>
      </c>
      <c r="FR77" s="140" t="n">
        <v>0</v>
      </c>
      <c r="FS77" s="140" t="n">
        <v>0</v>
      </c>
      <c r="FT77" s="140" t="n">
        <v>0</v>
      </c>
      <c r="FU77" s="140" t="n">
        <v>0</v>
      </c>
      <c r="FV77" s="140" t="n">
        <v>0</v>
      </c>
      <c r="FW77" s="140" t="n">
        <v>0</v>
      </c>
      <c r="FX77" s="140" t="n">
        <v>0</v>
      </c>
      <c r="FY77" s="140" t="n">
        <v>0</v>
      </c>
      <c r="FZ77" s="140" t="n">
        <v>0</v>
      </c>
      <c r="GA77" s="140" t="n">
        <v>0</v>
      </c>
      <c r="GB77" s="140" t="n">
        <v>0</v>
      </c>
      <c r="GC77" s="140" t="n">
        <v>0</v>
      </c>
      <c r="GD77" s="140" t="n">
        <v>0</v>
      </c>
      <c r="GE77" s="140" t="n">
        <v>0</v>
      </c>
      <c r="GF77" s="140" t="n">
        <v>0</v>
      </c>
      <c r="GG77" s="140" t="n">
        <v>0</v>
      </c>
      <c r="GH77" s="140" t="n">
        <v>0</v>
      </c>
      <c r="GI77" s="140" t="n">
        <v>0</v>
      </c>
      <c r="GJ77" s="140" t="n">
        <v>0</v>
      </c>
      <c r="GK77" s="140" t="n">
        <v>0</v>
      </c>
      <c r="GL77" s="140" t="n">
        <v>0</v>
      </c>
      <c r="GM77" s="140" t="n">
        <v>0</v>
      </c>
      <c r="GN77" s="140" t="n">
        <v>0</v>
      </c>
      <c r="GO77" s="140" t="n">
        <v>0</v>
      </c>
      <c r="GP77" s="140" t="n">
        <v>0</v>
      </c>
      <c r="GQ77" s="140" t="n">
        <v>0</v>
      </c>
      <c r="GR77" s="140" t="n">
        <v>0</v>
      </c>
      <c r="GS77" s="140" t="n">
        <v>0</v>
      </c>
      <c r="GT77" s="140" t="n">
        <v>0</v>
      </c>
      <c r="GU77" s="140" t="n">
        <v>0</v>
      </c>
      <c r="GV77" s="140" t="n">
        <v>0</v>
      </c>
      <c r="GW77" s="140" t="n">
        <v>0</v>
      </c>
      <c r="GX77" s="140" t="n">
        <v>0</v>
      </c>
      <c r="GY77" s="140" t="n">
        <v>0</v>
      </c>
      <c r="GZ77" s="140" t="n">
        <v>0</v>
      </c>
      <c r="HA77" s="140" t="n">
        <v>0</v>
      </c>
      <c r="HB77" s="140" t="n">
        <v>0</v>
      </c>
      <c r="HC77" s="140" t="n">
        <v>0</v>
      </c>
      <c r="HD77" s="140" t="n">
        <v>0</v>
      </c>
      <c r="HE77" s="140" t="n">
        <v>0</v>
      </c>
      <c r="HF77" s="140" t="n">
        <v>0</v>
      </c>
      <c r="HG77" s="140" t="n">
        <v>0</v>
      </c>
      <c r="HH77" s="140" t="n">
        <v>0</v>
      </c>
      <c r="HI77" s="140" t="n">
        <v>0</v>
      </c>
      <c r="HJ77" s="140" t="n">
        <v>0</v>
      </c>
      <c r="HK77" s="140" t="n">
        <v>0</v>
      </c>
      <c r="HL77" s="140" t="n">
        <v>0</v>
      </c>
      <c r="HM77" s="140" t="n">
        <v>0</v>
      </c>
      <c r="HN77" s="140" t="n">
        <v>0</v>
      </c>
      <c r="HO77" s="140" t="n">
        <v>0</v>
      </c>
      <c r="HP77" s="140" t="n">
        <v>0</v>
      </c>
      <c r="HQ77" s="140" t="n">
        <v>0</v>
      </c>
      <c r="HR77" s="140" t="n">
        <v>0</v>
      </c>
      <c r="HS77" s="140" t="n">
        <v>0</v>
      </c>
      <c r="HT77" s="140" t="n">
        <v>0</v>
      </c>
      <c r="HU77" s="140" t="n">
        <v>0</v>
      </c>
      <c r="HV77" s="140" t="n">
        <v>0</v>
      </c>
      <c r="HW77" s="140" t="n">
        <v>0</v>
      </c>
      <c r="HX77" s="140" t="n">
        <v>0</v>
      </c>
      <c r="HY77" s="140" t="n">
        <v>0</v>
      </c>
      <c r="HZ77" s="140" t="n">
        <v>0</v>
      </c>
      <c r="IA77" s="140" t="n">
        <v>0</v>
      </c>
      <c r="IB77" s="140" t="n">
        <v>0</v>
      </c>
      <c r="IC77" s="140" t="n">
        <v>0</v>
      </c>
      <c r="ID77" s="140" t="n">
        <v>0</v>
      </c>
      <c r="IE77" s="140" t="n">
        <v>0</v>
      </c>
      <c r="IF77" s="140" t="n">
        <v>0</v>
      </c>
      <c r="IG77" s="140" t="n">
        <v>0</v>
      </c>
      <c r="IH77" s="140" t="n">
        <v>0</v>
      </c>
      <c r="II77" s="140" t="n">
        <v>0</v>
      </c>
      <c r="IJ77" s="140" t="n">
        <v>0</v>
      </c>
      <c r="IK77" s="140" t="n">
        <v>0</v>
      </c>
      <c r="IL77" s="140" t="n">
        <v>0</v>
      </c>
      <c r="IM77" s="140" t="n">
        <v>0</v>
      </c>
      <c r="IN77" s="140" t="n">
        <v>0</v>
      </c>
      <c r="IO77" s="140" t="n">
        <v>0</v>
      </c>
      <c r="IP77" s="140" t="n">
        <v>0</v>
      </c>
      <c r="IQ77" s="140" t="n">
        <v>0</v>
      </c>
      <c r="IR77" s="140" t="n">
        <v>0</v>
      </c>
      <c r="IS77" s="140" t="n">
        <v>0</v>
      </c>
      <c r="IT77" s="140" t="n">
        <v>0</v>
      </c>
      <c r="IU77" s="140" t="n">
        <v>0</v>
      </c>
      <c r="IV77" s="140" t="n">
        <v>0</v>
      </c>
      <c r="IW77" s="140" t="n">
        <v>0</v>
      </c>
      <c r="IX77" s="140" t="n">
        <v>0</v>
      </c>
      <c r="IY77" s="140" t="n">
        <v>0</v>
      </c>
      <c r="IZ77" s="140" t="n">
        <v>0</v>
      </c>
      <c r="JA77" s="140" t="n">
        <v>0</v>
      </c>
      <c r="JB77" s="140" t="n">
        <v>0</v>
      </c>
      <c r="JC77" s="140" t="n">
        <v>0</v>
      </c>
      <c r="JD77" s="140" t="n">
        <v>0</v>
      </c>
      <c r="JE77" s="140" t="n">
        <v>0</v>
      </c>
      <c r="JF77" s="140" t="n">
        <v>0</v>
      </c>
      <c r="JG77" s="140" t="n">
        <v>0</v>
      </c>
      <c r="JH77" s="140" t="n">
        <v>0</v>
      </c>
      <c r="JI77" s="140" t="n">
        <v>0</v>
      </c>
      <c r="JJ77" s="140" t="n">
        <v>0</v>
      </c>
      <c r="JK77" s="140" t="n">
        <v>0</v>
      </c>
      <c r="JL77" s="140" t="n">
        <v>0</v>
      </c>
      <c r="JM77" s="140" t="n">
        <v>0</v>
      </c>
      <c r="JN77" s="140" t="n">
        <v>0</v>
      </c>
      <c r="JO77" s="140" t="n">
        <v>0</v>
      </c>
      <c r="JP77" s="140" t="n">
        <v>0</v>
      </c>
    </row>
    <row r="78" customFormat="false" ht="14.9" hidden="false" customHeight="false" outlineLevel="0" collapsed="false">
      <c r="A78" s="76"/>
      <c r="B78" s="76"/>
      <c r="C78" s="76"/>
      <c r="D78" s="76"/>
      <c r="E78" s="76" t="s">
        <v>117</v>
      </c>
      <c r="F78" s="141" t="n">
        <v>0</v>
      </c>
      <c r="G78" s="141" t="n">
        <v>835.742</v>
      </c>
      <c r="H78" s="141" t="n">
        <v>5000</v>
      </c>
      <c r="I78" s="141" t="n">
        <v>0</v>
      </c>
      <c r="J78" s="141" t="n">
        <v>5016.0073</v>
      </c>
      <c r="K78" s="141" t="n">
        <v>2850.0615</v>
      </c>
      <c r="L78" s="141" t="n">
        <v>0</v>
      </c>
      <c r="M78" s="141" t="n">
        <v>2724.8135</v>
      </c>
      <c r="N78" s="141" t="n">
        <v>8500.5488</v>
      </c>
      <c r="O78" s="141" t="n">
        <v>12360</v>
      </c>
      <c r="P78" s="141" t="n">
        <v>23.2883</v>
      </c>
      <c r="Q78" s="141" t="n">
        <v>5758.0399</v>
      </c>
      <c r="R78" s="141" t="n">
        <v>666.0495</v>
      </c>
      <c r="S78" s="141" t="n">
        <v>2001.2591</v>
      </c>
      <c r="T78" s="141" t="n">
        <v>0</v>
      </c>
      <c r="U78" s="141" t="n">
        <v>6779.7793</v>
      </c>
      <c r="V78" s="141" t="n">
        <v>1000</v>
      </c>
      <c r="W78" s="141" t="n">
        <v>12507.5063</v>
      </c>
      <c r="X78" s="141" t="n">
        <v>1364.21</v>
      </c>
      <c r="Y78" s="141" t="n">
        <v>4152.96</v>
      </c>
      <c r="Z78" s="141" t="n">
        <v>0</v>
      </c>
      <c r="AA78" s="141" t="n">
        <v>6508.7966</v>
      </c>
      <c r="AB78" s="141" t="n">
        <v>182.4027</v>
      </c>
      <c r="AC78" s="141" t="n">
        <v>0</v>
      </c>
      <c r="AD78" s="141" t="n">
        <v>326.1495</v>
      </c>
      <c r="AE78" s="141" t="n">
        <v>1751.9991</v>
      </c>
      <c r="AF78" s="141" t="n">
        <v>1473.0236</v>
      </c>
      <c r="AG78" s="141" t="n">
        <v>2282.48</v>
      </c>
      <c r="AH78" s="141" t="n">
        <v>830</v>
      </c>
      <c r="AI78" s="141" t="n">
        <v>3000</v>
      </c>
      <c r="AJ78" s="141" t="n">
        <v>1384.32</v>
      </c>
      <c r="AK78" s="141" t="n">
        <v>531.5109</v>
      </c>
      <c r="AL78" s="141" t="n">
        <v>531.5109</v>
      </c>
      <c r="AM78" s="141" t="n">
        <v>2755.1058</v>
      </c>
      <c r="AN78" s="141" t="n">
        <v>0</v>
      </c>
      <c r="AO78" s="141" t="n">
        <v>0</v>
      </c>
      <c r="AP78" s="141" t="n">
        <v>6055.1125</v>
      </c>
      <c r="AQ78" s="141" t="n">
        <v>194.9996</v>
      </c>
      <c r="AR78" s="141" t="n">
        <v>9741.6</v>
      </c>
      <c r="AS78" s="141" t="n">
        <v>243.5229</v>
      </c>
      <c r="AT78" s="141" t="n">
        <v>1111.3803</v>
      </c>
      <c r="AU78" s="141" t="n">
        <v>23.2883</v>
      </c>
      <c r="AV78" s="141" t="n">
        <v>3520.9726</v>
      </c>
      <c r="AW78" s="141" t="n">
        <v>1219.8599</v>
      </c>
      <c r="AX78" s="141" t="n">
        <v>500</v>
      </c>
      <c r="AY78" s="141" t="n">
        <v>517.7192</v>
      </c>
      <c r="AZ78" s="141" t="n">
        <v>1095.7037</v>
      </c>
      <c r="BA78" s="141" t="n">
        <v>229.2883</v>
      </c>
      <c r="BB78" s="141" t="n">
        <v>17965.4248</v>
      </c>
      <c r="BC78" s="141" t="n">
        <v>0</v>
      </c>
      <c r="BD78" s="141" t="n">
        <v>650</v>
      </c>
      <c r="BE78" s="141" t="n">
        <v>650</v>
      </c>
      <c r="BF78" s="141" t="n">
        <v>7487.7189</v>
      </c>
      <c r="BG78" s="141" t="n">
        <v>5065.6636</v>
      </c>
      <c r="BH78" s="141" t="n">
        <v>1536.863</v>
      </c>
      <c r="BI78" s="141" t="n">
        <v>613.0972</v>
      </c>
      <c r="BJ78" s="141" t="n">
        <v>1500</v>
      </c>
      <c r="BK78" s="141" t="n">
        <v>0</v>
      </c>
      <c r="BL78" s="141" t="n">
        <v>2076.48</v>
      </c>
      <c r="BM78" s="141" t="n">
        <v>106.3166</v>
      </c>
      <c r="BN78" s="141" t="n">
        <v>5000</v>
      </c>
      <c r="BO78" s="141" t="n">
        <v>250</v>
      </c>
      <c r="BP78" s="141" t="n">
        <v>5411.9084</v>
      </c>
      <c r="BQ78" s="141" t="n">
        <v>18.4576</v>
      </c>
      <c r="BR78" s="141" t="n">
        <v>589.7368</v>
      </c>
      <c r="BS78" s="141" t="n">
        <v>0</v>
      </c>
      <c r="BT78" s="141" t="n">
        <v>1561.6345</v>
      </c>
      <c r="BU78" s="141" t="n">
        <v>1407.6083</v>
      </c>
      <c r="BV78" s="141" t="n">
        <v>0</v>
      </c>
      <c r="BW78" s="141" t="n">
        <v>925.7022</v>
      </c>
      <c r="BX78" s="141" t="n">
        <v>207.545</v>
      </c>
      <c r="BY78" s="141" t="n">
        <v>0</v>
      </c>
      <c r="BZ78" s="141" t="n">
        <v>1073.8059</v>
      </c>
      <c r="CA78" s="141" t="n">
        <v>85385.1666</v>
      </c>
      <c r="CB78" s="141" t="n">
        <v>3460.8</v>
      </c>
      <c r="CC78" s="141" t="n">
        <v>3275.3382</v>
      </c>
      <c r="CD78" s="141" t="n">
        <v>707.1259</v>
      </c>
      <c r="CE78" s="141" t="n">
        <v>23601.6363</v>
      </c>
      <c r="CF78" s="141" t="n">
        <v>0</v>
      </c>
      <c r="CG78" s="141" t="n">
        <v>10138.1664</v>
      </c>
      <c r="CH78" s="141" t="n">
        <v>446.0106</v>
      </c>
      <c r="CI78" s="141" t="n">
        <v>5538.4336</v>
      </c>
      <c r="CJ78" s="141" t="n">
        <v>5285.136</v>
      </c>
      <c r="CK78" s="141" t="n">
        <v>30900</v>
      </c>
      <c r="CL78" s="141" t="n">
        <v>10000</v>
      </c>
      <c r="CM78" s="141" t="n">
        <v>0</v>
      </c>
      <c r="CN78" s="141" t="n">
        <v>201.88</v>
      </c>
      <c r="CO78" s="141" t="n">
        <v>0</v>
      </c>
      <c r="CP78" s="141" t="n">
        <v>196.9154</v>
      </c>
      <c r="CQ78" s="141" t="n">
        <v>0</v>
      </c>
      <c r="CR78" s="141" t="n">
        <v>2817.7948</v>
      </c>
      <c r="CS78" s="141" t="n">
        <v>9805.6412</v>
      </c>
      <c r="CT78" s="141" t="n">
        <v>7560.0043</v>
      </c>
      <c r="CU78" s="141" t="n">
        <v>9176.2906</v>
      </c>
      <c r="CV78" s="141" t="n">
        <v>24.6582</v>
      </c>
      <c r="CW78" s="141" t="n">
        <v>0</v>
      </c>
      <c r="CX78" s="141" t="n">
        <v>0</v>
      </c>
      <c r="CY78" s="141" t="n">
        <v>927.6077</v>
      </c>
      <c r="CZ78" s="141" t="n">
        <v>3000</v>
      </c>
      <c r="DA78" s="141" t="n">
        <v>5864.7067</v>
      </c>
      <c r="DB78" s="141" t="n">
        <v>0</v>
      </c>
      <c r="DC78" s="141" t="n">
        <v>1046.4285</v>
      </c>
      <c r="DD78" s="141" t="n">
        <v>1011.5115</v>
      </c>
      <c r="DE78" s="141" t="n">
        <v>334.0702</v>
      </c>
      <c r="DF78" s="141" t="n">
        <v>262.547</v>
      </c>
      <c r="DG78" s="141" t="n">
        <v>917.8124</v>
      </c>
      <c r="DH78" s="141" t="n">
        <v>0</v>
      </c>
      <c r="DI78" s="141" t="n">
        <v>0</v>
      </c>
      <c r="DJ78" s="141" t="n">
        <v>0</v>
      </c>
      <c r="DK78" s="141" t="n">
        <v>2440.173</v>
      </c>
      <c r="DL78" s="141" t="n">
        <v>2058.8567</v>
      </c>
      <c r="DM78" s="141" t="n">
        <v>0</v>
      </c>
      <c r="DN78" s="141" t="n">
        <v>0</v>
      </c>
      <c r="DO78" s="141" t="n">
        <v>43.5175</v>
      </c>
      <c r="DP78" s="141" t="n">
        <v>38077</v>
      </c>
      <c r="DQ78" s="141" t="n">
        <v>1161.2426</v>
      </c>
      <c r="DR78" s="141" t="n">
        <v>142.346</v>
      </c>
      <c r="DS78" s="141" t="n">
        <v>585.0503</v>
      </c>
      <c r="DT78" s="141" t="n">
        <v>1447.0367</v>
      </c>
      <c r="DU78" s="141" t="n">
        <v>852.4795</v>
      </c>
      <c r="DV78" s="141" t="n">
        <v>527.978</v>
      </c>
      <c r="DW78" s="141" t="n">
        <v>1656.26</v>
      </c>
      <c r="DX78" s="141" t="n">
        <v>5639.4663</v>
      </c>
      <c r="DY78" s="141" t="n">
        <v>0</v>
      </c>
      <c r="DZ78" s="141" t="n">
        <v>0</v>
      </c>
      <c r="EA78" s="141" t="n">
        <v>3210.0465</v>
      </c>
      <c r="EB78" s="141" t="n">
        <v>12209.0329</v>
      </c>
      <c r="EC78" s="141" t="n">
        <v>0</v>
      </c>
      <c r="ED78" s="141" t="n">
        <v>10704.6252</v>
      </c>
      <c r="EE78" s="141" t="n">
        <v>0</v>
      </c>
      <c r="EF78" s="141" t="n">
        <v>4253.0657</v>
      </c>
      <c r="EG78" s="141" t="n">
        <v>1749.2284</v>
      </c>
      <c r="EH78" s="0"/>
      <c r="EI78" s="109" t="n">
        <f aca="false">ROUND(SUM(F78:EG78),5)</f>
        <v>480292.0621</v>
      </c>
      <c r="EK78" s="139" t="n">
        <v>6054.3</v>
      </c>
      <c r="EM78" s="140" t="n">
        <v>0</v>
      </c>
      <c r="EN78" s="140" t="n">
        <v>0</v>
      </c>
      <c r="EO78" s="140" t="n">
        <v>0</v>
      </c>
      <c r="EP78" s="140" t="n">
        <v>0</v>
      </c>
      <c r="EQ78" s="140" t="n">
        <v>0</v>
      </c>
      <c r="ER78" s="140" t="n">
        <v>0</v>
      </c>
      <c r="ES78" s="140" t="n">
        <v>0</v>
      </c>
      <c r="ET78" s="140" t="n">
        <v>0</v>
      </c>
      <c r="EU78" s="140" t="n">
        <v>0</v>
      </c>
      <c r="EV78" s="140" t="n">
        <v>0</v>
      </c>
      <c r="EW78" s="140" t="n">
        <v>0</v>
      </c>
      <c r="EX78" s="140" t="n">
        <v>0</v>
      </c>
      <c r="EY78" s="140" t="n">
        <v>0</v>
      </c>
      <c r="EZ78" s="140" t="n">
        <v>0</v>
      </c>
      <c r="FA78" s="140" t="n">
        <v>0</v>
      </c>
      <c r="FB78" s="140" t="n">
        <v>0</v>
      </c>
      <c r="FC78" s="140" t="n">
        <v>0</v>
      </c>
      <c r="FD78" s="140" t="n">
        <v>0</v>
      </c>
      <c r="FE78" s="140" t="n">
        <v>0</v>
      </c>
      <c r="FF78" s="140" t="n">
        <v>0</v>
      </c>
      <c r="FG78" s="140" t="n">
        <v>0</v>
      </c>
      <c r="FH78" s="140" t="n">
        <v>0</v>
      </c>
      <c r="FI78" s="140" t="n">
        <v>0</v>
      </c>
      <c r="FJ78" s="140" t="n">
        <v>0</v>
      </c>
      <c r="FK78" s="140" t="n">
        <v>0</v>
      </c>
      <c r="FL78" s="140" t="n">
        <v>0</v>
      </c>
      <c r="FM78" s="140" t="n">
        <v>0</v>
      </c>
      <c r="FN78" s="140" t="n">
        <v>0</v>
      </c>
      <c r="FO78" s="140" t="n">
        <v>0</v>
      </c>
      <c r="FP78" s="140" t="n">
        <v>0</v>
      </c>
      <c r="FQ78" s="140" t="n">
        <v>0</v>
      </c>
      <c r="FR78" s="140" t="n">
        <v>0</v>
      </c>
      <c r="FS78" s="140" t="n">
        <v>0</v>
      </c>
      <c r="FT78" s="140" t="n">
        <v>0</v>
      </c>
      <c r="FU78" s="140" t="n">
        <v>0</v>
      </c>
      <c r="FV78" s="140" t="n">
        <v>0</v>
      </c>
      <c r="FW78" s="140" t="n">
        <v>0</v>
      </c>
      <c r="FX78" s="140" t="n">
        <v>0</v>
      </c>
      <c r="FY78" s="140" t="n">
        <v>0</v>
      </c>
      <c r="FZ78" s="140" t="n">
        <v>0</v>
      </c>
      <c r="GA78" s="140" t="n">
        <v>0</v>
      </c>
      <c r="GB78" s="140" t="n">
        <v>0</v>
      </c>
      <c r="GC78" s="140" t="n">
        <v>0</v>
      </c>
      <c r="GD78" s="140" t="n">
        <v>0</v>
      </c>
      <c r="GE78" s="140" t="n">
        <v>0</v>
      </c>
      <c r="GF78" s="140" t="n">
        <v>0</v>
      </c>
      <c r="GG78" s="140" t="n">
        <v>0</v>
      </c>
      <c r="GH78" s="140" t="n">
        <v>0</v>
      </c>
      <c r="GI78" s="140" t="n">
        <v>0</v>
      </c>
      <c r="GJ78" s="140" t="n">
        <v>0</v>
      </c>
      <c r="GK78" s="140" t="n">
        <v>0</v>
      </c>
      <c r="GL78" s="140" t="n">
        <v>0</v>
      </c>
      <c r="GM78" s="140" t="n">
        <v>0</v>
      </c>
      <c r="GN78" s="140" t="n">
        <v>0</v>
      </c>
      <c r="GO78" s="140" t="n">
        <v>0</v>
      </c>
      <c r="GP78" s="140" t="n">
        <v>0</v>
      </c>
      <c r="GQ78" s="140" t="n">
        <v>0</v>
      </c>
      <c r="GR78" s="140" t="n">
        <v>0</v>
      </c>
      <c r="GS78" s="140" t="n">
        <v>0</v>
      </c>
      <c r="GT78" s="140" t="n">
        <v>0</v>
      </c>
      <c r="GU78" s="140" t="n">
        <v>0</v>
      </c>
      <c r="GV78" s="140" t="n">
        <v>0</v>
      </c>
      <c r="GW78" s="140" t="n">
        <v>0</v>
      </c>
      <c r="GX78" s="140" t="n">
        <v>0</v>
      </c>
      <c r="GY78" s="140" t="n">
        <v>0</v>
      </c>
      <c r="GZ78" s="140" t="n">
        <v>0</v>
      </c>
      <c r="HA78" s="140" t="n">
        <v>0</v>
      </c>
      <c r="HB78" s="140" t="n">
        <v>0</v>
      </c>
      <c r="HC78" s="140" t="n">
        <v>0</v>
      </c>
      <c r="HD78" s="140" t="n">
        <v>0</v>
      </c>
      <c r="HE78" s="140" t="n">
        <v>0</v>
      </c>
      <c r="HF78" s="140" t="n">
        <v>0</v>
      </c>
      <c r="HG78" s="140" t="n">
        <v>0</v>
      </c>
      <c r="HH78" s="140" t="n">
        <v>0</v>
      </c>
      <c r="HI78" s="140" t="n">
        <v>0</v>
      </c>
      <c r="HJ78" s="140" t="n">
        <v>0</v>
      </c>
      <c r="HK78" s="140" t="n">
        <v>0</v>
      </c>
      <c r="HL78" s="140" t="n">
        <v>0</v>
      </c>
      <c r="HM78" s="140" t="n">
        <v>0</v>
      </c>
      <c r="HN78" s="140" t="n">
        <v>0</v>
      </c>
      <c r="HO78" s="140" t="n">
        <v>0</v>
      </c>
      <c r="HP78" s="140" t="n">
        <v>0</v>
      </c>
      <c r="HQ78" s="140" t="n">
        <v>0</v>
      </c>
      <c r="HR78" s="140" t="n">
        <v>0</v>
      </c>
      <c r="HS78" s="140" t="n">
        <v>0</v>
      </c>
      <c r="HT78" s="140" t="n">
        <v>0</v>
      </c>
      <c r="HU78" s="140" t="n">
        <v>0</v>
      </c>
      <c r="HV78" s="140" t="n">
        <v>0</v>
      </c>
      <c r="HW78" s="140" t="n">
        <v>0</v>
      </c>
      <c r="HX78" s="140" t="n">
        <v>0</v>
      </c>
      <c r="HY78" s="140" t="n">
        <v>0</v>
      </c>
      <c r="HZ78" s="140" t="n">
        <v>0</v>
      </c>
      <c r="IA78" s="140" t="n">
        <v>0</v>
      </c>
      <c r="IB78" s="140" t="n">
        <v>0</v>
      </c>
      <c r="IC78" s="140" t="n">
        <v>0</v>
      </c>
      <c r="ID78" s="140" t="n">
        <v>0</v>
      </c>
      <c r="IE78" s="140" t="n">
        <v>0</v>
      </c>
      <c r="IF78" s="140" t="n">
        <v>0</v>
      </c>
      <c r="IG78" s="140" t="n">
        <v>0</v>
      </c>
      <c r="IH78" s="140" t="n">
        <v>0</v>
      </c>
      <c r="II78" s="140" t="n">
        <v>0</v>
      </c>
      <c r="IJ78" s="140" t="n">
        <v>0</v>
      </c>
      <c r="IK78" s="140" t="n">
        <v>0</v>
      </c>
      <c r="IL78" s="140" t="n">
        <v>0</v>
      </c>
      <c r="IM78" s="140" t="n">
        <v>0</v>
      </c>
      <c r="IN78" s="140" t="n">
        <v>0</v>
      </c>
      <c r="IO78" s="140" t="n">
        <v>0</v>
      </c>
      <c r="IP78" s="140" t="n">
        <v>0</v>
      </c>
      <c r="IQ78" s="140" t="n">
        <v>0</v>
      </c>
      <c r="IR78" s="140" t="n">
        <v>0</v>
      </c>
      <c r="IS78" s="140" t="n">
        <v>0</v>
      </c>
      <c r="IT78" s="140" t="n">
        <v>0</v>
      </c>
      <c r="IU78" s="140" t="n">
        <v>0</v>
      </c>
      <c r="IV78" s="140" t="n">
        <v>0</v>
      </c>
      <c r="IW78" s="140" t="n">
        <v>0</v>
      </c>
      <c r="IX78" s="140" t="n">
        <v>0</v>
      </c>
      <c r="IY78" s="140" t="n">
        <v>0</v>
      </c>
      <c r="IZ78" s="140" t="n">
        <v>0</v>
      </c>
      <c r="JA78" s="140" t="n">
        <v>0</v>
      </c>
      <c r="JB78" s="140" t="n">
        <v>0</v>
      </c>
      <c r="JC78" s="140" t="n">
        <v>0</v>
      </c>
      <c r="JD78" s="140" t="n">
        <v>0</v>
      </c>
      <c r="JE78" s="140" t="n">
        <v>0</v>
      </c>
      <c r="JF78" s="140" t="n">
        <v>0</v>
      </c>
      <c r="JG78" s="140" t="n">
        <v>0</v>
      </c>
      <c r="JH78" s="140" t="n">
        <v>0</v>
      </c>
      <c r="JI78" s="140" t="n">
        <v>0</v>
      </c>
      <c r="JJ78" s="140" t="n">
        <v>0</v>
      </c>
      <c r="JK78" s="140" t="n">
        <v>0</v>
      </c>
      <c r="JL78" s="140" t="n">
        <v>0</v>
      </c>
      <c r="JM78" s="140" t="n">
        <v>0</v>
      </c>
      <c r="JN78" s="140" t="n">
        <v>0</v>
      </c>
      <c r="JO78" s="140" t="n">
        <v>0</v>
      </c>
      <c r="JP78" s="140" t="n">
        <v>0</v>
      </c>
    </row>
    <row r="79" customFormat="false" ht="14.9" hidden="false" customHeight="false" outlineLevel="0" collapsed="false">
      <c r="A79" s="76"/>
      <c r="B79" s="76"/>
      <c r="C79" s="76"/>
      <c r="D79" s="76"/>
      <c r="E79" s="76" t="s">
        <v>31</v>
      </c>
      <c r="F79" s="141" t="n">
        <v>0</v>
      </c>
      <c r="G79" s="141" t="n">
        <v>0</v>
      </c>
      <c r="H79" s="141" t="n">
        <v>0</v>
      </c>
      <c r="I79" s="141" t="n">
        <v>0</v>
      </c>
      <c r="J79" s="141" t="n">
        <v>0</v>
      </c>
      <c r="K79" s="141" t="n">
        <v>0</v>
      </c>
      <c r="L79" s="141" t="n">
        <v>0</v>
      </c>
      <c r="M79" s="141" t="n">
        <v>0</v>
      </c>
      <c r="N79" s="141" t="n">
        <v>0</v>
      </c>
      <c r="O79" s="141" t="n">
        <v>0</v>
      </c>
      <c r="P79" s="141" t="n">
        <v>0</v>
      </c>
      <c r="Q79" s="141" t="n">
        <v>0</v>
      </c>
      <c r="R79" s="141" t="n">
        <v>0</v>
      </c>
      <c r="S79" s="141" t="n">
        <v>0</v>
      </c>
      <c r="T79" s="141" t="n">
        <v>0</v>
      </c>
      <c r="U79" s="141" t="n">
        <v>0</v>
      </c>
      <c r="V79" s="141"/>
      <c r="W79" s="141" t="n">
        <v>0</v>
      </c>
      <c r="X79" s="141" t="n">
        <v>0</v>
      </c>
      <c r="Y79" s="141" t="n">
        <v>0</v>
      </c>
      <c r="Z79" s="141" t="n">
        <v>0</v>
      </c>
      <c r="AA79" s="141" t="n">
        <v>0</v>
      </c>
      <c r="AB79" s="141" t="n">
        <v>0</v>
      </c>
      <c r="AC79" s="141" t="n">
        <v>0</v>
      </c>
      <c r="AD79" s="141" t="n">
        <v>0</v>
      </c>
      <c r="AE79" s="141" t="n">
        <v>0</v>
      </c>
      <c r="AF79" s="141" t="n">
        <v>0</v>
      </c>
      <c r="AG79" s="141" t="n">
        <v>0</v>
      </c>
      <c r="AH79" s="141" t="n">
        <v>0</v>
      </c>
      <c r="AI79" s="141" t="n">
        <v>0</v>
      </c>
      <c r="AJ79" s="141" t="n">
        <v>0</v>
      </c>
      <c r="AK79" s="141" t="n">
        <v>0</v>
      </c>
      <c r="AL79" s="141" t="n">
        <v>0</v>
      </c>
      <c r="AM79" s="141" t="n">
        <v>0</v>
      </c>
      <c r="AN79" s="141" t="n">
        <v>0</v>
      </c>
      <c r="AO79" s="141" t="n">
        <v>0</v>
      </c>
      <c r="AP79" s="141" t="n">
        <v>0</v>
      </c>
      <c r="AQ79" s="141" t="n">
        <v>0</v>
      </c>
      <c r="AR79" s="141" t="n">
        <v>0</v>
      </c>
      <c r="AS79" s="141" t="n">
        <v>0</v>
      </c>
      <c r="AT79" s="141" t="n">
        <v>0</v>
      </c>
      <c r="AU79" s="141" t="n">
        <v>0</v>
      </c>
      <c r="AV79" s="141" t="n">
        <v>0</v>
      </c>
      <c r="AW79" s="141" t="n">
        <v>0</v>
      </c>
      <c r="AX79" s="141" t="n">
        <v>0</v>
      </c>
      <c r="AY79" s="141" t="n">
        <v>0</v>
      </c>
      <c r="AZ79" s="141" t="n">
        <v>0</v>
      </c>
      <c r="BA79" s="141" t="n">
        <v>0</v>
      </c>
      <c r="BB79" s="141" t="n">
        <v>0</v>
      </c>
      <c r="BC79" s="141" t="n">
        <v>0</v>
      </c>
      <c r="BD79" s="141" t="n">
        <v>0</v>
      </c>
      <c r="BE79" s="141" t="n">
        <v>0</v>
      </c>
      <c r="BF79" s="141" t="n">
        <v>0</v>
      </c>
      <c r="BG79" s="141" t="n">
        <v>0</v>
      </c>
      <c r="BH79" s="141" t="n">
        <v>0</v>
      </c>
      <c r="BI79" s="141" t="n">
        <v>0</v>
      </c>
      <c r="BJ79" s="141" t="n">
        <v>0</v>
      </c>
      <c r="BK79" s="141" t="n">
        <v>0</v>
      </c>
      <c r="BL79" s="141" t="n">
        <v>0</v>
      </c>
      <c r="BM79" s="141" t="n">
        <v>0</v>
      </c>
      <c r="BN79" s="141" t="n">
        <v>0</v>
      </c>
      <c r="BO79" s="141" t="n">
        <v>0</v>
      </c>
      <c r="BP79" s="141" t="n">
        <v>0</v>
      </c>
      <c r="BQ79" s="141" t="n">
        <v>0</v>
      </c>
      <c r="BR79" s="141" t="n">
        <v>0</v>
      </c>
      <c r="BS79" s="141" t="n">
        <v>0</v>
      </c>
      <c r="BT79" s="141" t="n">
        <v>0</v>
      </c>
      <c r="BU79" s="141" t="n">
        <v>0</v>
      </c>
      <c r="BV79" s="141" t="n">
        <v>0</v>
      </c>
      <c r="BW79" s="141" t="n">
        <v>0</v>
      </c>
      <c r="BX79" s="141" t="n">
        <v>0</v>
      </c>
      <c r="BY79" s="141" t="n">
        <v>0</v>
      </c>
      <c r="BZ79" s="141" t="n">
        <v>0</v>
      </c>
      <c r="CA79" s="141" t="n">
        <v>0</v>
      </c>
      <c r="CB79" s="141" t="n">
        <v>0</v>
      </c>
      <c r="CC79" s="141" t="n">
        <v>0</v>
      </c>
      <c r="CD79" s="141" t="n">
        <v>0</v>
      </c>
      <c r="CE79" s="141" t="n">
        <v>0</v>
      </c>
      <c r="CF79" s="141" t="n">
        <v>0</v>
      </c>
      <c r="CG79" s="141" t="n">
        <v>0</v>
      </c>
      <c r="CH79" s="141" t="n">
        <v>0</v>
      </c>
      <c r="CI79" s="141" t="n">
        <v>0</v>
      </c>
      <c r="CJ79" s="141" t="n">
        <v>0</v>
      </c>
      <c r="CK79" s="141" t="n">
        <v>0</v>
      </c>
      <c r="CL79" s="141"/>
      <c r="CM79" s="141" t="n">
        <v>0</v>
      </c>
      <c r="CN79" s="141" t="n">
        <v>0</v>
      </c>
      <c r="CO79" s="141" t="n">
        <v>0</v>
      </c>
      <c r="CP79" s="141" t="n">
        <v>0</v>
      </c>
      <c r="CQ79" s="141" t="n">
        <v>0</v>
      </c>
      <c r="CR79" s="141" t="n">
        <v>0</v>
      </c>
      <c r="CS79" s="141" t="n">
        <v>0</v>
      </c>
      <c r="CT79" s="141" t="n">
        <v>0</v>
      </c>
      <c r="CU79" s="141" t="n">
        <v>0</v>
      </c>
      <c r="CV79" s="141" t="n">
        <v>0</v>
      </c>
      <c r="CW79" s="141" t="n">
        <v>0</v>
      </c>
      <c r="CX79" s="141" t="n">
        <v>0</v>
      </c>
      <c r="CY79" s="141" t="n">
        <v>0</v>
      </c>
      <c r="CZ79" s="141" t="n">
        <v>0</v>
      </c>
      <c r="DA79" s="141" t="n">
        <v>0</v>
      </c>
      <c r="DB79" s="141" t="n">
        <v>0</v>
      </c>
      <c r="DC79" s="141" t="n">
        <v>0</v>
      </c>
      <c r="DD79" s="141" t="n">
        <v>0</v>
      </c>
      <c r="DE79" s="141" t="n">
        <v>0</v>
      </c>
      <c r="DF79" s="141" t="n">
        <v>0</v>
      </c>
      <c r="DG79" s="141" t="n">
        <v>0</v>
      </c>
      <c r="DH79" s="141" t="n">
        <v>0</v>
      </c>
      <c r="DI79" s="141" t="n">
        <v>0</v>
      </c>
      <c r="DJ79" s="141" t="n">
        <v>0</v>
      </c>
      <c r="DK79" s="141" t="n">
        <v>0</v>
      </c>
      <c r="DL79" s="141" t="n">
        <v>0</v>
      </c>
      <c r="DM79" s="141" t="n">
        <v>0</v>
      </c>
      <c r="DN79" s="141" t="n">
        <v>0</v>
      </c>
      <c r="DO79" s="141" t="n">
        <v>0</v>
      </c>
      <c r="DP79" s="141"/>
      <c r="DQ79" s="141" t="n">
        <v>0</v>
      </c>
      <c r="DR79" s="141" t="n">
        <v>0</v>
      </c>
      <c r="DS79" s="141" t="n">
        <v>0</v>
      </c>
      <c r="DT79" s="141" t="n">
        <v>0</v>
      </c>
      <c r="DU79" s="141" t="n">
        <v>0</v>
      </c>
      <c r="DV79" s="141" t="n">
        <v>0</v>
      </c>
      <c r="DW79" s="141"/>
      <c r="DX79" s="141" t="n">
        <v>0</v>
      </c>
      <c r="DY79" s="141" t="n">
        <v>0</v>
      </c>
      <c r="DZ79" s="141" t="n">
        <v>0</v>
      </c>
      <c r="EA79" s="141" t="n">
        <v>0</v>
      </c>
      <c r="EB79" s="141" t="n">
        <v>0</v>
      </c>
      <c r="EC79" s="141" t="n">
        <v>0</v>
      </c>
      <c r="ED79" s="141" t="n">
        <v>0</v>
      </c>
      <c r="EE79" s="141" t="n">
        <v>0</v>
      </c>
      <c r="EF79" s="141" t="n">
        <v>0</v>
      </c>
      <c r="EG79" s="141" t="n">
        <v>0</v>
      </c>
      <c r="EH79" s="0"/>
      <c r="EI79" s="109" t="n">
        <f aca="false">ROUND(SUM(F79:EG79),5)</f>
        <v>0</v>
      </c>
      <c r="EK79" s="139" t="n">
        <v>1009552.44</v>
      </c>
      <c r="EM79" s="140" t="n">
        <v>0</v>
      </c>
      <c r="EN79" s="140" t="n">
        <v>0</v>
      </c>
      <c r="EO79" s="140" t="n">
        <v>0</v>
      </c>
      <c r="EP79" s="140" t="n">
        <v>0</v>
      </c>
      <c r="EQ79" s="140" t="n">
        <v>0</v>
      </c>
      <c r="ER79" s="140" t="n">
        <v>0</v>
      </c>
      <c r="ES79" s="140" t="n">
        <v>0</v>
      </c>
      <c r="ET79" s="140" t="n">
        <v>0</v>
      </c>
      <c r="EU79" s="140" t="n">
        <v>0</v>
      </c>
      <c r="EV79" s="140" t="n">
        <v>0</v>
      </c>
      <c r="EW79" s="140" t="n">
        <v>0</v>
      </c>
      <c r="EX79" s="140" t="n">
        <v>0</v>
      </c>
      <c r="EY79" s="140" t="n">
        <v>0</v>
      </c>
      <c r="EZ79" s="140" t="n">
        <v>0</v>
      </c>
      <c r="FA79" s="140" t="n">
        <v>0</v>
      </c>
      <c r="FB79" s="140" t="n">
        <v>0</v>
      </c>
      <c r="FC79" s="140" t="n">
        <v>0</v>
      </c>
      <c r="FD79" s="140" t="n">
        <v>0</v>
      </c>
      <c r="FE79" s="140" t="n">
        <v>0</v>
      </c>
      <c r="FF79" s="140" t="n">
        <v>0</v>
      </c>
      <c r="FG79" s="140" t="n">
        <v>0</v>
      </c>
      <c r="FH79" s="140" t="n">
        <v>0</v>
      </c>
      <c r="FI79" s="140" t="n">
        <v>0</v>
      </c>
      <c r="FJ79" s="140" t="n">
        <v>0</v>
      </c>
      <c r="FK79" s="140" t="n">
        <v>0</v>
      </c>
      <c r="FL79" s="140" t="n">
        <v>0</v>
      </c>
      <c r="FM79" s="140" t="n">
        <v>0</v>
      </c>
      <c r="FN79" s="140" t="n">
        <v>0</v>
      </c>
      <c r="FO79" s="140" t="n">
        <v>0</v>
      </c>
      <c r="FP79" s="140" t="n">
        <v>0</v>
      </c>
      <c r="FQ79" s="140" t="n">
        <v>0</v>
      </c>
      <c r="FR79" s="140" t="n">
        <v>0</v>
      </c>
      <c r="FS79" s="140" t="n">
        <v>0</v>
      </c>
      <c r="FT79" s="140" t="n">
        <v>0</v>
      </c>
      <c r="FU79" s="140" t="n">
        <v>0</v>
      </c>
      <c r="FV79" s="140" t="n">
        <v>0</v>
      </c>
      <c r="FW79" s="140" t="n">
        <v>0</v>
      </c>
      <c r="FX79" s="140" t="n">
        <v>0</v>
      </c>
      <c r="FY79" s="140" t="n">
        <v>0</v>
      </c>
      <c r="FZ79" s="140" t="n">
        <v>0</v>
      </c>
      <c r="GA79" s="140" t="n">
        <v>0</v>
      </c>
      <c r="GB79" s="140" t="n">
        <v>0</v>
      </c>
      <c r="GC79" s="140" t="n">
        <v>0</v>
      </c>
      <c r="GD79" s="140" t="n">
        <v>0</v>
      </c>
      <c r="GE79" s="140" t="n">
        <v>0</v>
      </c>
      <c r="GF79" s="140" t="n">
        <v>0</v>
      </c>
      <c r="GG79" s="140" t="n">
        <v>0</v>
      </c>
      <c r="GH79" s="140" t="n">
        <v>0</v>
      </c>
      <c r="GI79" s="140" t="n">
        <v>0</v>
      </c>
      <c r="GJ79" s="140" t="n">
        <v>0</v>
      </c>
      <c r="GK79" s="140" t="n">
        <v>0</v>
      </c>
      <c r="GL79" s="140" t="n">
        <v>0</v>
      </c>
      <c r="GM79" s="140" t="n">
        <v>0</v>
      </c>
      <c r="GN79" s="140" t="n">
        <v>0</v>
      </c>
      <c r="GO79" s="140" t="n">
        <v>0</v>
      </c>
      <c r="GP79" s="140" t="n">
        <v>0</v>
      </c>
      <c r="GQ79" s="140" t="n">
        <v>0</v>
      </c>
      <c r="GR79" s="140" t="n">
        <v>0</v>
      </c>
      <c r="GS79" s="140" t="n">
        <v>0</v>
      </c>
      <c r="GT79" s="140" t="n">
        <v>0</v>
      </c>
      <c r="GU79" s="140" t="n">
        <v>0</v>
      </c>
      <c r="GV79" s="140" t="n">
        <v>0</v>
      </c>
      <c r="GW79" s="140" t="n">
        <v>0</v>
      </c>
      <c r="GX79" s="140" t="n">
        <v>0</v>
      </c>
      <c r="GY79" s="140" t="n">
        <v>0</v>
      </c>
      <c r="GZ79" s="140" t="n">
        <v>0</v>
      </c>
      <c r="HA79" s="140" t="n">
        <v>0</v>
      </c>
      <c r="HB79" s="140" t="n">
        <v>0</v>
      </c>
      <c r="HC79" s="140" t="n">
        <v>0</v>
      </c>
      <c r="HD79" s="140" t="n">
        <v>0</v>
      </c>
      <c r="HE79" s="140" t="n">
        <v>0</v>
      </c>
      <c r="HF79" s="140" t="n">
        <v>0</v>
      </c>
      <c r="HG79" s="140" t="n">
        <v>0</v>
      </c>
      <c r="HH79" s="140" t="n">
        <v>0</v>
      </c>
      <c r="HI79" s="140" t="n">
        <v>0</v>
      </c>
      <c r="HJ79" s="140" t="n">
        <v>0</v>
      </c>
      <c r="HK79" s="140" t="n">
        <v>0</v>
      </c>
      <c r="HL79" s="140" t="n">
        <v>0</v>
      </c>
      <c r="HM79" s="140" t="n">
        <v>0</v>
      </c>
      <c r="HN79" s="140" t="n">
        <v>0</v>
      </c>
      <c r="HO79" s="140" t="n">
        <v>0</v>
      </c>
      <c r="HP79" s="140" t="n">
        <v>0</v>
      </c>
      <c r="HQ79" s="140" t="n">
        <v>0</v>
      </c>
      <c r="HR79" s="140" t="n">
        <v>0</v>
      </c>
      <c r="HS79" s="140" t="n">
        <v>0</v>
      </c>
      <c r="HT79" s="140" t="n">
        <v>0</v>
      </c>
      <c r="HU79" s="140" t="n">
        <v>0</v>
      </c>
      <c r="HV79" s="140" t="n">
        <v>0</v>
      </c>
      <c r="HW79" s="140" t="n">
        <v>0</v>
      </c>
      <c r="HX79" s="140" t="n">
        <v>0</v>
      </c>
      <c r="HY79" s="140" t="n">
        <v>0</v>
      </c>
      <c r="HZ79" s="140" t="n">
        <v>0</v>
      </c>
      <c r="IA79" s="140" t="n">
        <v>0</v>
      </c>
      <c r="IB79" s="140" t="n">
        <v>0</v>
      </c>
      <c r="IC79" s="140" t="n">
        <v>0</v>
      </c>
      <c r="ID79" s="140" t="n">
        <v>0</v>
      </c>
      <c r="IE79" s="140" t="n">
        <v>0</v>
      </c>
      <c r="IF79" s="140" t="n">
        <v>0</v>
      </c>
      <c r="IG79" s="140" t="n">
        <v>0</v>
      </c>
      <c r="IH79" s="140" t="n">
        <v>0</v>
      </c>
      <c r="II79" s="140" t="n">
        <v>0</v>
      </c>
      <c r="IJ79" s="140" t="n">
        <v>0</v>
      </c>
      <c r="IK79" s="140" t="n">
        <v>0</v>
      </c>
      <c r="IL79" s="140" t="n">
        <v>0</v>
      </c>
      <c r="IM79" s="140" t="n">
        <v>0</v>
      </c>
      <c r="IN79" s="140" t="n">
        <v>0</v>
      </c>
      <c r="IO79" s="140" t="n">
        <v>0</v>
      </c>
      <c r="IP79" s="140" t="n">
        <v>0</v>
      </c>
      <c r="IQ79" s="140" t="n">
        <v>0</v>
      </c>
      <c r="IR79" s="140" t="n">
        <v>0</v>
      </c>
      <c r="IS79" s="140" t="n">
        <v>0</v>
      </c>
      <c r="IT79" s="140" t="n">
        <v>0</v>
      </c>
      <c r="IU79" s="140" t="n">
        <v>0</v>
      </c>
      <c r="IV79" s="140" t="n">
        <v>0</v>
      </c>
      <c r="IW79" s="140" t="n">
        <v>0</v>
      </c>
      <c r="IX79" s="140" t="n">
        <v>0</v>
      </c>
      <c r="IY79" s="140" t="n">
        <v>0</v>
      </c>
      <c r="IZ79" s="140" t="n">
        <v>0</v>
      </c>
      <c r="JA79" s="140" t="n">
        <v>0</v>
      </c>
      <c r="JB79" s="140" t="n">
        <v>0</v>
      </c>
      <c r="JC79" s="140" t="n">
        <v>0</v>
      </c>
      <c r="JD79" s="140" t="n">
        <v>0</v>
      </c>
      <c r="JE79" s="140" t="n">
        <v>0</v>
      </c>
      <c r="JF79" s="140" t="n">
        <v>0</v>
      </c>
      <c r="JG79" s="140" t="n">
        <v>0</v>
      </c>
      <c r="JH79" s="140" t="n">
        <v>0</v>
      </c>
      <c r="JI79" s="140" t="n">
        <v>0</v>
      </c>
      <c r="JJ79" s="140" t="n">
        <v>0</v>
      </c>
      <c r="JK79" s="140" t="n">
        <v>0</v>
      </c>
      <c r="JL79" s="140" t="n">
        <v>0</v>
      </c>
      <c r="JM79" s="140" t="n">
        <v>0</v>
      </c>
      <c r="JN79" s="140" t="n">
        <v>0</v>
      </c>
      <c r="JO79" s="140" t="n">
        <v>0</v>
      </c>
      <c r="JP79" s="140" t="n">
        <v>0</v>
      </c>
    </row>
    <row r="80" customFormat="false" ht="14.9" hidden="false" customHeight="false" outlineLevel="0" collapsed="false">
      <c r="A80" s="76"/>
      <c r="B80" s="76"/>
      <c r="C80" s="76"/>
      <c r="D80" s="76"/>
      <c r="E80" s="76" t="s">
        <v>119</v>
      </c>
      <c r="F80" s="141" t="n">
        <v>0</v>
      </c>
      <c r="G80" s="141" t="n">
        <v>0</v>
      </c>
      <c r="H80" s="141" t="n">
        <v>500</v>
      </c>
      <c r="I80" s="141" t="n">
        <v>0</v>
      </c>
      <c r="J80" s="141" t="n">
        <v>1002.0252</v>
      </c>
      <c r="K80" s="141" t="n">
        <v>799.0122</v>
      </c>
      <c r="L80" s="141" t="n">
        <v>0</v>
      </c>
      <c r="M80" s="141" t="n">
        <v>0</v>
      </c>
      <c r="N80" s="141" t="n">
        <v>0</v>
      </c>
      <c r="O80" s="141" t="n">
        <v>0</v>
      </c>
      <c r="P80" s="141" t="n">
        <v>500</v>
      </c>
      <c r="Q80" s="141" t="n">
        <v>0</v>
      </c>
      <c r="R80" s="141" t="n">
        <v>0</v>
      </c>
      <c r="S80" s="141" t="n">
        <v>0</v>
      </c>
      <c r="T80" s="141" t="n">
        <v>0</v>
      </c>
      <c r="U80" s="141" t="n">
        <v>0</v>
      </c>
      <c r="V80" s="141"/>
      <c r="W80" s="141" t="n">
        <v>1500</v>
      </c>
      <c r="X80" s="141" t="n">
        <v>0</v>
      </c>
      <c r="Y80" s="141" t="n">
        <v>0</v>
      </c>
      <c r="Z80" s="141" t="n">
        <v>0</v>
      </c>
      <c r="AA80" s="141" t="n">
        <v>0</v>
      </c>
      <c r="AB80" s="141" t="n">
        <v>0</v>
      </c>
      <c r="AC80" s="141" t="n">
        <v>0</v>
      </c>
      <c r="AD80" s="141" t="n">
        <v>692.469</v>
      </c>
      <c r="AE80" s="141" t="n">
        <v>0</v>
      </c>
      <c r="AF80" s="141" t="n">
        <v>0</v>
      </c>
      <c r="AG80" s="141" t="n">
        <v>0</v>
      </c>
      <c r="AH80" s="141" t="n">
        <v>0</v>
      </c>
      <c r="AI80" s="141" t="n">
        <v>0</v>
      </c>
      <c r="AJ80" s="141" t="n">
        <v>0</v>
      </c>
      <c r="AK80" s="141" t="n">
        <v>0</v>
      </c>
      <c r="AL80" s="141" t="n">
        <v>0</v>
      </c>
      <c r="AM80" s="141" t="n">
        <v>0</v>
      </c>
      <c r="AN80" s="141" t="n">
        <v>0</v>
      </c>
      <c r="AO80" s="141" t="n">
        <v>0</v>
      </c>
      <c r="AP80" s="141" t="n">
        <v>0</v>
      </c>
      <c r="AQ80" s="141" t="n">
        <v>0</v>
      </c>
      <c r="AR80" s="141" t="n">
        <v>0</v>
      </c>
      <c r="AS80" s="141" t="n">
        <v>0</v>
      </c>
      <c r="AT80" s="141" t="n">
        <v>0</v>
      </c>
      <c r="AU80" s="141" t="n">
        <v>0</v>
      </c>
      <c r="AV80" s="141" t="n">
        <v>0</v>
      </c>
      <c r="AW80" s="141" t="n">
        <v>0</v>
      </c>
      <c r="AX80" s="141" t="n">
        <v>0</v>
      </c>
      <c r="AY80" s="141" t="n">
        <v>0</v>
      </c>
      <c r="AZ80" s="141" t="n">
        <v>0</v>
      </c>
      <c r="BA80" s="141" t="n">
        <v>0</v>
      </c>
      <c r="BB80" s="141" t="n">
        <v>1566.0326</v>
      </c>
      <c r="BC80" s="141" t="n">
        <v>0</v>
      </c>
      <c r="BD80" s="141" t="n">
        <v>0</v>
      </c>
      <c r="BE80" s="141" t="n">
        <v>0</v>
      </c>
      <c r="BF80" s="141" t="n">
        <v>0</v>
      </c>
      <c r="BG80" s="141" t="n">
        <v>1500</v>
      </c>
      <c r="BH80" s="141" t="n">
        <v>0</v>
      </c>
      <c r="BI80" s="141" t="n">
        <v>0</v>
      </c>
      <c r="BJ80" s="141" t="n">
        <v>0</v>
      </c>
      <c r="BK80" s="141" t="n">
        <v>0</v>
      </c>
      <c r="BL80" s="141" t="n">
        <v>0</v>
      </c>
      <c r="BM80" s="141" t="n">
        <v>0</v>
      </c>
      <c r="BN80" s="141" t="n">
        <v>1500</v>
      </c>
      <c r="BO80" s="141" t="n">
        <v>0</v>
      </c>
      <c r="BP80" s="141" t="n">
        <v>0</v>
      </c>
      <c r="BQ80" s="141" t="n">
        <v>0</v>
      </c>
      <c r="BR80" s="141" t="n">
        <v>0</v>
      </c>
      <c r="BS80" s="141" t="n">
        <v>0</v>
      </c>
      <c r="BT80" s="141" t="n">
        <v>0</v>
      </c>
      <c r="BU80" s="141" t="n">
        <v>0</v>
      </c>
      <c r="BV80" s="141" t="n">
        <v>0</v>
      </c>
      <c r="BW80" s="141" t="n">
        <v>0</v>
      </c>
      <c r="BX80" s="141" t="n">
        <v>0</v>
      </c>
      <c r="BY80" s="141" t="n">
        <v>0</v>
      </c>
      <c r="BZ80" s="141" t="n">
        <v>0</v>
      </c>
      <c r="CA80" s="141" t="n">
        <v>0</v>
      </c>
      <c r="CB80" s="141" t="n">
        <v>0</v>
      </c>
      <c r="CC80" s="141" t="n">
        <v>0</v>
      </c>
      <c r="CD80" s="141" t="n">
        <v>0</v>
      </c>
      <c r="CE80" s="141" t="n">
        <v>0</v>
      </c>
      <c r="CF80" s="141" t="n">
        <v>0</v>
      </c>
      <c r="CG80" s="141" t="n">
        <v>0</v>
      </c>
      <c r="CH80" s="141" t="n">
        <v>0</v>
      </c>
      <c r="CI80" s="141" t="n">
        <v>6582.2665</v>
      </c>
      <c r="CJ80" s="141" t="n">
        <v>1969.9574</v>
      </c>
      <c r="CK80" s="141" t="n">
        <v>0</v>
      </c>
      <c r="CL80" s="141"/>
      <c r="CM80" s="141" t="n">
        <v>0</v>
      </c>
      <c r="CN80" s="141" t="n">
        <v>0</v>
      </c>
      <c r="CO80" s="141" t="n">
        <v>0</v>
      </c>
      <c r="CP80" s="141" t="n">
        <v>301.79</v>
      </c>
      <c r="CQ80" s="141" t="n">
        <v>0</v>
      </c>
      <c r="CR80" s="141" t="n">
        <v>0</v>
      </c>
      <c r="CS80" s="141" t="n">
        <v>0</v>
      </c>
      <c r="CT80" s="141" t="n">
        <v>0</v>
      </c>
      <c r="CU80" s="141" t="n">
        <v>0</v>
      </c>
      <c r="CV80" s="141" t="n">
        <v>0</v>
      </c>
      <c r="CW80" s="141" t="n">
        <v>0</v>
      </c>
      <c r="CX80" s="141" t="n">
        <v>0</v>
      </c>
      <c r="CY80" s="141" t="n">
        <v>0</v>
      </c>
      <c r="CZ80" s="141" t="n">
        <v>0</v>
      </c>
      <c r="DA80" s="141" t="n">
        <v>0</v>
      </c>
      <c r="DB80" s="141" t="n">
        <v>0</v>
      </c>
      <c r="DC80" s="141" t="n">
        <v>0</v>
      </c>
      <c r="DD80" s="141" t="n">
        <v>0</v>
      </c>
      <c r="DE80" s="141" t="n">
        <v>0</v>
      </c>
      <c r="DF80" s="141" t="n">
        <v>0</v>
      </c>
      <c r="DG80" s="141" t="n">
        <v>0</v>
      </c>
      <c r="DH80" s="141" t="n">
        <v>0</v>
      </c>
      <c r="DI80" s="141" t="n">
        <v>0</v>
      </c>
      <c r="DJ80" s="141" t="n">
        <v>0</v>
      </c>
      <c r="DK80" s="141" t="n">
        <v>0</v>
      </c>
      <c r="DL80" s="141" t="n">
        <v>0</v>
      </c>
      <c r="DM80" s="141" t="n">
        <v>0</v>
      </c>
      <c r="DN80" s="141" t="n">
        <v>0</v>
      </c>
      <c r="DO80" s="141" t="n">
        <v>0</v>
      </c>
      <c r="DP80" s="141"/>
      <c r="DQ80" s="141" t="n">
        <v>0</v>
      </c>
      <c r="DR80" s="141" t="n">
        <v>0</v>
      </c>
      <c r="DS80" s="141" t="n">
        <v>0</v>
      </c>
      <c r="DT80" s="141" t="n">
        <v>0</v>
      </c>
      <c r="DU80" s="141" t="n">
        <v>0</v>
      </c>
      <c r="DV80" s="141" t="n">
        <v>0</v>
      </c>
      <c r="DW80" s="141"/>
      <c r="DX80" s="141" t="n">
        <v>455.9604</v>
      </c>
      <c r="DY80" s="141" t="n">
        <v>0</v>
      </c>
      <c r="DZ80" s="141" t="n">
        <v>0</v>
      </c>
      <c r="EA80" s="141" t="n">
        <v>2324.504</v>
      </c>
      <c r="EB80" s="141" t="n">
        <v>1852.3314</v>
      </c>
      <c r="EC80" s="141" t="n">
        <v>0</v>
      </c>
      <c r="ED80" s="141" t="n">
        <v>83.224</v>
      </c>
      <c r="EE80" s="141" t="n">
        <v>0</v>
      </c>
      <c r="EF80" s="141" t="n">
        <v>0</v>
      </c>
      <c r="EG80" s="141" t="n">
        <v>0</v>
      </c>
      <c r="EH80" s="0"/>
      <c r="EI80" s="109" t="n">
        <f aca="false">ROUND(SUM(F80:EG80),5)</f>
        <v>23129.5727</v>
      </c>
      <c r="EK80" s="139" t="n">
        <v>9371.25</v>
      </c>
      <c r="EM80" s="140" t="n">
        <v>0</v>
      </c>
      <c r="EN80" s="140" t="n">
        <v>0</v>
      </c>
      <c r="EO80" s="140" t="n">
        <v>0</v>
      </c>
      <c r="EP80" s="140" t="n">
        <v>0</v>
      </c>
      <c r="EQ80" s="140" t="n">
        <v>0</v>
      </c>
      <c r="ER80" s="140" t="n">
        <v>0</v>
      </c>
      <c r="ES80" s="140" t="n">
        <v>0</v>
      </c>
      <c r="ET80" s="140" t="n">
        <v>0</v>
      </c>
      <c r="EU80" s="140" t="n">
        <v>0</v>
      </c>
      <c r="EV80" s="140" t="n">
        <v>0</v>
      </c>
      <c r="EW80" s="140" t="n">
        <v>0</v>
      </c>
      <c r="EX80" s="140" t="n">
        <v>0</v>
      </c>
      <c r="EY80" s="140" t="n">
        <v>0</v>
      </c>
      <c r="EZ80" s="140" t="n">
        <v>0</v>
      </c>
      <c r="FA80" s="140" t="n">
        <v>0</v>
      </c>
      <c r="FB80" s="140" t="n">
        <v>0</v>
      </c>
      <c r="FC80" s="140" t="n">
        <v>0</v>
      </c>
      <c r="FD80" s="140" t="n">
        <v>0</v>
      </c>
      <c r="FE80" s="140" t="n">
        <v>0</v>
      </c>
      <c r="FF80" s="140" t="n">
        <v>0</v>
      </c>
      <c r="FG80" s="140" t="n">
        <v>0</v>
      </c>
      <c r="FH80" s="140" t="n">
        <v>0</v>
      </c>
      <c r="FI80" s="140" t="n">
        <v>0</v>
      </c>
      <c r="FJ80" s="140" t="n">
        <v>0</v>
      </c>
      <c r="FK80" s="140" t="n">
        <v>0</v>
      </c>
      <c r="FL80" s="140" t="n">
        <v>0</v>
      </c>
      <c r="FM80" s="140" t="n">
        <v>0</v>
      </c>
      <c r="FN80" s="140" t="n">
        <v>0</v>
      </c>
      <c r="FO80" s="140" t="n">
        <v>0</v>
      </c>
      <c r="FP80" s="140" t="n">
        <v>0</v>
      </c>
      <c r="FQ80" s="140" t="n">
        <v>0</v>
      </c>
      <c r="FR80" s="140" t="n">
        <v>0</v>
      </c>
      <c r="FS80" s="140" t="n">
        <v>0</v>
      </c>
      <c r="FT80" s="140" t="n">
        <v>0</v>
      </c>
      <c r="FU80" s="140" t="n">
        <v>0</v>
      </c>
      <c r="FV80" s="140" t="n">
        <v>0</v>
      </c>
      <c r="FW80" s="140" t="n">
        <v>0</v>
      </c>
      <c r="FX80" s="140" t="n">
        <v>0</v>
      </c>
      <c r="FY80" s="140" t="n">
        <v>0</v>
      </c>
      <c r="FZ80" s="140" t="n">
        <v>0</v>
      </c>
      <c r="GA80" s="140" t="n">
        <v>0</v>
      </c>
      <c r="GB80" s="140" t="n">
        <v>0</v>
      </c>
      <c r="GC80" s="140" t="n">
        <v>0</v>
      </c>
      <c r="GD80" s="140" t="n">
        <v>0</v>
      </c>
      <c r="GE80" s="140" t="n">
        <v>0</v>
      </c>
      <c r="GF80" s="140" t="n">
        <v>0</v>
      </c>
      <c r="GG80" s="140" t="n">
        <v>0</v>
      </c>
      <c r="GH80" s="140" t="n">
        <v>0</v>
      </c>
      <c r="GI80" s="140" t="n">
        <v>0</v>
      </c>
      <c r="GJ80" s="140" t="n">
        <v>0</v>
      </c>
      <c r="GK80" s="140" t="n">
        <v>0</v>
      </c>
      <c r="GL80" s="140" t="n">
        <v>0</v>
      </c>
      <c r="GM80" s="140" t="n">
        <v>0</v>
      </c>
      <c r="GN80" s="140" t="n">
        <v>0</v>
      </c>
      <c r="GO80" s="140" t="n">
        <v>0</v>
      </c>
      <c r="GP80" s="140" t="n">
        <v>0</v>
      </c>
      <c r="GQ80" s="140" t="n">
        <v>0</v>
      </c>
      <c r="GR80" s="140" t="n">
        <v>0</v>
      </c>
      <c r="GS80" s="140" t="n">
        <v>0</v>
      </c>
      <c r="GT80" s="140" t="n">
        <v>0</v>
      </c>
      <c r="GU80" s="140" t="n">
        <v>0</v>
      </c>
      <c r="GV80" s="140" t="n">
        <v>0</v>
      </c>
      <c r="GW80" s="140" t="n">
        <v>0</v>
      </c>
      <c r="GX80" s="140" t="n">
        <v>0</v>
      </c>
      <c r="GY80" s="140" t="n">
        <v>0</v>
      </c>
      <c r="GZ80" s="140" t="n">
        <v>0</v>
      </c>
      <c r="HA80" s="140" t="n">
        <v>0</v>
      </c>
      <c r="HB80" s="140" t="n">
        <v>0</v>
      </c>
      <c r="HC80" s="140" t="n">
        <v>0</v>
      </c>
      <c r="HD80" s="140" t="n">
        <v>0</v>
      </c>
      <c r="HE80" s="140" t="n">
        <v>0</v>
      </c>
      <c r="HF80" s="140" t="n">
        <v>0</v>
      </c>
      <c r="HG80" s="140" t="n">
        <v>0</v>
      </c>
      <c r="HH80" s="140" t="n">
        <v>0</v>
      </c>
      <c r="HI80" s="140" t="n">
        <v>0</v>
      </c>
      <c r="HJ80" s="140" t="n">
        <v>0</v>
      </c>
      <c r="HK80" s="140" t="n">
        <v>0</v>
      </c>
      <c r="HL80" s="140" t="n">
        <v>0</v>
      </c>
      <c r="HM80" s="140" t="n">
        <v>0</v>
      </c>
      <c r="HN80" s="140" t="n">
        <v>0</v>
      </c>
      <c r="HO80" s="140" t="n">
        <v>0</v>
      </c>
      <c r="HP80" s="140" t="n">
        <v>0</v>
      </c>
      <c r="HQ80" s="140" t="n">
        <v>0</v>
      </c>
      <c r="HR80" s="140" t="n">
        <v>0</v>
      </c>
      <c r="HS80" s="140" t="n">
        <v>0</v>
      </c>
      <c r="HT80" s="140" t="n">
        <v>0</v>
      </c>
      <c r="HU80" s="140" t="n">
        <v>0</v>
      </c>
      <c r="HV80" s="140" t="n">
        <v>0</v>
      </c>
      <c r="HW80" s="140" t="n">
        <v>0</v>
      </c>
      <c r="HX80" s="140" t="n">
        <v>0</v>
      </c>
      <c r="HY80" s="140" t="n">
        <v>0</v>
      </c>
      <c r="HZ80" s="140" t="n">
        <v>0</v>
      </c>
      <c r="IA80" s="140" t="n">
        <v>0</v>
      </c>
      <c r="IB80" s="140" t="n">
        <v>0</v>
      </c>
      <c r="IC80" s="140" t="n">
        <v>0</v>
      </c>
      <c r="ID80" s="140" t="n">
        <v>0</v>
      </c>
      <c r="IE80" s="140" t="n">
        <v>0</v>
      </c>
      <c r="IF80" s="140" t="n">
        <v>0</v>
      </c>
      <c r="IG80" s="140" t="n">
        <v>0</v>
      </c>
      <c r="IH80" s="140" t="n">
        <v>0</v>
      </c>
      <c r="II80" s="140" t="n">
        <v>0</v>
      </c>
      <c r="IJ80" s="140" t="n">
        <v>0</v>
      </c>
      <c r="IK80" s="140" t="n">
        <v>0</v>
      </c>
      <c r="IL80" s="140" t="n">
        <v>0</v>
      </c>
      <c r="IM80" s="140" t="n">
        <v>0</v>
      </c>
      <c r="IN80" s="140" t="n">
        <v>0</v>
      </c>
      <c r="IO80" s="140" t="n">
        <v>0</v>
      </c>
      <c r="IP80" s="140" t="n">
        <v>0</v>
      </c>
      <c r="IQ80" s="140" t="n">
        <v>0</v>
      </c>
      <c r="IR80" s="140" t="n">
        <v>0</v>
      </c>
      <c r="IS80" s="140" t="n">
        <v>0</v>
      </c>
      <c r="IT80" s="140" t="n">
        <v>0</v>
      </c>
      <c r="IU80" s="140" t="n">
        <v>0</v>
      </c>
      <c r="IV80" s="140" t="n">
        <v>0</v>
      </c>
      <c r="IW80" s="140" t="n">
        <v>0</v>
      </c>
      <c r="IX80" s="140" t="n">
        <v>0</v>
      </c>
      <c r="IY80" s="140" t="n">
        <v>0</v>
      </c>
      <c r="IZ80" s="140" t="n">
        <v>0</v>
      </c>
      <c r="JA80" s="140" t="n">
        <v>0</v>
      </c>
      <c r="JB80" s="140" t="n">
        <v>0</v>
      </c>
      <c r="JC80" s="140" t="n">
        <v>0</v>
      </c>
      <c r="JD80" s="140" t="n">
        <v>0</v>
      </c>
      <c r="JE80" s="140" t="n">
        <v>0</v>
      </c>
      <c r="JF80" s="140" t="n">
        <v>0</v>
      </c>
      <c r="JG80" s="140" t="n">
        <v>0</v>
      </c>
      <c r="JH80" s="140" t="n">
        <v>0</v>
      </c>
      <c r="JI80" s="140" t="n">
        <v>0</v>
      </c>
      <c r="JJ80" s="140" t="n">
        <v>0</v>
      </c>
      <c r="JK80" s="140" t="n">
        <v>0</v>
      </c>
      <c r="JL80" s="140" t="n">
        <v>0</v>
      </c>
      <c r="JM80" s="140" t="n">
        <v>0</v>
      </c>
      <c r="JN80" s="140" t="n">
        <v>0</v>
      </c>
      <c r="JO80" s="140" t="n">
        <v>0</v>
      </c>
      <c r="JP80" s="140" t="n">
        <v>0</v>
      </c>
    </row>
    <row r="81" customFormat="false" ht="14.9" hidden="false" customHeight="false" outlineLevel="0" collapsed="false">
      <c r="A81" s="76"/>
      <c r="B81" s="76"/>
      <c r="C81" s="76"/>
      <c r="D81" s="76"/>
      <c r="E81" s="76" t="s">
        <v>120</v>
      </c>
      <c r="F81" s="143" t="n">
        <v>0</v>
      </c>
      <c r="G81" s="143" t="n">
        <v>0</v>
      </c>
      <c r="H81" s="143" t="n">
        <v>0</v>
      </c>
      <c r="I81" s="143" t="n">
        <v>0</v>
      </c>
      <c r="J81" s="143" t="n">
        <v>0</v>
      </c>
      <c r="K81" s="143" t="n">
        <v>0</v>
      </c>
      <c r="L81" s="143" t="n">
        <v>0</v>
      </c>
      <c r="M81" s="143" t="n">
        <v>0</v>
      </c>
      <c r="N81" s="143" t="n">
        <v>116.802</v>
      </c>
      <c r="O81" s="143" t="n">
        <v>0</v>
      </c>
      <c r="P81" s="143" t="n">
        <v>0</v>
      </c>
      <c r="Q81" s="143" t="n">
        <v>0</v>
      </c>
      <c r="R81" s="143" t="n">
        <v>0</v>
      </c>
      <c r="S81" s="143" t="n">
        <v>0</v>
      </c>
      <c r="T81" s="143" t="n">
        <v>0</v>
      </c>
      <c r="U81" s="143" t="n">
        <v>0</v>
      </c>
      <c r="V81" s="143"/>
      <c r="W81" s="143" t="n">
        <v>510.9006</v>
      </c>
      <c r="X81" s="143" t="n">
        <v>0</v>
      </c>
      <c r="Y81" s="143" t="n">
        <v>0</v>
      </c>
      <c r="Z81" s="143" t="n">
        <v>0</v>
      </c>
      <c r="AA81" s="143" t="n">
        <v>0</v>
      </c>
      <c r="AB81" s="143" t="n">
        <v>0</v>
      </c>
      <c r="AC81" s="143" t="n">
        <v>0</v>
      </c>
      <c r="AD81" s="143" t="n">
        <v>0</v>
      </c>
      <c r="AE81" s="143" t="n">
        <v>0</v>
      </c>
      <c r="AF81" s="143" t="n">
        <v>0</v>
      </c>
      <c r="AG81" s="143" t="n">
        <v>0</v>
      </c>
      <c r="AH81" s="143" t="n">
        <v>0</v>
      </c>
      <c r="AI81" s="143" t="n">
        <v>0</v>
      </c>
      <c r="AJ81" s="143" t="n">
        <v>0</v>
      </c>
      <c r="AK81" s="143" t="n">
        <v>0</v>
      </c>
      <c r="AL81" s="143" t="n">
        <v>0</v>
      </c>
      <c r="AM81" s="143" t="n">
        <v>0</v>
      </c>
      <c r="AN81" s="143" t="n">
        <v>0</v>
      </c>
      <c r="AO81" s="143" t="n">
        <v>0</v>
      </c>
      <c r="AP81" s="143" t="n">
        <v>0</v>
      </c>
      <c r="AQ81" s="143" t="n">
        <v>0</v>
      </c>
      <c r="AR81" s="143" t="n">
        <v>0</v>
      </c>
      <c r="AS81" s="143" t="n">
        <v>0</v>
      </c>
      <c r="AT81" s="143" t="n">
        <v>0</v>
      </c>
      <c r="AU81" s="143" t="n">
        <v>0</v>
      </c>
      <c r="AV81" s="143" t="n">
        <v>0</v>
      </c>
      <c r="AW81" s="143" t="n">
        <v>0</v>
      </c>
      <c r="AX81" s="143" t="n">
        <v>0</v>
      </c>
      <c r="AY81" s="143" t="n">
        <v>0</v>
      </c>
      <c r="AZ81" s="143" t="n">
        <v>0</v>
      </c>
      <c r="BA81" s="143" t="n">
        <v>0</v>
      </c>
      <c r="BB81" s="143" t="n">
        <v>341.96</v>
      </c>
      <c r="BC81" s="143" t="n">
        <v>0</v>
      </c>
      <c r="BD81" s="143" t="n">
        <v>0</v>
      </c>
      <c r="BE81" s="143" t="n">
        <v>0</v>
      </c>
      <c r="BF81" s="143" t="n">
        <v>749.6855</v>
      </c>
      <c r="BG81" s="143" t="n">
        <v>0</v>
      </c>
      <c r="BH81" s="143" t="n">
        <v>0</v>
      </c>
      <c r="BI81" s="143" t="n">
        <v>0</v>
      </c>
      <c r="BJ81" s="143" t="n">
        <v>0</v>
      </c>
      <c r="BK81" s="143" t="n">
        <v>0</v>
      </c>
      <c r="BL81" s="143" t="n">
        <v>0</v>
      </c>
      <c r="BM81" s="143" t="n">
        <v>0</v>
      </c>
      <c r="BN81" s="143" t="n">
        <v>0</v>
      </c>
      <c r="BO81" s="143" t="n">
        <v>0</v>
      </c>
      <c r="BP81" s="143" t="n">
        <v>0</v>
      </c>
      <c r="BQ81" s="143" t="n">
        <v>0</v>
      </c>
      <c r="BR81" s="143" t="n">
        <v>0</v>
      </c>
      <c r="BS81" s="143" t="n">
        <v>0</v>
      </c>
      <c r="BT81" s="143" t="n">
        <v>0</v>
      </c>
      <c r="BU81" s="143" t="n">
        <v>0</v>
      </c>
      <c r="BV81" s="143" t="n">
        <v>0</v>
      </c>
      <c r="BW81" s="143" t="n">
        <v>0</v>
      </c>
      <c r="BX81" s="143" t="n">
        <v>0</v>
      </c>
      <c r="BY81" s="143" t="n">
        <v>0</v>
      </c>
      <c r="BZ81" s="143" t="n">
        <v>0</v>
      </c>
      <c r="CA81" s="143" t="n">
        <v>0</v>
      </c>
      <c r="CB81" s="143" t="n">
        <v>0</v>
      </c>
      <c r="CC81" s="143" t="n">
        <v>965.6456</v>
      </c>
      <c r="CD81" s="143" t="n">
        <v>0</v>
      </c>
      <c r="CE81" s="143" t="n">
        <v>3981.6813</v>
      </c>
      <c r="CF81" s="143" t="n">
        <v>0</v>
      </c>
      <c r="CG81" s="143" t="n">
        <v>0</v>
      </c>
      <c r="CH81" s="143" t="n">
        <v>0</v>
      </c>
      <c r="CI81" s="143" t="n">
        <v>664.7002</v>
      </c>
      <c r="CJ81" s="143" t="n">
        <v>282.8792</v>
      </c>
      <c r="CK81" s="143" t="n">
        <v>1006.3615</v>
      </c>
      <c r="CL81" s="143"/>
      <c r="CM81" s="143" t="n">
        <v>0</v>
      </c>
      <c r="CN81" s="143" t="n">
        <v>0</v>
      </c>
      <c r="CO81" s="143" t="n">
        <v>0</v>
      </c>
      <c r="CP81" s="143" t="n">
        <v>0</v>
      </c>
      <c r="CQ81" s="143" t="n">
        <v>0</v>
      </c>
      <c r="CR81" s="143" t="n">
        <v>0</v>
      </c>
      <c r="CS81" s="143" t="n">
        <v>0</v>
      </c>
      <c r="CT81" s="143" t="n">
        <v>0</v>
      </c>
      <c r="CU81" s="143" t="n">
        <v>0</v>
      </c>
      <c r="CV81" s="143" t="n">
        <v>0</v>
      </c>
      <c r="CW81" s="143" t="n">
        <v>0</v>
      </c>
      <c r="CX81" s="143" t="n">
        <v>0</v>
      </c>
      <c r="CY81" s="143" t="n">
        <v>0</v>
      </c>
      <c r="CZ81" s="143" t="n">
        <v>0</v>
      </c>
      <c r="DA81" s="143" t="n">
        <v>0</v>
      </c>
      <c r="DB81" s="143" t="n">
        <v>0</v>
      </c>
      <c r="DC81" s="143" t="n">
        <v>0</v>
      </c>
      <c r="DD81" s="143" t="n">
        <v>0</v>
      </c>
      <c r="DE81" s="143" t="n">
        <v>0</v>
      </c>
      <c r="DF81" s="143" t="n">
        <v>0</v>
      </c>
      <c r="DG81" s="143" t="n">
        <v>0</v>
      </c>
      <c r="DH81" s="143" t="n">
        <v>0</v>
      </c>
      <c r="DI81" s="143" t="n">
        <v>0</v>
      </c>
      <c r="DJ81" s="143" t="n">
        <v>0</v>
      </c>
      <c r="DK81" s="143" t="n">
        <v>0</v>
      </c>
      <c r="DL81" s="143" t="n">
        <v>0</v>
      </c>
      <c r="DM81" s="143" t="n">
        <v>0</v>
      </c>
      <c r="DN81" s="143" t="n">
        <v>0</v>
      </c>
      <c r="DO81" s="143" t="n">
        <v>0</v>
      </c>
      <c r="DP81" s="143"/>
      <c r="DQ81" s="143" t="n">
        <v>0</v>
      </c>
      <c r="DR81" s="143" t="n">
        <v>0</v>
      </c>
      <c r="DS81" s="143" t="n">
        <v>0</v>
      </c>
      <c r="DT81" s="143" t="n">
        <v>0</v>
      </c>
      <c r="DU81" s="143" t="n">
        <v>0</v>
      </c>
      <c r="DV81" s="143" t="n">
        <v>0</v>
      </c>
      <c r="DW81" s="143"/>
      <c r="DX81" s="143" t="n">
        <v>3053.0539</v>
      </c>
      <c r="DY81" s="143" t="n">
        <v>0</v>
      </c>
      <c r="DZ81" s="143" t="n">
        <v>0</v>
      </c>
      <c r="EA81" s="143" t="n">
        <v>1543.2284</v>
      </c>
      <c r="EB81" s="143" t="n">
        <v>5693.9533</v>
      </c>
      <c r="EC81" s="143" t="n">
        <v>0</v>
      </c>
      <c r="ED81" s="143" t="n">
        <v>6167.1353</v>
      </c>
      <c r="EE81" s="143" t="n">
        <v>0</v>
      </c>
      <c r="EF81" s="143" t="n">
        <v>0</v>
      </c>
      <c r="EG81" s="143" t="n">
        <v>0</v>
      </c>
      <c r="EH81" s="0"/>
      <c r="EI81" s="109" t="n">
        <f aca="false">ROUND(SUM(F81:EG81),5)</f>
        <v>25077.9868</v>
      </c>
      <c r="EK81" s="139" t="n">
        <v>73645</v>
      </c>
      <c r="EM81" s="140" t="n">
        <v>0</v>
      </c>
      <c r="EN81" s="140" t="n">
        <v>0</v>
      </c>
      <c r="EO81" s="140" t="n">
        <v>0</v>
      </c>
      <c r="EP81" s="140" t="n">
        <v>0</v>
      </c>
      <c r="EQ81" s="140" t="n">
        <v>0</v>
      </c>
      <c r="ER81" s="140" t="n">
        <v>0</v>
      </c>
      <c r="ES81" s="140" t="n">
        <v>0</v>
      </c>
      <c r="ET81" s="140" t="n">
        <v>0</v>
      </c>
      <c r="EU81" s="140" t="n">
        <v>0</v>
      </c>
      <c r="EV81" s="140" t="n">
        <v>0</v>
      </c>
      <c r="EW81" s="140" t="n">
        <v>0</v>
      </c>
      <c r="EX81" s="140" t="n">
        <v>0</v>
      </c>
      <c r="EY81" s="140" t="n">
        <v>0</v>
      </c>
      <c r="EZ81" s="140" t="n">
        <v>0</v>
      </c>
      <c r="FA81" s="140" t="n">
        <v>0</v>
      </c>
      <c r="FB81" s="140" t="n">
        <v>0</v>
      </c>
      <c r="FC81" s="140" t="n">
        <v>0</v>
      </c>
      <c r="FD81" s="140" t="n">
        <v>0</v>
      </c>
      <c r="FE81" s="140" t="n">
        <v>0</v>
      </c>
      <c r="FF81" s="140" t="n">
        <v>0</v>
      </c>
      <c r="FG81" s="140" t="n">
        <v>0</v>
      </c>
      <c r="FH81" s="140" t="n">
        <v>0</v>
      </c>
      <c r="FI81" s="140" t="n">
        <v>0</v>
      </c>
      <c r="FJ81" s="140" t="n">
        <v>0</v>
      </c>
      <c r="FK81" s="140" t="n">
        <v>0</v>
      </c>
      <c r="FL81" s="140" t="n">
        <v>0</v>
      </c>
      <c r="FM81" s="140" t="n">
        <v>0</v>
      </c>
      <c r="FN81" s="140" t="n">
        <v>0</v>
      </c>
      <c r="FO81" s="140" t="n">
        <v>0</v>
      </c>
      <c r="FP81" s="140" t="n">
        <v>0</v>
      </c>
      <c r="FQ81" s="140" t="n">
        <v>0</v>
      </c>
      <c r="FR81" s="140" t="n">
        <v>0</v>
      </c>
      <c r="FS81" s="140" t="n">
        <v>0</v>
      </c>
      <c r="FT81" s="140" t="n">
        <v>0</v>
      </c>
      <c r="FU81" s="140" t="n">
        <v>0</v>
      </c>
      <c r="FV81" s="140" t="n">
        <v>0</v>
      </c>
      <c r="FW81" s="140" t="n">
        <v>0</v>
      </c>
      <c r="FX81" s="140" t="n">
        <v>0</v>
      </c>
      <c r="FY81" s="140" t="n">
        <v>0</v>
      </c>
      <c r="FZ81" s="140" t="n">
        <v>0</v>
      </c>
      <c r="GA81" s="140" t="n">
        <v>0</v>
      </c>
      <c r="GB81" s="140" t="n">
        <v>0</v>
      </c>
      <c r="GC81" s="140" t="n">
        <v>0</v>
      </c>
      <c r="GD81" s="140" t="n">
        <v>0</v>
      </c>
      <c r="GE81" s="140" t="n">
        <v>0</v>
      </c>
      <c r="GF81" s="140" t="n">
        <v>0</v>
      </c>
      <c r="GG81" s="140" t="n">
        <v>0</v>
      </c>
      <c r="GH81" s="140" t="n">
        <v>0</v>
      </c>
      <c r="GI81" s="140" t="n">
        <v>0</v>
      </c>
      <c r="GJ81" s="140" t="n">
        <v>0</v>
      </c>
      <c r="GK81" s="140" t="n">
        <v>0</v>
      </c>
      <c r="GL81" s="140" t="n">
        <v>0</v>
      </c>
      <c r="GM81" s="140" t="n">
        <v>0</v>
      </c>
      <c r="GN81" s="140" t="n">
        <v>0</v>
      </c>
      <c r="GO81" s="140" t="n">
        <v>0</v>
      </c>
      <c r="GP81" s="140" t="n">
        <v>0</v>
      </c>
      <c r="GQ81" s="140" t="n">
        <v>0</v>
      </c>
      <c r="GR81" s="140" t="n">
        <v>0</v>
      </c>
      <c r="GS81" s="140" t="n">
        <v>0</v>
      </c>
      <c r="GT81" s="140" t="n">
        <v>0</v>
      </c>
      <c r="GU81" s="140" t="n">
        <v>0</v>
      </c>
      <c r="GV81" s="140" t="n">
        <v>0</v>
      </c>
      <c r="GW81" s="140" t="n">
        <v>0</v>
      </c>
      <c r="GX81" s="140" t="n">
        <v>0</v>
      </c>
      <c r="GY81" s="140" t="n">
        <v>0</v>
      </c>
      <c r="GZ81" s="140" t="n">
        <v>0</v>
      </c>
      <c r="HA81" s="140" t="n">
        <v>0</v>
      </c>
      <c r="HB81" s="140" t="n">
        <v>0</v>
      </c>
      <c r="HC81" s="140" t="n">
        <v>0</v>
      </c>
      <c r="HD81" s="140" t="n">
        <v>0</v>
      </c>
      <c r="HE81" s="140" t="n">
        <v>0</v>
      </c>
      <c r="HF81" s="140" t="n">
        <v>0</v>
      </c>
      <c r="HG81" s="140" t="n">
        <v>0</v>
      </c>
      <c r="HH81" s="140" t="n">
        <v>0</v>
      </c>
      <c r="HI81" s="140" t="n">
        <v>0</v>
      </c>
      <c r="HJ81" s="140" t="n">
        <v>0</v>
      </c>
      <c r="HK81" s="140" t="n">
        <v>0</v>
      </c>
      <c r="HL81" s="140" t="n">
        <v>0</v>
      </c>
      <c r="HM81" s="140" t="n">
        <v>0</v>
      </c>
      <c r="HN81" s="140" t="n">
        <v>0</v>
      </c>
      <c r="HO81" s="140" t="n">
        <v>0</v>
      </c>
      <c r="HP81" s="140" t="n">
        <v>0</v>
      </c>
      <c r="HQ81" s="140" t="n">
        <v>0</v>
      </c>
      <c r="HR81" s="140" t="n">
        <v>0</v>
      </c>
      <c r="HS81" s="140" t="n">
        <v>0</v>
      </c>
      <c r="HT81" s="140" t="n">
        <v>0</v>
      </c>
      <c r="HU81" s="140" t="n">
        <v>0</v>
      </c>
      <c r="HV81" s="140" t="n">
        <v>0</v>
      </c>
      <c r="HW81" s="140" t="n">
        <v>0</v>
      </c>
      <c r="HX81" s="140" t="n">
        <v>0</v>
      </c>
      <c r="HY81" s="140" t="n">
        <v>0</v>
      </c>
      <c r="HZ81" s="140" t="n">
        <v>0</v>
      </c>
      <c r="IA81" s="140" t="n">
        <v>0</v>
      </c>
      <c r="IB81" s="140" t="n">
        <v>0</v>
      </c>
      <c r="IC81" s="140" t="n">
        <v>0</v>
      </c>
      <c r="ID81" s="140" t="n">
        <v>0</v>
      </c>
      <c r="IE81" s="140" t="n">
        <v>0</v>
      </c>
      <c r="IF81" s="140" t="n">
        <v>0</v>
      </c>
      <c r="IG81" s="140" t="n">
        <v>0</v>
      </c>
      <c r="IH81" s="140" t="n">
        <v>0</v>
      </c>
      <c r="II81" s="140" t="n">
        <v>0</v>
      </c>
      <c r="IJ81" s="140" t="n">
        <v>0</v>
      </c>
      <c r="IK81" s="140" t="n">
        <v>0</v>
      </c>
      <c r="IL81" s="140" t="n">
        <v>0</v>
      </c>
      <c r="IM81" s="140" t="n">
        <v>0</v>
      </c>
      <c r="IN81" s="140" t="n">
        <v>0</v>
      </c>
      <c r="IO81" s="140" t="n">
        <v>0</v>
      </c>
      <c r="IP81" s="140" t="n">
        <v>0</v>
      </c>
      <c r="IQ81" s="140" t="n">
        <v>0</v>
      </c>
      <c r="IR81" s="140" t="n">
        <v>0</v>
      </c>
      <c r="IS81" s="140" t="n">
        <v>0</v>
      </c>
      <c r="IT81" s="140" t="n">
        <v>0</v>
      </c>
      <c r="IU81" s="140" t="n">
        <v>0</v>
      </c>
      <c r="IV81" s="140" t="n">
        <v>0</v>
      </c>
      <c r="IW81" s="140" t="n">
        <v>0</v>
      </c>
      <c r="IX81" s="140" t="n">
        <v>0</v>
      </c>
      <c r="IY81" s="140" t="n">
        <v>0</v>
      </c>
      <c r="IZ81" s="140" t="n">
        <v>0</v>
      </c>
      <c r="JA81" s="140" t="n">
        <v>0</v>
      </c>
      <c r="JB81" s="140" t="n">
        <v>0</v>
      </c>
      <c r="JC81" s="140" t="n">
        <v>0</v>
      </c>
      <c r="JD81" s="140" t="n">
        <v>0</v>
      </c>
      <c r="JE81" s="140" t="n">
        <v>0</v>
      </c>
      <c r="JF81" s="140" t="n">
        <v>0</v>
      </c>
      <c r="JG81" s="140" t="n">
        <v>0</v>
      </c>
      <c r="JH81" s="140" t="n">
        <v>0</v>
      </c>
      <c r="JI81" s="140" t="n">
        <v>0</v>
      </c>
      <c r="JJ81" s="140" t="n">
        <v>0</v>
      </c>
      <c r="JK81" s="140" t="n">
        <v>0</v>
      </c>
      <c r="JL81" s="140" t="n">
        <v>0</v>
      </c>
      <c r="JM81" s="140" t="n">
        <v>0</v>
      </c>
      <c r="JN81" s="140" t="n">
        <v>0</v>
      </c>
      <c r="JO81" s="140" t="n">
        <v>0</v>
      </c>
      <c r="JP81" s="140" t="n">
        <v>0</v>
      </c>
    </row>
    <row r="82" customFormat="false" ht="14.9" hidden="false" customHeight="false" outlineLevel="0" collapsed="false">
      <c r="A82" s="76"/>
      <c r="B82" s="76"/>
      <c r="C82" s="76"/>
      <c r="D82" s="76"/>
      <c r="E82" s="76" t="s">
        <v>121</v>
      </c>
      <c r="F82" s="141" t="n">
        <v>0</v>
      </c>
      <c r="G82" s="141" t="n">
        <v>0</v>
      </c>
      <c r="H82" s="141" t="n">
        <v>0</v>
      </c>
      <c r="I82" s="141" t="n">
        <v>0</v>
      </c>
      <c r="J82" s="141" t="n">
        <v>0</v>
      </c>
      <c r="K82" s="141" t="n">
        <v>0</v>
      </c>
      <c r="L82" s="141" t="n">
        <v>0</v>
      </c>
      <c r="M82" s="141" t="n">
        <v>0</v>
      </c>
      <c r="N82" s="141" t="n">
        <v>0</v>
      </c>
      <c r="O82" s="141" t="n">
        <v>0</v>
      </c>
      <c r="P82" s="141" t="n">
        <v>0</v>
      </c>
      <c r="Q82" s="141" t="n">
        <v>0</v>
      </c>
      <c r="R82" s="141" t="n">
        <v>0</v>
      </c>
      <c r="S82" s="141" t="n">
        <v>0</v>
      </c>
      <c r="T82" s="141" t="n">
        <v>0</v>
      </c>
      <c r="U82" s="141" t="n">
        <v>0</v>
      </c>
      <c r="V82" s="141" t="n">
        <v>0</v>
      </c>
      <c r="W82" s="141" t="n">
        <v>0</v>
      </c>
      <c r="X82" s="141" t="n">
        <v>0</v>
      </c>
      <c r="Y82" s="141" t="n">
        <v>0</v>
      </c>
      <c r="Z82" s="141" t="n">
        <v>0</v>
      </c>
      <c r="AA82" s="141" t="n">
        <v>0</v>
      </c>
      <c r="AB82" s="141" t="n">
        <v>0</v>
      </c>
      <c r="AC82" s="141" t="n">
        <v>0</v>
      </c>
      <c r="AD82" s="141" t="n">
        <v>0</v>
      </c>
      <c r="AE82" s="141" t="n">
        <v>0</v>
      </c>
      <c r="AF82" s="141" t="n">
        <v>0</v>
      </c>
      <c r="AG82" s="141" t="n">
        <v>0</v>
      </c>
      <c r="AH82" s="141" t="n">
        <v>0</v>
      </c>
      <c r="AI82" s="141" t="n">
        <v>0</v>
      </c>
      <c r="AJ82" s="141" t="n">
        <v>0</v>
      </c>
      <c r="AK82" s="141" t="n">
        <v>0</v>
      </c>
      <c r="AL82" s="141" t="n">
        <v>0</v>
      </c>
      <c r="AM82" s="141" t="n">
        <v>0</v>
      </c>
      <c r="AN82" s="141" t="n">
        <v>0</v>
      </c>
      <c r="AO82" s="141" t="n">
        <v>0</v>
      </c>
      <c r="AP82" s="141" t="n">
        <v>0</v>
      </c>
      <c r="AQ82" s="141" t="n">
        <v>0</v>
      </c>
      <c r="AR82" s="141" t="n">
        <v>0</v>
      </c>
      <c r="AS82" s="141" t="n">
        <v>0</v>
      </c>
      <c r="AT82" s="141" t="n">
        <v>0</v>
      </c>
      <c r="AU82" s="141" t="n">
        <v>0</v>
      </c>
      <c r="AV82" s="141" t="n">
        <v>0</v>
      </c>
      <c r="AW82" s="141" t="n">
        <v>0</v>
      </c>
      <c r="AX82" s="141" t="n">
        <v>0</v>
      </c>
      <c r="AY82" s="141" t="n">
        <v>0</v>
      </c>
      <c r="AZ82" s="141" t="n">
        <v>0</v>
      </c>
      <c r="BA82" s="141" t="n">
        <v>0</v>
      </c>
      <c r="BB82" s="141" t="n">
        <v>0</v>
      </c>
      <c r="BC82" s="141" t="n">
        <v>0</v>
      </c>
      <c r="BD82" s="141" t="n">
        <v>0</v>
      </c>
      <c r="BE82" s="141" t="n">
        <v>0</v>
      </c>
      <c r="BF82" s="141" t="n">
        <v>0</v>
      </c>
      <c r="BG82" s="141" t="n">
        <v>0</v>
      </c>
      <c r="BH82" s="141" t="n">
        <v>0</v>
      </c>
      <c r="BI82" s="141" t="n">
        <v>0</v>
      </c>
      <c r="BJ82" s="141" t="n">
        <v>0</v>
      </c>
      <c r="BK82" s="141" t="n">
        <v>0</v>
      </c>
      <c r="BL82" s="141" t="n">
        <v>0</v>
      </c>
      <c r="BM82" s="141" t="n">
        <v>0</v>
      </c>
      <c r="BN82" s="141" t="n">
        <v>0</v>
      </c>
      <c r="BO82" s="141" t="n">
        <v>0</v>
      </c>
      <c r="BP82" s="141" t="n">
        <v>0</v>
      </c>
      <c r="BQ82" s="141" t="n">
        <v>0</v>
      </c>
      <c r="BR82" s="141" t="n">
        <v>0</v>
      </c>
      <c r="BS82" s="141" t="n">
        <v>0</v>
      </c>
      <c r="BT82" s="141" t="n">
        <v>0</v>
      </c>
      <c r="BU82" s="141" t="n">
        <v>0</v>
      </c>
      <c r="BV82" s="141" t="n">
        <v>0</v>
      </c>
      <c r="BW82" s="141" t="n">
        <v>0</v>
      </c>
      <c r="BX82" s="141" t="n">
        <v>0</v>
      </c>
      <c r="BY82" s="141" t="n">
        <v>0</v>
      </c>
      <c r="BZ82" s="141" t="n">
        <v>0</v>
      </c>
      <c r="CA82" s="141" t="n">
        <v>0</v>
      </c>
      <c r="CB82" s="141" t="n">
        <v>0</v>
      </c>
      <c r="CC82" s="141" t="n">
        <v>0</v>
      </c>
      <c r="CD82" s="141" t="n">
        <v>0</v>
      </c>
      <c r="CE82" s="141" t="n">
        <v>0</v>
      </c>
      <c r="CF82" s="141" t="n">
        <v>0</v>
      </c>
      <c r="CG82" s="141" t="n">
        <v>0</v>
      </c>
      <c r="CH82" s="141" t="n">
        <v>0</v>
      </c>
      <c r="CI82" s="141" t="n">
        <v>0</v>
      </c>
      <c r="CJ82" s="141" t="n">
        <v>0</v>
      </c>
      <c r="CK82" s="141" t="n">
        <v>0</v>
      </c>
      <c r="CL82" s="141" t="n">
        <v>0</v>
      </c>
      <c r="CM82" s="141" t="n">
        <v>0</v>
      </c>
      <c r="CN82" s="141" t="n">
        <v>0</v>
      </c>
      <c r="CO82" s="141" t="n">
        <v>0</v>
      </c>
      <c r="CP82" s="141" t="n">
        <v>0</v>
      </c>
      <c r="CQ82" s="141" t="n">
        <v>0</v>
      </c>
      <c r="CR82" s="141" t="n">
        <v>0</v>
      </c>
      <c r="CS82" s="141" t="n">
        <v>0</v>
      </c>
      <c r="CT82" s="141" t="n">
        <v>0</v>
      </c>
      <c r="CU82" s="141" t="n">
        <v>0</v>
      </c>
      <c r="CV82" s="141" t="n">
        <v>0</v>
      </c>
      <c r="CW82" s="141" t="n">
        <v>0</v>
      </c>
      <c r="CX82" s="141" t="n">
        <v>0</v>
      </c>
      <c r="CY82" s="141" t="n">
        <v>0</v>
      </c>
      <c r="CZ82" s="141" t="n">
        <v>0</v>
      </c>
      <c r="DA82" s="141" t="n">
        <v>0</v>
      </c>
      <c r="DB82" s="141" t="n">
        <v>0</v>
      </c>
      <c r="DC82" s="141" t="n">
        <v>0</v>
      </c>
      <c r="DD82" s="141" t="n">
        <v>0</v>
      </c>
      <c r="DE82" s="141" t="n">
        <v>0</v>
      </c>
      <c r="DF82" s="141" t="n">
        <v>0</v>
      </c>
      <c r="DG82" s="141" t="n">
        <v>0</v>
      </c>
      <c r="DH82" s="141" t="n">
        <v>0</v>
      </c>
      <c r="DI82" s="141" t="n">
        <v>0</v>
      </c>
      <c r="DJ82" s="141" t="n">
        <v>0</v>
      </c>
      <c r="DK82" s="141" t="n">
        <v>0</v>
      </c>
      <c r="DL82" s="141" t="n">
        <v>0</v>
      </c>
      <c r="DM82" s="141" t="n">
        <v>0</v>
      </c>
      <c r="DN82" s="141" t="n">
        <v>0</v>
      </c>
      <c r="DO82" s="141" t="n">
        <v>0</v>
      </c>
      <c r="DP82" s="141" t="n">
        <v>0</v>
      </c>
      <c r="DQ82" s="141" t="n">
        <v>0</v>
      </c>
      <c r="DR82" s="141" t="n">
        <v>0</v>
      </c>
      <c r="DS82" s="141" t="n">
        <v>0</v>
      </c>
      <c r="DT82" s="141" t="n">
        <v>0</v>
      </c>
      <c r="DU82" s="141" t="n">
        <v>0</v>
      </c>
      <c r="DV82" s="141" t="n">
        <v>0</v>
      </c>
      <c r="DW82" s="141" t="n">
        <v>0</v>
      </c>
      <c r="DX82" s="141" t="n">
        <v>0</v>
      </c>
      <c r="DY82" s="141" t="n">
        <v>0</v>
      </c>
      <c r="DZ82" s="141" t="n">
        <v>0</v>
      </c>
      <c r="EA82" s="141" t="n">
        <v>0</v>
      </c>
      <c r="EB82" s="141" t="n">
        <v>0</v>
      </c>
      <c r="EC82" s="141" t="n">
        <v>0</v>
      </c>
      <c r="ED82" s="141" t="n">
        <v>0</v>
      </c>
      <c r="EE82" s="141" t="n">
        <v>0</v>
      </c>
      <c r="EF82" s="141" t="n">
        <v>0</v>
      </c>
      <c r="EG82" s="141" t="n">
        <v>0</v>
      </c>
      <c r="EH82" s="0"/>
      <c r="EI82" s="109" t="n">
        <f aca="false">ROUND(SUM(F82:EG82),5)</f>
        <v>0</v>
      </c>
      <c r="EK82" s="139" t="n">
        <v>30395.3</v>
      </c>
      <c r="EM82" s="140" t="n">
        <v>0</v>
      </c>
      <c r="EN82" s="140" t="n">
        <v>0</v>
      </c>
      <c r="EO82" s="140" t="n">
        <v>0</v>
      </c>
      <c r="EP82" s="140" t="n">
        <v>0</v>
      </c>
      <c r="EQ82" s="140" t="n">
        <v>0</v>
      </c>
      <c r="ER82" s="140" t="n">
        <v>0</v>
      </c>
      <c r="ES82" s="140" t="n">
        <v>0</v>
      </c>
      <c r="ET82" s="140" t="n">
        <v>0</v>
      </c>
      <c r="EU82" s="140" t="n">
        <v>0</v>
      </c>
      <c r="EV82" s="140" t="n">
        <v>0</v>
      </c>
      <c r="EW82" s="140" t="n">
        <v>0</v>
      </c>
      <c r="EX82" s="140" t="n">
        <v>0</v>
      </c>
      <c r="EY82" s="140" t="n">
        <v>0</v>
      </c>
      <c r="EZ82" s="140" t="n">
        <v>0</v>
      </c>
      <c r="FA82" s="140" t="n">
        <v>0</v>
      </c>
      <c r="FB82" s="140" t="n">
        <v>0</v>
      </c>
      <c r="FC82" s="140" t="n">
        <v>0</v>
      </c>
      <c r="FD82" s="140" t="n">
        <v>0</v>
      </c>
      <c r="FE82" s="140" t="n">
        <v>0</v>
      </c>
      <c r="FF82" s="140" t="n">
        <v>0</v>
      </c>
      <c r="FG82" s="140" t="n">
        <v>0</v>
      </c>
      <c r="FH82" s="140" t="n">
        <v>0</v>
      </c>
      <c r="FI82" s="140" t="n">
        <v>0</v>
      </c>
      <c r="FJ82" s="140" t="n">
        <v>0</v>
      </c>
      <c r="FK82" s="140" t="n">
        <v>0</v>
      </c>
      <c r="FL82" s="140" t="n">
        <v>0</v>
      </c>
      <c r="FM82" s="140" t="n">
        <v>0</v>
      </c>
      <c r="FN82" s="140" t="n">
        <v>0</v>
      </c>
      <c r="FO82" s="140" t="n">
        <v>0</v>
      </c>
      <c r="FP82" s="140" t="n">
        <v>0</v>
      </c>
      <c r="FQ82" s="140" t="n">
        <v>0</v>
      </c>
      <c r="FR82" s="140" t="n">
        <v>0</v>
      </c>
      <c r="FS82" s="140" t="n">
        <v>0</v>
      </c>
      <c r="FT82" s="140" t="n">
        <v>0</v>
      </c>
      <c r="FU82" s="140" t="n">
        <v>0</v>
      </c>
      <c r="FV82" s="140" t="n">
        <v>0</v>
      </c>
      <c r="FW82" s="140" t="n">
        <v>0</v>
      </c>
      <c r="FX82" s="140" t="n">
        <v>0</v>
      </c>
      <c r="FY82" s="140" t="n">
        <v>0</v>
      </c>
      <c r="FZ82" s="140" t="n">
        <v>0</v>
      </c>
      <c r="GA82" s="140" t="n">
        <v>0</v>
      </c>
      <c r="GB82" s="140" t="n">
        <v>0</v>
      </c>
      <c r="GC82" s="140" t="n">
        <v>0</v>
      </c>
      <c r="GD82" s="140" t="n">
        <v>0</v>
      </c>
      <c r="GE82" s="140" t="n">
        <v>0</v>
      </c>
      <c r="GF82" s="140" t="n">
        <v>0</v>
      </c>
      <c r="GG82" s="140" t="n">
        <v>0</v>
      </c>
      <c r="GH82" s="140" t="n">
        <v>0</v>
      </c>
      <c r="GI82" s="140" t="n">
        <v>0</v>
      </c>
      <c r="GJ82" s="140" t="n">
        <v>0</v>
      </c>
      <c r="GK82" s="140" t="n">
        <v>0</v>
      </c>
      <c r="GL82" s="140" t="n">
        <v>0</v>
      </c>
      <c r="GM82" s="140" t="n">
        <v>0</v>
      </c>
      <c r="GN82" s="140" t="n">
        <v>0</v>
      </c>
      <c r="GO82" s="140" t="n">
        <v>0</v>
      </c>
      <c r="GP82" s="140" t="n">
        <v>0</v>
      </c>
      <c r="GQ82" s="140" t="n">
        <v>0</v>
      </c>
      <c r="GR82" s="140" t="n">
        <v>0</v>
      </c>
      <c r="GS82" s="140" t="n">
        <v>0</v>
      </c>
      <c r="GT82" s="140" t="n">
        <v>0</v>
      </c>
      <c r="GU82" s="140" t="n">
        <v>0</v>
      </c>
      <c r="GV82" s="140" t="n">
        <v>0</v>
      </c>
      <c r="GW82" s="140" t="n">
        <v>0</v>
      </c>
      <c r="GX82" s="140" t="n">
        <v>0</v>
      </c>
      <c r="GY82" s="140" t="n">
        <v>0</v>
      </c>
      <c r="GZ82" s="140" t="n">
        <v>0</v>
      </c>
      <c r="HA82" s="140" t="n">
        <v>0</v>
      </c>
      <c r="HB82" s="140" t="n">
        <v>0</v>
      </c>
      <c r="HC82" s="140" t="n">
        <v>0</v>
      </c>
      <c r="HD82" s="140" t="n">
        <v>0</v>
      </c>
      <c r="HE82" s="140" t="n">
        <v>0</v>
      </c>
      <c r="HF82" s="140" t="n">
        <v>0</v>
      </c>
      <c r="HG82" s="140" t="n">
        <v>0</v>
      </c>
      <c r="HH82" s="140" t="n">
        <v>0</v>
      </c>
      <c r="HI82" s="140" t="n">
        <v>0</v>
      </c>
      <c r="HJ82" s="140" t="n">
        <v>0</v>
      </c>
      <c r="HK82" s="140" t="n">
        <v>0</v>
      </c>
      <c r="HL82" s="140" t="n">
        <v>0</v>
      </c>
      <c r="HM82" s="140" t="n">
        <v>0</v>
      </c>
      <c r="HN82" s="140" t="n">
        <v>0</v>
      </c>
      <c r="HO82" s="140" t="n">
        <v>0</v>
      </c>
      <c r="HP82" s="140" t="n">
        <v>0</v>
      </c>
      <c r="HQ82" s="140" t="n">
        <v>0</v>
      </c>
      <c r="HR82" s="140" t="n">
        <v>0</v>
      </c>
      <c r="HS82" s="140" t="n">
        <v>0</v>
      </c>
      <c r="HT82" s="140" t="n">
        <v>0</v>
      </c>
      <c r="HU82" s="140" t="n">
        <v>0</v>
      </c>
      <c r="HV82" s="140" t="n">
        <v>0</v>
      </c>
      <c r="HW82" s="140" t="n">
        <v>0</v>
      </c>
      <c r="HX82" s="140" t="n">
        <v>0</v>
      </c>
      <c r="HY82" s="140" t="n">
        <v>0</v>
      </c>
      <c r="HZ82" s="140" t="n">
        <v>0</v>
      </c>
      <c r="IA82" s="140" t="n">
        <v>0</v>
      </c>
      <c r="IB82" s="140" t="n">
        <v>0</v>
      </c>
      <c r="IC82" s="140" t="n">
        <v>0</v>
      </c>
      <c r="ID82" s="140" t="n">
        <v>0</v>
      </c>
      <c r="IE82" s="140" t="n">
        <v>0</v>
      </c>
      <c r="IF82" s="140" t="n">
        <v>0</v>
      </c>
      <c r="IG82" s="140" t="n">
        <v>0</v>
      </c>
      <c r="IH82" s="140" t="n">
        <v>0</v>
      </c>
      <c r="II82" s="140" t="n">
        <v>0</v>
      </c>
      <c r="IJ82" s="140" t="n">
        <v>0</v>
      </c>
      <c r="IK82" s="140" t="n">
        <v>0</v>
      </c>
      <c r="IL82" s="140" t="n">
        <v>0</v>
      </c>
      <c r="IM82" s="140" t="n">
        <v>0</v>
      </c>
      <c r="IN82" s="140" t="n">
        <v>0</v>
      </c>
      <c r="IO82" s="140" t="n">
        <v>0</v>
      </c>
      <c r="IP82" s="140" t="n">
        <v>0</v>
      </c>
      <c r="IQ82" s="140" t="n">
        <v>0</v>
      </c>
      <c r="IR82" s="140" t="n">
        <v>0</v>
      </c>
      <c r="IS82" s="140" t="n">
        <v>0</v>
      </c>
      <c r="IT82" s="140" t="n">
        <v>0</v>
      </c>
      <c r="IU82" s="140" t="n">
        <v>0</v>
      </c>
      <c r="IV82" s="140" t="n">
        <v>0</v>
      </c>
      <c r="IW82" s="140" t="n">
        <v>0</v>
      </c>
      <c r="IX82" s="140" t="n">
        <v>0</v>
      </c>
      <c r="IY82" s="140" t="n">
        <v>0</v>
      </c>
      <c r="IZ82" s="140" t="n">
        <v>0</v>
      </c>
      <c r="JA82" s="140" t="n">
        <v>0</v>
      </c>
      <c r="JB82" s="140" t="n">
        <v>0</v>
      </c>
      <c r="JC82" s="140" t="n">
        <v>0</v>
      </c>
      <c r="JD82" s="140" t="n">
        <v>0</v>
      </c>
      <c r="JE82" s="140" t="n">
        <v>0</v>
      </c>
      <c r="JF82" s="140" t="n">
        <v>0</v>
      </c>
      <c r="JG82" s="140" t="n">
        <v>0</v>
      </c>
      <c r="JH82" s="140" t="n">
        <v>0</v>
      </c>
      <c r="JI82" s="140" t="n">
        <v>0</v>
      </c>
      <c r="JJ82" s="140" t="n">
        <v>0</v>
      </c>
      <c r="JK82" s="140" t="n">
        <v>0</v>
      </c>
      <c r="JL82" s="140" t="n">
        <v>0</v>
      </c>
      <c r="JM82" s="140" t="n">
        <v>0</v>
      </c>
      <c r="JN82" s="140" t="n">
        <v>0</v>
      </c>
      <c r="JO82" s="140" t="n">
        <v>0</v>
      </c>
      <c r="JP82" s="140" t="n">
        <v>0</v>
      </c>
    </row>
    <row r="83" customFormat="false" ht="14.9" hidden="false" customHeight="false" outlineLevel="0" collapsed="false">
      <c r="A83" s="76"/>
      <c r="B83" s="76"/>
      <c r="C83" s="76"/>
      <c r="D83" s="76"/>
      <c r="E83" s="76" t="s">
        <v>122</v>
      </c>
      <c r="F83" s="142" t="n">
        <v>0</v>
      </c>
      <c r="G83" s="142" t="n">
        <v>0</v>
      </c>
      <c r="H83" s="142" t="n">
        <v>0</v>
      </c>
      <c r="I83" s="142" t="n">
        <v>0</v>
      </c>
      <c r="J83" s="142" t="n">
        <v>0</v>
      </c>
      <c r="K83" s="142" t="n">
        <v>0</v>
      </c>
      <c r="L83" s="142" t="n">
        <v>0</v>
      </c>
      <c r="M83" s="142" t="n">
        <v>0</v>
      </c>
      <c r="N83" s="142" t="n">
        <v>0</v>
      </c>
      <c r="O83" s="142" t="n">
        <v>0</v>
      </c>
      <c r="P83" s="142" t="n">
        <v>0</v>
      </c>
      <c r="Q83" s="142" t="n">
        <v>0</v>
      </c>
      <c r="R83" s="142" t="n">
        <v>0</v>
      </c>
      <c r="S83" s="142" t="n">
        <v>0</v>
      </c>
      <c r="T83" s="142" t="n">
        <v>0</v>
      </c>
      <c r="U83" s="142" t="n">
        <v>0</v>
      </c>
      <c r="V83" s="142" t="n">
        <v>0</v>
      </c>
      <c r="W83" s="142" t="n">
        <v>0</v>
      </c>
      <c r="X83" s="142" t="n">
        <v>0</v>
      </c>
      <c r="Y83" s="142" t="n">
        <v>0</v>
      </c>
      <c r="Z83" s="142" t="n">
        <v>0</v>
      </c>
      <c r="AA83" s="142" t="n">
        <v>0</v>
      </c>
      <c r="AB83" s="142" t="n">
        <v>0</v>
      </c>
      <c r="AC83" s="142" t="n">
        <v>0</v>
      </c>
      <c r="AD83" s="142" t="n">
        <v>0</v>
      </c>
      <c r="AE83" s="142" t="n">
        <v>0</v>
      </c>
      <c r="AF83" s="142" t="n">
        <v>0</v>
      </c>
      <c r="AG83" s="142" t="n">
        <v>0</v>
      </c>
      <c r="AH83" s="142" t="n">
        <v>0</v>
      </c>
      <c r="AI83" s="142" t="n">
        <v>0</v>
      </c>
      <c r="AJ83" s="142" t="n">
        <v>0</v>
      </c>
      <c r="AK83" s="142" t="n">
        <v>0</v>
      </c>
      <c r="AL83" s="142" t="n">
        <v>0</v>
      </c>
      <c r="AM83" s="142" t="n">
        <v>0</v>
      </c>
      <c r="AN83" s="142" t="n">
        <v>0</v>
      </c>
      <c r="AO83" s="142" t="n">
        <v>0</v>
      </c>
      <c r="AP83" s="142" t="n">
        <v>0</v>
      </c>
      <c r="AQ83" s="142" t="n">
        <v>0</v>
      </c>
      <c r="AR83" s="142" t="n">
        <v>0</v>
      </c>
      <c r="AS83" s="142" t="n">
        <v>0</v>
      </c>
      <c r="AT83" s="142" t="n">
        <v>0</v>
      </c>
      <c r="AU83" s="142" t="n">
        <v>0</v>
      </c>
      <c r="AV83" s="142" t="n">
        <v>0</v>
      </c>
      <c r="AW83" s="142" t="n">
        <v>0</v>
      </c>
      <c r="AX83" s="142" t="n">
        <v>0</v>
      </c>
      <c r="AY83" s="142" t="n">
        <v>0</v>
      </c>
      <c r="AZ83" s="142" t="n">
        <v>0</v>
      </c>
      <c r="BA83" s="142" t="n">
        <v>0</v>
      </c>
      <c r="BB83" s="142" t="n">
        <v>0</v>
      </c>
      <c r="BC83" s="142" t="n">
        <v>0</v>
      </c>
      <c r="BD83" s="142" t="n">
        <v>0</v>
      </c>
      <c r="BE83" s="142" t="n">
        <v>0</v>
      </c>
      <c r="BF83" s="142" t="n">
        <v>0</v>
      </c>
      <c r="BG83" s="142" t="n">
        <v>0</v>
      </c>
      <c r="BH83" s="142" t="n">
        <v>0</v>
      </c>
      <c r="BI83" s="142" t="n">
        <v>0</v>
      </c>
      <c r="BJ83" s="142" t="n">
        <v>0</v>
      </c>
      <c r="BK83" s="142" t="n">
        <v>0</v>
      </c>
      <c r="BL83" s="142" t="n">
        <v>0</v>
      </c>
      <c r="BM83" s="142" t="n">
        <v>0</v>
      </c>
      <c r="BN83" s="142" t="n">
        <v>0</v>
      </c>
      <c r="BO83" s="142" t="n">
        <v>0</v>
      </c>
      <c r="BP83" s="142" t="n">
        <v>0</v>
      </c>
      <c r="BQ83" s="142" t="n">
        <v>0</v>
      </c>
      <c r="BR83" s="142" t="n">
        <v>0</v>
      </c>
      <c r="BS83" s="142" t="n">
        <v>0</v>
      </c>
      <c r="BT83" s="142" t="n">
        <v>0</v>
      </c>
      <c r="BU83" s="142" t="n">
        <v>0</v>
      </c>
      <c r="BV83" s="142" t="n">
        <v>0</v>
      </c>
      <c r="BW83" s="142" t="n">
        <v>0</v>
      </c>
      <c r="BX83" s="142" t="n">
        <v>0</v>
      </c>
      <c r="BY83" s="142" t="n">
        <v>0</v>
      </c>
      <c r="BZ83" s="142" t="n">
        <v>0</v>
      </c>
      <c r="CA83" s="142" t="n">
        <v>0</v>
      </c>
      <c r="CB83" s="142" t="n">
        <v>0</v>
      </c>
      <c r="CC83" s="142" t="n">
        <v>0</v>
      </c>
      <c r="CD83" s="142" t="n">
        <v>0</v>
      </c>
      <c r="CE83" s="142" t="n">
        <v>0</v>
      </c>
      <c r="CF83" s="142" t="n">
        <v>0</v>
      </c>
      <c r="CG83" s="142" t="n">
        <v>0</v>
      </c>
      <c r="CH83" s="142" t="n">
        <v>0</v>
      </c>
      <c r="CI83" s="142" t="n">
        <v>0</v>
      </c>
      <c r="CJ83" s="142" t="n">
        <v>0</v>
      </c>
      <c r="CK83" s="142" t="n">
        <v>0</v>
      </c>
      <c r="CL83" s="142" t="n">
        <v>0</v>
      </c>
      <c r="CM83" s="142" t="n">
        <v>0</v>
      </c>
      <c r="CN83" s="142" t="n">
        <v>0</v>
      </c>
      <c r="CO83" s="142" t="n">
        <v>0</v>
      </c>
      <c r="CP83" s="142" t="n">
        <v>0</v>
      </c>
      <c r="CQ83" s="142" t="n">
        <v>0</v>
      </c>
      <c r="CR83" s="142" t="n">
        <v>0</v>
      </c>
      <c r="CS83" s="142" t="n">
        <v>0</v>
      </c>
      <c r="CT83" s="142" t="n">
        <v>0</v>
      </c>
      <c r="CU83" s="142" t="n">
        <v>0</v>
      </c>
      <c r="CV83" s="142" t="n">
        <v>0</v>
      </c>
      <c r="CW83" s="142" t="n">
        <v>0</v>
      </c>
      <c r="CX83" s="142" t="n">
        <v>0</v>
      </c>
      <c r="CY83" s="142" t="n">
        <v>0</v>
      </c>
      <c r="CZ83" s="142" t="n">
        <v>0</v>
      </c>
      <c r="DA83" s="142" t="n">
        <v>0</v>
      </c>
      <c r="DB83" s="142" t="n">
        <v>0</v>
      </c>
      <c r="DC83" s="142" t="n">
        <v>0</v>
      </c>
      <c r="DD83" s="142" t="n">
        <v>0</v>
      </c>
      <c r="DE83" s="142" t="n">
        <v>0</v>
      </c>
      <c r="DF83" s="142" t="n">
        <v>0</v>
      </c>
      <c r="DG83" s="142" t="n">
        <v>0</v>
      </c>
      <c r="DH83" s="142" t="n">
        <v>0</v>
      </c>
      <c r="DI83" s="142" t="n">
        <v>0</v>
      </c>
      <c r="DJ83" s="142" t="n">
        <v>0</v>
      </c>
      <c r="DK83" s="142" t="n">
        <v>0</v>
      </c>
      <c r="DL83" s="142" t="n">
        <v>0</v>
      </c>
      <c r="DM83" s="142" t="n">
        <v>0</v>
      </c>
      <c r="DN83" s="142" t="n">
        <v>0</v>
      </c>
      <c r="DO83" s="142" t="n">
        <v>0</v>
      </c>
      <c r="DP83" s="142" t="n">
        <v>0</v>
      </c>
      <c r="DQ83" s="142" t="n">
        <v>0</v>
      </c>
      <c r="DR83" s="142" t="n">
        <v>0</v>
      </c>
      <c r="DS83" s="142" t="n">
        <v>0</v>
      </c>
      <c r="DT83" s="142" t="n">
        <v>0</v>
      </c>
      <c r="DU83" s="142" t="n">
        <v>0</v>
      </c>
      <c r="DV83" s="142" t="n">
        <v>0</v>
      </c>
      <c r="DW83" s="142" t="n">
        <v>0</v>
      </c>
      <c r="DX83" s="142" t="n">
        <v>0</v>
      </c>
      <c r="DY83" s="142" t="n">
        <v>0</v>
      </c>
      <c r="DZ83" s="142" t="n">
        <v>0</v>
      </c>
      <c r="EA83" s="142" t="n">
        <v>0</v>
      </c>
      <c r="EB83" s="142" t="n">
        <v>0</v>
      </c>
      <c r="EC83" s="142" t="n">
        <v>0</v>
      </c>
      <c r="ED83" s="142" t="n">
        <v>0</v>
      </c>
      <c r="EE83" s="142" t="n">
        <v>0</v>
      </c>
      <c r="EF83" s="142" t="n">
        <v>0</v>
      </c>
      <c r="EG83" s="142" t="n">
        <v>0</v>
      </c>
      <c r="EH83" s="0"/>
      <c r="EI83" s="113" t="n">
        <f aca="false">ROUND(SUM(F83:EG83),5)</f>
        <v>0</v>
      </c>
      <c r="EK83" s="139" t="n">
        <v>232908.75</v>
      </c>
      <c r="EM83" s="140" t="n">
        <v>0</v>
      </c>
      <c r="EN83" s="140" t="n">
        <v>0</v>
      </c>
      <c r="EO83" s="140" t="n">
        <v>0</v>
      </c>
      <c r="EP83" s="140" t="n">
        <v>0</v>
      </c>
      <c r="EQ83" s="140" t="n">
        <v>0</v>
      </c>
      <c r="ER83" s="140" t="n">
        <v>0</v>
      </c>
      <c r="ES83" s="140" t="n">
        <v>0</v>
      </c>
      <c r="ET83" s="140" t="n">
        <v>0</v>
      </c>
      <c r="EU83" s="140" t="n">
        <v>0</v>
      </c>
      <c r="EV83" s="140" t="n">
        <v>0</v>
      </c>
      <c r="EW83" s="140" t="n">
        <v>0</v>
      </c>
      <c r="EX83" s="140" t="n">
        <v>0</v>
      </c>
      <c r="EY83" s="140" t="n">
        <v>0</v>
      </c>
      <c r="EZ83" s="140" t="n">
        <v>0</v>
      </c>
      <c r="FA83" s="140" t="n">
        <v>0</v>
      </c>
      <c r="FB83" s="140" t="n">
        <v>0</v>
      </c>
      <c r="FC83" s="140" t="n">
        <v>0</v>
      </c>
      <c r="FD83" s="140" t="n">
        <v>0</v>
      </c>
      <c r="FE83" s="140" t="n">
        <v>0</v>
      </c>
      <c r="FF83" s="140" t="n">
        <v>0</v>
      </c>
      <c r="FG83" s="140" t="n">
        <v>0</v>
      </c>
      <c r="FH83" s="140" t="n">
        <v>0</v>
      </c>
      <c r="FI83" s="140" t="n">
        <v>0</v>
      </c>
      <c r="FJ83" s="140" t="n">
        <v>0</v>
      </c>
      <c r="FK83" s="140" t="n">
        <v>0</v>
      </c>
      <c r="FL83" s="140" t="n">
        <v>0</v>
      </c>
      <c r="FM83" s="140" t="n">
        <v>0</v>
      </c>
      <c r="FN83" s="140" t="n">
        <v>0</v>
      </c>
      <c r="FO83" s="140" t="n">
        <v>0</v>
      </c>
      <c r="FP83" s="140" t="n">
        <v>0</v>
      </c>
      <c r="FQ83" s="140" t="n">
        <v>0</v>
      </c>
      <c r="FR83" s="140" t="n">
        <v>0</v>
      </c>
      <c r="FS83" s="140" t="n">
        <v>0</v>
      </c>
      <c r="FT83" s="140" t="n">
        <v>0</v>
      </c>
      <c r="FU83" s="140" t="n">
        <v>0</v>
      </c>
      <c r="FV83" s="140" t="n">
        <v>0</v>
      </c>
      <c r="FW83" s="140" t="n">
        <v>0</v>
      </c>
      <c r="FX83" s="140" t="n">
        <v>0</v>
      </c>
      <c r="FY83" s="140" t="n">
        <v>0</v>
      </c>
      <c r="FZ83" s="140" t="n">
        <v>0</v>
      </c>
      <c r="GA83" s="140" t="n">
        <v>0</v>
      </c>
      <c r="GB83" s="140" t="n">
        <v>0</v>
      </c>
      <c r="GC83" s="140" t="n">
        <v>0</v>
      </c>
      <c r="GD83" s="140" t="n">
        <v>0</v>
      </c>
      <c r="GE83" s="140" t="n">
        <v>0</v>
      </c>
      <c r="GF83" s="140" t="n">
        <v>0</v>
      </c>
      <c r="GG83" s="140" t="n">
        <v>0</v>
      </c>
      <c r="GH83" s="140" t="n">
        <v>0</v>
      </c>
      <c r="GI83" s="140" t="n">
        <v>0</v>
      </c>
      <c r="GJ83" s="140" t="n">
        <v>0</v>
      </c>
      <c r="GK83" s="140" t="n">
        <v>0</v>
      </c>
      <c r="GL83" s="140" t="n">
        <v>0</v>
      </c>
      <c r="GM83" s="140" t="n">
        <v>0</v>
      </c>
      <c r="GN83" s="140" t="n">
        <v>0</v>
      </c>
      <c r="GO83" s="140" t="n">
        <v>0</v>
      </c>
      <c r="GP83" s="140" t="n">
        <v>0</v>
      </c>
      <c r="GQ83" s="140" t="n">
        <v>0</v>
      </c>
      <c r="GR83" s="140" t="n">
        <v>0</v>
      </c>
      <c r="GS83" s="140" t="n">
        <v>0</v>
      </c>
      <c r="GT83" s="140" t="n">
        <v>0</v>
      </c>
      <c r="GU83" s="140" t="n">
        <v>0</v>
      </c>
      <c r="GV83" s="140" t="n">
        <v>0</v>
      </c>
      <c r="GW83" s="140" t="n">
        <v>0</v>
      </c>
      <c r="GX83" s="140" t="n">
        <v>0</v>
      </c>
      <c r="GY83" s="140" t="n">
        <v>0</v>
      </c>
      <c r="GZ83" s="140" t="n">
        <v>0</v>
      </c>
      <c r="HA83" s="140" t="n">
        <v>0</v>
      </c>
      <c r="HB83" s="140" t="n">
        <v>0</v>
      </c>
      <c r="HC83" s="140" t="n">
        <v>0</v>
      </c>
      <c r="HD83" s="140" t="n">
        <v>0</v>
      </c>
      <c r="HE83" s="140" t="n">
        <v>0</v>
      </c>
      <c r="HF83" s="140" t="n">
        <v>0</v>
      </c>
      <c r="HG83" s="140" t="n">
        <v>0</v>
      </c>
      <c r="HH83" s="140" t="n">
        <v>0</v>
      </c>
      <c r="HI83" s="140" t="n">
        <v>0</v>
      </c>
      <c r="HJ83" s="140" t="n">
        <v>0</v>
      </c>
      <c r="HK83" s="140" t="n">
        <v>0</v>
      </c>
      <c r="HL83" s="140" t="n">
        <v>0</v>
      </c>
      <c r="HM83" s="140" t="n">
        <v>0</v>
      </c>
      <c r="HN83" s="140" t="n">
        <v>0</v>
      </c>
      <c r="HO83" s="140" t="n">
        <v>0</v>
      </c>
      <c r="HP83" s="140" t="n">
        <v>0</v>
      </c>
      <c r="HQ83" s="140" t="n">
        <v>0</v>
      </c>
      <c r="HR83" s="140" t="n">
        <v>0</v>
      </c>
      <c r="HS83" s="140" t="n">
        <v>0</v>
      </c>
      <c r="HT83" s="140" t="n">
        <v>0</v>
      </c>
      <c r="HU83" s="140" t="n">
        <v>0</v>
      </c>
      <c r="HV83" s="140" t="n">
        <v>0</v>
      </c>
      <c r="HW83" s="140" t="n">
        <v>0</v>
      </c>
      <c r="HX83" s="140" t="n">
        <v>0</v>
      </c>
      <c r="HY83" s="140" t="n">
        <v>0</v>
      </c>
      <c r="HZ83" s="140" t="n">
        <v>0</v>
      </c>
      <c r="IA83" s="140" t="n">
        <v>0</v>
      </c>
      <c r="IB83" s="140" t="n">
        <v>0</v>
      </c>
      <c r="IC83" s="140" t="n">
        <v>0</v>
      </c>
      <c r="ID83" s="140" t="n">
        <v>0</v>
      </c>
      <c r="IE83" s="140" t="n">
        <v>0</v>
      </c>
      <c r="IF83" s="140" t="n">
        <v>0</v>
      </c>
      <c r="IG83" s="140" t="n">
        <v>0</v>
      </c>
      <c r="IH83" s="140" t="n">
        <v>0</v>
      </c>
      <c r="II83" s="140" t="n">
        <v>0</v>
      </c>
      <c r="IJ83" s="140" t="n">
        <v>0</v>
      </c>
      <c r="IK83" s="140" t="n">
        <v>0</v>
      </c>
      <c r="IL83" s="140" t="n">
        <v>0</v>
      </c>
      <c r="IM83" s="140" t="n">
        <v>0</v>
      </c>
      <c r="IN83" s="140" t="n">
        <v>0</v>
      </c>
      <c r="IO83" s="140" t="n">
        <v>0</v>
      </c>
      <c r="IP83" s="140" t="n">
        <v>0</v>
      </c>
      <c r="IQ83" s="140" t="n">
        <v>0</v>
      </c>
      <c r="IR83" s="140" t="n">
        <v>0</v>
      </c>
      <c r="IS83" s="140" t="n">
        <v>0</v>
      </c>
      <c r="IT83" s="140" t="n">
        <v>0</v>
      </c>
      <c r="IU83" s="140" t="n">
        <v>0</v>
      </c>
      <c r="IV83" s="140" t="n">
        <v>0</v>
      </c>
      <c r="IW83" s="140" t="n">
        <v>0</v>
      </c>
      <c r="IX83" s="140" t="n">
        <v>0</v>
      </c>
      <c r="IY83" s="140" t="n">
        <v>0</v>
      </c>
      <c r="IZ83" s="140" t="n">
        <v>0</v>
      </c>
      <c r="JA83" s="140" t="n">
        <v>0</v>
      </c>
      <c r="JB83" s="140" t="n">
        <v>0</v>
      </c>
      <c r="JC83" s="140" t="n">
        <v>0</v>
      </c>
      <c r="JD83" s="140" t="n">
        <v>0</v>
      </c>
      <c r="JE83" s="140" t="n">
        <v>0</v>
      </c>
      <c r="JF83" s="140" t="n">
        <v>0</v>
      </c>
      <c r="JG83" s="140" t="n">
        <v>0</v>
      </c>
      <c r="JH83" s="140" t="n">
        <v>0</v>
      </c>
      <c r="JI83" s="140" t="n">
        <v>0</v>
      </c>
      <c r="JJ83" s="140" t="n">
        <v>0</v>
      </c>
      <c r="JK83" s="140" t="n">
        <v>0</v>
      </c>
      <c r="JL83" s="140" t="n">
        <v>0</v>
      </c>
      <c r="JM83" s="140" t="n">
        <v>0</v>
      </c>
      <c r="JN83" s="140" t="n">
        <v>0</v>
      </c>
      <c r="JO83" s="140" t="n">
        <v>0</v>
      </c>
      <c r="JP83" s="140" t="n">
        <v>0</v>
      </c>
    </row>
    <row r="84" customFormat="false" ht="14.9" hidden="false" customHeight="false" outlineLevel="0" collapsed="false">
      <c r="A84" s="76"/>
      <c r="B84" s="76"/>
      <c r="C84" s="76"/>
      <c r="D84" s="76" t="s">
        <v>123</v>
      </c>
      <c r="E84" s="76"/>
      <c r="F84" s="141" t="n">
        <f aca="false">SUM(F77:F83)</f>
        <v>0</v>
      </c>
      <c r="G84" s="141" t="n">
        <f aca="false">SUM(G77:G83)</f>
        <v>2154.742</v>
      </c>
      <c r="H84" s="141" t="n">
        <f aca="false">SUM(H77:H83)</f>
        <v>5500</v>
      </c>
      <c r="I84" s="141" t="n">
        <f aca="false">SUM(I77:I83)</f>
        <v>0</v>
      </c>
      <c r="J84" s="141" t="n">
        <f aca="false">SUM(J77:J83)</f>
        <v>6018.0325</v>
      </c>
      <c r="K84" s="141" t="n">
        <f aca="false">SUM(K77:K83)</f>
        <v>7405.0737</v>
      </c>
      <c r="L84" s="141" t="n">
        <f aca="false">SUM(L77:L83)</f>
        <v>4714</v>
      </c>
      <c r="M84" s="141" t="n">
        <f aca="false">SUM(M77:M83)</f>
        <v>2724.8135</v>
      </c>
      <c r="N84" s="141" t="n">
        <f aca="false">SUM(N77:N83)</f>
        <v>128582.3508</v>
      </c>
      <c r="O84" s="141" t="n">
        <f aca="false">SUM(O77:O83)</f>
        <v>12360</v>
      </c>
      <c r="P84" s="141" t="n">
        <f aca="false">SUM(P77:P83)</f>
        <v>12510.2883</v>
      </c>
      <c r="Q84" s="141" t="n">
        <f aca="false">SUM(Q77:Q83)</f>
        <v>5758.0399001</v>
      </c>
      <c r="R84" s="141" t="n">
        <f aca="false">SUM(R77:R83)</f>
        <v>666.0495</v>
      </c>
      <c r="S84" s="141" t="n">
        <f aca="false">SUM(S77:S83)</f>
        <v>2001.2591</v>
      </c>
      <c r="T84" s="141" t="n">
        <f aca="false">SUM(T77:T83)</f>
        <v>6000</v>
      </c>
      <c r="U84" s="141" t="n">
        <f aca="false">SUM(U77:U83)</f>
        <v>6779.7793</v>
      </c>
      <c r="V84" s="141" t="n">
        <f aca="false">SUM(V77:V83)</f>
        <v>1000</v>
      </c>
      <c r="W84" s="141" t="n">
        <f aca="false">SUM(W77:W83)</f>
        <v>14518.4069</v>
      </c>
      <c r="X84" s="141" t="n">
        <f aca="false">SUM(X77:X83)</f>
        <v>1364.21</v>
      </c>
      <c r="Y84" s="141" t="n">
        <f aca="false">SUM(Y77:Y83)</f>
        <v>4152.96</v>
      </c>
      <c r="Z84" s="141" t="n">
        <f aca="false">SUM(Z77:Z83)</f>
        <v>0</v>
      </c>
      <c r="AA84" s="141" t="n">
        <f aca="false">SUM(AA77:AA83)</f>
        <v>6508.7966</v>
      </c>
      <c r="AB84" s="141" t="n">
        <f aca="false">SUM(AB77:AB83)</f>
        <v>182.4027</v>
      </c>
      <c r="AC84" s="141" t="n">
        <f aca="false">SUM(AC77:AC83)</f>
        <v>0</v>
      </c>
      <c r="AD84" s="141" t="n">
        <f aca="false">SUM(AD77:AD83)</f>
        <v>1018.6185</v>
      </c>
      <c r="AE84" s="141" t="n">
        <f aca="false">SUM(AE77:AE83)</f>
        <v>1751.9991</v>
      </c>
      <c r="AF84" s="141" t="n">
        <f aca="false">SUM(AF77:AF83)</f>
        <v>1473.0236</v>
      </c>
      <c r="AG84" s="141" t="n">
        <f aca="false">SUM(AG77:AG83)</f>
        <v>2282.48</v>
      </c>
      <c r="AH84" s="141" t="n">
        <f aca="false">SUM(AH77:AH83)</f>
        <v>830</v>
      </c>
      <c r="AI84" s="141" t="n">
        <f aca="false">SUM(AI77:AI83)</f>
        <v>3000</v>
      </c>
      <c r="AJ84" s="141" t="n">
        <f aca="false">SUM(AJ77:AJ83)</f>
        <v>1384.32</v>
      </c>
      <c r="AK84" s="141" t="n">
        <f aca="false">SUM(AK77:AK83)</f>
        <v>531.5109</v>
      </c>
      <c r="AL84" s="141" t="n">
        <f aca="false">SUM(AL77:AL83)</f>
        <v>531.510901</v>
      </c>
      <c r="AM84" s="141" t="n">
        <f aca="false">SUM(AM77:AM83)</f>
        <v>2755.1058</v>
      </c>
      <c r="AN84" s="141" t="n">
        <f aca="false">SUM(AN77:AN83)</f>
        <v>0</v>
      </c>
      <c r="AO84" s="141" t="n">
        <f aca="false">SUM(AO77:AO83)</f>
        <v>0</v>
      </c>
      <c r="AP84" s="141" t="n">
        <f aca="false">SUM(AP77:AP83)</f>
        <v>31712.9025</v>
      </c>
      <c r="AQ84" s="141" t="n">
        <f aca="false">SUM(AQ77:AQ83)</f>
        <v>194.9996</v>
      </c>
      <c r="AR84" s="141" t="n">
        <f aca="false">SUM(AR77:AR83)</f>
        <v>9741.6</v>
      </c>
      <c r="AS84" s="141" t="n">
        <f aca="false">SUM(AS77:AS83)</f>
        <v>243.5229</v>
      </c>
      <c r="AT84" s="141" t="n">
        <f aca="false">SUM(AT77:AT83)</f>
        <v>1111.3803</v>
      </c>
      <c r="AU84" s="141" t="n">
        <f aca="false">SUM(AU77:AU83)</f>
        <v>23.2883</v>
      </c>
      <c r="AV84" s="141" t="n">
        <f aca="false">SUM(AV77:AV83)</f>
        <v>3520.9726</v>
      </c>
      <c r="AW84" s="141" t="n">
        <f aca="false">SUM(AW77:AW83)</f>
        <v>1219.8599</v>
      </c>
      <c r="AX84" s="141" t="n">
        <f aca="false">SUM(AX77:AX83)</f>
        <v>500.000001</v>
      </c>
      <c r="AY84" s="141" t="n">
        <f aca="false">SUM(AY77:AY83)</f>
        <v>517.7192</v>
      </c>
      <c r="AZ84" s="141" t="n">
        <f aca="false">SUM(AZ77:AZ83)</f>
        <v>1095.7037</v>
      </c>
      <c r="BA84" s="141" t="n">
        <f aca="false">SUM(BA77:BA83)</f>
        <v>229.2883</v>
      </c>
      <c r="BB84" s="141" t="n">
        <f aca="false">SUM(BB77:BB83)</f>
        <v>153653.4174</v>
      </c>
      <c r="BC84" s="141" t="n">
        <f aca="false">SUM(BC77:BC83)</f>
        <v>0</v>
      </c>
      <c r="BD84" s="141" t="n">
        <f aca="false">SUM(BD77:BD83)</f>
        <v>650.00000001</v>
      </c>
      <c r="BE84" s="141" t="n">
        <f aca="false">SUM(BE77:BE83)</f>
        <v>650</v>
      </c>
      <c r="BF84" s="141" t="n">
        <f aca="false">SUM(BF77:BF83)</f>
        <v>78014.1744</v>
      </c>
      <c r="BG84" s="141" t="n">
        <f aca="false">SUM(BG77:BG83)</f>
        <v>25946.6636</v>
      </c>
      <c r="BH84" s="141" t="n">
        <f aca="false">SUM(BH77:BH83)</f>
        <v>1536.863</v>
      </c>
      <c r="BI84" s="141" t="n">
        <f aca="false">SUM(BI77:BI83)</f>
        <v>613.0972</v>
      </c>
      <c r="BJ84" s="141" t="n">
        <f aca="false">SUM(BJ77:BJ83)</f>
        <v>1500</v>
      </c>
      <c r="BK84" s="141" t="n">
        <f aca="false">SUM(BK77:BK83)</f>
        <v>0</v>
      </c>
      <c r="BL84" s="141" t="n">
        <f aca="false">SUM(BL77:BL83)</f>
        <v>2076.48</v>
      </c>
      <c r="BM84" s="141" t="n">
        <f aca="false">SUM(BM77:BM83)</f>
        <v>106.3166</v>
      </c>
      <c r="BN84" s="141" t="n">
        <f aca="false">SUM(BN77:BN83)</f>
        <v>6500</v>
      </c>
      <c r="BO84" s="141" t="n">
        <f aca="false">SUM(BO77:BO83)</f>
        <v>6174.16</v>
      </c>
      <c r="BP84" s="141" t="n">
        <f aca="false">SUM(BP77:BP83)</f>
        <v>9361.3484</v>
      </c>
      <c r="BQ84" s="141" t="n">
        <f aca="false">SUM(BQ77:BQ83)</f>
        <v>18.4576</v>
      </c>
      <c r="BR84" s="141" t="n">
        <f aca="false">SUM(BR77:BR83)</f>
        <v>10086.4468</v>
      </c>
      <c r="BS84" s="141" t="n">
        <f aca="false">SUM(BS77:BS83)</f>
        <v>0</v>
      </c>
      <c r="BT84" s="141" t="n">
        <f aca="false">SUM(BT77:BT83)</f>
        <v>1561.6345</v>
      </c>
      <c r="BU84" s="141" t="n">
        <f aca="false">SUM(BU77:BU83)</f>
        <v>1407.6083</v>
      </c>
      <c r="BV84" s="141" t="n">
        <f aca="false">SUM(BV77:BV83)</f>
        <v>0</v>
      </c>
      <c r="BW84" s="141" t="n">
        <f aca="false">SUM(BW77:BW83)</f>
        <v>925.7022</v>
      </c>
      <c r="BX84" s="141" t="n">
        <f aca="false">SUM(BX77:BX83)</f>
        <v>207.545</v>
      </c>
      <c r="BY84" s="141" t="n">
        <f aca="false">SUM(BY77:BY83)</f>
        <v>0</v>
      </c>
      <c r="BZ84" s="141" t="n">
        <f aca="false">SUM(BZ77:BZ83)</f>
        <v>1073.8059</v>
      </c>
      <c r="CA84" s="141" t="n">
        <f aca="false">SUM(CA77:CA83)</f>
        <v>103004.1666</v>
      </c>
      <c r="CB84" s="141" t="n">
        <f aca="false">SUM(CB77:CB83)</f>
        <v>3460.8</v>
      </c>
      <c r="CC84" s="141" t="n">
        <f aca="false">SUM(CC77:CC83)</f>
        <v>4240.9838</v>
      </c>
      <c r="CD84" s="141" t="n">
        <f aca="false">SUM(CD77:CD83)</f>
        <v>707.1259</v>
      </c>
      <c r="CE84" s="141" t="n">
        <f aca="false">SUM(CE77:CE83)</f>
        <v>27583.3176</v>
      </c>
      <c r="CF84" s="141" t="n">
        <f aca="false">SUM(CF77:CF83)</f>
        <v>0</v>
      </c>
      <c r="CG84" s="141" t="n">
        <f aca="false">SUM(CG77:CG83)</f>
        <v>12776.1664</v>
      </c>
      <c r="CH84" s="141" t="n">
        <f aca="false">SUM(CH77:CH83)</f>
        <v>446.0106</v>
      </c>
      <c r="CI84" s="141" t="n">
        <f aca="false">SUM(CI77:CI83)</f>
        <v>12785.4003</v>
      </c>
      <c r="CJ84" s="141" t="n">
        <f aca="false">SUM(CJ77:CJ83)</f>
        <v>17917.9726</v>
      </c>
      <c r="CK84" s="141" t="n">
        <f aca="false">SUM(CK77:CK83)</f>
        <v>31906.3615</v>
      </c>
      <c r="CL84" s="141" t="n">
        <f aca="false">SUM(CL77:CL83)</f>
        <v>36380</v>
      </c>
      <c r="CM84" s="141" t="n">
        <f aca="false">SUM(CM77:CM83)</f>
        <v>0</v>
      </c>
      <c r="CN84" s="141" t="n">
        <f aca="false">SUM(CN77:CN83)</f>
        <v>201.88</v>
      </c>
      <c r="CO84" s="141" t="n">
        <f aca="false">SUM(CO77:CO83)</f>
        <v>0</v>
      </c>
      <c r="CP84" s="141" t="n">
        <f aca="false">SUM(CP77:CP83)</f>
        <v>21602.7054</v>
      </c>
      <c r="CQ84" s="141" t="n">
        <f aca="false">SUM(CQ77:CQ83)</f>
        <v>0</v>
      </c>
      <c r="CR84" s="141" t="n">
        <f aca="false">SUM(CR77:CR83)</f>
        <v>2817.7948</v>
      </c>
      <c r="CS84" s="141" t="n">
        <f aca="false">SUM(CS77:CS83)</f>
        <v>9805.6412</v>
      </c>
      <c r="CT84" s="141" t="n">
        <f aca="false">SUM(CT77:CT83)</f>
        <v>7560.0043</v>
      </c>
      <c r="CU84" s="141" t="n">
        <f aca="false">SUM(CU77:CU83)</f>
        <v>68664.2906</v>
      </c>
      <c r="CV84" s="141" t="n">
        <f aca="false">SUM(CV77:CV83)</f>
        <v>24.6582</v>
      </c>
      <c r="CW84" s="141" t="n">
        <f aca="false">SUM(CW77:CW83)</f>
        <v>0</v>
      </c>
      <c r="CX84" s="141" t="n">
        <f aca="false">SUM(CX77:CX83)</f>
        <v>0</v>
      </c>
      <c r="CY84" s="141" t="n">
        <f aca="false">SUM(CY77:CY83)</f>
        <v>927.6077</v>
      </c>
      <c r="CZ84" s="141" t="n">
        <f aca="false">SUM(CZ77:CZ83)</f>
        <v>3000.00001</v>
      </c>
      <c r="DA84" s="141" t="n">
        <f aca="false">SUM(DA77:DA83)</f>
        <v>10634.7067</v>
      </c>
      <c r="DB84" s="141" t="n">
        <f aca="false">SUM(DB77:DB83)</f>
        <v>0</v>
      </c>
      <c r="DC84" s="141" t="n">
        <f aca="false">SUM(DC77:DC83)</f>
        <v>21772.4285</v>
      </c>
      <c r="DD84" s="141" t="n">
        <f aca="false">SUM(DD77:DD83)</f>
        <v>1011.5115</v>
      </c>
      <c r="DE84" s="141" t="n">
        <f aca="false">SUM(DE77:DE83)</f>
        <v>334.0702</v>
      </c>
      <c r="DF84" s="141" t="n">
        <f aca="false">SUM(DF77:DF83)</f>
        <v>262.547</v>
      </c>
      <c r="DG84" s="141" t="n">
        <f aca="false">SUM(DG77:DG83)</f>
        <v>917.8124</v>
      </c>
      <c r="DH84" s="141" t="n">
        <f aca="false">SUM(DH77:DH83)</f>
        <v>0</v>
      </c>
      <c r="DI84" s="141" t="n">
        <f aca="false">SUM(DI77:DI83)</f>
        <v>0</v>
      </c>
      <c r="DJ84" s="141" t="n">
        <f aca="false">SUM(DJ77:DJ83)</f>
        <v>0</v>
      </c>
      <c r="DK84" s="141" t="n">
        <f aca="false">SUM(DK77:DK83)</f>
        <v>2440.173</v>
      </c>
      <c r="DL84" s="141" t="n">
        <f aca="false">SUM(DL77:DL83)</f>
        <v>14967.8567</v>
      </c>
      <c r="DM84" s="141" t="n">
        <f aca="false">SUM(DM77:DM83)</f>
        <v>0</v>
      </c>
      <c r="DN84" s="141" t="n">
        <f aca="false">SUM(DN77:DN83)</f>
        <v>0</v>
      </c>
      <c r="DO84" s="141" t="n">
        <f aca="false">SUM(DO77:DO83)</f>
        <v>43.517501</v>
      </c>
      <c r="DP84" s="141" t="n">
        <f aca="false">SUM(DP77:DP83)</f>
        <v>51267</v>
      </c>
      <c r="DQ84" s="141" t="n">
        <f aca="false">SUM(DQ77:DQ83)</f>
        <v>1161.2426</v>
      </c>
      <c r="DR84" s="141" t="n">
        <f aca="false">SUM(DR77:DR83)</f>
        <v>142.346</v>
      </c>
      <c r="DS84" s="141" t="n">
        <f aca="false">SUM(DS77:DS83)</f>
        <v>585.0503</v>
      </c>
      <c r="DT84" s="141" t="n">
        <f aca="false">SUM(DT77:DT83)</f>
        <v>1447.0367</v>
      </c>
      <c r="DU84" s="141" t="n">
        <f aca="false">SUM(DU77:DU83)</f>
        <v>852.4795</v>
      </c>
      <c r="DV84" s="141" t="n">
        <f aca="false">SUM(DV77:DV83)</f>
        <v>527.978</v>
      </c>
      <c r="DW84" s="141" t="n">
        <f aca="false">SUM(DW77:DW83)</f>
        <v>1656.26</v>
      </c>
      <c r="DX84" s="141" t="n">
        <f aca="false">SUM(DX77:DX83)</f>
        <v>51356.4806</v>
      </c>
      <c r="DY84" s="141" t="n">
        <f aca="false">SUM(DY77:DY83)</f>
        <v>1E-006</v>
      </c>
      <c r="DZ84" s="141" t="n">
        <f aca="false">SUM(DZ77:DZ83)</f>
        <v>0</v>
      </c>
      <c r="EA84" s="141" t="n">
        <f aca="false">SUM(EA77:EA83)</f>
        <v>48459.2889</v>
      </c>
      <c r="EB84" s="141" t="n">
        <f aca="false">SUM(EB77:EB83)</f>
        <v>19755.3176</v>
      </c>
      <c r="EC84" s="141" t="n">
        <f aca="false">SUM(EC77:EC83)</f>
        <v>0</v>
      </c>
      <c r="ED84" s="141" t="n">
        <f aca="false">SUM(ED77:ED83)</f>
        <v>16954.9845</v>
      </c>
      <c r="EE84" s="141" t="n">
        <f aca="false">SUM(EE77:EE83)</f>
        <v>0</v>
      </c>
      <c r="EF84" s="141" t="n">
        <f aca="false">SUM(EF77:EF83)</f>
        <v>18028.0657</v>
      </c>
      <c r="EG84" s="141" t="n">
        <f aca="false">SUM(EG77:EG83)</f>
        <v>1749.2284</v>
      </c>
      <c r="EH84" s="0"/>
      <c r="EI84" s="109" t="n">
        <f aca="false">ROUND(SUM(F84:EG84),5)</f>
        <v>1230775.00161</v>
      </c>
      <c r="EK84" s="139" t="n">
        <v>59588.07</v>
      </c>
      <c r="EM84" s="140" t="n">
        <v>0</v>
      </c>
      <c r="EN84" s="140" t="n">
        <v>0</v>
      </c>
      <c r="EO84" s="140" t="n">
        <v>0</v>
      </c>
      <c r="EP84" s="140" t="n">
        <v>0</v>
      </c>
      <c r="EQ84" s="140" t="n">
        <v>0</v>
      </c>
      <c r="ER84" s="140" t="n">
        <v>0</v>
      </c>
      <c r="ES84" s="140" t="n">
        <v>0</v>
      </c>
      <c r="ET84" s="140" t="n">
        <v>0</v>
      </c>
      <c r="EU84" s="140" t="n">
        <v>0</v>
      </c>
      <c r="EV84" s="140" t="n">
        <v>0</v>
      </c>
      <c r="EW84" s="140" t="n">
        <v>0</v>
      </c>
      <c r="EX84" s="140" t="n">
        <v>0</v>
      </c>
      <c r="EY84" s="140" t="n">
        <v>0</v>
      </c>
      <c r="EZ84" s="140" t="n">
        <v>0</v>
      </c>
      <c r="FA84" s="140" t="n">
        <v>0</v>
      </c>
      <c r="FB84" s="140" t="n">
        <v>0</v>
      </c>
      <c r="FC84" s="140" t="n">
        <v>0</v>
      </c>
      <c r="FD84" s="140" t="n">
        <v>0</v>
      </c>
      <c r="FE84" s="140" t="n">
        <v>0</v>
      </c>
      <c r="FF84" s="140" t="n">
        <v>0</v>
      </c>
      <c r="FG84" s="140" t="n">
        <v>0</v>
      </c>
      <c r="FH84" s="140" t="n">
        <v>0</v>
      </c>
      <c r="FI84" s="140" t="n">
        <v>0</v>
      </c>
      <c r="FJ84" s="140" t="n">
        <v>0</v>
      </c>
      <c r="FK84" s="140" t="n">
        <v>0</v>
      </c>
      <c r="FL84" s="140" t="n">
        <v>0</v>
      </c>
      <c r="FM84" s="140" t="n">
        <v>0</v>
      </c>
      <c r="FN84" s="140" t="n">
        <v>0</v>
      </c>
      <c r="FO84" s="140" t="n">
        <v>0</v>
      </c>
      <c r="FP84" s="140" t="n">
        <v>0</v>
      </c>
      <c r="FQ84" s="140" t="n">
        <v>0</v>
      </c>
      <c r="FR84" s="140" t="n">
        <v>0</v>
      </c>
      <c r="FS84" s="140" t="n">
        <v>0</v>
      </c>
      <c r="FT84" s="140" t="n">
        <v>0</v>
      </c>
      <c r="FU84" s="140" t="n">
        <v>0</v>
      </c>
      <c r="FV84" s="140" t="n">
        <v>0</v>
      </c>
      <c r="FW84" s="140" t="n">
        <v>0</v>
      </c>
      <c r="FX84" s="140" t="n">
        <v>0</v>
      </c>
      <c r="FY84" s="140" t="n">
        <v>0</v>
      </c>
      <c r="FZ84" s="140" t="n">
        <v>0</v>
      </c>
      <c r="GA84" s="140" t="n">
        <v>0</v>
      </c>
      <c r="GB84" s="140" t="n">
        <v>0</v>
      </c>
      <c r="GC84" s="140" t="n">
        <v>0</v>
      </c>
      <c r="GD84" s="140" t="n">
        <v>0</v>
      </c>
      <c r="GE84" s="140" t="n">
        <v>0</v>
      </c>
      <c r="GF84" s="140" t="n">
        <v>0</v>
      </c>
      <c r="GG84" s="140" t="n">
        <v>0</v>
      </c>
      <c r="GH84" s="140" t="n">
        <v>0</v>
      </c>
      <c r="GI84" s="140" t="n">
        <v>0</v>
      </c>
      <c r="GJ84" s="140" t="n">
        <v>0</v>
      </c>
      <c r="GK84" s="140" t="n">
        <v>0</v>
      </c>
      <c r="GL84" s="140" t="n">
        <v>0</v>
      </c>
      <c r="GM84" s="140" t="n">
        <v>0</v>
      </c>
      <c r="GN84" s="140" t="n">
        <v>0</v>
      </c>
      <c r="GO84" s="140" t="n">
        <v>0</v>
      </c>
      <c r="GP84" s="140" t="n">
        <v>0</v>
      </c>
      <c r="GQ84" s="140" t="n">
        <v>0</v>
      </c>
      <c r="GR84" s="140" t="n">
        <v>0</v>
      </c>
      <c r="GS84" s="140" t="n">
        <v>0</v>
      </c>
      <c r="GT84" s="140" t="n">
        <v>0</v>
      </c>
      <c r="GU84" s="140" t="n">
        <v>0</v>
      </c>
      <c r="GV84" s="140" t="n">
        <v>0</v>
      </c>
      <c r="GW84" s="140" t="n">
        <v>0</v>
      </c>
      <c r="GX84" s="140" t="n">
        <v>0</v>
      </c>
      <c r="GY84" s="140" t="n">
        <v>0</v>
      </c>
      <c r="GZ84" s="140" t="n">
        <v>0</v>
      </c>
      <c r="HA84" s="140" t="n">
        <v>0</v>
      </c>
      <c r="HB84" s="140" t="n">
        <v>0</v>
      </c>
      <c r="HC84" s="140" t="n">
        <v>0</v>
      </c>
      <c r="HD84" s="140" t="n">
        <v>0</v>
      </c>
      <c r="HE84" s="140" t="n">
        <v>0</v>
      </c>
      <c r="HF84" s="140" t="n">
        <v>0</v>
      </c>
      <c r="HG84" s="140" t="n">
        <v>0</v>
      </c>
      <c r="HH84" s="140" t="n">
        <v>0</v>
      </c>
      <c r="HI84" s="140" t="n">
        <v>0</v>
      </c>
      <c r="HJ84" s="140" t="n">
        <v>0</v>
      </c>
      <c r="HK84" s="140" t="n">
        <v>0</v>
      </c>
      <c r="HL84" s="140" t="n">
        <v>0</v>
      </c>
      <c r="HM84" s="140" t="n">
        <v>0</v>
      </c>
      <c r="HN84" s="140" t="n">
        <v>0</v>
      </c>
      <c r="HO84" s="140" t="n">
        <v>0</v>
      </c>
      <c r="HP84" s="140" t="n">
        <v>0</v>
      </c>
      <c r="HQ84" s="140" t="n">
        <v>0</v>
      </c>
      <c r="HR84" s="140" t="n">
        <v>0</v>
      </c>
      <c r="HS84" s="140" t="n">
        <v>0</v>
      </c>
      <c r="HT84" s="140" t="n">
        <v>0</v>
      </c>
      <c r="HU84" s="140" t="n">
        <v>0</v>
      </c>
      <c r="HV84" s="140" t="n">
        <v>0</v>
      </c>
      <c r="HW84" s="140" t="n">
        <v>0</v>
      </c>
      <c r="HX84" s="140" t="n">
        <v>0</v>
      </c>
      <c r="HY84" s="140" t="n">
        <v>0</v>
      </c>
      <c r="HZ84" s="140" t="n">
        <v>0</v>
      </c>
      <c r="IA84" s="140" t="n">
        <v>0</v>
      </c>
      <c r="IB84" s="140" t="n">
        <v>0</v>
      </c>
      <c r="IC84" s="140" t="n">
        <v>0</v>
      </c>
      <c r="ID84" s="140" t="n">
        <v>0</v>
      </c>
      <c r="IE84" s="140" t="n">
        <v>0</v>
      </c>
      <c r="IF84" s="140" t="n">
        <v>0</v>
      </c>
      <c r="IG84" s="140" t="n">
        <v>0</v>
      </c>
      <c r="IH84" s="140" t="n">
        <v>0</v>
      </c>
      <c r="II84" s="140" t="n">
        <v>0</v>
      </c>
      <c r="IJ84" s="140" t="n">
        <v>0</v>
      </c>
      <c r="IK84" s="140" t="n">
        <v>0</v>
      </c>
      <c r="IL84" s="140" t="n">
        <v>0</v>
      </c>
      <c r="IM84" s="140" t="n">
        <v>0</v>
      </c>
      <c r="IN84" s="140" t="n">
        <v>0</v>
      </c>
      <c r="IO84" s="140" t="n">
        <v>0</v>
      </c>
      <c r="IP84" s="140" t="n">
        <v>0</v>
      </c>
      <c r="IQ84" s="140" t="n">
        <v>0</v>
      </c>
      <c r="IR84" s="140" t="n">
        <v>0</v>
      </c>
      <c r="IS84" s="140" t="n">
        <v>0</v>
      </c>
      <c r="IT84" s="140" t="n">
        <v>0</v>
      </c>
      <c r="IU84" s="140" t="n">
        <v>0</v>
      </c>
      <c r="IV84" s="140" t="n">
        <v>0</v>
      </c>
      <c r="IW84" s="140" t="n">
        <v>0</v>
      </c>
      <c r="IX84" s="140" t="n">
        <v>0</v>
      </c>
      <c r="IY84" s="140" t="n">
        <v>0</v>
      </c>
      <c r="IZ84" s="140" t="n">
        <v>0</v>
      </c>
      <c r="JA84" s="140" t="n">
        <v>0</v>
      </c>
      <c r="JB84" s="140" t="n">
        <v>0</v>
      </c>
      <c r="JC84" s="140" t="n">
        <v>0</v>
      </c>
      <c r="JD84" s="140" t="n">
        <v>0</v>
      </c>
      <c r="JE84" s="140" t="n">
        <v>0</v>
      </c>
      <c r="JF84" s="140" t="n">
        <v>0</v>
      </c>
      <c r="JG84" s="140" t="n">
        <v>0</v>
      </c>
      <c r="JH84" s="140" t="n">
        <v>0</v>
      </c>
      <c r="JI84" s="140" t="n">
        <v>0</v>
      </c>
      <c r="JJ84" s="140" t="n">
        <v>0</v>
      </c>
      <c r="JK84" s="140" t="n">
        <v>0</v>
      </c>
      <c r="JL84" s="140" t="n">
        <v>0</v>
      </c>
      <c r="JM84" s="140" t="n">
        <v>0</v>
      </c>
      <c r="JN84" s="140" t="n">
        <v>0</v>
      </c>
      <c r="JO84" s="140" t="n">
        <v>0</v>
      </c>
      <c r="JP84" s="140" t="n">
        <v>0</v>
      </c>
    </row>
    <row r="85" customFormat="false" ht="30" hidden="false" customHeight="true" outlineLevel="0" collapsed="false">
      <c r="A85" s="76"/>
      <c r="B85" s="76"/>
      <c r="C85" s="76"/>
      <c r="D85" s="76" t="s">
        <v>124</v>
      </c>
      <c r="E85" s="76"/>
      <c r="F85" s="141"/>
      <c r="G85" s="141"/>
      <c r="H85" s="141"/>
      <c r="I85" s="141"/>
      <c r="J85" s="141"/>
      <c r="K85" s="141"/>
      <c r="L85" s="141"/>
      <c r="M85" s="141"/>
      <c r="N85" s="141"/>
      <c r="O85" s="141"/>
      <c r="P85" s="141"/>
      <c r="Q85" s="141"/>
      <c r="R85" s="141"/>
      <c r="S85" s="141"/>
      <c r="T85" s="141"/>
      <c r="U85" s="141"/>
      <c r="V85" s="141"/>
      <c r="W85" s="141"/>
      <c r="X85" s="141"/>
      <c r="Y85" s="141"/>
      <c r="Z85" s="141"/>
      <c r="AA85" s="141"/>
      <c r="AB85" s="141"/>
      <c r="AC85" s="141"/>
      <c r="AD85" s="141"/>
      <c r="AE85" s="141"/>
      <c r="AF85" s="141"/>
      <c r="AG85" s="141"/>
      <c r="AH85" s="141"/>
      <c r="AI85" s="141"/>
      <c r="AJ85" s="141"/>
      <c r="AK85" s="141"/>
      <c r="AL85" s="141"/>
      <c r="AM85" s="141"/>
      <c r="AN85" s="141"/>
      <c r="AO85" s="141"/>
      <c r="AP85" s="141"/>
      <c r="AQ85" s="141"/>
      <c r="AR85" s="141"/>
      <c r="AS85" s="141"/>
      <c r="AT85" s="141"/>
      <c r="AU85" s="141"/>
      <c r="AV85" s="141"/>
      <c r="AW85" s="141"/>
      <c r="AX85" s="141"/>
      <c r="AY85" s="141"/>
      <c r="AZ85" s="141"/>
      <c r="BA85" s="141"/>
      <c r="BB85" s="141"/>
      <c r="BC85" s="141"/>
      <c r="BD85" s="141"/>
      <c r="BE85" s="141"/>
      <c r="BF85" s="141"/>
      <c r="BG85" s="141"/>
      <c r="BH85" s="141"/>
      <c r="BI85" s="141"/>
      <c r="BJ85" s="141"/>
      <c r="BK85" s="141"/>
      <c r="BL85" s="141"/>
      <c r="BM85" s="141"/>
      <c r="BN85" s="141"/>
      <c r="BO85" s="141"/>
      <c r="BP85" s="141"/>
      <c r="BQ85" s="141"/>
      <c r="BR85" s="141"/>
      <c r="BS85" s="141"/>
      <c r="BT85" s="141"/>
      <c r="BU85" s="141"/>
      <c r="BV85" s="141"/>
      <c r="BW85" s="141"/>
      <c r="BX85" s="141"/>
      <c r="BY85" s="141"/>
      <c r="BZ85" s="141"/>
      <c r="CA85" s="141"/>
      <c r="CB85" s="141"/>
      <c r="CC85" s="141"/>
      <c r="CD85" s="141"/>
      <c r="CE85" s="141"/>
      <c r="CF85" s="141"/>
      <c r="CG85" s="141"/>
      <c r="CH85" s="141"/>
      <c r="CI85" s="141"/>
      <c r="CJ85" s="141"/>
      <c r="CK85" s="141"/>
      <c r="CL85" s="141"/>
      <c r="CM85" s="141"/>
      <c r="CN85" s="141"/>
      <c r="CO85" s="141"/>
      <c r="CP85" s="141"/>
      <c r="CQ85" s="141"/>
      <c r="CR85" s="141"/>
      <c r="CS85" s="141"/>
      <c r="CT85" s="141"/>
      <c r="CU85" s="141"/>
      <c r="CV85" s="141"/>
      <c r="CW85" s="141"/>
      <c r="CX85" s="141"/>
      <c r="CY85" s="141"/>
      <c r="CZ85" s="141"/>
      <c r="DA85" s="141"/>
      <c r="DB85" s="141"/>
      <c r="DC85" s="141"/>
      <c r="DD85" s="141"/>
      <c r="DE85" s="141"/>
      <c r="DF85" s="141"/>
      <c r="DG85" s="141"/>
      <c r="DH85" s="141"/>
      <c r="DI85" s="141"/>
      <c r="DJ85" s="141"/>
      <c r="DK85" s="141"/>
      <c r="DL85" s="141"/>
      <c r="DM85" s="141"/>
      <c r="DN85" s="141"/>
      <c r="DO85" s="141"/>
      <c r="DP85" s="141"/>
      <c r="DQ85" s="141"/>
      <c r="DR85" s="141"/>
      <c r="DS85" s="141"/>
      <c r="DT85" s="141"/>
      <c r="DU85" s="141"/>
      <c r="DV85" s="141"/>
      <c r="DW85" s="141"/>
      <c r="DX85" s="141"/>
      <c r="DY85" s="141"/>
      <c r="DZ85" s="141"/>
      <c r="EA85" s="141"/>
      <c r="EB85" s="141"/>
      <c r="EC85" s="141"/>
      <c r="ED85" s="141"/>
      <c r="EE85" s="141"/>
      <c r="EF85" s="141"/>
      <c r="EG85" s="141"/>
      <c r="EH85" s="0"/>
      <c r="EI85" s="109"/>
      <c r="EK85" s="139" t="n">
        <v>196850</v>
      </c>
      <c r="EM85" s="140" t="n">
        <v>0</v>
      </c>
      <c r="EN85" s="140" t="n">
        <v>0</v>
      </c>
      <c r="EO85" s="140" t="n">
        <v>0</v>
      </c>
      <c r="EP85" s="140" t="n">
        <v>0</v>
      </c>
      <c r="EQ85" s="140" t="n">
        <v>0</v>
      </c>
      <c r="ER85" s="140" t="n">
        <v>0</v>
      </c>
      <c r="ES85" s="140" t="n">
        <v>0</v>
      </c>
      <c r="ET85" s="140" t="n">
        <v>0</v>
      </c>
      <c r="EU85" s="140" t="n">
        <v>0</v>
      </c>
      <c r="EV85" s="140" t="n">
        <v>0</v>
      </c>
      <c r="EW85" s="140" t="n">
        <v>0</v>
      </c>
      <c r="EX85" s="140" t="n">
        <v>0</v>
      </c>
      <c r="EY85" s="140" t="n">
        <v>0</v>
      </c>
      <c r="EZ85" s="140" t="n">
        <v>0</v>
      </c>
      <c r="FA85" s="140" t="n">
        <v>0</v>
      </c>
      <c r="FB85" s="140" t="n">
        <v>0</v>
      </c>
      <c r="FC85" s="140" t="n">
        <v>0</v>
      </c>
      <c r="FD85" s="140" t="n">
        <v>0</v>
      </c>
      <c r="FE85" s="140" t="n">
        <v>0</v>
      </c>
      <c r="FF85" s="140" t="n">
        <v>0</v>
      </c>
      <c r="FG85" s="140" t="n">
        <v>0</v>
      </c>
      <c r="FH85" s="140" t="n">
        <v>0</v>
      </c>
      <c r="FI85" s="140" t="n">
        <v>0</v>
      </c>
      <c r="FJ85" s="140" t="n">
        <v>0</v>
      </c>
      <c r="FK85" s="140" t="n">
        <v>0</v>
      </c>
      <c r="FL85" s="140" t="n">
        <v>0</v>
      </c>
      <c r="FM85" s="140" t="n">
        <v>0</v>
      </c>
      <c r="FN85" s="140" t="n">
        <v>0</v>
      </c>
      <c r="FO85" s="140" t="n">
        <v>0</v>
      </c>
      <c r="FP85" s="140" t="n">
        <v>0</v>
      </c>
      <c r="FQ85" s="140" t="n">
        <v>0</v>
      </c>
      <c r="FR85" s="140" t="n">
        <v>0</v>
      </c>
      <c r="FS85" s="140" t="n">
        <v>0</v>
      </c>
      <c r="FT85" s="140" t="n">
        <v>0</v>
      </c>
      <c r="FU85" s="140" t="n">
        <v>0</v>
      </c>
      <c r="FV85" s="140" t="n">
        <v>0</v>
      </c>
      <c r="FW85" s="140" t="n">
        <v>0</v>
      </c>
      <c r="FX85" s="140" t="n">
        <v>0</v>
      </c>
      <c r="FY85" s="140" t="n">
        <v>0</v>
      </c>
      <c r="FZ85" s="140" t="n">
        <v>0</v>
      </c>
      <c r="GA85" s="140" t="n">
        <v>0</v>
      </c>
      <c r="GB85" s="140" t="n">
        <v>0</v>
      </c>
      <c r="GC85" s="140" t="n">
        <v>0</v>
      </c>
      <c r="GD85" s="140" t="n">
        <v>0</v>
      </c>
      <c r="GE85" s="140" t="n">
        <v>0</v>
      </c>
      <c r="GF85" s="140" t="n">
        <v>0</v>
      </c>
      <c r="GG85" s="140" t="n">
        <v>0</v>
      </c>
      <c r="GH85" s="140" t="n">
        <v>0</v>
      </c>
      <c r="GI85" s="140" t="n">
        <v>0</v>
      </c>
      <c r="GJ85" s="140" t="n">
        <v>0</v>
      </c>
      <c r="GK85" s="140" t="n">
        <v>0</v>
      </c>
      <c r="GL85" s="140" t="n">
        <v>0</v>
      </c>
      <c r="GM85" s="140" t="n">
        <v>0</v>
      </c>
      <c r="GN85" s="140" t="n">
        <v>0</v>
      </c>
      <c r="GO85" s="140" t="n">
        <v>0</v>
      </c>
      <c r="GP85" s="140" t="n">
        <v>0</v>
      </c>
      <c r="GQ85" s="140" t="n">
        <v>0</v>
      </c>
      <c r="GR85" s="140" t="n">
        <v>0</v>
      </c>
      <c r="GS85" s="140" t="n">
        <v>0</v>
      </c>
      <c r="GT85" s="140" t="n">
        <v>0</v>
      </c>
      <c r="GU85" s="140" t="n">
        <v>0</v>
      </c>
      <c r="GV85" s="140" t="n">
        <v>0</v>
      </c>
      <c r="GW85" s="140" t="n">
        <v>0</v>
      </c>
      <c r="GX85" s="140" t="n">
        <v>0</v>
      </c>
      <c r="GY85" s="140" t="n">
        <v>0</v>
      </c>
      <c r="GZ85" s="140" t="n">
        <v>0</v>
      </c>
      <c r="HA85" s="140" t="n">
        <v>0</v>
      </c>
      <c r="HB85" s="140" t="n">
        <v>0</v>
      </c>
      <c r="HC85" s="140" t="n">
        <v>0</v>
      </c>
      <c r="HD85" s="140" t="n">
        <v>0</v>
      </c>
      <c r="HE85" s="140" t="n">
        <v>0</v>
      </c>
      <c r="HF85" s="140" t="n">
        <v>0</v>
      </c>
      <c r="HG85" s="140" t="n">
        <v>0</v>
      </c>
      <c r="HH85" s="140" t="n">
        <v>0</v>
      </c>
      <c r="HI85" s="140" t="n">
        <v>0</v>
      </c>
      <c r="HJ85" s="140" t="n">
        <v>0</v>
      </c>
      <c r="HK85" s="140" t="n">
        <v>0</v>
      </c>
      <c r="HL85" s="140" t="n">
        <v>0</v>
      </c>
      <c r="HM85" s="140" t="n">
        <v>0</v>
      </c>
      <c r="HN85" s="140" t="n">
        <v>0</v>
      </c>
      <c r="HO85" s="140" t="n">
        <v>0</v>
      </c>
      <c r="HP85" s="140" t="n">
        <v>0</v>
      </c>
      <c r="HQ85" s="140" t="n">
        <v>0</v>
      </c>
      <c r="HR85" s="140" t="n">
        <v>0</v>
      </c>
      <c r="HS85" s="140" t="n">
        <v>0</v>
      </c>
      <c r="HT85" s="140" t="n">
        <v>0</v>
      </c>
      <c r="HU85" s="140" t="n">
        <v>0</v>
      </c>
      <c r="HV85" s="140" t="n">
        <v>0</v>
      </c>
      <c r="HW85" s="140" t="n">
        <v>0</v>
      </c>
      <c r="HX85" s="140" t="n">
        <v>0</v>
      </c>
      <c r="HY85" s="140" t="n">
        <v>0</v>
      </c>
      <c r="HZ85" s="140" t="n">
        <v>0</v>
      </c>
      <c r="IA85" s="140" t="n">
        <v>0</v>
      </c>
      <c r="IB85" s="140" t="n">
        <v>0</v>
      </c>
      <c r="IC85" s="140" t="n">
        <v>0</v>
      </c>
      <c r="ID85" s="140" t="n">
        <v>0</v>
      </c>
      <c r="IE85" s="140" t="n">
        <v>0</v>
      </c>
      <c r="IF85" s="140" t="n">
        <v>0</v>
      </c>
      <c r="IG85" s="140" t="n">
        <v>0</v>
      </c>
      <c r="IH85" s="140" t="n">
        <v>0</v>
      </c>
      <c r="II85" s="140" t="n">
        <v>0</v>
      </c>
      <c r="IJ85" s="140" t="n">
        <v>0</v>
      </c>
      <c r="IK85" s="140" t="n">
        <v>0</v>
      </c>
      <c r="IL85" s="140" t="n">
        <v>0</v>
      </c>
      <c r="IM85" s="140" t="n">
        <v>0</v>
      </c>
      <c r="IN85" s="140" t="n">
        <v>0</v>
      </c>
      <c r="IO85" s="140" t="n">
        <v>0</v>
      </c>
      <c r="IP85" s="140" t="n">
        <v>0</v>
      </c>
      <c r="IQ85" s="140" t="n">
        <v>0</v>
      </c>
      <c r="IR85" s="140" t="n">
        <v>0</v>
      </c>
      <c r="IS85" s="140" t="n">
        <v>0</v>
      </c>
      <c r="IT85" s="140" t="n">
        <v>0</v>
      </c>
      <c r="IU85" s="140" t="n">
        <v>0</v>
      </c>
      <c r="IV85" s="140" t="n">
        <v>0</v>
      </c>
      <c r="IW85" s="140" t="n">
        <v>0</v>
      </c>
      <c r="IX85" s="140" t="n">
        <v>0</v>
      </c>
      <c r="IY85" s="140" t="n">
        <v>0</v>
      </c>
      <c r="IZ85" s="140" t="n">
        <v>0</v>
      </c>
      <c r="JA85" s="140" t="n">
        <v>0</v>
      </c>
      <c r="JB85" s="140" t="n">
        <v>0</v>
      </c>
      <c r="JC85" s="140" t="n">
        <v>0</v>
      </c>
      <c r="JD85" s="140" t="n">
        <v>0</v>
      </c>
      <c r="JE85" s="140" t="n">
        <v>0</v>
      </c>
      <c r="JF85" s="140" t="n">
        <v>0</v>
      </c>
      <c r="JG85" s="140" t="n">
        <v>0</v>
      </c>
      <c r="JH85" s="140" t="n">
        <v>0</v>
      </c>
      <c r="JI85" s="140" t="n">
        <v>0</v>
      </c>
      <c r="JJ85" s="140" t="n">
        <v>0</v>
      </c>
      <c r="JK85" s="140" t="n">
        <v>0</v>
      </c>
      <c r="JL85" s="140" t="n">
        <v>0</v>
      </c>
      <c r="JM85" s="140" t="n">
        <v>0</v>
      </c>
      <c r="JN85" s="140" t="n">
        <v>0</v>
      </c>
      <c r="JO85" s="140" t="n">
        <v>0</v>
      </c>
      <c r="JP85" s="140" t="n">
        <v>0</v>
      </c>
    </row>
    <row r="86" customFormat="false" ht="14.9" hidden="false" customHeight="false" outlineLevel="0" collapsed="false">
      <c r="A86" s="76"/>
      <c r="B86" s="76"/>
      <c r="C86" s="76"/>
      <c r="D86" s="76"/>
      <c r="E86" s="76" t="s">
        <v>125</v>
      </c>
      <c r="F86" s="141"/>
      <c r="G86" s="141"/>
      <c r="H86" s="141"/>
      <c r="I86" s="141"/>
      <c r="J86" s="141"/>
      <c r="K86" s="141"/>
      <c r="L86" s="141"/>
      <c r="M86" s="141"/>
      <c r="N86" s="141"/>
      <c r="O86" s="141"/>
      <c r="P86" s="141"/>
      <c r="Q86" s="141"/>
      <c r="R86" s="141"/>
      <c r="S86" s="141"/>
      <c r="T86" s="141"/>
      <c r="U86" s="141"/>
      <c r="V86" s="141"/>
      <c r="W86" s="141"/>
      <c r="X86" s="141"/>
      <c r="Y86" s="141"/>
      <c r="Z86" s="141"/>
      <c r="AA86" s="141"/>
      <c r="AB86" s="141"/>
      <c r="AC86" s="141"/>
      <c r="AD86" s="141"/>
      <c r="AE86" s="141"/>
      <c r="AF86" s="141"/>
      <c r="AG86" s="141"/>
      <c r="AH86" s="141"/>
      <c r="AI86" s="141"/>
      <c r="AJ86" s="141"/>
      <c r="AK86" s="141"/>
      <c r="AL86" s="141"/>
      <c r="AM86" s="141"/>
      <c r="AN86" s="141"/>
      <c r="AO86" s="141"/>
      <c r="AP86" s="141"/>
      <c r="AQ86" s="141"/>
      <c r="AR86" s="141"/>
      <c r="AS86" s="141"/>
      <c r="AT86" s="141"/>
      <c r="AU86" s="141"/>
      <c r="AV86" s="141"/>
      <c r="AW86" s="141"/>
      <c r="AX86" s="141"/>
      <c r="AY86" s="141"/>
      <c r="AZ86" s="141"/>
      <c r="BA86" s="141"/>
      <c r="BB86" s="141"/>
      <c r="BC86" s="141"/>
      <c r="BD86" s="141"/>
      <c r="BE86" s="141"/>
      <c r="BF86" s="141"/>
      <c r="BG86" s="141"/>
      <c r="BH86" s="141"/>
      <c r="BI86" s="141"/>
      <c r="BJ86" s="141"/>
      <c r="BK86" s="141"/>
      <c r="BL86" s="141"/>
      <c r="BM86" s="141"/>
      <c r="BN86" s="141"/>
      <c r="BO86" s="141"/>
      <c r="BP86" s="141"/>
      <c r="BQ86" s="141"/>
      <c r="BR86" s="141"/>
      <c r="BS86" s="141"/>
      <c r="BT86" s="141"/>
      <c r="BU86" s="141"/>
      <c r="BV86" s="141"/>
      <c r="BW86" s="141"/>
      <c r="BX86" s="141"/>
      <c r="BY86" s="141"/>
      <c r="BZ86" s="141"/>
      <c r="CA86" s="141"/>
      <c r="CB86" s="141"/>
      <c r="CC86" s="141"/>
      <c r="CD86" s="141"/>
      <c r="CE86" s="141"/>
      <c r="CF86" s="141"/>
      <c r="CG86" s="141"/>
      <c r="CH86" s="141"/>
      <c r="CI86" s="141"/>
      <c r="CJ86" s="141"/>
      <c r="CK86" s="141"/>
      <c r="CL86" s="141"/>
      <c r="CM86" s="141"/>
      <c r="CN86" s="141"/>
      <c r="CO86" s="141"/>
      <c r="CP86" s="141"/>
      <c r="CQ86" s="141"/>
      <c r="CR86" s="141"/>
      <c r="CS86" s="141"/>
      <c r="CT86" s="141"/>
      <c r="CU86" s="141"/>
      <c r="CV86" s="141"/>
      <c r="CW86" s="141"/>
      <c r="CX86" s="141"/>
      <c r="CY86" s="141"/>
      <c r="CZ86" s="141"/>
      <c r="DA86" s="141"/>
      <c r="DB86" s="141"/>
      <c r="DC86" s="141"/>
      <c r="DD86" s="141"/>
      <c r="DE86" s="141"/>
      <c r="DF86" s="141"/>
      <c r="DG86" s="141"/>
      <c r="DH86" s="141"/>
      <c r="DI86" s="141"/>
      <c r="DJ86" s="141"/>
      <c r="DK86" s="141"/>
      <c r="DL86" s="141"/>
      <c r="DM86" s="141"/>
      <c r="DN86" s="141"/>
      <c r="DO86" s="141"/>
      <c r="DP86" s="141"/>
      <c r="DQ86" s="141"/>
      <c r="DR86" s="141"/>
      <c r="DS86" s="141"/>
      <c r="DT86" s="141"/>
      <c r="DU86" s="141"/>
      <c r="DV86" s="141"/>
      <c r="DW86" s="141"/>
      <c r="DX86" s="141"/>
      <c r="DY86" s="141"/>
      <c r="DZ86" s="141"/>
      <c r="EA86" s="141"/>
      <c r="EB86" s="141"/>
      <c r="EC86" s="141"/>
      <c r="ED86" s="141"/>
      <c r="EE86" s="141"/>
      <c r="EF86" s="141"/>
      <c r="EG86" s="141"/>
      <c r="EH86" s="0"/>
      <c r="EI86" s="109" t="n">
        <f aca="false">ROUND(SUM(F86:EG86),5)</f>
        <v>0</v>
      </c>
      <c r="EK86" s="139" t="n">
        <v>3575</v>
      </c>
      <c r="EM86" s="140" t="n">
        <v>0</v>
      </c>
      <c r="EN86" s="140" t="n">
        <v>0</v>
      </c>
      <c r="EO86" s="140" t="n">
        <v>0</v>
      </c>
      <c r="EP86" s="140" t="n">
        <v>0</v>
      </c>
      <c r="EQ86" s="140" t="n">
        <v>0</v>
      </c>
      <c r="ER86" s="140" t="n">
        <v>0</v>
      </c>
      <c r="ES86" s="140" t="n">
        <v>0</v>
      </c>
      <c r="ET86" s="140" t="n">
        <v>0</v>
      </c>
      <c r="EU86" s="140" t="n">
        <v>0</v>
      </c>
      <c r="EV86" s="140" t="n">
        <v>0</v>
      </c>
      <c r="EW86" s="140" t="n">
        <v>0</v>
      </c>
      <c r="EX86" s="140" t="n">
        <v>0</v>
      </c>
      <c r="EY86" s="140" t="n">
        <v>0</v>
      </c>
      <c r="EZ86" s="140" t="n">
        <v>0</v>
      </c>
      <c r="FA86" s="140" t="n">
        <v>0</v>
      </c>
      <c r="FB86" s="140" t="n">
        <v>0</v>
      </c>
      <c r="FC86" s="140" t="n">
        <v>0</v>
      </c>
      <c r="FD86" s="140" t="n">
        <v>0</v>
      </c>
      <c r="FE86" s="140" t="n">
        <v>0</v>
      </c>
      <c r="FF86" s="140" t="n">
        <v>0</v>
      </c>
      <c r="FG86" s="140" t="n">
        <v>0</v>
      </c>
      <c r="FH86" s="140" t="n">
        <v>0</v>
      </c>
      <c r="FI86" s="140" t="n">
        <v>0</v>
      </c>
      <c r="FJ86" s="140" t="n">
        <v>0</v>
      </c>
      <c r="FK86" s="140" t="n">
        <v>0</v>
      </c>
      <c r="FL86" s="140" t="n">
        <v>0</v>
      </c>
      <c r="FM86" s="140" t="n">
        <v>0</v>
      </c>
      <c r="FN86" s="140" t="n">
        <v>0</v>
      </c>
      <c r="FO86" s="140" t="n">
        <v>0</v>
      </c>
      <c r="FP86" s="140" t="n">
        <v>0</v>
      </c>
      <c r="FQ86" s="140" t="n">
        <v>0</v>
      </c>
      <c r="FR86" s="140" t="n">
        <v>0</v>
      </c>
      <c r="FS86" s="140" t="n">
        <v>0</v>
      </c>
      <c r="FT86" s="140" t="n">
        <v>0</v>
      </c>
      <c r="FU86" s="140" t="n">
        <v>0</v>
      </c>
      <c r="FV86" s="140" t="n">
        <v>0</v>
      </c>
      <c r="FW86" s="140" t="n">
        <v>0</v>
      </c>
      <c r="FX86" s="140" t="n">
        <v>0</v>
      </c>
      <c r="FY86" s="140" t="n">
        <v>0</v>
      </c>
      <c r="FZ86" s="140" t="n">
        <v>0</v>
      </c>
      <c r="GA86" s="140" t="n">
        <v>0</v>
      </c>
      <c r="GB86" s="140" t="n">
        <v>0</v>
      </c>
      <c r="GC86" s="140" t="n">
        <v>0</v>
      </c>
      <c r="GD86" s="140" t="n">
        <v>0</v>
      </c>
      <c r="GE86" s="140" t="n">
        <v>0</v>
      </c>
      <c r="GF86" s="140" t="n">
        <v>0</v>
      </c>
      <c r="GG86" s="140" t="n">
        <v>0</v>
      </c>
      <c r="GH86" s="140" t="n">
        <v>0</v>
      </c>
      <c r="GI86" s="140" t="n">
        <v>0</v>
      </c>
      <c r="GJ86" s="140" t="n">
        <v>0</v>
      </c>
      <c r="GK86" s="140" t="n">
        <v>0</v>
      </c>
      <c r="GL86" s="140" t="n">
        <v>0</v>
      </c>
      <c r="GM86" s="140" t="n">
        <v>0</v>
      </c>
      <c r="GN86" s="140" t="n">
        <v>0</v>
      </c>
      <c r="GO86" s="140" t="n">
        <v>0</v>
      </c>
      <c r="GP86" s="140" t="n">
        <v>0</v>
      </c>
      <c r="GQ86" s="140" t="n">
        <v>0</v>
      </c>
      <c r="GR86" s="140" t="n">
        <v>0</v>
      </c>
      <c r="GS86" s="140" t="n">
        <v>0</v>
      </c>
      <c r="GT86" s="140" t="n">
        <v>0</v>
      </c>
      <c r="GU86" s="140" t="n">
        <v>0</v>
      </c>
      <c r="GV86" s="140" t="n">
        <v>0</v>
      </c>
      <c r="GW86" s="140" t="n">
        <v>0</v>
      </c>
      <c r="GX86" s="140" t="n">
        <v>0</v>
      </c>
      <c r="GY86" s="140" t="n">
        <v>0</v>
      </c>
      <c r="GZ86" s="140" t="n">
        <v>0</v>
      </c>
      <c r="HA86" s="140" t="n">
        <v>0</v>
      </c>
      <c r="HB86" s="140" t="n">
        <v>0</v>
      </c>
      <c r="HC86" s="140" t="n">
        <v>0</v>
      </c>
      <c r="HD86" s="140" t="n">
        <v>0</v>
      </c>
      <c r="HE86" s="140" t="n">
        <v>0</v>
      </c>
      <c r="HF86" s="140" t="n">
        <v>0</v>
      </c>
      <c r="HG86" s="140" t="n">
        <v>0</v>
      </c>
      <c r="HH86" s="140" t="n">
        <v>0</v>
      </c>
      <c r="HI86" s="140" t="n">
        <v>0</v>
      </c>
      <c r="HJ86" s="140" t="n">
        <v>0</v>
      </c>
      <c r="HK86" s="140" t="n">
        <v>0</v>
      </c>
      <c r="HL86" s="140" t="n">
        <v>0</v>
      </c>
      <c r="HM86" s="140" t="n">
        <v>0</v>
      </c>
      <c r="HN86" s="140" t="n">
        <v>0</v>
      </c>
      <c r="HO86" s="140" t="n">
        <v>0</v>
      </c>
      <c r="HP86" s="140" t="n">
        <v>0</v>
      </c>
      <c r="HQ86" s="140" t="n">
        <v>0</v>
      </c>
      <c r="HR86" s="140" t="n">
        <v>0</v>
      </c>
      <c r="HS86" s="140" t="n">
        <v>0</v>
      </c>
      <c r="HT86" s="140" t="n">
        <v>0</v>
      </c>
      <c r="HU86" s="140" t="n">
        <v>0</v>
      </c>
      <c r="HV86" s="140" t="n">
        <v>0</v>
      </c>
      <c r="HW86" s="140" t="n">
        <v>0</v>
      </c>
      <c r="HX86" s="140" t="n">
        <v>0</v>
      </c>
      <c r="HY86" s="140" t="n">
        <v>0</v>
      </c>
      <c r="HZ86" s="140" t="n">
        <v>0</v>
      </c>
      <c r="IA86" s="140" t="n">
        <v>0</v>
      </c>
      <c r="IB86" s="140" t="n">
        <v>0</v>
      </c>
      <c r="IC86" s="140" t="n">
        <v>0</v>
      </c>
      <c r="ID86" s="140" t="n">
        <v>0</v>
      </c>
      <c r="IE86" s="140" t="n">
        <v>0</v>
      </c>
      <c r="IF86" s="140" t="n">
        <v>0</v>
      </c>
      <c r="IG86" s="140" t="n">
        <v>0</v>
      </c>
      <c r="IH86" s="140" t="n">
        <v>0</v>
      </c>
      <c r="II86" s="140" t="n">
        <v>0</v>
      </c>
      <c r="IJ86" s="140" t="n">
        <v>0</v>
      </c>
      <c r="IK86" s="140" t="n">
        <v>0</v>
      </c>
      <c r="IL86" s="140" t="n">
        <v>0</v>
      </c>
      <c r="IM86" s="140" t="n">
        <v>0</v>
      </c>
      <c r="IN86" s="140" t="n">
        <v>0</v>
      </c>
      <c r="IO86" s="140" t="n">
        <v>0</v>
      </c>
      <c r="IP86" s="140" t="n">
        <v>0</v>
      </c>
      <c r="IQ86" s="140" t="n">
        <v>0</v>
      </c>
      <c r="IR86" s="140" t="n">
        <v>0</v>
      </c>
      <c r="IS86" s="140" t="n">
        <v>0</v>
      </c>
      <c r="IT86" s="140" t="n">
        <v>0</v>
      </c>
      <c r="IU86" s="140" t="n">
        <v>0</v>
      </c>
      <c r="IV86" s="140" t="n">
        <v>0</v>
      </c>
      <c r="IW86" s="140" t="n">
        <v>0</v>
      </c>
      <c r="IX86" s="140" t="n">
        <v>0</v>
      </c>
      <c r="IY86" s="140" t="n">
        <v>0</v>
      </c>
      <c r="IZ86" s="140" t="n">
        <v>0</v>
      </c>
      <c r="JA86" s="140" t="n">
        <v>0</v>
      </c>
      <c r="JB86" s="140" t="n">
        <v>0</v>
      </c>
      <c r="JC86" s="140" t="n">
        <v>0</v>
      </c>
      <c r="JD86" s="140" t="n">
        <v>0</v>
      </c>
      <c r="JE86" s="140" t="n">
        <v>0</v>
      </c>
      <c r="JF86" s="140" t="n">
        <v>0</v>
      </c>
      <c r="JG86" s="140" t="n">
        <v>0</v>
      </c>
      <c r="JH86" s="140" t="n">
        <v>0</v>
      </c>
      <c r="JI86" s="140" t="n">
        <v>0</v>
      </c>
      <c r="JJ86" s="140" t="n">
        <v>0</v>
      </c>
      <c r="JK86" s="140" t="n">
        <v>0</v>
      </c>
      <c r="JL86" s="140" t="n">
        <v>0</v>
      </c>
      <c r="JM86" s="140" t="n">
        <v>0</v>
      </c>
      <c r="JN86" s="140" t="n">
        <v>0</v>
      </c>
      <c r="JO86" s="140" t="n">
        <v>0</v>
      </c>
      <c r="JP86" s="140" t="n">
        <v>0</v>
      </c>
    </row>
    <row r="87" customFormat="false" ht="14.9" hidden="false" customHeight="false" outlineLevel="0" collapsed="false">
      <c r="A87" s="76"/>
      <c r="B87" s="76"/>
      <c r="C87" s="76"/>
      <c r="D87" s="76"/>
      <c r="E87" s="76" t="s">
        <v>32</v>
      </c>
      <c r="F87" s="141" t="n">
        <v>0</v>
      </c>
      <c r="G87" s="141" t="n">
        <v>0</v>
      </c>
      <c r="H87" s="141" t="n">
        <v>0</v>
      </c>
      <c r="I87" s="141" t="n">
        <v>0</v>
      </c>
      <c r="J87" s="141" t="n">
        <v>0</v>
      </c>
      <c r="K87" s="141" t="n">
        <v>-0.280000000000001</v>
      </c>
      <c r="L87" s="141" t="n">
        <v>0</v>
      </c>
      <c r="M87" s="141" t="n">
        <v>65.28</v>
      </c>
      <c r="N87" s="141" t="n">
        <v>0</v>
      </c>
      <c r="O87" s="141" t="n">
        <v>0</v>
      </c>
      <c r="P87" s="141" t="n">
        <v>0</v>
      </c>
      <c r="Q87" s="141" t="n">
        <v>0</v>
      </c>
      <c r="R87" s="141" t="n">
        <v>0</v>
      </c>
      <c r="S87" s="141" t="n">
        <v>0</v>
      </c>
      <c r="T87" s="141" t="n">
        <v>0</v>
      </c>
      <c r="U87" s="141" t="n">
        <v>0</v>
      </c>
      <c r="V87" s="141" t="n">
        <v>0</v>
      </c>
      <c r="W87" s="141" t="n">
        <v>0</v>
      </c>
      <c r="X87" s="141" t="n">
        <v>214.98</v>
      </c>
      <c r="Y87" s="141" t="n">
        <v>0</v>
      </c>
      <c r="Z87" s="141" t="n">
        <v>0</v>
      </c>
      <c r="AA87" s="141" t="n">
        <v>0</v>
      </c>
      <c r="AB87" s="141" t="n">
        <v>0</v>
      </c>
      <c r="AC87" s="141" t="n">
        <v>0</v>
      </c>
      <c r="AD87" s="141" t="n">
        <v>0</v>
      </c>
      <c r="AE87" s="141" t="n">
        <v>0</v>
      </c>
      <c r="AF87" s="141" t="n">
        <v>0</v>
      </c>
      <c r="AG87" s="141" t="n">
        <v>0</v>
      </c>
      <c r="AH87" s="141" t="n">
        <v>0</v>
      </c>
      <c r="AI87" s="141" t="n">
        <v>0</v>
      </c>
      <c r="AJ87" s="141" t="n">
        <v>0</v>
      </c>
      <c r="AK87" s="141" t="n">
        <v>0</v>
      </c>
      <c r="AL87" s="141" t="n">
        <v>0</v>
      </c>
      <c r="AM87" s="141" t="n">
        <v>0</v>
      </c>
      <c r="AN87" s="141" t="n">
        <v>0</v>
      </c>
      <c r="AO87" s="141" t="n">
        <v>0</v>
      </c>
      <c r="AP87" s="141" t="n">
        <v>0</v>
      </c>
      <c r="AQ87" s="141" t="n">
        <v>0</v>
      </c>
      <c r="AR87" s="141" t="n">
        <v>0</v>
      </c>
      <c r="AS87" s="141" t="n">
        <v>0</v>
      </c>
      <c r="AT87" s="141" t="n">
        <v>0</v>
      </c>
      <c r="AU87" s="141" t="n">
        <v>0</v>
      </c>
      <c r="AV87" s="141" t="n">
        <v>0</v>
      </c>
      <c r="AW87" s="141" t="n">
        <v>0</v>
      </c>
      <c r="AX87" s="141" t="n">
        <v>0</v>
      </c>
      <c r="AY87" s="141" t="n">
        <v>0</v>
      </c>
      <c r="AZ87" s="141" t="n">
        <v>0</v>
      </c>
      <c r="BA87" s="141" t="n">
        <v>0</v>
      </c>
      <c r="BB87" s="141" t="n">
        <v>9353.27</v>
      </c>
      <c r="BC87" s="141" t="n">
        <v>0</v>
      </c>
      <c r="BD87" s="141" t="n">
        <v>0</v>
      </c>
      <c r="BE87" s="141" t="n">
        <v>0</v>
      </c>
      <c r="BF87" s="141" t="n">
        <v>0</v>
      </c>
      <c r="BG87" s="141" t="n">
        <v>0</v>
      </c>
      <c r="BH87" s="141" t="n">
        <v>0</v>
      </c>
      <c r="BI87" s="141" t="n">
        <v>0</v>
      </c>
      <c r="BJ87" s="141" t="n">
        <v>0</v>
      </c>
      <c r="BK87" s="141" t="n">
        <v>0</v>
      </c>
      <c r="BL87" s="141" t="n">
        <v>0</v>
      </c>
      <c r="BM87" s="141" t="n">
        <v>0</v>
      </c>
      <c r="BN87" s="141" t="n">
        <v>0</v>
      </c>
      <c r="BO87" s="141" t="n">
        <v>0</v>
      </c>
      <c r="BP87" s="141" t="n">
        <v>0</v>
      </c>
      <c r="BQ87" s="141" t="n">
        <v>0</v>
      </c>
      <c r="BR87" s="141" t="n">
        <v>0</v>
      </c>
      <c r="BS87" s="141" t="n">
        <v>0</v>
      </c>
      <c r="BT87" s="141" t="n">
        <v>77.39</v>
      </c>
      <c r="BU87" s="141" t="n">
        <v>0</v>
      </c>
      <c r="BV87" s="141" t="n">
        <v>0</v>
      </c>
      <c r="BW87" s="141" t="n">
        <v>0</v>
      </c>
      <c r="BX87" s="141" t="n">
        <v>0</v>
      </c>
      <c r="BY87" s="141" t="n">
        <v>0</v>
      </c>
      <c r="BZ87" s="141" t="n">
        <v>59</v>
      </c>
      <c r="CA87" s="141" t="n">
        <v>0</v>
      </c>
      <c r="CB87" s="141" t="n">
        <v>0</v>
      </c>
      <c r="CC87" s="141" t="n">
        <v>0</v>
      </c>
      <c r="CD87" s="141" t="n">
        <v>0</v>
      </c>
      <c r="CE87" s="141" t="n">
        <v>300.37</v>
      </c>
      <c r="CF87" s="141" t="n">
        <v>0</v>
      </c>
      <c r="CG87" s="141" t="n">
        <v>-290.71</v>
      </c>
      <c r="CH87" s="141" t="n">
        <v>0</v>
      </c>
      <c r="CI87" s="141" t="n">
        <v>0</v>
      </c>
      <c r="CJ87" s="141" t="n">
        <v>0</v>
      </c>
      <c r="CK87" s="141" t="n">
        <v>0</v>
      </c>
      <c r="CL87" s="141"/>
      <c r="CM87" s="141" t="n">
        <v>0</v>
      </c>
      <c r="CN87" s="141" t="n">
        <v>0</v>
      </c>
      <c r="CO87" s="141" t="n">
        <v>0</v>
      </c>
      <c r="CP87" s="141" t="n">
        <v>0</v>
      </c>
      <c r="CQ87" s="141" t="n">
        <v>0</v>
      </c>
      <c r="CR87" s="141" t="n">
        <v>0</v>
      </c>
      <c r="CS87" s="141" t="n">
        <v>59</v>
      </c>
      <c r="CT87" s="141" t="n">
        <v>0</v>
      </c>
      <c r="CU87" s="141" t="n">
        <v>0</v>
      </c>
      <c r="CV87" s="141" t="n">
        <v>0</v>
      </c>
      <c r="CW87" s="141" t="n">
        <v>0</v>
      </c>
      <c r="CX87" s="141" t="n">
        <v>0</v>
      </c>
      <c r="CY87" s="141" t="n">
        <v>0</v>
      </c>
      <c r="CZ87" s="141" t="n">
        <v>0</v>
      </c>
      <c r="DA87" s="141" t="n">
        <v>0</v>
      </c>
      <c r="DB87" s="141" t="n">
        <v>0</v>
      </c>
      <c r="DC87" s="141" t="n">
        <v>1465.7</v>
      </c>
      <c r="DD87" s="141" t="n">
        <v>0</v>
      </c>
      <c r="DE87" s="141" t="n">
        <v>0</v>
      </c>
      <c r="DF87" s="141" t="n">
        <v>0</v>
      </c>
      <c r="DG87" s="141" t="n">
        <v>50</v>
      </c>
      <c r="DH87" s="141" t="n">
        <v>0</v>
      </c>
      <c r="DI87" s="141" t="n">
        <v>0</v>
      </c>
      <c r="DJ87" s="141" t="n">
        <v>0</v>
      </c>
      <c r="DK87" s="141" t="n">
        <v>0</v>
      </c>
      <c r="DL87" s="141" t="n">
        <v>0</v>
      </c>
      <c r="DM87" s="141" t="n">
        <v>0</v>
      </c>
      <c r="DN87" s="141" t="n">
        <v>0</v>
      </c>
      <c r="DO87" s="141" t="n">
        <v>0</v>
      </c>
      <c r="DP87" s="141"/>
      <c r="DQ87" s="141" t="n">
        <v>0</v>
      </c>
      <c r="DR87" s="141" t="n">
        <v>0</v>
      </c>
      <c r="DS87" s="141" t="n">
        <v>0</v>
      </c>
      <c r="DT87" s="141" t="n">
        <v>0</v>
      </c>
      <c r="DU87" s="141" t="n">
        <v>0</v>
      </c>
      <c r="DV87" s="141" t="n">
        <v>0</v>
      </c>
      <c r="DW87" s="141"/>
      <c r="DX87" s="141" t="n">
        <v>0</v>
      </c>
      <c r="DY87" s="141" t="n">
        <v>0</v>
      </c>
      <c r="DZ87" s="141" t="n">
        <v>0</v>
      </c>
      <c r="EA87" s="141" t="n">
        <v>16415.82</v>
      </c>
      <c r="EB87" s="141" t="n">
        <v>0</v>
      </c>
      <c r="EC87" s="141" t="n">
        <v>0</v>
      </c>
      <c r="ED87" s="141" t="n">
        <v>51.5</v>
      </c>
      <c r="EE87" s="141" t="n">
        <v>0</v>
      </c>
      <c r="EF87" s="141" t="n">
        <v>3224.54</v>
      </c>
      <c r="EG87" s="141" t="n">
        <v>0</v>
      </c>
      <c r="EH87" s="0"/>
      <c r="EI87" s="109" t="n">
        <f aca="false">ROUND(SUM(F87:EG87),5)</f>
        <v>31045.86</v>
      </c>
      <c r="EK87" s="139" t="n">
        <v>9672.1488</v>
      </c>
      <c r="EM87" s="140" t="n">
        <v>0</v>
      </c>
      <c r="EN87" s="140" t="n">
        <v>0</v>
      </c>
      <c r="EO87" s="140" t="n">
        <v>0</v>
      </c>
      <c r="EP87" s="140" t="n">
        <v>0</v>
      </c>
      <c r="EQ87" s="140" t="n">
        <v>0</v>
      </c>
      <c r="ER87" s="140" t="n">
        <v>0</v>
      </c>
      <c r="ES87" s="140" t="n">
        <v>0</v>
      </c>
      <c r="ET87" s="140" t="n">
        <v>0</v>
      </c>
      <c r="EU87" s="140" t="n">
        <v>0</v>
      </c>
      <c r="EV87" s="140" t="n">
        <v>0</v>
      </c>
      <c r="EW87" s="140" t="n">
        <v>0</v>
      </c>
      <c r="EX87" s="140" t="n">
        <v>0</v>
      </c>
      <c r="EY87" s="140" t="n">
        <v>0</v>
      </c>
      <c r="EZ87" s="140" t="n">
        <v>0</v>
      </c>
      <c r="FA87" s="140" t="n">
        <v>0</v>
      </c>
      <c r="FB87" s="140" t="n">
        <v>0</v>
      </c>
      <c r="FC87" s="140" t="n">
        <v>0</v>
      </c>
      <c r="FD87" s="140" t="n">
        <v>0</v>
      </c>
      <c r="FE87" s="140" t="n">
        <v>0</v>
      </c>
      <c r="FF87" s="140" t="n">
        <v>0</v>
      </c>
      <c r="FG87" s="140" t="n">
        <v>0</v>
      </c>
      <c r="FH87" s="140" t="n">
        <v>0</v>
      </c>
      <c r="FI87" s="140" t="n">
        <v>0</v>
      </c>
      <c r="FJ87" s="140" t="n">
        <v>0</v>
      </c>
      <c r="FK87" s="140" t="n">
        <v>0</v>
      </c>
      <c r="FL87" s="140" t="n">
        <v>0</v>
      </c>
      <c r="FM87" s="140" t="n">
        <v>0</v>
      </c>
      <c r="FN87" s="140" t="n">
        <v>0</v>
      </c>
      <c r="FO87" s="140" t="n">
        <v>0</v>
      </c>
      <c r="FP87" s="140" t="n">
        <v>0</v>
      </c>
      <c r="FQ87" s="140" t="n">
        <v>0</v>
      </c>
      <c r="FR87" s="140" t="n">
        <v>0</v>
      </c>
      <c r="FS87" s="140" t="n">
        <v>0</v>
      </c>
      <c r="FT87" s="140" t="n">
        <v>0</v>
      </c>
      <c r="FU87" s="140" t="n">
        <v>0</v>
      </c>
      <c r="FV87" s="140" t="n">
        <v>0</v>
      </c>
      <c r="FW87" s="140" t="n">
        <v>0</v>
      </c>
      <c r="FX87" s="140" t="n">
        <v>0</v>
      </c>
      <c r="FY87" s="140" t="n">
        <v>0</v>
      </c>
      <c r="FZ87" s="140" t="n">
        <v>0</v>
      </c>
      <c r="GA87" s="140" t="n">
        <v>0</v>
      </c>
      <c r="GB87" s="140" t="n">
        <v>0</v>
      </c>
      <c r="GC87" s="140" t="n">
        <v>0</v>
      </c>
      <c r="GD87" s="140" t="n">
        <v>0</v>
      </c>
      <c r="GE87" s="140" t="n">
        <v>0</v>
      </c>
      <c r="GF87" s="140" t="n">
        <v>0</v>
      </c>
      <c r="GG87" s="140" t="n">
        <v>0</v>
      </c>
      <c r="GH87" s="140" t="n">
        <v>0</v>
      </c>
      <c r="GI87" s="140" t="n">
        <v>0</v>
      </c>
      <c r="GJ87" s="140" t="n">
        <v>0</v>
      </c>
      <c r="GK87" s="140" t="n">
        <v>0</v>
      </c>
      <c r="GL87" s="140" t="n">
        <v>0</v>
      </c>
      <c r="GM87" s="140" t="n">
        <v>0</v>
      </c>
      <c r="GN87" s="140" t="n">
        <v>0</v>
      </c>
      <c r="GO87" s="140" t="n">
        <v>0</v>
      </c>
      <c r="GP87" s="140" t="n">
        <v>0</v>
      </c>
      <c r="GQ87" s="140" t="n">
        <v>0</v>
      </c>
      <c r="GR87" s="140" t="n">
        <v>0</v>
      </c>
      <c r="GS87" s="140" t="n">
        <v>0</v>
      </c>
      <c r="GT87" s="140" t="n">
        <v>0</v>
      </c>
      <c r="GU87" s="140" t="n">
        <v>0</v>
      </c>
      <c r="GV87" s="140" t="n">
        <v>0</v>
      </c>
      <c r="GW87" s="140" t="n">
        <v>0</v>
      </c>
      <c r="GX87" s="140" t="n">
        <v>0</v>
      </c>
      <c r="GY87" s="140" t="n">
        <v>0</v>
      </c>
      <c r="GZ87" s="140" t="n">
        <v>0</v>
      </c>
      <c r="HA87" s="140" t="n">
        <v>0</v>
      </c>
      <c r="HB87" s="140" t="n">
        <v>0</v>
      </c>
      <c r="HC87" s="140" t="n">
        <v>0</v>
      </c>
      <c r="HD87" s="140" t="n">
        <v>0</v>
      </c>
      <c r="HE87" s="140" t="n">
        <v>0</v>
      </c>
      <c r="HF87" s="140" t="n">
        <v>0</v>
      </c>
      <c r="HG87" s="140" t="n">
        <v>0</v>
      </c>
      <c r="HH87" s="140" t="n">
        <v>0</v>
      </c>
      <c r="HI87" s="140" t="n">
        <v>0</v>
      </c>
      <c r="HJ87" s="140" t="n">
        <v>0</v>
      </c>
      <c r="HK87" s="140" t="n">
        <v>0</v>
      </c>
      <c r="HL87" s="140" t="n">
        <v>0</v>
      </c>
      <c r="HM87" s="140" t="n">
        <v>0</v>
      </c>
      <c r="HN87" s="140" t="n">
        <v>0</v>
      </c>
      <c r="HO87" s="140" t="n">
        <v>0</v>
      </c>
      <c r="HP87" s="140" t="n">
        <v>0</v>
      </c>
      <c r="HQ87" s="140" t="n">
        <v>0</v>
      </c>
      <c r="HR87" s="140" t="n">
        <v>0</v>
      </c>
      <c r="HS87" s="140" t="n">
        <v>0</v>
      </c>
      <c r="HT87" s="140" t="n">
        <v>0</v>
      </c>
      <c r="HU87" s="140" t="n">
        <v>0</v>
      </c>
      <c r="HV87" s="140" t="n">
        <v>0</v>
      </c>
      <c r="HW87" s="140" t="n">
        <v>0</v>
      </c>
      <c r="HX87" s="140" t="n">
        <v>0</v>
      </c>
      <c r="HY87" s="140" t="n">
        <v>0</v>
      </c>
      <c r="HZ87" s="140" t="n">
        <v>0</v>
      </c>
      <c r="IA87" s="140" t="n">
        <v>0</v>
      </c>
      <c r="IB87" s="140" t="n">
        <v>0</v>
      </c>
      <c r="IC87" s="140" t="n">
        <v>0</v>
      </c>
      <c r="ID87" s="140" t="n">
        <v>0</v>
      </c>
      <c r="IE87" s="140" t="n">
        <v>0</v>
      </c>
      <c r="IF87" s="140" t="n">
        <v>0</v>
      </c>
      <c r="IG87" s="140" t="n">
        <v>0</v>
      </c>
      <c r="IH87" s="140" t="n">
        <v>0</v>
      </c>
      <c r="II87" s="140" t="n">
        <v>0</v>
      </c>
      <c r="IJ87" s="140" t="n">
        <v>0</v>
      </c>
      <c r="IK87" s="140" t="n">
        <v>0</v>
      </c>
      <c r="IL87" s="140" t="n">
        <v>0</v>
      </c>
      <c r="IM87" s="140" t="n">
        <v>0</v>
      </c>
      <c r="IN87" s="140" t="n">
        <v>0</v>
      </c>
      <c r="IO87" s="140" t="n">
        <v>0</v>
      </c>
      <c r="IP87" s="140" t="n">
        <v>0</v>
      </c>
      <c r="IQ87" s="140" t="n">
        <v>0</v>
      </c>
      <c r="IR87" s="140" t="n">
        <v>0</v>
      </c>
      <c r="IS87" s="140" t="n">
        <v>0</v>
      </c>
      <c r="IT87" s="140" t="n">
        <v>0</v>
      </c>
      <c r="IU87" s="140" t="n">
        <v>0</v>
      </c>
      <c r="IV87" s="140" t="n">
        <v>0</v>
      </c>
      <c r="IW87" s="140" t="n">
        <v>0</v>
      </c>
      <c r="IX87" s="140" t="n">
        <v>0</v>
      </c>
      <c r="IY87" s="140" t="n">
        <v>0</v>
      </c>
      <c r="IZ87" s="140" t="n">
        <v>0</v>
      </c>
      <c r="JA87" s="140" t="n">
        <v>0</v>
      </c>
      <c r="JB87" s="140" t="n">
        <v>0</v>
      </c>
      <c r="JC87" s="140" t="n">
        <v>0</v>
      </c>
      <c r="JD87" s="140" t="n">
        <v>0</v>
      </c>
      <c r="JE87" s="140" t="n">
        <v>0</v>
      </c>
      <c r="JF87" s="140" t="n">
        <v>0</v>
      </c>
      <c r="JG87" s="140" t="n">
        <v>0</v>
      </c>
      <c r="JH87" s="140" t="n">
        <v>0</v>
      </c>
      <c r="JI87" s="140" t="n">
        <v>0</v>
      </c>
      <c r="JJ87" s="140" t="n">
        <v>0</v>
      </c>
      <c r="JK87" s="140" t="n">
        <v>0</v>
      </c>
      <c r="JL87" s="140" t="n">
        <v>0</v>
      </c>
      <c r="JM87" s="140" t="n">
        <v>0</v>
      </c>
      <c r="JN87" s="140" t="n">
        <v>0</v>
      </c>
      <c r="JO87" s="140" t="n">
        <v>0</v>
      </c>
      <c r="JP87" s="140" t="n">
        <v>0</v>
      </c>
    </row>
    <row r="88" customFormat="false" ht="14.9" hidden="false" customHeight="false" outlineLevel="0" collapsed="false">
      <c r="A88" s="76"/>
      <c r="B88" s="76"/>
      <c r="C88" s="76"/>
      <c r="D88" s="76"/>
      <c r="E88" s="76" t="s">
        <v>126</v>
      </c>
      <c r="F88" s="141" t="n">
        <v>312</v>
      </c>
      <c r="G88" s="141" t="n">
        <v>7498.4</v>
      </c>
      <c r="H88" s="141" t="n">
        <v>20261.28</v>
      </c>
      <c r="I88" s="141" t="n">
        <v>0</v>
      </c>
      <c r="J88" s="141" t="n">
        <v>17139.2</v>
      </c>
      <c r="K88" s="141" t="n">
        <v>8035.04</v>
      </c>
      <c r="L88" s="141" t="n">
        <v>0</v>
      </c>
      <c r="M88" s="141" t="n">
        <v>312</v>
      </c>
      <c r="N88" s="141" t="n">
        <v>9024</v>
      </c>
      <c r="O88" s="141" t="n">
        <v>12000</v>
      </c>
      <c r="P88" s="141" t="n">
        <v>1639.04</v>
      </c>
      <c r="Q88" s="141" t="n">
        <v>7500</v>
      </c>
      <c r="R88" s="141" t="n">
        <v>468</v>
      </c>
      <c r="S88" s="141" t="n">
        <v>150</v>
      </c>
      <c r="T88" s="141" t="n">
        <v>0</v>
      </c>
      <c r="U88" s="141" t="n">
        <v>4284.8</v>
      </c>
      <c r="V88" s="141" t="n">
        <v>260</v>
      </c>
      <c r="W88" s="141" t="n">
        <v>23566.4</v>
      </c>
      <c r="X88" s="141" t="n">
        <v>0</v>
      </c>
      <c r="Y88" s="141" t="n">
        <v>312</v>
      </c>
      <c r="Z88" s="141" t="n">
        <v>312</v>
      </c>
      <c r="AA88" s="141" t="n">
        <v>1639.04</v>
      </c>
      <c r="AB88" s="141" t="n">
        <v>546</v>
      </c>
      <c r="AC88" s="141" t="n">
        <v>312</v>
      </c>
      <c r="AD88" s="141" t="n">
        <v>540</v>
      </c>
      <c r="AE88" s="141" t="n">
        <v>312</v>
      </c>
      <c r="AF88" s="141" t="n">
        <v>312</v>
      </c>
      <c r="AG88" s="141" t="n">
        <v>5133.44</v>
      </c>
      <c r="AH88" s="141" t="n">
        <v>1639.04</v>
      </c>
      <c r="AI88" s="141" t="n">
        <v>1092</v>
      </c>
      <c r="AJ88" s="141" t="n">
        <v>162</v>
      </c>
      <c r="AK88" s="141" t="n">
        <v>312</v>
      </c>
      <c r="AL88" s="141" t="n">
        <v>321.36</v>
      </c>
      <c r="AM88" s="141" t="n">
        <v>1965.6</v>
      </c>
      <c r="AN88" s="141" t="n">
        <v>2839.2</v>
      </c>
      <c r="AO88" s="141" t="n">
        <v>312</v>
      </c>
      <c r="AP88" s="141" t="n">
        <v>20000</v>
      </c>
      <c r="AQ88" s="141" t="n">
        <v>312</v>
      </c>
      <c r="AR88" s="141" t="n">
        <v>684.32</v>
      </c>
      <c r="AS88" s="141" t="n">
        <v>312</v>
      </c>
      <c r="AT88" s="141" t="n">
        <v>546</v>
      </c>
      <c r="AU88" s="141" t="n">
        <v>2731.04</v>
      </c>
      <c r="AV88" s="141" t="n">
        <v>5526.56</v>
      </c>
      <c r="AW88" s="141" t="n">
        <v>505.44</v>
      </c>
      <c r="AX88" s="141" t="n">
        <v>312</v>
      </c>
      <c r="AY88" s="141" t="n">
        <v>312</v>
      </c>
      <c r="AZ88" s="141" t="n">
        <v>1092</v>
      </c>
      <c r="BA88" s="141" t="n">
        <v>1639.04</v>
      </c>
      <c r="BB88" s="141" t="n">
        <v>40310.4</v>
      </c>
      <c r="BC88" s="141" t="n">
        <v>0</v>
      </c>
      <c r="BD88" s="141" t="n">
        <v>800</v>
      </c>
      <c r="BE88" s="141" t="n">
        <v>1092</v>
      </c>
      <c r="BF88" s="141" t="n">
        <v>18903.04</v>
      </c>
      <c r="BG88" s="141" t="n">
        <v>11668.8</v>
      </c>
      <c r="BH88" s="141" t="n">
        <v>312</v>
      </c>
      <c r="BI88" s="141" t="n">
        <v>960.96</v>
      </c>
      <c r="BJ88" s="141" t="n">
        <v>4713.28</v>
      </c>
      <c r="BK88" s="141" t="n">
        <v>0</v>
      </c>
      <c r="BL88" s="141" t="n">
        <v>1092</v>
      </c>
      <c r="BM88" s="141" t="n">
        <v>312</v>
      </c>
      <c r="BN88" s="141" t="n">
        <v>7862.4</v>
      </c>
      <c r="BO88" s="141" t="n">
        <v>4667.52</v>
      </c>
      <c r="BP88" s="141" t="n">
        <v>6253.28</v>
      </c>
      <c r="BQ88" s="141" t="n">
        <v>312</v>
      </c>
      <c r="BR88" s="141" t="n">
        <v>520</v>
      </c>
      <c r="BS88" s="141" t="n">
        <v>468</v>
      </c>
      <c r="BT88" s="141" t="n">
        <v>9967</v>
      </c>
      <c r="BU88" s="141" t="n">
        <v>800</v>
      </c>
      <c r="BV88" s="141" t="n">
        <v>300</v>
      </c>
      <c r="BW88" s="141" t="n">
        <v>468</v>
      </c>
      <c r="BX88" s="141" t="n">
        <v>416</v>
      </c>
      <c r="BY88" s="141" t="n">
        <v>312</v>
      </c>
      <c r="BZ88" s="141" t="n">
        <v>428</v>
      </c>
      <c r="CA88" s="141" t="n">
        <v>25459.2</v>
      </c>
      <c r="CB88" s="141" t="n">
        <v>312</v>
      </c>
      <c r="CC88" s="141" t="n">
        <v>330.72</v>
      </c>
      <c r="CD88" s="141" t="n">
        <v>416</v>
      </c>
      <c r="CE88" s="141" t="n">
        <v>22058.4</v>
      </c>
      <c r="CF88" s="141" t="n">
        <v>312</v>
      </c>
      <c r="CG88" s="141" t="n">
        <v>1765.92</v>
      </c>
      <c r="CH88" s="141" t="n">
        <v>1081.6</v>
      </c>
      <c r="CI88" s="141" t="n">
        <v>10150</v>
      </c>
      <c r="CJ88" s="141" t="n">
        <v>3942</v>
      </c>
      <c r="CK88" s="141" t="n">
        <v>5000</v>
      </c>
      <c r="CL88" s="141" t="n">
        <v>3311</v>
      </c>
      <c r="CM88" s="141" t="n">
        <v>312</v>
      </c>
      <c r="CN88" s="141" t="n">
        <v>312</v>
      </c>
      <c r="CO88" s="141" t="n">
        <v>0</v>
      </c>
      <c r="CP88" s="141" t="n">
        <v>5000</v>
      </c>
      <c r="CQ88" s="141" t="n">
        <v>312</v>
      </c>
      <c r="CR88" s="141" t="n">
        <v>780</v>
      </c>
      <c r="CS88" s="141" t="n">
        <v>150</v>
      </c>
      <c r="CT88" s="141" t="n">
        <v>780</v>
      </c>
      <c r="CU88" s="141" t="n">
        <v>10972.8</v>
      </c>
      <c r="CV88" s="141" t="n">
        <v>0</v>
      </c>
      <c r="CW88" s="141" t="n">
        <v>312</v>
      </c>
      <c r="CX88" s="141" t="n">
        <v>312</v>
      </c>
      <c r="CY88" s="141" t="n">
        <v>1946.88</v>
      </c>
      <c r="CZ88" s="141" t="n">
        <v>728</v>
      </c>
      <c r="DA88" s="141" t="n">
        <v>12371.84</v>
      </c>
      <c r="DB88" s="141" t="n">
        <v>312</v>
      </c>
      <c r="DC88" s="141" t="n">
        <v>11311.04</v>
      </c>
      <c r="DD88" s="141" t="n">
        <v>312</v>
      </c>
      <c r="DE88" s="141" t="n">
        <v>312</v>
      </c>
      <c r="DF88" s="141" t="n">
        <v>676</v>
      </c>
      <c r="DG88" s="141" t="n">
        <v>13068.64</v>
      </c>
      <c r="DH88" s="141" t="n">
        <v>312</v>
      </c>
      <c r="DI88" s="141" t="n">
        <v>312</v>
      </c>
      <c r="DJ88" s="141" t="n">
        <v>416</v>
      </c>
      <c r="DK88" s="141" t="n">
        <v>1801.28</v>
      </c>
      <c r="DL88" s="141" t="n">
        <v>5896.8</v>
      </c>
      <c r="DM88" s="141" t="n">
        <v>624</v>
      </c>
      <c r="DN88" s="141" t="n">
        <v>624</v>
      </c>
      <c r="DO88" s="141" t="n">
        <v>588.64</v>
      </c>
      <c r="DP88" s="141" t="n">
        <v>3311</v>
      </c>
      <c r="DQ88" s="141" t="n">
        <v>312</v>
      </c>
      <c r="DR88" s="141" t="n">
        <v>312</v>
      </c>
      <c r="DS88" s="141" t="n">
        <v>312</v>
      </c>
      <c r="DT88" s="141" t="n">
        <v>624</v>
      </c>
      <c r="DU88" s="141" t="n">
        <v>728</v>
      </c>
      <c r="DV88" s="141" t="n">
        <v>728</v>
      </c>
      <c r="DW88" s="141" t="n">
        <v>162</v>
      </c>
      <c r="DX88" s="141" t="n">
        <v>19760</v>
      </c>
      <c r="DY88" s="141" t="n">
        <v>312</v>
      </c>
      <c r="DZ88" s="141" t="n">
        <v>312</v>
      </c>
      <c r="EA88" s="141" t="n">
        <v>10000</v>
      </c>
      <c r="EB88" s="141" t="n">
        <v>12874.88</v>
      </c>
      <c r="EC88" s="141" t="n">
        <v>312</v>
      </c>
      <c r="ED88" s="141" t="n">
        <v>18907.2</v>
      </c>
      <c r="EE88" s="141" t="n">
        <v>728</v>
      </c>
      <c r="EF88" s="141" t="n">
        <v>11880.96</v>
      </c>
      <c r="EG88" s="141" t="n">
        <v>7500</v>
      </c>
      <c r="EH88" s="0"/>
      <c r="EI88" s="109" t="n">
        <f aca="false">ROUND(SUM(F88:EG88),5)</f>
        <v>511493.72</v>
      </c>
      <c r="EK88" s="139" t="n">
        <v>3969</v>
      </c>
      <c r="EM88" s="140" t="n">
        <v>0</v>
      </c>
      <c r="EN88" s="140" t="n">
        <v>0</v>
      </c>
      <c r="EO88" s="140" t="n">
        <v>0</v>
      </c>
      <c r="EP88" s="140" t="n">
        <v>0</v>
      </c>
      <c r="EQ88" s="140" t="n">
        <v>0</v>
      </c>
      <c r="ER88" s="140" t="n">
        <v>0</v>
      </c>
      <c r="ES88" s="140" t="n">
        <v>0</v>
      </c>
      <c r="ET88" s="140" t="n">
        <v>0</v>
      </c>
      <c r="EU88" s="140" t="n">
        <v>0</v>
      </c>
      <c r="EV88" s="140" t="n">
        <v>0</v>
      </c>
      <c r="EW88" s="140" t="n">
        <v>0</v>
      </c>
      <c r="EX88" s="140" t="n">
        <v>0</v>
      </c>
      <c r="EY88" s="140" t="n">
        <v>0</v>
      </c>
      <c r="EZ88" s="140" t="n">
        <v>0</v>
      </c>
      <c r="FA88" s="140" t="n">
        <v>0</v>
      </c>
      <c r="FB88" s="140" t="n">
        <v>0</v>
      </c>
      <c r="FC88" s="140" t="n">
        <v>0</v>
      </c>
      <c r="FD88" s="140" t="n">
        <v>0</v>
      </c>
      <c r="FE88" s="140" t="n">
        <v>0</v>
      </c>
      <c r="FF88" s="140" t="n">
        <v>0</v>
      </c>
      <c r="FG88" s="140" t="n">
        <v>0</v>
      </c>
      <c r="FH88" s="140" t="n">
        <v>0</v>
      </c>
      <c r="FI88" s="140" t="n">
        <v>0</v>
      </c>
      <c r="FJ88" s="140" t="n">
        <v>0</v>
      </c>
      <c r="FK88" s="140" t="n">
        <v>0</v>
      </c>
      <c r="FL88" s="140" t="n">
        <v>0</v>
      </c>
      <c r="FM88" s="140" t="n">
        <v>0</v>
      </c>
      <c r="FN88" s="140" t="n">
        <v>0</v>
      </c>
      <c r="FO88" s="140" t="n">
        <v>0</v>
      </c>
      <c r="FP88" s="140" t="n">
        <v>0</v>
      </c>
      <c r="FQ88" s="140" t="n">
        <v>0</v>
      </c>
      <c r="FR88" s="140" t="n">
        <v>0</v>
      </c>
      <c r="FS88" s="140" t="n">
        <v>0</v>
      </c>
      <c r="FT88" s="140" t="n">
        <v>0</v>
      </c>
      <c r="FU88" s="140" t="n">
        <v>0</v>
      </c>
      <c r="FV88" s="140" t="n">
        <v>0</v>
      </c>
      <c r="FW88" s="140" t="n">
        <v>0</v>
      </c>
      <c r="FX88" s="140" t="n">
        <v>0</v>
      </c>
      <c r="FY88" s="140" t="n">
        <v>0</v>
      </c>
      <c r="FZ88" s="140" t="n">
        <v>0</v>
      </c>
      <c r="GA88" s="140" t="n">
        <v>0</v>
      </c>
      <c r="GB88" s="140" t="n">
        <v>0</v>
      </c>
      <c r="GC88" s="140" t="n">
        <v>0</v>
      </c>
      <c r="GD88" s="140" t="n">
        <v>0</v>
      </c>
      <c r="GE88" s="140" t="n">
        <v>0</v>
      </c>
      <c r="GF88" s="140" t="n">
        <v>0</v>
      </c>
      <c r="GG88" s="140" t="n">
        <v>0</v>
      </c>
      <c r="GH88" s="140" t="n">
        <v>0</v>
      </c>
      <c r="GI88" s="140" t="n">
        <v>0</v>
      </c>
      <c r="GJ88" s="140" t="n">
        <v>0</v>
      </c>
      <c r="GK88" s="140" t="n">
        <v>0</v>
      </c>
      <c r="GL88" s="140" t="n">
        <v>0</v>
      </c>
      <c r="GM88" s="140" t="n">
        <v>0</v>
      </c>
      <c r="GN88" s="140" t="n">
        <v>0</v>
      </c>
      <c r="GO88" s="140" t="n">
        <v>0</v>
      </c>
      <c r="GP88" s="140" t="n">
        <v>0</v>
      </c>
      <c r="GQ88" s="140" t="n">
        <v>0</v>
      </c>
      <c r="GR88" s="140" t="n">
        <v>0</v>
      </c>
      <c r="GS88" s="140" t="n">
        <v>0</v>
      </c>
      <c r="GT88" s="140" t="n">
        <v>0</v>
      </c>
      <c r="GU88" s="140" t="n">
        <v>0</v>
      </c>
      <c r="GV88" s="140" t="n">
        <v>0</v>
      </c>
      <c r="GW88" s="140" t="n">
        <v>0</v>
      </c>
      <c r="GX88" s="140" t="n">
        <v>0</v>
      </c>
      <c r="GY88" s="140" t="n">
        <v>0</v>
      </c>
      <c r="GZ88" s="140" t="n">
        <v>0</v>
      </c>
      <c r="HA88" s="140" t="n">
        <v>0</v>
      </c>
      <c r="HB88" s="140" t="n">
        <v>0</v>
      </c>
      <c r="HC88" s="140" t="n">
        <v>0</v>
      </c>
      <c r="HD88" s="140" t="n">
        <v>0</v>
      </c>
      <c r="HE88" s="140" t="n">
        <v>0</v>
      </c>
      <c r="HF88" s="140" t="n">
        <v>0</v>
      </c>
      <c r="HG88" s="140" t="n">
        <v>0</v>
      </c>
      <c r="HH88" s="140" t="n">
        <v>0</v>
      </c>
      <c r="HI88" s="140" t="n">
        <v>0</v>
      </c>
      <c r="HJ88" s="140" t="n">
        <v>0</v>
      </c>
      <c r="HK88" s="140" t="n">
        <v>0</v>
      </c>
      <c r="HL88" s="140" t="n">
        <v>0</v>
      </c>
      <c r="HM88" s="140" t="n">
        <v>0</v>
      </c>
      <c r="HN88" s="140" t="n">
        <v>0</v>
      </c>
      <c r="HO88" s="140" t="n">
        <v>0</v>
      </c>
      <c r="HP88" s="140" t="n">
        <v>0</v>
      </c>
      <c r="HQ88" s="140" t="n">
        <v>0</v>
      </c>
      <c r="HR88" s="140" t="n">
        <v>0</v>
      </c>
      <c r="HS88" s="140" t="n">
        <v>0</v>
      </c>
      <c r="HT88" s="140" t="n">
        <v>0</v>
      </c>
      <c r="HU88" s="140" t="n">
        <v>0</v>
      </c>
      <c r="HV88" s="140" t="n">
        <v>0</v>
      </c>
      <c r="HW88" s="140" t="n">
        <v>0</v>
      </c>
      <c r="HX88" s="140" t="n">
        <v>0</v>
      </c>
      <c r="HY88" s="140" t="n">
        <v>0</v>
      </c>
      <c r="HZ88" s="140" t="n">
        <v>0</v>
      </c>
      <c r="IA88" s="140" t="n">
        <v>0</v>
      </c>
      <c r="IB88" s="140" t="n">
        <v>0</v>
      </c>
      <c r="IC88" s="140" t="n">
        <v>0</v>
      </c>
      <c r="ID88" s="140" t="n">
        <v>0</v>
      </c>
      <c r="IE88" s="140" t="n">
        <v>0</v>
      </c>
      <c r="IF88" s="140" t="n">
        <v>0</v>
      </c>
      <c r="IG88" s="140" t="n">
        <v>0</v>
      </c>
      <c r="IH88" s="140" t="n">
        <v>0</v>
      </c>
      <c r="II88" s="140" t="n">
        <v>0</v>
      </c>
      <c r="IJ88" s="140" t="n">
        <v>0</v>
      </c>
      <c r="IK88" s="140" t="n">
        <v>0</v>
      </c>
      <c r="IL88" s="140" t="n">
        <v>0</v>
      </c>
      <c r="IM88" s="140" t="n">
        <v>0</v>
      </c>
      <c r="IN88" s="140" t="n">
        <v>0</v>
      </c>
      <c r="IO88" s="140" t="n">
        <v>0</v>
      </c>
      <c r="IP88" s="140" t="n">
        <v>0</v>
      </c>
      <c r="IQ88" s="140" t="n">
        <v>0</v>
      </c>
      <c r="IR88" s="140" t="n">
        <v>0</v>
      </c>
      <c r="IS88" s="140" t="n">
        <v>0</v>
      </c>
      <c r="IT88" s="140" t="n">
        <v>0</v>
      </c>
      <c r="IU88" s="140" t="n">
        <v>0</v>
      </c>
      <c r="IV88" s="140" t="n">
        <v>0</v>
      </c>
      <c r="IW88" s="140" t="n">
        <v>0</v>
      </c>
      <c r="IX88" s="140" t="n">
        <v>0</v>
      </c>
      <c r="IY88" s="140" t="n">
        <v>0</v>
      </c>
      <c r="IZ88" s="140" t="n">
        <v>0</v>
      </c>
      <c r="JA88" s="140" t="n">
        <v>0</v>
      </c>
      <c r="JB88" s="140" t="n">
        <v>0</v>
      </c>
      <c r="JC88" s="140" t="n">
        <v>0</v>
      </c>
      <c r="JD88" s="140" t="n">
        <v>0</v>
      </c>
      <c r="JE88" s="140" t="n">
        <v>0</v>
      </c>
      <c r="JF88" s="140" t="n">
        <v>0</v>
      </c>
      <c r="JG88" s="140" t="n">
        <v>0</v>
      </c>
      <c r="JH88" s="140" t="n">
        <v>0</v>
      </c>
      <c r="JI88" s="140" t="n">
        <v>0</v>
      </c>
      <c r="JJ88" s="140" t="n">
        <v>0</v>
      </c>
      <c r="JK88" s="140" t="n">
        <v>0</v>
      </c>
      <c r="JL88" s="140" t="n">
        <v>0</v>
      </c>
      <c r="JM88" s="140" t="n">
        <v>0</v>
      </c>
      <c r="JN88" s="140" t="n">
        <v>0</v>
      </c>
      <c r="JO88" s="140" t="n">
        <v>0</v>
      </c>
      <c r="JP88" s="140" t="n">
        <v>0</v>
      </c>
    </row>
    <row r="89" customFormat="false" ht="14.9" hidden="false" customHeight="false" outlineLevel="0" collapsed="false">
      <c r="A89" s="76"/>
      <c r="B89" s="76"/>
      <c r="C89" s="76"/>
      <c r="D89" s="76"/>
      <c r="E89" s="76" t="s">
        <v>127</v>
      </c>
      <c r="F89" s="141" t="n">
        <v>0</v>
      </c>
      <c r="G89" s="141" t="n">
        <v>1939.86</v>
      </c>
      <c r="H89" s="141" t="n">
        <v>0</v>
      </c>
      <c r="I89" s="141" t="n">
        <v>0</v>
      </c>
      <c r="J89" s="141" t="n">
        <v>15504.26</v>
      </c>
      <c r="K89" s="141" t="n">
        <v>0</v>
      </c>
      <c r="L89" s="141" t="n">
        <v>0</v>
      </c>
      <c r="M89" s="141" t="n">
        <v>0</v>
      </c>
      <c r="N89" s="141" t="n">
        <v>6060.19</v>
      </c>
      <c r="O89" s="141" t="n">
        <v>20000</v>
      </c>
      <c r="P89" s="141" t="n">
        <v>0</v>
      </c>
      <c r="Q89" s="141" t="n">
        <v>5811.1</v>
      </c>
      <c r="R89" s="141" t="n">
        <v>0</v>
      </c>
      <c r="S89" s="141" t="n">
        <v>0</v>
      </c>
      <c r="T89" s="141" t="n">
        <v>0</v>
      </c>
      <c r="U89" s="141" t="n">
        <v>0</v>
      </c>
      <c r="V89" s="141" t="n">
        <v>0</v>
      </c>
      <c r="W89" s="141" t="n">
        <v>0</v>
      </c>
      <c r="X89" s="141" t="n">
        <v>0</v>
      </c>
      <c r="Y89" s="141" t="n">
        <v>0</v>
      </c>
      <c r="Z89" s="141" t="n">
        <v>0</v>
      </c>
      <c r="AA89" s="141" t="n">
        <v>0</v>
      </c>
      <c r="AB89" s="141" t="n">
        <v>0</v>
      </c>
      <c r="AC89" s="141" t="n">
        <v>0</v>
      </c>
      <c r="AD89" s="141" t="n">
        <v>0</v>
      </c>
      <c r="AE89" s="141" t="n">
        <v>0</v>
      </c>
      <c r="AF89" s="141" t="n">
        <v>11225.9</v>
      </c>
      <c r="AG89" s="141" t="n">
        <v>0</v>
      </c>
      <c r="AH89" s="141" t="n">
        <v>0</v>
      </c>
      <c r="AI89" s="141" t="n">
        <v>0</v>
      </c>
      <c r="AJ89" s="141" t="n">
        <v>0</v>
      </c>
      <c r="AK89" s="141" t="n">
        <v>0</v>
      </c>
      <c r="AL89" s="141" t="n">
        <v>0</v>
      </c>
      <c r="AM89" s="141" t="n">
        <v>0</v>
      </c>
      <c r="AN89" s="141" t="n">
        <v>0</v>
      </c>
      <c r="AO89" s="141" t="n">
        <v>0</v>
      </c>
      <c r="AP89" s="141" t="n">
        <v>28000</v>
      </c>
      <c r="AQ89" s="141" t="n">
        <v>0</v>
      </c>
      <c r="AR89" s="141" t="n">
        <v>0</v>
      </c>
      <c r="AS89" s="141" t="n">
        <v>0</v>
      </c>
      <c r="AT89" s="141" t="n">
        <v>0</v>
      </c>
      <c r="AU89" s="141" t="n">
        <v>0</v>
      </c>
      <c r="AV89" s="141" t="n">
        <v>0</v>
      </c>
      <c r="AW89" s="141" t="n">
        <v>0</v>
      </c>
      <c r="AX89" s="141" t="n">
        <v>0</v>
      </c>
      <c r="AY89" s="141" t="n">
        <v>0</v>
      </c>
      <c r="AZ89" s="141" t="n">
        <v>0</v>
      </c>
      <c r="BA89" s="141" t="n">
        <v>0</v>
      </c>
      <c r="BB89" s="141" t="n">
        <v>993.68</v>
      </c>
      <c r="BC89" s="141" t="n">
        <v>0</v>
      </c>
      <c r="BD89" s="141" t="n">
        <v>0</v>
      </c>
      <c r="BE89" s="141" t="n">
        <v>0</v>
      </c>
      <c r="BF89" s="141" t="n">
        <v>27079.84</v>
      </c>
      <c r="BG89" s="141" t="n">
        <v>13812</v>
      </c>
      <c r="BH89" s="141" t="n">
        <v>0</v>
      </c>
      <c r="BI89" s="141" t="n">
        <v>0</v>
      </c>
      <c r="BJ89" s="141" t="n">
        <v>0</v>
      </c>
      <c r="BK89" s="141" t="n">
        <v>0</v>
      </c>
      <c r="BL89" s="141" t="n">
        <v>0</v>
      </c>
      <c r="BM89" s="141" t="n">
        <v>0</v>
      </c>
      <c r="BN89" s="141" t="n">
        <v>22487.8</v>
      </c>
      <c r="BO89" s="141" t="n">
        <v>0</v>
      </c>
      <c r="BP89" s="141" t="n">
        <v>0</v>
      </c>
      <c r="BQ89" s="141" t="n">
        <v>0</v>
      </c>
      <c r="BR89" s="141" t="n">
        <v>0</v>
      </c>
      <c r="BS89" s="141" t="n">
        <v>0</v>
      </c>
      <c r="BT89" s="141" t="n">
        <v>3875.19</v>
      </c>
      <c r="BU89" s="141" t="n">
        <v>0</v>
      </c>
      <c r="BV89" s="141" t="n">
        <v>0</v>
      </c>
      <c r="BW89" s="141" t="n">
        <v>0</v>
      </c>
      <c r="BX89" s="141" t="n">
        <v>0</v>
      </c>
      <c r="BY89" s="141" t="n">
        <v>0</v>
      </c>
      <c r="BZ89" s="141" t="n">
        <v>52.98</v>
      </c>
      <c r="CA89" s="141" t="n">
        <v>29764.92</v>
      </c>
      <c r="CB89" s="141" t="n">
        <v>0</v>
      </c>
      <c r="CC89" s="141" t="n">
        <v>0</v>
      </c>
      <c r="CD89" s="141" t="n">
        <v>0</v>
      </c>
      <c r="CE89" s="141" t="n">
        <v>0</v>
      </c>
      <c r="CF89" s="141" t="n">
        <v>0</v>
      </c>
      <c r="CG89" s="141" t="n">
        <v>13.56</v>
      </c>
      <c r="CH89" s="141" t="n">
        <v>0</v>
      </c>
      <c r="CI89" s="141" t="n">
        <v>0</v>
      </c>
      <c r="CJ89" s="141" t="n">
        <v>37190.85</v>
      </c>
      <c r="CK89" s="141" t="n">
        <v>0</v>
      </c>
      <c r="CL89" s="141"/>
      <c r="CM89" s="141" t="n">
        <v>0</v>
      </c>
      <c r="CN89" s="141" t="n">
        <v>0</v>
      </c>
      <c r="CO89" s="141" t="n">
        <v>0</v>
      </c>
      <c r="CP89" s="141" t="n">
        <v>3487.76</v>
      </c>
      <c r="CQ89" s="141" t="n">
        <v>0</v>
      </c>
      <c r="CR89" s="141" t="n">
        <v>0</v>
      </c>
      <c r="CS89" s="141" t="n">
        <v>0</v>
      </c>
      <c r="CT89" s="141" t="n">
        <v>0</v>
      </c>
      <c r="CU89" s="141" t="n">
        <v>17480.35</v>
      </c>
      <c r="CV89" s="141" t="n">
        <v>0</v>
      </c>
      <c r="CW89" s="141" t="n">
        <v>0</v>
      </c>
      <c r="CX89" s="141" t="n">
        <v>0</v>
      </c>
      <c r="CY89" s="141" t="n">
        <v>0</v>
      </c>
      <c r="CZ89" s="141" t="n">
        <v>0</v>
      </c>
      <c r="DA89" s="141" t="n">
        <v>0</v>
      </c>
      <c r="DB89" s="141" t="n">
        <v>0</v>
      </c>
      <c r="DC89" s="141" t="n">
        <v>8780.31</v>
      </c>
      <c r="DD89" s="141" t="n">
        <v>0</v>
      </c>
      <c r="DE89" s="141" t="n">
        <v>0</v>
      </c>
      <c r="DF89" s="141" t="n">
        <v>0</v>
      </c>
      <c r="DG89" s="141" t="n">
        <v>5178.72</v>
      </c>
      <c r="DH89" s="141" t="n">
        <v>0</v>
      </c>
      <c r="DI89" s="141" t="n">
        <v>0</v>
      </c>
      <c r="DJ89" s="141" t="n">
        <v>0</v>
      </c>
      <c r="DK89" s="141" t="n">
        <v>0</v>
      </c>
      <c r="DL89" s="141" t="n">
        <v>0</v>
      </c>
      <c r="DM89" s="141" t="n">
        <v>0</v>
      </c>
      <c r="DN89" s="141" t="n">
        <v>0</v>
      </c>
      <c r="DO89" s="141" t="n">
        <v>0</v>
      </c>
      <c r="DP89" s="141"/>
      <c r="DQ89" s="141" t="n">
        <v>0</v>
      </c>
      <c r="DR89" s="141" t="n">
        <v>0</v>
      </c>
      <c r="DS89" s="141" t="n">
        <v>0</v>
      </c>
      <c r="DT89" s="141" t="n">
        <v>0</v>
      </c>
      <c r="DU89" s="141" t="n">
        <v>0</v>
      </c>
      <c r="DV89" s="141" t="n">
        <v>0</v>
      </c>
      <c r="DW89" s="141"/>
      <c r="DX89" s="141" t="n">
        <v>16131.72</v>
      </c>
      <c r="DY89" s="141" t="n">
        <v>0</v>
      </c>
      <c r="DZ89" s="141" t="n">
        <v>0</v>
      </c>
      <c r="EA89" s="141" t="n">
        <v>0</v>
      </c>
      <c r="EB89" s="141" t="n">
        <v>0</v>
      </c>
      <c r="EC89" s="141" t="n">
        <v>0</v>
      </c>
      <c r="ED89" s="141" t="n">
        <v>7169.52</v>
      </c>
      <c r="EE89" s="141" t="n">
        <v>0</v>
      </c>
      <c r="EF89" s="141" t="n">
        <v>6020.83</v>
      </c>
      <c r="EG89" s="141" t="n">
        <v>0</v>
      </c>
      <c r="EH89" s="0"/>
      <c r="EI89" s="109" t="n">
        <f aca="false">ROUND(SUM(F89:EG89),5)</f>
        <v>288061.34</v>
      </c>
      <c r="EK89" s="139" t="n">
        <v>47880</v>
      </c>
      <c r="EM89" s="140" t="n">
        <v>0</v>
      </c>
      <c r="EN89" s="140" t="n">
        <v>0</v>
      </c>
      <c r="EO89" s="140" t="n">
        <v>0</v>
      </c>
      <c r="EP89" s="140" t="n">
        <v>0</v>
      </c>
      <c r="EQ89" s="140" t="n">
        <v>0</v>
      </c>
      <c r="ER89" s="140" t="n">
        <v>0</v>
      </c>
      <c r="ES89" s="140" t="n">
        <v>0</v>
      </c>
      <c r="ET89" s="140" t="n">
        <v>0</v>
      </c>
      <c r="EU89" s="140" t="n">
        <v>0</v>
      </c>
      <c r="EV89" s="140" t="n">
        <v>0</v>
      </c>
      <c r="EW89" s="140" t="n">
        <v>0</v>
      </c>
      <c r="EX89" s="140" t="n">
        <v>0</v>
      </c>
      <c r="EY89" s="140" t="n">
        <v>0</v>
      </c>
      <c r="EZ89" s="140" t="n">
        <v>0</v>
      </c>
      <c r="FA89" s="140" t="n">
        <v>0</v>
      </c>
      <c r="FB89" s="140" t="n">
        <v>0</v>
      </c>
      <c r="FC89" s="140" t="n">
        <v>0</v>
      </c>
      <c r="FD89" s="140" t="n">
        <v>0</v>
      </c>
      <c r="FE89" s="140" t="n">
        <v>0</v>
      </c>
      <c r="FF89" s="140" t="n">
        <v>0</v>
      </c>
      <c r="FG89" s="140" t="n">
        <v>0</v>
      </c>
      <c r="FH89" s="140" t="n">
        <v>0</v>
      </c>
      <c r="FI89" s="140" t="n">
        <v>0</v>
      </c>
      <c r="FJ89" s="140" t="n">
        <v>0</v>
      </c>
      <c r="FK89" s="140" t="n">
        <v>0</v>
      </c>
      <c r="FL89" s="140" t="n">
        <v>0</v>
      </c>
      <c r="FM89" s="140" t="n">
        <v>0</v>
      </c>
      <c r="FN89" s="140" t="n">
        <v>0</v>
      </c>
      <c r="FO89" s="140" t="n">
        <v>0</v>
      </c>
      <c r="FP89" s="140" t="n">
        <v>0</v>
      </c>
      <c r="FQ89" s="140" t="n">
        <v>0</v>
      </c>
      <c r="FR89" s="140" t="n">
        <v>0</v>
      </c>
      <c r="FS89" s="140" t="n">
        <v>0</v>
      </c>
      <c r="FT89" s="140" t="n">
        <v>0</v>
      </c>
      <c r="FU89" s="140" t="n">
        <v>0</v>
      </c>
      <c r="FV89" s="140" t="n">
        <v>0</v>
      </c>
      <c r="FW89" s="140" t="n">
        <v>0</v>
      </c>
      <c r="FX89" s="140" t="n">
        <v>0</v>
      </c>
      <c r="FY89" s="140" t="n">
        <v>0</v>
      </c>
      <c r="FZ89" s="140" t="n">
        <v>0</v>
      </c>
      <c r="GA89" s="140" t="n">
        <v>0</v>
      </c>
      <c r="GB89" s="140" t="n">
        <v>0</v>
      </c>
      <c r="GC89" s="140" t="n">
        <v>0</v>
      </c>
      <c r="GD89" s="140" t="n">
        <v>0</v>
      </c>
      <c r="GE89" s="140" t="n">
        <v>0</v>
      </c>
      <c r="GF89" s="140" t="n">
        <v>0</v>
      </c>
      <c r="GG89" s="140" t="n">
        <v>0</v>
      </c>
      <c r="GH89" s="140" t="n">
        <v>0</v>
      </c>
      <c r="GI89" s="140" t="n">
        <v>0</v>
      </c>
      <c r="GJ89" s="140" t="n">
        <v>0</v>
      </c>
      <c r="GK89" s="140" t="n">
        <v>0</v>
      </c>
      <c r="GL89" s="140" t="n">
        <v>0</v>
      </c>
      <c r="GM89" s="140" t="n">
        <v>0</v>
      </c>
      <c r="GN89" s="140" t="n">
        <v>0</v>
      </c>
      <c r="GO89" s="140" t="n">
        <v>0</v>
      </c>
      <c r="GP89" s="140" t="n">
        <v>0</v>
      </c>
      <c r="GQ89" s="140" t="n">
        <v>0</v>
      </c>
      <c r="GR89" s="140" t="n">
        <v>0</v>
      </c>
      <c r="GS89" s="140" t="n">
        <v>0</v>
      </c>
      <c r="GT89" s="140" t="n">
        <v>0</v>
      </c>
      <c r="GU89" s="140" t="n">
        <v>0</v>
      </c>
      <c r="GV89" s="140" t="n">
        <v>0</v>
      </c>
      <c r="GW89" s="140" t="n">
        <v>0</v>
      </c>
      <c r="GX89" s="140" t="n">
        <v>0</v>
      </c>
      <c r="GY89" s="140" t="n">
        <v>0</v>
      </c>
      <c r="GZ89" s="140" t="n">
        <v>0</v>
      </c>
      <c r="HA89" s="140" t="n">
        <v>0</v>
      </c>
      <c r="HB89" s="140" t="n">
        <v>0</v>
      </c>
      <c r="HC89" s="140" t="n">
        <v>0</v>
      </c>
      <c r="HD89" s="140" t="n">
        <v>0</v>
      </c>
      <c r="HE89" s="140" t="n">
        <v>0</v>
      </c>
      <c r="HF89" s="140" t="n">
        <v>0</v>
      </c>
      <c r="HG89" s="140" t="n">
        <v>0</v>
      </c>
      <c r="HH89" s="140" t="n">
        <v>0</v>
      </c>
      <c r="HI89" s="140" t="n">
        <v>0</v>
      </c>
      <c r="HJ89" s="140" t="n">
        <v>0</v>
      </c>
      <c r="HK89" s="140" t="n">
        <v>0</v>
      </c>
      <c r="HL89" s="140" t="n">
        <v>0</v>
      </c>
      <c r="HM89" s="140" t="n">
        <v>0</v>
      </c>
      <c r="HN89" s="140" t="n">
        <v>0</v>
      </c>
      <c r="HO89" s="140" t="n">
        <v>0</v>
      </c>
      <c r="HP89" s="140" t="n">
        <v>0</v>
      </c>
      <c r="HQ89" s="140" t="n">
        <v>0</v>
      </c>
      <c r="HR89" s="140" t="n">
        <v>0</v>
      </c>
      <c r="HS89" s="140" t="n">
        <v>0</v>
      </c>
      <c r="HT89" s="140" t="n">
        <v>0</v>
      </c>
      <c r="HU89" s="140" t="n">
        <v>0</v>
      </c>
      <c r="HV89" s="140" t="n">
        <v>0</v>
      </c>
      <c r="HW89" s="140" t="n">
        <v>0</v>
      </c>
      <c r="HX89" s="140" t="n">
        <v>0</v>
      </c>
      <c r="HY89" s="140" t="n">
        <v>0</v>
      </c>
      <c r="HZ89" s="140" t="n">
        <v>0</v>
      </c>
      <c r="IA89" s="140" t="n">
        <v>0</v>
      </c>
      <c r="IB89" s="140" t="n">
        <v>0</v>
      </c>
      <c r="IC89" s="140" t="n">
        <v>0</v>
      </c>
      <c r="ID89" s="140" t="n">
        <v>0</v>
      </c>
      <c r="IE89" s="140" t="n">
        <v>0</v>
      </c>
      <c r="IF89" s="140" t="n">
        <v>0</v>
      </c>
      <c r="IG89" s="140" t="n">
        <v>0</v>
      </c>
      <c r="IH89" s="140" t="n">
        <v>0</v>
      </c>
      <c r="II89" s="140" t="n">
        <v>0</v>
      </c>
      <c r="IJ89" s="140" t="n">
        <v>0</v>
      </c>
      <c r="IK89" s="140" t="n">
        <v>0</v>
      </c>
      <c r="IL89" s="140" t="n">
        <v>0</v>
      </c>
      <c r="IM89" s="140" t="n">
        <v>0</v>
      </c>
      <c r="IN89" s="140" t="n">
        <v>0</v>
      </c>
      <c r="IO89" s="140" t="n">
        <v>0</v>
      </c>
      <c r="IP89" s="140" t="n">
        <v>0</v>
      </c>
      <c r="IQ89" s="140" t="n">
        <v>0</v>
      </c>
      <c r="IR89" s="140" t="n">
        <v>0</v>
      </c>
      <c r="IS89" s="140" t="n">
        <v>0</v>
      </c>
      <c r="IT89" s="140" t="n">
        <v>0</v>
      </c>
      <c r="IU89" s="140" t="n">
        <v>0</v>
      </c>
      <c r="IV89" s="140" t="n">
        <v>0</v>
      </c>
      <c r="IW89" s="140" t="n">
        <v>0</v>
      </c>
      <c r="IX89" s="140" t="n">
        <v>0</v>
      </c>
      <c r="IY89" s="140" t="n">
        <v>0</v>
      </c>
      <c r="IZ89" s="140" t="n">
        <v>0</v>
      </c>
      <c r="JA89" s="140" t="n">
        <v>0</v>
      </c>
      <c r="JB89" s="140" t="n">
        <v>0</v>
      </c>
      <c r="JC89" s="140" t="n">
        <v>0</v>
      </c>
      <c r="JD89" s="140" t="n">
        <v>0</v>
      </c>
      <c r="JE89" s="140" t="n">
        <v>0</v>
      </c>
      <c r="JF89" s="140" t="n">
        <v>0</v>
      </c>
      <c r="JG89" s="140" t="n">
        <v>0</v>
      </c>
      <c r="JH89" s="140" t="n">
        <v>0</v>
      </c>
      <c r="JI89" s="140" t="n">
        <v>0</v>
      </c>
      <c r="JJ89" s="140" t="n">
        <v>0</v>
      </c>
      <c r="JK89" s="140" t="n">
        <v>0</v>
      </c>
      <c r="JL89" s="140" t="n">
        <v>0</v>
      </c>
      <c r="JM89" s="140" t="n">
        <v>0</v>
      </c>
      <c r="JN89" s="140" t="n">
        <v>0</v>
      </c>
      <c r="JO89" s="140" t="n">
        <v>0</v>
      </c>
      <c r="JP89" s="140" t="n">
        <v>0</v>
      </c>
    </row>
    <row r="90" customFormat="false" ht="14.9" hidden="false" customHeight="false" outlineLevel="0" collapsed="false">
      <c r="A90" s="76"/>
      <c r="B90" s="76"/>
      <c r="C90" s="76"/>
      <c r="D90" s="76"/>
      <c r="E90" s="76" t="s">
        <v>128</v>
      </c>
      <c r="F90" s="143" t="n">
        <v>0</v>
      </c>
      <c r="G90" s="143" t="n">
        <v>0</v>
      </c>
      <c r="H90" s="143" t="n">
        <v>1444.24</v>
      </c>
      <c r="I90" s="143" t="n">
        <v>0</v>
      </c>
      <c r="J90" s="143" t="n">
        <v>-772.05</v>
      </c>
      <c r="K90" s="143" t="n">
        <v>207.27</v>
      </c>
      <c r="L90" s="143" t="n">
        <v>0</v>
      </c>
      <c r="M90" s="143" t="n">
        <v>0</v>
      </c>
      <c r="N90" s="143" t="n">
        <v>3157.79</v>
      </c>
      <c r="O90" s="143" t="n">
        <v>0</v>
      </c>
      <c r="P90" s="143" t="n">
        <v>0</v>
      </c>
      <c r="Q90" s="143" t="n">
        <v>0</v>
      </c>
      <c r="R90" s="143" t="n">
        <v>0</v>
      </c>
      <c r="S90" s="143" t="n">
        <v>0</v>
      </c>
      <c r="T90" s="143" t="n">
        <v>0</v>
      </c>
      <c r="U90" s="143" t="n">
        <v>797.25</v>
      </c>
      <c r="V90" s="143" t="n">
        <v>0</v>
      </c>
      <c r="W90" s="143" t="n">
        <v>1764.8</v>
      </c>
      <c r="X90" s="143" t="n">
        <v>0</v>
      </c>
      <c r="Y90" s="143" t="n">
        <v>0</v>
      </c>
      <c r="Z90" s="143" t="n">
        <v>0</v>
      </c>
      <c r="AA90" s="143" t="n">
        <v>213.44</v>
      </c>
      <c r="AB90" s="143" t="n">
        <v>0</v>
      </c>
      <c r="AC90" s="143" t="n">
        <v>0</v>
      </c>
      <c r="AD90" s="143" t="n">
        <v>0</v>
      </c>
      <c r="AE90" s="143" t="n">
        <v>0</v>
      </c>
      <c r="AF90" s="143" t="n">
        <v>0</v>
      </c>
      <c r="AG90" s="143" t="n">
        <v>0</v>
      </c>
      <c r="AH90" s="143" t="n">
        <v>0</v>
      </c>
      <c r="AI90" s="143" t="n">
        <v>0</v>
      </c>
      <c r="AJ90" s="143" t="n">
        <v>0</v>
      </c>
      <c r="AK90" s="143" t="n">
        <v>0</v>
      </c>
      <c r="AL90" s="143" t="n">
        <v>0</v>
      </c>
      <c r="AM90" s="143" t="n">
        <v>0</v>
      </c>
      <c r="AN90" s="143" t="n">
        <v>0</v>
      </c>
      <c r="AO90" s="143" t="n">
        <v>0</v>
      </c>
      <c r="AP90" s="143" t="n">
        <v>0</v>
      </c>
      <c r="AQ90" s="143" t="n">
        <v>0</v>
      </c>
      <c r="AR90" s="143" t="n">
        <v>0</v>
      </c>
      <c r="AS90" s="143" t="n">
        <v>0</v>
      </c>
      <c r="AT90" s="143" t="n">
        <v>0</v>
      </c>
      <c r="AU90" s="143" t="n">
        <v>0</v>
      </c>
      <c r="AV90" s="143" t="n">
        <v>0</v>
      </c>
      <c r="AW90" s="143" t="n">
        <v>0</v>
      </c>
      <c r="AX90" s="143" t="n">
        <v>0</v>
      </c>
      <c r="AY90" s="143" t="n">
        <v>0</v>
      </c>
      <c r="AZ90" s="143" t="n">
        <v>0</v>
      </c>
      <c r="BA90" s="143" t="n">
        <v>0</v>
      </c>
      <c r="BB90" s="143" t="n">
        <v>5825.24</v>
      </c>
      <c r="BC90" s="143" t="n">
        <v>0</v>
      </c>
      <c r="BD90" s="143" t="n">
        <v>0</v>
      </c>
      <c r="BE90" s="143" t="n">
        <v>0</v>
      </c>
      <c r="BF90" s="143" t="n">
        <v>4556.13</v>
      </c>
      <c r="BG90" s="143" t="n">
        <v>1313.5</v>
      </c>
      <c r="BH90" s="143" t="n">
        <v>0</v>
      </c>
      <c r="BI90" s="143" t="n">
        <v>0</v>
      </c>
      <c r="BJ90" s="143" t="n">
        <v>0</v>
      </c>
      <c r="BK90" s="143" t="n">
        <v>0</v>
      </c>
      <c r="BL90" s="143" t="n">
        <v>0</v>
      </c>
      <c r="BM90" s="143" t="n">
        <v>0</v>
      </c>
      <c r="BN90" s="143" t="n">
        <v>2840.47</v>
      </c>
      <c r="BO90" s="143" t="n">
        <v>0</v>
      </c>
      <c r="BP90" s="143" t="n">
        <v>375.17</v>
      </c>
      <c r="BQ90" s="143" t="n">
        <v>0</v>
      </c>
      <c r="BR90" s="143" t="n">
        <v>0</v>
      </c>
      <c r="BS90" s="143" t="n">
        <v>0</v>
      </c>
      <c r="BT90" s="143" t="n">
        <v>1121.56</v>
      </c>
      <c r="BU90" s="143" t="n">
        <v>0</v>
      </c>
      <c r="BV90" s="143" t="n">
        <v>0</v>
      </c>
      <c r="BW90" s="143" t="n">
        <v>0</v>
      </c>
      <c r="BX90" s="143" t="n">
        <v>0</v>
      </c>
      <c r="BY90" s="143" t="n">
        <v>0</v>
      </c>
      <c r="BZ90" s="143" t="n">
        <v>0</v>
      </c>
      <c r="CA90" s="143" t="n">
        <v>7082.61</v>
      </c>
      <c r="CB90" s="143" t="n">
        <v>0</v>
      </c>
      <c r="CC90" s="143" t="n">
        <v>1651</v>
      </c>
      <c r="CD90" s="143" t="n">
        <v>0</v>
      </c>
      <c r="CE90" s="143" t="n">
        <v>4154.04</v>
      </c>
      <c r="CF90" s="143" t="n">
        <v>0</v>
      </c>
      <c r="CG90" s="143" t="n">
        <v>340</v>
      </c>
      <c r="CH90" s="143" t="n">
        <v>0</v>
      </c>
      <c r="CI90" s="143" t="n">
        <v>0</v>
      </c>
      <c r="CJ90" s="143" t="n">
        <v>1518.19</v>
      </c>
      <c r="CK90" s="143" t="n">
        <v>0</v>
      </c>
      <c r="CL90" s="143"/>
      <c r="CM90" s="143" t="n">
        <v>0</v>
      </c>
      <c r="CN90" s="143" t="n">
        <v>0</v>
      </c>
      <c r="CO90" s="143" t="n">
        <v>0</v>
      </c>
      <c r="CP90" s="143" t="n">
        <v>0</v>
      </c>
      <c r="CQ90" s="143" t="n">
        <v>0</v>
      </c>
      <c r="CR90" s="143" t="n">
        <v>0</v>
      </c>
      <c r="CS90" s="143" t="n">
        <v>0</v>
      </c>
      <c r="CT90" s="143" t="n">
        <v>0</v>
      </c>
      <c r="CU90" s="143" t="n">
        <v>1975.12</v>
      </c>
      <c r="CV90" s="143" t="n">
        <v>0</v>
      </c>
      <c r="CW90" s="143" t="n">
        <v>0</v>
      </c>
      <c r="CX90" s="143" t="n">
        <v>0</v>
      </c>
      <c r="CY90" s="143" t="n">
        <v>0</v>
      </c>
      <c r="CZ90" s="143" t="n">
        <v>0</v>
      </c>
      <c r="DA90" s="143" t="n">
        <v>508.4</v>
      </c>
      <c r="DB90" s="143" t="n">
        <v>0</v>
      </c>
      <c r="DC90" s="143" t="n">
        <v>971.63</v>
      </c>
      <c r="DD90" s="143" t="n">
        <v>0</v>
      </c>
      <c r="DE90" s="143" t="n">
        <v>0</v>
      </c>
      <c r="DF90" s="143" t="n">
        <v>0</v>
      </c>
      <c r="DG90" s="143" t="n">
        <v>0</v>
      </c>
      <c r="DH90" s="143" t="n">
        <v>0</v>
      </c>
      <c r="DI90" s="143" t="n">
        <v>0</v>
      </c>
      <c r="DJ90" s="143" t="n">
        <v>0</v>
      </c>
      <c r="DK90" s="143" t="n">
        <v>0</v>
      </c>
      <c r="DL90" s="143" t="n">
        <v>0</v>
      </c>
      <c r="DM90" s="143" t="n">
        <v>0</v>
      </c>
      <c r="DN90" s="143" t="n">
        <v>0</v>
      </c>
      <c r="DO90" s="143" t="n">
        <v>0</v>
      </c>
      <c r="DP90" s="143"/>
      <c r="DQ90" s="143" t="n">
        <v>0</v>
      </c>
      <c r="DR90" s="143" t="n">
        <v>0</v>
      </c>
      <c r="DS90" s="143" t="n">
        <v>0</v>
      </c>
      <c r="DT90" s="143" t="n">
        <v>0</v>
      </c>
      <c r="DU90" s="143" t="n">
        <v>0</v>
      </c>
      <c r="DV90" s="143" t="n">
        <v>0</v>
      </c>
      <c r="DW90" s="143"/>
      <c r="DX90" s="143" t="n">
        <v>0</v>
      </c>
      <c r="DY90" s="143" t="n">
        <v>0</v>
      </c>
      <c r="DZ90" s="143" t="n">
        <v>0</v>
      </c>
      <c r="EA90" s="143" t="n">
        <v>2855.63</v>
      </c>
      <c r="EB90" s="143" t="n">
        <v>2851.2</v>
      </c>
      <c r="EC90" s="143" t="n">
        <v>0</v>
      </c>
      <c r="ED90" s="143" t="n">
        <v>2573.5</v>
      </c>
      <c r="EE90" s="143" t="n">
        <v>0</v>
      </c>
      <c r="EF90" s="143" t="n">
        <v>729.07</v>
      </c>
      <c r="EG90" s="143" t="n">
        <v>0</v>
      </c>
      <c r="EH90" s="0"/>
      <c r="EI90" s="109" t="n">
        <f aca="false">ROUND(SUM(F90:EG90),5)</f>
        <v>50055.2</v>
      </c>
      <c r="EK90" s="139" t="n">
        <v>9038.25</v>
      </c>
      <c r="EM90" s="140" t="n">
        <v>0</v>
      </c>
      <c r="EN90" s="140" t="n">
        <v>0</v>
      </c>
      <c r="EO90" s="140" t="n">
        <v>0</v>
      </c>
      <c r="EP90" s="140" t="n">
        <v>0</v>
      </c>
      <c r="EQ90" s="140" t="n">
        <v>0</v>
      </c>
      <c r="ER90" s="140" t="n">
        <v>0</v>
      </c>
      <c r="ES90" s="140" t="n">
        <v>0</v>
      </c>
      <c r="ET90" s="140" t="n">
        <v>0</v>
      </c>
      <c r="EU90" s="140" t="n">
        <v>0</v>
      </c>
      <c r="EV90" s="140" t="n">
        <v>0</v>
      </c>
      <c r="EW90" s="140" t="n">
        <v>0</v>
      </c>
      <c r="EX90" s="140" t="n">
        <v>0</v>
      </c>
      <c r="EY90" s="140" t="n">
        <v>0</v>
      </c>
      <c r="EZ90" s="140" t="n">
        <v>0</v>
      </c>
      <c r="FA90" s="140" t="n">
        <v>0</v>
      </c>
      <c r="FB90" s="140" t="n">
        <v>0</v>
      </c>
      <c r="FC90" s="140" t="n">
        <v>0</v>
      </c>
      <c r="FD90" s="140" t="n">
        <v>0</v>
      </c>
      <c r="FE90" s="140" t="n">
        <v>0</v>
      </c>
      <c r="FF90" s="140" t="n">
        <v>0</v>
      </c>
      <c r="FG90" s="140" t="n">
        <v>0</v>
      </c>
      <c r="FH90" s="140" t="n">
        <v>0</v>
      </c>
      <c r="FI90" s="140" t="n">
        <v>0</v>
      </c>
      <c r="FJ90" s="140" t="n">
        <v>0</v>
      </c>
      <c r="FK90" s="140" t="n">
        <v>0</v>
      </c>
      <c r="FL90" s="140" t="n">
        <v>0</v>
      </c>
      <c r="FM90" s="140" t="n">
        <v>0</v>
      </c>
      <c r="FN90" s="140" t="n">
        <v>0</v>
      </c>
      <c r="FO90" s="140" t="n">
        <v>0</v>
      </c>
      <c r="FP90" s="140" t="n">
        <v>0</v>
      </c>
      <c r="FQ90" s="140" t="n">
        <v>0</v>
      </c>
      <c r="FR90" s="140" t="n">
        <v>0</v>
      </c>
      <c r="FS90" s="140" t="n">
        <v>0</v>
      </c>
      <c r="FT90" s="140" t="n">
        <v>0</v>
      </c>
      <c r="FU90" s="140" t="n">
        <v>0</v>
      </c>
      <c r="FV90" s="140" t="n">
        <v>0</v>
      </c>
      <c r="FW90" s="140" t="n">
        <v>0</v>
      </c>
      <c r="FX90" s="140" t="n">
        <v>0</v>
      </c>
      <c r="FY90" s="140" t="n">
        <v>0</v>
      </c>
      <c r="FZ90" s="140" t="n">
        <v>0</v>
      </c>
      <c r="GA90" s="140" t="n">
        <v>0</v>
      </c>
      <c r="GB90" s="140" t="n">
        <v>0</v>
      </c>
      <c r="GC90" s="140" t="n">
        <v>0</v>
      </c>
      <c r="GD90" s="140" t="n">
        <v>0</v>
      </c>
      <c r="GE90" s="140" t="n">
        <v>0</v>
      </c>
      <c r="GF90" s="140" t="n">
        <v>0</v>
      </c>
      <c r="GG90" s="140" t="n">
        <v>0</v>
      </c>
      <c r="GH90" s="140" t="n">
        <v>0</v>
      </c>
      <c r="GI90" s="140" t="n">
        <v>0</v>
      </c>
      <c r="GJ90" s="140" t="n">
        <v>0</v>
      </c>
      <c r="GK90" s="140" t="n">
        <v>0</v>
      </c>
      <c r="GL90" s="140" t="n">
        <v>0</v>
      </c>
      <c r="GM90" s="140" t="n">
        <v>0</v>
      </c>
      <c r="GN90" s="140" t="n">
        <v>0</v>
      </c>
      <c r="GO90" s="140" t="n">
        <v>0</v>
      </c>
      <c r="GP90" s="140" t="n">
        <v>0</v>
      </c>
      <c r="GQ90" s="140" t="n">
        <v>0</v>
      </c>
      <c r="GR90" s="140" t="n">
        <v>0</v>
      </c>
      <c r="GS90" s="140" t="n">
        <v>0</v>
      </c>
      <c r="GT90" s="140" t="n">
        <v>0</v>
      </c>
      <c r="GU90" s="140" t="n">
        <v>0</v>
      </c>
      <c r="GV90" s="140" t="n">
        <v>0</v>
      </c>
      <c r="GW90" s="140" t="n">
        <v>0</v>
      </c>
      <c r="GX90" s="140" t="n">
        <v>0</v>
      </c>
      <c r="GY90" s="140" t="n">
        <v>0</v>
      </c>
      <c r="GZ90" s="140" t="n">
        <v>0</v>
      </c>
      <c r="HA90" s="140" t="n">
        <v>0</v>
      </c>
      <c r="HB90" s="140" t="n">
        <v>0</v>
      </c>
      <c r="HC90" s="140" t="n">
        <v>0</v>
      </c>
      <c r="HD90" s="140" t="n">
        <v>0</v>
      </c>
      <c r="HE90" s="140" t="n">
        <v>0</v>
      </c>
      <c r="HF90" s="140" t="n">
        <v>0</v>
      </c>
      <c r="HG90" s="140" t="n">
        <v>0</v>
      </c>
      <c r="HH90" s="140" t="n">
        <v>0</v>
      </c>
      <c r="HI90" s="140" t="n">
        <v>0</v>
      </c>
      <c r="HJ90" s="140" t="n">
        <v>0</v>
      </c>
      <c r="HK90" s="140" t="n">
        <v>0</v>
      </c>
      <c r="HL90" s="140" t="n">
        <v>0</v>
      </c>
      <c r="HM90" s="140" t="n">
        <v>0</v>
      </c>
      <c r="HN90" s="140" t="n">
        <v>0</v>
      </c>
      <c r="HO90" s="140" t="n">
        <v>0</v>
      </c>
      <c r="HP90" s="140" t="n">
        <v>0</v>
      </c>
      <c r="HQ90" s="140" t="n">
        <v>0</v>
      </c>
      <c r="HR90" s="140" t="n">
        <v>0</v>
      </c>
      <c r="HS90" s="140" t="n">
        <v>0</v>
      </c>
      <c r="HT90" s="140" t="n">
        <v>0</v>
      </c>
      <c r="HU90" s="140" t="n">
        <v>0</v>
      </c>
      <c r="HV90" s="140" t="n">
        <v>0</v>
      </c>
      <c r="HW90" s="140" t="n">
        <v>0</v>
      </c>
      <c r="HX90" s="140" t="n">
        <v>0</v>
      </c>
      <c r="HY90" s="140" t="n">
        <v>0</v>
      </c>
      <c r="HZ90" s="140" t="n">
        <v>0</v>
      </c>
      <c r="IA90" s="140" t="n">
        <v>0</v>
      </c>
      <c r="IB90" s="140" t="n">
        <v>0</v>
      </c>
      <c r="IC90" s="140" t="n">
        <v>0</v>
      </c>
      <c r="ID90" s="140" t="n">
        <v>0</v>
      </c>
      <c r="IE90" s="140" t="n">
        <v>0</v>
      </c>
      <c r="IF90" s="140" t="n">
        <v>0</v>
      </c>
      <c r="IG90" s="140" t="n">
        <v>0</v>
      </c>
      <c r="IH90" s="140" t="n">
        <v>0</v>
      </c>
      <c r="II90" s="140" t="n">
        <v>0</v>
      </c>
      <c r="IJ90" s="140" t="n">
        <v>0</v>
      </c>
      <c r="IK90" s="140" t="n">
        <v>0</v>
      </c>
      <c r="IL90" s="140" t="n">
        <v>0</v>
      </c>
      <c r="IM90" s="140" t="n">
        <v>0</v>
      </c>
      <c r="IN90" s="140" t="n">
        <v>0</v>
      </c>
      <c r="IO90" s="140" t="n">
        <v>0</v>
      </c>
      <c r="IP90" s="140" t="n">
        <v>0</v>
      </c>
      <c r="IQ90" s="140" t="n">
        <v>0</v>
      </c>
      <c r="IR90" s="140" t="n">
        <v>0</v>
      </c>
      <c r="IS90" s="140" t="n">
        <v>0</v>
      </c>
      <c r="IT90" s="140" t="n">
        <v>0</v>
      </c>
      <c r="IU90" s="140" t="n">
        <v>0</v>
      </c>
      <c r="IV90" s="140" t="n">
        <v>0</v>
      </c>
      <c r="IW90" s="140" t="n">
        <v>0</v>
      </c>
      <c r="IX90" s="140" t="n">
        <v>0</v>
      </c>
      <c r="IY90" s="140" t="n">
        <v>0</v>
      </c>
      <c r="IZ90" s="140" t="n">
        <v>0</v>
      </c>
      <c r="JA90" s="140" t="n">
        <v>0</v>
      </c>
      <c r="JB90" s="140" t="n">
        <v>0</v>
      </c>
      <c r="JC90" s="140" t="n">
        <v>0</v>
      </c>
      <c r="JD90" s="140" t="n">
        <v>0</v>
      </c>
      <c r="JE90" s="140" t="n">
        <v>0</v>
      </c>
      <c r="JF90" s="140" t="n">
        <v>0</v>
      </c>
      <c r="JG90" s="140" t="n">
        <v>0</v>
      </c>
      <c r="JH90" s="140" t="n">
        <v>0</v>
      </c>
      <c r="JI90" s="140" t="n">
        <v>0</v>
      </c>
      <c r="JJ90" s="140" t="n">
        <v>0</v>
      </c>
      <c r="JK90" s="140" t="n">
        <v>0</v>
      </c>
      <c r="JL90" s="140" t="n">
        <v>0</v>
      </c>
      <c r="JM90" s="140" t="n">
        <v>0</v>
      </c>
      <c r="JN90" s="140" t="n">
        <v>0</v>
      </c>
      <c r="JO90" s="140" t="n">
        <v>0</v>
      </c>
      <c r="JP90" s="140" t="n">
        <v>0</v>
      </c>
    </row>
    <row r="91" customFormat="false" ht="14.9" hidden="false" customHeight="false" outlineLevel="0" collapsed="false">
      <c r="A91" s="76"/>
      <c r="B91" s="76"/>
      <c r="C91" s="76"/>
      <c r="D91" s="76"/>
      <c r="E91" s="76" t="s">
        <v>129</v>
      </c>
      <c r="F91" s="142" t="n">
        <v>0</v>
      </c>
      <c r="G91" s="142" t="n">
        <v>0</v>
      </c>
      <c r="H91" s="142" t="n">
        <v>0</v>
      </c>
      <c r="I91" s="142" t="n">
        <v>0</v>
      </c>
      <c r="J91" s="142" t="n">
        <v>0</v>
      </c>
      <c r="K91" s="142" t="n">
        <v>0</v>
      </c>
      <c r="L91" s="142" t="n">
        <v>0</v>
      </c>
      <c r="M91" s="142" t="n">
        <v>0</v>
      </c>
      <c r="N91" s="142" t="n">
        <v>0</v>
      </c>
      <c r="O91" s="142" t="n">
        <v>0</v>
      </c>
      <c r="P91" s="142" t="n">
        <v>0</v>
      </c>
      <c r="Q91" s="142" t="n">
        <v>0</v>
      </c>
      <c r="R91" s="142" t="n">
        <v>0</v>
      </c>
      <c r="S91" s="142" t="n">
        <v>0</v>
      </c>
      <c r="T91" s="142" t="n">
        <v>0</v>
      </c>
      <c r="U91" s="142" t="n">
        <v>0</v>
      </c>
      <c r="V91" s="142" t="n">
        <v>0</v>
      </c>
      <c r="W91" s="142" t="n">
        <v>0</v>
      </c>
      <c r="X91" s="142" t="n">
        <v>0</v>
      </c>
      <c r="Y91" s="142" t="n">
        <v>0</v>
      </c>
      <c r="Z91" s="142" t="n">
        <v>0</v>
      </c>
      <c r="AA91" s="142" t="n">
        <v>0</v>
      </c>
      <c r="AB91" s="142" t="n">
        <v>0</v>
      </c>
      <c r="AC91" s="142" t="n">
        <v>0</v>
      </c>
      <c r="AD91" s="142" t="n">
        <v>0</v>
      </c>
      <c r="AE91" s="142" t="n">
        <v>0</v>
      </c>
      <c r="AF91" s="142" t="n">
        <v>0</v>
      </c>
      <c r="AG91" s="142" t="n">
        <v>0</v>
      </c>
      <c r="AH91" s="142" t="n">
        <v>0</v>
      </c>
      <c r="AI91" s="142" t="n">
        <v>0</v>
      </c>
      <c r="AJ91" s="142" t="n">
        <v>0</v>
      </c>
      <c r="AK91" s="142" t="n">
        <v>0</v>
      </c>
      <c r="AL91" s="142" t="n">
        <v>0</v>
      </c>
      <c r="AM91" s="142" t="n">
        <v>0</v>
      </c>
      <c r="AN91" s="142" t="n">
        <v>0</v>
      </c>
      <c r="AO91" s="142" t="n">
        <v>0</v>
      </c>
      <c r="AP91" s="142" t="n">
        <v>0</v>
      </c>
      <c r="AQ91" s="142" t="n">
        <v>0</v>
      </c>
      <c r="AR91" s="142" t="n">
        <v>0</v>
      </c>
      <c r="AS91" s="142" t="n">
        <v>0</v>
      </c>
      <c r="AT91" s="142" t="n">
        <v>0</v>
      </c>
      <c r="AU91" s="142" t="n">
        <v>0</v>
      </c>
      <c r="AV91" s="142" t="n">
        <v>0</v>
      </c>
      <c r="AW91" s="142" t="n">
        <v>0</v>
      </c>
      <c r="AX91" s="142" t="n">
        <v>0</v>
      </c>
      <c r="AY91" s="142" t="n">
        <v>0</v>
      </c>
      <c r="AZ91" s="142" t="n">
        <v>0</v>
      </c>
      <c r="BA91" s="142" t="n">
        <v>0</v>
      </c>
      <c r="BB91" s="142" t="n">
        <v>0</v>
      </c>
      <c r="BC91" s="142" t="n">
        <v>0</v>
      </c>
      <c r="BD91" s="142" t="n">
        <v>0</v>
      </c>
      <c r="BE91" s="142" t="n">
        <v>0</v>
      </c>
      <c r="BF91" s="142" t="n">
        <v>0</v>
      </c>
      <c r="BG91" s="142" t="n">
        <v>0</v>
      </c>
      <c r="BH91" s="142" t="n">
        <v>0</v>
      </c>
      <c r="BI91" s="142" t="n">
        <v>0</v>
      </c>
      <c r="BJ91" s="142" t="n">
        <v>0</v>
      </c>
      <c r="BK91" s="142" t="n">
        <v>0</v>
      </c>
      <c r="BL91" s="142" t="n">
        <v>0</v>
      </c>
      <c r="BM91" s="142" t="n">
        <v>0</v>
      </c>
      <c r="BN91" s="142" t="n">
        <v>0</v>
      </c>
      <c r="BO91" s="142" t="n">
        <v>0</v>
      </c>
      <c r="BP91" s="142" t="n">
        <v>0</v>
      </c>
      <c r="BQ91" s="142" t="n">
        <v>0</v>
      </c>
      <c r="BR91" s="142" t="n">
        <v>0</v>
      </c>
      <c r="BS91" s="142" t="n">
        <v>0</v>
      </c>
      <c r="BT91" s="142" t="n">
        <v>0</v>
      </c>
      <c r="BU91" s="142" t="n">
        <v>0</v>
      </c>
      <c r="BV91" s="142" t="n">
        <v>0</v>
      </c>
      <c r="BW91" s="142" t="n">
        <v>0</v>
      </c>
      <c r="BX91" s="142" t="n">
        <v>0</v>
      </c>
      <c r="BY91" s="142" t="n">
        <v>0</v>
      </c>
      <c r="BZ91" s="142" t="n">
        <v>0</v>
      </c>
      <c r="CA91" s="142" t="n">
        <v>0</v>
      </c>
      <c r="CB91" s="142" t="n">
        <v>0</v>
      </c>
      <c r="CC91" s="142" t="n">
        <v>0</v>
      </c>
      <c r="CD91" s="142" t="n">
        <v>0</v>
      </c>
      <c r="CE91" s="142" t="n">
        <v>0</v>
      </c>
      <c r="CF91" s="142" t="n">
        <v>0</v>
      </c>
      <c r="CG91" s="142" t="n">
        <v>0</v>
      </c>
      <c r="CH91" s="142" t="n">
        <v>0</v>
      </c>
      <c r="CI91" s="142" t="n">
        <v>0</v>
      </c>
      <c r="CJ91" s="142" t="n">
        <v>0</v>
      </c>
      <c r="CK91" s="142" t="n">
        <v>0</v>
      </c>
      <c r="CL91" s="142" t="n">
        <v>0</v>
      </c>
      <c r="CM91" s="142" t="n">
        <v>0</v>
      </c>
      <c r="CN91" s="142" t="n">
        <v>0</v>
      </c>
      <c r="CO91" s="142" t="n">
        <v>0</v>
      </c>
      <c r="CP91" s="142" t="n">
        <v>0</v>
      </c>
      <c r="CQ91" s="142" t="n">
        <v>0</v>
      </c>
      <c r="CR91" s="142" t="n">
        <v>0</v>
      </c>
      <c r="CS91" s="142" t="n">
        <v>0</v>
      </c>
      <c r="CT91" s="142" t="n">
        <v>0</v>
      </c>
      <c r="CU91" s="142" t="n">
        <v>0</v>
      </c>
      <c r="CV91" s="142" t="n">
        <v>0</v>
      </c>
      <c r="CW91" s="142" t="n">
        <v>0</v>
      </c>
      <c r="CX91" s="142" t="n">
        <v>0</v>
      </c>
      <c r="CY91" s="142" t="n">
        <v>0</v>
      </c>
      <c r="CZ91" s="142" t="n">
        <v>0</v>
      </c>
      <c r="DA91" s="142" t="n">
        <v>0</v>
      </c>
      <c r="DB91" s="142" t="n">
        <v>0</v>
      </c>
      <c r="DC91" s="142" t="n">
        <v>0</v>
      </c>
      <c r="DD91" s="142" t="n">
        <v>0</v>
      </c>
      <c r="DE91" s="142" t="n">
        <v>0</v>
      </c>
      <c r="DF91" s="142" t="n">
        <v>0</v>
      </c>
      <c r="DG91" s="142" t="n">
        <v>0</v>
      </c>
      <c r="DH91" s="142" t="n">
        <v>0</v>
      </c>
      <c r="DI91" s="142" t="n">
        <v>0</v>
      </c>
      <c r="DJ91" s="142" t="n">
        <v>0</v>
      </c>
      <c r="DK91" s="142" t="n">
        <v>0</v>
      </c>
      <c r="DL91" s="142" t="n">
        <v>0</v>
      </c>
      <c r="DM91" s="142" t="n">
        <v>0</v>
      </c>
      <c r="DN91" s="142" t="n">
        <v>0</v>
      </c>
      <c r="DO91" s="142" t="n">
        <v>0</v>
      </c>
      <c r="DP91" s="142" t="n">
        <v>0</v>
      </c>
      <c r="DQ91" s="142" t="n">
        <v>0</v>
      </c>
      <c r="DR91" s="142" t="n">
        <v>0</v>
      </c>
      <c r="DS91" s="142" t="n">
        <v>0</v>
      </c>
      <c r="DT91" s="142" t="n">
        <v>0</v>
      </c>
      <c r="DU91" s="142" t="n">
        <v>0</v>
      </c>
      <c r="DV91" s="142" t="n">
        <v>0</v>
      </c>
      <c r="DW91" s="142" t="n">
        <v>0</v>
      </c>
      <c r="DX91" s="142" t="n">
        <v>0</v>
      </c>
      <c r="DY91" s="142" t="n">
        <v>0</v>
      </c>
      <c r="DZ91" s="142" t="n">
        <v>0</v>
      </c>
      <c r="EA91" s="142" t="n">
        <v>0</v>
      </c>
      <c r="EB91" s="142" t="n">
        <v>0</v>
      </c>
      <c r="EC91" s="142" t="n">
        <v>0</v>
      </c>
      <c r="ED91" s="142" t="n">
        <v>0</v>
      </c>
      <c r="EE91" s="142" t="n">
        <v>0</v>
      </c>
      <c r="EF91" s="142" t="n">
        <v>0</v>
      </c>
      <c r="EG91" s="142" t="n">
        <v>0</v>
      </c>
      <c r="EH91" s="0"/>
      <c r="EI91" s="113" t="n">
        <f aca="false">ROUND(SUM(F91:EG91),5)</f>
        <v>0</v>
      </c>
      <c r="EK91" s="139" t="n">
        <v>8479.47</v>
      </c>
      <c r="EM91" s="140" t="n">
        <v>0</v>
      </c>
      <c r="EN91" s="140" t="n">
        <v>0</v>
      </c>
      <c r="EO91" s="140" t="n">
        <v>0</v>
      </c>
      <c r="EP91" s="140" t="n">
        <v>0</v>
      </c>
      <c r="EQ91" s="140" t="n">
        <v>0</v>
      </c>
      <c r="ER91" s="140" t="n">
        <v>0</v>
      </c>
      <c r="ES91" s="140" t="n">
        <v>0</v>
      </c>
      <c r="ET91" s="140" t="n">
        <v>0</v>
      </c>
      <c r="EU91" s="140" t="n">
        <v>0</v>
      </c>
      <c r="EV91" s="140" t="n">
        <v>0</v>
      </c>
      <c r="EW91" s="140" t="n">
        <v>0</v>
      </c>
      <c r="EX91" s="140" t="n">
        <v>0</v>
      </c>
      <c r="EY91" s="140" t="n">
        <v>0</v>
      </c>
      <c r="EZ91" s="140" t="n">
        <v>0</v>
      </c>
      <c r="FA91" s="140" t="n">
        <v>0</v>
      </c>
      <c r="FB91" s="140" t="n">
        <v>0</v>
      </c>
      <c r="FC91" s="140" t="n">
        <v>0</v>
      </c>
      <c r="FD91" s="140" t="n">
        <v>0</v>
      </c>
      <c r="FE91" s="140" t="n">
        <v>0</v>
      </c>
      <c r="FF91" s="140" t="n">
        <v>0</v>
      </c>
      <c r="FG91" s="140" t="n">
        <v>0</v>
      </c>
      <c r="FH91" s="140" t="n">
        <v>0</v>
      </c>
      <c r="FI91" s="140" t="n">
        <v>0</v>
      </c>
      <c r="FJ91" s="140" t="n">
        <v>0</v>
      </c>
      <c r="FK91" s="140" t="n">
        <v>0</v>
      </c>
      <c r="FL91" s="140" t="n">
        <v>0</v>
      </c>
      <c r="FM91" s="140" t="n">
        <v>0</v>
      </c>
      <c r="FN91" s="140" t="n">
        <v>0</v>
      </c>
      <c r="FO91" s="140" t="n">
        <v>0</v>
      </c>
      <c r="FP91" s="140" t="n">
        <v>0</v>
      </c>
      <c r="FQ91" s="140" t="n">
        <v>0</v>
      </c>
      <c r="FR91" s="140" t="n">
        <v>0</v>
      </c>
      <c r="FS91" s="140" t="n">
        <v>0</v>
      </c>
      <c r="FT91" s="140" t="n">
        <v>0</v>
      </c>
      <c r="FU91" s="140" t="n">
        <v>0</v>
      </c>
      <c r="FV91" s="140" t="n">
        <v>0</v>
      </c>
      <c r="FW91" s="140" t="n">
        <v>0</v>
      </c>
      <c r="FX91" s="140" t="n">
        <v>0</v>
      </c>
      <c r="FY91" s="140" t="n">
        <v>0</v>
      </c>
      <c r="FZ91" s="140" t="n">
        <v>0</v>
      </c>
      <c r="GA91" s="140" t="n">
        <v>0</v>
      </c>
      <c r="GB91" s="140" t="n">
        <v>0</v>
      </c>
      <c r="GC91" s="140" t="n">
        <v>0</v>
      </c>
      <c r="GD91" s="140" t="n">
        <v>0</v>
      </c>
      <c r="GE91" s="140" t="n">
        <v>0</v>
      </c>
      <c r="GF91" s="140" t="n">
        <v>0</v>
      </c>
      <c r="GG91" s="140" t="n">
        <v>0</v>
      </c>
      <c r="GH91" s="140" t="n">
        <v>0</v>
      </c>
      <c r="GI91" s="140" t="n">
        <v>0</v>
      </c>
      <c r="GJ91" s="140" t="n">
        <v>0</v>
      </c>
      <c r="GK91" s="140" t="n">
        <v>0</v>
      </c>
      <c r="GL91" s="140" t="n">
        <v>0</v>
      </c>
      <c r="GM91" s="140" t="n">
        <v>0</v>
      </c>
      <c r="GN91" s="140" t="n">
        <v>0</v>
      </c>
      <c r="GO91" s="140" t="n">
        <v>0</v>
      </c>
      <c r="GP91" s="140" t="n">
        <v>0</v>
      </c>
      <c r="GQ91" s="140" t="n">
        <v>0</v>
      </c>
      <c r="GR91" s="140" t="n">
        <v>0</v>
      </c>
      <c r="GS91" s="140" t="n">
        <v>0</v>
      </c>
      <c r="GT91" s="140" t="n">
        <v>0</v>
      </c>
      <c r="GU91" s="140" t="n">
        <v>0</v>
      </c>
      <c r="GV91" s="140" t="n">
        <v>0</v>
      </c>
      <c r="GW91" s="140" t="n">
        <v>0</v>
      </c>
      <c r="GX91" s="140" t="n">
        <v>0</v>
      </c>
      <c r="GY91" s="140" t="n">
        <v>0</v>
      </c>
      <c r="GZ91" s="140" t="n">
        <v>0</v>
      </c>
      <c r="HA91" s="140" t="n">
        <v>0</v>
      </c>
      <c r="HB91" s="140" t="n">
        <v>0</v>
      </c>
      <c r="HC91" s="140" t="n">
        <v>0</v>
      </c>
      <c r="HD91" s="140" t="n">
        <v>0</v>
      </c>
      <c r="HE91" s="140" t="n">
        <v>0</v>
      </c>
      <c r="HF91" s="140" t="n">
        <v>0</v>
      </c>
      <c r="HG91" s="140" t="n">
        <v>0</v>
      </c>
      <c r="HH91" s="140" t="n">
        <v>0</v>
      </c>
      <c r="HI91" s="140" t="n">
        <v>0</v>
      </c>
      <c r="HJ91" s="140" t="n">
        <v>0</v>
      </c>
      <c r="HK91" s="140" t="n">
        <v>0</v>
      </c>
      <c r="HL91" s="140" t="n">
        <v>0</v>
      </c>
      <c r="HM91" s="140" t="n">
        <v>0</v>
      </c>
      <c r="HN91" s="140" t="n">
        <v>0</v>
      </c>
      <c r="HO91" s="140" t="n">
        <v>0</v>
      </c>
      <c r="HP91" s="140" t="n">
        <v>0</v>
      </c>
      <c r="HQ91" s="140" t="n">
        <v>0</v>
      </c>
      <c r="HR91" s="140" t="n">
        <v>0</v>
      </c>
      <c r="HS91" s="140" t="n">
        <v>0</v>
      </c>
      <c r="HT91" s="140" t="n">
        <v>0</v>
      </c>
      <c r="HU91" s="140" t="n">
        <v>0</v>
      </c>
      <c r="HV91" s="140" t="n">
        <v>0</v>
      </c>
      <c r="HW91" s="140" t="n">
        <v>0</v>
      </c>
      <c r="HX91" s="140" t="n">
        <v>0</v>
      </c>
      <c r="HY91" s="140" t="n">
        <v>0</v>
      </c>
      <c r="HZ91" s="140" t="n">
        <v>0</v>
      </c>
      <c r="IA91" s="140" t="n">
        <v>0</v>
      </c>
      <c r="IB91" s="140" t="n">
        <v>0</v>
      </c>
      <c r="IC91" s="140" t="n">
        <v>0</v>
      </c>
      <c r="ID91" s="140" t="n">
        <v>0</v>
      </c>
      <c r="IE91" s="140" t="n">
        <v>0</v>
      </c>
      <c r="IF91" s="140" t="n">
        <v>0</v>
      </c>
      <c r="IG91" s="140" t="n">
        <v>0</v>
      </c>
      <c r="IH91" s="140" t="n">
        <v>0</v>
      </c>
      <c r="II91" s="140" t="n">
        <v>0</v>
      </c>
      <c r="IJ91" s="140" t="n">
        <v>0</v>
      </c>
      <c r="IK91" s="140" t="n">
        <v>0</v>
      </c>
      <c r="IL91" s="140" t="n">
        <v>0</v>
      </c>
      <c r="IM91" s="140" t="n">
        <v>0</v>
      </c>
      <c r="IN91" s="140" t="n">
        <v>0</v>
      </c>
      <c r="IO91" s="140" t="n">
        <v>0</v>
      </c>
      <c r="IP91" s="140" t="n">
        <v>0</v>
      </c>
      <c r="IQ91" s="140" t="n">
        <v>0</v>
      </c>
      <c r="IR91" s="140" t="n">
        <v>0</v>
      </c>
      <c r="IS91" s="140" t="n">
        <v>0</v>
      </c>
      <c r="IT91" s="140" t="n">
        <v>0</v>
      </c>
      <c r="IU91" s="140" t="n">
        <v>0</v>
      </c>
      <c r="IV91" s="140" t="n">
        <v>0</v>
      </c>
      <c r="IW91" s="140" t="n">
        <v>0</v>
      </c>
      <c r="IX91" s="140" t="n">
        <v>0</v>
      </c>
      <c r="IY91" s="140" t="n">
        <v>0</v>
      </c>
      <c r="IZ91" s="140" t="n">
        <v>0</v>
      </c>
      <c r="JA91" s="140" t="n">
        <v>0</v>
      </c>
      <c r="JB91" s="140" t="n">
        <v>0</v>
      </c>
      <c r="JC91" s="140" t="n">
        <v>0</v>
      </c>
      <c r="JD91" s="140" t="n">
        <v>0</v>
      </c>
      <c r="JE91" s="140" t="n">
        <v>0</v>
      </c>
      <c r="JF91" s="140" t="n">
        <v>0</v>
      </c>
      <c r="JG91" s="140" t="n">
        <v>0</v>
      </c>
      <c r="JH91" s="140" t="n">
        <v>0</v>
      </c>
      <c r="JI91" s="140" t="n">
        <v>0</v>
      </c>
      <c r="JJ91" s="140" t="n">
        <v>0</v>
      </c>
      <c r="JK91" s="140" t="n">
        <v>0</v>
      </c>
      <c r="JL91" s="140" t="n">
        <v>0</v>
      </c>
      <c r="JM91" s="140" t="n">
        <v>0</v>
      </c>
      <c r="JN91" s="140" t="n">
        <v>0</v>
      </c>
      <c r="JO91" s="140" t="n">
        <v>0</v>
      </c>
      <c r="JP91" s="140" t="n">
        <v>0</v>
      </c>
    </row>
    <row r="92" customFormat="false" ht="14.9" hidden="false" customHeight="false" outlineLevel="0" collapsed="false">
      <c r="A92" s="76"/>
      <c r="B92" s="76"/>
      <c r="C92" s="76"/>
      <c r="D92" s="76" t="s">
        <v>130</v>
      </c>
      <c r="E92" s="76"/>
      <c r="F92" s="141" t="n">
        <f aca="false">SUM(F87:F91)</f>
        <v>312</v>
      </c>
      <c r="G92" s="141" t="n">
        <f aca="false">SUM(G87:G91)</f>
        <v>9438.26</v>
      </c>
      <c r="H92" s="141" t="n">
        <f aca="false">SUM(H87:H91)</f>
        <v>21705.52</v>
      </c>
      <c r="I92" s="141" t="n">
        <f aca="false">SUM(I87:I91)</f>
        <v>0</v>
      </c>
      <c r="J92" s="141" t="n">
        <f aca="false">SUM(J87:J91)</f>
        <v>31871.41</v>
      </c>
      <c r="K92" s="141" t="n">
        <f aca="false">SUM(K87:K91)</f>
        <v>8242.03</v>
      </c>
      <c r="L92" s="141" t="n">
        <f aca="false">SUM(L87:L91)</f>
        <v>0</v>
      </c>
      <c r="M92" s="141" t="n">
        <f aca="false">SUM(M87:M91)</f>
        <v>377.28</v>
      </c>
      <c r="N92" s="141" t="n">
        <f aca="false">SUM(N87:N91)</f>
        <v>18241.98</v>
      </c>
      <c r="O92" s="141" t="n">
        <f aca="false">SUM(O87:O91)</f>
        <v>32000</v>
      </c>
      <c r="P92" s="141" t="n">
        <f aca="false">SUM(P87:P91)</f>
        <v>1639.04</v>
      </c>
      <c r="Q92" s="141" t="n">
        <f aca="false">SUM(Q87:Q91)</f>
        <v>13311.1</v>
      </c>
      <c r="R92" s="141" t="n">
        <f aca="false">SUM(R87:R91)</f>
        <v>468</v>
      </c>
      <c r="S92" s="141" t="n">
        <f aca="false">SUM(S87:S91)</f>
        <v>150</v>
      </c>
      <c r="T92" s="141" t="n">
        <f aca="false">SUM(T87:T91)</f>
        <v>0</v>
      </c>
      <c r="U92" s="141" t="n">
        <f aca="false">SUM(U87:U91)</f>
        <v>5082.05</v>
      </c>
      <c r="V92" s="141" t="n">
        <f aca="false">SUM(V87:V91)</f>
        <v>260</v>
      </c>
      <c r="W92" s="141" t="n">
        <f aca="false">SUM(W87:W91)</f>
        <v>25331.2</v>
      </c>
      <c r="X92" s="141" t="n">
        <f aca="false">SUM(X87:X91)</f>
        <v>214.98</v>
      </c>
      <c r="Y92" s="141" t="n">
        <f aca="false">SUM(Y87:Y91)</f>
        <v>312</v>
      </c>
      <c r="Z92" s="141" t="n">
        <f aca="false">SUM(Z87:Z91)</f>
        <v>312</v>
      </c>
      <c r="AA92" s="141" t="n">
        <f aca="false">SUM(AA87:AA91)</f>
        <v>1852.48</v>
      </c>
      <c r="AB92" s="141" t="n">
        <f aca="false">SUM(AB87:AB91)</f>
        <v>546</v>
      </c>
      <c r="AC92" s="141" t="n">
        <f aca="false">SUM(AC87:AC91)</f>
        <v>312</v>
      </c>
      <c r="AD92" s="141" t="n">
        <f aca="false">SUM(AD87:AD91)</f>
        <v>540</v>
      </c>
      <c r="AE92" s="141" t="n">
        <f aca="false">SUM(AE87:AE91)</f>
        <v>312</v>
      </c>
      <c r="AF92" s="141" t="n">
        <f aca="false">SUM(AF87:AF91)</f>
        <v>11537.9</v>
      </c>
      <c r="AG92" s="141" t="n">
        <f aca="false">SUM(AG87:AG91)</f>
        <v>5133.44</v>
      </c>
      <c r="AH92" s="141" t="n">
        <f aca="false">SUM(AH87:AH91)</f>
        <v>1639.04</v>
      </c>
      <c r="AI92" s="141" t="n">
        <f aca="false">SUM(AI87:AI91)</f>
        <v>1092</v>
      </c>
      <c r="AJ92" s="141" t="n">
        <f aca="false">SUM(AJ87:AJ91)</f>
        <v>162</v>
      </c>
      <c r="AK92" s="141" t="n">
        <f aca="false">SUM(AK87:AK91)</f>
        <v>312</v>
      </c>
      <c r="AL92" s="141" t="n">
        <f aca="false">SUM(AL87:AL91)</f>
        <v>321.36</v>
      </c>
      <c r="AM92" s="141" t="n">
        <f aca="false">SUM(AM87:AM91)</f>
        <v>1965.6</v>
      </c>
      <c r="AN92" s="141" t="n">
        <f aca="false">SUM(AN87:AN91)</f>
        <v>2839.2</v>
      </c>
      <c r="AO92" s="141" t="n">
        <f aca="false">SUM(AO87:AO91)</f>
        <v>312</v>
      </c>
      <c r="AP92" s="141" t="n">
        <f aca="false">SUM(AP87:AP91)</f>
        <v>48000</v>
      </c>
      <c r="AQ92" s="141" t="n">
        <f aca="false">SUM(AQ87:AQ91)</f>
        <v>312</v>
      </c>
      <c r="AR92" s="141" t="n">
        <f aca="false">SUM(AR87:AR91)</f>
        <v>684.32</v>
      </c>
      <c r="AS92" s="141" t="n">
        <f aca="false">SUM(AS87:AS91)</f>
        <v>312</v>
      </c>
      <c r="AT92" s="141" t="n">
        <f aca="false">SUM(AT87:AT91)</f>
        <v>546</v>
      </c>
      <c r="AU92" s="141" t="n">
        <f aca="false">SUM(AU87:AU91)</f>
        <v>2731.04</v>
      </c>
      <c r="AV92" s="141" t="n">
        <f aca="false">SUM(AV87:AV91)</f>
        <v>5526.56</v>
      </c>
      <c r="AW92" s="141" t="n">
        <f aca="false">SUM(AW87:AW91)</f>
        <v>505.44</v>
      </c>
      <c r="AX92" s="141" t="n">
        <f aca="false">SUM(AX87:AX91)</f>
        <v>312</v>
      </c>
      <c r="AY92" s="141" t="n">
        <f aca="false">SUM(AY87:AY91)</f>
        <v>312</v>
      </c>
      <c r="AZ92" s="141" t="n">
        <f aca="false">SUM(AZ87:AZ91)</f>
        <v>1092</v>
      </c>
      <c r="BA92" s="141" t="n">
        <f aca="false">SUM(BA87:BA91)</f>
        <v>1639.04</v>
      </c>
      <c r="BB92" s="141" t="n">
        <f aca="false">SUM(BB87:BB91)</f>
        <v>56482.59</v>
      </c>
      <c r="BC92" s="141" t="n">
        <f aca="false">SUM(BC87:BC91)</f>
        <v>0</v>
      </c>
      <c r="BD92" s="141" t="n">
        <f aca="false">SUM(BD87:BD91)</f>
        <v>800</v>
      </c>
      <c r="BE92" s="141" t="n">
        <f aca="false">SUM(BE87:BE91)</f>
        <v>1092</v>
      </c>
      <c r="BF92" s="141" t="n">
        <f aca="false">SUM(BF87:BF91)</f>
        <v>50539.01</v>
      </c>
      <c r="BG92" s="141" t="n">
        <f aca="false">SUM(BG87:BG91)</f>
        <v>26794.3</v>
      </c>
      <c r="BH92" s="141" t="n">
        <f aca="false">SUM(BH87:BH91)</f>
        <v>312</v>
      </c>
      <c r="BI92" s="141" t="n">
        <f aca="false">SUM(BI87:BI91)</f>
        <v>960.96</v>
      </c>
      <c r="BJ92" s="141" t="n">
        <f aca="false">SUM(BJ87:BJ91)</f>
        <v>4713.28</v>
      </c>
      <c r="BK92" s="141" t="n">
        <f aca="false">SUM(BK87:BK91)</f>
        <v>0</v>
      </c>
      <c r="BL92" s="141" t="n">
        <f aca="false">SUM(BL87:BL91)</f>
        <v>1092</v>
      </c>
      <c r="BM92" s="141" t="n">
        <f aca="false">SUM(BM87:BM91)</f>
        <v>312</v>
      </c>
      <c r="BN92" s="141" t="n">
        <f aca="false">SUM(BN87:BN91)</f>
        <v>33190.67</v>
      </c>
      <c r="BO92" s="141" t="n">
        <f aca="false">SUM(BO87:BO91)</f>
        <v>4667.52</v>
      </c>
      <c r="BP92" s="141" t="n">
        <f aca="false">SUM(BP87:BP91)</f>
        <v>6628.45</v>
      </c>
      <c r="BQ92" s="141" t="n">
        <f aca="false">SUM(BQ87:BQ91)</f>
        <v>312</v>
      </c>
      <c r="BR92" s="141" t="n">
        <f aca="false">SUM(BR87:BR91)</f>
        <v>520</v>
      </c>
      <c r="BS92" s="141" t="n">
        <f aca="false">SUM(BS87:BS91)</f>
        <v>468</v>
      </c>
      <c r="BT92" s="141" t="n">
        <f aca="false">SUM(BT87:BT91)</f>
        <v>15041.14</v>
      </c>
      <c r="BU92" s="141" t="n">
        <f aca="false">SUM(BU87:BU91)</f>
        <v>800</v>
      </c>
      <c r="BV92" s="141" t="n">
        <f aca="false">SUM(BV87:BV91)</f>
        <v>300</v>
      </c>
      <c r="BW92" s="141" t="n">
        <f aca="false">SUM(BW87:BW91)</f>
        <v>468</v>
      </c>
      <c r="BX92" s="141" t="n">
        <f aca="false">SUM(BX87:BX91)</f>
        <v>416</v>
      </c>
      <c r="BY92" s="141" t="n">
        <f aca="false">SUM(BY87:BY91)</f>
        <v>312</v>
      </c>
      <c r="BZ92" s="141" t="n">
        <f aca="false">SUM(BZ87:BZ91)</f>
        <v>539.98</v>
      </c>
      <c r="CA92" s="141" t="n">
        <f aca="false">SUM(CA87:CA91)</f>
        <v>62306.73</v>
      </c>
      <c r="CB92" s="141" t="n">
        <f aca="false">SUM(CB87:CB91)</f>
        <v>312</v>
      </c>
      <c r="CC92" s="141" t="n">
        <f aca="false">SUM(CC87:CC91)</f>
        <v>1981.72</v>
      </c>
      <c r="CD92" s="141" t="n">
        <f aca="false">SUM(CD87:CD91)</f>
        <v>416</v>
      </c>
      <c r="CE92" s="141" t="n">
        <f aca="false">SUM(CE87:CE91)</f>
        <v>26512.81</v>
      </c>
      <c r="CF92" s="141" t="n">
        <f aca="false">SUM(CF87:CF91)</f>
        <v>312</v>
      </c>
      <c r="CG92" s="141" t="n">
        <f aca="false">SUM(CG87:CG91)</f>
        <v>1828.77</v>
      </c>
      <c r="CH92" s="141" t="n">
        <f aca="false">SUM(CH87:CH91)</f>
        <v>1081.6</v>
      </c>
      <c r="CI92" s="141" t="n">
        <f aca="false">SUM(CI87:CI91)</f>
        <v>10150</v>
      </c>
      <c r="CJ92" s="141" t="n">
        <f aca="false">SUM(CJ87:CJ91)</f>
        <v>42651.04</v>
      </c>
      <c r="CK92" s="141" t="n">
        <f aca="false">SUM(CK87:CK91)</f>
        <v>5000</v>
      </c>
      <c r="CL92" s="141" t="n">
        <f aca="false">SUM(CL87:CL91)</f>
        <v>3311</v>
      </c>
      <c r="CM92" s="141" t="n">
        <f aca="false">SUM(CM87:CM91)</f>
        <v>312</v>
      </c>
      <c r="CN92" s="141" t="n">
        <f aca="false">SUM(CN87:CN91)</f>
        <v>312</v>
      </c>
      <c r="CO92" s="141" t="n">
        <f aca="false">SUM(CO87:CO91)</f>
        <v>0</v>
      </c>
      <c r="CP92" s="141" t="n">
        <f aca="false">SUM(CP87:CP91)</f>
        <v>8487.76</v>
      </c>
      <c r="CQ92" s="141" t="n">
        <f aca="false">SUM(CQ87:CQ91)</f>
        <v>312</v>
      </c>
      <c r="CR92" s="141" t="n">
        <f aca="false">SUM(CR87:CR91)</f>
        <v>780</v>
      </c>
      <c r="CS92" s="141" t="n">
        <f aca="false">SUM(CS87:CS91)</f>
        <v>209</v>
      </c>
      <c r="CT92" s="141" t="n">
        <f aca="false">SUM(CT87:CT91)</f>
        <v>780</v>
      </c>
      <c r="CU92" s="141" t="n">
        <f aca="false">SUM(CU87:CU91)</f>
        <v>30428.27</v>
      </c>
      <c r="CV92" s="141" t="n">
        <f aca="false">SUM(CV87:CV91)</f>
        <v>0</v>
      </c>
      <c r="CW92" s="141" t="n">
        <f aca="false">SUM(CW87:CW91)</f>
        <v>312</v>
      </c>
      <c r="CX92" s="141" t="n">
        <f aca="false">SUM(CX87:CX91)</f>
        <v>312</v>
      </c>
      <c r="CY92" s="141" t="n">
        <f aca="false">SUM(CY87:CY91)</f>
        <v>1946.88</v>
      </c>
      <c r="CZ92" s="141" t="n">
        <f aca="false">SUM(CZ87:CZ91)</f>
        <v>728</v>
      </c>
      <c r="DA92" s="141" t="n">
        <f aca="false">SUM(DA87:DA91)</f>
        <v>12880.24</v>
      </c>
      <c r="DB92" s="141" t="n">
        <f aca="false">SUM(DB87:DB91)</f>
        <v>312</v>
      </c>
      <c r="DC92" s="141" t="n">
        <f aca="false">SUM(DC87:DC91)</f>
        <v>22528.68</v>
      </c>
      <c r="DD92" s="141" t="n">
        <f aca="false">SUM(DD87:DD91)</f>
        <v>312</v>
      </c>
      <c r="DE92" s="141" t="n">
        <f aca="false">SUM(DE87:DE91)</f>
        <v>312</v>
      </c>
      <c r="DF92" s="141" t="n">
        <f aca="false">SUM(DF87:DF91)</f>
        <v>676</v>
      </c>
      <c r="DG92" s="141" t="n">
        <f aca="false">SUM(DG87:DG91)</f>
        <v>18297.36</v>
      </c>
      <c r="DH92" s="141" t="n">
        <f aca="false">SUM(DH87:DH91)</f>
        <v>312</v>
      </c>
      <c r="DI92" s="141" t="n">
        <f aca="false">SUM(DI87:DI91)</f>
        <v>312</v>
      </c>
      <c r="DJ92" s="141" t="n">
        <f aca="false">SUM(DJ87:DJ91)</f>
        <v>416</v>
      </c>
      <c r="DK92" s="141" t="n">
        <f aca="false">SUM(DK87:DK91)</f>
        <v>1801.28</v>
      </c>
      <c r="DL92" s="141" t="n">
        <f aca="false">SUM(DL87:DL91)</f>
        <v>5896.8</v>
      </c>
      <c r="DM92" s="141" t="n">
        <f aca="false">SUM(DM87:DM91)</f>
        <v>624</v>
      </c>
      <c r="DN92" s="141" t="n">
        <f aca="false">SUM(DN87:DN91)</f>
        <v>624</v>
      </c>
      <c r="DO92" s="141" t="n">
        <f aca="false">SUM(DO87:DO91)</f>
        <v>588.64</v>
      </c>
      <c r="DP92" s="141" t="n">
        <f aca="false">SUM(DP87:DP91)</f>
        <v>3311</v>
      </c>
      <c r="DQ92" s="141" t="n">
        <f aca="false">SUM(DQ87:DQ91)</f>
        <v>312</v>
      </c>
      <c r="DR92" s="141" t="n">
        <f aca="false">SUM(DR87:DR91)</f>
        <v>312</v>
      </c>
      <c r="DS92" s="141" t="n">
        <f aca="false">SUM(DS87:DS91)</f>
        <v>312</v>
      </c>
      <c r="DT92" s="141" t="n">
        <f aca="false">SUM(DT87:DT91)</f>
        <v>624</v>
      </c>
      <c r="DU92" s="141" t="n">
        <f aca="false">SUM(DU87:DU91)</f>
        <v>728</v>
      </c>
      <c r="DV92" s="141" t="n">
        <f aca="false">SUM(DV87:DV91)</f>
        <v>728</v>
      </c>
      <c r="DW92" s="141" t="n">
        <f aca="false">SUM(DW87:DW91)</f>
        <v>162</v>
      </c>
      <c r="DX92" s="141" t="n">
        <f aca="false">SUM(DX87:DX91)</f>
        <v>35891.72</v>
      </c>
      <c r="DY92" s="141" t="n">
        <f aca="false">SUM(DY87:DY91)</f>
        <v>312</v>
      </c>
      <c r="DZ92" s="141" t="n">
        <f aca="false">SUM(DZ87:DZ91)</f>
        <v>312</v>
      </c>
      <c r="EA92" s="141" t="n">
        <f aca="false">SUM(EA87:EA91)</f>
        <v>29271.45</v>
      </c>
      <c r="EB92" s="141" t="n">
        <f aca="false">SUM(EB87:EB91)</f>
        <v>15726.08</v>
      </c>
      <c r="EC92" s="141" t="n">
        <f aca="false">SUM(EC87:EC91)</f>
        <v>312</v>
      </c>
      <c r="ED92" s="141" t="n">
        <f aca="false">SUM(ED87:ED91)</f>
        <v>28701.72</v>
      </c>
      <c r="EE92" s="141" t="n">
        <f aca="false">SUM(EE87:EE91)</f>
        <v>728</v>
      </c>
      <c r="EF92" s="141" t="n">
        <f aca="false">SUM(EF87:EF91)</f>
        <v>21855.4</v>
      </c>
      <c r="EG92" s="141" t="n">
        <f aca="false">SUM(EG87:EG91)</f>
        <v>7500</v>
      </c>
      <c r="EH92" s="0"/>
      <c r="EI92" s="109" t="n">
        <f aca="false">ROUND(SUM(F92:EG92),5)</f>
        <v>880656.12</v>
      </c>
      <c r="EK92" s="139" t="n">
        <v>157667.25</v>
      </c>
      <c r="EM92" s="140" t="n">
        <v>0</v>
      </c>
      <c r="EN92" s="140" t="n">
        <v>0</v>
      </c>
      <c r="EO92" s="140" t="n">
        <v>0</v>
      </c>
      <c r="EP92" s="140" t="n">
        <v>0</v>
      </c>
      <c r="EQ92" s="140" t="n">
        <v>0</v>
      </c>
      <c r="ER92" s="140" t="n">
        <v>0</v>
      </c>
      <c r="ES92" s="140" t="n">
        <v>0</v>
      </c>
      <c r="ET92" s="140" t="n">
        <v>0</v>
      </c>
      <c r="EU92" s="140" t="n">
        <v>0</v>
      </c>
      <c r="EV92" s="140" t="n">
        <v>0</v>
      </c>
      <c r="EW92" s="140" t="n">
        <v>0</v>
      </c>
      <c r="EX92" s="140" t="n">
        <v>0</v>
      </c>
      <c r="EY92" s="140" t="n">
        <v>0</v>
      </c>
      <c r="EZ92" s="140" t="n">
        <v>0</v>
      </c>
      <c r="FA92" s="140" t="n">
        <v>0</v>
      </c>
      <c r="FB92" s="140" t="n">
        <v>0</v>
      </c>
      <c r="FC92" s="140" t="n">
        <v>0</v>
      </c>
      <c r="FD92" s="140" t="n">
        <v>0</v>
      </c>
      <c r="FE92" s="140" t="n">
        <v>0</v>
      </c>
      <c r="FF92" s="140" t="n">
        <v>0</v>
      </c>
      <c r="FG92" s="140" t="n">
        <v>0</v>
      </c>
      <c r="FH92" s="140" t="n">
        <v>0</v>
      </c>
      <c r="FI92" s="140" t="n">
        <v>0</v>
      </c>
      <c r="FJ92" s="140" t="n">
        <v>0</v>
      </c>
      <c r="FK92" s="140" t="n">
        <v>0</v>
      </c>
      <c r="FL92" s="140" t="n">
        <v>0</v>
      </c>
      <c r="FM92" s="140" t="n">
        <v>0</v>
      </c>
      <c r="FN92" s="140" t="n">
        <v>0</v>
      </c>
      <c r="FO92" s="140" t="n">
        <v>0</v>
      </c>
      <c r="FP92" s="140" t="n">
        <v>0</v>
      </c>
      <c r="FQ92" s="140" t="n">
        <v>0</v>
      </c>
      <c r="FR92" s="140" t="n">
        <v>0</v>
      </c>
      <c r="FS92" s="140" t="n">
        <v>0</v>
      </c>
      <c r="FT92" s="140" t="n">
        <v>0</v>
      </c>
      <c r="FU92" s="140" t="n">
        <v>0</v>
      </c>
      <c r="FV92" s="140" t="n">
        <v>0</v>
      </c>
      <c r="FW92" s="140" t="n">
        <v>0</v>
      </c>
      <c r="FX92" s="140" t="n">
        <v>0</v>
      </c>
      <c r="FY92" s="140" t="n">
        <v>0</v>
      </c>
      <c r="FZ92" s="140" t="n">
        <v>0</v>
      </c>
      <c r="GA92" s="140" t="n">
        <v>0</v>
      </c>
      <c r="GB92" s="140" t="n">
        <v>0</v>
      </c>
      <c r="GC92" s="140" t="n">
        <v>0</v>
      </c>
      <c r="GD92" s="140" t="n">
        <v>0</v>
      </c>
      <c r="GE92" s="140" t="n">
        <v>0</v>
      </c>
      <c r="GF92" s="140" t="n">
        <v>0</v>
      </c>
      <c r="GG92" s="140" t="n">
        <v>0</v>
      </c>
      <c r="GH92" s="140" t="n">
        <v>0</v>
      </c>
      <c r="GI92" s="140" t="n">
        <v>0</v>
      </c>
      <c r="GJ92" s="140" t="n">
        <v>0</v>
      </c>
      <c r="GK92" s="140" t="n">
        <v>0</v>
      </c>
      <c r="GL92" s="140" t="n">
        <v>0</v>
      </c>
      <c r="GM92" s="140" t="n">
        <v>0</v>
      </c>
      <c r="GN92" s="140" t="n">
        <v>0</v>
      </c>
      <c r="GO92" s="140" t="n">
        <v>0</v>
      </c>
      <c r="GP92" s="140" t="n">
        <v>0</v>
      </c>
      <c r="GQ92" s="140" t="n">
        <v>0</v>
      </c>
      <c r="GR92" s="140" t="n">
        <v>0</v>
      </c>
      <c r="GS92" s="140" t="n">
        <v>0</v>
      </c>
      <c r="GT92" s="140" t="n">
        <v>0</v>
      </c>
      <c r="GU92" s="140" t="n">
        <v>0</v>
      </c>
      <c r="GV92" s="140" t="n">
        <v>0</v>
      </c>
      <c r="GW92" s="140" t="n">
        <v>0</v>
      </c>
      <c r="GX92" s="140" t="n">
        <v>0</v>
      </c>
      <c r="GY92" s="140" t="n">
        <v>0</v>
      </c>
      <c r="GZ92" s="140" t="n">
        <v>0</v>
      </c>
      <c r="HA92" s="140" t="n">
        <v>0</v>
      </c>
      <c r="HB92" s="140" t="n">
        <v>0</v>
      </c>
      <c r="HC92" s="140" t="n">
        <v>0</v>
      </c>
      <c r="HD92" s="140" t="n">
        <v>0</v>
      </c>
      <c r="HE92" s="140" t="n">
        <v>0</v>
      </c>
      <c r="HF92" s="140" t="n">
        <v>0</v>
      </c>
      <c r="HG92" s="140" t="n">
        <v>0</v>
      </c>
      <c r="HH92" s="140" t="n">
        <v>0</v>
      </c>
      <c r="HI92" s="140" t="n">
        <v>0</v>
      </c>
      <c r="HJ92" s="140" t="n">
        <v>0</v>
      </c>
      <c r="HK92" s="140" t="n">
        <v>0</v>
      </c>
      <c r="HL92" s="140" t="n">
        <v>0</v>
      </c>
      <c r="HM92" s="140" t="n">
        <v>0</v>
      </c>
      <c r="HN92" s="140" t="n">
        <v>0</v>
      </c>
      <c r="HO92" s="140" t="n">
        <v>0</v>
      </c>
      <c r="HP92" s="140" t="n">
        <v>0</v>
      </c>
      <c r="HQ92" s="140" t="n">
        <v>0</v>
      </c>
      <c r="HR92" s="140" t="n">
        <v>0</v>
      </c>
      <c r="HS92" s="140" t="n">
        <v>0</v>
      </c>
      <c r="HT92" s="140" t="n">
        <v>0</v>
      </c>
      <c r="HU92" s="140" t="n">
        <v>0</v>
      </c>
      <c r="HV92" s="140" t="n">
        <v>0</v>
      </c>
      <c r="HW92" s="140" t="n">
        <v>0</v>
      </c>
      <c r="HX92" s="140" t="n">
        <v>0</v>
      </c>
      <c r="HY92" s="140" t="n">
        <v>0</v>
      </c>
      <c r="HZ92" s="140" t="n">
        <v>0</v>
      </c>
      <c r="IA92" s="140" t="n">
        <v>0</v>
      </c>
      <c r="IB92" s="140" t="n">
        <v>0</v>
      </c>
      <c r="IC92" s="140" t="n">
        <v>0</v>
      </c>
      <c r="ID92" s="140" t="n">
        <v>0</v>
      </c>
      <c r="IE92" s="140" t="n">
        <v>0</v>
      </c>
      <c r="IF92" s="140" t="n">
        <v>0</v>
      </c>
      <c r="IG92" s="140" t="n">
        <v>0</v>
      </c>
      <c r="IH92" s="140" t="n">
        <v>0</v>
      </c>
      <c r="II92" s="140" t="n">
        <v>0</v>
      </c>
      <c r="IJ92" s="140" t="n">
        <v>0</v>
      </c>
      <c r="IK92" s="140" t="n">
        <v>0</v>
      </c>
      <c r="IL92" s="140" t="n">
        <v>0</v>
      </c>
      <c r="IM92" s="140" t="n">
        <v>0</v>
      </c>
      <c r="IN92" s="140" t="n">
        <v>0</v>
      </c>
      <c r="IO92" s="140" t="n">
        <v>0</v>
      </c>
      <c r="IP92" s="140" t="n">
        <v>0</v>
      </c>
      <c r="IQ92" s="140" t="n">
        <v>0</v>
      </c>
      <c r="IR92" s="140" t="n">
        <v>0</v>
      </c>
      <c r="IS92" s="140" t="n">
        <v>0</v>
      </c>
      <c r="IT92" s="140" t="n">
        <v>0</v>
      </c>
      <c r="IU92" s="140" t="n">
        <v>0</v>
      </c>
      <c r="IV92" s="140" t="n">
        <v>0</v>
      </c>
      <c r="IW92" s="140" t="n">
        <v>0</v>
      </c>
      <c r="IX92" s="140" t="n">
        <v>0</v>
      </c>
      <c r="IY92" s="140" t="n">
        <v>0</v>
      </c>
      <c r="IZ92" s="140" t="n">
        <v>0</v>
      </c>
      <c r="JA92" s="140" t="n">
        <v>0</v>
      </c>
      <c r="JB92" s="140" t="n">
        <v>0</v>
      </c>
      <c r="JC92" s="140" t="n">
        <v>0</v>
      </c>
      <c r="JD92" s="140" t="n">
        <v>0</v>
      </c>
      <c r="JE92" s="140" t="n">
        <v>0</v>
      </c>
      <c r="JF92" s="140" t="n">
        <v>0</v>
      </c>
      <c r="JG92" s="140" t="n">
        <v>0</v>
      </c>
      <c r="JH92" s="140" t="n">
        <v>0</v>
      </c>
      <c r="JI92" s="140" t="n">
        <v>0</v>
      </c>
      <c r="JJ92" s="140" t="n">
        <v>0</v>
      </c>
      <c r="JK92" s="140" t="n">
        <v>0</v>
      </c>
      <c r="JL92" s="140" t="n">
        <v>0</v>
      </c>
      <c r="JM92" s="140" t="n">
        <v>0</v>
      </c>
      <c r="JN92" s="140" t="n">
        <v>0</v>
      </c>
      <c r="JO92" s="140" t="n">
        <v>0</v>
      </c>
      <c r="JP92" s="140" t="n">
        <v>0</v>
      </c>
    </row>
    <row r="93" customFormat="false" ht="30" hidden="false" customHeight="true" outlineLevel="0" collapsed="false">
      <c r="A93" s="76"/>
      <c r="B93" s="76"/>
      <c r="C93" s="76"/>
      <c r="D93" s="76" t="s">
        <v>131</v>
      </c>
      <c r="E93" s="76"/>
      <c r="F93" s="141"/>
      <c r="G93" s="141"/>
      <c r="H93" s="141"/>
      <c r="I93" s="141"/>
      <c r="J93" s="141"/>
      <c r="K93" s="141"/>
      <c r="L93" s="141"/>
      <c r="M93" s="141"/>
      <c r="N93" s="141"/>
      <c r="O93" s="141"/>
      <c r="P93" s="141"/>
      <c r="Q93" s="141"/>
      <c r="R93" s="141"/>
      <c r="S93" s="141"/>
      <c r="T93" s="141"/>
      <c r="U93" s="141"/>
      <c r="V93" s="141"/>
      <c r="W93" s="141"/>
      <c r="X93" s="141"/>
      <c r="Y93" s="141"/>
      <c r="Z93" s="141"/>
      <c r="AA93" s="141"/>
      <c r="AB93" s="141"/>
      <c r="AC93" s="141"/>
      <c r="AD93" s="141"/>
      <c r="AE93" s="141"/>
      <c r="AF93" s="141"/>
      <c r="AG93" s="141"/>
      <c r="AH93" s="141"/>
      <c r="AI93" s="141"/>
      <c r="AJ93" s="141"/>
      <c r="AK93" s="141"/>
      <c r="AL93" s="141"/>
      <c r="AM93" s="141"/>
      <c r="AN93" s="141"/>
      <c r="AO93" s="141"/>
      <c r="AP93" s="141"/>
      <c r="AQ93" s="141"/>
      <c r="AR93" s="141"/>
      <c r="AS93" s="141"/>
      <c r="AT93" s="141"/>
      <c r="AU93" s="141"/>
      <c r="AV93" s="141"/>
      <c r="AW93" s="141"/>
      <c r="AX93" s="141"/>
      <c r="AY93" s="141"/>
      <c r="AZ93" s="141"/>
      <c r="BA93" s="141"/>
      <c r="BB93" s="141"/>
      <c r="BC93" s="141"/>
      <c r="BD93" s="141"/>
      <c r="BE93" s="141"/>
      <c r="BF93" s="141"/>
      <c r="BG93" s="141"/>
      <c r="BH93" s="141"/>
      <c r="BI93" s="141"/>
      <c r="BJ93" s="141"/>
      <c r="BK93" s="141"/>
      <c r="BL93" s="141"/>
      <c r="BM93" s="141"/>
      <c r="BN93" s="141"/>
      <c r="BO93" s="141"/>
      <c r="BP93" s="141"/>
      <c r="BQ93" s="141"/>
      <c r="BR93" s="141"/>
      <c r="BS93" s="141"/>
      <c r="BT93" s="141"/>
      <c r="BU93" s="141"/>
      <c r="BV93" s="141"/>
      <c r="BW93" s="141"/>
      <c r="BX93" s="141"/>
      <c r="BY93" s="141"/>
      <c r="BZ93" s="141"/>
      <c r="CA93" s="141"/>
      <c r="CB93" s="141"/>
      <c r="CC93" s="141"/>
      <c r="CD93" s="141"/>
      <c r="CE93" s="141"/>
      <c r="CF93" s="141"/>
      <c r="CG93" s="141"/>
      <c r="CH93" s="141"/>
      <c r="CI93" s="141"/>
      <c r="CJ93" s="141"/>
      <c r="CK93" s="141"/>
      <c r="CL93" s="141"/>
      <c r="CM93" s="141"/>
      <c r="CN93" s="141"/>
      <c r="CO93" s="141"/>
      <c r="CP93" s="141"/>
      <c r="CQ93" s="141"/>
      <c r="CR93" s="141"/>
      <c r="CS93" s="141"/>
      <c r="CT93" s="141"/>
      <c r="CU93" s="141"/>
      <c r="CV93" s="141"/>
      <c r="CW93" s="141"/>
      <c r="CX93" s="141"/>
      <c r="CY93" s="141"/>
      <c r="CZ93" s="141"/>
      <c r="DA93" s="141"/>
      <c r="DB93" s="141"/>
      <c r="DC93" s="141"/>
      <c r="DD93" s="141"/>
      <c r="DE93" s="141"/>
      <c r="DF93" s="141"/>
      <c r="DG93" s="141"/>
      <c r="DH93" s="141"/>
      <c r="DI93" s="141"/>
      <c r="DJ93" s="141"/>
      <c r="DK93" s="141"/>
      <c r="DL93" s="141"/>
      <c r="DM93" s="141"/>
      <c r="DN93" s="141"/>
      <c r="DO93" s="141"/>
      <c r="DP93" s="141"/>
      <c r="DQ93" s="141"/>
      <c r="DR93" s="141"/>
      <c r="DS93" s="141"/>
      <c r="DT93" s="141"/>
      <c r="DU93" s="141"/>
      <c r="DV93" s="141"/>
      <c r="DW93" s="141"/>
      <c r="DX93" s="141"/>
      <c r="DY93" s="141"/>
      <c r="DZ93" s="141"/>
      <c r="EA93" s="141"/>
      <c r="EB93" s="141"/>
      <c r="EC93" s="141"/>
      <c r="ED93" s="141"/>
      <c r="EE93" s="141"/>
      <c r="EF93" s="141"/>
      <c r="EG93" s="141"/>
      <c r="EH93" s="0"/>
      <c r="EI93" s="109"/>
      <c r="EK93" s="139" t="n">
        <v>29812.32</v>
      </c>
      <c r="EM93" s="140" t="n">
        <v>0</v>
      </c>
      <c r="EN93" s="140" t="n">
        <v>0</v>
      </c>
      <c r="EO93" s="140" t="n">
        <v>0</v>
      </c>
      <c r="EP93" s="140" t="n">
        <v>0</v>
      </c>
      <c r="EQ93" s="140" t="n">
        <v>0</v>
      </c>
      <c r="ER93" s="140" t="n">
        <v>0</v>
      </c>
      <c r="ES93" s="140" t="n">
        <v>0</v>
      </c>
      <c r="ET93" s="140" t="n">
        <v>0</v>
      </c>
      <c r="EU93" s="140" t="n">
        <v>0</v>
      </c>
      <c r="EV93" s="140" t="n">
        <v>0</v>
      </c>
      <c r="EW93" s="140" t="n">
        <v>0</v>
      </c>
      <c r="EX93" s="140" t="n">
        <v>0</v>
      </c>
      <c r="EY93" s="140" t="n">
        <v>0</v>
      </c>
      <c r="EZ93" s="140" t="n">
        <v>0</v>
      </c>
      <c r="FA93" s="140" t="n">
        <v>0</v>
      </c>
      <c r="FB93" s="140" t="n">
        <v>0</v>
      </c>
      <c r="FC93" s="140" t="n">
        <v>0</v>
      </c>
      <c r="FD93" s="140" t="n">
        <v>0</v>
      </c>
      <c r="FE93" s="140" t="n">
        <v>0</v>
      </c>
      <c r="FF93" s="140" t="n">
        <v>0</v>
      </c>
      <c r="FG93" s="140" t="n">
        <v>0</v>
      </c>
      <c r="FH93" s="140" t="n">
        <v>0</v>
      </c>
      <c r="FI93" s="140" t="n">
        <v>0</v>
      </c>
      <c r="FJ93" s="140" t="n">
        <v>0</v>
      </c>
      <c r="FK93" s="140" t="n">
        <v>0</v>
      </c>
      <c r="FL93" s="140" t="n">
        <v>0</v>
      </c>
      <c r="FM93" s="140" t="n">
        <v>0</v>
      </c>
      <c r="FN93" s="140" t="n">
        <v>0</v>
      </c>
      <c r="FO93" s="140" t="n">
        <v>0</v>
      </c>
      <c r="FP93" s="140" t="n">
        <v>0</v>
      </c>
      <c r="FQ93" s="140" t="n">
        <v>0</v>
      </c>
      <c r="FR93" s="140" t="n">
        <v>0</v>
      </c>
      <c r="FS93" s="140" t="n">
        <v>0</v>
      </c>
      <c r="FT93" s="140" t="n">
        <v>0</v>
      </c>
      <c r="FU93" s="140" t="n">
        <v>0</v>
      </c>
      <c r="FV93" s="140" t="n">
        <v>0</v>
      </c>
      <c r="FW93" s="140" t="n">
        <v>0</v>
      </c>
      <c r="FX93" s="140" t="n">
        <v>0</v>
      </c>
      <c r="FY93" s="140" t="n">
        <v>0</v>
      </c>
      <c r="FZ93" s="140" t="n">
        <v>0</v>
      </c>
      <c r="GA93" s="140" t="n">
        <v>0</v>
      </c>
      <c r="GB93" s="140" t="n">
        <v>0</v>
      </c>
      <c r="GC93" s="140" t="n">
        <v>0</v>
      </c>
      <c r="GD93" s="140" t="n">
        <v>0</v>
      </c>
      <c r="GE93" s="140" t="n">
        <v>0</v>
      </c>
      <c r="GF93" s="140" t="n">
        <v>0</v>
      </c>
      <c r="GG93" s="140" t="n">
        <v>0</v>
      </c>
      <c r="GH93" s="140" t="n">
        <v>0</v>
      </c>
      <c r="GI93" s="140" t="n">
        <v>0</v>
      </c>
      <c r="GJ93" s="140" t="n">
        <v>0</v>
      </c>
      <c r="GK93" s="140" t="n">
        <v>0</v>
      </c>
      <c r="GL93" s="140" t="n">
        <v>0</v>
      </c>
      <c r="GM93" s="140" t="n">
        <v>0</v>
      </c>
      <c r="GN93" s="140" t="n">
        <v>0</v>
      </c>
      <c r="GO93" s="140" t="n">
        <v>0</v>
      </c>
      <c r="GP93" s="140" t="n">
        <v>0</v>
      </c>
      <c r="GQ93" s="140" t="n">
        <v>0</v>
      </c>
      <c r="GR93" s="140" t="n">
        <v>0</v>
      </c>
      <c r="GS93" s="140" t="n">
        <v>0</v>
      </c>
      <c r="GT93" s="140" t="n">
        <v>0</v>
      </c>
      <c r="GU93" s="140" t="n">
        <v>0</v>
      </c>
      <c r="GV93" s="140" t="n">
        <v>0</v>
      </c>
      <c r="GW93" s="140" t="n">
        <v>0</v>
      </c>
      <c r="GX93" s="140" t="n">
        <v>0</v>
      </c>
      <c r="GY93" s="140" t="n">
        <v>0</v>
      </c>
      <c r="GZ93" s="140" t="n">
        <v>0</v>
      </c>
      <c r="HA93" s="140" t="n">
        <v>0</v>
      </c>
      <c r="HB93" s="140" t="n">
        <v>0</v>
      </c>
      <c r="HC93" s="140" t="n">
        <v>0</v>
      </c>
      <c r="HD93" s="140" t="n">
        <v>0</v>
      </c>
      <c r="HE93" s="140" t="n">
        <v>0</v>
      </c>
      <c r="HF93" s="140" t="n">
        <v>0</v>
      </c>
      <c r="HG93" s="140" t="n">
        <v>0</v>
      </c>
      <c r="HH93" s="140" t="n">
        <v>0</v>
      </c>
      <c r="HI93" s="140" t="n">
        <v>0</v>
      </c>
      <c r="HJ93" s="140" t="n">
        <v>0</v>
      </c>
      <c r="HK93" s="140" t="n">
        <v>0</v>
      </c>
      <c r="HL93" s="140" t="n">
        <v>0</v>
      </c>
      <c r="HM93" s="140" t="n">
        <v>0</v>
      </c>
      <c r="HN93" s="140" t="n">
        <v>0</v>
      </c>
      <c r="HO93" s="140" t="n">
        <v>0</v>
      </c>
      <c r="HP93" s="140" t="n">
        <v>0</v>
      </c>
      <c r="HQ93" s="140" t="n">
        <v>0</v>
      </c>
      <c r="HR93" s="140" t="n">
        <v>0</v>
      </c>
      <c r="HS93" s="140" t="n">
        <v>0</v>
      </c>
      <c r="HT93" s="140" t="n">
        <v>0</v>
      </c>
      <c r="HU93" s="140" t="n">
        <v>0</v>
      </c>
      <c r="HV93" s="140" t="n">
        <v>0</v>
      </c>
      <c r="HW93" s="140" t="n">
        <v>0</v>
      </c>
      <c r="HX93" s="140" t="n">
        <v>0</v>
      </c>
      <c r="HY93" s="140" t="n">
        <v>0</v>
      </c>
      <c r="HZ93" s="140" t="n">
        <v>0</v>
      </c>
      <c r="IA93" s="140" t="n">
        <v>0</v>
      </c>
      <c r="IB93" s="140" t="n">
        <v>0</v>
      </c>
      <c r="IC93" s="140" t="n">
        <v>0</v>
      </c>
      <c r="ID93" s="140" t="n">
        <v>0</v>
      </c>
      <c r="IE93" s="140" t="n">
        <v>0</v>
      </c>
      <c r="IF93" s="140" t="n">
        <v>0</v>
      </c>
      <c r="IG93" s="140" t="n">
        <v>0</v>
      </c>
      <c r="IH93" s="140" t="n">
        <v>0</v>
      </c>
      <c r="II93" s="140" t="n">
        <v>0</v>
      </c>
      <c r="IJ93" s="140" t="n">
        <v>0</v>
      </c>
      <c r="IK93" s="140" t="n">
        <v>0</v>
      </c>
      <c r="IL93" s="140" t="n">
        <v>0</v>
      </c>
      <c r="IM93" s="140" t="n">
        <v>0</v>
      </c>
      <c r="IN93" s="140" t="n">
        <v>0</v>
      </c>
      <c r="IO93" s="140" t="n">
        <v>0</v>
      </c>
      <c r="IP93" s="140" t="n">
        <v>0</v>
      </c>
      <c r="IQ93" s="140" t="n">
        <v>0</v>
      </c>
      <c r="IR93" s="140" t="n">
        <v>0</v>
      </c>
      <c r="IS93" s="140" t="n">
        <v>0</v>
      </c>
      <c r="IT93" s="140" t="n">
        <v>0</v>
      </c>
      <c r="IU93" s="140" t="n">
        <v>0</v>
      </c>
      <c r="IV93" s="140" t="n">
        <v>0</v>
      </c>
      <c r="IW93" s="140" t="n">
        <v>0</v>
      </c>
      <c r="IX93" s="140" t="n">
        <v>0</v>
      </c>
      <c r="IY93" s="140" t="n">
        <v>0</v>
      </c>
      <c r="IZ93" s="140" t="n">
        <v>0</v>
      </c>
      <c r="JA93" s="140" t="n">
        <v>0</v>
      </c>
      <c r="JB93" s="140" t="n">
        <v>0</v>
      </c>
      <c r="JC93" s="140" t="n">
        <v>0</v>
      </c>
      <c r="JD93" s="140" t="n">
        <v>0</v>
      </c>
      <c r="JE93" s="140" t="n">
        <v>0</v>
      </c>
      <c r="JF93" s="140" t="n">
        <v>0</v>
      </c>
      <c r="JG93" s="140" t="n">
        <v>0</v>
      </c>
      <c r="JH93" s="140" t="n">
        <v>0</v>
      </c>
      <c r="JI93" s="140" t="n">
        <v>0</v>
      </c>
      <c r="JJ93" s="140" t="n">
        <v>0</v>
      </c>
      <c r="JK93" s="140" t="n">
        <v>0</v>
      </c>
      <c r="JL93" s="140" t="n">
        <v>0</v>
      </c>
      <c r="JM93" s="140" t="n">
        <v>0</v>
      </c>
      <c r="JN93" s="140" t="n">
        <v>0</v>
      </c>
      <c r="JO93" s="140" t="n">
        <v>0</v>
      </c>
      <c r="JP93" s="140" t="n">
        <v>0</v>
      </c>
    </row>
    <row r="94" customFormat="false" ht="14.9" hidden="false" customHeight="false" outlineLevel="0" collapsed="false">
      <c r="A94" s="76"/>
      <c r="B94" s="76"/>
      <c r="C94" s="76"/>
      <c r="D94" s="76"/>
      <c r="E94" s="76" t="s">
        <v>33</v>
      </c>
      <c r="F94" s="141" t="n">
        <v>0</v>
      </c>
      <c r="G94" s="141" t="n">
        <v>0</v>
      </c>
      <c r="H94" s="141" t="n">
        <v>130102.870160553</v>
      </c>
      <c r="I94" s="141" t="n">
        <v>0</v>
      </c>
      <c r="J94" s="141" t="n">
        <v>0</v>
      </c>
      <c r="K94" s="141" t="n">
        <v>2732.12</v>
      </c>
      <c r="L94" s="141" t="n">
        <v>0</v>
      </c>
      <c r="M94" s="141" t="n">
        <v>0</v>
      </c>
      <c r="N94" s="141" t="n">
        <v>0</v>
      </c>
      <c r="O94" s="141" t="n">
        <v>0</v>
      </c>
      <c r="P94" s="141" t="n">
        <v>0</v>
      </c>
      <c r="Q94" s="141" t="n">
        <v>0</v>
      </c>
      <c r="R94" s="141" t="n">
        <v>0</v>
      </c>
      <c r="S94" s="141" t="n">
        <v>0</v>
      </c>
      <c r="T94" s="141" t="n">
        <v>0</v>
      </c>
      <c r="U94" s="141" t="n">
        <v>0</v>
      </c>
      <c r="V94" s="141"/>
      <c r="W94" s="141" t="n">
        <v>0</v>
      </c>
      <c r="X94" s="141"/>
      <c r="Y94" s="141" t="n">
        <v>0</v>
      </c>
      <c r="Z94" s="141" t="n">
        <v>0</v>
      </c>
      <c r="AA94" s="141" t="n">
        <v>0</v>
      </c>
      <c r="AB94" s="141" t="n">
        <v>0</v>
      </c>
      <c r="AC94" s="141" t="n">
        <v>0</v>
      </c>
      <c r="AD94" s="141" t="n">
        <v>0</v>
      </c>
      <c r="AE94" s="141" t="n">
        <v>0</v>
      </c>
      <c r="AF94" s="141" t="n">
        <v>0</v>
      </c>
      <c r="AG94" s="141" t="n">
        <v>0</v>
      </c>
      <c r="AH94" s="141" t="n">
        <v>0</v>
      </c>
      <c r="AI94" s="141" t="n">
        <v>0</v>
      </c>
      <c r="AJ94" s="141" t="n">
        <v>0</v>
      </c>
      <c r="AK94" s="141" t="n">
        <v>0</v>
      </c>
      <c r="AL94" s="141" t="n">
        <v>0</v>
      </c>
      <c r="AM94" s="141" t="n">
        <v>0</v>
      </c>
      <c r="AN94" s="141" t="n">
        <v>0</v>
      </c>
      <c r="AO94" s="141" t="n">
        <v>0</v>
      </c>
      <c r="AP94" s="141" t="n">
        <v>0</v>
      </c>
      <c r="AQ94" s="141" t="n">
        <v>101.72</v>
      </c>
      <c r="AR94" s="141" t="n">
        <v>0</v>
      </c>
      <c r="AS94" s="141" t="n">
        <v>0</v>
      </c>
      <c r="AT94" s="141" t="n">
        <v>0</v>
      </c>
      <c r="AU94" s="141" t="n">
        <v>0</v>
      </c>
      <c r="AV94" s="141" t="n">
        <v>0</v>
      </c>
      <c r="AW94" s="141" t="n">
        <v>0</v>
      </c>
      <c r="AX94" s="141" t="n">
        <v>0</v>
      </c>
      <c r="AY94" s="141" t="n">
        <v>0</v>
      </c>
      <c r="AZ94" s="141" t="n">
        <v>0</v>
      </c>
      <c r="BA94" s="141" t="n">
        <v>0</v>
      </c>
      <c r="BB94" s="141" t="n">
        <v>0</v>
      </c>
      <c r="BC94" s="141" t="n">
        <v>0</v>
      </c>
      <c r="BD94" s="141" t="n">
        <v>0</v>
      </c>
      <c r="BE94" s="141" t="n">
        <v>0</v>
      </c>
      <c r="BF94" s="141" t="n">
        <v>0</v>
      </c>
      <c r="BG94" s="141" t="n">
        <v>0</v>
      </c>
      <c r="BH94" s="141" t="n">
        <v>0</v>
      </c>
      <c r="BI94" s="141" t="n">
        <v>0</v>
      </c>
      <c r="BJ94" s="141" t="n">
        <v>0</v>
      </c>
      <c r="BK94" s="141" t="n">
        <v>0</v>
      </c>
      <c r="BL94" s="141" t="n">
        <v>0</v>
      </c>
      <c r="BM94" s="141" t="n">
        <v>0</v>
      </c>
      <c r="BN94" s="141" t="n">
        <v>1417.67</v>
      </c>
      <c r="BO94" s="141" t="n">
        <v>0</v>
      </c>
      <c r="BP94" s="141" t="n">
        <v>0</v>
      </c>
      <c r="BQ94" s="141" t="n">
        <v>0</v>
      </c>
      <c r="BR94" s="141" t="n">
        <v>0</v>
      </c>
      <c r="BS94" s="141" t="n">
        <v>0</v>
      </c>
      <c r="BT94" s="141" t="n">
        <v>108.05</v>
      </c>
      <c r="BU94" s="141" t="n">
        <v>0</v>
      </c>
      <c r="BV94" s="141" t="n">
        <v>0</v>
      </c>
      <c r="BW94" s="141" t="n">
        <v>0</v>
      </c>
      <c r="BX94" s="141" t="n">
        <v>0</v>
      </c>
      <c r="BY94" s="141" t="n">
        <v>0</v>
      </c>
      <c r="BZ94" s="141" t="n">
        <v>0</v>
      </c>
      <c r="CA94" s="141" t="n">
        <v>0</v>
      </c>
      <c r="CB94" s="141" t="n">
        <v>0</v>
      </c>
      <c r="CC94" s="141" t="n">
        <v>0</v>
      </c>
      <c r="CD94" s="141" t="n">
        <v>0</v>
      </c>
      <c r="CE94" s="141" t="n">
        <v>65971.88</v>
      </c>
      <c r="CF94" s="141" t="n">
        <v>0</v>
      </c>
      <c r="CG94" s="141" t="n">
        <v>0</v>
      </c>
      <c r="CH94" s="141" t="n">
        <v>0</v>
      </c>
      <c r="CI94" s="141" t="n">
        <v>7544.39</v>
      </c>
      <c r="CJ94" s="141" t="n">
        <v>2312.98</v>
      </c>
      <c r="CK94" s="141" t="n">
        <v>220000</v>
      </c>
      <c r="CL94" s="141"/>
      <c r="CM94" s="141" t="n">
        <v>0</v>
      </c>
      <c r="CN94" s="141" t="n">
        <v>0</v>
      </c>
      <c r="CO94" s="141" t="n">
        <v>0</v>
      </c>
      <c r="CP94" s="141" t="n">
        <v>0</v>
      </c>
      <c r="CQ94" s="141" t="n">
        <v>0</v>
      </c>
      <c r="CR94" s="141" t="n">
        <v>0</v>
      </c>
      <c r="CS94" s="141" t="n">
        <v>0</v>
      </c>
      <c r="CT94" s="141" t="n">
        <v>0</v>
      </c>
      <c r="CU94" s="141" t="n">
        <v>0</v>
      </c>
      <c r="CV94" s="141" t="n">
        <v>0</v>
      </c>
      <c r="CW94" s="141" t="n">
        <v>0</v>
      </c>
      <c r="CX94" s="141" t="n">
        <v>0</v>
      </c>
      <c r="CY94" s="141" t="n">
        <v>0</v>
      </c>
      <c r="CZ94" s="141" t="n">
        <v>0</v>
      </c>
      <c r="DA94" s="141" t="n">
        <v>1356.04</v>
      </c>
      <c r="DB94" s="141" t="n">
        <v>0</v>
      </c>
      <c r="DC94" s="141" t="n">
        <v>0</v>
      </c>
      <c r="DD94" s="141" t="n">
        <v>0</v>
      </c>
      <c r="DE94" s="141" t="n">
        <v>0</v>
      </c>
      <c r="DF94" s="141" t="n">
        <v>0</v>
      </c>
      <c r="DG94" s="141" t="n">
        <v>7049.41</v>
      </c>
      <c r="DH94" s="141" t="n">
        <v>0</v>
      </c>
      <c r="DI94" s="141" t="n">
        <v>0</v>
      </c>
      <c r="DJ94" s="141" t="n">
        <v>0</v>
      </c>
      <c r="DK94" s="141" t="n">
        <v>0</v>
      </c>
      <c r="DL94" s="141" t="n">
        <v>0</v>
      </c>
      <c r="DM94" s="141" t="n">
        <v>0</v>
      </c>
      <c r="DN94" s="141" t="n">
        <v>0</v>
      </c>
      <c r="DO94" s="141" t="n">
        <v>0</v>
      </c>
      <c r="DP94" s="141"/>
      <c r="DQ94" s="141" t="n">
        <v>0</v>
      </c>
      <c r="DR94" s="141" t="n">
        <v>0</v>
      </c>
      <c r="DS94" s="141" t="n">
        <v>0</v>
      </c>
      <c r="DT94" s="141" t="n">
        <v>0</v>
      </c>
      <c r="DU94" s="141" t="n">
        <v>0</v>
      </c>
      <c r="DV94" s="141" t="n">
        <v>0</v>
      </c>
      <c r="DW94" s="141"/>
      <c r="DX94" s="141" t="n">
        <v>2439.25</v>
      </c>
      <c r="DY94" s="141" t="n">
        <v>0</v>
      </c>
      <c r="DZ94" s="141" t="n">
        <v>0</v>
      </c>
      <c r="EA94" s="141" t="n">
        <v>856.2</v>
      </c>
      <c r="EB94" s="141" t="n">
        <v>6160.27</v>
      </c>
      <c r="EC94" s="141" t="n">
        <v>0</v>
      </c>
      <c r="ED94" s="141" t="n">
        <v>0</v>
      </c>
      <c r="EE94" s="141" t="n">
        <v>0</v>
      </c>
      <c r="EF94" s="141" t="n">
        <v>0</v>
      </c>
      <c r="EG94" s="141" t="n">
        <v>0</v>
      </c>
      <c r="EH94" s="0"/>
      <c r="EI94" s="109" t="n">
        <f aca="false">ROUND(SUM(F94:EG94),5)</f>
        <v>448152.85016</v>
      </c>
      <c r="EK94" s="139" t="n">
        <v>75652.5</v>
      </c>
      <c r="EM94" s="140" t="n">
        <v>0</v>
      </c>
      <c r="EN94" s="140" t="n">
        <v>0</v>
      </c>
      <c r="EO94" s="140" t="n">
        <v>0</v>
      </c>
      <c r="EP94" s="140" t="n">
        <v>0</v>
      </c>
      <c r="EQ94" s="140" t="n">
        <v>0</v>
      </c>
      <c r="ER94" s="140" t="n">
        <v>0</v>
      </c>
      <c r="ES94" s="140" t="n">
        <v>0</v>
      </c>
      <c r="ET94" s="140" t="n">
        <v>0</v>
      </c>
      <c r="EU94" s="140" t="n">
        <v>0</v>
      </c>
      <c r="EV94" s="140" t="n">
        <v>0</v>
      </c>
      <c r="EW94" s="140" t="n">
        <v>0</v>
      </c>
      <c r="EX94" s="140" t="n">
        <v>0</v>
      </c>
      <c r="EY94" s="140" t="n">
        <v>0</v>
      </c>
      <c r="EZ94" s="140" t="n">
        <v>0</v>
      </c>
      <c r="FA94" s="140" t="n">
        <v>0</v>
      </c>
      <c r="FB94" s="140" t="n">
        <v>0</v>
      </c>
      <c r="FC94" s="140" t="n">
        <v>0</v>
      </c>
      <c r="FD94" s="140" t="n">
        <v>0</v>
      </c>
      <c r="FE94" s="140" t="n">
        <v>0</v>
      </c>
      <c r="FF94" s="140" t="n">
        <v>0</v>
      </c>
      <c r="FG94" s="140" t="n">
        <v>0</v>
      </c>
      <c r="FH94" s="140" t="n">
        <v>0</v>
      </c>
      <c r="FI94" s="140" t="n">
        <v>0</v>
      </c>
      <c r="FJ94" s="140" t="n">
        <v>0</v>
      </c>
      <c r="FK94" s="140" t="n">
        <v>0</v>
      </c>
      <c r="FL94" s="140" t="n">
        <v>0</v>
      </c>
      <c r="FM94" s="140" t="n">
        <v>0</v>
      </c>
      <c r="FN94" s="140" t="n">
        <v>0</v>
      </c>
      <c r="FO94" s="140" t="n">
        <v>0</v>
      </c>
      <c r="FP94" s="140" t="n">
        <v>0</v>
      </c>
      <c r="FQ94" s="140" t="n">
        <v>0</v>
      </c>
      <c r="FR94" s="140" t="n">
        <v>0</v>
      </c>
      <c r="FS94" s="140" t="n">
        <v>0</v>
      </c>
      <c r="FT94" s="140" t="n">
        <v>0</v>
      </c>
      <c r="FU94" s="140" t="n">
        <v>0</v>
      </c>
      <c r="FV94" s="140" t="n">
        <v>0</v>
      </c>
      <c r="FW94" s="140" t="n">
        <v>0</v>
      </c>
      <c r="FX94" s="140" t="n">
        <v>0</v>
      </c>
      <c r="FY94" s="140" t="n">
        <v>0</v>
      </c>
      <c r="FZ94" s="140" t="n">
        <v>0</v>
      </c>
      <c r="GA94" s="140" t="n">
        <v>0</v>
      </c>
      <c r="GB94" s="140" t="n">
        <v>0</v>
      </c>
      <c r="GC94" s="140" t="n">
        <v>0</v>
      </c>
      <c r="GD94" s="140" t="n">
        <v>0</v>
      </c>
      <c r="GE94" s="140" t="n">
        <v>0</v>
      </c>
      <c r="GF94" s="140" t="n">
        <v>0</v>
      </c>
      <c r="GG94" s="140" t="n">
        <v>0</v>
      </c>
      <c r="GH94" s="140" t="n">
        <v>0</v>
      </c>
      <c r="GI94" s="140" t="n">
        <v>0</v>
      </c>
      <c r="GJ94" s="140" t="n">
        <v>0</v>
      </c>
      <c r="GK94" s="140" t="n">
        <v>0</v>
      </c>
      <c r="GL94" s="140" t="n">
        <v>0</v>
      </c>
      <c r="GM94" s="140" t="n">
        <v>0</v>
      </c>
      <c r="GN94" s="140" t="n">
        <v>0</v>
      </c>
      <c r="GO94" s="140" t="n">
        <v>0</v>
      </c>
      <c r="GP94" s="140" t="n">
        <v>0</v>
      </c>
      <c r="GQ94" s="140" t="n">
        <v>0</v>
      </c>
      <c r="GR94" s="140" t="n">
        <v>0</v>
      </c>
      <c r="GS94" s="140" t="n">
        <v>0</v>
      </c>
      <c r="GT94" s="140" t="n">
        <v>0</v>
      </c>
      <c r="GU94" s="140" t="n">
        <v>0</v>
      </c>
      <c r="GV94" s="140" t="n">
        <v>0</v>
      </c>
      <c r="GW94" s="140" t="n">
        <v>0</v>
      </c>
      <c r="GX94" s="140" t="n">
        <v>0</v>
      </c>
      <c r="GY94" s="140" t="n">
        <v>0</v>
      </c>
      <c r="GZ94" s="140" t="n">
        <v>0</v>
      </c>
      <c r="HA94" s="140" t="n">
        <v>0</v>
      </c>
      <c r="HB94" s="140" t="n">
        <v>0</v>
      </c>
      <c r="HC94" s="140" t="n">
        <v>0</v>
      </c>
      <c r="HD94" s="140" t="n">
        <v>0</v>
      </c>
      <c r="HE94" s="140" t="n">
        <v>0</v>
      </c>
      <c r="HF94" s="140" t="n">
        <v>0</v>
      </c>
      <c r="HG94" s="140" t="n">
        <v>0</v>
      </c>
      <c r="HH94" s="140" t="n">
        <v>0</v>
      </c>
      <c r="HI94" s="140" t="n">
        <v>0</v>
      </c>
      <c r="HJ94" s="140" t="n">
        <v>0</v>
      </c>
      <c r="HK94" s="140" t="n">
        <v>0</v>
      </c>
      <c r="HL94" s="140" t="n">
        <v>0</v>
      </c>
      <c r="HM94" s="140" t="n">
        <v>0</v>
      </c>
      <c r="HN94" s="140" t="n">
        <v>0</v>
      </c>
      <c r="HO94" s="140" t="n">
        <v>0</v>
      </c>
      <c r="HP94" s="140" t="n">
        <v>0</v>
      </c>
      <c r="HQ94" s="140" t="n">
        <v>0</v>
      </c>
      <c r="HR94" s="140" t="n">
        <v>0</v>
      </c>
      <c r="HS94" s="140" t="n">
        <v>0</v>
      </c>
      <c r="HT94" s="140" t="n">
        <v>0</v>
      </c>
      <c r="HU94" s="140" t="n">
        <v>0</v>
      </c>
      <c r="HV94" s="140" t="n">
        <v>0</v>
      </c>
      <c r="HW94" s="140" t="n">
        <v>0</v>
      </c>
      <c r="HX94" s="140" t="n">
        <v>0</v>
      </c>
      <c r="HY94" s="140" t="n">
        <v>0</v>
      </c>
      <c r="HZ94" s="140" t="n">
        <v>0</v>
      </c>
      <c r="IA94" s="140" t="n">
        <v>0</v>
      </c>
      <c r="IB94" s="140" t="n">
        <v>0</v>
      </c>
      <c r="IC94" s="140" t="n">
        <v>0</v>
      </c>
      <c r="ID94" s="140" t="n">
        <v>0</v>
      </c>
      <c r="IE94" s="140" t="n">
        <v>0</v>
      </c>
      <c r="IF94" s="140" t="n">
        <v>0</v>
      </c>
      <c r="IG94" s="140" t="n">
        <v>0</v>
      </c>
      <c r="IH94" s="140" t="n">
        <v>0</v>
      </c>
      <c r="II94" s="140" t="n">
        <v>0</v>
      </c>
      <c r="IJ94" s="140" t="n">
        <v>0</v>
      </c>
      <c r="IK94" s="140" t="n">
        <v>0</v>
      </c>
      <c r="IL94" s="140" t="n">
        <v>0</v>
      </c>
      <c r="IM94" s="140" t="n">
        <v>0</v>
      </c>
      <c r="IN94" s="140" t="n">
        <v>0</v>
      </c>
      <c r="IO94" s="140" t="n">
        <v>0</v>
      </c>
      <c r="IP94" s="140" t="n">
        <v>0</v>
      </c>
      <c r="IQ94" s="140" t="n">
        <v>0</v>
      </c>
      <c r="IR94" s="140" t="n">
        <v>0</v>
      </c>
      <c r="IS94" s="140" t="n">
        <v>0</v>
      </c>
      <c r="IT94" s="140" t="n">
        <v>0</v>
      </c>
      <c r="IU94" s="140" t="n">
        <v>0</v>
      </c>
      <c r="IV94" s="140" t="n">
        <v>0</v>
      </c>
      <c r="IW94" s="140" t="n">
        <v>0</v>
      </c>
      <c r="IX94" s="140" t="n">
        <v>0</v>
      </c>
      <c r="IY94" s="140" t="n">
        <v>0</v>
      </c>
      <c r="IZ94" s="140" t="n">
        <v>0</v>
      </c>
      <c r="JA94" s="140" t="n">
        <v>0</v>
      </c>
      <c r="JB94" s="140" t="n">
        <v>0</v>
      </c>
      <c r="JC94" s="140" t="n">
        <v>0</v>
      </c>
      <c r="JD94" s="140" t="n">
        <v>0</v>
      </c>
      <c r="JE94" s="140" t="n">
        <v>0</v>
      </c>
      <c r="JF94" s="140" t="n">
        <v>0</v>
      </c>
      <c r="JG94" s="140" t="n">
        <v>0</v>
      </c>
      <c r="JH94" s="140" t="n">
        <v>0</v>
      </c>
      <c r="JI94" s="140" t="n">
        <v>0</v>
      </c>
      <c r="JJ94" s="140" t="n">
        <v>0</v>
      </c>
      <c r="JK94" s="140" t="n">
        <v>0</v>
      </c>
      <c r="JL94" s="140" t="n">
        <v>0</v>
      </c>
      <c r="JM94" s="140" t="n">
        <v>0</v>
      </c>
      <c r="JN94" s="140" t="n">
        <v>0</v>
      </c>
      <c r="JO94" s="140" t="n">
        <v>0</v>
      </c>
      <c r="JP94" s="140" t="n">
        <v>0</v>
      </c>
    </row>
    <row r="95" customFormat="false" ht="14.9" hidden="false" customHeight="false" outlineLevel="0" collapsed="false">
      <c r="A95" s="76"/>
      <c r="B95" s="76"/>
      <c r="C95" s="76"/>
      <c r="D95" s="76"/>
      <c r="E95" s="76" t="s">
        <v>41</v>
      </c>
      <c r="F95" s="143" t="n">
        <v>0</v>
      </c>
      <c r="G95" s="143" t="n">
        <v>0</v>
      </c>
      <c r="H95" s="143" t="n">
        <v>0</v>
      </c>
      <c r="I95" s="143" t="n">
        <v>0</v>
      </c>
      <c r="J95" s="143" t="n">
        <v>0</v>
      </c>
      <c r="K95" s="143" t="n">
        <v>0</v>
      </c>
      <c r="L95" s="143" t="n">
        <v>0</v>
      </c>
      <c r="M95" s="143" t="n">
        <v>0</v>
      </c>
      <c r="N95" s="143" t="n">
        <v>0</v>
      </c>
      <c r="O95" s="143" t="n">
        <v>0</v>
      </c>
      <c r="P95" s="143" t="n">
        <v>0</v>
      </c>
      <c r="Q95" s="143" t="n">
        <v>0</v>
      </c>
      <c r="R95" s="143" t="n">
        <v>0</v>
      </c>
      <c r="S95" s="143" t="n">
        <v>0</v>
      </c>
      <c r="T95" s="143" t="n">
        <v>0</v>
      </c>
      <c r="U95" s="143" t="n">
        <v>0</v>
      </c>
      <c r="V95" s="143"/>
      <c r="W95" s="143" t="n">
        <v>0</v>
      </c>
      <c r="X95" s="143"/>
      <c r="Y95" s="143" t="n">
        <v>0</v>
      </c>
      <c r="Z95" s="143" t="n">
        <v>0</v>
      </c>
      <c r="AA95" s="143" t="n">
        <v>0</v>
      </c>
      <c r="AB95" s="143" t="n">
        <v>0</v>
      </c>
      <c r="AC95" s="143" t="n">
        <v>0</v>
      </c>
      <c r="AD95" s="143" t="n">
        <v>0</v>
      </c>
      <c r="AE95" s="143" t="n">
        <v>0</v>
      </c>
      <c r="AF95" s="143" t="n">
        <v>0</v>
      </c>
      <c r="AG95" s="143" t="n">
        <v>0</v>
      </c>
      <c r="AH95" s="143" t="n">
        <v>0</v>
      </c>
      <c r="AI95" s="143" t="n">
        <v>0</v>
      </c>
      <c r="AJ95" s="143" t="n">
        <v>0</v>
      </c>
      <c r="AK95" s="143" t="n">
        <v>0</v>
      </c>
      <c r="AL95" s="143" t="n">
        <v>0</v>
      </c>
      <c r="AM95" s="143" t="n">
        <v>0</v>
      </c>
      <c r="AN95" s="143" t="n">
        <v>0</v>
      </c>
      <c r="AO95" s="143" t="n">
        <v>0</v>
      </c>
      <c r="AP95" s="143" t="n">
        <v>0</v>
      </c>
      <c r="AQ95" s="143" t="n">
        <v>0</v>
      </c>
      <c r="AR95" s="143" t="n">
        <v>0</v>
      </c>
      <c r="AS95" s="143" t="n">
        <v>0</v>
      </c>
      <c r="AT95" s="143" t="n">
        <v>0</v>
      </c>
      <c r="AU95" s="143" t="n">
        <v>0</v>
      </c>
      <c r="AV95" s="143" t="n">
        <v>0</v>
      </c>
      <c r="AW95" s="143" t="n">
        <v>0</v>
      </c>
      <c r="AX95" s="143" t="n">
        <v>0</v>
      </c>
      <c r="AY95" s="143" t="n">
        <v>0</v>
      </c>
      <c r="AZ95" s="143" t="n">
        <v>0</v>
      </c>
      <c r="BA95" s="143" t="n">
        <v>0</v>
      </c>
      <c r="BB95" s="143" t="n">
        <v>0</v>
      </c>
      <c r="BC95" s="143" t="n">
        <v>0</v>
      </c>
      <c r="BD95" s="143" t="n">
        <v>0</v>
      </c>
      <c r="BE95" s="143" t="n">
        <v>0</v>
      </c>
      <c r="BF95" s="143" t="n">
        <v>0</v>
      </c>
      <c r="BG95" s="143" t="n">
        <v>0</v>
      </c>
      <c r="BH95" s="143" t="n">
        <v>0</v>
      </c>
      <c r="BI95" s="143" t="n">
        <v>0</v>
      </c>
      <c r="BJ95" s="143" t="n">
        <v>0</v>
      </c>
      <c r="BK95" s="143" t="n">
        <v>0</v>
      </c>
      <c r="BL95" s="143" t="n">
        <v>0</v>
      </c>
      <c r="BM95" s="143" t="n">
        <v>0</v>
      </c>
      <c r="BN95" s="143" t="n">
        <v>0</v>
      </c>
      <c r="BO95" s="143" t="n">
        <v>0</v>
      </c>
      <c r="BP95" s="143" t="n">
        <v>0</v>
      </c>
      <c r="BQ95" s="143" t="n">
        <v>0</v>
      </c>
      <c r="BR95" s="143" t="n">
        <v>0</v>
      </c>
      <c r="BS95" s="143" t="n">
        <v>0</v>
      </c>
      <c r="BT95" s="143" t="n">
        <v>0</v>
      </c>
      <c r="BU95" s="143" t="n">
        <v>0</v>
      </c>
      <c r="BV95" s="143" t="n">
        <v>0</v>
      </c>
      <c r="BW95" s="143" t="n">
        <v>0</v>
      </c>
      <c r="BX95" s="143" t="n">
        <v>0</v>
      </c>
      <c r="BY95" s="143" t="n">
        <v>0</v>
      </c>
      <c r="BZ95" s="143" t="n">
        <v>0</v>
      </c>
      <c r="CA95" s="143" t="n">
        <v>0</v>
      </c>
      <c r="CB95" s="143" t="n">
        <v>0</v>
      </c>
      <c r="CC95" s="143" t="n">
        <v>0</v>
      </c>
      <c r="CD95" s="143" t="n">
        <v>0</v>
      </c>
      <c r="CE95" s="143" t="n">
        <v>0</v>
      </c>
      <c r="CF95" s="143" t="n">
        <v>0</v>
      </c>
      <c r="CG95" s="143" t="n">
        <v>0</v>
      </c>
      <c r="CH95" s="143" t="n">
        <v>0</v>
      </c>
      <c r="CI95" s="143" t="n">
        <v>0</v>
      </c>
      <c r="CJ95" s="143" t="n">
        <v>0</v>
      </c>
      <c r="CK95" s="143" t="n">
        <v>0</v>
      </c>
      <c r="CL95" s="143"/>
      <c r="CM95" s="143" t="n">
        <v>0</v>
      </c>
      <c r="CN95" s="143" t="n">
        <v>0</v>
      </c>
      <c r="CO95" s="143" t="n">
        <v>0</v>
      </c>
      <c r="CP95" s="143" t="n">
        <v>0</v>
      </c>
      <c r="CQ95" s="143" t="n">
        <v>0</v>
      </c>
      <c r="CR95" s="143" t="n">
        <v>0</v>
      </c>
      <c r="CS95" s="143" t="n">
        <v>0</v>
      </c>
      <c r="CT95" s="143" t="n">
        <v>0</v>
      </c>
      <c r="CU95" s="143" t="n">
        <v>0</v>
      </c>
      <c r="CV95" s="143" t="n">
        <v>0</v>
      </c>
      <c r="CW95" s="143" t="n">
        <v>0</v>
      </c>
      <c r="CX95" s="143" t="n">
        <v>0</v>
      </c>
      <c r="CY95" s="143" t="n">
        <v>0</v>
      </c>
      <c r="CZ95" s="143" t="n">
        <v>0</v>
      </c>
      <c r="DA95" s="143" t="n">
        <v>0</v>
      </c>
      <c r="DB95" s="143" t="n">
        <v>0</v>
      </c>
      <c r="DC95" s="143" t="n">
        <v>0</v>
      </c>
      <c r="DD95" s="143" t="n">
        <v>0</v>
      </c>
      <c r="DE95" s="143" t="n">
        <v>0</v>
      </c>
      <c r="DF95" s="143" t="n">
        <v>0</v>
      </c>
      <c r="DG95" s="143" t="n">
        <v>0</v>
      </c>
      <c r="DH95" s="143" t="n">
        <v>0</v>
      </c>
      <c r="DI95" s="143" t="n">
        <v>0</v>
      </c>
      <c r="DJ95" s="143" t="n">
        <v>0</v>
      </c>
      <c r="DK95" s="143" t="n">
        <v>0</v>
      </c>
      <c r="DL95" s="143" t="n">
        <v>0</v>
      </c>
      <c r="DM95" s="143" t="n">
        <v>0</v>
      </c>
      <c r="DN95" s="143" t="n">
        <v>0</v>
      </c>
      <c r="DO95" s="143" t="n">
        <v>0</v>
      </c>
      <c r="DP95" s="143"/>
      <c r="DQ95" s="143" t="n">
        <v>0</v>
      </c>
      <c r="DR95" s="143" t="n">
        <v>0</v>
      </c>
      <c r="DS95" s="143" t="n">
        <v>0</v>
      </c>
      <c r="DT95" s="143" t="n">
        <v>0</v>
      </c>
      <c r="DU95" s="143" t="n">
        <v>0</v>
      </c>
      <c r="DV95" s="143" t="n">
        <v>0</v>
      </c>
      <c r="DW95" s="143"/>
      <c r="DX95" s="143" t="n">
        <v>0</v>
      </c>
      <c r="DY95" s="143" t="n">
        <v>0</v>
      </c>
      <c r="DZ95" s="143" t="n">
        <v>0</v>
      </c>
      <c r="EA95" s="143" t="n">
        <v>0</v>
      </c>
      <c r="EB95" s="143" t="n">
        <v>0</v>
      </c>
      <c r="EC95" s="143" t="n">
        <v>0</v>
      </c>
      <c r="ED95" s="143" t="n">
        <v>0</v>
      </c>
      <c r="EE95" s="143" t="n">
        <v>0</v>
      </c>
      <c r="EF95" s="143" t="n">
        <v>0</v>
      </c>
      <c r="EG95" s="143" t="n">
        <v>0</v>
      </c>
      <c r="EH95" s="0"/>
      <c r="EI95" s="109" t="n">
        <f aca="false">ROUND(SUM(F95:EG95),5)</f>
        <v>0</v>
      </c>
      <c r="EK95" s="139" t="n">
        <v>12078</v>
      </c>
      <c r="EM95" s="140" t="n">
        <v>0</v>
      </c>
      <c r="EN95" s="140" t="n">
        <v>0</v>
      </c>
      <c r="EO95" s="140" t="n">
        <v>0</v>
      </c>
      <c r="EP95" s="140" t="n">
        <v>0</v>
      </c>
      <c r="EQ95" s="140" t="n">
        <v>0</v>
      </c>
      <c r="ER95" s="140" t="n">
        <v>0</v>
      </c>
      <c r="ES95" s="140" t="n">
        <v>0</v>
      </c>
      <c r="ET95" s="140" t="n">
        <v>0</v>
      </c>
      <c r="EU95" s="140" t="n">
        <v>0</v>
      </c>
      <c r="EV95" s="140" t="n">
        <v>0</v>
      </c>
      <c r="EW95" s="140" t="n">
        <v>0</v>
      </c>
      <c r="EX95" s="140" t="n">
        <v>0</v>
      </c>
      <c r="EY95" s="140" t="n">
        <v>0</v>
      </c>
      <c r="EZ95" s="140" t="n">
        <v>0</v>
      </c>
      <c r="FA95" s="140" t="n">
        <v>0</v>
      </c>
      <c r="FB95" s="140" t="n">
        <v>0</v>
      </c>
      <c r="FC95" s="140" t="n">
        <v>0</v>
      </c>
      <c r="FD95" s="140" t="n">
        <v>0</v>
      </c>
      <c r="FE95" s="140" t="n">
        <v>0</v>
      </c>
      <c r="FF95" s="140" t="n">
        <v>0</v>
      </c>
      <c r="FG95" s="140" t="n">
        <v>0</v>
      </c>
      <c r="FH95" s="140" t="n">
        <v>0</v>
      </c>
      <c r="FI95" s="140" t="n">
        <v>0</v>
      </c>
      <c r="FJ95" s="140" t="n">
        <v>0</v>
      </c>
      <c r="FK95" s="140" t="n">
        <v>0</v>
      </c>
      <c r="FL95" s="140" t="n">
        <v>0</v>
      </c>
      <c r="FM95" s="140" t="n">
        <v>0</v>
      </c>
      <c r="FN95" s="140" t="n">
        <v>0</v>
      </c>
      <c r="FO95" s="140" t="n">
        <v>0</v>
      </c>
      <c r="FP95" s="140" t="n">
        <v>0</v>
      </c>
      <c r="FQ95" s="140" t="n">
        <v>0</v>
      </c>
      <c r="FR95" s="140" t="n">
        <v>0</v>
      </c>
      <c r="FS95" s="140" t="n">
        <v>0</v>
      </c>
      <c r="FT95" s="140" t="n">
        <v>0</v>
      </c>
      <c r="FU95" s="140" t="n">
        <v>0</v>
      </c>
      <c r="FV95" s="140" t="n">
        <v>0</v>
      </c>
      <c r="FW95" s="140" t="n">
        <v>0</v>
      </c>
      <c r="FX95" s="140" t="n">
        <v>0</v>
      </c>
      <c r="FY95" s="140" t="n">
        <v>0</v>
      </c>
      <c r="FZ95" s="140" t="n">
        <v>0</v>
      </c>
      <c r="GA95" s="140" t="n">
        <v>0</v>
      </c>
      <c r="GB95" s="140" t="n">
        <v>0</v>
      </c>
      <c r="GC95" s="140" t="n">
        <v>0</v>
      </c>
      <c r="GD95" s="140" t="n">
        <v>0</v>
      </c>
      <c r="GE95" s="140" t="n">
        <v>0</v>
      </c>
      <c r="GF95" s="140" t="n">
        <v>0</v>
      </c>
      <c r="GG95" s="140" t="n">
        <v>0</v>
      </c>
      <c r="GH95" s="140" t="n">
        <v>0</v>
      </c>
      <c r="GI95" s="140" t="n">
        <v>0</v>
      </c>
      <c r="GJ95" s="140" t="n">
        <v>0</v>
      </c>
      <c r="GK95" s="140" t="n">
        <v>0</v>
      </c>
      <c r="GL95" s="140" t="n">
        <v>0</v>
      </c>
      <c r="GM95" s="140" t="n">
        <v>0</v>
      </c>
      <c r="GN95" s="140" t="n">
        <v>0</v>
      </c>
      <c r="GO95" s="140" t="n">
        <v>0</v>
      </c>
      <c r="GP95" s="140" t="n">
        <v>0</v>
      </c>
      <c r="GQ95" s="140" t="n">
        <v>0</v>
      </c>
      <c r="GR95" s="140" t="n">
        <v>0</v>
      </c>
      <c r="GS95" s="140" t="n">
        <v>0</v>
      </c>
      <c r="GT95" s="140" t="n">
        <v>0</v>
      </c>
      <c r="GU95" s="140" t="n">
        <v>0</v>
      </c>
      <c r="GV95" s="140" t="n">
        <v>0</v>
      </c>
      <c r="GW95" s="140" t="n">
        <v>0</v>
      </c>
      <c r="GX95" s="140" t="n">
        <v>0</v>
      </c>
      <c r="GY95" s="140" t="n">
        <v>0</v>
      </c>
      <c r="GZ95" s="140" t="n">
        <v>0</v>
      </c>
      <c r="HA95" s="140" t="n">
        <v>0</v>
      </c>
      <c r="HB95" s="140" t="n">
        <v>0</v>
      </c>
      <c r="HC95" s="140" t="n">
        <v>0</v>
      </c>
      <c r="HD95" s="140" t="n">
        <v>0</v>
      </c>
      <c r="HE95" s="140" t="n">
        <v>0</v>
      </c>
      <c r="HF95" s="140" t="n">
        <v>0</v>
      </c>
      <c r="HG95" s="140" t="n">
        <v>0</v>
      </c>
      <c r="HH95" s="140" t="n">
        <v>0</v>
      </c>
      <c r="HI95" s="140" t="n">
        <v>0</v>
      </c>
      <c r="HJ95" s="140" t="n">
        <v>0</v>
      </c>
      <c r="HK95" s="140" t="n">
        <v>0</v>
      </c>
      <c r="HL95" s="140" t="n">
        <v>0</v>
      </c>
      <c r="HM95" s="140" t="n">
        <v>0</v>
      </c>
      <c r="HN95" s="140" t="n">
        <v>0</v>
      </c>
      <c r="HO95" s="140" t="n">
        <v>0</v>
      </c>
      <c r="HP95" s="140" t="n">
        <v>0</v>
      </c>
      <c r="HQ95" s="140" t="n">
        <v>0</v>
      </c>
      <c r="HR95" s="140" t="n">
        <v>0</v>
      </c>
      <c r="HS95" s="140" t="n">
        <v>0</v>
      </c>
      <c r="HT95" s="140" t="n">
        <v>0</v>
      </c>
      <c r="HU95" s="140" t="n">
        <v>0</v>
      </c>
      <c r="HV95" s="140" t="n">
        <v>0</v>
      </c>
      <c r="HW95" s="140" t="n">
        <v>0</v>
      </c>
      <c r="HX95" s="140" t="n">
        <v>0</v>
      </c>
      <c r="HY95" s="140" t="n">
        <v>0</v>
      </c>
      <c r="HZ95" s="140" t="n">
        <v>0</v>
      </c>
      <c r="IA95" s="140" t="n">
        <v>0</v>
      </c>
      <c r="IB95" s="140" t="n">
        <v>0</v>
      </c>
      <c r="IC95" s="140" t="n">
        <v>0</v>
      </c>
      <c r="ID95" s="140" t="n">
        <v>0</v>
      </c>
      <c r="IE95" s="140" t="n">
        <v>0</v>
      </c>
      <c r="IF95" s="140" t="n">
        <v>0</v>
      </c>
      <c r="IG95" s="140" t="n">
        <v>0</v>
      </c>
      <c r="IH95" s="140" t="n">
        <v>0</v>
      </c>
      <c r="II95" s="140" t="n">
        <v>0</v>
      </c>
      <c r="IJ95" s="140" t="n">
        <v>0</v>
      </c>
      <c r="IK95" s="140" t="n">
        <v>0</v>
      </c>
      <c r="IL95" s="140" t="n">
        <v>0</v>
      </c>
      <c r="IM95" s="140" t="n">
        <v>0</v>
      </c>
      <c r="IN95" s="140" t="n">
        <v>0</v>
      </c>
      <c r="IO95" s="140" t="n">
        <v>0</v>
      </c>
      <c r="IP95" s="140" t="n">
        <v>0</v>
      </c>
      <c r="IQ95" s="140" t="n">
        <v>0</v>
      </c>
      <c r="IR95" s="140" t="n">
        <v>0</v>
      </c>
      <c r="IS95" s="140" t="n">
        <v>0</v>
      </c>
      <c r="IT95" s="140" t="n">
        <v>0</v>
      </c>
      <c r="IU95" s="140" t="n">
        <v>0</v>
      </c>
      <c r="IV95" s="140" t="n">
        <v>0</v>
      </c>
      <c r="IW95" s="140" t="n">
        <v>0</v>
      </c>
      <c r="IX95" s="140" t="n">
        <v>0</v>
      </c>
      <c r="IY95" s="140" t="n">
        <v>0</v>
      </c>
      <c r="IZ95" s="140" t="n">
        <v>0</v>
      </c>
      <c r="JA95" s="140" t="n">
        <v>0</v>
      </c>
      <c r="JB95" s="140" t="n">
        <v>0</v>
      </c>
      <c r="JC95" s="140" t="n">
        <v>0</v>
      </c>
      <c r="JD95" s="140" t="n">
        <v>0</v>
      </c>
      <c r="JE95" s="140" t="n">
        <v>0</v>
      </c>
      <c r="JF95" s="140" t="n">
        <v>0</v>
      </c>
      <c r="JG95" s="140" t="n">
        <v>0</v>
      </c>
      <c r="JH95" s="140" t="n">
        <v>0</v>
      </c>
      <c r="JI95" s="140" t="n">
        <v>0</v>
      </c>
      <c r="JJ95" s="140" t="n">
        <v>0</v>
      </c>
      <c r="JK95" s="140" t="n">
        <v>0</v>
      </c>
      <c r="JL95" s="140" t="n">
        <v>0</v>
      </c>
      <c r="JM95" s="140" t="n">
        <v>0</v>
      </c>
      <c r="JN95" s="140" t="n">
        <v>0</v>
      </c>
      <c r="JO95" s="140" t="n">
        <v>0</v>
      </c>
      <c r="JP95" s="140" t="n">
        <v>0</v>
      </c>
    </row>
    <row r="96" customFormat="false" ht="14.9" hidden="false" customHeight="false" outlineLevel="0" collapsed="false">
      <c r="A96" s="76"/>
      <c r="B96" s="76"/>
      <c r="C96" s="76"/>
      <c r="D96" s="76"/>
      <c r="E96" s="76" t="s">
        <v>132</v>
      </c>
      <c r="F96" s="142" t="n">
        <v>0</v>
      </c>
      <c r="G96" s="142" t="n">
        <v>0</v>
      </c>
      <c r="H96" s="142" t="n">
        <v>0</v>
      </c>
      <c r="I96" s="142" t="n">
        <v>0</v>
      </c>
      <c r="J96" s="142" t="n">
        <v>0</v>
      </c>
      <c r="K96" s="142" t="n">
        <v>0</v>
      </c>
      <c r="L96" s="142" t="n">
        <v>0</v>
      </c>
      <c r="M96" s="142" t="n">
        <v>0</v>
      </c>
      <c r="N96" s="142" t="n">
        <v>0</v>
      </c>
      <c r="O96" s="142" t="n">
        <v>0</v>
      </c>
      <c r="P96" s="142" t="n">
        <v>0</v>
      </c>
      <c r="Q96" s="142" t="n">
        <v>0</v>
      </c>
      <c r="R96" s="142" t="n">
        <v>0</v>
      </c>
      <c r="S96" s="142" t="n">
        <v>0</v>
      </c>
      <c r="T96" s="142" t="n">
        <v>0</v>
      </c>
      <c r="U96" s="142" t="n">
        <v>0</v>
      </c>
      <c r="V96" s="142" t="n">
        <v>0</v>
      </c>
      <c r="W96" s="142" t="n">
        <v>0</v>
      </c>
      <c r="X96" s="142" t="n">
        <v>0</v>
      </c>
      <c r="Y96" s="142" t="n">
        <v>0</v>
      </c>
      <c r="Z96" s="142" t="n">
        <v>0</v>
      </c>
      <c r="AA96" s="142" t="n">
        <v>0</v>
      </c>
      <c r="AB96" s="142" t="n">
        <v>0</v>
      </c>
      <c r="AC96" s="142" t="n">
        <v>0</v>
      </c>
      <c r="AD96" s="142" t="n">
        <v>0</v>
      </c>
      <c r="AE96" s="142" t="n">
        <v>0</v>
      </c>
      <c r="AF96" s="142" t="n">
        <v>0</v>
      </c>
      <c r="AG96" s="142" t="n">
        <v>0</v>
      </c>
      <c r="AH96" s="142" t="n">
        <v>0</v>
      </c>
      <c r="AI96" s="142" t="n">
        <v>0</v>
      </c>
      <c r="AJ96" s="142" t="n">
        <v>0</v>
      </c>
      <c r="AK96" s="142" t="n">
        <v>0</v>
      </c>
      <c r="AL96" s="142" t="n">
        <v>0</v>
      </c>
      <c r="AM96" s="142" t="n">
        <v>0</v>
      </c>
      <c r="AN96" s="142" t="n">
        <v>0</v>
      </c>
      <c r="AO96" s="142" t="n">
        <v>0</v>
      </c>
      <c r="AP96" s="142" t="n">
        <v>0</v>
      </c>
      <c r="AQ96" s="142" t="n">
        <v>0</v>
      </c>
      <c r="AR96" s="142" t="n">
        <v>0</v>
      </c>
      <c r="AS96" s="142" t="n">
        <v>0</v>
      </c>
      <c r="AT96" s="142" t="n">
        <v>0</v>
      </c>
      <c r="AU96" s="142" t="n">
        <v>0</v>
      </c>
      <c r="AV96" s="142" t="n">
        <v>0</v>
      </c>
      <c r="AW96" s="142" t="n">
        <v>0</v>
      </c>
      <c r="AX96" s="142" t="n">
        <v>0</v>
      </c>
      <c r="AY96" s="142" t="n">
        <v>0</v>
      </c>
      <c r="AZ96" s="142" t="n">
        <v>0</v>
      </c>
      <c r="BA96" s="142" t="n">
        <v>0</v>
      </c>
      <c r="BB96" s="142" t="n">
        <v>0</v>
      </c>
      <c r="BC96" s="142" t="n">
        <v>0</v>
      </c>
      <c r="BD96" s="142" t="n">
        <v>0</v>
      </c>
      <c r="BE96" s="142" t="n">
        <v>0</v>
      </c>
      <c r="BF96" s="142" t="n">
        <v>0</v>
      </c>
      <c r="BG96" s="142" t="n">
        <v>0</v>
      </c>
      <c r="BH96" s="142" t="n">
        <v>0</v>
      </c>
      <c r="BI96" s="142" t="n">
        <v>0</v>
      </c>
      <c r="BJ96" s="142" t="n">
        <v>0</v>
      </c>
      <c r="BK96" s="142" t="n">
        <v>0</v>
      </c>
      <c r="BL96" s="142" t="n">
        <v>0</v>
      </c>
      <c r="BM96" s="142" t="n">
        <v>0</v>
      </c>
      <c r="BN96" s="142" t="n">
        <v>0</v>
      </c>
      <c r="BO96" s="142" t="n">
        <v>0</v>
      </c>
      <c r="BP96" s="142" t="n">
        <v>0</v>
      </c>
      <c r="BQ96" s="142" t="n">
        <v>0</v>
      </c>
      <c r="BR96" s="142" t="n">
        <v>0</v>
      </c>
      <c r="BS96" s="142" t="n">
        <v>0</v>
      </c>
      <c r="BT96" s="142" t="n">
        <v>0</v>
      </c>
      <c r="BU96" s="142" t="n">
        <v>0</v>
      </c>
      <c r="BV96" s="142" t="n">
        <v>0</v>
      </c>
      <c r="BW96" s="142" t="n">
        <v>0</v>
      </c>
      <c r="BX96" s="142" t="n">
        <v>0</v>
      </c>
      <c r="BY96" s="142" t="n">
        <v>0</v>
      </c>
      <c r="BZ96" s="142" t="n">
        <v>0</v>
      </c>
      <c r="CA96" s="142" t="n">
        <v>0</v>
      </c>
      <c r="CB96" s="142" t="n">
        <v>0</v>
      </c>
      <c r="CC96" s="142" t="n">
        <v>0</v>
      </c>
      <c r="CD96" s="142" t="n">
        <v>0</v>
      </c>
      <c r="CE96" s="142" t="n">
        <v>0</v>
      </c>
      <c r="CF96" s="142" t="n">
        <v>0</v>
      </c>
      <c r="CG96" s="142" t="n">
        <v>0</v>
      </c>
      <c r="CH96" s="142" t="n">
        <v>0</v>
      </c>
      <c r="CI96" s="142" t="n">
        <v>0</v>
      </c>
      <c r="CJ96" s="142" t="n">
        <v>0</v>
      </c>
      <c r="CK96" s="142" t="n">
        <v>0</v>
      </c>
      <c r="CL96" s="142" t="n">
        <v>0</v>
      </c>
      <c r="CM96" s="142" t="n">
        <v>0</v>
      </c>
      <c r="CN96" s="142" t="n">
        <v>0</v>
      </c>
      <c r="CO96" s="142" t="n">
        <v>0</v>
      </c>
      <c r="CP96" s="142" t="n">
        <v>0</v>
      </c>
      <c r="CQ96" s="142" t="n">
        <v>0</v>
      </c>
      <c r="CR96" s="142" t="n">
        <v>0</v>
      </c>
      <c r="CS96" s="142" t="n">
        <v>0</v>
      </c>
      <c r="CT96" s="142" t="n">
        <v>0</v>
      </c>
      <c r="CU96" s="142" t="n">
        <v>0</v>
      </c>
      <c r="CV96" s="142" t="n">
        <v>0</v>
      </c>
      <c r="CW96" s="142" t="n">
        <v>0</v>
      </c>
      <c r="CX96" s="142" t="n">
        <v>0</v>
      </c>
      <c r="CY96" s="142" t="n">
        <v>0</v>
      </c>
      <c r="CZ96" s="142" t="n">
        <v>0</v>
      </c>
      <c r="DA96" s="142" t="n">
        <v>0</v>
      </c>
      <c r="DB96" s="142" t="n">
        <v>0</v>
      </c>
      <c r="DC96" s="142" t="n">
        <v>0</v>
      </c>
      <c r="DD96" s="142" t="n">
        <v>0</v>
      </c>
      <c r="DE96" s="142" t="n">
        <v>0</v>
      </c>
      <c r="DF96" s="142" t="n">
        <v>0</v>
      </c>
      <c r="DG96" s="142" t="n">
        <v>0</v>
      </c>
      <c r="DH96" s="142" t="n">
        <v>0</v>
      </c>
      <c r="DI96" s="142" t="n">
        <v>0</v>
      </c>
      <c r="DJ96" s="142" t="n">
        <v>0</v>
      </c>
      <c r="DK96" s="142" t="n">
        <v>0</v>
      </c>
      <c r="DL96" s="142" t="n">
        <v>0</v>
      </c>
      <c r="DM96" s="142" t="n">
        <v>0</v>
      </c>
      <c r="DN96" s="142" t="n">
        <v>0</v>
      </c>
      <c r="DO96" s="142" t="n">
        <v>0</v>
      </c>
      <c r="DP96" s="142" t="n">
        <v>0</v>
      </c>
      <c r="DQ96" s="142" t="n">
        <v>0</v>
      </c>
      <c r="DR96" s="142" t="n">
        <v>0</v>
      </c>
      <c r="DS96" s="142" t="n">
        <v>0</v>
      </c>
      <c r="DT96" s="142" t="n">
        <v>0</v>
      </c>
      <c r="DU96" s="142" t="n">
        <v>0</v>
      </c>
      <c r="DV96" s="142" t="n">
        <v>0</v>
      </c>
      <c r="DW96" s="142" t="n">
        <v>0</v>
      </c>
      <c r="DX96" s="142" t="n">
        <v>0</v>
      </c>
      <c r="DY96" s="142" t="n">
        <v>0</v>
      </c>
      <c r="DZ96" s="142" t="n">
        <v>0</v>
      </c>
      <c r="EA96" s="142" t="n">
        <v>0</v>
      </c>
      <c r="EB96" s="142" t="n">
        <v>0</v>
      </c>
      <c r="EC96" s="142" t="n">
        <v>0</v>
      </c>
      <c r="ED96" s="142" t="n">
        <v>0</v>
      </c>
      <c r="EE96" s="142" t="n">
        <v>0</v>
      </c>
      <c r="EF96" s="142" t="n">
        <v>0</v>
      </c>
      <c r="EG96" s="142" t="n">
        <v>0</v>
      </c>
      <c r="EH96" s="0"/>
      <c r="EI96" s="113" t="n">
        <f aca="false">ROUND(SUM(F96:EG96),5)</f>
        <v>0</v>
      </c>
      <c r="EK96" s="139" t="n">
        <v>23540.1712</v>
      </c>
      <c r="EM96" s="140" t="n">
        <v>0</v>
      </c>
      <c r="EN96" s="140" t="n">
        <v>0</v>
      </c>
      <c r="EO96" s="140" t="n">
        <v>0</v>
      </c>
      <c r="EP96" s="140" t="n">
        <v>0</v>
      </c>
      <c r="EQ96" s="140" t="n">
        <v>0</v>
      </c>
      <c r="ER96" s="140" t="n">
        <v>0</v>
      </c>
      <c r="ES96" s="140" t="n">
        <v>0</v>
      </c>
      <c r="ET96" s="140" t="n">
        <v>0</v>
      </c>
      <c r="EU96" s="140" t="n">
        <v>0</v>
      </c>
      <c r="EV96" s="140" t="n">
        <v>0</v>
      </c>
      <c r="EW96" s="140" t="n">
        <v>0</v>
      </c>
      <c r="EX96" s="140" t="n">
        <v>0</v>
      </c>
      <c r="EY96" s="140" t="n">
        <v>0</v>
      </c>
      <c r="EZ96" s="140" t="n">
        <v>0</v>
      </c>
      <c r="FA96" s="140" t="n">
        <v>0</v>
      </c>
      <c r="FB96" s="140" t="n">
        <v>0</v>
      </c>
      <c r="FC96" s="140" t="n">
        <v>0</v>
      </c>
      <c r="FD96" s="140" t="n">
        <v>0</v>
      </c>
      <c r="FE96" s="140" t="n">
        <v>0</v>
      </c>
      <c r="FF96" s="140" t="n">
        <v>0</v>
      </c>
      <c r="FG96" s="140" t="n">
        <v>0</v>
      </c>
      <c r="FH96" s="140" t="n">
        <v>0</v>
      </c>
      <c r="FI96" s="140" t="n">
        <v>0</v>
      </c>
      <c r="FJ96" s="140" t="n">
        <v>0</v>
      </c>
      <c r="FK96" s="140" t="n">
        <v>0</v>
      </c>
      <c r="FL96" s="140" t="n">
        <v>0</v>
      </c>
      <c r="FM96" s="140" t="n">
        <v>0</v>
      </c>
      <c r="FN96" s="140" t="n">
        <v>0</v>
      </c>
      <c r="FO96" s="140" t="n">
        <v>0</v>
      </c>
      <c r="FP96" s="140" t="n">
        <v>0</v>
      </c>
      <c r="FQ96" s="140" t="n">
        <v>0</v>
      </c>
      <c r="FR96" s="140" t="n">
        <v>0</v>
      </c>
      <c r="FS96" s="140" t="n">
        <v>0</v>
      </c>
      <c r="FT96" s="140" t="n">
        <v>0</v>
      </c>
      <c r="FU96" s="140" t="n">
        <v>0</v>
      </c>
      <c r="FV96" s="140" t="n">
        <v>0</v>
      </c>
      <c r="FW96" s="140" t="n">
        <v>0</v>
      </c>
      <c r="FX96" s="140" t="n">
        <v>0</v>
      </c>
      <c r="FY96" s="140" t="n">
        <v>0</v>
      </c>
      <c r="FZ96" s="140" t="n">
        <v>0</v>
      </c>
      <c r="GA96" s="140" t="n">
        <v>0</v>
      </c>
      <c r="GB96" s="140" t="n">
        <v>0</v>
      </c>
      <c r="GC96" s="140" t="n">
        <v>0</v>
      </c>
      <c r="GD96" s="140" t="n">
        <v>0</v>
      </c>
      <c r="GE96" s="140" t="n">
        <v>0</v>
      </c>
      <c r="GF96" s="140" t="n">
        <v>0</v>
      </c>
      <c r="GG96" s="140" t="n">
        <v>0</v>
      </c>
      <c r="GH96" s="140" t="n">
        <v>0</v>
      </c>
      <c r="GI96" s="140" t="n">
        <v>0</v>
      </c>
      <c r="GJ96" s="140" t="n">
        <v>0</v>
      </c>
      <c r="GK96" s="140" t="n">
        <v>0</v>
      </c>
      <c r="GL96" s="140" t="n">
        <v>0</v>
      </c>
      <c r="GM96" s="140" t="n">
        <v>0</v>
      </c>
      <c r="GN96" s="140" t="n">
        <v>0</v>
      </c>
      <c r="GO96" s="140" t="n">
        <v>0</v>
      </c>
      <c r="GP96" s="140" t="n">
        <v>0</v>
      </c>
      <c r="GQ96" s="140" t="n">
        <v>0</v>
      </c>
      <c r="GR96" s="140" t="n">
        <v>0</v>
      </c>
      <c r="GS96" s="140" t="n">
        <v>0</v>
      </c>
      <c r="GT96" s="140" t="n">
        <v>0</v>
      </c>
      <c r="GU96" s="140" t="n">
        <v>0</v>
      </c>
      <c r="GV96" s="140" t="n">
        <v>0</v>
      </c>
      <c r="GW96" s="140" t="n">
        <v>0</v>
      </c>
      <c r="GX96" s="140" t="n">
        <v>0</v>
      </c>
      <c r="GY96" s="140" t="n">
        <v>0</v>
      </c>
      <c r="GZ96" s="140" t="n">
        <v>0</v>
      </c>
      <c r="HA96" s="140" t="n">
        <v>0</v>
      </c>
      <c r="HB96" s="140" t="n">
        <v>0</v>
      </c>
      <c r="HC96" s="140" t="n">
        <v>0</v>
      </c>
      <c r="HD96" s="140" t="n">
        <v>0</v>
      </c>
      <c r="HE96" s="140" t="n">
        <v>0</v>
      </c>
      <c r="HF96" s="140" t="n">
        <v>0</v>
      </c>
      <c r="HG96" s="140" t="n">
        <v>0</v>
      </c>
      <c r="HH96" s="140" t="n">
        <v>0</v>
      </c>
      <c r="HI96" s="140" t="n">
        <v>0</v>
      </c>
      <c r="HJ96" s="140" t="n">
        <v>0</v>
      </c>
      <c r="HK96" s="140" t="n">
        <v>0</v>
      </c>
      <c r="HL96" s="140" t="n">
        <v>0</v>
      </c>
      <c r="HM96" s="140" t="n">
        <v>0</v>
      </c>
      <c r="HN96" s="140" t="n">
        <v>0</v>
      </c>
      <c r="HO96" s="140" t="n">
        <v>0</v>
      </c>
      <c r="HP96" s="140" t="n">
        <v>0</v>
      </c>
      <c r="HQ96" s="140" t="n">
        <v>0</v>
      </c>
      <c r="HR96" s="140" t="n">
        <v>0</v>
      </c>
      <c r="HS96" s="140" t="n">
        <v>0</v>
      </c>
      <c r="HT96" s="140" t="n">
        <v>0</v>
      </c>
      <c r="HU96" s="140" t="n">
        <v>0</v>
      </c>
      <c r="HV96" s="140" t="n">
        <v>0</v>
      </c>
      <c r="HW96" s="140" t="n">
        <v>0</v>
      </c>
      <c r="HX96" s="140" t="n">
        <v>0</v>
      </c>
      <c r="HY96" s="140" t="n">
        <v>0</v>
      </c>
      <c r="HZ96" s="140" t="n">
        <v>0</v>
      </c>
      <c r="IA96" s="140" t="n">
        <v>0</v>
      </c>
      <c r="IB96" s="140" t="n">
        <v>0</v>
      </c>
      <c r="IC96" s="140" t="n">
        <v>0</v>
      </c>
      <c r="ID96" s="140" t="n">
        <v>0</v>
      </c>
      <c r="IE96" s="140" t="n">
        <v>0</v>
      </c>
      <c r="IF96" s="140" t="n">
        <v>0</v>
      </c>
      <c r="IG96" s="140" t="n">
        <v>0</v>
      </c>
      <c r="IH96" s="140" t="n">
        <v>0</v>
      </c>
      <c r="II96" s="140" t="n">
        <v>0</v>
      </c>
      <c r="IJ96" s="140" t="n">
        <v>0</v>
      </c>
      <c r="IK96" s="140" t="n">
        <v>0</v>
      </c>
      <c r="IL96" s="140" t="n">
        <v>0</v>
      </c>
      <c r="IM96" s="140" t="n">
        <v>0</v>
      </c>
      <c r="IN96" s="140" t="n">
        <v>0</v>
      </c>
      <c r="IO96" s="140" t="n">
        <v>0</v>
      </c>
      <c r="IP96" s="140" t="n">
        <v>0</v>
      </c>
      <c r="IQ96" s="140" t="n">
        <v>0</v>
      </c>
      <c r="IR96" s="140" t="n">
        <v>0</v>
      </c>
      <c r="IS96" s="140" t="n">
        <v>0</v>
      </c>
      <c r="IT96" s="140" t="n">
        <v>0</v>
      </c>
      <c r="IU96" s="140" t="n">
        <v>0</v>
      </c>
      <c r="IV96" s="140" t="n">
        <v>0</v>
      </c>
      <c r="IW96" s="140" t="n">
        <v>0</v>
      </c>
      <c r="IX96" s="140" t="n">
        <v>0</v>
      </c>
      <c r="IY96" s="140" t="n">
        <v>0</v>
      </c>
      <c r="IZ96" s="140" t="n">
        <v>0</v>
      </c>
      <c r="JA96" s="140" t="n">
        <v>0</v>
      </c>
      <c r="JB96" s="140" t="n">
        <v>0</v>
      </c>
      <c r="JC96" s="140" t="n">
        <v>0</v>
      </c>
      <c r="JD96" s="140" t="n">
        <v>0</v>
      </c>
      <c r="JE96" s="140" t="n">
        <v>0</v>
      </c>
      <c r="JF96" s="140" t="n">
        <v>0</v>
      </c>
      <c r="JG96" s="140" t="n">
        <v>0</v>
      </c>
      <c r="JH96" s="140" t="n">
        <v>0</v>
      </c>
      <c r="JI96" s="140" t="n">
        <v>0</v>
      </c>
      <c r="JJ96" s="140" t="n">
        <v>0</v>
      </c>
      <c r="JK96" s="140" t="n">
        <v>0</v>
      </c>
      <c r="JL96" s="140" t="n">
        <v>0</v>
      </c>
      <c r="JM96" s="140" t="n">
        <v>0</v>
      </c>
      <c r="JN96" s="140" t="n">
        <v>0</v>
      </c>
      <c r="JO96" s="140" t="n">
        <v>0</v>
      </c>
      <c r="JP96" s="140" t="n">
        <v>0</v>
      </c>
    </row>
    <row r="97" customFormat="false" ht="14.9" hidden="false" customHeight="false" outlineLevel="0" collapsed="false">
      <c r="A97" s="76"/>
      <c r="B97" s="76"/>
      <c r="C97" s="76"/>
      <c r="D97" s="76" t="s">
        <v>133</v>
      </c>
      <c r="E97" s="76"/>
      <c r="F97" s="141" t="n">
        <f aca="false">SUM(F94:F96)</f>
        <v>0</v>
      </c>
      <c r="G97" s="141" t="n">
        <f aca="false">SUM(G94:G96)</f>
        <v>0</v>
      </c>
      <c r="H97" s="141" t="n">
        <f aca="false">SUM(H94:H96)</f>
        <v>130102.870160553</v>
      </c>
      <c r="I97" s="141" t="n">
        <f aca="false">SUM(I94:I96)</f>
        <v>0</v>
      </c>
      <c r="J97" s="141" t="n">
        <f aca="false">SUM(J94:J96)</f>
        <v>0</v>
      </c>
      <c r="K97" s="141" t="n">
        <f aca="false">SUM(K94:K96)</f>
        <v>2732.12</v>
      </c>
      <c r="L97" s="141" t="n">
        <f aca="false">SUM(L94:L96)</f>
        <v>0</v>
      </c>
      <c r="M97" s="141" t="n">
        <f aca="false">SUM(M94:M96)</f>
        <v>0</v>
      </c>
      <c r="N97" s="141" t="n">
        <f aca="false">SUM(N94:N96)</f>
        <v>0</v>
      </c>
      <c r="O97" s="141" t="n">
        <f aca="false">SUM(O94:O96)</f>
        <v>0</v>
      </c>
      <c r="P97" s="141" t="n">
        <f aca="false">SUM(P94:P96)</f>
        <v>0</v>
      </c>
      <c r="Q97" s="141" t="n">
        <f aca="false">SUM(Q94:Q96)</f>
        <v>0</v>
      </c>
      <c r="R97" s="141" t="n">
        <f aca="false">SUM(R94:R96)</f>
        <v>0</v>
      </c>
      <c r="S97" s="141" t="n">
        <f aca="false">SUM(S94:S96)</f>
        <v>0</v>
      </c>
      <c r="T97" s="141" t="n">
        <f aca="false">SUM(T94:T96)</f>
        <v>0</v>
      </c>
      <c r="U97" s="141" t="n">
        <f aca="false">SUM(U94:U96)</f>
        <v>0</v>
      </c>
      <c r="V97" s="141" t="n">
        <f aca="false">SUM(V94:V96)</f>
        <v>0</v>
      </c>
      <c r="W97" s="141" t="n">
        <f aca="false">SUM(W94:W96)</f>
        <v>0</v>
      </c>
      <c r="X97" s="141" t="n">
        <f aca="false">SUM(X94:X96)</f>
        <v>0</v>
      </c>
      <c r="Y97" s="141" t="n">
        <f aca="false">SUM(Y94:Y96)</f>
        <v>0</v>
      </c>
      <c r="Z97" s="141" t="n">
        <f aca="false">SUM(Z94:Z96)</f>
        <v>0</v>
      </c>
      <c r="AA97" s="141" t="n">
        <f aca="false">SUM(AA94:AA96)</f>
        <v>0</v>
      </c>
      <c r="AB97" s="141" t="n">
        <f aca="false">SUM(AB94:AB96)</f>
        <v>0</v>
      </c>
      <c r="AC97" s="141" t="n">
        <f aca="false">SUM(AC94:AC96)</f>
        <v>0</v>
      </c>
      <c r="AD97" s="141" t="n">
        <f aca="false">SUM(AD94:AD96)</f>
        <v>0</v>
      </c>
      <c r="AE97" s="141" t="n">
        <f aca="false">SUM(AE94:AE96)</f>
        <v>0</v>
      </c>
      <c r="AF97" s="141" t="n">
        <f aca="false">SUM(AF94:AF96)</f>
        <v>0</v>
      </c>
      <c r="AG97" s="141" t="n">
        <f aca="false">SUM(AG94:AG96)</f>
        <v>0</v>
      </c>
      <c r="AH97" s="141" t="n">
        <f aca="false">SUM(AH94:AH96)</f>
        <v>0</v>
      </c>
      <c r="AI97" s="141" t="n">
        <f aca="false">SUM(AI94:AI96)</f>
        <v>0</v>
      </c>
      <c r="AJ97" s="141" t="n">
        <f aca="false">SUM(AJ94:AJ96)</f>
        <v>0</v>
      </c>
      <c r="AK97" s="141" t="n">
        <f aca="false">SUM(AK94:AK96)</f>
        <v>0</v>
      </c>
      <c r="AL97" s="141" t="n">
        <f aca="false">SUM(AL94:AL96)</f>
        <v>0</v>
      </c>
      <c r="AM97" s="141" t="n">
        <f aca="false">SUM(AM94:AM96)</f>
        <v>0</v>
      </c>
      <c r="AN97" s="141" t="n">
        <f aca="false">SUM(AN94:AN96)</f>
        <v>0</v>
      </c>
      <c r="AO97" s="141" t="n">
        <f aca="false">SUM(AO94:AO96)</f>
        <v>0</v>
      </c>
      <c r="AP97" s="141" t="n">
        <f aca="false">SUM(AP94:AP96)</f>
        <v>0</v>
      </c>
      <c r="AQ97" s="141" t="n">
        <f aca="false">SUM(AQ94:AQ96)</f>
        <v>101.72</v>
      </c>
      <c r="AR97" s="141" t="n">
        <f aca="false">SUM(AR94:AR96)</f>
        <v>0</v>
      </c>
      <c r="AS97" s="141" t="n">
        <f aca="false">SUM(AS94:AS96)</f>
        <v>0</v>
      </c>
      <c r="AT97" s="141" t="n">
        <f aca="false">SUM(AT94:AT96)</f>
        <v>0</v>
      </c>
      <c r="AU97" s="141" t="n">
        <f aca="false">SUM(AU94:AU96)</f>
        <v>0</v>
      </c>
      <c r="AV97" s="141" t="n">
        <f aca="false">SUM(AV94:AV96)</f>
        <v>0</v>
      </c>
      <c r="AW97" s="141" t="n">
        <f aca="false">SUM(AW94:AW96)</f>
        <v>0</v>
      </c>
      <c r="AX97" s="141" t="n">
        <f aca="false">SUM(AX94:AX96)</f>
        <v>0</v>
      </c>
      <c r="AY97" s="141" t="n">
        <f aca="false">SUM(AY94:AY96)</f>
        <v>0</v>
      </c>
      <c r="AZ97" s="141" t="n">
        <f aca="false">SUM(AZ94:AZ96)</f>
        <v>0</v>
      </c>
      <c r="BA97" s="141" t="n">
        <f aca="false">SUM(BA94:BA96)</f>
        <v>0</v>
      </c>
      <c r="BB97" s="141" t="n">
        <f aca="false">SUM(BB94:BB96)</f>
        <v>0</v>
      </c>
      <c r="BC97" s="141" t="n">
        <f aca="false">SUM(BC94:BC96)</f>
        <v>0</v>
      </c>
      <c r="BD97" s="141" t="n">
        <f aca="false">SUM(BD94:BD96)</f>
        <v>0</v>
      </c>
      <c r="BE97" s="141" t="n">
        <f aca="false">SUM(BE94:BE96)</f>
        <v>0</v>
      </c>
      <c r="BF97" s="141" t="n">
        <f aca="false">SUM(BF94:BF96)</f>
        <v>0</v>
      </c>
      <c r="BG97" s="141" t="n">
        <f aca="false">SUM(BG94:BG96)</f>
        <v>0</v>
      </c>
      <c r="BH97" s="141" t="n">
        <f aca="false">SUM(BH94:BH96)</f>
        <v>0</v>
      </c>
      <c r="BI97" s="141" t="n">
        <f aca="false">SUM(BI94:BI96)</f>
        <v>0</v>
      </c>
      <c r="BJ97" s="141" t="n">
        <f aca="false">SUM(BJ94:BJ96)</f>
        <v>0</v>
      </c>
      <c r="BK97" s="141" t="n">
        <f aca="false">SUM(BK94:BK96)</f>
        <v>0</v>
      </c>
      <c r="BL97" s="141" t="n">
        <f aca="false">SUM(BL94:BL96)</f>
        <v>0</v>
      </c>
      <c r="BM97" s="141" t="n">
        <f aca="false">SUM(BM94:BM96)</f>
        <v>0</v>
      </c>
      <c r="BN97" s="141" t="n">
        <f aca="false">SUM(BN94:BN96)</f>
        <v>1417.67</v>
      </c>
      <c r="BO97" s="141" t="n">
        <f aca="false">SUM(BO94:BO96)</f>
        <v>0</v>
      </c>
      <c r="BP97" s="141" t="n">
        <f aca="false">SUM(BP94:BP96)</f>
        <v>0</v>
      </c>
      <c r="BQ97" s="141" t="n">
        <f aca="false">SUM(BQ94:BQ96)</f>
        <v>0</v>
      </c>
      <c r="BR97" s="141" t="n">
        <f aca="false">SUM(BR94:BR96)</f>
        <v>0</v>
      </c>
      <c r="BS97" s="141" t="n">
        <f aca="false">SUM(BS94:BS96)</f>
        <v>0</v>
      </c>
      <c r="BT97" s="141" t="n">
        <f aca="false">SUM(BT94:BT96)</f>
        <v>108.05</v>
      </c>
      <c r="BU97" s="141" t="n">
        <f aca="false">SUM(BU94:BU96)</f>
        <v>0</v>
      </c>
      <c r="BV97" s="141" t="n">
        <f aca="false">SUM(BV94:BV96)</f>
        <v>0</v>
      </c>
      <c r="BW97" s="141" t="n">
        <f aca="false">SUM(BW94:BW96)</f>
        <v>0</v>
      </c>
      <c r="BX97" s="141" t="n">
        <f aca="false">SUM(BX94:BX96)</f>
        <v>0</v>
      </c>
      <c r="BY97" s="141" t="n">
        <f aca="false">SUM(BY94:BY96)</f>
        <v>0</v>
      </c>
      <c r="BZ97" s="141" t="n">
        <f aca="false">SUM(BZ94:BZ96)</f>
        <v>0</v>
      </c>
      <c r="CA97" s="141" t="n">
        <f aca="false">SUM(CA94:CA96)</f>
        <v>0</v>
      </c>
      <c r="CB97" s="141" t="n">
        <f aca="false">SUM(CB94:CB96)</f>
        <v>0</v>
      </c>
      <c r="CC97" s="141" t="n">
        <f aca="false">SUM(CC94:CC96)</f>
        <v>0</v>
      </c>
      <c r="CD97" s="141" t="n">
        <f aca="false">SUM(CD94:CD96)</f>
        <v>0</v>
      </c>
      <c r="CE97" s="141" t="n">
        <f aca="false">SUM(CE94:CE96)</f>
        <v>65971.88</v>
      </c>
      <c r="CF97" s="141" t="n">
        <f aca="false">SUM(CF94:CF96)</f>
        <v>0</v>
      </c>
      <c r="CG97" s="141" t="n">
        <f aca="false">SUM(CG94:CG96)</f>
        <v>0</v>
      </c>
      <c r="CH97" s="141" t="n">
        <f aca="false">SUM(CH94:CH96)</f>
        <v>0</v>
      </c>
      <c r="CI97" s="141" t="n">
        <f aca="false">SUM(CI94:CI96)</f>
        <v>7544.39</v>
      </c>
      <c r="CJ97" s="141" t="n">
        <f aca="false">SUM(CJ94:CJ96)</f>
        <v>2312.98</v>
      </c>
      <c r="CK97" s="141" t="n">
        <f aca="false">SUM(CK94:CK96)</f>
        <v>220000</v>
      </c>
      <c r="CL97" s="141" t="n">
        <f aca="false">SUM(CL94:CL96)</f>
        <v>0</v>
      </c>
      <c r="CM97" s="141" t="n">
        <f aca="false">SUM(CM94:CM96)</f>
        <v>0</v>
      </c>
      <c r="CN97" s="141" t="n">
        <f aca="false">SUM(CN94:CN96)</f>
        <v>0</v>
      </c>
      <c r="CO97" s="141" t="n">
        <f aca="false">SUM(CO94:CO96)</f>
        <v>0</v>
      </c>
      <c r="CP97" s="141" t="n">
        <f aca="false">SUM(CP94:CP96)</f>
        <v>0</v>
      </c>
      <c r="CQ97" s="141" t="n">
        <f aca="false">SUM(CQ94:CQ96)</f>
        <v>0</v>
      </c>
      <c r="CR97" s="141" t="n">
        <f aca="false">SUM(CR94:CR96)</f>
        <v>0</v>
      </c>
      <c r="CS97" s="141" t="n">
        <f aca="false">SUM(CS94:CS96)</f>
        <v>0</v>
      </c>
      <c r="CT97" s="141" t="n">
        <f aca="false">SUM(CT94:CT96)</f>
        <v>0</v>
      </c>
      <c r="CU97" s="141" t="n">
        <f aca="false">SUM(CU94:CU96)</f>
        <v>0</v>
      </c>
      <c r="CV97" s="141" t="n">
        <f aca="false">SUM(CV94:CV96)</f>
        <v>0</v>
      </c>
      <c r="CW97" s="141" t="n">
        <f aca="false">SUM(CW94:CW96)</f>
        <v>0</v>
      </c>
      <c r="CX97" s="141" t="n">
        <f aca="false">SUM(CX94:CX96)</f>
        <v>0</v>
      </c>
      <c r="CY97" s="141" t="n">
        <f aca="false">SUM(CY94:CY96)</f>
        <v>0</v>
      </c>
      <c r="CZ97" s="141" t="n">
        <f aca="false">SUM(CZ94:CZ96)</f>
        <v>0</v>
      </c>
      <c r="DA97" s="141" t="n">
        <f aca="false">SUM(DA94:DA96)</f>
        <v>1356.04</v>
      </c>
      <c r="DB97" s="141" t="n">
        <f aca="false">SUM(DB94:DB96)</f>
        <v>0</v>
      </c>
      <c r="DC97" s="141" t="n">
        <f aca="false">SUM(DC94:DC96)</f>
        <v>0</v>
      </c>
      <c r="DD97" s="141" t="n">
        <f aca="false">SUM(DD94:DD96)</f>
        <v>0</v>
      </c>
      <c r="DE97" s="141" t="n">
        <f aca="false">SUM(DE94:DE96)</f>
        <v>0</v>
      </c>
      <c r="DF97" s="141" t="n">
        <f aca="false">SUM(DF94:DF96)</f>
        <v>0</v>
      </c>
      <c r="DG97" s="141" t="n">
        <f aca="false">SUM(DG94:DG96)</f>
        <v>7049.41</v>
      </c>
      <c r="DH97" s="141" t="n">
        <f aca="false">SUM(DH94:DH96)</f>
        <v>0</v>
      </c>
      <c r="DI97" s="141" t="n">
        <f aca="false">SUM(DI94:DI96)</f>
        <v>0</v>
      </c>
      <c r="DJ97" s="141" t="n">
        <f aca="false">SUM(DJ94:DJ96)</f>
        <v>0</v>
      </c>
      <c r="DK97" s="141" t="n">
        <f aca="false">SUM(DK94:DK96)</f>
        <v>0</v>
      </c>
      <c r="DL97" s="141" t="n">
        <f aca="false">SUM(DL94:DL96)</f>
        <v>0</v>
      </c>
      <c r="DM97" s="141" t="n">
        <f aca="false">SUM(DM94:DM96)</f>
        <v>0</v>
      </c>
      <c r="DN97" s="141" t="n">
        <f aca="false">SUM(DN94:DN96)</f>
        <v>0</v>
      </c>
      <c r="DO97" s="141" t="n">
        <f aca="false">SUM(DO94:DO96)</f>
        <v>0</v>
      </c>
      <c r="DP97" s="141" t="n">
        <f aca="false">SUM(DP94:DP96)</f>
        <v>0</v>
      </c>
      <c r="DQ97" s="141" t="n">
        <f aca="false">SUM(DQ94:DQ96)</f>
        <v>0</v>
      </c>
      <c r="DR97" s="141" t="n">
        <f aca="false">SUM(DR94:DR96)</f>
        <v>0</v>
      </c>
      <c r="DS97" s="141" t="n">
        <f aca="false">SUM(DS94:DS96)</f>
        <v>0</v>
      </c>
      <c r="DT97" s="141" t="n">
        <f aca="false">SUM(DT94:DT96)</f>
        <v>0</v>
      </c>
      <c r="DU97" s="141" t="n">
        <f aca="false">SUM(DU94:DU96)</f>
        <v>0</v>
      </c>
      <c r="DV97" s="141" t="n">
        <f aca="false">SUM(DV94:DV96)</f>
        <v>0</v>
      </c>
      <c r="DW97" s="141" t="n">
        <f aca="false">SUM(DW94:DW96)</f>
        <v>0</v>
      </c>
      <c r="DX97" s="141" t="n">
        <f aca="false">SUM(DX94:DX96)</f>
        <v>2439.25</v>
      </c>
      <c r="DY97" s="141" t="n">
        <f aca="false">SUM(DY94:DY96)</f>
        <v>0</v>
      </c>
      <c r="DZ97" s="141" t="n">
        <f aca="false">SUM(DZ94:DZ96)</f>
        <v>0</v>
      </c>
      <c r="EA97" s="141" t="n">
        <f aca="false">SUM(EA94:EA96)</f>
        <v>856.2</v>
      </c>
      <c r="EB97" s="141" t="n">
        <f aca="false">SUM(EB94:EB96)</f>
        <v>6160.27</v>
      </c>
      <c r="EC97" s="141" t="n">
        <f aca="false">SUM(EC94:EC96)</f>
        <v>0</v>
      </c>
      <c r="ED97" s="141" t="n">
        <f aca="false">SUM(ED94:ED96)</f>
        <v>0</v>
      </c>
      <c r="EE97" s="141" t="n">
        <f aca="false">SUM(EE94:EE96)</f>
        <v>0</v>
      </c>
      <c r="EF97" s="141" t="n">
        <f aca="false">SUM(EF94:EF96)</f>
        <v>0</v>
      </c>
      <c r="EG97" s="141" t="n">
        <f aca="false">SUM(EG94:EG96)</f>
        <v>0</v>
      </c>
      <c r="EH97" s="0"/>
      <c r="EI97" s="109" t="n">
        <f aca="false">ROUND(SUM(F97:EG97),5)</f>
        <v>448152.85016</v>
      </c>
      <c r="EK97" s="139" t="n">
        <v>9785</v>
      </c>
      <c r="EM97" s="140" t="n">
        <v>0</v>
      </c>
      <c r="EN97" s="140" t="n">
        <v>0</v>
      </c>
      <c r="EO97" s="140" t="n">
        <v>0</v>
      </c>
      <c r="EP97" s="140" t="n">
        <v>0</v>
      </c>
      <c r="EQ97" s="140" t="n">
        <v>0</v>
      </c>
      <c r="ER97" s="140" t="n">
        <v>0</v>
      </c>
      <c r="ES97" s="140" t="n">
        <v>0</v>
      </c>
      <c r="ET97" s="140" t="n">
        <v>0</v>
      </c>
      <c r="EU97" s="140" t="n">
        <v>0</v>
      </c>
      <c r="EV97" s="140" t="n">
        <v>0</v>
      </c>
      <c r="EW97" s="140" t="n">
        <v>0</v>
      </c>
      <c r="EX97" s="140" t="n">
        <v>0</v>
      </c>
      <c r="EY97" s="140" t="n">
        <v>0</v>
      </c>
      <c r="EZ97" s="140" t="n">
        <v>0</v>
      </c>
      <c r="FA97" s="140" t="n">
        <v>0</v>
      </c>
      <c r="FB97" s="140" t="n">
        <v>0</v>
      </c>
      <c r="FC97" s="140" t="n">
        <v>0</v>
      </c>
      <c r="FD97" s="140" t="n">
        <v>0</v>
      </c>
      <c r="FE97" s="140" t="n">
        <v>0</v>
      </c>
      <c r="FF97" s="140" t="n">
        <v>0</v>
      </c>
      <c r="FG97" s="140" t="n">
        <v>0</v>
      </c>
      <c r="FH97" s="140" t="n">
        <v>0</v>
      </c>
      <c r="FI97" s="140" t="n">
        <v>0</v>
      </c>
      <c r="FJ97" s="140" t="n">
        <v>0</v>
      </c>
      <c r="FK97" s="140" t="n">
        <v>0</v>
      </c>
      <c r="FL97" s="140" t="n">
        <v>0</v>
      </c>
      <c r="FM97" s="140" t="n">
        <v>0</v>
      </c>
      <c r="FN97" s="140" t="n">
        <v>0</v>
      </c>
      <c r="FO97" s="140" t="n">
        <v>0</v>
      </c>
      <c r="FP97" s="140" t="n">
        <v>0</v>
      </c>
      <c r="FQ97" s="140" t="n">
        <v>0</v>
      </c>
      <c r="FR97" s="140" t="n">
        <v>0</v>
      </c>
      <c r="FS97" s="140" t="n">
        <v>0</v>
      </c>
      <c r="FT97" s="140" t="n">
        <v>0</v>
      </c>
      <c r="FU97" s="140" t="n">
        <v>0</v>
      </c>
      <c r="FV97" s="140" t="n">
        <v>0</v>
      </c>
      <c r="FW97" s="140" t="n">
        <v>0</v>
      </c>
      <c r="FX97" s="140" t="n">
        <v>0</v>
      </c>
      <c r="FY97" s="140" t="n">
        <v>0</v>
      </c>
      <c r="FZ97" s="140" t="n">
        <v>0</v>
      </c>
      <c r="GA97" s="140" t="n">
        <v>0</v>
      </c>
      <c r="GB97" s="140" t="n">
        <v>0</v>
      </c>
      <c r="GC97" s="140" t="n">
        <v>0</v>
      </c>
      <c r="GD97" s="140" t="n">
        <v>0</v>
      </c>
      <c r="GE97" s="140" t="n">
        <v>0</v>
      </c>
      <c r="GF97" s="140" t="n">
        <v>0</v>
      </c>
      <c r="GG97" s="140" t="n">
        <v>0</v>
      </c>
      <c r="GH97" s="140" t="n">
        <v>0</v>
      </c>
      <c r="GI97" s="140" t="n">
        <v>0</v>
      </c>
      <c r="GJ97" s="140" t="n">
        <v>0</v>
      </c>
      <c r="GK97" s="140" t="n">
        <v>0</v>
      </c>
      <c r="GL97" s="140" t="n">
        <v>0</v>
      </c>
      <c r="GM97" s="140" t="n">
        <v>0</v>
      </c>
      <c r="GN97" s="140" t="n">
        <v>0</v>
      </c>
      <c r="GO97" s="140" t="n">
        <v>0</v>
      </c>
      <c r="GP97" s="140" t="n">
        <v>0</v>
      </c>
      <c r="GQ97" s="140" t="n">
        <v>0</v>
      </c>
      <c r="GR97" s="140" t="n">
        <v>0</v>
      </c>
      <c r="GS97" s="140" t="n">
        <v>0</v>
      </c>
      <c r="GT97" s="140" t="n">
        <v>0</v>
      </c>
      <c r="GU97" s="140" t="n">
        <v>0</v>
      </c>
      <c r="GV97" s="140" t="n">
        <v>0</v>
      </c>
      <c r="GW97" s="140" t="n">
        <v>0</v>
      </c>
      <c r="GX97" s="140" t="n">
        <v>0</v>
      </c>
      <c r="GY97" s="140" t="n">
        <v>0</v>
      </c>
      <c r="GZ97" s="140" t="n">
        <v>0</v>
      </c>
      <c r="HA97" s="140" t="n">
        <v>0</v>
      </c>
      <c r="HB97" s="140" t="n">
        <v>0</v>
      </c>
      <c r="HC97" s="140" t="n">
        <v>0</v>
      </c>
      <c r="HD97" s="140" t="n">
        <v>0</v>
      </c>
      <c r="HE97" s="140" t="n">
        <v>0</v>
      </c>
      <c r="HF97" s="140" t="n">
        <v>0</v>
      </c>
      <c r="HG97" s="140" t="n">
        <v>0</v>
      </c>
      <c r="HH97" s="140" t="n">
        <v>0</v>
      </c>
      <c r="HI97" s="140" t="n">
        <v>0</v>
      </c>
      <c r="HJ97" s="140" t="n">
        <v>0</v>
      </c>
      <c r="HK97" s="140" t="n">
        <v>0</v>
      </c>
      <c r="HL97" s="140" t="n">
        <v>0</v>
      </c>
      <c r="HM97" s="140" t="n">
        <v>0</v>
      </c>
      <c r="HN97" s="140" t="n">
        <v>0</v>
      </c>
      <c r="HO97" s="140" t="n">
        <v>0</v>
      </c>
      <c r="HP97" s="140" t="n">
        <v>0</v>
      </c>
      <c r="HQ97" s="140" t="n">
        <v>0</v>
      </c>
      <c r="HR97" s="140" t="n">
        <v>0</v>
      </c>
      <c r="HS97" s="140" t="n">
        <v>0</v>
      </c>
      <c r="HT97" s="140" t="n">
        <v>0</v>
      </c>
      <c r="HU97" s="140" t="n">
        <v>0</v>
      </c>
      <c r="HV97" s="140" t="n">
        <v>0</v>
      </c>
      <c r="HW97" s="140" t="n">
        <v>0</v>
      </c>
      <c r="HX97" s="140" t="n">
        <v>0</v>
      </c>
      <c r="HY97" s="140" t="n">
        <v>0</v>
      </c>
      <c r="HZ97" s="140" t="n">
        <v>0</v>
      </c>
      <c r="IA97" s="140" t="n">
        <v>0</v>
      </c>
      <c r="IB97" s="140" t="n">
        <v>0</v>
      </c>
      <c r="IC97" s="140" t="n">
        <v>0</v>
      </c>
      <c r="ID97" s="140" t="n">
        <v>0</v>
      </c>
      <c r="IE97" s="140" t="n">
        <v>0</v>
      </c>
      <c r="IF97" s="140" t="n">
        <v>0</v>
      </c>
      <c r="IG97" s="140" t="n">
        <v>0</v>
      </c>
      <c r="IH97" s="140" t="n">
        <v>0</v>
      </c>
      <c r="II97" s="140" t="n">
        <v>0</v>
      </c>
      <c r="IJ97" s="140" t="n">
        <v>0</v>
      </c>
      <c r="IK97" s="140" t="n">
        <v>0</v>
      </c>
      <c r="IL97" s="140" t="n">
        <v>0</v>
      </c>
      <c r="IM97" s="140" t="n">
        <v>0</v>
      </c>
      <c r="IN97" s="140" t="n">
        <v>0</v>
      </c>
      <c r="IO97" s="140" t="n">
        <v>0</v>
      </c>
      <c r="IP97" s="140" t="n">
        <v>0</v>
      </c>
      <c r="IQ97" s="140" t="n">
        <v>0</v>
      </c>
      <c r="IR97" s="140" t="n">
        <v>0</v>
      </c>
      <c r="IS97" s="140" t="n">
        <v>0</v>
      </c>
      <c r="IT97" s="140" t="n">
        <v>0</v>
      </c>
      <c r="IU97" s="140" t="n">
        <v>0</v>
      </c>
      <c r="IV97" s="140" t="n">
        <v>0</v>
      </c>
      <c r="IW97" s="140" t="n">
        <v>0</v>
      </c>
      <c r="IX97" s="140" t="n">
        <v>0</v>
      </c>
      <c r="IY97" s="140" t="n">
        <v>0</v>
      </c>
      <c r="IZ97" s="140" t="n">
        <v>0</v>
      </c>
      <c r="JA97" s="140" t="n">
        <v>0</v>
      </c>
      <c r="JB97" s="140" t="n">
        <v>0</v>
      </c>
      <c r="JC97" s="140" t="n">
        <v>0</v>
      </c>
      <c r="JD97" s="140" t="n">
        <v>0</v>
      </c>
      <c r="JE97" s="140" t="n">
        <v>0</v>
      </c>
      <c r="JF97" s="140" t="n">
        <v>0</v>
      </c>
      <c r="JG97" s="140" t="n">
        <v>0</v>
      </c>
      <c r="JH97" s="140" t="n">
        <v>0</v>
      </c>
      <c r="JI97" s="140" t="n">
        <v>0</v>
      </c>
      <c r="JJ97" s="140" t="n">
        <v>0</v>
      </c>
      <c r="JK97" s="140" t="n">
        <v>0</v>
      </c>
      <c r="JL97" s="140" t="n">
        <v>0</v>
      </c>
      <c r="JM97" s="140" t="n">
        <v>0</v>
      </c>
      <c r="JN97" s="140" t="n">
        <v>0</v>
      </c>
      <c r="JO97" s="140" t="n">
        <v>0</v>
      </c>
      <c r="JP97" s="140" t="n">
        <v>0</v>
      </c>
    </row>
    <row r="98" customFormat="false" ht="30" hidden="false" customHeight="true" outlineLevel="0" collapsed="false">
      <c r="A98" s="76"/>
      <c r="B98" s="76"/>
      <c r="C98" s="76"/>
      <c r="D98" s="76" t="s">
        <v>134</v>
      </c>
      <c r="E98" s="76"/>
      <c r="F98" s="141"/>
      <c r="G98" s="141"/>
      <c r="H98" s="141"/>
      <c r="I98" s="141"/>
      <c r="J98" s="141"/>
      <c r="K98" s="141"/>
      <c r="L98" s="141"/>
      <c r="M98" s="141"/>
      <c r="N98" s="141"/>
      <c r="O98" s="141"/>
      <c r="P98" s="141"/>
      <c r="Q98" s="141"/>
      <c r="R98" s="141"/>
      <c r="S98" s="141"/>
      <c r="T98" s="141"/>
      <c r="U98" s="141"/>
      <c r="V98" s="141"/>
      <c r="W98" s="141"/>
      <c r="X98" s="141"/>
      <c r="Y98" s="141"/>
      <c r="Z98" s="141"/>
      <c r="AA98" s="141"/>
      <c r="AB98" s="141"/>
      <c r="AC98" s="141"/>
      <c r="AD98" s="141"/>
      <c r="AE98" s="141"/>
      <c r="AF98" s="141"/>
      <c r="AG98" s="141"/>
      <c r="AH98" s="141"/>
      <c r="AI98" s="141"/>
      <c r="AJ98" s="141"/>
      <c r="AK98" s="141"/>
      <c r="AL98" s="141"/>
      <c r="AM98" s="141"/>
      <c r="AN98" s="141"/>
      <c r="AO98" s="141"/>
      <c r="AP98" s="141"/>
      <c r="AQ98" s="141"/>
      <c r="AR98" s="141"/>
      <c r="AS98" s="141"/>
      <c r="AT98" s="141"/>
      <c r="AU98" s="141"/>
      <c r="AV98" s="141"/>
      <c r="AW98" s="141"/>
      <c r="AX98" s="141"/>
      <c r="AY98" s="141"/>
      <c r="AZ98" s="141"/>
      <c r="BA98" s="141"/>
      <c r="BB98" s="141"/>
      <c r="BC98" s="141"/>
      <c r="BD98" s="141"/>
      <c r="BE98" s="141"/>
      <c r="BF98" s="141"/>
      <c r="BG98" s="141"/>
      <c r="BH98" s="141"/>
      <c r="BI98" s="141"/>
      <c r="BJ98" s="141"/>
      <c r="BK98" s="141"/>
      <c r="BL98" s="141"/>
      <c r="BM98" s="141"/>
      <c r="BN98" s="141"/>
      <c r="BO98" s="141"/>
      <c r="BP98" s="141"/>
      <c r="BQ98" s="141"/>
      <c r="BR98" s="141"/>
      <c r="BS98" s="141"/>
      <c r="BT98" s="141"/>
      <c r="BU98" s="141"/>
      <c r="BV98" s="141"/>
      <c r="BW98" s="141"/>
      <c r="BX98" s="141"/>
      <c r="BY98" s="141"/>
      <c r="BZ98" s="141"/>
      <c r="CA98" s="141"/>
      <c r="CB98" s="141"/>
      <c r="CC98" s="141"/>
      <c r="CD98" s="141"/>
      <c r="CE98" s="141"/>
      <c r="CF98" s="141"/>
      <c r="CG98" s="141"/>
      <c r="CH98" s="141"/>
      <c r="CI98" s="141"/>
      <c r="CJ98" s="141"/>
      <c r="CK98" s="141"/>
      <c r="CL98" s="141"/>
      <c r="CM98" s="141"/>
      <c r="CN98" s="141"/>
      <c r="CO98" s="141"/>
      <c r="CP98" s="141"/>
      <c r="CQ98" s="141"/>
      <c r="CR98" s="141"/>
      <c r="CS98" s="141"/>
      <c r="CT98" s="141"/>
      <c r="CU98" s="141"/>
      <c r="CV98" s="141"/>
      <c r="CW98" s="141"/>
      <c r="CX98" s="141"/>
      <c r="CY98" s="141"/>
      <c r="CZ98" s="141"/>
      <c r="DA98" s="141"/>
      <c r="DB98" s="141"/>
      <c r="DC98" s="141"/>
      <c r="DD98" s="141"/>
      <c r="DE98" s="141"/>
      <c r="DF98" s="141"/>
      <c r="DG98" s="141"/>
      <c r="DH98" s="141"/>
      <c r="DI98" s="141"/>
      <c r="DJ98" s="141"/>
      <c r="DK98" s="141"/>
      <c r="DL98" s="141"/>
      <c r="DM98" s="141"/>
      <c r="DN98" s="141"/>
      <c r="DO98" s="141"/>
      <c r="DP98" s="141"/>
      <c r="DQ98" s="141"/>
      <c r="DR98" s="141"/>
      <c r="DS98" s="141"/>
      <c r="DT98" s="141"/>
      <c r="DU98" s="141"/>
      <c r="DV98" s="141"/>
      <c r="DW98" s="141"/>
      <c r="DX98" s="141"/>
      <c r="DY98" s="141"/>
      <c r="DZ98" s="141"/>
      <c r="EA98" s="141"/>
      <c r="EB98" s="141"/>
      <c r="EC98" s="141"/>
      <c r="ED98" s="141"/>
      <c r="EE98" s="141"/>
      <c r="EF98" s="141"/>
      <c r="EG98" s="141"/>
      <c r="EH98" s="0"/>
      <c r="EI98" s="109"/>
      <c r="EK98" s="139" t="n">
        <v>19440</v>
      </c>
      <c r="EM98" s="140" t="n">
        <v>0</v>
      </c>
      <c r="EN98" s="140" t="n">
        <v>0</v>
      </c>
      <c r="EO98" s="140" t="n">
        <v>0</v>
      </c>
      <c r="EP98" s="140" t="n">
        <v>0</v>
      </c>
      <c r="EQ98" s="140" t="n">
        <v>0</v>
      </c>
      <c r="ER98" s="140" t="n">
        <v>0</v>
      </c>
      <c r="ES98" s="140" t="n">
        <v>0</v>
      </c>
      <c r="ET98" s="140" t="n">
        <v>0</v>
      </c>
      <c r="EU98" s="140" t="n">
        <v>0</v>
      </c>
      <c r="EV98" s="140" t="n">
        <v>0</v>
      </c>
      <c r="EW98" s="140" t="n">
        <v>0</v>
      </c>
      <c r="EX98" s="140" t="n">
        <v>0</v>
      </c>
      <c r="EY98" s="140" t="n">
        <v>0</v>
      </c>
      <c r="EZ98" s="140" t="n">
        <v>0</v>
      </c>
      <c r="FA98" s="140" t="n">
        <v>0</v>
      </c>
      <c r="FB98" s="140" t="n">
        <v>0</v>
      </c>
      <c r="FC98" s="140" t="n">
        <v>0</v>
      </c>
      <c r="FD98" s="140" t="n">
        <v>0</v>
      </c>
      <c r="FE98" s="140" t="n">
        <v>0</v>
      </c>
      <c r="FF98" s="140" t="n">
        <v>0</v>
      </c>
      <c r="FG98" s="140" t="n">
        <v>0</v>
      </c>
      <c r="FH98" s="140" t="n">
        <v>0</v>
      </c>
      <c r="FI98" s="140" t="n">
        <v>0</v>
      </c>
      <c r="FJ98" s="140" t="n">
        <v>0</v>
      </c>
      <c r="FK98" s="140" t="n">
        <v>0</v>
      </c>
      <c r="FL98" s="140" t="n">
        <v>0</v>
      </c>
      <c r="FM98" s="140" t="n">
        <v>0</v>
      </c>
      <c r="FN98" s="140" t="n">
        <v>0</v>
      </c>
      <c r="FO98" s="140" t="n">
        <v>0</v>
      </c>
      <c r="FP98" s="140" t="n">
        <v>0</v>
      </c>
      <c r="FQ98" s="140" t="n">
        <v>0</v>
      </c>
      <c r="FR98" s="140" t="n">
        <v>0</v>
      </c>
      <c r="FS98" s="140" t="n">
        <v>0</v>
      </c>
      <c r="FT98" s="140" t="n">
        <v>0</v>
      </c>
      <c r="FU98" s="140" t="n">
        <v>0</v>
      </c>
      <c r="FV98" s="140" t="n">
        <v>0</v>
      </c>
      <c r="FW98" s="140" t="n">
        <v>0</v>
      </c>
      <c r="FX98" s="140" t="n">
        <v>0</v>
      </c>
      <c r="FY98" s="140" t="n">
        <v>0</v>
      </c>
      <c r="FZ98" s="140" t="n">
        <v>0</v>
      </c>
      <c r="GA98" s="140" t="n">
        <v>0</v>
      </c>
      <c r="GB98" s="140" t="n">
        <v>0</v>
      </c>
      <c r="GC98" s="140" t="n">
        <v>0</v>
      </c>
      <c r="GD98" s="140" t="n">
        <v>0</v>
      </c>
      <c r="GE98" s="140" t="n">
        <v>0</v>
      </c>
      <c r="GF98" s="140" t="n">
        <v>0</v>
      </c>
      <c r="GG98" s="140" t="n">
        <v>0</v>
      </c>
      <c r="GH98" s="140" t="n">
        <v>0</v>
      </c>
      <c r="GI98" s="140" t="n">
        <v>0</v>
      </c>
      <c r="GJ98" s="140" t="n">
        <v>0</v>
      </c>
      <c r="GK98" s="140" t="n">
        <v>0</v>
      </c>
      <c r="GL98" s="140" t="n">
        <v>0</v>
      </c>
      <c r="GM98" s="140" t="n">
        <v>0</v>
      </c>
      <c r="GN98" s="140" t="n">
        <v>0</v>
      </c>
      <c r="GO98" s="140" t="n">
        <v>0</v>
      </c>
      <c r="GP98" s="140" t="n">
        <v>0</v>
      </c>
      <c r="GQ98" s="140" t="n">
        <v>0</v>
      </c>
      <c r="GR98" s="140" t="n">
        <v>0</v>
      </c>
      <c r="GS98" s="140" t="n">
        <v>0</v>
      </c>
      <c r="GT98" s="140" t="n">
        <v>0</v>
      </c>
      <c r="GU98" s="140" t="n">
        <v>0</v>
      </c>
      <c r="GV98" s="140" t="n">
        <v>0</v>
      </c>
      <c r="GW98" s="140" t="n">
        <v>0</v>
      </c>
      <c r="GX98" s="140" t="n">
        <v>0</v>
      </c>
      <c r="GY98" s="140" t="n">
        <v>0</v>
      </c>
      <c r="GZ98" s="140" t="n">
        <v>0</v>
      </c>
      <c r="HA98" s="140" t="n">
        <v>0</v>
      </c>
      <c r="HB98" s="140" t="n">
        <v>0</v>
      </c>
      <c r="HC98" s="140" t="n">
        <v>0</v>
      </c>
      <c r="HD98" s="140" t="n">
        <v>0</v>
      </c>
      <c r="HE98" s="140" t="n">
        <v>0</v>
      </c>
      <c r="HF98" s="140" t="n">
        <v>0</v>
      </c>
      <c r="HG98" s="140" t="n">
        <v>0</v>
      </c>
      <c r="HH98" s="140" t="n">
        <v>0</v>
      </c>
      <c r="HI98" s="140" t="n">
        <v>0</v>
      </c>
      <c r="HJ98" s="140" t="n">
        <v>0</v>
      </c>
      <c r="HK98" s="140" t="n">
        <v>0</v>
      </c>
      <c r="HL98" s="140" t="n">
        <v>0</v>
      </c>
      <c r="HM98" s="140" t="n">
        <v>0</v>
      </c>
      <c r="HN98" s="140" t="n">
        <v>0</v>
      </c>
      <c r="HO98" s="140" t="n">
        <v>0</v>
      </c>
      <c r="HP98" s="140" t="n">
        <v>0</v>
      </c>
      <c r="HQ98" s="140" t="n">
        <v>0</v>
      </c>
      <c r="HR98" s="140" t="n">
        <v>0</v>
      </c>
      <c r="HS98" s="140" t="n">
        <v>0</v>
      </c>
      <c r="HT98" s="140" t="n">
        <v>0</v>
      </c>
      <c r="HU98" s="140" t="n">
        <v>0</v>
      </c>
      <c r="HV98" s="140" t="n">
        <v>0</v>
      </c>
      <c r="HW98" s="140" t="n">
        <v>0</v>
      </c>
      <c r="HX98" s="140" t="n">
        <v>0</v>
      </c>
      <c r="HY98" s="140" t="n">
        <v>0</v>
      </c>
      <c r="HZ98" s="140" t="n">
        <v>0</v>
      </c>
      <c r="IA98" s="140" t="n">
        <v>0</v>
      </c>
      <c r="IB98" s="140" t="n">
        <v>0</v>
      </c>
      <c r="IC98" s="140" t="n">
        <v>0</v>
      </c>
      <c r="ID98" s="140" t="n">
        <v>0</v>
      </c>
      <c r="IE98" s="140" t="n">
        <v>0</v>
      </c>
      <c r="IF98" s="140" t="n">
        <v>0</v>
      </c>
      <c r="IG98" s="140" t="n">
        <v>0</v>
      </c>
      <c r="IH98" s="140" t="n">
        <v>0</v>
      </c>
      <c r="II98" s="140" t="n">
        <v>0</v>
      </c>
      <c r="IJ98" s="140" t="n">
        <v>0</v>
      </c>
      <c r="IK98" s="140" t="n">
        <v>0</v>
      </c>
      <c r="IL98" s="140" t="n">
        <v>0</v>
      </c>
      <c r="IM98" s="140" t="n">
        <v>0</v>
      </c>
      <c r="IN98" s="140" t="n">
        <v>0</v>
      </c>
      <c r="IO98" s="140" t="n">
        <v>0</v>
      </c>
      <c r="IP98" s="140" t="n">
        <v>0</v>
      </c>
      <c r="IQ98" s="140" t="n">
        <v>0</v>
      </c>
      <c r="IR98" s="140" t="n">
        <v>0</v>
      </c>
      <c r="IS98" s="140" t="n">
        <v>0</v>
      </c>
      <c r="IT98" s="140" t="n">
        <v>0</v>
      </c>
      <c r="IU98" s="140" t="n">
        <v>0</v>
      </c>
      <c r="IV98" s="140" t="n">
        <v>0</v>
      </c>
      <c r="IW98" s="140" t="n">
        <v>0</v>
      </c>
      <c r="IX98" s="140" t="n">
        <v>0</v>
      </c>
      <c r="IY98" s="140" t="n">
        <v>0</v>
      </c>
      <c r="IZ98" s="140" t="n">
        <v>0</v>
      </c>
      <c r="JA98" s="140" t="n">
        <v>0</v>
      </c>
      <c r="JB98" s="140" t="n">
        <v>0</v>
      </c>
      <c r="JC98" s="140" t="n">
        <v>0</v>
      </c>
      <c r="JD98" s="140" t="n">
        <v>0</v>
      </c>
      <c r="JE98" s="140" t="n">
        <v>0</v>
      </c>
      <c r="JF98" s="140" t="n">
        <v>0</v>
      </c>
      <c r="JG98" s="140" t="n">
        <v>0</v>
      </c>
      <c r="JH98" s="140" t="n">
        <v>0</v>
      </c>
      <c r="JI98" s="140" t="n">
        <v>0</v>
      </c>
      <c r="JJ98" s="140" t="n">
        <v>0</v>
      </c>
      <c r="JK98" s="140" t="n">
        <v>0</v>
      </c>
      <c r="JL98" s="140" t="n">
        <v>0</v>
      </c>
      <c r="JM98" s="140" t="n">
        <v>0</v>
      </c>
      <c r="JN98" s="140" t="n">
        <v>0</v>
      </c>
      <c r="JO98" s="140" t="n">
        <v>0</v>
      </c>
      <c r="JP98" s="140" t="n">
        <v>0</v>
      </c>
    </row>
    <row r="99" customFormat="false" ht="14.9" hidden="false" customHeight="false" outlineLevel="0" collapsed="false">
      <c r="A99" s="76"/>
      <c r="B99" s="76"/>
      <c r="C99" s="76"/>
      <c r="D99" s="76"/>
      <c r="E99" s="76" t="s">
        <v>135</v>
      </c>
      <c r="F99" s="141" t="n">
        <v>0</v>
      </c>
      <c r="G99" s="141" t="n">
        <v>10000</v>
      </c>
      <c r="H99" s="141" t="n">
        <v>14723.0157</v>
      </c>
      <c r="I99" s="141" t="n">
        <v>0</v>
      </c>
      <c r="J99" s="141" t="n">
        <v>5000</v>
      </c>
      <c r="K99" s="141" t="n">
        <v>11000</v>
      </c>
      <c r="L99" s="141" t="n">
        <v>0</v>
      </c>
      <c r="M99" s="141" t="n">
        <v>0</v>
      </c>
      <c r="N99" s="141" t="n">
        <v>3500</v>
      </c>
      <c r="O99" s="141" t="n">
        <v>7725</v>
      </c>
      <c r="P99" s="141" t="n">
        <v>0</v>
      </c>
      <c r="Q99" s="141" t="n">
        <v>2508.05</v>
      </c>
      <c r="R99" s="141" t="n">
        <v>0</v>
      </c>
      <c r="S99" s="141" t="n">
        <v>0</v>
      </c>
      <c r="T99" s="141" t="n">
        <v>0</v>
      </c>
      <c r="U99" s="141" t="n">
        <v>7000</v>
      </c>
      <c r="V99" s="141"/>
      <c r="W99" s="141" t="n">
        <v>6998.85</v>
      </c>
      <c r="X99" s="141"/>
      <c r="Y99" s="141" t="n">
        <v>0</v>
      </c>
      <c r="Z99" s="141" t="n">
        <v>0</v>
      </c>
      <c r="AA99" s="141" t="n">
        <v>4339.6166</v>
      </c>
      <c r="AB99" s="141" t="n">
        <v>0</v>
      </c>
      <c r="AC99" s="141" t="n">
        <v>0</v>
      </c>
      <c r="AD99" s="141" t="n">
        <v>1957</v>
      </c>
      <c r="AE99" s="141" t="n">
        <v>0</v>
      </c>
      <c r="AF99" s="141" t="n">
        <v>0</v>
      </c>
      <c r="AG99" s="141" t="n">
        <v>2801.6</v>
      </c>
      <c r="AH99" s="141" t="n">
        <v>0</v>
      </c>
      <c r="AI99" s="141" t="n">
        <v>0</v>
      </c>
      <c r="AJ99" s="141" t="n">
        <v>0</v>
      </c>
      <c r="AK99" s="141" t="n">
        <v>0</v>
      </c>
      <c r="AL99" s="141" t="n">
        <v>0</v>
      </c>
      <c r="AM99" s="141" t="n">
        <v>0</v>
      </c>
      <c r="AN99" s="141" t="n">
        <v>0</v>
      </c>
      <c r="AO99" s="141" t="n">
        <v>0</v>
      </c>
      <c r="AP99" s="141" t="n">
        <v>2500</v>
      </c>
      <c r="AQ99" s="141" t="n">
        <v>0</v>
      </c>
      <c r="AR99" s="141" t="n">
        <v>0</v>
      </c>
      <c r="AS99" s="141" t="n">
        <v>0</v>
      </c>
      <c r="AT99" s="141" t="n">
        <v>0</v>
      </c>
      <c r="AU99" s="141" t="n">
        <v>0</v>
      </c>
      <c r="AV99" s="141" t="n">
        <v>2500</v>
      </c>
      <c r="AW99" s="141" t="n">
        <v>0</v>
      </c>
      <c r="AX99" s="141" t="n">
        <v>0</v>
      </c>
      <c r="AY99" s="141" t="n">
        <v>0</v>
      </c>
      <c r="AZ99" s="141" t="n">
        <v>0</v>
      </c>
      <c r="BA99" s="141" t="n">
        <v>5000</v>
      </c>
      <c r="BB99" s="141" t="n">
        <v>10000</v>
      </c>
      <c r="BC99" s="141" t="n">
        <v>0</v>
      </c>
      <c r="BD99" s="141" t="n">
        <v>0</v>
      </c>
      <c r="BE99" s="141" t="n">
        <v>0</v>
      </c>
      <c r="BF99" s="141" t="n">
        <v>8514.7319</v>
      </c>
      <c r="BG99" s="141" t="n">
        <v>8000</v>
      </c>
      <c r="BH99" s="141" t="n">
        <v>0</v>
      </c>
      <c r="BI99" s="141" t="n">
        <v>0</v>
      </c>
      <c r="BJ99" s="141" t="n">
        <v>0</v>
      </c>
      <c r="BK99" s="141" t="n">
        <v>0</v>
      </c>
      <c r="BL99" s="141" t="n">
        <v>0</v>
      </c>
      <c r="BM99" s="141" t="n">
        <v>0</v>
      </c>
      <c r="BN99" s="141" t="n">
        <v>8988.5525</v>
      </c>
      <c r="BO99" s="141" t="n">
        <v>1200</v>
      </c>
      <c r="BP99" s="141" t="n">
        <v>133.9</v>
      </c>
      <c r="BQ99" s="141" t="n">
        <v>0</v>
      </c>
      <c r="BR99" s="141" t="n">
        <v>0</v>
      </c>
      <c r="BS99" s="141" t="n">
        <v>0</v>
      </c>
      <c r="BT99" s="141" t="n">
        <v>800</v>
      </c>
      <c r="BU99" s="141" t="n">
        <v>0</v>
      </c>
      <c r="BV99" s="141" t="n">
        <v>0</v>
      </c>
      <c r="BW99" s="141" t="n">
        <v>0</v>
      </c>
      <c r="BX99" s="141" t="n">
        <v>0</v>
      </c>
      <c r="BY99" s="141" t="n">
        <v>0</v>
      </c>
      <c r="BZ99" s="141" t="n">
        <v>0</v>
      </c>
      <c r="CA99" s="141" t="n">
        <v>7500</v>
      </c>
      <c r="CB99" s="141" t="n">
        <v>0</v>
      </c>
      <c r="CC99" s="141" t="n">
        <v>0</v>
      </c>
      <c r="CD99" s="141" t="n">
        <v>0</v>
      </c>
      <c r="CE99" s="141" t="n">
        <v>14500</v>
      </c>
      <c r="CF99" s="141" t="n">
        <v>0</v>
      </c>
      <c r="CG99" s="141" t="n">
        <v>5168.54</v>
      </c>
      <c r="CH99" s="141" t="n">
        <v>0</v>
      </c>
      <c r="CI99" s="141" t="n">
        <v>4280.3607</v>
      </c>
      <c r="CJ99" s="141" t="n">
        <v>9332.5725</v>
      </c>
      <c r="CK99" s="141" t="n">
        <v>3000</v>
      </c>
      <c r="CL99" s="141" t="n">
        <v>2051</v>
      </c>
      <c r="CM99" s="141" t="n">
        <v>0</v>
      </c>
      <c r="CN99" s="141" t="n">
        <v>0</v>
      </c>
      <c r="CO99" s="141" t="n">
        <v>0</v>
      </c>
      <c r="CP99" s="141" t="n">
        <v>5000</v>
      </c>
      <c r="CQ99" s="141" t="n">
        <v>0</v>
      </c>
      <c r="CR99" s="141" t="n">
        <v>0</v>
      </c>
      <c r="CS99" s="141" t="n">
        <v>8000</v>
      </c>
      <c r="CT99" s="141" t="n">
        <v>0</v>
      </c>
      <c r="CU99" s="141" t="n">
        <v>10000</v>
      </c>
      <c r="CV99" s="141" t="n">
        <v>0</v>
      </c>
      <c r="CW99" s="141" t="n">
        <v>0</v>
      </c>
      <c r="CX99" s="141" t="n">
        <v>0</v>
      </c>
      <c r="CY99" s="141" t="n">
        <v>0</v>
      </c>
      <c r="CZ99" s="141" t="n">
        <v>0</v>
      </c>
      <c r="DA99" s="141" t="n">
        <v>2400</v>
      </c>
      <c r="DB99" s="141" t="n">
        <v>0</v>
      </c>
      <c r="DC99" s="141" t="n">
        <v>4000</v>
      </c>
      <c r="DD99" s="141" t="n">
        <v>0</v>
      </c>
      <c r="DE99" s="141" t="n">
        <v>0</v>
      </c>
      <c r="DF99" s="141" t="n">
        <v>0</v>
      </c>
      <c r="DG99" s="141" t="n">
        <v>3500</v>
      </c>
      <c r="DH99" s="141" t="n">
        <v>0</v>
      </c>
      <c r="DI99" s="141" t="n">
        <v>0</v>
      </c>
      <c r="DJ99" s="141" t="n">
        <v>0</v>
      </c>
      <c r="DK99" s="141" t="n">
        <v>0</v>
      </c>
      <c r="DL99" s="141" t="n">
        <v>3500</v>
      </c>
      <c r="DM99" s="141" t="n">
        <v>0</v>
      </c>
      <c r="DN99" s="141" t="n">
        <v>0</v>
      </c>
      <c r="DO99" s="141" t="n">
        <v>800</v>
      </c>
      <c r="DP99" s="141" t="n">
        <v>2051</v>
      </c>
      <c r="DQ99" s="141" t="n">
        <v>0</v>
      </c>
      <c r="DR99" s="141" t="n">
        <v>0</v>
      </c>
      <c r="DS99" s="141" t="n">
        <v>0</v>
      </c>
      <c r="DT99" s="141" t="n">
        <v>0</v>
      </c>
      <c r="DU99" s="141" t="n">
        <v>0</v>
      </c>
      <c r="DV99" s="141" t="n">
        <v>0</v>
      </c>
      <c r="DW99" s="141"/>
      <c r="DX99" s="141" t="n">
        <v>2500</v>
      </c>
      <c r="DY99" s="141" t="n">
        <v>0</v>
      </c>
      <c r="DZ99" s="141" t="n">
        <v>0</v>
      </c>
      <c r="EA99" s="141" t="n">
        <v>5663.3417</v>
      </c>
      <c r="EB99" s="141" t="n">
        <v>13089.034</v>
      </c>
      <c r="EC99" s="141" t="n">
        <v>0</v>
      </c>
      <c r="ED99" s="141" t="n">
        <v>6672.2061</v>
      </c>
      <c r="EE99" s="141" t="n">
        <v>0</v>
      </c>
      <c r="EF99" s="141" t="n">
        <v>3000</v>
      </c>
      <c r="EG99" s="141" t="n">
        <v>4000</v>
      </c>
      <c r="EH99" s="0"/>
      <c r="EI99" s="109" t="n">
        <f aca="false">ROUND(SUM(F99:EG99),5)</f>
        <v>245198.3717</v>
      </c>
      <c r="EK99" s="139" t="n">
        <v>32200</v>
      </c>
      <c r="EM99" s="140" t="n">
        <v>0</v>
      </c>
      <c r="EN99" s="140" t="n">
        <v>0</v>
      </c>
      <c r="EO99" s="140" t="n">
        <v>0</v>
      </c>
      <c r="EP99" s="140" t="n">
        <v>0</v>
      </c>
      <c r="EQ99" s="140" t="n">
        <v>0</v>
      </c>
      <c r="ER99" s="140" t="n">
        <v>0</v>
      </c>
      <c r="ES99" s="140" t="n">
        <v>0</v>
      </c>
      <c r="ET99" s="140" t="n">
        <v>0</v>
      </c>
      <c r="EU99" s="140" t="n">
        <v>0</v>
      </c>
      <c r="EV99" s="140" t="n">
        <v>0</v>
      </c>
      <c r="EW99" s="140" t="n">
        <v>0</v>
      </c>
      <c r="EX99" s="140" t="n">
        <v>0</v>
      </c>
      <c r="EY99" s="140" t="n">
        <v>0</v>
      </c>
      <c r="EZ99" s="140" t="n">
        <v>0</v>
      </c>
      <c r="FA99" s="140" t="n">
        <v>0</v>
      </c>
      <c r="FB99" s="140" t="n">
        <v>0</v>
      </c>
      <c r="FC99" s="140" t="n">
        <v>0</v>
      </c>
      <c r="FD99" s="140" t="n">
        <v>0</v>
      </c>
      <c r="FE99" s="140" t="n">
        <v>0</v>
      </c>
      <c r="FF99" s="140" t="n">
        <v>0</v>
      </c>
      <c r="FG99" s="140" t="n">
        <v>0</v>
      </c>
      <c r="FH99" s="140" t="n">
        <v>0</v>
      </c>
      <c r="FI99" s="140" t="n">
        <v>0</v>
      </c>
      <c r="FJ99" s="140" t="n">
        <v>0</v>
      </c>
      <c r="FK99" s="140" t="n">
        <v>0</v>
      </c>
      <c r="FL99" s="140" t="n">
        <v>0</v>
      </c>
      <c r="FM99" s="140" t="n">
        <v>0</v>
      </c>
      <c r="FN99" s="140" t="n">
        <v>0</v>
      </c>
      <c r="FO99" s="140" t="n">
        <v>0</v>
      </c>
      <c r="FP99" s="140" t="n">
        <v>0</v>
      </c>
      <c r="FQ99" s="140" t="n">
        <v>0</v>
      </c>
      <c r="FR99" s="140" t="n">
        <v>0</v>
      </c>
      <c r="FS99" s="140" t="n">
        <v>0</v>
      </c>
      <c r="FT99" s="140" t="n">
        <v>0</v>
      </c>
      <c r="FU99" s="140" t="n">
        <v>0</v>
      </c>
      <c r="FV99" s="140" t="n">
        <v>0</v>
      </c>
      <c r="FW99" s="140" t="n">
        <v>0</v>
      </c>
      <c r="FX99" s="140" t="n">
        <v>0</v>
      </c>
      <c r="FY99" s="140" t="n">
        <v>0</v>
      </c>
      <c r="FZ99" s="140" t="n">
        <v>0</v>
      </c>
      <c r="GA99" s="140" t="n">
        <v>0</v>
      </c>
      <c r="GB99" s="140" t="n">
        <v>0</v>
      </c>
      <c r="GC99" s="140" t="n">
        <v>0</v>
      </c>
      <c r="GD99" s="140" t="n">
        <v>0</v>
      </c>
      <c r="GE99" s="140" t="n">
        <v>0</v>
      </c>
      <c r="GF99" s="140" t="n">
        <v>0</v>
      </c>
      <c r="GG99" s="140" t="n">
        <v>0</v>
      </c>
      <c r="GH99" s="140" t="n">
        <v>0</v>
      </c>
      <c r="GI99" s="140" t="n">
        <v>0</v>
      </c>
      <c r="GJ99" s="140" t="n">
        <v>0</v>
      </c>
      <c r="GK99" s="140" t="n">
        <v>0</v>
      </c>
      <c r="GL99" s="140" t="n">
        <v>0</v>
      </c>
      <c r="GM99" s="140" t="n">
        <v>0</v>
      </c>
      <c r="GN99" s="140" t="n">
        <v>0</v>
      </c>
      <c r="GO99" s="140" t="n">
        <v>0</v>
      </c>
      <c r="GP99" s="140" t="n">
        <v>0</v>
      </c>
      <c r="GQ99" s="140" t="n">
        <v>0</v>
      </c>
      <c r="GR99" s="140" t="n">
        <v>0</v>
      </c>
      <c r="GS99" s="140" t="n">
        <v>0</v>
      </c>
      <c r="GT99" s="140" t="n">
        <v>0</v>
      </c>
      <c r="GU99" s="140" t="n">
        <v>0</v>
      </c>
      <c r="GV99" s="140" t="n">
        <v>0</v>
      </c>
      <c r="GW99" s="140" t="n">
        <v>0</v>
      </c>
      <c r="GX99" s="140" t="n">
        <v>0</v>
      </c>
      <c r="GY99" s="140" t="n">
        <v>0</v>
      </c>
      <c r="GZ99" s="140" t="n">
        <v>0</v>
      </c>
      <c r="HA99" s="140" t="n">
        <v>0</v>
      </c>
      <c r="HB99" s="140" t="n">
        <v>0</v>
      </c>
      <c r="HC99" s="140" t="n">
        <v>0</v>
      </c>
      <c r="HD99" s="140" t="n">
        <v>0</v>
      </c>
      <c r="HE99" s="140" t="n">
        <v>0</v>
      </c>
      <c r="HF99" s="140" t="n">
        <v>0</v>
      </c>
      <c r="HG99" s="140" t="n">
        <v>0</v>
      </c>
      <c r="HH99" s="140" t="n">
        <v>0</v>
      </c>
      <c r="HI99" s="140" t="n">
        <v>0</v>
      </c>
      <c r="HJ99" s="140" t="n">
        <v>0</v>
      </c>
      <c r="HK99" s="140" t="n">
        <v>0</v>
      </c>
      <c r="HL99" s="140" t="n">
        <v>0</v>
      </c>
      <c r="HM99" s="140" t="n">
        <v>0</v>
      </c>
      <c r="HN99" s="140" t="n">
        <v>0</v>
      </c>
      <c r="HO99" s="140" t="n">
        <v>0</v>
      </c>
      <c r="HP99" s="140" t="n">
        <v>0</v>
      </c>
      <c r="HQ99" s="140" t="n">
        <v>0</v>
      </c>
      <c r="HR99" s="140" t="n">
        <v>0</v>
      </c>
      <c r="HS99" s="140" t="n">
        <v>0</v>
      </c>
      <c r="HT99" s="140" t="n">
        <v>0</v>
      </c>
      <c r="HU99" s="140" t="n">
        <v>0</v>
      </c>
      <c r="HV99" s="140" t="n">
        <v>0</v>
      </c>
      <c r="HW99" s="140" t="n">
        <v>0</v>
      </c>
      <c r="HX99" s="140" t="n">
        <v>0</v>
      </c>
      <c r="HY99" s="140" t="n">
        <v>0</v>
      </c>
      <c r="HZ99" s="140" t="n">
        <v>0</v>
      </c>
      <c r="IA99" s="140" t="n">
        <v>0</v>
      </c>
      <c r="IB99" s="140" t="n">
        <v>0</v>
      </c>
      <c r="IC99" s="140" t="n">
        <v>0</v>
      </c>
      <c r="ID99" s="140" t="n">
        <v>0</v>
      </c>
      <c r="IE99" s="140" t="n">
        <v>0</v>
      </c>
      <c r="IF99" s="140" t="n">
        <v>0</v>
      </c>
      <c r="IG99" s="140" t="n">
        <v>0</v>
      </c>
      <c r="IH99" s="140" t="n">
        <v>0</v>
      </c>
      <c r="II99" s="140" t="n">
        <v>0</v>
      </c>
      <c r="IJ99" s="140" t="n">
        <v>0</v>
      </c>
      <c r="IK99" s="140" t="n">
        <v>0</v>
      </c>
      <c r="IL99" s="140" t="n">
        <v>0</v>
      </c>
      <c r="IM99" s="140" t="n">
        <v>0</v>
      </c>
      <c r="IN99" s="140" t="n">
        <v>0</v>
      </c>
      <c r="IO99" s="140" t="n">
        <v>0</v>
      </c>
      <c r="IP99" s="140" t="n">
        <v>0</v>
      </c>
      <c r="IQ99" s="140" t="n">
        <v>0</v>
      </c>
      <c r="IR99" s="140" t="n">
        <v>0</v>
      </c>
      <c r="IS99" s="140" t="n">
        <v>0</v>
      </c>
      <c r="IT99" s="140" t="n">
        <v>0</v>
      </c>
      <c r="IU99" s="140" t="n">
        <v>0</v>
      </c>
      <c r="IV99" s="140" t="n">
        <v>0</v>
      </c>
      <c r="IW99" s="140" t="n">
        <v>0</v>
      </c>
      <c r="IX99" s="140" t="n">
        <v>0</v>
      </c>
      <c r="IY99" s="140" t="n">
        <v>0</v>
      </c>
      <c r="IZ99" s="140" t="n">
        <v>0</v>
      </c>
      <c r="JA99" s="140" t="n">
        <v>0</v>
      </c>
      <c r="JB99" s="140" t="n">
        <v>0</v>
      </c>
      <c r="JC99" s="140" t="n">
        <v>0</v>
      </c>
      <c r="JD99" s="140" t="n">
        <v>0</v>
      </c>
      <c r="JE99" s="140" t="n">
        <v>0</v>
      </c>
      <c r="JF99" s="140" t="n">
        <v>0</v>
      </c>
      <c r="JG99" s="140" t="n">
        <v>0</v>
      </c>
      <c r="JH99" s="140" t="n">
        <v>0</v>
      </c>
      <c r="JI99" s="140" t="n">
        <v>0</v>
      </c>
      <c r="JJ99" s="140" t="n">
        <v>0</v>
      </c>
      <c r="JK99" s="140" t="n">
        <v>0</v>
      </c>
      <c r="JL99" s="140" t="n">
        <v>0</v>
      </c>
      <c r="JM99" s="140" t="n">
        <v>0</v>
      </c>
      <c r="JN99" s="140" t="n">
        <v>0</v>
      </c>
      <c r="JO99" s="140" t="n">
        <v>0</v>
      </c>
      <c r="JP99" s="140" t="n">
        <v>0</v>
      </c>
    </row>
    <row r="100" customFormat="false" ht="14.9" hidden="false" customHeight="false" outlineLevel="0" collapsed="false">
      <c r="A100" s="76"/>
      <c r="B100" s="76"/>
      <c r="C100" s="76"/>
      <c r="D100" s="76"/>
      <c r="E100" s="76" t="s">
        <v>136</v>
      </c>
      <c r="F100" s="141" t="n">
        <v>0</v>
      </c>
      <c r="G100" s="141" t="n">
        <v>0</v>
      </c>
      <c r="H100" s="141" t="n">
        <v>0</v>
      </c>
      <c r="I100" s="141" t="n">
        <v>0</v>
      </c>
      <c r="J100" s="141" t="n">
        <v>0</v>
      </c>
      <c r="K100" s="141" t="n">
        <v>0</v>
      </c>
      <c r="L100" s="141" t="n">
        <v>0</v>
      </c>
      <c r="M100" s="141" t="n">
        <v>0</v>
      </c>
      <c r="N100" s="141" t="n">
        <v>0</v>
      </c>
      <c r="O100" s="141" t="n">
        <v>0</v>
      </c>
      <c r="P100" s="141" t="n">
        <v>0</v>
      </c>
      <c r="Q100" s="141" t="n">
        <v>0</v>
      </c>
      <c r="R100" s="141" t="n">
        <v>0</v>
      </c>
      <c r="S100" s="141" t="n">
        <v>0</v>
      </c>
      <c r="T100" s="141" t="n">
        <v>0</v>
      </c>
      <c r="U100" s="141" t="n">
        <v>0</v>
      </c>
      <c r="V100" s="141" t="n">
        <v>0</v>
      </c>
      <c r="W100" s="141" t="n">
        <v>0</v>
      </c>
      <c r="X100" s="141" t="n">
        <v>0</v>
      </c>
      <c r="Y100" s="141" t="n">
        <v>0</v>
      </c>
      <c r="Z100" s="141" t="n">
        <v>0</v>
      </c>
      <c r="AA100" s="141" t="n">
        <v>0</v>
      </c>
      <c r="AB100" s="141" t="n">
        <v>0</v>
      </c>
      <c r="AC100" s="141" t="n">
        <v>0</v>
      </c>
      <c r="AD100" s="141" t="n">
        <v>0</v>
      </c>
      <c r="AE100" s="141" t="n">
        <v>0</v>
      </c>
      <c r="AF100" s="141" t="n">
        <v>0</v>
      </c>
      <c r="AG100" s="141" t="n">
        <v>0</v>
      </c>
      <c r="AH100" s="141" t="n">
        <v>0</v>
      </c>
      <c r="AI100" s="141" t="n">
        <v>0</v>
      </c>
      <c r="AJ100" s="141" t="n">
        <v>0</v>
      </c>
      <c r="AK100" s="141" t="n">
        <v>0</v>
      </c>
      <c r="AL100" s="141" t="n">
        <v>0</v>
      </c>
      <c r="AM100" s="141" t="n">
        <v>0</v>
      </c>
      <c r="AN100" s="141" t="n">
        <v>0</v>
      </c>
      <c r="AO100" s="141" t="n">
        <v>0</v>
      </c>
      <c r="AP100" s="141" t="n">
        <v>0</v>
      </c>
      <c r="AQ100" s="141" t="n">
        <v>0</v>
      </c>
      <c r="AR100" s="141" t="n">
        <v>0</v>
      </c>
      <c r="AS100" s="141" t="n">
        <v>0</v>
      </c>
      <c r="AT100" s="141" t="n">
        <v>0</v>
      </c>
      <c r="AU100" s="141" t="n">
        <v>0</v>
      </c>
      <c r="AV100" s="141" t="n">
        <v>0</v>
      </c>
      <c r="AW100" s="141" t="n">
        <v>0</v>
      </c>
      <c r="AX100" s="141" t="n">
        <v>0</v>
      </c>
      <c r="AY100" s="141" t="n">
        <v>0</v>
      </c>
      <c r="AZ100" s="141" t="n">
        <v>0</v>
      </c>
      <c r="BA100" s="141" t="n">
        <v>0</v>
      </c>
      <c r="BB100" s="141" t="n">
        <v>0</v>
      </c>
      <c r="BC100" s="141" t="n">
        <v>0</v>
      </c>
      <c r="BD100" s="141" t="n">
        <v>0</v>
      </c>
      <c r="BE100" s="141" t="n">
        <v>0</v>
      </c>
      <c r="BF100" s="141" t="n">
        <v>0</v>
      </c>
      <c r="BG100" s="141" t="n">
        <v>0</v>
      </c>
      <c r="BH100" s="141" t="n">
        <v>0</v>
      </c>
      <c r="BI100" s="141" t="n">
        <v>0</v>
      </c>
      <c r="BJ100" s="141" t="n">
        <v>0</v>
      </c>
      <c r="BK100" s="141" t="n">
        <v>0</v>
      </c>
      <c r="BL100" s="141" t="n">
        <v>0</v>
      </c>
      <c r="BM100" s="141" t="n">
        <v>0</v>
      </c>
      <c r="BN100" s="141" t="n">
        <v>0</v>
      </c>
      <c r="BO100" s="141" t="n">
        <v>0</v>
      </c>
      <c r="BP100" s="141" t="n">
        <v>0</v>
      </c>
      <c r="BQ100" s="141" t="n">
        <v>0</v>
      </c>
      <c r="BR100" s="141" t="n">
        <v>0</v>
      </c>
      <c r="BS100" s="141" t="n">
        <v>0</v>
      </c>
      <c r="BT100" s="141" t="n">
        <v>0</v>
      </c>
      <c r="BU100" s="141" t="n">
        <v>0</v>
      </c>
      <c r="BV100" s="141" t="n">
        <v>0</v>
      </c>
      <c r="BW100" s="141" t="n">
        <v>0</v>
      </c>
      <c r="BX100" s="141" t="n">
        <v>0</v>
      </c>
      <c r="BY100" s="141" t="n">
        <v>0</v>
      </c>
      <c r="BZ100" s="141" t="n">
        <v>0</v>
      </c>
      <c r="CA100" s="141" t="n">
        <v>0</v>
      </c>
      <c r="CB100" s="141" t="n">
        <v>0</v>
      </c>
      <c r="CC100" s="141" t="n">
        <v>0</v>
      </c>
      <c r="CD100" s="141" t="n">
        <v>0</v>
      </c>
      <c r="CE100" s="141" t="n">
        <v>0</v>
      </c>
      <c r="CF100" s="141" t="n">
        <v>0</v>
      </c>
      <c r="CG100" s="141" t="n">
        <v>0</v>
      </c>
      <c r="CH100" s="141" t="n">
        <v>0</v>
      </c>
      <c r="CI100" s="141" t="n">
        <v>0</v>
      </c>
      <c r="CJ100" s="141" t="n">
        <v>0</v>
      </c>
      <c r="CK100" s="141" t="n">
        <v>0</v>
      </c>
      <c r="CL100" s="141" t="n">
        <v>0</v>
      </c>
      <c r="CM100" s="141" t="n">
        <v>0</v>
      </c>
      <c r="CN100" s="141" t="n">
        <v>0</v>
      </c>
      <c r="CO100" s="141" t="n">
        <v>0</v>
      </c>
      <c r="CP100" s="141" t="n">
        <v>0</v>
      </c>
      <c r="CQ100" s="141" t="n">
        <v>0</v>
      </c>
      <c r="CR100" s="141" t="n">
        <v>0</v>
      </c>
      <c r="CS100" s="141" t="n">
        <v>0</v>
      </c>
      <c r="CT100" s="141" t="n">
        <v>0</v>
      </c>
      <c r="CU100" s="141" t="n">
        <v>0</v>
      </c>
      <c r="CV100" s="141" t="n">
        <v>0</v>
      </c>
      <c r="CW100" s="141" t="n">
        <v>0</v>
      </c>
      <c r="CX100" s="141" t="n">
        <v>0</v>
      </c>
      <c r="CY100" s="141" t="n">
        <v>0</v>
      </c>
      <c r="CZ100" s="141" t="n">
        <v>0</v>
      </c>
      <c r="DA100" s="141" t="n">
        <v>0</v>
      </c>
      <c r="DB100" s="141" t="n">
        <v>0</v>
      </c>
      <c r="DC100" s="141" t="n">
        <v>0</v>
      </c>
      <c r="DD100" s="141" t="n">
        <v>0</v>
      </c>
      <c r="DE100" s="141" t="n">
        <v>0</v>
      </c>
      <c r="DF100" s="141" t="n">
        <v>0</v>
      </c>
      <c r="DG100" s="141" t="n">
        <v>0</v>
      </c>
      <c r="DH100" s="141" t="n">
        <v>0</v>
      </c>
      <c r="DI100" s="141" t="n">
        <v>0</v>
      </c>
      <c r="DJ100" s="141" t="n">
        <v>0</v>
      </c>
      <c r="DK100" s="141" t="n">
        <v>0</v>
      </c>
      <c r="DL100" s="141" t="n">
        <v>0</v>
      </c>
      <c r="DM100" s="141" t="n">
        <v>0</v>
      </c>
      <c r="DN100" s="141" t="n">
        <v>0</v>
      </c>
      <c r="DO100" s="141" t="n">
        <v>0</v>
      </c>
      <c r="DP100" s="141" t="n">
        <v>0</v>
      </c>
      <c r="DQ100" s="141" t="n">
        <v>0</v>
      </c>
      <c r="DR100" s="141" t="n">
        <v>0</v>
      </c>
      <c r="DS100" s="141" t="n">
        <v>0</v>
      </c>
      <c r="DT100" s="141" t="n">
        <v>0</v>
      </c>
      <c r="DU100" s="141" t="n">
        <v>0</v>
      </c>
      <c r="DV100" s="141" t="n">
        <v>0</v>
      </c>
      <c r="DW100" s="141" t="n">
        <v>0</v>
      </c>
      <c r="DX100" s="141" t="n">
        <v>0</v>
      </c>
      <c r="DY100" s="141" t="n">
        <v>0</v>
      </c>
      <c r="DZ100" s="141" t="n">
        <v>0</v>
      </c>
      <c r="EA100" s="141" t="n">
        <v>0</v>
      </c>
      <c r="EB100" s="141" t="n">
        <v>0</v>
      </c>
      <c r="EC100" s="141" t="n">
        <v>0</v>
      </c>
      <c r="ED100" s="141" t="n">
        <v>0</v>
      </c>
      <c r="EE100" s="141" t="n">
        <v>0</v>
      </c>
      <c r="EF100" s="141" t="n">
        <v>0</v>
      </c>
      <c r="EG100" s="141" t="n">
        <v>0</v>
      </c>
      <c r="EH100" s="0"/>
      <c r="EI100" s="109" t="n">
        <f aca="false">ROUND(SUM(F100:EG100),5)</f>
        <v>0</v>
      </c>
      <c r="EK100" s="139" t="n">
        <v>79020.57</v>
      </c>
      <c r="EM100" s="140" t="n">
        <v>0</v>
      </c>
      <c r="EN100" s="140" t="n">
        <v>0</v>
      </c>
      <c r="EO100" s="140" t="n">
        <v>0</v>
      </c>
      <c r="EP100" s="140" t="n">
        <v>0</v>
      </c>
      <c r="EQ100" s="140" t="n">
        <v>0</v>
      </c>
      <c r="ER100" s="140" t="n">
        <v>0</v>
      </c>
      <c r="ES100" s="140" t="n">
        <v>0</v>
      </c>
      <c r="ET100" s="140" t="n">
        <v>0</v>
      </c>
      <c r="EU100" s="140" t="n">
        <v>0</v>
      </c>
      <c r="EV100" s="140" t="n">
        <v>0</v>
      </c>
      <c r="EW100" s="140" t="n">
        <v>0</v>
      </c>
      <c r="EX100" s="140" t="n">
        <v>0</v>
      </c>
      <c r="EY100" s="140" t="n">
        <v>0</v>
      </c>
      <c r="EZ100" s="140" t="n">
        <v>0</v>
      </c>
      <c r="FA100" s="140" t="n">
        <v>0</v>
      </c>
      <c r="FB100" s="140" t="n">
        <v>0</v>
      </c>
      <c r="FC100" s="140" t="n">
        <v>0</v>
      </c>
      <c r="FD100" s="140" t="n">
        <v>0</v>
      </c>
      <c r="FE100" s="140" t="n">
        <v>0</v>
      </c>
      <c r="FF100" s="140" t="n">
        <v>0</v>
      </c>
      <c r="FG100" s="140" t="n">
        <v>0</v>
      </c>
      <c r="FH100" s="140" t="n">
        <v>0</v>
      </c>
      <c r="FI100" s="140" t="n">
        <v>0</v>
      </c>
      <c r="FJ100" s="140" t="n">
        <v>0</v>
      </c>
      <c r="FK100" s="140" t="n">
        <v>0</v>
      </c>
      <c r="FL100" s="140" t="n">
        <v>0</v>
      </c>
      <c r="FM100" s="140" t="n">
        <v>0</v>
      </c>
      <c r="FN100" s="140" t="n">
        <v>0</v>
      </c>
      <c r="FO100" s="140" t="n">
        <v>0</v>
      </c>
      <c r="FP100" s="140" t="n">
        <v>0</v>
      </c>
      <c r="FQ100" s="140" t="n">
        <v>0</v>
      </c>
      <c r="FR100" s="140" t="n">
        <v>0</v>
      </c>
      <c r="FS100" s="140" t="n">
        <v>0</v>
      </c>
      <c r="FT100" s="140" t="n">
        <v>0</v>
      </c>
      <c r="FU100" s="140" t="n">
        <v>0</v>
      </c>
      <c r="FV100" s="140" t="n">
        <v>0</v>
      </c>
      <c r="FW100" s="140" t="n">
        <v>0</v>
      </c>
      <c r="FX100" s="140" t="n">
        <v>0</v>
      </c>
      <c r="FY100" s="140" t="n">
        <v>0</v>
      </c>
      <c r="FZ100" s="140" t="n">
        <v>0</v>
      </c>
      <c r="GA100" s="140" t="n">
        <v>0</v>
      </c>
      <c r="GB100" s="140" t="n">
        <v>0</v>
      </c>
      <c r="GC100" s="140" t="n">
        <v>0</v>
      </c>
      <c r="GD100" s="140" t="n">
        <v>0</v>
      </c>
      <c r="GE100" s="140" t="n">
        <v>0</v>
      </c>
      <c r="GF100" s="140" t="n">
        <v>0</v>
      </c>
      <c r="GG100" s="140" t="n">
        <v>0</v>
      </c>
      <c r="GH100" s="140" t="n">
        <v>0</v>
      </c>
      <c r="GI100" s="140" t="n">
        <v>0</v>
      </c>
      <c r="GJ100" s="140" t="n">
        <v>0</v>
      </c>
      <c r="GK100" s="140" t="n">
        <v>0</v>
      </c>
      <c r="GL100" s="140" t="n">
        <v>0</v>
      </c>
      <c r="GM100" s="140" t="n">
        <v>0</v>
      </c>
      <c r="GN100" s="140" t="n">
        <v>0</v>
      </c>
      <c r="GO100" s="140" t="n">
        <v>0</v>
      </c>
      <c r="GP100" s="140" t="n">
        <v>0</v>
      </c>
      <c r="GQ100" s="140" t="n">
        <v>0</v>
      </c>
      <c r="GR100" s="140" t="n">
        <v>0</v>
      </c>
      <c r="GS100" s="140" t="n">
        <v>0</v>
      </c>
      <c r="GT100" s="140" t="n">
        <v>0</v>
      </c>
      <c r="GU100" s="140" t="n">
        <v>0</v>
      </c>
      <c r="GV100" s="140" t="n">
        <v>0</v>
      </c>
      <c r="GW100" s="140" t="n">
        <v>0</v>
      </c>
      <c r="GX100" s="140" t="n">
        <v>0</v>
      </c>
      <c r="GY100" s="140" t="n">
        <v>0</v>
      </c>
      <c r="GZ100" s="140" t="n">
        <v>0</v>
      </c>
      <c r="HA100" s="140" t="n">
        <v>0</v>
      </c>
      <c r="HB100" s="140" t="n">
        <v>0</v>
      </c>
      <c r="HC100" s="140" t="n">
        <v>0</v>
      </c>
      <c r="HD100" s="140" t="n">
        <v>0</v>
      </c>
      <c r="HE100" s="140" t="n">
        <v>0</v>
      </c>
      <c r="HF100" s="140" t="n">
        <v>0</v>
      </c>
      <c r="HG100" s="140" t="n">
        <v>0</v>
      </c>
      <c r="HH100" s="140" t="n">
        <v>0</v>
      </c>
      <c r="HI100" s="140" t="n">
        <v>0</v>
      </c>
      <c r="HJ100" s="140" t="n">
        <v>0</v>
      </c>
      <c r="HK100" s="140" t="n">
        <v>0</v>
      </c>
      <c r="HL100" s="140" t="n">
        <v>0</v>
      </c>
      <c r="HM100" s="140" t="n">
        <v>0</v>
      </c>
      <c r="HN100" s="140" t="n">
        <v>0</v>
      </c>
      <c r="HO100" s="140" t="n">
        <v>0</v>
      </c>
      <c r="HP100" s="140" t="n">
        <v>0</v>
      </c>
      <c r="HQ100" s="140" t="n">
        <v>0</v>
      </c>
      <c r="HR100" s="140" t="n">
        <v>0</v>
      </c>
      <c r="HS100" s="140" t="n">
        <v>0</v>
      </c>
      <c r="HT100" s="140" t="n">
        <v>0</v>
      </c>
      <c r="HU100" s="140" t="n">
        <v>0</v>
      </c>
      <c r="HV100" s="140" t="n">
        <v>0</v>
      </c>
      <c r="HW100" s="140" t="n">
        <v>0</v>
      </c>
      <c r="HX100" s="140" t="n">
        <v>0</v>
      </c>
      <c r="HY100" s="140" t="n">
        <v>0</v>
      </c>
      <c r="HZ100" s="140" t="n">
        <v>0</v>
      </c>
      <c r="IA100" s="140" t="n">
        <v>0</v>
      </c>
      <c r="IB100" s="140" t="n">
        <v>0</v>
      </c>
      <c r="IC100" s="140" t="n">
        <v>0</v>
      </c>
      <c r="ID100" s="140" t="n">
        <v>0</v>
      </c>
      <c r="IE100" s="140" t="n">
        <v>0</v>
      </c>
      <c r="IF100" s="140" t="n">
        <v>0</v>
      </c>
      <c r="IG100" s="140" t="n">
        <v>0</v>
      </c>
      <c r="IH100" s="140" t="n">
        <v>0</v>
      </c>
      <c r="II100" s="140" t="n">
        <v>0</v>
      </c>
      <c r="IJ100" s="140" t="n">
        <v>0</v>
      </c>
      <c r="IK100" s="140" t="n">
        <v>0</v>
      </c>
      <c r="IL100" s="140" t="n">
        <v>0</v>
      </c>
      <c r="IM100" s="140" t="n">
        <v>0</v>
      </c>
      <c r="IN100" s="140" t="n">
        <v>0</v>
      </c>
      <c r="IO100" s="140" t="n">
        <v>0</v>
      </c>
      <c r="IP100" s="140" t="n">
        <v>0</v>
      </c>
      <c r="IQ100" s="140" t="n">
        <v>0</v>
      </c>
      <c r="IR100" s="140" t="n">
        <v>0</v>
      </c>
      <c r="IS100" s="140" t="n">
        <v>0</v>
      </c>
      <c r="IT100" s="140" t="n">
        <v>0</v>
      </c>
      <c r="IU100" s="140" t="n">
        <v>0</v>
      </c>
      <c r="IV100" s="140" t="n">
        <v>0</v>
      </c>
      <c r="IW100" s="140" t="n">
        <v>0</v>
      </c>
      <c r="IX100" s="140" t="n">
        <v>0</v>
      </c>
      <c r="IY100" s="140" t="n">
        <v>0</v>
      </c>
      <c r="IZ100" s="140" t="n">
        <v>0</v>
      </c>
      <c r="JA100" s="140" t="n">
        <v>0</v>
      </c>
      <c r="JB100" s="140" t="n">
        <v>0</v>
      </c>
      <c r="JC100" s="140" t="n">
        <v>0</v>
      </c>
      <c r="JD100" s="140" t="n">
        <v>0</v>
      </c>
      <c r="JE100" s="140" t="n">
        <v>0</v>
      </c>
      <c r="JF100" s="140" t="n">
        <v>0</v>
      </c>
      <c r="JG100" s="140" t="n">
        <v>0</v>
      </c>
      <c r="JH100" s="140" t="n">
        <v>0</v>
      </c>
      <c r="JI100" s="140" t="n">
        <v>0</v>
      </c>
      <c r="JJ100" s="140" t="n">
        <v>0</v>
      </c>
      <c r="JK100" s="140" t="n">
        <v>0</v>
      </c>
      <c r="JL100" s="140" t="n">
        <v>0</v>
      </c>
      <c r="JM100" s="140" t="n">
        <v>0</v>
      </c>
      <c r="JN100" s="140" t="n">
        <v>0</v>
      </c>
      <c r="JO100" s="140" t="n">
        <v>0</v>
      </c>
      <c r="JP100" s="140" t="n">
        <v>0</v>
      </c>
    </row>
    <row r="101" customFormat="false" ht="14.9" hidden="false" customHeight="false" outlineLevel="0" collapsed="false">
      <c r="A101" s="76"/>
      <c r="B101" s="76"/>
      <c r="C101" s="76"/>
      <c r="D101" s="76"/>
      <c r="E101" s="76" t="s">
        <v>137</v>
      </c>
      <c r="F101" s="142" t="n">
        <v>0</v>
      </c>
      <c r="G101" s="142" t="n">
        <v>0</v>
      </c>
      <c r="H101" s="142" t="n">
        <v>0</v>
      </c>
      <c r="I101" s="142" t="n">
        <v>0</v>
      </c>
      <c r="J101" s="142" t="n">
        <v>0</v>
      </c>
      <c r="K101" s="142" t="n">
        <v>0</v>
      </c>
      <c r="L101" s="142" t="n">
        <v>0</v>
      </c>
      <c r="M101" s="142" t="n">
        <v>0</v>
      </c>
      <c r="N101" s="142" t="n">
        <v>0</v>
      </c>
      <c r="O101" s="142" t="n">
        <v>0</v>
      </c>
      <c r="P101" s="142" t="n">
        <v>0</v>
      </c>
      <c r="Q101" s="142" t="n">
        <v>0</v>
      </c>
      <c r="R101" s="142" t="n">
        <v>0</v>
      </c>
      <c r="S101" s="142" t="n">
        <v>0</v>
      </c>
      <c r="T101" s="142" t="n">
        <v>0</v>
      </c>
      <c r="U101" s="142" t="n">
        <v>0</v>
      </c>
      <c r="V101" s="142"/>
      <c r="W101" s="142" t="n">
        <v>0</v>
      </c>
      <c r="X101" s="142"/>
      <c r="Y101" s="142" t="n">
        <v>0</v>
      </c>
      <c r="Z101" s="142" t="n">
        <v>0</v>
      </c>
      <c r="AA101" s="142" t="n">
        <v>0</v>
      </c>
      <c r="AB101" s="142" t="n">
        <v>0</v>
      </c>
      <c r="AC101" s="142" t="n">
        <v>0</v>
      </c>
      <c r="AD101" s="142" t="n">
        <v>0</v>
      </c>
      <c r="AE101" s="142" t="n">
        <v>0</v>
      </c>
      <c r="AF101" s="142" t="n">
        <v>0</v>
      </c>
      <c r="AG101" s="142" t="n">
        <v>0</v>
      </c>
      <c r="AH101" s="142" t="n">
        <v>0</v>
      </c>
      <c r="AI101" s="142" t="n">
        <v>0</v>
      </c>
      <c r="AJ101" s="142" t="n">
        <v>0</v>
      </c>
      <c r="AK101" s="142" t="n">
        <v>0</v>
      </c>
      <c r="AL101" s="142" t="n">
        <v>0</v>
      </c>
      <c r="AM101" s="142" t="n">
        <v>0</v>
      </c>
      <c r="AN101" s="142" t="n">
        <v>0</v>
      </c>
      <c r="AO101" s="142" t="n">
        <v>0</v>
      </c>
      <c r="AP101" s="142" t="n">
        <v>0</v>
      </c>
      <c r="AQ101" s="142" t="n">
        <v>0</v>
      </c>
      <c r="AR101" s="142" t="n">
        <v>0</v>
      </c>
      <c r="AS101" s="142" t="n">
        <v>0</v>
      </c>
      <c r="AT101" s="142" t="n">
        <v>0</v>
      </c>
      <c r="AU101" s="142" t="n">
        <v>0</v>
      </c>
      <c r="AV101" s="142" t="n">
        <v>0</v>
      </c>
      <c r="AW101" s="142" t="n">
        <v>0</v>
      </c>
      <c r="AX101" s="142" t="n">
        <v>0</v>
      </c>
      <c r="AY101" s="142" t="n">
        <v>0</v>
      </c>
      <c r="AZ101" s="142" t="n">
        <v>0</v>
      </c>
      <c r="BA101" s="142" t="n">
        <v>0</v>
      </c>
      <c r="BB101" s="142" t="n">
        <v>0</v>
      </c>
      <c r="BC101" s="142" t="n">
        <v>0</v>
      </c>
      <c r="BD101" s="142" t="n">
        <v>0</v>
      </c>
      <c r="BE101" s="142" t="n">
        <v>0</v>
      </c>
      <c r="BF101" s="142" t="n">
        <v>0</v>
      </c>
      <c r="BG101" s="142" t="n">
        <v>0</v>
      </c>
      <c r="BH101" s="142" t="n">
        <v>0</v>
      </c>
      <c r="BI101" s="142" t="n">
        <v>0</v>
      </c>
      <c r="BJ101" s="142" t="n">
        <v>0</v>
      </c>
      <c r="BK101" s="142" t="n">
        <v>0</v>
      </c>
      <c r="BL101" s="142" t="n">
        <v>0</v>
      </c>
      <c r="BM101" s="142" t="n">
        <v>0</v>
      </c>
      <c r="BN101" s="142" t="n">
        <v>0</v>
      </c>
      <c r="BO101" s="142" t="n">
        <v>0</v>
      </c>
      <c r="BP101" s="142" t="n">
        <v>0</v>
      </c>
      <c r="BQ101" s="142" t="n">
        <v>0</v>
      </c>
      <c r="BR101" s="142" t="n">
        <v>0</v>
      </c>
      <c r="BS101" s="142" t="n">
        <v>0</v>
      </c>
      <c r="BT101" s="142" t="n">
        <v>0</v>
      </c>
      <c r="BU101" s="142" t="n">
        <v>0</v>
      </c>
      <c r="BV101" s="142" t="n">
        <v>0</v>
      </c>
      <c r="BW101" s="142" t="n">
        <v>0</v>
      </c>
      <c r="BX101" s="142" t="n">
        <v>0</v>
      </c>
      <c r="BY101" s="142" t="n">
        <v>0</v>
      </c>
      <c r="BZ101" s="142" t="n">
        <v>0</v>
      </c>
      <c r="CA101" s="142" t="n">
        <v>0</v>
      </c>
      <c r="CB101" s="142" t="n">
        <v>0</v>
      </c>
      <c r="CC101" s="142" t="n">
        <v>0</v>
      </c>
      <c r="CD101" s="142" t="n">
        <v>0</v>
      </c>
      <c r="CE101" s="142" t="n">
        <v>0</v>
      </c>
      <c r="CF101" s="142" t="n">
        <v>0</v>
      </c>
      <c r="CG101" s="142" t="n">
        <v>0</v>
      </c>
      <c r="CH101" s="142" t="n">
        <v>0</v>
      </c>
      <c r="CI101" s="142" t="n">
        <v>0</v>
      </c>
      <c r="CJ101" s="142" t="n">
        <v>0</v>
      </c>
      <c r="CK101" s="142" t="n">
        <v>0</v>
      </c>
      <c r="CL101" s="142"/>
      <c r="CM101" s="142" t="n">
        <v>0</v>
      </c>
      <c r="CN101" s="142" t="n">
        <v>0</v>
      </c>
      <c r="CO101" s="142" t="n">
        <v>0</v>
      </c>
      <c r="CP101" s="142" t="n">
        <v>0</v>
      </c>
      <c r="CQ101" s="142" t="n">
        <v>0</v>
      </c>
      <c r="CR101" s="142" t="n">
        <v>0</v>
      </c>
      <c r="CS101" s="142" t="n">
        <v>0</v>
      </c>
      <c r="CT101" s="142" t="n">
        <v>0</v>
      </c>
      <c r="CU101" s="142" t="n">
        <v>0</v>
      </c>
      <c r="CV101" s="142" t="n">
        <v>0</v>
      </c>
      <c r="CW101" s="142" t="n">
        <v>0</v>
      </c>
      <c r="CX101" s="142" t="n">
        <v>0</v>
      </c>
      <c r="CY101" s="142" t="n">
        <v>0</v>
      </c>
      <c r="CZ101" s="142" t="n">
        <v>0</v>
      </c>
      <c r="DA101" s="142" t="n">
        <v>0</v>
      </c>
      <c r="DB101" s="142" t="n">
        <v>0</v>
      </c>
      <c r="DC101" s="142" t="n">
        <v>0</v>
      </c>
      <c r="DD101" s="142" t="n">
        <v>0</v>
      </c>
      <c r="DE101" s="142" t="n">
        <v>0</v>
      </c>
      <c r="DF101" s="142" t="n">
        <v>0</v>
      </c>
      <c r="DG101" s="142" t="n">
        <v>0</v>
      </c>
      <c r="DH101" s="142" t="n">
        <v>0</v>
      </c>
      <c r="DI101" s="142" t="n">
        <v>0</v>
      </c>
      <c r="DJ101" s="142" t="n">
        <v>0</v>
      </c>
      <c r="DK101" s="142" t="n">
        <v>0</v>
      </c>
      <c r="DL101" s="142" t="n">
        <v>0</v>
      </c>
      <c r="DM101" s="142" t="n">
        <v>0</v>
      </c>
      <c r="DN101" s="142" t="n">
        <v>0</v>
      </c>
      <c r="DO101" s="142" t="n">
        <v>0</v>
      </c>
      <c r="DP101" s="142"/>
      <c r="DQ101" s="142" t="n">
        <v>0</v>
      </c>
      <c r="DR101" s="142" t="n">
        <v>0</v>
      </c>
      <c r="DS101" s="142" t="n">
        <v>0</v>
      </c>
      <c r="DT101" s="142" t="n">
        <v>0</v>
      </c>
      <c r="DU101" s="142" t="n">
        <v>0</v>
      </c>
      <c r="DV101" s="142" t="n">
        <v>0</v>
      </c>
      <c r="DW101" s="142"/>
      <c r="DX101" s="142" t="n">
        <v>0</v>
      </c>
      <c r="DY101" s="142" t="n">
        <v>0</v>
      </c>
      <c r="DZ101" s="142" t="n">
        <v>0</v>
      </c>
      <c r="EA101" s="142" t="n">
        <v>0</v>
      </c>
      <c r="EB101" s="142" t="n">
        <v>0</v>
      </c>
      <c r="EC101" s="142" t="n">
        <v>0</v>
      </c>
      <c r="ED101" s="142" t="n">
        <v>0</v>
      </c>
      <c r="EE101" s="142" t="n">
        <v>0</v>
      </c>
      <c r="EF101" s="142" t="n">
        <v>0</v>
      </c>
      <c r="EG101" s="142" t="n">
        <v>0</v>
      </c>
      <c r="EH101" s="0"/>
      <c r="EI101" s="113" t="n">
        <f aca="false">ROUND(SUM(F101:EG101),5)</f>
        <v>0</v>
      </c>
      <c r="EK101" s="139" t="n">
        <v>5430</v>
      </c>
      <c r="EM101" s="140" t="n">
        <v>0</v>
      </c>
      <c r="EN101" s="140" t="n">
        <v>0</v>
      </c>
      <c r="EO101" s="140" t="n">
        <v>0</v>
      </c>
      <c r="EP101" s="140" t="n">
        <v>0</v>
      </c>
      <c r="EQ101" s="140" t="n">
        <v>0</v>
      </c>
      <c r="ER101" s="140" t="n">
        <v>0</v>
      </c>
      <c r="ES101" s="140" t="n">
        <v>0</v>
      </c>
      <c r="ET101" s="140" t="n">
        <v>0</v>
      </c>
      <c r="EU101" s="140" t="n">
        <v>0</v>
      </c>
      <c r="EV101" s="140" t="n">
        <v>0</v>
      </c>
      <c r="EW101" s="140" t="n">
        <v>0</v>
      </c>
      <c r="EX101" s="140" t="n">
        <v>0</v>
      </c>
      <c r="EY101" s="140" t="n">
        <v>0</v>
      </c>
      <c r="EZ101" s="140" t="n">
        <v>0</v>
      </c>
      <c r="FA101" s="140" t="n">
        <v>0</v>
      </c>
      <c r="FB101" s="140" t="n">
        <v>0</v>
      </c>
      <c r="FC101" s="140" t="n">
        <v>0</v>
      </c>
      <c r="FD101" s="140" t="n">
        <v>0</v>
      </c>
      <c r="FE101" s="140" t="n">
        <v>0</v>
      </c>
      <c r="FF101" s="140" t="n">
        <v>0</v>
      </c>
      <c r="FG101" s="140" t="n">
        <v>0</v>
      </c>
      <c r="FH101" s="140" t="n">
        <v>0</v>
      </c>
      <c r="FI101" s="140" t="n">
        <v>0</v>
      </c>
      <c r="FJ101" s="140" t="n">
        <v>0</v>
      </c>
      <c r="FK101" s="140" t="n">
        <v>0</v>
      </c>
      <c r="FL101" s="140" t="n">
        <v>0</v>
      </c>
      <c r="FM101" s="140" t="n">
        <v>0</v>
      </c>
      <c r="FN101" s="140" t="n">
        <v>0</v>
      </c>
      <c r="FO101" s="140" t="n">
        <v>0</v>
      </c>
      <c r="FP101" s="140" t="n">
        <v>0</v>
      </c>
      <c r="FQ101" s="140" t="n">
        <v>0</v>
      </c>
      <c r="FR101" s="140" t="n">
        <v>0</v>
      </c>
      <c r="FS101" s="140" t="n">
        <v>0</v>
      </c>
      <c r="FT101" s="140" t="n">
        <v>0</v>
      </c>
      <c r="FU101" s="140" t="n">
        <v>0</v>
      </c>
      <c r="FV101" s="140" t="n">
        <v>0</v>
      </c>
      <c r="FW101" s="140" t="n">
        <v>0</v>
      </c>
      <c r="FX101" s="140" t="n">
        <v>0</v>
      </c>
      <c r="FY101" s="140" t="n">
        <v>0</v>
      </c>
      <c r="FZ101" s="140" t="n">
        <v>0</v>
      </c>
      <c r="GA101" s="140" t="n">
        <v>0</v>
      </c>
      <c r="GB101" s="140" t="n">
        <v>0</v>
      </c>
      <c r="GC101" s="140" t="n">
        <v>0</v>
      </c>
      <c r="GD101" s="140" t="n">
        <v>0</v>
      </c>
      <c r="GE101" s="140" t="n">
        <v>0</v>
      </c>
      <c r="GF101" s="140" t="n">
        <v>0</v>
      </c>
      <c r="GG101" s="140" t="n">
        <v>0</v>
      </c>
      <c r="GH101" s="140" t="n">
        <v>0</v>
      </c>
      <c r="GI101" s="140" t="n">
        <v>0</v>
      </c>
      <c r="GJ101" s="140" t="n">
        <v>0</v>
      </c>
      <c r="GK101" s="140" t="n">
        <v>0</v>
      </c>
      <c r="GL101" s="140" t="n">
        <v>0</v>
      </c>
      <c r="GM101" s="140" t="n">
        <v>0</v>
      </c>
      <c r="GN101" s="140" t="n">
        <v>0</v>
      </c>
      <c r="GO101" s="140" t="n">
        <v>0</v>
      </c>
      <c r="GP101" s="140" t="n">
        <v>0</v>
      </c>
      <c r="GQ101" s="140" t="n">
        <v>0</v>
      </c>
      <c r="GR101" s="140" t="n">
        <v>0</v>
      </c>
      <c r="GS101" s="140" t="n">
        <v>0</v>
      </c>
      <c r="GT101" s="140" t="n">
        <v>0</v>
      </c>
      <c r="GU101" s="140" t="n">
        <v>0</v>
      </c>
      <c r="GV101" s="140" t="n">
        <v>0</v>
      </c>
      <c r="GW101" s="140" t="n">
        <v>0</v>
      </c>
      <c r="GX101" s="140" t="n">
        <v>0</v>
      </c>
      <c r="GY101" s="140" t="n">
        <v>0</v>
      </c>
      <c r="GZ101" s="140" t="n">
        <v>0</v>
      </c>
      <c r="HA101" s="140" t="n">
        <v>0</v>
      </c>
      <c r="HB101" s="140" t="n">
        <v>0</v>
      </c>
      <c r="HC101" s="140" t="n">
        <v>0</v>
      </c>
      <c r="HD101" s="140" t="n">
        <v>0</v>
      </c>
      <c r="HE101" s="140" t="n">
        <v>0</v>
      </c>
      <c r="HF101" s="140" t="n">
        <v>0</v>
      </c>
      <c r="HG101" s="140" t="n">
        <v>0</v>
      </c>
      <c r="HH101" s="140" t="n">
        <v>0</v>
      </c>
      <c r="HI101" s="140" t="n">
        <v>0</v>
      </c>
      <c r="HJ101" s="140" t="n">
        <v>0</v>
      </c>
      <c r="HK101" s="140" t="n">
        <v>0</v>
      </c>
      <c r="HL101" s="140" t="n">
        <v>0</v>
      </c>
      <c r="HM101" s="140" t="n">
        <v>0</v>
      </c>
      <c r="HN101" s="140" t="n">
        <v>0</v>
      </c>
      <c r="HO101" s="140" t="n">
        <v>0</v>
      </c>
      <c r="HP101" s="140" t="n">
        <v>0</v>
      </c>
      <c r="HQ101" s="140" t="n">
        <v>0</v>
      </c>
      <c r="HR101" s="140" t="n">
        <v>0</v>
      </c>
      <c r="HS101" s="140" t="n">
        <v>0</v>
      </c>
      <c r="HT101" s="140" t="n">
        <v>0</v>
      </c>
      <c r="HU101" s="140" t="n">
        <v>0</v>
      </c>
      <c r="HV101" s="140" t="n">
        <v>0</v>
      </c>
      <c r="HW101" s="140" t="n">
        <v>0</v>
      </c>
      <c r="HX101" s="140" t="n">
        <v>0</v>
      </c>
      <c r="HY101" s="140" t="n">
        <v>0</v>
      </c>
      <c r="HZ101" s="140" t="n">
        <v>0</v>
      </c>
      <c r="IA101" s="140" t="n">
        <v>0</v>
      </c>
      <c r="IB101" s="140" t="n">
        <v>0</v>
      </c>
      <c r="IC101" s="140" t="n">
        <v>0</v>
      </c>
      <c r="ID101" s="140" t="n">
        <v>0</v>
      </c>
      <c r="IE101" s="140" t="n">
        <v>0</v>
      </c>
      <c r="IF101" s="140" t="n">
        <v>0</v>
      </c>
      <c r="IG101" s="140" t="n">
        <v>0</v>
      </c>
      <c r="IH101" s="140" t="n">
        <v>0</v>
      </c>
      <c r="II101" s="140" t="n">
        <v>0</v>
      </c>
      <c r="IJ101" s="140" t="n">
        <v>0</v>
      </c>
      <c r="IK101" s="140" t="n">
        <v>0</v>
      </c>
      <c r="IL101" s="140" t="n">
        <v>0</v>
      </c>
      <c r="IM101" s="140" t="n">
        <v>0</v>
      </c>
      <c r="IN101" s="140" t="n">
        <v>0</v>
      </c>
      <c r="IO101" s="140" t="n">
        <v>0</v>
      </c>
      <c r="IP101" s="140" t="n">
        <v>0</v>
      </c>
      <c r="IQ101" s="140" t="n">
        <v>0</v>
      </c>
      <c r="IR101" s="140" t="n">
        <v>0</v>
      </c>
      <c r="IS101" s="140" t="n">
        <v>0</v>
      </c>
      <c r="IT101" s="140" t="n">
        <v>0</v>
      </c>
      <c r="IU101" s="140" t="n">
        <v>0</v>
      </c>
      <c r="IV101" s="140" t="n">
        <v>0</v>
      </c>
      <c r="IW101" s="140" t="n">
        <v>0</v>
      </c>
      <c r="IX101" s="140" t="n">
        <v>0</v>
      </c>
      <c r="IY101" s="140" t="n">
        <v>0</v>
      </c>
      <c r="IZ101" s="140" t="n">
        <v>0</v>
      </c>
      <c r="JA101" s="140" t="n">
        <v>0</v>
      </c>
      <c r="JB101" s="140" t="n">
        <v>0</v>
      </c>
      <c r="JC101" s="140" t="n">
        <v>0</v>
      </c>
      <c r="JD101" s="140" t="n">
        <v>0</v>
      </c>
      <c r="JE101" s="140" t="n">
        <v>0</v>
      </c>
      <c r="JF101" s="140" t="n">
        <v>0</v>
      </c>
      <c r="JG101" s="140" t="n">
        <v>0</v>
      </c>
      <c r="JH101" s="140" t="n">
        <v>0</v>
      </c>
      <c r="JI101" s="140" t="n">
        <v>0</v>
      </c>
      <c r="JJ101" s="140" t="n">
        <v>0</v>
      </c>
      <c r="JK101" s="140" t="n">
        <v>0</v>
      </c>
      <c r="JL101" s="140" t="n">
        <v>0</v>
      </c>
      <c r="JM101" s="140" t="n">
        <v>0</v>
      </c>
      <c r="JN101" s="140" t="n">
        <v>0</v>
      </c>
      <c r="JO101" s="140" t="n">
        <v>0</v>
      </c>
      <c r="JP101" s="140" t="n">
        <v>0</v>
      </c>
    </row>
    <row r="102" customFormat="false" ht="14.9" hidden="false" customHeight="false" outlineLevel="0" collapsed="false">
      <c r="A102" s="76"/>
      <c r="B102" s="76"/>
      <c r="C102" s="76"/>
      <c r="D102" s="76" t="s">
        <v>138</v>
      </c>
      <c r="E102" s="76"/>
      <c r="F102" s="141" t="n">
        <f aca="false">SUM(F99:F101)</f>
        <v>0</v>
      </c>
      <c r="G102" s="141" t="n">
        <f aca="false">SUM(G99:G101)</f>
        <v>10000</v>
      </c>
      <c r="H102" s="141" t="n">
        <f aca="false">SUM(H99:H101)</f>
        <v>14723.0157</v>
      </c>
      <c r="I102" s="141" t="n">
        <f aca="false">SUM(I99:I101)</f>
        <v>0</v>
      </c>
      <c r="J102" s="141" t="n">
        <f aca="false">SUM(J99:J101)</f>
        <v>5000</v>
      </c>
      <c r="K102" s="141" t="n">
        <f aca="false">SUM(K99:K101)</f>
        <v>11000</v>
      </c>
      <c r="L102" s="141" t="n">
        <f aca="false">SUM(L99:L101)</f>
        <v>0</v>
      </c>
      <c r="M102" s="141" t="n">
        <f aca="false">SUM(M99:M101)</f>
        <v>0</v>
      </c>
      <c r="N102" s="141" t="n">
        <f aca="false">SUM(N99:N101)</f>
        <v>3500</v>
      </c>
      <c r="O102" s="141" t="n">
        <f aca="false">SUM(O99:O101)</f>
        <v>7725</v>
      </c>
      <c r="P102" s="141" t="n">
        <f aca="false">SUM(P99:P101)</f>
        <v>0</v>
      </c>
      <c r="Q102" s="141" t="n">
        <f aca="false">SUM(Q99:Q101)</f>
        <v>2508.05</v>
      </c>
      <c r="R102" s="141" t="n">
        <f aca="false">SUM(R99:R101)</f>
        <v>0</v>
      </c>
      <c r="S102" s="141" t="n">
        <f aca="false">SUM(S99:S101)</f>
        <v>0</v>
      </c>
      <c r="T102" s="141" t="n">
        <f aca="false">SUM(T99:T101)</f>
        <v>0</v>
      </c>
      <c r="U102" s="141" t="n">
        <f aca="false">SUM(U99:U101)</f>
        <v>7000</v>
      </c>
      <c r="V102" s="141" t="n">
        <f aca="false">SUM(V99:V101)</f>
        <v>0</v>
      </c>
      <c r="W102" s="141" t="n">
        <f aca="false">SUM(W99:W101)</f>
        <v>6998.85</v>
      </c>
      <c r="X102" s="141" t="n">
        <f aca="false">SUM(X99:X101)</f>
        <v>0</v>
      </c>
      <c r="Y102" s="141" t="n">
        <f aca="false">SUM(Y99:Y101)</f>
        <v>0</v>
      </c>
      <c r="Z102" s="141" t="n">
        <f aca="false">SUM(Z99:Z101)</f>
        <v>0</v>
      </c>
      <c r="AA102" s="141" t="n">
        <f aca="false">SUM(AA99:AA101)</f>
        <v>4339.6166</v>
      </c>
      <c r="AB102" s="141" t="n">
        <f aca="false">SUM(AB99:AB101)</f>
        <v>0</v>
      </c>
      <c r="AC102" s="141" t="n">
        <f aca="false">SUM(AC99:AC101)</f>
        <v>0</v>
      </c>
      <c r="AD102" s="141" t="n">
        <f aca="false">SUM(AD99:AD101)</f>
        <v>1957</v>
      </c>
      <c r="AE102" s="141" t="n">
        <f aca="false">SUM(AE99:AE101)</f>
        <v>0</v>
      </c>
      <c r="AF102" s="141" t="n">
        <f aca="false">SUM(AF99:AF101)</f>
        <v>0</v>
      </c>
      <c r="AG102" s="141" t="n">
        <f aca="false">SUM(AG99:AG101)</f>
        <v>2801.6</v>
      </c>
      <c r="AH102" s="141" t="n">
        <f aca="false">SUM(AH99:AH101)</f>
        <v>0</v>
      </c>
      <c r="AI102" s="141" t="n">
        <f aca="false">SUM(AI99:AI101)</f>
        <v>0</v>
      </c>
      <c r="AJ102" s="141" t="n">
        <f aca="false">SUM(AJ99:AJ101)</f>
        <v>0</v>
      </c>
      <c r="AK102" s="141" t="n">
        <f aca="false">SUM(AK99:AK101)</f>
        <v>0</v>
      </c>
      <c r="AL102" s="141" t="n">
        <f aca="false">SUM(AL99:AL101)</f>
        <v>0</v>
      </c>
      <c r="AM102" s="141" t="n">
        <f aca="false">SUM(AM99:AM101)</f>
        <v>0</v>
      </c>
      <c r="AN102" s="141" t="n">
        <f aca="false">SUM(AN99:AN101)</f>
        <v>0</v>
      </c>
      <c r="AO102" s="141" t="n">
        <f aca="false">SUM(AO99:AO101)</f>
        <v>0</v>
      </c>
      <c r="AP102" s="141" t="n">
        <f aca="false">SUM(AP99:AP101)</f>
        <v>2500</v>
      </c>
      <c r="AQ102" s="141" t="n">
        <f aca="false">SUM(AQ99:AQ101)</f>
        <v>0</v>
      </c>
      <c r="AR102" s="141" t="n">
        <f aca="false">SUM(AR99:AR101)</f>
        <v>0</v>
      </c>
      <c r="AS102" s="141" t="n">
        <f aca="false">SUM(AS99:AS101)</f>
        <v>0</v>
      </c>
      <c r="AT102" s="141" t="n">
        <f aca="false">SUM(AT99:AT101)</f>
        <v>0</v>
      </c>
      <c r="AU102" s="141" t="n">
        <f aca="false">SUM(AU99:AU101)</f>
        <v>0</v>
      </c>
      <c r="AV102" s="141" t="n">
        <f aca="false">SUM(AV99:AV101)</f>
        <v>2500</v>
      </c>
      <c r="AW102" s="141" t="n">
        <f aca="false">SUM(AW99:AW101)</f>
        <v>0</v>
      </c>
      <c r="AX102" s="141" t="n">
        <f aca="false">SUM(AX99:AX101)</f>
        <v>0</v>
      </c>
      <c r="AY102" s="141" t="n">
        <f aca="false">SUM(AY99:AY101)</f>
        <v>0</v>
      </c>
      <c r="AZ102" s="141" t="n">
        <f aca="false">SUM(AZ99:AZ101)</f>
        <v>0</v>
      </c>
      <c r="BA102" s="141" t="n">
        <f aca="false">SUM(BA99:BA101)</f>
        <v>5000</v>
      </c>
      <c r="BB102" s="141" t="n">
        <f aca="false">SUM(BB99:BB101)</f>
        <v>10000</v>
      </c>
      <c r="BC102" s="141" t="n">
        <f aca="false">SUM(BC99:BC101)</f>
        <v>0</v>
      </c>
      <c r="BD102" s="141" t="n">
        <f aca="false">SUM(BD99:BD101)</f>
        <v>0</v>
      </c>
      <c r="BE102" s="141" t="n">
        <f aca="false">SUM(BE99:BE101)</f>
        <v>0</v>
      </c>
      <c r="BF102" s="141" t="n">
        <f aca="false">SUM(BF99:BF101)</f>
        <v>8514.7319</v>
      </c>
      <c r="BG102" s="141" t="n">
        <f aca="false">SUM(BG99:BG101)</f>
        <v>8000</v>
      </c>
      <c r="BH102" s="141" t="n">
        <f aca="false">SUM(BH99:BH101)</f>
        <v>0</v>
      </c>
      <c r="BI102" s="141" t="n">
        <f aca="false">SUM(BI99:BI101)</f>
        <v>0</v>
      </c>
      <c r="BJ102" s="141" t="n">
        <f aca="false">SUM(BJ99:BJ101)</f>
        <v>0</v>
      </c>
      <c r="BK102" s="141" t="n">
        <f aca="false">SUM(BK99:BK101)</f>
        <v>0</v>
      </c>
      <c r="BL102" s="141" t="n">
        <f aca="false">SUM(BL99:BL101)</f>
        <v>0</v>
      </c>
      <c r="BM102" s="141" t="n">
        <f aca="false">SUM(BM99:BM101)</f>
        <v>0</v>
      </c>
      <c r="BN102" s="141" t="n">
        <f aca="false">SUM(BN99:BN101)</f>
        <v>8988.5525</v>
      </c>
      <c r="BO102" s="141" t="n">
        <f aca="false">SUM(BO99:BO101)</f>
        <v>1200</v>
      </c>
      <c r="BP102" s="141" t="n">
        <f aca="false">SUM(BP99:BP101)</f>
        <v>133.9</v>
      </c>
      <c r="BQ102" s="141" t="n">
        <f aca="false">SUM(BQ99:BQ101)</f>
        <v>0</v>
      </c>
      <c r="BR102" s="141" t="n">
        <f aca="false">SUM(BR99:BR101)</f>
        <v>0</v>
      </c>
      <c r="BS102" s="141" t="n">
        <f aca="false">SUM(BS99:BS101)</f>
        <v>0</v>
      </c>
      <c r="BT102" s="141" t="n">
        <f aca="false">SUM(BT99:BT101)</f>
        <v>800</v>
      </c>
      <c r="BU102" s="141" t="n">
        <f aca="false">SUM(BU99:BU101)</f>
        <v>0</v>
      </c>
      <c r="BV102" s="141" t="n">
        <f aca="false">SUM(BV99:BV101)</f>
        <v>0</v>
      </c>
      <c r="BW102" s="141" t="n">
        <f aca="false">SUM(BW99:BW101)</f>
        <v>0</v>
      </c>
      <c r="BX102" s="141" t="n">
        <f aca="false">SUM(BX99:BX101)</f>
        <v>0</v>
      </c>
      <c r="BY102" s="141" t="n">
        <f aca="false">SUM(BY99:BY101)</f>
        <v>0</v>
      </c>
      <c r="BZ102" s="141" t="n">
        <f aca="false">SUM(BZ99:BZ101)</f>
        <v>0</v>
      </c>
      <c r="CA102" s="141" t="n">
        <f aca="false">SUM(CA99:CA101)</f>
        <v>7500</v>
      </c>
      <c r="CB102" s="141" t="n">
        <f aca="false">SUM(CB99:CB101)</f>
        <v>0</v>
      </c>
      <c r="CC102" s="141" t="n">
        <f aca="false">SUM(CC99:CC101)</f>
        <v>0</v>
      </c>
      <c r="CD102" s="141" t="n">
        <f aca="false">SUM(CD99:CD101)</f>
        <v>0</v>
      </c>
      <c r="CE102" s="141" t="n">
        <f aca="false">SUM(CE99:CE101)</f>
        <v>14500</v>
      </c>
      <c r="CF102" s="141" t="n">
        <f aca="false">SUM(CF99:CF101)</f>
        <v>0</v>
      </c>
      <c r="CG102" s="141" t="n">
        <f aca="false">SUM(CG99:CG101)</f>
        <v>5168.54</v>
      </c>
      <c r="CH102" s="141" t="n">
        <f aca="false">SUM(CH99:CH101)</f>
        <v>0</v>
      </c>
      <c r="CI102" s="141" t="n">
        <f aca="false">SUM(CI99:CI101)</f>
        <v>4280.3607</v>
      </c>
      <c r="CJ102" s="141" t="n">
        <f aca="false">SUM(CJ99:CJ101)</f>
        <v>9332.5725</v>
      </c>
      <c r="CK102" s="141" t="n">
        <f aca="false">SUM(CK99:CK101)</f>
        <v>3000</v>
      </c>
      <c r="CL102" s="141" t="n">
        <f aca="false">SUM(CL99:CL101)</f>
        <v>2051</v>
      </c>
      <c r="CM102" s="141" t="n">
        <f aca="false">SUM(CM99:CM101)</f>
        <v>0</v>
      </c>
      <c r="CN102" s="141" t="n">
        <f aca="false">SUM(CN99:CN101)</f>
        <v>0</v>
      </c>
      <c r="CO102" s="141" t="n">
        <f aca="false">SUM(CO99:CO101)</f>
        <v>0</v>
      </c>
      <c r="CP102" s="141" t="n">
        <f aca="false">SUM(CP99:CP101)</f>
        <v>5000</v>
      </c>
      <c r="CQ102" s="141" t="n">
        <f aca="false">SUM(CQ99:CQ101)</f>
        <v>0</v>
      </c>
      <c r="CR102" s="141" t="n">
        <f aca="false">SUM(CR99:CR101)</f>
        <v>0</v>
      </c>
      <c r="CS102" s="141" t="n">
        <f aca="false">SUM(CS99:CS101)</f>
        <v>8000</v>
      </c>
      <c r="CT102" s="141" t="n">
        <f aca="false">SUM(CT99:CT101)</f>
        <v>0</v>
      </c>
      <c r="CU102" s="141" t="n">
        <f aca="false">SUM(CU99:CU101)</f>
        <v>10000</v>
      </c>
      <c r="CV102" s="141" t="n">
        <f aca="false">SUM(CV99:CV101)</f>
        <v>0</v>
      </c>
      <c r="CW102" s="141" t="n">
        <f aca="false">SUM(CW99:CW101)</f>
        <v>0</v>
      </c>
      <c r="CX102" s="141" t="n">
        <f aca="false">SUM(CX99:CX101)</f>
        <v>0</v>
      </c>
      <c r="CY102" s="141" t="n">
        <f aca="false">SUM(CY99:CY101)</f>
        <v>0</v>
      </c>
      <c r="CZ102" s="141" t="n">
        <f aca="false">SUM(CZ99:CZ101)</f>
        <v>0</v>
      </c>
      <c r="DA102" s="141" t="n">
        <f aca="false">SUM(DA99:DA101)</f>
        <v>2400</v>
      </c>
      <c r="DB102" s="141" t="n">
        <f aca="false">SUM(DB99:DB101)</f>
        <v>0</v>
      </c>
      <c r="DC102" s="141" t="n">
        <f aca="false">SUM(DC99:DC101)</f>
        <v>4000</v>
      </c>
      <c r="DD102" s="141" t="n">
        <f aca="false">SUM(DD99:DD101)</f>
        <v>0</v>
      </c>
      <c r="DE102" s="141" t="n">
        <f aca="false">SUM(DE99:DE101)</f>
        <v>0</v>
      </c>
      <c r="DF102" s="141" t="n">
        <f aca="false">SUM(DF99:DF101)</f>
        <v>0</v>
      </c>
      <c r="DG102" s="141" t="n">
        <f aca="false">SUM(DG99:DG101)</f>
        <v>3500</v>
      </c>
      <c r="DH102" s="141" t="n">
        <f aca="false">SUM(DH99:DH101)</f>
        <v>0</v>
      </c>
      <c r="DI102" s="141" t="n">
        <f aca="false">SUM(DI99:DI101)</f>
        <v>0</v>
      </c>
      <c r="DJ102" s="141" t="n">
        <f aca="false">SUM(DJ99:DJ101)</f>
        <v>0</v>
      </c>
      <c r="DK102" s="141" t="n">
        <f aca="false">SUM(DK99:DK101)</f>
        <v>0</v>
      </c>
      <c r="DL102" s="141" t="n">
        <f aca="false">SUM(DL99:DL101)</f>
        <v>3500</v>
      </c>
      <c r="DM102" s="141" t="n">
        <f aca="false">SUM(DM99:DM101)</f>
        <v>0</v>
      </c>
      <c r="DN102" s="141" t="n">
        <f aca="false">SUM(DN99:DN101)</f>
        <v>0</v>
      </c>
      <c r="DO102" s="141" t="n">
        <f aca="false">SUM(DO99:DO101)</f>
        <v>800</v>
      </c>
      <c r="DP102" s="141" t="n">
        <f aca="false">SUM(DP99:DP101)</f>
        <v>2051</v>
      </c>
      <c r="DQ102" s="141" t="n">
        <f aca="false">SUM(DQ99:DQ101)</f>
        <v>0</v>
      </c>
      <c r="DR102" s="141" t="n">
        <f aca="false">SUM(DR99:DR101)</f>
        <v>0</v>
      </c>
      <c r="DS102" s="141" t="n">
        <f aca="false">SUM(DS99:DS101)</f>
        <v>0</v>
      </c>
      <c r="DT102" s="141" t="n">
        <f aca="false">SUM(DT99:DT101)</f>
        <v>0</v>
      </c>
      <c r="DU102" s="141" t="n">
        <f aca="false">SUM(DU99:DU101)</f>
        <v>0</v>
      </c>
      <c r="DV102" s="141" t="n">
        <f aca="false">SUM(DV99:DV101)</f>
        <v>0</v>
      </c>
      <c r="DW102" s="141" t="n">
        <f aca="false">SUM(DW99:DW101)</f>
        <v>0</v>
      </c>
      <c r="DX102" s="141" t="n">
        <f aca="false">SUM(DX99:DX101)</f>
        <v>2500</v>
      </c>
      <c r="DY102" s="141" t="n">
        <f aca="false">SUM(DY99:DY101)</f>
        <v>0</v>
      </c>
      <c r="DZ102" s="141" t="n">
        <f aca="false">SUM(DZ99:DZ101)</f>
        <v>0</v>
      </c>
      <c r="EA102" s="141" t="n">
        <f aca="false">SUM(EA99:EA101)</f>
        <v>5663.3417</v>
      </c>
      <c r="EB102" s="141" t="n">
        <f aca="false">SUM(EB99:EB101)</f>
        <v>13089.034</v>
      </c>
      <c r="EC102" s="141" t="n">
        <f aca="false">SUM(EC99:EC101)</f>
        <v>0</v>
      </c>
      <c r="ED102" s="141" t="n">
        <f aca="false">SUM(ED99:ED101)</f>
        <v>6672.2061</v>
      </c>
      <c r="EE102" s="141" t="n">
        <f aca="false">SUM(EE99:EE101)</f>
        <v>0</v>
      </c>
      <c r="EF102" s="141" t="n">
        <f aca="false">SUM(EF99:EF101)</f>
        <v>3000</v>
      </c>
      <c r="EG102" s="141" t="n">
        <f aca="false">SUM(EG99:EG101)</f>
        <v>4000</v>
      </c>
      <c r="EH102" s="0"/>
      <c r="EI102" s="109" t="n">
        <f aca="false">ROUND(SUM(F102:EG102),5)</f>
        <v>245198.3717</v>
      </c>
      <c r="EK102" s="139" t="n">
        <v>8880</v>
      </c>
      <c r="EM102" s="140" t="n">
        <v>0</v>
      </c>
      <c r="EN102" s="140" t="n">
        <v>0</v>
      </c>
      <c r="EO102" s="140" t="n">
        <v>0</v>
      </c>
      <c r="EP102" s="140" t="n">
        <v>0</v>
      </c>
      <c r="EQ102" s="140" t="n">
        <v>0</v>
      </c>
      <c r="ER102" s="140" t="n">
        <v>0</v>
      </c>
      <c r="ES102" s="140" t="n">
        <v>0</v>
      </c>
      <c r="ET102" s="140" t="n">
        <v>0</v>
      </c>
      <c r="EU102" s="140" t="n">
        <v>0</v>
      </c>
      <c r="EV102" s="140" t="n">
        <v>0</v>
      </c>
      <c r="EW102" s="140" t="n">
        <v>0</v>
      </c>
      <c r="EX102" s="140" t="n">
        <v>0</v>
      </c>
      <c r="EY102" s="140" t="n">
        <v>0</v>
      </c>
      <c r="EZ102" s="140" t="n">
        <v>0</v>
      </c>
      <c r="FA102" s="140" t="n">
        <v>0</v>
      </c>
      <c r="FB102" s="140" t="n">
        <v>0</v>
      </c>
      <c r="FC102" s="140" t="n">
        <v>0</v>
      </c>
      <c r="FD102" s="140" t="n">
        <v>0</v>
      </c>
      <c r="FE102" s="140" t="n">
        <v>0</v>
      </c>
      <c r="FF102" s="140" t="n">
        <v>0</v>
      </c>
      <c r="FG102" s="140" t="n">
        <v>0</v>
      </c>
      <c r="FH102" s="140" t="n">
        <v>0</v>
      </c>
      <c r="FI102" s="140" t="n">
        <v>0</v>
      </c>
      <c r="FJ102" s="140" t="n">
        <v>0</v>
      </c>
      <c r="FK102" s="140" t="n">
        <v>0</v>
      </c>
      <c r="FL102" s="140" t="n">
        <v>0</v>
      </c>
      <c r="FM102" s="140" t="n">
        <v>0</v>
      </c>
      <c r="FN102" s="140" t="n">
        <v>0</v>
      </c>
      <c r="FO102" s="140" t="n">
        <v>0</v>
      </c>
      <c r="FP102" s="140" t="n">
        <v>0</v>
      </c>
      <c r="FQ102" s="140" t="n">
        <v>0</v>
      </c>
      <c r="FR102" s="140" t="n">
        <v>0</v>
      </c>
      <c r="FS102" s="140" t="n">
        <v>0</v>
      </c>
      <c r="FT102" s="140" t="n">
        <v>0</v>
      </c>
      <c r="FU102" s="140" t="n">
        <v>0</v>
      </c>
      <c r="FV102" s="140" t="n">
        <v>0</v>
      </c>
      <c r="FW102" s="140" t="n">
        <v>0</v>
      </c>
      <c r="FX102" s="140" t="n">
        <v>0</v>
      </c>
      <c r="FY102" s="140" t="n">
        <v>0</v>
      </c>
      <c r="FZ102" s="140" t="n">
        <v>0</v>
      </c>
      <c r="GA102" s="140" t="n">
        <v>0</v>
      </c>
      <c r="GB102" s="140" t="n">
        <v>0</v>
      </c>
      <c r="GC102" s="140" t="n">
        <v>0</v>
      </c>
      <c r="GD102" s="140" t="n">
        <v>0</v>
      </c>
      <c r="GE102" s="140" t="n">
        <v>0</v>
      </c>
      <c r="GF102" s="140" t="n">
        <v>0</v>
      </c>
      <c r="GG102" s="140" t="n">
        <v>0</v>
      </c>
      <c r="GH102" s="140" t="n">
        <v>0</v>
      </c>
      <c r="GI102" s="140" t="n">
        <v>0</v>
      </c>
      <c r="GJ102" s="140" t="n">
        <v>0</v>
      </c>
      <c r="GK102" s="140" t="n">
        <v>0</v>
      </c>
      <c r="GL102" s="140" t="n">
        <v>0</v>
      </c>
      <c r="GM102" s="140" t="n">
        <v>0</v>
      </c>
      <c r="GN102" s="140" t="n">
        <v>0</v>
      </c>
      <c r="GO102" s="140" t="n">
        <v>0</v>
      </c>
      <c r="GP102" s="140" t="n">
        <v>0</v>
      </c>
      <c r="GQ102" s="140" t="n">
        <v>0</v>
      </c>
      <c r="GR102" s="140" t="n">
        <v>0</v>
      </c>
      <c r="GS102" s="140" t="n">
        <v>0</v>
      </c>
      <c r="GT102" s="140" t="n">
        <v>0</v>
      </c>
      <c r="GU102" s="140" t="n">
        <v>0</v>
      </c>
      <c r="GV102" s="140" t="n">
        <v>0</v>
      </c>
      <c r="GW102" s="140" t="n">
        <v>0</v>
      </c>
      <c r="GX102" s="140" t="n">
        <v>0</v>
      </c>
      <c r="GY102" s="140" t="n">
        <v>0</v>
      </c>
      <c r="GZ102" s="140" t="n">
        <v>0</v>
      </c>
      <c r="HA102" s="140" t="n">
        <v>0</v>
      </c>
      <c r="HB102" s="140" t="n">
        <v>0</v>
      </c>
      <c r="HC102" s="140" t="n">
        <v>0</v>
      </c>
      <c r="HD102" s="140" t="n">
        <v>0</v>
      </c>
      <c r="HE102" s="140" t="n">
        <v>0</v>
      </c>
      <c r="HF102" s="140" t="n">
        <v>0</v>
      </c>
      <c r="HG102" s="140" t="n">
        <v>0</v>
      </c>
      <c r="HH102" s="140" t="n">
        <v>0</v>
      </c>
      <c r="HI102" s="140" t="n">
        <v>0</v>
      </c>
      <c r="HJ102" s="140" t="n">
        <v>0</v>
      </c>
      <c r="HK102" s="140" t="n">
        <v>0</v>
      </c>
      <c r="HL102" s="140" t="n">
        <v>0</v>
      </c>
      <c r="HM102" s="140" t="n">
        <v>0</v>
      </c>
      <c r="HN102" s="140" t="n">
        <v>0</v>
      </c>
      <c r="HO102" s="140" t="n">
        <v>0</v>
      </c>
      <c r="HP102" s="140" t="n">
        <v>0</v>
      </c>
      <c r="HQ102" s="140" t="n">
        <v>0</v>
      </c>
      <c r="HR102" s="140" t="n">
        <v>0</v>
      </c>
      <c r="HS102" s="140" t="n">
        <v>0</v>
      </c>
      <c r="HT102" s="140" t="n">
        <v>0</v>
      </c>
      <c r="HU102" s="140" t="n">
        <v>0</v>
      </c>
      <c r="HV102" s="140" t="n">
        <v>0</v>
      </c>
      <c r="HW102" s="140" t="n">
        <v>0</v>
      </c>
      <c r="HX102" s="140" t="n">
        <v>0</v>
      </c>
      <c r="HY102" s="140" t="n">
        <v>0</v>
      </c>
      <c r="HZ102" s="140" t="n">
        <v>0</v>
      </c>
      <c r="IA102" s="140" t="n">
        <v>0</v>
      </c>
      <c r="IB102" s="140" t="n">
        <v>0</v>
      </c>
      <c r="IC102" s="140" t="n">
        <v>0</v>
      </c>
      <c r="ID102" s="140" t="n">
        <v>0</v>
      </c>
      <c r="IE102" s="140" t="n">
        <v>0</v>
      </c>
      <c r="IF102" s="140" t="n">
        <v>0</v>
      </c>
      <c r="IG102" s="140" t="n">
        <v>0</v>
      </c>
      <c r="IH102" s="140" t="n">
        <v>0</v>
      </c>
      <c r="II102" s="140" t="n">
        <v>0</v>
      </c>
      <c r="IJ102" s="140" t="n">
        <v>0</v>
      </c>
      <c r="IK102" s="140" t="n">
        <v>0</v>
      </c>
      <c r="IL102" s="140" t="n">
        <v>0</v>
      </c>
      <c r="IM102" s="140" t="n">
        <v>0</v>
      </c>
      <c r="IN102" s="140" t="n">
        <v>0</v>
      </c>
      <c r="IO102" s="140" t="n">
        <v>0</v>
      </c>
      <c r="IP102" s="140" t="n">
        <v>0</v>
      </c>
      <c r="IQ102" s="140" t="n">
        <v>0</v>
      </c>
      <c r="IR102" s="140" t="n">
        <v>0</v>
      </c>
      <c r="IS102" s="140" t="n">
        <v>0</v>
      </c>
      <c r="IT102" s="140" t="n">
        <v>0</v>
      </c>
      <c r="IU102" s="140" t="n">
        <v>0</v>
      </c>
      <c r="IV102" s="140" t="n">
        <v>0</v>
      </c>
      <c r="IW102" s="140" t="n">
        <v>0</v>
      </c>
      <c r="IX102" s="140" t="n">
        <v>0</v>
      </c>
      <c r="IY102" s="140" t="n">
        <v>0</v>
      </c>
      <c r="IZ102" s="140" t="n">
        <v>0</v>
      </c>
      <c r="JA102" s="140" t="n">
        <v>0</v>
      </c>
      <c r="JB102" s="140" t="n">
        <v>0</v>
      </c>
      <c r="JC102" s="140" t="n">
        <v>0</v>
      </c>
      <c r="JD102" s="140" t="n">
        <v>0</v>
      </c>
      <c r="JE102" s="140" t="n">
        <v>0</v>
      </c>
      <c r="JF102" s="140" t="n">
        <v>0</v>
      </c>
      <c r="JG102" s="140" t="n">
        <v>0</v>
      </c>
      <c r="JH102" s="140" t="n">
        <v>0</v>
      </c>
      <c r="JI102" s="140" t="n">
        <v>0</v>
      </c>
      <c r="JJ102" s="140" t="n">
        <v>0</v>
      </c>
      <c r="JK102" s="140" t="n">
        <v>0</v>
      </c>
      <c r="JL102" s="140" t="n">
        <v>0</v>
      </c>
      <c r="JM102" s="140" t="n">
        <v>0</v>
      </c>
      <c r="JN102" s="140" t="n">
        <v>0</v>
      </c>
      <c r="JO102" s="140" t="n">
        <v>0</v>
      </c>
      <c r="JP102" s="140" t="n">
        <v>0</v>
      </c>
    </row>
    <row r="103" customFormat="false" ht="30" hidden="false" customHeight="true" outlineLevel="0" collapsed="false">
      <c r="A103" s="76"/>
      <c r="B103" s="76"/>
      <c r="C103" s="76"/>
      <c r="D103" s="76" t="s">
        <v>139</v>
      </c>
      <c r="E103" s="76"/>
      <c r="F103" s="141"/>
      <c r="G103" s="141"/>
      <c r="H103" s="141"/>
      <c r="I103" s="141"/>
      <c r="J103" s="141"/>
      <c r="K103" s="141"/>
      <c r="L103" s="141"/>
      <c r="M103" s="141"/>
      <c r="N103" s="141"/>
      <c r="O103" s="141"/>
      <c r="P103" s="141"/>
      <c r="Q103" s="141"/>
      <c r="R103" s="141"/>
      <c r="S103" s="141"/>
      <c r="T103" s="141"/>
      <c r="U103" s="141"/>
      <c r="V103" s="141"/>
      <c r="W103" s="141"/>
      <c r="X103" s="141"/>
      <c r="Y103" s="141"/>
      <c r="Z103" s="141"/>
      <c r="AA103" s="141"/>
      <c r="AB103" s="141"/>
      <c r="AC103" s="141"/>
      <c r="AD103" s="141"/>
      <c r="AE103" s="141"/>
      <c r="AF103" s="141"/>
      <c r="AG103" s="141"/>
      <c r="AH103" s="141"/>
      <c r="AI103" s="141"/>
      <c r="AJ103" s="141"/>
      <c r="AK103" s="141"/>
      <c r="AL103" s="141"/>
      <c r="AM103" s="141"/>
      <c r="AN103" s="141"/>
      <c r="AO103" s="141"/>
      <c r="AP103" s="141"/>
      <c r="AQ103" s="141"/>
      <c r="AR103" s="141"/>
      <c r="AS103" s="141"/>
      <c r="AT103" s="141"/>
      <c r="AU103" s="141"/>
      <c r="AV103" s="141"/>
      <c r="AW103" s="141"/>
      <c r="AX103" s="141"/>
      <c r="AY103" s="141"/>
      <c r="AZ103" s="141"/>
      <c r="BA103" s="141"/>
      <c r="BB103" s="141"/>
      <c r="BC103" s="141"/>
      <c r="BD103" s="141"/>
      <c r="BE103" s="141"/>
      <c r="BF103" s="141"/>
      <c r="BG103" s="141"/>
      <c r="BH103" s="141"/>
      <c r="BI103" s="141"/>
      <c r="BJ103" s="141"/>
      <c r="BK103" s="141"/>
      <c r="BL103" s="141"/>
      <c r="BM103" s="141"/>
      <c r="BN103" s="141"/>
      <c r="BO103" s="141"/>
      <c r="BP103" s="141"/>
      <c r="BQ103" s="141"/>
      <c r="BR103" s="141"/>
      <c r="BS103" s="141"/>
      <c r="BT103" s="141"/>
      <c r="BU103" s="141"/>
      <c r="BV103" s="141"/>
      <c r="BW103" s="141"/>
      <c r="BX103" s="141"/>
      <c r="BY103" s="141"/>
      <c r="BZ103" s="141"/>
      <c r="CA103" s="141"/>
      <c r="CB103" s="141"/>
      <c r="CC103" s="141"/>
      <c r="CD103" s="141"/>
      <c r="CE103" s="141"/>
      <c r="CF103" s="141"/>
      <c r="CG103" s="141"/>
      <c r="CH103" s="141"/>
      <c r="CI103" s="141"/>
      <c r="CJ103" s="141"/>
      <c r="CK103" s="141"/>
      <c r="CL103" s="141"/>
      <c r="CM103" s="141"/>
      <c r="CN103" s="141"/>
      <c r="CO103" s="141"/>
      <c r="CP103" s="141"/>
      <c r="CQ103" s="141"/>
      <c r="CR103" s="141"/>
      <c r="CS103" s="141"/>
      <c r="CT103" s="141"/>
      <c r="CU103" s="141"/>
      <c r="CV103" s="141"/>
      <c r="CW103" s="141"/>
      <c r="CX103" s="141"/>
      <c r="CY103" s="141"/>
      <c r="CZ103" s="141"/>
      <c r="DA103" s="141"/>
      <c r="DB103" s="141"/>
      <c r="DC103" s="141"/>
      <c r="DD103" s="141"/>
      <c r="DE103" s="141"/>
      <c r="DF103" s="141"/>
      <c r="DG103" s="141"/>
      <c r="DH103" s="141"/>
      <c r="DI103" s="141"/>
      <c r="DJ103" s="141"/>
      <c r="DK103" s="141"/>
      <c r="DL103" s="141"/>
      <c r="DM103" s="141"/>
      <c r="DN103" s="141"/>
      <c r="DO103" s="141"/>
      <c r="DP103" s="141"/>
      <c r="DQ103" s="141"/>
      <c r="DR103" s="141"/>
      <c r="DS103" s="141"/>
      <c r="DT103" s="141"/>
      <c r="DU103" s="141"/>
      <c r="DV103" s="141"/>
      <c r="DW103" s="141"/>
      <c r="DX103" s="141"/>
      <c r="DY103" s="141"/>
      <c r="DZ103" s="141"/>
      <c r="EA103" s="141"/>
      <c r="EB103" s="141"/>
      <c r="EC103" s="141"/>
      <c r="ED103" s="141"/>
      <c r="EE103" s="141"/>
      <c r="EF103" s="141"/>
      <c r="EG103" s="141"/>
      <c r="EH103" s="0"/>
      <c r="EI103" s="109" t="n">
        <f aca="false">ROUND(SUM(F103:EG103),5)</f>
        <v>0</v>
      </c>
      <c r="EK103" s="139" t="n">
        <v>2781</v>
      </c>
      <c r="EM103" s="140" t="n">
        <v>0</v>
      </c>
      <c r="EN103" s="140" t="n">
        <v>0</v>
      </c>
      <c r="EO103" s="140" t="n">
        <v>0</v>
      </c>
      <c r="EP103" s="140" t="n">
        <v>0</v>
      </c>
      <c r="EQ103" s="140" t="n">
        <v>0</v>
      </c>
      <c r="ER103" s="140" t="n">
        <v>0</v>
      </c>
      <c r="ES103" s="140" t="n">
        <v>0</v>
      </c>
      <c r="ET103" s="140" t="n">
        <v>0</v>
      </c>
      <c r="EU103" s="140" t="n">
        <v>0</v>
      </c>
      <c r="EV103" s="140" t="n">
        <v>0</v>
      </c>
      <c r="EW103" s="140" t="n">
        <v>0</v>
      </c>
      <c r="EX103" s="140" t="n">
        <v>0</v>
      </c>
      <c r="EY103" s="140" t="n">
        <v>0</v>
      </c>
      <c r="EZ103" s="140" t="n">
        <v>0</v>
      </c>
      <c r="FA103" s="140" t="n">
        <v>0</v>
      </c>
      <c r="FB103" s="140" t="n">
        <v>0</v>
      </c>
      <c r="FC103" s="140" t="n">
        <v>0</v>
      </c>
      <c r="FD103" s="140" t="n">
        <v>0</v>
      </c>
      <c r="FE103" s="140" t="n">
        <v>0</v>
      </c>
      <c r="FF103" s="140" t="n">
        <v>0</v>
      </c>
      <c r="FG103" s="140" t="n">
        <v>0</v>
      </c>
      <c r="FH103" s="140" t="n">
        <v>0</v>
      </c>
      <c r="FI103" s="140" t="n">
        <v>0</v>
      </c>
      <c r="FJ103" s="140" t="n">
        <v>0</v>
      </c>
      <c r="FK103" s="140" t="n">
        <v>0</v>
      </c>
      <c r="FL103" s="140" t="n">
        <v>0</v>
      </c>
      <c r="FM103" s="140" t="n">
        <v>0</v>
      </c>
      <c r="FN103" s="140" t="n">
        <v>0</v>
      </c>
      <c r="FO103" s="140" t="n">
        <v>0</v>
      </c>
      <c r="FP103" s="140" t="n">
        <v>0</v>
      </c>
      <c r="FQ103" s="140" t="n">
        <v>0</v>
      </c>
      <c r="FR103" s="140" t="n">
        <v>0</v>
      </c>
      <c r="FS103" s="140" t="n">
        <v>0</v>
      </c>
      <c r="FT103" s="140" t="n">
        <v>0</v>
      </c>
      <c r="FU103" s="140" t="n">
        <v>0</v>
      </c>
      <c r="FV103" s="140" t="n">
        <v>0</v>
      </c>
      <c r="FW103" s="140" t="n">
        <v>0</v>
      </c>
      <c r="FX103" s="140" t="n">
        <v>0</v>
      </c>
      <c r="FY103" s="140" t="n">
        <v>0</v>
      </c>
      <c r="FZ103" s="140" t="n">
        <v>0</v>
      </c>
      <c r="GA103" s="140" t="n">
        <v>0</v>
      </c>
      <c r="GB103" s="140" t="n">
        <v>0</v>
      </c>
      <c r="GC103" s="140" t="n">
        <v>0</v>
      </c>
      <c r="GD103" s="140" t="n">
        <v>0</v>
      </c>
      <c r="GE103" s="140" t="n">
        <v>0</v>
      </c>
      <c r="GF103" s="140" t="n">
        <v>0</v>
      </c>
      <c r="GG103" s="140" t="n">
        <v>0</v>
      </c>
      <c r="GH103" s="140" t="n">
        <v>0</v>
      </c>
      <c r="GI103" s="140" t="n">
        <v>0</v>
      </c>
      <c r="GJ103" s="140" t="n">
        <v>0</v>
      </c>
      <c r="GK103" s="140" t="n">
        <v>0</v>
      </c>
      <c r="GL103" s="140" t="n">
        <v>0</v>
      </c>
      <c r="GM103" s="140" t="n">
        <v>0</v>
      </c>
      <c r="GN103" s="140" t="n">
        <v>0</v>
      </c>
      <c r="GO103" s="140" t="n">
        <v>0</v>
      </c>
      <c r="GP103" s="140" t="n">
        <v>0</v>
      </c>
      <c r="GQ103" s="140" t="n">
        <v>0</v>
      </c>
      <c r="GR103" s="140" t="n">
        <v>0</v>
      </c>
      <c r="GS103" s="140" t="n">
        <v>0</v>
      </c>
      <c r="GT103" s="140" t="n">
        <v>0</v>
      </c>
      <c r="GU103" s="140" t="n">
        <v>0</v>
      </c>
      <c r="GV103" s="140" t="n">
        <v>0</v>
      </c>
      <c r="GW103" s="140" t="n">
        <v>0</v>
      </c>
      <c r="GX103" s="140" t="n">
        <v>0</v>
      </c>
      <c r="GY103" s="140" t="n">
        <v>0</v>
      </c>
      <c r="GZ103" s="140" t="n">
        <v>0</v>
      </c>
      <c r="HA103" s="140" t="n">
        <v>0</v>
      </c>
      <c r="HB103" s="140" t="n">
        <v>0</v>
      </c>
      <c r="HC103" s="140" t="n">
        <v>0</v>
      </c>
      <c r="HD103" s="140" t="n">
        <v>0</v>
      </c>
      <c r="HE103" s="140" t="n">
        <v>0</v>
      </c>
      <c r="HF103" s="140" t="n">
        <v>0</v>
      </c>
      <c r="HG103" s="140" t="n">
        <v>0</v>
      </c>
      <c r="HH103" s="140" t="n">
        <v>0</v>
      </c>
      <c r="HI103" s="140" t="n">
        <v>0</v>
      </c>
      <c r="HJ103" s="140" t="n">
        <v>0</v>
      </c>
      <c r="HK103" s="140" t="n">
        <v>0</v>
      </c>
      <c r="HL103" s="140" t="n">
        <v>0</v>
      </c>
      <c r="HM103" s="140" t="n">
        <v>0</v>
      </c>
      <c r="HN103" s="140" t="n">
        <v>0</v>
      </c>
      <c r="HO103" s="140" t="n">
        <v>0</v>
      </c>
      <c r="HP103" s="140" t="n">
        <v>0</v>
      </c>
      <c r="HQ103" s="140" t="n">
        <v>0</v>
      </c>
      <c r="HR103" s="140" t="n">
        <v>0</v>
      </c>
      <c r="HS103" s="140" t="n">
        <v>0</v>
      </c>
      <c r="HT103" s="140" t="n">
        <v>0</v>
      </c>
      <c r="HU103" s="140" t="n">
        <v>0</v>
      </c>
      <c r="HV103" s="140" t="n">
        <v>0</v>
      </c>
      <c r="HW103" s="140" t="n">
        <v>0</v>
      </c>
      <c r="HX103" s="140" t="n">
        <v>0</v>
      </c>
      <c r="HY103" s="140" t="n">
        <v>0</v>
      </c>
      <c r="HZ103" s="140" t="n">
        <v>0</v>
      </c>
      <c r="IA103" s="140" t="n">
        <v>0</v>
      </c>
      <c r="IB103" s="140" t="n">
        <v>0</v>
      </c>
      <c r="IC103" s="140" t="n">
        <v>0</v>
      </c>
      <c r="ID103" s="140" t="n">
        <v>0</v>
      </c>
      <c r="IE103" s="140" t="n">
        <v>0</v>
      </c>
      <c r="IF103" s="140" t="n">
        <v>0</v>
      </c>
      <c r="IG103" s="140" t="n">
        <v>0</v>
      </c>
      <c r="IH103" s="140" t="n">
        <v>0</v>
      </c>
      <c r="II103" s="140" t="n">
        <v>0</v>
      </c>
      <c r="IJ103" s="140" t="n">
        <v>0</v>
      </c>
      <c r="IK103" s="140" t="n">
        <v>0</v>
      </c>
      <c r="IL103" s="140" t="n">
        <v>0</v>
      </c>
      <c r="IM103" s="140" t="n">
        <v>0</v>
      </c>
      <c r="IN103" s="140" t="n">
        <v>0</v>
      </c>
      <c r="IO103" s="140" t="n">
        <v>0</v>
      </c>
      <c r="IP103" s="140" t="n">
        <v>0</v>
      </c>
      <c r="IQ103" s="140" t="n">
        <v>0</v>
      </c>
      <c r="IR103" s="140" t="n">
        <v>0</v>
      </c>
      <c r="IS103" s="140" t="n">
        <v>0</v>
      </c>
      <c r="IT103" s="140" t="n">
        <v>0</v>
      </c>
      <c r="IU103" s="140" t="n">
        <v>0</v>
      </c>
      <c r="IV103" s="140" t="n">
        <v>0</v>
      </c>
      <c r="IW103" s="140" t="n">
        <v>0</v>
      </c>
      <c r="IX103" s="140" t="n">
        <v>0</v>
      </c>
      <c r="IY103" s="140" t="n">
        <v>0</v>
      </c>
      <c r="IZ103" s="140" t="n">
        <v>0</v>
      </c>
      <c r="JA103" s="140" t="n">
        <v>0</v>
      </c>
      <c r="JB103" s="140" t="n">
        <v>0</v>
      </c>
      <c r="JC103" s="140" t="n">
        <v>0</v>
      </c>
      <c r="JD103" s="140" t="n">
        <v>0</v>
      </c>
      <c r="JE103" s="140" t="n">
        <v>0</v>
      </c>
      <c r="JF103" s="140" t="n">
        <v>0</v>
      </c>
      <c r="JG103" s="140" t="n">
        <v>0</v>
      </c>
      <c r="JH103" s="140" t="n">
        <v>0</v>
      </c>
      <c r="JI103" s="140" t="n">
        <v>0</v>
      </c>
      <c r="JJ103" s="140" t="n">
        <v>0</v>
      </c>
      <c r="JK103" s="140" t="n">
        <v>0</v>
      </c>
      <c r="JL103" s="140" t="n">
        <v>0</v>
      </c>
      <c r="JM103" s="140" t="n">
        <v>0</v>
      </c>
      <c r="JN103" s="140" t="n">
        <v>0</v>
      </c>
      <c r="JO103" s="140" t="n">
        <v>0</v>
      </c>
      <c r="JP103" s="140" t="n">
        <v>0</v>
      </c>
    </row>
    <row r="104" customFormat="false" ht="14.9" hidden="false" customHeight="false" outlineLevel="0" collapsed="false">
      <c r="A104" s="76"/>
      <c r="B104" s="76"/>
      <c r="C104" s="76"/>
      <c r="D104" s="76" t="s">
        <v>140</v>
      </c>
      <c r="E104" s="76"/>
      <c r="F104" s="141"/>
      <c r="G104" s="141"/>
      <c r="H104" s="141"/>
      <c r="I104" s="141"/>
      <c r="J104" s="141"/>
      <c r="K104" s="141"/>
      <c r="L104" s="141"/>
      <c r="M104" s="141"/>
      <c r="N104" s="141"/>
      <c r="O104" s="141"/>
      <c r="P104" s="141"/>
      <c r="Q104" s="141"/>
      <c r="R104" s="141"/>
      <c r="S104" s="141"/>
      <c r="T104" s="141"/>
      <c r="U104" s="141"/>
      <c r="V104" s="141"/>
      <c r="W104" s="141"/>
      <c r="X104" s="141"/>
      <c r="Y104" s="141"/>
      <c r="Z104" s="141"/>
      <c r="AA104" s="141"/>
      <c r="AB104" s="141"/>
      <c r="AC104" s="141"/>
      <c r="AD104" s="141"/>
      <c r="AE104" s="141"/>
      <c r="AF104" s="141"/>
      <c r="AG104" s="141"/>
      <c r="AH104" s="141"/>
      <c r="AI104" s="141"/>
      <c r="AJ104" s="141"/>
      <c r="AK104" s="141"/>
      <c r="AL104" s="141"/>
      <c r="AM104" s="141"/>
      <c r="AN104" s="141"/>
      <c r="AO104" s="141"/>
      <c r="AP104" s="141"/>
      <c r="AQ104" s="141"/>
      <c r="AR104" s="141"/>
      <c r="AS104" s="141"/>
      <c r="AT104" s="141"/>
      <c r="AU104" s="141"/>
      <c r="AV104" s="141"/>
      <c r="AW104" s="141"/>
      <c r="AX104" s="141"/>
      <c r="AY104" s="141"/>
      <c r="AZ104" s="141"/>
      <c r="BA104" s="141"/>
      <c r="BB104" s="141"/>
      <c r="BC104" s="141"/>
      <c r="BD104" s="141"/>
      <c r="BE104" s="141"/>
      <c r="BF104" s="141"/>
      <c r="BG104" s="141"/>
      <c r="BH104" s="141"/>
      <c r="BI104" s="141"/>
      <c r="BJ104" s="141"/>
      <c r="BK104" s="141"/>
      <c r="BL104" s="141"/>
      <c r="BM104" s="141"/>
      <c r="BN104" s="141"/>
      <c r="BO104" s="141"/>
      <c r="BP104" s="141"/>
      <c r="BQ104" s="141"/>
      <c r="BR104" s="141"/>
      <c r="BS104" s="141"/>
      <c r="BT104" s="141"/>
      <c r="BU104" s="141"/>
      <c r="BV104" s="141"/>
      <c r="BW104" s="141"/>
      <c r="BX104" s="141"/>
      <c r="BY104" s="141"/>
      <c r="BZ104" s="141"/>
      <c r="CA104" s="141"/>
      <c r="CB104" s="141"/>
      <c r="CC104" s="141"/>
      <c r="CD104" s="141"/>
      <c r="CE104" s="141"/>
      <c r="CF104" s="141"/>
      <c r="CG104" s="141"/>
      <c r="CH104" s="141"/>
      <c r="CI104" s="141"/>
      <c r="CJ104" s="141"/>
      <c r="CK104" s="141"/>
      <c r="CL104" s="141"/>
      <c r="CM104" s="141"/>
      <c r="CN104" s="141"/>
      <c r="CO104" s="141"/>
      <c r="CP104" s="141"/>
      <c r="CQ104" s="141"/>
      <c r="CR104" s="141"/>
      <c r="CS104" s="141"/>
      <c r="CT104" s="141"/>
      <c r="CU104" s="141"/>
      <c r="CV104" s="141"/>
      <c r="CW104" s="141"/>
      <c r="CX104" s="141"/>
      <c r="CY104" s="141"/>
      <c r="CZ104" s="141"/>
      <c r="DA104" s="141"/>
      <c r="DB104" s="141"/>
      <c r="DC104" s="141"/>
      <c r="DD104" s="141"/>
      <c r="DE104" s="141"/>
      <c r="DF104" s="141"/>
      <c r="DG104" s="141"/>
      <c r="DH104" s="141"/>
      <c r="DI104" s="141"/>
      <c r="DJ104" s="141"/>
      <c r="DK104" s="141"/>
      <c r="DL104" s="141"/>
      <c r="DM104" s="141"/>
      <c r="DN104" s="141"/>
      <c r="DO104" s="141"/>
      <c r="DP104" s="141"/>
      <c r="DQ104" s="141"/>
      <c r="DR104" s="141"/>
      <c r="DS104" s="141"/>
      <c r="DT104" s="141"/>
      <c r="DU104" s="141"/>
      <c r="DV104" s="141"/>
      <c r="DW104" s="141"/>
      <c r="DX104" s="141"/>
      <c r="DY104" s="141"/>
      <c r="DZ104" s="141"/>
      <c r="EA104" s="141"/>
      <c r="EB104" s="141"/>
      <c r="EC104" s="141"/>
      <c r="ED104" s="141"/>
      <c r="EE104" s="141"/>
      <c r="EF104" s="141"/>
      <c r="EG104" s="141"/>
      <c r="EH104" s="0"/>
      <c r="EI104" s="109"/>
      <c r="EK104" s="139" t="n">
        <v>9640.8</v>
      </c>
      <c r="EM104" s="140" t="n">
        <v>0</v>
      </c>
      <c r="EN104" s="140" t="n">
        <v>0</v>
      </c>
      <c r="EO104" s="140" t="n">
        <v>0</v>
      </c>
      <c r="EP104" s="140" t="n">
        <v>0</v>
      </c>
      <c r="EQ104" s="140" t="n">
        <v>0</v>
      </c>
      <c r="ER104" s="140" t="n">
        <v>0</v>
      </c>
      <c r="ES104" s="140" t="n">
        <v>0</v>
      </c>
      <c r="ET104" s="140" t="n">
        <v>0</v>
      </c>
      <c r="EU104" s="140" t="n">
        <v>0</v>
      </c>
      <c r="EV104" s="140" t="n">
        <v>0</v>
      </c>
      <c r="EW104" s="140" t="n">
        <v>0</v>
      </c>
      <c r="EX104" s="140" t="n">
        <v>0</v>
      </c>
      <c r="EY104" s="140" t="n">
        <v>0</v>
      </c>
      <c r="EZ104" s="140" t="n">
        <v>0</v>
      </c>
      <c r="FA104" s="140" t="n">
        <v>0</v>
      </c>
      <c r="FB104" s="140" t="n">
        <v>0</v>
      </c>
      <c r="FC104" s="140" t="n">
        <v>0</v>
      </c>
      <c r="FD104" s="140" t="n">
        <v>0</v>
      </c>
      <c r="FE104" s="140" t="n">
        <v>0</v>
      </c>
      <c r="FF104" s="140" t="n">
        <v>0</v>
      </c>
      <c r="FG104" s="140" t="n">
        <v>0</v>
      </c>
      <c r="FH104" s="140" t="n">
        <v>0</v>
      </c>
      <c r="FI104" s="140" t="n">
        <v>0</v>
      </c>
      <c r="FJ104" s="140" t="n">
        <v>0</v>
      </c>
      <c r="FK104" s="140" t="n">
        <v>0</v>
      </c>
      <c r="FL104" s="140" t="n">
        <v>0</v>
      </c>
      <c r="FM104" s="140" t="n">
        <v>0</v>
      </c>
      <c r="FN104" s="140" t="n">
        <v>0</v>
      </c>
      <c r="FO104" s="140" t="n">
        <v>0</v>
      </c>
      <c r="FP104" s="140" t="n">
        <v>0</v>
      </c>
      <c r="FQ104" s="140" t="n">
        <v>0</v>
      </c>
      <c r="FR104" s="140" t="n">
        <v>0</v>
      </c>
      <c r="FS104" s="140" t="n">
        <v>0</v>
      </c>
      <c r="FT104" s="140" t="n">
        <v>0</v>
      </c>
      <c r="FU104" s="140" t="n">
        <v>0</v>
      </c>
      <c r="FV104" s="140" t="n">
        <v>0</v>
      </c>
      <c r="FW104" s="140" t="n">
        <v>0</v>
      </c>
      <c r="FX104" s="140" t="n">
        <v>0</v>
      </c>
      <c r="FY104" s="140" t="n">
        <v>0</v>
      </c>
      <c r="FZ104" s="140" t="n">
        <v>0</v>
      </c>
      <c r="GA104" s="140" t="n">
        <v>0</v>
      </c>
      <c r="GB104" s="140" t="n">
        <v>0</v>
      </c>
      <c r="GC104" s="140" t="n">
        <v>0</v>
      </c>
      <c r="GD104" s="140" t="n">
        <v>0</v>
      </c>
      <c r="GE104" s="140" t="n">
        <v>0</v>
      </c>
      <c r="GF104" s="140" t="n">
        <v>0</v>
      </c>
      <c r="GG104" s="140" t="n">
        <v>0</v>
      </c>
      <c r="GH104" s="140" t="n">
        <v>0</v>
      </c>
      <c r="GI104" s="140" t="n">
        <v>0</v>
      </c>
      <c r="GJ104" s="140" t="n">
        <v>0</v>
      </c>
      <c r="GK104" s="140" t="n">
        <v>0</v>
      </c>
      <c r="GL104" s="140" t="n">
        <v>0</v>
      </c>
      <c r="GM104" s="140" t="n">
        <v>0</v>
      </c>
      <c r="GN104" s="140" t="n">
        <v>0</v>
      </c>
      <c r="GO104" s="140" t="n">
        <v>0</v>
      </c>
      <c r="GP104" s="140" t="n">
        <v>0</v>
      </c>
      <c r="GQ104" s="140" t="n">
        <v>0</v>
      </c>
      <c r="GR104" s="140" t="n">
        <v>0</v>
      </c>
      <c r="GS104" s="140" t="n">
        <v>0</v>
      </c>
      <c r="GT104" s="140" t="n">
        <v>0</v>
      </c>
      <c r="GU104" s="140" t="n">
        <v>0</v>
      </c>
      <c r="GV104" s="140" t="n">
        <v>0</v>
      </c>
      <c r="GW104" s="140" t="n">
        <v>0</v>
      </c>
      <c r="GX104" s="140" t="n">
        <v>0</v>
      </c>
      <c r="GY104" s="140" t="n">
        <v>0</v>
      </c>
      <c r="GZ104" s="140" t="n">
        <v>0</v>
      </c>
      <c r="HA104" s="140" t="n">
        <v>0</v>
      </c>
      <c r="HB104" s="140" t="n">
        <v>0</v>
      </c>
      <c r="HC104" s="140" t="n">
        <v>0</v>
      </c>
      <c r="HD104" s="140" t="n">
        <v>0</v>
      </c>
      <c r="HE104" s="140" t="n">
        <v>0</v>
      </c>
      <c r="HF104" s="140" t="n">
        <v>0</v>
      </c>
      <c r="HG104" s="140" t="n">
        <v>0</v>
      </c>
      <c r="HH104" s="140" t="n">
        <v>0</v>
      </c>
      <c r="HI104" s="140" t="n">
        <v>0</v>
      </c>
      <c r="HJ104" s="140" t="n">
        <v>0</v>
      </c>
      <c r="HK104" s="140" t="n">
        <v>0</v>
      </c>
      <c r="HL104" s="140" t="n">
        <v>0</v>
      </c>
      <c r="HM104" s="140" t="n">
        <v>0</v>
      </c>
      <c r="HN104" s="140" t="n">
        <v>0</v>
      </c>
      <c r="HO104" s="140" t="n">
        <v>0</v>
      </c>
      <c r="HP104" s="140" t="n">
        <v>0</v>
      </c>
      <c r="HQ104" s="140" t="n">
        <v>0</v>
      </c>
      <c r="HR104" s="140" t="n">
        <v>0</v>
      </c>
      <c r="HS104" s="140" t="n">
        <v>0</v>
      </c>
      <c r="HT104" s="140" t="n">
        <v>0</v>
      </c>
      <c r="HU104" s="140" t="n">
        <v>0</v>
      </c>
      <c r="HV104" s="140" t="n">
        <v>0</v>
      </c>
      <c r="HW104" s="140" t="n">
        <v>0</v>
      </c>
      <c r="HX104" s="140" t="n">
        <v>0</v>
      </c>
      <c r="HY104" s="140" t="n">
        <v>0</v>
      </c>
      <c r="HZ104" s="140" t="n">
        <v>0</v>
      </c>
      <c r="IA104" s="140" t="n">
        <v>0</v>
      </c>
      <c r="IB104" s="140" t="n">
        <v>0</v>
      </c>
      <c r="IC104" s="140" t="n">
        <v>0</v>
      </c>
      <c r="ID104" s="140" t="n">
        <v>0</v>
      </c>
      <c r="IE104" s="140" t="n">
        <v>0</v>
      </c>
      <c r="IF104" s="140" t="n">
        <v>0</v>
      </c>
      <c r="IG104" s="140" t="n">
        <v>0</v>
      </c>
      <c r="IH104" s="140" t="n">
        <v>0</v>
      </c>
      <c r="II104" s="140" t="n">
        <v>0</v>
      </c>
      <c r="IJ104" s="140" t="n">
        <v>0</v>
      </c>
      <c r="IK104" s="140" t="n">
        <v>0</v>
      </c>
      <c r="IL104" s="140" t="n">
        <v>0</v>
      </c>
      <c r="IM104" s="140" t="n">
        <v>0</v>
      </c>
      <c r="IN104" s="140" t="n">
        <v>0</v>
      </c>
      <c r="IO104" s="140" t="n">
        <v>0</v>
      </c>
      <c r="IP104" s="140" t="n">
        <v>0</v>
      </c>
      <c r="IQ104" s="140" t="n">
        <v>0</v>
      </c>
      <c r="IR104" s="140" t="n">
        <v>0</v>
      </c>
      <c r="IS104" s="140" t="n">
        <v>0</v>
      </c>
      <c r="IT104" s="140" t="n">
        <v>0</v>
      </c>
      <c r="IU104" s="140" t="n">
        <v>0</v>
      </c>
      <c r="IV104" s="140" t="n">
        <v>0</v>
      </c>
      <c r="IW104" s="140" t="n">
        <v>0</v>
      </c>
      <c r="IX104" s="140" t="n">
        <v>0</v>
      </c>
      <c r="IY104" s="140" t="n">
        <v>0</v>
      </c>
      <c r="IZ104" s="140" t="n">
        <v>0</v>
      </c>
      <c r="JA104" s="140" t="n">
        <v>0</v>
      </c>
      <c r="JB104" s="140" t="n">
        <v>0</v>
      </c>
      <c r="JC104" s="140" t="n">
        <v>0</v>
      </c>
      <c r="JD104" s="140" t="n">
        <v>0</v>
      </c>
      <c r="JE104" s="140" t="n">
        <v>0</v>
      </c>
      <c r="JF104" s="140" t="n">
        <v>0</v>
      </c>
      <c r="JG104" s="140" t="n">
        <v>0</v>
      </c>
      <c r="JH104" s="140" t="n">
        <v>0</v>
      </c>
      <c r="JI104" s="140" t="n">
        <v>0</v>
      </c>
      <c r="JJ104" s="140" t="n">
        <v>0</v>
      </c>
      <c r="JK104" s="140" t="n">
        <v>0</v>
      </c>
      <c r="JL104" s="140" t="n">
        <v>0</v>
      </c>
      <c r="JM104" s="140" t="n">
        <v>0</v>
      </c>
      <c r="JN104" s="140" t="n">
        <v>0</v>
      </c>
      <c r="JO104" s="140" t="n">
        <v>0</v>
      </c>
      <c r="JP104" s="140" t="n">
        <v>0</v>
      </c>
    </row>
    <row r="105" customFormat="false" ht="14.9" hidden="false" customHeight="false" outlineLevel="0" collapsed="false">
      <c r="A105" s="76"/>
      <c r="B105" s="76"/>
      <c r="C105" s="76"/>
      <c r="D105" s="76"/>
      <c r="E105" s="76" t="s">
        <v>141</v>
      </c>
      <c r="F105" s="141" t="n">
        <v>0</v>
      </c>
      <c r="G105" s="141" t="n">
        <v>0</v>
      </c>
      <c r="H105" s="141" t="n">
        <v>0</v>
      </c>
      <c r="I105" s="141" t="n">
        <v>0</v>
      </c>
      <c r="J105" s="141" t="n">
        <v>0</v>
      </c>
      <c r="K105" s="141" t="n">
        <v>0</v>
      </c>
      <c r="L105" s="141" t="n">
        <v>0</v>
      </c>
      <c r="M105" s="141" t="n">
        <v>0</v>
      </c>
      <c r="N105" s="141" t="n">
        <v>0</v>
      </c>
      <c r="O105" s="141" t="n">
        <v>0</v>
      </c>
      <c r="P105" s="141" t="n">
        <v>0</v>
      </c>
      <c r="Q105" s="141" t="n">
        <v>0</v>
      </c>
      <c r="R105" s="141" t="n">
        <v>0</v>
      </c>
      <c r="S105" s="141" t="n">
        <v>0</v>
      </c>
      <c r="T105" s="141"/>
      <c r="U105" s="141" t="n">
        <v>0</v>
      </c>
      <c r="V105" s="141" t="n">
        <v>0</v>
      </c>
      <c r="W105" s="141" t="n">
        <v>0</v>
      </c>
      <c r="X105" s="141"/>
      <c r="Y105" s="141" t="n">
        <v>0</v>
      </c>
      <c r="Z105" s="141" t="n">
        <v>0</v>
      </c>
      <c r="AA105" s="141" t="n">
        <v>0</v>
      </c>
      <c r="AB105" s="141" t="n">
        <v>0</v>
      </c>
      <c r="AC105" s="141" t="n">
        <v>0</v>
      </c>
      <c r="AD105" s="141" t="n">
        <v>0</v>
      </c>
      <c r="AE105" s="141" t="n">
        <v>0</v>
      </c>
      <c r="AF105" s="141" t="n">
        <v>0</v>
      </c>
      <c r="AG105" s="141" t="n">
        <v>0</v>
      </c>
      <c r="AH105" s="141" t="n">
        <v>0</v>
      </c>
      <c r="AI105" s="141" t="n">
        <v>0</v>
      </c>
      <c r="AJ105" s="141" t="n">
        <v>0</v>
      </c>
      <c r="AK105" s="141" t="n">
        <v>0</v>
      </c>
      <c r="AL105" s="141" t="n">
        <v>0</v>
      </c>
      <c r="AM105" s="141" t="n">
        <v>0</v>
      </c>
      <c r="AN105" s="141" t="n">
        <v>0</v>
      </c>
      <c r="AO105" s="141" t="n">
        <v>0</v>
      </c>
      <c r="AP105" s="141" t="n">
        <v>0</v>
      </c>
      <c r="AQ105" s="141" t="n">
        <v>0</v>
      </c>
      <c r="AR105" s="141" t="n">
        <v>0</v>
      </c>
      <c r="AS105" s="141" t="n">
        <v>0</v>
      </c>
      <c r="AT105" s="141" t="n">
        <v>0</v>
      </c>
      <c r="AU105" s="141" t="n">
        <v>0</v>
      </c>
      <c r="AV105" s="141" t="n">
        <v>0</v>
      </c>
      <c r="AW105" s="141" t="n">
        <v>0</v>
      </c>
      <c r="AX105" s="141" t="n">
        <v>0</v>
      </c>
      <c r="AY105" s="141" t="n">
        <v>0</v>
      </c>
      <c r="AZ105" s="141" t="n">
        <v>0</v>
      </c>
      <c r="BA105" s="141" t="n">
        <v>0</v>
      </c>
      <c r="BB105" s="141" t="n">
        <v>0</v>
      </c>
      <c r="BC105" s="141" t="n">
        <v>0</v>
      </c>
      <c r="BD105" s="141" t="n">
        <v>0</v>
      </c>
      <c r="BE105" s="141" t="n">
        <v>0</v>
      </c>
      <c r="BF105" s="141" t="n">
        <v>0</v>
      </c>
      <c r="BG105" s="141" t="n">
        <v>0</v>
      </c>
      <c r="BH105" s="141" t="n">
        <v>0</v>
      </c>
      <c r="BI105" s="141" t="n">
        <v>0</v>
      </c>
      <c r="BJ105" s="141" t="n">
        <v>0</v>
      </c>
      <c r="BK105" s="141" t="n">
        <v>0</v>
      </c>
      <c r="BL105" s="141" t="n">
        <v>0</v>
      </c>
      <c r="BM105" s="141" t="n">
        <v>0</v>
      </c>
      <c r="BN105" s="141" t="n">
        <v>0</v>
      </c>
      <c r="BO105" s="141" t="n">
        <v>0</v>
      </c>
      <c r="BP105" s="141" t="n">
        <v>0</v>
      </c>
      <c r="BQ105" s="141" t="n">
        <v>0</v>
      </c>
      <c r="BR105" s="141" t="n">
        <v>0</v>
      </c>
      <c r="BS105" s="141" t="n">
        <v>0</v>
      </c>
      <c r="BT105" s="141" t="n">
        <v>0</v>
      </c>
      <c r="BU105" s="141" t="n">
        <v>0</v>
      </c>
      <c r="BV105" s="141" t="n">
        <v>0</v>
      </c>
      <c r="BW105" s="141" t="n">
        <v>0</v>
      </c>
      <c r="BX105" s="141" t="n">
        <v>0</v>
      </c>
      <c r="BY105" s="141" t="n">
        <v>0</v>
      </c>
      <c r="BZ105" s="141" t="n">
        <v>0</v>
      </c>
      <c r="CA105" s="141" t="n">
        <v>0</v>
      </c>
      <c r="CB105" s="141" t="n">
        <v>0</v>
      </c>
      <c r="CC105" s="141" t="n">
        <v>0</v>
      </c>
      <c r="CD105" s="141" t="n">
        <v>0</v>
      </c>
      <c r="CE105" s="141" t="n">
        <v>0</v>
      </c>
      <c r="CF105" s="141" t="n">
        <v>0</v>
      </c>
      <c r="CG105" s="141" t="n">
        <v>0</v>
      </c>
      <c r="CH105" s="141" t="n">
        <v>0</v>
      </c>
      <c r="CI105" s="141" t="n">
        <v>0</v>
      </c>
      <c r="CJ105" s="141" t="n">
        <v>0</v>
      </c>
      <c r="CK105" s="141" t="n">
        <v>0</v>
      </c>
      <c r="CL105" s="141"/>
      <c r="CM105" s="141" t="n">
        <v>0</v>
      </c>
      <c r="CN105" s="141" t="n">
        <v>0</v>
      </c>
      <c r="CO105" s="141" t="n">
        <v>0</v>
      </c>
      <c r="CP105" s="141" t="n">
        <v>0</v>
      </c>
      <c r="CQ105" s="141" t="n">
        <v>0</v>
      </c>
      <c r="CR105" s="141" t="n">
        <v>0</v>
      </c>
      <c r="CS105" s="141" t="n">
        <v>0</v>
      </c>
      <c r="CT105" s="141" t="n">
        <v>0</v>
      </c>
      <c r="CU105" s="141" t="n">
        <v>0</v>
      </c>
      <c r="CV105" s="141" t="n">
        <v>0</v>
      </c>
      <c r="CW105" s="141" t="n">
        <v>0</v>
      </c>
      <c r="CX105" s="141" t="n">
        <v>0</v>
      </c>
      <c r="CY105" s="141" t="n">
        <v>0</v>
      </c>
      <c r="CZ105" s="141" t="n">
        <v>0</v>
      </c>
      <c r="DA105" s="141" t="n">
        <v>0</v>
      </c>
      <c r="DB105" s="141" t="n">
        <v>0</v>
      </c>
      <c r="DC105" s="141" t="n">
        <v>0</v>
      </c>
      <c r="DD105" s="141" t="n">
        <v>0</v>
      </c>
      <c r="DE105" s="141" t="n">
        <v>0</v>
      </c>
      <c r="DF105" s="141" t="n">
        <v>0</v>
      </c>
      <c r="DG105" s="141" t="n">
        <v>0</v>
      </c>
      <c r="DH105" s="141" t="n">
        <v>0</v>
      </c>
      <c r="DI105" s="141" t="n">
        <v>0</v>
      </c>
      <c r="DJ105" s="141" t="n">
        <v>0</v>
      </c>
      <c r="DK105" s="141" t="n">
        <v>0</v>
      </c>
      <c r="DL105" s="141" t="n">
        <v>0</v>
      </c>
      <c r="DM105" s="141" t="n">
        <v>0</v>
      </c>
      <c r="DN105" s="141" t="n">
        <v>0</v>
      </c>
      <c r="DO105" s="141" t="n">
        <v>0</v>
      </c>
      <c r="DP105" s="141"/>
      <c r="DQ105" s="141" t="n">
        <v>0</v>
      </c>
      <c r="DR105" s="141" t="n">
        <v>0</v>
      </c>
      <c r="DS105" s="141" t="n">
        <v>0</v>
      </c>
      <c r="DT105" s="141" t="n">
        <v>0</v>
      </c>
      <c r="DU105" s="141" t="n">
        <v>0</v>
      </c>
      <c r="DV105" s="141" t="n">
        <v>0</v>
      </c>
      <c r="DW105" s="141"/>
      <c r="DX105" s="141" t="n">
        <v>0</v>
      </c>
      <c r="DY105" s="141" t="n">
        <v>0</v>
      </c>
      <c r="DZ105" s="141" t="n">
        <v>0</v>
      </c>
      <c r="EA105" s="141" t="n">
        <v>0</v>
      </c>
      <c r="EB105" s="141" t="n">
        <v>0</v>
      </c>
      <c r="EC105" s="141" t="n">
        <v>0</v>
      </c>
      <c r="ED105" s="141" t="n">
        <v>0</v>
      </c>
      <c r="EE105" s="141" t="n">
        <v>0</v>
      </c>
      <c r="EF105" s="141" t="n">
        <v>0</v>
      </c>
      <c r="EG105" s="141" t="n">
        <v>0</v>
      </c>
      <c r="EH105" s="0"/>
      <c r="EI105" s="109" t="n">
        <f aca="false">ROUND(SUM(F105:EG105),5)</f>
        <v>0</v>
      </c>
      <c r="EK105" s="139" t="n">
        <v>96408</v>
      </c>
      <c r="EM105" s="140" t="n">
        <v>0</v>
      </c>
      <c r="EN105" s="140" t="n">
        <v>0</v>
      </c>
      <c r="EO105" s="140" t="n">
        <v>0</v>
      </c>
      <c r="EP105" s="140" t="n">
        <v>0</v>
      </c>
      <c r="EQ105" s="140" t="n">
        <v>0</v>
      </c>
      <c r="ER105" s="140" t="n">
        <v>0</v>
      </c>
      <c r="ES105" s="140" t="n">
        <v>0</v>
      </c>
      <c r="ET105" s="140" t="n">
        <v>0</v>
      </c>
      <c r="EU105" s="140" t="n">
        <v>0</v>
      </c>
      <c r="EV105" s="140" t="n">
        <v>0</v>
      </c>
      <c r="EW105" s="140" t="n">
        <v>0</v>
      </c>
      <c r="EX105" s="140" t="n">
        <v>0</v>
      </c>
      <c r="EY105" s="140" t="n">
        <v>0</v>
      </c>
      <c r="EZ105" s="140" t="n">
        <v>0</v>
      </c>
      <c r="FA105" s="140" t="n">
        <v>0</v>
      </c>
      <c r="FB105" s="140" t="n">
        <v>0</v>
      </c>
      <c r="FC105" s="140" t="n">
        <v>0</v>
      </c>
      <c r="FD105" s="140" t="n">
        <v>0</v>
      </c>
      <c r="FE105" s="140" t="n">
        <v>0</v>
      </c>
      <c r="FF105" s="140" t="n">
        <v>0</v>
      </c>
      <c r="FG105" s="140" t="n">
        <v>0</v>
      </c>
      <c r="FH105" s="140" t="n">
        <v>0</v>
      </c>
      <c r="FI105" s="140" t="n">
        <v>0</v>
      </c>
      <c r="FJ105" s="140" t="n">
        <v>0</v>
      </c>
      <c r="FK105" s="140" t="n">
        <v>0</v>
      </c>
      <c r="FL105" s="140" t="n">
        <v>0</v>
      </c>
      <c r="FM105" s="140" t="n">
        <v>0</v>
      </c>
      <c r="FN105" s="140" t="n">
        <v>0</v>
      </c>
      <c r="FO105" s="140" t="n">
        <v>0</v>
      </c>
      <c r="FP105" s="140" t="n">
        <v>0</v>
      </c>
      <c r="FQ105" s="140" t="n">
        <v>0</v>
      </c>
      <c r="FR105" s="140" t="n">
        <v>0</v>
      </c>
      <c r="FS105" s="140" t="n">
        <v>0</v>
      </c>
      <c r="FT105" s="140" t="n">
        <v>0</v>
      </c>
      <c r="FU105" s="140" t="n">
        <v>0</v>
      </c>
      <c r="FV105" s="140" t="n">
        <v>0</v>
      </c>
      <c r="FW105" s="140" t="n">
        <v>0</v>
      </c>
      <c r="FX105" s="140" t="n">
        <v>0</v>
      </c>
      <c r="FY105" s="140" t="n">
        <v>0</v>
      </c>
      <c r="FZ105" s="140" t="n">
        <v>0</v>
      </c>
      <c r="GA105" s="140" t="n">
        <v>0</v>
      </c>
      <c r="GB105" s="140" t="n">
        <v>0</v>
      </c>
      <c r="GC105" s="140" t="n">
        <v>0</v>
      </c>
      <c r="GD105" s="140" t="n">
        <v>0</v>
      </c>
      <c r="GE105" s="140" t="n">
        <v>0</v>
      </c>
      <c r="GF105" s="140" t="n">
        <v>0</v>
      </c>
      <c r="GG105" s="140" t="n">
        <v>0</v>
      </c>
      <c r="GH105" s="140" t="n">
        <v>0</v>
      </c>
      <c r="GI105" s="140" t="n">
        <v>0</v>
      </c>
      <c r="GJ105" s="140" t="n">
        <v>0</v>
      </c>
      <c r="GK105" s="140" t="n">
        <v>0</v>
      </c>
      <c r="GL105" s="140" t="n">
        <v>0</v>
      </c>
      <c r="GM105" s="140" t="n">
        <v>0</v>
      </c>
      <c r="GN105" s="140" t="n">
        <v>0</v>
      </c>
      <c r="GO105" s="140" t="n">
        <v>0</v>
      </c>
      <c r="GP105" s="140" t="n">
        <v>0</v>
      </c>
      <c r="GQ105" s="140" t="n">
        <v>0</v>
      </c>
      <c r="GR105" s="140" t="n">
        <v>0</v>
      </c>
      <c r="GS105" s="140" t="n">
        <v>0</v>
      </c>
      <c r="GT105" s="140" t="n">
        <v>0</v>
      </c>
      <c r="GU105" s="140" t="n">
        <v>0</v>
      </c>
      <c r="GV105" s="140" t="n">
        <v>0</v>
      </c>
      <c r="GW105" s="140" t="n">
        <v>0</v>
      </c>
      <c r="GX105" s="140" t="n">
        <v>0</v>
      </c>
      <c r="GY105" s="140" t="n">
        <v>0</v>
      </c>
      <c r="GZ105" s="140" t="n">
        <v>0</v>
      </c>
      <c r="HA105" s="140" t="n">
        <v>0</v>
      </c>
      <c r="HB105" s="140" t="n">
        <v>0</v>
      </c>
      <c r="HC105" s="140" t="n">
        <v>0</v>
      </c>
      <c r="HD105" s="140" t="n">
        <v>0</v>
      </c>
      <c r="HE105" s="140" t="n">
        <v>0</v>
      </c>
      <c r="HF105" s="140" t="n">
        <v>0</v>
      </c>
      <c r="HG105" s="140" t="n">
        <v>0</v>
      </c>
      <c r="HH105" s="140" t="n">
        <v>0</v>
      </c>
      <c r="HI105" s="140" t="n">
        <v>0</v>
      </c>
      <c r="HJ105" s="140" t="n">
        <v>0</v>
      </c>
      <c r="HK105" s="140" t="n">
        <v>0</v>
      </c>
      <c r="HL105" s="140" t="n">
        <v>0</v>
      </c>
      <c r="HM105" s="140" t="n">
        <v>0</v>
      </c>
      <c r="HN105" s="140" t="n">
        <v>0</v>
      </c>
      <c r="HO105" s="140" t="n">
        <v>0</v>
      </c>
      <c r="HP105" s="140" t="n">
        <v>0</v>
      </c>
      <c r="HQ105" s="140" t="n">
        <v>0</v>
      </c>
      <c r="HR105" s="140" t="n">
        <v>0</v>
      </c>
      <c r="HS105" s="140" t="n">
        <v>0</v>
      </c>
      <c r="HT105" s="140" t="n">
        <v>0</v>
      </c>
      <c r="HU105" s="140" t="n">
        <v>0</v>
      </c>
      <c r="HV105" s="140" t="n">
        <v>0</v>
      </c>
      <c r="HW105" s="140" t="n">
        <v>0</v>
      </c>
      <c r="HX105" s="140" t="n">
        <v>0</v>
      </c>
      <c r="HY105" s="140" t="n">
        <v>0</v>
      </c>
      <c r="HZ105" s="140" t="n">
        <v>0</v>
      </c>
      <c r="IA105" s="140" t="n">
        <v>0</v>
      </c>
      <c r="IB105" s="140" t="n">
        <v>0</v>
      </c>
      <c r="IC105" s="140" t="n">
        <v>0</v>
      </c>
      <c r="ID105" s="140" t="n">
        <v>0</v>
      </c>
      <c r="IE105" s="140" t="n">
        <v>0</v>
      </c>
      <c r="IF105" s="140" t="n">
        <v>0</v>
      </c>
      <c r="IG105" s="140" t="n">
        <v>0</v>
      </c>
      <c r="IH105" s="140" t="n">
        <v>0</v>
      </c>
      <c r="II105" s="140" t="n">
        <v>0</v>
      </c>
      <c r="IJ105" s="140" t="n">
        <v>0</v>
      </c>
      <c r="IK105" s="140" t="n">
        <v>0</v>
      </c>
      <c r="IL105" s="140" t="n">
        <v>0</v>
      </c>
      <c r="IM105" s="140" t="n">
        <v>0</v>
      </c>
      <c r="IN105" s="140" t="n">
        <v>0</v>
      </c>
      <c r="IO105" s="140" t="n">
        <v>0</v>
      </c>
      <c r="IP105" s="140" t="n">
        <v>0</v>
      </c>
      <c r="IQ105" s="140" t="n">
        <v>0</v>
      </c>
      <c r="IR105" s="140" t="n">
        <v>0</v>
      </c>
      <c r="IS105" s="140" t="n">
        <v>0</v>
      </c>
      <c r="IT105" s="140" t="n">
        <v>0</v>
      </c>
      <c r="IU105" s="140" t="n">
        <v>0</v>
      </c>
      <c r="IV105" s="140" t="n">
        <v>0</v>
      </c>
      <c r="IW105" s="140" t="n">
        <v>0</v>
      </c>
      <c r="IX105" s="140" t="n">
        <v>0</v>
      </c>
      <c r="IY105" s="140" t="n">
        <v>0</v>
      </c>
      <c r="IZ105" s="140" t="n">
        <v>0</v>
      </c>
      <c r="JA105" s="140" t="n">
        <v>0</v>
      </c>
      <c r="JB105" s="140" t="n">
        <v>0</v>
      </c>
      <c r="JC105" s="140" t="n">
        <v>0</v>
      </c>
      <c r="JD105" s="140" t="n">
        <v>0</v>
      </c>
      <c r="JE105" s="140" t="n">
        <v>0</v>
      </c>
      <c r="JF105" s="140" t="n">
        <v>0</v>
      </c>
      <c r="JG105" s="140" t="n">
        <v>0</v>
      </c>
      <c r="JH105" s="140" t="n">
        <v>0</v>
      </c>
      <c r="JI105" s="140" t="n">
        <v>0</v>
      </c>
      <c r="JJ105" s="140" t="n">
        <v>0</v>
      </c>
      <c r="JK105" s="140" t="n">
        <v>0</v>
      </c>
      <c r="JL105" s="140" t="n">
        <v>0</v>
      </c>
      <c r="JM105" s="140" t="n">
        <v>0</v>
      </c>
      <c r="JN105" s="140" t="n">
        <v>0</v>
      </c>
      <c r="JO105" s="140" t="n">
        <v>0</v>
      </c>
      <c r="JP105" s="140" t="n">
        <v>0</v>
      </c>
    </row>
    <row r="106" customFormat="false" ht="14.9" hidden="false" customHeight="false" outlineLevel="0" collapsed="false">
      <c r="A106" s="76"/>
      <c r="B106" s="76"/>
      <c r="C106" s="76"/>
      <c r="D106" s="76"/>
      <c r="E106" s="76" t="s">
        <v>142</v>
      </c>
      <c r="F106" s="141"/>
      <c r="G106" s="141"/>
      <c r="H106" s="141"/>
      <c r="I106" s="141"/>
      <c r="J106" s="141"/>
      <c r="K106" s="141"/>
      <c r="L106" s="141"/>
      <c r="M106" s="141"/>
      <c r="N106" s="141"/>
      <c r="O106" s="141"/>
      <c r="P106" s="141"/>
      <c r="Q106" s="141"/>
      <c r="R106" s="141"/>
      <c r="S106" s="141"/>
      <c r="T106" s="141"/>
      <c r="U106" s="141"/>
      <c r="V106" s="141" t="n">
        <v>0</v>
      </c>
      <c r="W106" s="141"/>
      <c r="X106" s="141"/>
      <c r="Y106" s="141"/>
      <c r="Z106" s="141"/>
      <c r="AA106" s="141"/>
      <c r="AB106" s="141"/>
      <c r="AC106" s="141"/>
      <c r="AD106" s="141"/>
      <c r="AE106" s="141"/>
      <c r="AF106" s="141"/>
      <c r="AG106" s="141"/>
      <c r="AH106" s="141"/>
      <c r="AI106" s="141"/>
      <c r="AJ106" s="141"/>
      <c r="AK106" s="141"/>
      <c r="AL106" s="141"/>
      <c r="AM106" s="141"/>
      <c r="AN106" s="141"/>
      <c r="AO106" s="141"/>
      <c r="AP106" s="141"/>
      <c r="AQ106" s="141"/>
      <c r="AR106" s="141"/>
      <c r="AS106" s="141"/>
      <c r="AT106" s="141"/>
      <c r="AU106" s="141"/>
      <c r="AV106" s="141"/>
      <c r="AW106" s="141"/>
      <c r="AX106" s="141"/>
      <c r="AY106" s="141"/>
      <c r="AZ106" s="141"/>
      <c r="BA106" s="141"/>
      <c r="BB106" s="141"/>
      <c r="BC106" s="141"/>
      <c r="BD106" s="141"/>
      <c r="BE106" s="141"/>
      <c r="BF106" s="141"/>
      <c r="BG106" s="141"/>
      <c r="BH106" s="141"/>
      <c r="BI106" s="141"/>
      <c r="BJ106" s="141"/>
      <c r="BK106" s="141"/>
      <c r="BL106" s="141"/>
      <c r="BM106" s="141"/>
      <c r="BN106" s="141"/>
      <c r="BO106" s="141"/>
      <c r="BP106" s="141"/>
      <c r="BQ106" s="141"/>
      <c r="BR106" s="141"/>
      <c r="BS106" s="141"/>
      <c r="BT106" s="141"/>
      <c r="BU106" s="141"/>
      <c r="BV106" s="141"/>
      <c r="BW106" s="141"/>
      <c r="BX106" s="141"/>
      <c r="BY106" s="141"/>
      <c r="BZ106" s="141"/>
      <c r="CA106" s="141"/>
      <c r="CB106" s="141"/>
      <c r="CC106" s="141"/>
      <c r="CD106" s="141"/>
      <c r="CE106" s="141"/>
      <c r="CF106" s="141"/>
      <c r="CG106" s="141"/>
      <c r="CH106" s="141"/>
      <c r="CI106" s="141"/>
      <c r="CJ106" s="141"/>
      <c r="CK106" s="141"/>
      <c r="CL106" s="141"/>
      <c r="CM106" s="141"/>
      <c r="CN106" s="141"/>
      <c r="CO106" s="141"/>
      <c r="CP106" s="141"/>
      <c r="CQ106" s="141"/>
      <c r="CR106" s="141"/>
      <c r="CS106" s="141"/>
      <c r="CT106" s="141"/>
      <c r="CU106" s="141"/>
      <c r="CV106" s="141"/>
      <c r="CW106" s="141"/>
      <c r="CX106" s="141"/>
      <c r="CY106" s="141"/>
      <c r="CZ106" s="141"/>
      <c r="DA106" s="141"/>
      <c r="DB106" s="141"/>
      <c r="DC106" s="141"/>
      <c r="DD106" s="141"/>
      <c r="DE106" s="141"/>
      <c r="DF106" s="141"/>
      <c r="DG106" s="141"/>
      <c r="DH106" s="141"/>
      <c r="DI106" s="141"/>
      <c r="DJ106" s="141"/>
      <c r="DK106" s="141"/>
      <c r="DL106" s="141"/>
      <c r="DM106" s="141"/>
      <c r="DN106" s="141"/>
      <c r="DO106" s="141"/>
      <c r="DP106" s="141"/>
      <c r="DQ106" s="141"/>
      <c r="DR106" s="141"/>
      <c r="DS106" s="141"/>
      <c r="DT106" s="141"/>
      <c r="DU106" s="141"/>
      <c r="DV106" s="141"/>
      <c r="DW106" s="141"/>
      <c r="DX106" s="141"/>
      <c r="DY106" s="141"/>
      <c r="DZ106" s="141"/>
      <c r="EA106" s="141"/>
      <c r="EB106" s="141"/>
      <c r="EC106" s="141"/>
      <c r="ED106" s="141"/>
      <c r="EE106" s="141"/>
      <c r="EF106" s="141"/>
      <c r="EG106" s="141"/>
      <c r="EH106" s="0"/>
      <c r="EI106" s="109" t="n">
        <f aca="false">ROUND(SUM(F106:EG106),5)</f>
        <v>0</v>
      </c>
      <c r="EK106" s="139" t="n">
        <v>41580</v>
      </c>
      <c r="EM106" s="140" t="n">
        <v>0</v>
      </c>
      <c r="EN106" s="140" t="n">
        <v>0</v>
      </c>
      <c r="EO106" s="140" t="n">
        <v>0</v>
      </c>
      <c r="EP106" s="140" t="n">
        <v>0</v>
      </c>
      <c r="EQ106" s="140" t="n">
        <v>0</v>
      </c>
      <c r="ER106" s="140" t="n">
        <v>0</v>
      </c>
      <c r="ES106" s="140" t="n">
        <v>0</v>
      </c>
      <c r="ET106" s="140" t="n">
        <v>0</v>
      </c>
      <c r="EU106" s="140" t="n">
        <v>0</v>
      </c>
      <c r="EV106" s="140" t="n">
        <v>0</v>
      </c>
      <c r="EW106" s="140" t="n">
        <v>0</v>
      </c>
      <c r="EX106" s="140" t="n">
        <v>0</v>
      </c>
      <c r="EY106" s="140" t="n">
        <v>0</v>
      </c>
      <c r="EZ106" s="140" t="n">
        <v>0</v>
      </c>
      <c r="FA106" s="140" t="n">
        <v>0</v>
      </c>
      <c r="FB106" s="140" t="n">
        <v>0</v>
      </c>
      <c r="FC106" s="140" t="n">
        <v>0</v>
      </c>
      <c r="FD106" s="140" t="n">
        <v>0</v>
      </c>
      <c r="FE106" s="140" t="n">
        <v>0</v>
      </c>
      <c r="FF106" s="140" t="n">
        <v>0</v>
      </c>
      <c r="FG106" s="140" t="n">
        <v>0</v>
      </c>
      <c r="FH106" s="140" t="n">
        <v>0</v>
      </c>
      <c r="FI106" s="140" t="n">
        <v>0</v>
      </c>
      <c r="FJ106" s="140" t="n">
        <v>0</v>
      </c>
      <c r="FK106" s="140" t="n">
        <v>0</v>
      </c>
      <c r="FL106" s="140" t="n">
        <v>0</v>
      </c>
      <c r="FM106" s="140" t="n">
        <v>0</v>
      </c>
      <c r="FN106" s="140" t="n">
        <v>0</v>
      </c>
      <c r="FO106" s="140" t="n">
        <v>0</v>
      </c>
      <c r="FP106" s="140" t="n">
        <v>0</v>
      </c>
      <c r="FQ106" s="140" t="n">
        <v>0</v>
      </c>
      <c r="FR106" s="140" t="n">
        <v>0</v>
      </c>
      <c r="FS106" s="140" t="n">
        <v>0</v>
      </c>
      <c r="FT106" s="140" t="n">
        <v>0</v>
      </c>
      <c r="FU106" s="140" t="n">
        <v>0</v>
      </c>
      <c r="FV106" s="140" t="n">
        <v>0</v>
      </c>
      <c r="FW106" s="140" t="n">
        <v>0</v>
      </c>
      <c r="FX106" s="140" t="n">
        <v>0</v>
      </c>
      <c r="FY106" s="140" t="n">
        <v>0</v>
      </c>
      <c r="FZ106" s="140" t="n">
        <v>0</v>
      </c>
      <c r="GA106" s="140" t="n">
        <v>0</v>
      </c>
      <c r="GB106" s="140" t="n">
        <v>0</v>
      </c>
      <c r="GC106" s="140" t="n">
        <v>0</v>
      </c>
      <c r="GD106" s="140" t="n">
        <v>0</v>
      </c>
      <c r="GE106" s="140" t="n">
        <v>0</v>
      </c>
      <c r="GF106" s="140" t="n">
        <v>0</v>
      </c>
      <c r="GG106" s="140" t="n">
        <v>0</v>
      </c>
      <c r="GH106" s="140" t="n">
        <v>0</v>
      </c>
      <c r="GI106" s="140" t="n">
        <v>0</v>
      </c>
      <c r="GJ106" s="140" t="n">
        <v>0</v>
      </c>
      <c r="GK106" s="140" t="n">
        <v>0</v>
      </c>
      <c r="GL106" s="140" t="n">
        <v>0</v>
      </c>
      <c r="GM106" s="140" t="n">
        <v>0</v>
      </c>
      <c r="GN106" s="140" t="n">
        <v>0</v>
      </c>
      <c r="GO106" s="140" t="n">
        <v>0</v>
      </c>
      <c r="GP106" s="140" t="n">
        <v>0</v>
      </c>
      <c r="GQ106" s="140" t="n">
        <v>0</v>
      </c>
      <c r="GR106" s="140" t="n">
        <v>0</v>
      </c>
      <c r="GS106" s="140" t="n">
        <v>0</v>
      </c>
      <c r="GT106" s="140" t="n">
        <v>0</v>
      </c>
      <c r="GU106" s="140" t="n">
        <v>0</v>
      </c>
      <c r="GV106" s="140" t="n">
        <v>0</v>
      </c>
      <c r="GW106" s="140" t="n">
        <v>0</v>
      </c>
      <c r="GX106" s="140" t="n">
        <v>0</v>
      </c>
      <c r="GY106" s="140" t="n">
        <v>0</v>
      </c>
      <c r="GZ106" s="140" t="n">
        <v>0</v>
      </c>
      <c r="HA106" s="140" t="n">
        <v>0</v>
      </c>
      <c r="HB106" s="140" t="n">
        <v>0</v>
      </c>
      <c r="HC106" s="140" t="n">
        <v>0</v>
      </c>
      <c r="HD106" s="140" t="n">
        <v>0</v>
      </c>
      <c r="HE106" s="140" t="n">
        <v>0</v>
      </c>
      <c r="HF106" s="140" t="n">
        <v>0</v>
      </c>
      <c r="HG106" s="140" t="n">
        <v>0</v>
      </c>
      <c r="HH106" s="140" t="n">
        <v>0</v>
      </c>
      <c r="HI106" s="140" t="n">
        <v>0</v>
      </c>
      <c r="HJ106" s="140" t="n">
        <v>0</v>
      </c>
      <c r="HK106" s="140" t="n">
        <v>0</v>
      </c>
      <c r="HL106" s="140" t="n">
        <v>0</v>
      </c>
      <c r="HM106" s="140" t="n">
        <v>0</v>
      </c>
      <c r="HN106" s="140" t="n">
        <v>0</v>
      </c>
      <c r="HO106" s="140" t="n">
        <v>0</v>
      </c>
      <c r="HP106" s="140" t="n">
        <v>0</v>
      </c>
      <c r="HQ106" s="140" t="n">
        <v>0</v>
      </c>
      <c r="HR106" s="140" t="n">
        <v>0</v>
      </c>
      <c r="HS106" s="140" t="n">
        <v>0</v>
      </c>
      <c r="HT106" s="140" t="n">
        <v>0</v>
      </c>
      <c r="HU106" s="140" t="n">
        <v>0</v>
      </c>
      <c r="HV106" s="140" t="n">
        <v>0</v>
      </c>
      <c r="HW106" s="140" t="n">
        <v>0</v>
      </c>
      <c r="HX106" s="140" t="n">
        <v>0</v>
      </c>
      <c r="HY106" s="140" t="n">
        <v>0</v>
      </c>
      <c r="HZ106" s="140" t="n">
        <v>0</v>
      </c>
      <c r="IA106" s="140" t="n">
        <v>0</v>
      </c>
      <c r="IB106" s="140" t="n">
        <v>0</v>
      </c>
      <c r="IC106" s="140" t="n">
        <v>0</v>
      </c>
      <c r="ID106" s="140" t="n">
        <v>0</v>
      </c>
      <c r="IE106" s="140" t="n">
        <v>0</v>
      </c>
      <c r="IF106" s="140" t="n">
        <v>0</v>
      </c>
      <c r="IG106" s="140" t="n">
        <v>0</v>
      </c>
      <c r="IH106" s="140" t="n">
        <v>0</v>
      </c>
      <c r="II106" s="140" t="n">
        <v>0</v>
      </c>
      <c r="IJ106" s="140" t="n">
        <v>0</v>
      </c>
      <c r="IK106" s="140" t="n">
        <v>0</v>
      </c>
      <c r="IL106" s="140" t="n">
        <v>0</v>
      </c>
      <c r="IM106" s="140" t="n">
        <v>0</v>
      </c>
      <c r="IN106" s="140" t="n">
        <v>0</v>
      </c>
      <c r="IO106" s="140" t="n">
        <v>0</v>
      </c>
      <c r="IP106" s="140" t="n">
        <v>0</v>
      </c>
      <c r="IQ106" s="140" t="n">
        <v>0</v>
      </c>
      <c r="IR106" s="140" t="n">
        <v>0</v>
      </c>
      <c r="IS106" s="140" t="n">
        <v>0</v>
      </c>
      <c r="IT106" s="140" t="n">
        <v>0</v>
      </c>
      <c r="IU106" s="140" t="n">
        <v>0</v>
      </c>
      <c r="IV106" s="140" t="n">
        <v>0</v>
      </c>
      <c r="IW106" s="140" t="n">
        <v>0</v>
      </c>
      <c r="IX106" s="140" t="n">
        <v>0</v>
      </c>
      <c r="IY106" s="140" t="n">
        <v>0</v>
      </c>
      <c r="IZ106" s="140" t="n">
        <v>0</v>
      </c>
      <c r="JA106" s="140" t="n">
        <v>0</v>
      </c>
      <c r="JB106" s="140" t="n">
        <v>0</v>
      </c>
      <c r="JC106" s="140" t="n">
        <v>0</v>
      </c>
      <c r="JD106" s="140" t="n">
        <v>0</v>
      </c>
      <c r="JE106" s="140" t="n">
        <v>0</v>
      </c>
      <c r="JF106" s="140" t="n">
        <v>0</v>
      </c>
      <c r="JG106" s="140" t="n">
        <v>0</v>
      </c>
      <c r="JH106" s="140" t="n">
        <v>0</v>
      </c>
      <c r="JI106" s="140" t="n">
        <v>0</v>
      </c>
      <c r="JJ106" s="140" t="n">
        <v>0</v>
      </c>
      <c r="JK106" s="140" t="n">
        <v>0</v>
      </c>
      <c r="JL106" s="140" t="n">
        <v>0</v>
      </c>
      <c r="JM106" s="140" t="n">
        <v>0</v>
      </c>
      <c r="JN106" s="140" t="n">
        <v>0</v>
      </c>
      <c r="JO106" s="140" t="n">
        <v>0</v>
      </c>
      <c r="JP106" s="140" t="n">
        <v>0</v>
      </c>
    </row>
    <row r="107" customFormat="false" ht="14.9" hidden="false" customHeight="false" outlineLevel="0" collapsed="false">
      <c r="A107" s="76"/>
      <c r="B107" s="76"/>
      <c r="C107" s="76"/>
      <c r="D107" s="76"/>
      <c r="E107" s="76" t="s">
        <v>143</v>
      </c>
      <c r="F107" s="141" t="n">
        <v>0</v>
      </c>
      <c r="G107" s="141" t="n">
        <v>0</v>
      </c>
      <c r="H107" s="141" t="n">
        <v>0</v>
      </c>
      <c r="I107" s="141" t="n">
        <v>0</v>
      </c>
      <c r="J107" s="141" t="n">
        <v>0</v>
      </c>
      <c r="K107" s="141" t="n">
        <v>0</v>
      </c>
      <c r="L107" s="141" t="n">
        <v>0</v>
      </c>
      <c r="M107" s="141" t="n">
        <v>0</v>
      </c>
      <c r="N107" s="141" t="n">
        <v>0</v>
      </c>
      <c r="O107" s="141" t="n">
        <v>0</v>
      </c>
      <c r="P107" s="141" t="n">
        <v>0</v>
      </c>
      <c r="Q107" s="141" t="n">
        <v>0</v>
      </c>
      <c r="R107" s="141" t="n">
        <v>0</v>
      </c>
      <c r="S107" s="141" t="n">
        <v>0</v>
      </c>
      <c r="T107" s="141"/>
      <c r="U107" s="141" t="n">
        <v>0</v>
      </c>
      <c r="V107" s="141" t="n">
        <v>0</v>
      </c>
      <c r="W107" s="141" t="n">
        <v>0</v>
      </c>
      <c r="X107" s="141"/>
      <c r="Y107" s="141" t="n">
        <v>0</v>
      </c>
      <c r="Z107" s="141" t="n">
        <v>0</v>
      </c>
      <c r="AA107" s="141" t="n">
        <v>0</v>
      </c>
      <c r="AB107" s="141" t="n">
        <v>0</v>
      </c>
      <c r="AC107" s="141" t="n">
        <v>0</v>
      </c>
      <c r="AD107" s="141" t="n">
        <v>0</v>
      </c>
      <c r="AE107" s="141" t="n">
        <v>0</v>
      </c>
      <c r="AF107" s="141" t="n">
        <v>0</v>
      </c>
      <c r="AG107" s="141" t="n">
        <v>0</v>
      </c>
      <c r="AH107" s="141" t="n">
        <v>0</v>
      </c>
      <c r="AI107" s="141" t="n">
        <v>0</v>
      </c>
      <c r="AJ107" s="141" t="n">
        <v>0</v>
      </c>
      <c r="AK107" s="141" t="n">
        <v>0</v>
      </c>
      <c r="AL107" s="141" t="n">
        <v>0</v>
      </c>
      <c r="AM107" s="141" t="n">
        <v>0</v>
      </c>
      <c r="AN107" s="141" t="n">
        <v>0</v>
      </c>
      <c r="AO107" s="141" t="n">
        <v>0</v>
      </c>
      <c r="AP107" s="141" t="n">
        <v>0</v>
      </c>
      <c r="AQ107" s="141" t="n">
        <v>0</v>
      </c>
      <c r="AR107" s="141" t="n">
        <v>0</v>
      </c>
      <c r="AS107" s="141" t="n">
        <v>0</v>
      </c>
      <c r="AT107" s="141" t="n">
        <v>0</v>
      </c>
      <c r="AU107" s="141" t="n">
        <v>0</v>
      </c>
      <c r="AV107" s="141" t="n">
        <v>0</v>
      </c>
      <c r="AW107" s="141" t="n">
        <v>0</v>
      </c>
      <c r="AX107" s="141" t="n">
        <v>0</v>
      </c>
      <c r="AY107" s="141" t="n">
        <v>0</v>
      </c>
      <c r="AZ107" s="141" t="n">
        <v>0</v>
      </c>
      <c r="BA107" s="141" t="n">
        <v>0</v>
      </c>
      <c r="BB107" s="141" t="n">
        <v>0</v>
      </c>
      <c r="BC107" s="141" t="n">
        <v>0</v>
      </c>
      <c r="BD107" s="141" t="n">
        <v>0</v>
      </c>
      <c r="BE107" s="141" t="n">
        <v>0</v>
      </c>
      <c r="BF107" s="141" t="n">
        <v>0</v>
      </c>
      <c r="BG107" s="141" t="n">
        <v>0</v>
      </c>
      <c r="BH107" s="141" t="n">
        <v>0</v>
      </c>
      <c r="BI107" s="141" t="n">
        <v>0</v>
      </c>
      <c r="BJ107" s="141" t="n">
        <v>0</v>
      </c>
      <c r="BK107" s="141" t="n">
        <v>0</v>
      </c>
      <c r="BL107" s="141" t="n">
        <v>0</v>
      </c>
      <c r="BM107" s="141" t="n">
        <v>0</v>
      </c>
      <c r="BN107" s="141" t="n">
        <v>0</v>
      </c>
      <c r="BO107" s="141" t="n">
        <v>0</v>
      </c>
      <c r="BP107" s="141" t="n">
        <v>0</v>
      </c>
      <c r="BQ107" s="141" t="n">
        <v>0</v>
      </c>
      <c r="BR107" s="141" t="n">
        <v>0</v>
      </c>
      <c r="BS107" s="141" t="n">
        <v>0</v>
      </c>
      <c r="BT107" s="141" t="n">
        <v>0</v>
      </c>
      <c r="BU107" s="141" t="n">
        <v>0</v>
      </c>
      <c r="BV107" s="141" t="n">
        <v>0</v>
      </c>
      <c r="BW107" s="141" t="n">
        <v>0</v>
      </c>
      <c r="BX107" s="141" t="n">
        <v>0</v>
      </c>
      <c r="BY107" s="141" t="n">
        <v>0</v>
      </c>
      <c r="BZ107" s="141" t="n">
        <v>0</v>
      </c>
      <c r="CA107" s="141" t="n">
        <v>0</v>
      </c>
      <c r="CB107" s="141" t="n">
        <v>0</v>
      </c>
      <c r="CC107" s="141" t="n">
        <v>0</v>
      </c>
      <c r="CD107" s="141" t="n">
        <v>0</v>
      </c>
      <c r="CE107" s="141" t="n">
        <v>0</v>
      </c>
      <c r="CF107" s="141" t="n">
        <v>0</v>
      </c>
      <c r="CG107" s="141" t="n">
        <v>0</v>
      </c>
      <c r="CH107" s="141" t="n">
        <v>0</v>
      </c>
      <c r="CI107" s="141" t="n">
        <v>0</v>
      </c>
      <c r="CJ107" s="141" t="n">
        <v>0</v>
      </c>
      <c r="CK107" s="141" t="n">
        <v>0</v>
      </c>
      <c r="CL107" s="141"/>
      <c r="CM107" s="141" t="n">
        <v>0</v>
      </c>
      <c r="CN107" s="141" t="n">
        <v>0</v>
      </c>
      <c r="CO107" s="141" t="n">
        <v>0</v>
      </c>
      <c r="CP107" s="141" t="n">
        <v>0</v>
      </c>
      <c r="CQ107" s="141" t="n">
        <v>0</v>
      </c>
      <c r="CR107" s="141" t="n">
        <v>0</v>
      </c>
      <c r="CS107" s="141" t="n">
        <v>0</v>
      </c>
      <c r="CT107" s="141" t="n">
        <v>0</v>
      </c>
      <c r="CU107" s="141" t="n">
        <v>0</v>
      </c>
      <c r="CV107" s="141" t="n">
        <v>0</v>
      </c>
      <c r="CW107" s="141" t="n">
        <v>0</v>
      </c>
      <c r="CX107" s="141" t="n">
        <v>0</v>
      </c>
      <c r="CY107" s="141" t="n">
        <v>0</v>
      </c>
      <c r="CZ107" s="141" t="n">
        <v>0</v>
      </c>
      <c r="DA107" s="141" t="n">
        <v>0</v>
      </c>
      <c r="DB107" s="141" t="n">
        <v>0</v>
      </c>
      <c r="DC107" s="141" t="n">
        <v>0</v>
      </c>
      <c r="DD107" s="141" t="n">
        <v>0</v>
      </c>
      <c r="DE107" s="141" t="n">
        <v>0</v>
      </c>
      <c r="DF107" s="141" t="n">
        <v>0</v>
      </c>
      <c r="DG107" s="141" t="n">
        <v>0</v>
      </c>
      <c r="DH107" s="141" t="n">
        <v>0</v>
      </c>
      <c r="DI107" s="141" t="n">
        <v>0</v>
      </c>
      <c r="DJ107" s="141" t="n">
        <v>0</v>
      </c>
      <c r="DK107" s="141" t="n">
        <v>0</v>
      </c>
      <c r="DL107" s="141" t="n">
        <v>0</v>
      </c>
      <c r="DM107" s="141" t="n">
        <v>0</v>
      </c>
      <c r="DN107" s="141" t="n">
        <v>0</v>
      </c>
      <c r="DO107" s="141" t="n">
        <v>0</v>
      </c>
      <c r="DP107" s="141"/>
      <c r="DQ107" s="141" t="n">
        <v>0</v>
      </c>
      <c r="DR107" s="141" t="n">
        <v>0</v>
      </c>
      <c r="DS107" s="141" t="n">
        <v>0</v>
      </c>
      <c r="DT107" s="141" t="n">
        <v>0</v>
      </c>
      <c r="DU107" s="141" t="n">
        <v>0</v>
      </c>
      <c r="DV107" s="141" t="n">
        <v>0</v>
      </c>
      <c r="DW107" s="141"/>
      <c r="DX107" s="141" t="n">
        <v>0</v>
      </c>
      <c r="DY107" s="141" t="n">
        <v>0</v>
      </c>
      <c r="DZ107" s="141" t="n">
        <v>0</v>
      </c>
      <c r="EA107" s="141" t="n">
        <v>0</v>
      </c>
      <c r="EB107" s="141" t="n">
        <v>0</v>
      </c>
      <c r="EC107" s="141" t="n">
        <v>0</v>
      </c>
      <c r="ED107" s="141" t="n">
        <v>0</v>
      </c>
      <c r="EE107" s="141" t="n">
        <v>0</v>
      </c>
      <c r="EF107" s="141" t="n">
        <v>0</v>
      </c>
      <c r="EG107" s="141" t="n">
        <v>0</v>
      </c>
      <c r="EH107" s="0"/>
      <c r="EI107" s="109" t="n">
        <f aca="false">ROUND(SUM(F107:EG107),5)</f>
        <v>0</v>
      </c>
      <c r="EK107" s="139" t="n">
        <v>4876</v>
      </c>
      <c r="EM107" s="140" t="n">
        <v>0</v>
      </c>
      <c r="EN107" s="140" t="n">
        <v>0</v>
      </c>
      <c r="EO107" s="140" t="n">
        <v>0</v>
      </c>
      <c r="EP107" s="140" t="n">
        <v>0</v>
      </c>
      <c r="EQ107" s="140" t="n">
        <v>0</v>
      </c>
      <c r="ER107" s="140" t="n">
        <v>0</v>
      </c>
      <c r="ES107" s="140" t="n">
        <v>0</v>
      </c>
      <c r="ET107" s="140" t="n">
        <v>0</v>
      </c>
      <c r="EU107" s="140" t="n">
        <v>0</v>
      </c>
      <c r="EV107" s="140" t="n">
        <v>0</v>
      </c>
      <c r="EW107" s="140" t="n">
        <v>0</v>
      </c>
      <c r="EX107" s="140" t="n">
        <v>0</v>
      </c>
      <c r="EY107" s="140" t="n">
        <v>0</v>
      </c>
      <c r="EZ107" s="140" t="n">
        <v>0</v>
      </c>
      <c r="FA107" s="140" t="n">
        <v>0</v>
      </c>
      <c r="FB107" s="140" t="n">
        <v>0</v>
      </c>
      <c r="FC107" s="140" t="n">
        <v>0</v>
      </c>
      <c r="FD107" s="140" t="n">
        <v>0</v>
      </c>
      <c r="FE107" s="140" t="n">
        <v>0</v>
      </c>
      <c r="FF107" s="140" t="n">
        <v>0</v>
      </c>
      <c r="FG107" s="140" t="n">
        <v>0</v>
      </c>
      <c r="FH107" s="140" t="n">
        <v>0</v>
      </c>
      <c r="FI107" s="140" t="n">
        <v>0</v>
      </c>
      <c r="FJ107" s="140" t="n">
        <v>0</v>
      </c>
      <c r="FK107" s="140" t="n">
        <v>0</v>
      </c>
      <c r="FL107" s="140" t="n">
        <v>0</v>
      </c>
      <c r="FM107" s="140" t="n">
        <v>0</v>
      </c>
      <c r="FN107" s="140" t="n">
        <v>0</v>
      </c>
      <c r="FO107" s="140" t="n">
        <v>0</v>
      </c>
      <c r="FP107" s="140" t="n">
        <v>0</v>
      </c>
      <c r="FQ107" s="140" t="n">
        <v>0</v>
      </c>
      <c r="FR107" s="140" t="n">
        <v>0</v>
      </c>
      <c r="FS107" s="140" t="n">
        <v>0</v>
      </c>
      <c r="FT107" s="140" t="n">
        <v>0</v>
      </c>
      <c r="FU107" s="140" t="n">
        <v>0</v>
      </c>
      <c r="FV107" s="140" t="n">
        <v>0</v>
      </c>
      <c r="FW107" s="140" t="n">
        <v>0</v>
      </c>
      <c r="FX107" s="140" t="n">
        <v>0</v>
      </c>
      <c r="FY107" s="140" t="n">
        <v>0</v>
      </c>
      <c r="FZ107" s="140" t="n">
        <v>0</v>
      </c>
      <c r="GA107" s="140" t="n">
        <v>0</v>
      </c>
      <c r="GB107" s="140" t="n">
        <v>0</v>
      </c>
      <c r="GC107" s="140" t="n">
        <v>0</v>
      </c>
      <c r="GD107" s="140" t="n">
        <v>0</v>
      </c>
      <c r="GE107" s="140" t="n">
        <v>0</v>
      </c>
      <c r="GF107" s="140" t="n">
        <v>0</v>
      </c>
      <c r="GG107" s="140" t="n">
        <v>0</v>
      </c>
      <c r="GH107" s="140" t="n">
        <v>0</v>
      </c>
      <c r="GI107" s="140" t="n">
        <v>0</v>
      </c>
      <c r="GJ107" s="140" t="n">
        <v>0</v>
      </c>
      <c r="GK107" s="140" t="n">
        <v>0</v>
      </c>
      <c r="GL107" s="140" t="n">
        <v>0</v>
      </c>
      <c r="GM107" s="140" t="n">
        <v>0</v>
      </c>
      <c r="GN107" s="140" t="n">
        <v>0</v>
      </c>
      <c r="GO107" s="140" t="n">
        <v>0</v>
      </c>
      <c r="GP107" s="140" t="n">
        <v>0</v>
      </c>
      <c r="GQ107" s="140" t="n">
        <v>0</v>
      </c>
      <c r="GR107" s="140" t="n">
        <v>0</v>
      </c>
      <c r="GS107" s="140" t="n">
        <v>0</v>
      </c>
      <c r="GT107" s="140" t="n">
        <v>0</v>
      </c>
      <c r="GU107" s="140" t="n">
        <v>0</v>
      </c>
      <c r="GV107" s="140" t="n">
        <v>0</v>
      </c>
      <c r="GW107" s="140" t="n">
        <v>0</v>
      </c>
      <c r="GX107" s="140" t="n">
        <v>0</v>
      </c>
      <c r="GY107" s="140" t="n">
        <v>0</v>
      </c>
      <c r="GZ107" s="140" t="n">
        <v>0</v>
      </c>
      <c r="HA107" s="140" t="n">
        <v>0</v>
      </c>
      <c r="HB107" s="140" t="n">
        <v>0</v>
      </c>
      <c r="HC107" s="140" t="n">
        <v>0</v>
      </c>
      <c r="HD107" s="140" t="n">
        <v>0</v>
      </c>
      <c r="HE107" s="140" t="n">
        <v>0</v>
      </c>
      <c r="HF107" s="140" t="n">
        <v>0</v>
      </c>
      <c r="HG107" s="140" t="n">
        <v>0</v>
      </c>
      <c r="HH107" s="140" t="n">
        <v>0</v>
      </c>
      <c r="HI107" s="140" t="n">
        <v>0</v>
      </c>
      <c r="HJ107" s="140" t="n">
        <v>0</v>
      </c>
      <c r="HK107" s="140" t="n">
        <v>0</v>
      </c>
      <c r="HL107" s="140" t="n">
        <v>0</v>
      </c>
      <c r="HM107" s="140" t="n">
        <v>0</v>
      </c>
      <c r="HN107" s="140" t="n">
        <v>0</v>
      </c>
      <c r="HO107" s="140" t="n">
        <v>0</v>
      </c>
      <c r="HP107" s="140" t="n">
        <v>0</v>
      </c>
      <c r="HQ107" s="140" t="n">
        <v>0</v>
      </c>
      <c r="HR107" s="140" t="n">
        <v>0</v>
      </c>
      <c r="HS107" s="140" t="n">
        <v>0</v>
      </c>
      <c r="HT107" s="140" t="n">
        <v>0</v>
      </c>
      <c r="HU107" s="140" t="n">
        <v>0</v>
      </c>
      <c r="HV107" s="140" t="n">
        <v>0</v>
      </c>
      <c r="HW107" s="140" t="n">
        <v>0</v>
      </c>
      <c r="HX107" s="140" t="n">
        <v>0</v>
      </c>
      <c r="HY107" s="140" t="n">
        <v>0</v>
      </c>
      <c r="HZ107" s="140" t="n">
        <v>0</v>
      </c>
      <c r="IA107" s="140" t="n">
        <v>0</v>
      </c>
      <c r="IB107" s="140" t="n">
        <v>0</v>
      </c>
      <c r="IC107" s="140" t="n">
        <v>0</v>
      </c>
      <c r="ID107" s="140" t="n">
        <v>0</v>
      </c>
      <c r="IE107" s="140" t="n">
        <v>0</v>
      </c>
      <c r="IF107" s="140" t="n">
        <v>0</v>
      </c>
      <c r="IG107" s="140" t="n">
        <v>0</v>
      </c>
      <c r="IH107" s="140" t="n">
        <v>0</v>
      </c>
      <c r="II107" s="140" t="n">
        <v>0</v>
      </c>
      <c r="IJ107" s="140" t="n">
        <v>0</v>
      </c>
      <c r="IK107" s="140" t="n">
        <v>0</v>
      </c>
      <c r="IL107" s="140" t="n">
        <v>0</v>
      </c>
      <c r="IM107" s="140" t="n">
        <v>0</v>
      </c>
      <c r="IN107" s="140" t="n">
        <v>0</v>
      </c>
      <c r="IO107" s="140" t="n">
        <v>0</v>
      </c>
      <c r="IP107" s="140" t="n">
        <v>0</v>
      </c>
      <c r="IQ107" s="140" t="n">
        <v>0</v>
      </c>
      <c r="IR107" s="140" t="n">
        <v>0</v>
      </c>
      <c r="IS107" s="140" t="n">
        <v>0</v>
      </c>
      <c r="IT107" s="140" t="n">
        <v>0</v>
      </c>
      <c r="IU107" s="140" t="n">
        <v>0</v>
      </c>
      <c r="IV107" s="140" t="n">
        <v>0</v>
      </c>
      <c r="IW107" s="140" t="n">
        <v>0</v>
      </c>
      <c r="IX107" s="140" t="n">
        <v>0</v>
      </c>
      <c r="IY107" s="140" t="n">
        <v>0</v>
      </c>
      <c r="IZ107" s="140" t="n">
        <v>0</v>
      </c>
      <c r="JA107" s="140" t="n">
        <v>0</v>
      </c>
      <c r="JB107" s="140" t="n">
        <v>0</v>
      </c>
      <c r="JC107" s="140" t="n">
        <v>0</v>
      </c>
      <c r="JD107" s="140" t="n">
        <v>0</v>
      </c>
      <c r="JE107" s="140" t="n">
        <v>0</v>
      </c>
      <c r="JF107" s="140" t="n">
        <v>0</v>
      </c>
      <c r="JG107" s="140" t="n">
        <v>0</v>
      </c>
      <c r="JH107" s="140" t="n">
        <v>0</v>
      </c>
      <c r="JI107" s="140" t="n">
        <v>0</v>
      </c>
      <c r="JJ107" s="140" t="n">
        <v>0</v>
      </c>
      <c r="JK107" s="140" t="n">
        <v>0</v>
      </c>
      <c r="JL107" s="140" t="n">
        <v>0</v>
      </c>
      <c r="JM107" s="140" t="n">
        <v>0</v>
      </c>
      <c r="JN107" s="140" t="n">
        <v>0</v>
      </c>
      <c r="JO107" s="140" t="n">
        <v>0</v>
      </c>
      <c r="JP107" s="140" t="n">
        <v>0</v>
      </c>
    </row>
    <row r="108" customFormat="false" ht="14.9" hidden="false" customHeight="false" outlineLevel="0" collapsed="false">
      <c r="A108" s="76"/>
      <c r="B108" s="76"/>
      <c r="C108" s="76"/>
      <c r="D108" s="76"/>
      <c r="E108" s="76" t="s">
        <v>144</v>
      </c>
      <c r="F108" s="141" t="n">
        <v>0</v>
      </c>
      <c r="G108" s="141" t="n">
        <v>0</v>
      </c>
      <c r="H108" s="141" t="n">
        <v>0</v>
      </c>
      <c r="I108" s="141" t="n">
        <v>0</v>
      </c>
      <c r="J108" s="141" t="n">
        <v>0</v>
      </c>
      <c r="K108" s="141" t="n">
        <v>0</v>
      </c>
      <c r="L108" s="141" t="n">
        <v>0</v>
      </c>
      <c r="M108" s="141" t="n">
        <v>0</v>
      </c>
      <c r="N108" s="141" t="n">
        <v>0</v>
      </c>
      <c r="O108" s="141" t="n">
        <v>0</v>
      </c>
      <c r="P108" s="141" t="n">
        <v>0</v>
      </c>
      <c r="Q108" s="141" t="n">
        <v>0</v>
      </c>
      <c r="R108" s="141" t="n">
        <v>0</v>
      </c>
      <c r="S108" s="141" t="n">
        <v>0</v>
      </c>
      <c r="T108" s="141"/>
      <c r="U108" s="141" t="n">
        <v>0</v>
      </c>
      <c r="V108" s="141" t="n">
        <v>0</v>
      </c>
      <c r="W108" s="141" t="n">
        <v>0</v>
      </c>
      <c r="X108" s="141"/>
      <c r="Y108" s="141" t="n">
        <v>0</v>
      </c>
      <c r="Z108" s="141" t="n">
        <v>0</v>
      </c>
      <c r="AA108" s="141" t="n">
        <v>0</v>
      </c>
      <c r="AB108" s="141" t="n">
        <v>0</v>
      </c>
      <c r="AC108" s="141" t="n">
        <v>0</v>
      </c>
      <c r="AD108" s="141" t="n">
        <v>0</v>
      </c>
      <c r="AE108" s="141" t="n">
        <v>0</v>
      </c>
      <c r="AF108" s="141" t="n">
        <v>0</v>
      </c>
      <c r="AG108" s="141" t="n">
        <v>0</v>
      </c>
      <c r="AH108" s="141" t="n">
        <v>0</v>
      </c>
      <c r="AI108" s="141" t="n">
        <v>0</v>
      </c>
      <c r="AJ108" s="141" t="n">
        <v>0</v>
      </c>
      <c r="AK108" s="141" t="n">
        <v>0</v>
      </c>
      <c r="AL108" s="141" t="n">
        <v>0</v>
      </c>
      <c r="AM108" s="141" t="n">
        <v>0</v>
      </c>
      <c r="AN108" s="141" t="n">
        <v>0</v>
      </c>
      <c r="AO108" s="141" t="n">
        <v>0</v>
      </c>
      <c r="AP108" s="141" t="n">
        <v>0</v>
      </c>
      <c r="AQ108" s="141" t="n">
        <v>0</v>
      </c>
      <c r="AR108" s="141" t="n">
        <v>0</v>
      </c>
      <c r="AS108" s="141" t="n">
        <v>0</v>
      </c>
      <c r="AT108" s="141" t="n">
        <v>0</v>
      </c>
      <c r="AU108" s="141" t="n">
        <v>0</v>
      </c>
      <c r="AV108" s="141" t="n">
        <v>0</v>
      </c>
      <c r="AW108" s="141" t="n">
        <v>0</v>
      </c>
      <c r="AX108" s="141" t="n">
        <v>0</v>
      </c>
      <c r="AY108" s="141" t="n">
        <v>0</v>
      </c>
      <c r="AZ108" s="141" t="n">
        <v>0</v>
      </c>
      <c r="BA108" s="141" t="n">
        <v>0</v>
      </c>
      <c r="BB108" s="141" t="n">
        <v>0</v>
      </c>
      <c r="BC108" s="141" t="n">
        <v>0</v>
      </c>
      <c r="BD108" s="141" t="n">
        <v>0</v>
      </c>
      <c r="BE108" s="141" t="n">
        <v>0</v>
      </c>
      <c r="BF108" s="141" t="n">
        <v>0</v>
      </c>
      <c r="BG108" s="141" t="n">
        <v>0</v>
      </c>
      <c r="BH108" s="141" t="n">
        <v>0</v>
      </c>
      <c r="BI108" s="141" t="n">
        <v>0</v>
      </c>
      <c r="BJ108" s="141" t="n">
        <v>0</v>
      </c>
      <c r="BK108" s="141" t="n">
        <v>0</v>
      </c>
      <c r="BL108" s="141" t="n">
        <v>0</v>
      </c>
      <c r="BM108" s="141" t="n">
        <v>0</v>
      </c>
      <c r="BN108" s="141" t="n">
        <v>0</v>
      </c>
      <c r="BO108" s="141" t="n">
        <v>0</v>
      </c>
      <c r="BP108" s="141" t="n">
        <v>0</v>
      </c>
      <c r="BQ108" s="141" t="n">
        <v>0</v>
      </c>
      <c r="BR108" s="141" t="n">
        <v>0</v>
      </c>
      <c r="BS108" s="141" t="n">
        <v>0</v>
      </c>
      <c r="BT108" s="141" t="n">
        <v>0</v>
      </c>
      <c r="BU108" s="141" t="n">
        <v>0</v>
      </c>
      <c r="BV108" s="141" t="n">
        <v>0</v>
      </c>
      <c r="BW108" s="141" t="n">
        <v>0</v>
      </c>
      <c r="BX108" s="141" t="n">
        <v>0</v>
      </c>
      <c r="BY108" s="141" t="n">
        <v>0</v>
      </c>
      <c r="BZ108" s="141" t="n">
        <v>0</v>
      </c>
      <c r="CA108" s="141" t="n">
        <v>0</v>
      </c>
      <c r="CB108" s="141" t="n">
        <v>0</v>
      </c>
      <c r="CC108" s="141" t="n">
        <v>0</v>
      </c>
      <c r="CD108" s="141" t="n">
        <v>0</v>
      </c>
      <c r="CE108" s="141" t="n">
        <v>0</v>
      </c>
      <c r="CF108" s="141" t="n">
        <v>0</v>
      </c>
      <c r="CG108" s="141" t="n">
        <v>0</v>
      </c>
      <c r="CH108" s="141" t="n">
        <v>0</v>
      </c>
      <c r="CI108" s="141" t="n">
        <v>0</v>
      </c>
      <c r="CJ108" s="141" t="n">
        <v>0</v>
      </c>
      <c r="CK108" s="141" t="n">
        <v>0</v>
      </c>
      <c r="CL108" s="141"/>
      <c r="CM108" s="141" t="n">
        <v>0</v>
      </c>
      <c r="CN108" s="141" t="n">
        <v>0</v>
      </c>
      <c r="CO108" s="141" t="n">
        <v>0</v>
      </c>
      <c r="CP108" s="141" t="n">
        <v>0</v>
      </c>
      <c r="CQ108" s="141" t="n">
        <v>0</v>
      </c>
      <c r="CR108" s="141" t="n">
        <v>0</v>
      </c>
      <c r="CS108" s="141" t="n">
        <v>0</v>
      </c>
      <c r="CT108" s="141" t="n">
        <v>0</v>
      </c>
      <c r="CU108" s="141" t="n">
        <v>0</v>
      </c>
      <c r="CV108" s="141" t="n">
        <v>0</v>
      </c>
      <c r="CW108" s="141" t="n">
        <v>0</v>
      </c>
      <c r="CX108" s="141" t="n">
        <v>0</v>
      </c>
      <c r="CY108" s="141" t="n">
        <v>0</v>
      </c>
      <c r="CZ108" s="141" t="n">
        <v>0</v>
      </c>
      <c r="DA108" s="141" t="n">
        <v>0</v>
      </c>
      <c r="DB108" s="141" t="n">
        <v>0</v>
      </c>
      <c r="DC108" s="141" t="n">
        <v>0</v>
      </c>
      <c r="DD108" s="141" t="n">
        <v>0</v>
      </c>
      <c r="DE108" s="141" t="n">
        <v>0</v>
      </c>
      <c r="DF108" s="141" t="n">
        <v>0</v>
      </c>
      <c r="DG108" s="141" t="n">
        <v>0</v>
      </c>
      <c r="DH108" s="141" t="n">
        <v>0</v>
      </c>
      <c r="DI108" s="141" t="n">
        <v>0</v>
      </c>
      <c r="DJ108" s="141" t="n">
        <v>0</v>
      </c>
      <c r="DK108" s="141" t="n">
        <v>0</v>
      </c>
      <c r="DL108" s="141" t="n">
        <v>0</v>
      </c>
      <c r="DM108" s="141" t="n">
        <v>0</v>
      </c>
      <c r="DN108" s="141" t="n">
        <v>0</v>
      </c>
      <c r="DO108" s="141" t="n">
        <v>0</v>
      </c>
      <c r="DP108" s="141"/>
      <c r="DQ108" s="141" t="n">
        <v>0</v>
      </c>
      <c r="DR108" s="141" t="n">
        <v>0</v>
      </c>
      <c r="DS108" s="141" t="n">
        <v>0</v>
      </c>
      <c r="DT108" s="141" t="n">
        <v>0</v>
      </c>
      <c r="DU108" s="141" t="n">
        <v>0</v>
      </c>
      <c r="DV108" s="141" t="n">
        <v>0</v>
      </c>
      <c r="DW108" s="141"/>
      <c r="DX108" s="141" t="n">
        <v>0</v>
      </c>
      <c r="DY108" s="141" t="n">
        <v>0</v>
      </c>
      <c r="DZ108" s="141" t="n">
        <v>0</v>
      </c>
      <c r="EA108" s="141" t="n">
        <v>0</v>
      </c>
      <c r="EB108" s="141" t="n">
        <v>0</v>
      </c>
      <c r="EC108" s="141" t="n">
        <v>0</v>
      </c>
      <c r="ED108" s="141" t="n">
        <v>0</v>
      </c>
      <c r="EE108" s="141" t="n">
        <v>0</v>
      </c>
      <c r="EF108" s="141" t="n">
        <v>0</v>
      </c>
      <c r="EG108" s="141" t="n">
        <v>0</v>
      </c>
      <c r="EH108" s="0"/>
      <c r="EI108" s="109" t="n">
        <f aca="false">ROUND(SUM(F108:EG108),5)</f>
        <v>0</v>
      </c>
      <c r="EK108" s="139" t="n">
        <v>3100</v>
      </c>
      <c r="EM108" s="140" t="n">
        <v>0</v>
      </c>
      <c r="EN108" s="140" t="n">
        <v>0</v>
      </c>
      <c r="EO108" s="140" t="n">
        <v>0</v>
      </c>
      <c r="EP108" s="140" t="n">
        <v>0</v>
      </c>
      <c r="EQ108" s="140" t="n">
        <v>0</v>
      </c>
      <c r="ER108" s="140" t="n">
        <v>0</v>
      </c>
      <c r="ES108" s="140" t="n">
        <v>0</v>
      </c>
      <c r="ET108" s="140" t="n">
        <v>0</v>
      </c>
      <c r="EU108" s="140" t="n">
        <v>0</v>
      </c>
      <c r="EV108" s="140" t="n">
        <v>0</v>
      </c>
      <c r="EW108" s="140" t="n">
        <v>0</v>
      </c>
      <c r="EX108" s="140" t="n">
        <v>0</v>
      </c>
      <c r="EY108" s="140" t="n">
        <v>0</v>
      </c>
      <c r="EZ108" s="140" t="n">
        <v>0</v>
      </c>
      <c r="FA108" s="140" t="n">
        <v>0</v>
      </c>
      <c r="FB108" s="140" t="n">
        <v>0</v>
      </c>
      <c r="FC108" s="140" t="n">
        <v>0</v>
      </c>
      <c r="FD108" s="140" t="n">
        <v>0</v>
      </c>
      <c r="FE108" s="140" t="n">
        <v>0</v>
      </c>
      <c r="FF108" s="140" t="n">
        <v>0</v>
      </c>
      <c r="FG108" s="140" t="n">
        <v>0</v>
      </c>
      <c r="FH108" s="140" t="n">
        <v>0</v>
      </c>
      <c r="FI108" s="140" t="n">
        <v>0</v>
      </c>
      <c r="FJ108" s="140" t="n">
        <v>0</v>
      </c>
      <c r="FK108" s="140" t="n">
        <v>0</v>
      </c>
      <c r="FL108" s="140" t="n">
        <v>0</v>
      </c>
      <c r="FM108" s="140" t="n">
        <v>0</v>
      </c>
      <c r="FN108" s="140" t="n">
        <v>0</v>
      </c>
      <c r="FO108" s="140" t="n">
        <v>0</v>
      </c>
      <c r="FP108" s="140" t="n">
        <v>0</v>
      </c>
      <c r="FQ108" s="140" t="n">
        <v>0</v>
      </c>
      <c r="FR108" s="140" t="n">
        <v>0</v>
      </c>
      <c r="FS108" s="140" t="n">
        <v>0</v>
      </c>
      <c r="FT108" s="140" t="n">
        <v>0</v>
      </c>
      <c r="FU108" s="140" t="n">
        <v>0</v>
      </c>
      <c r="FV108" s="140" t="n">
        <v>0</v>
      </c>
      <c r="FW108" s="140" t="n">
        <v>0</v>
      </c>
      <c r="FX108" s="140" t="n">
        <v>0</v>
      </c>
      <c r="FY108" s="140" t="n">
        <v>0</v>
      </c>
      <c r="FZ108" s="140" t="n">
        <v>0</v>
      </c>
      <c r="GA108" s="140" t="n">
        <v>0</v>
      </c>
      <c r="GB108" s="140" t="n">
        <v>0</v>
      </c>
      <c r="GC108" s="140" t="n">
        <v>0</v>
      </c>
      <c r="GD108" s="140" t="n">
        <v>0</v>
      </c>
      <c r="GE108" s="140" t="n">
        <v>0</v>
      </c>
      <c r="GF108" s="140" t="n">
        <v>0</v>
      </c>
      <c r="GG108" s="140" t="n">
        <v>0</v>
      </c>
      <c r="GH108" s="140" t="n">
        <v>0</v>
      </c>
      <c r="GI108" s="140" t="n">
        <v>0</v>
      </c>
      <c r="GJ108" s="140" t="n">
        <v>0</v>
      </c>
      <c r="GK108" s="140" t="n">
        <v>0</v>
      </c>
      <c r="GL108" s="140" t="n">
        <v>0</v>
      </c>
      <c r="GM108" s="140" t="n">
        <v>0</v>
      </c>
      <c r="GN108" s="140" t="n">
        <v>0</v>
      </c>
      <c r="GO108" s="140" t="n">
        <v>0</v>
      </c>
      <c r="GP108" s="140" t="n">
        <v>0</v>
      </c>
      <c r="GQ108" s="140" t="n">
        <v>0</v>
      </c>
      <c r="GR108" s="140" t="n">
        <v>0</v>
      </c>
      <c r="GS108" s="140" t="n">
        <v>0</v>
      </c>
      <c r="GT108" s="140" t="n">
        <v>0</v>
      </c>
      <c r="GU108" s="140" t="n">
        <v>0</v>
      </c>
      <c r="GV108" s="140" t="n">
        <v>0</v>
      </c>
      <c r="GW108" s="140" t="n">
        <v>0</v>
      </c>
      <c r="GX108" s="140" t="n">
        <v>0</v>
      </c>
      <c r="GY108" s="140" t="n">
        <v>0</v>
      </c>
      <c r="GZ108" s="140" t="n">
        <v>0</v>
      </c>
      <c r="HA108" s="140" t="n">
        <v>0</v>
      </c>
      <c r="HB108" s="140" t="n">
        <v>0</v>
      </c>
      <c r="HC108" s="140" t="n">
        <v>0</v>
      </c>
      <c r="HD108" s="140" t="n">
        <v>0</v>
      </c>
      <c r="HE108" s="140" t="n">
        <v>0</v>
      </c>
      <c r="HF108" s="140" t="n">
        <v>0</v>
      </c>
      <c r="HG108" s="140" t="n">
        <v>0</v>
      </c>
      <c r="HH108" s="140" t="n">
        <v>0</v>
      </c>
      <c r="HI108" s="140" t="n">
        <v>0</v>
      </c>
      <c r="HJ108" s="140" t="n">
        <v>0</v>
      </c>
      <c r="HK108" s="140" t="n">
        <v>0</v>
      </c>
      <c r="HL108" s="140" t="n">
        <v>0</v>
      </c>
      <c r="HM108" s="140" t="n">
        <v>0</v>
      </c>
      <c r="HN108" s="140" t="n">
        <v>0</v>
      </c>
      <c r="HO108" s="140" t="n">
        <v>0</v>
      </c>
      <c r="HP108" s="140" t="n">
        <v>0</v>
      </c>
      <c r="HQ108" s="140" t="n">
        <v>0</v>
      </c>
      <c r="HR108" s="140" t="n">
        <v>0</v>
      </c>
      <c r="HS108" s="140" t="n">
        <v>0</v>
      </c>
      <c r="HT108" s="140" t="n">
        <v>0</v>
      </c>
      <c r="HU108" s="140" t="n">
        <v>0</v>
      </c>
      <c r="HV108" s="140" t="n">
        <v>0</v>
      </c>
      <c r="HW108" s="140" t="n">
        <v>0</v>
      </c>
      <c r="HX108" s="140" t="n">
        <v>0</v>
      </c>
      <c r="HY108" s="140" t="n">
        <v>0</v>
      </c>
      <c r="HZ108" s="140" t="n">
        <v>0</v>
      </c>
      <c r="IA108" s="140" t="n">
        <v>0</v>
      </c>
      <c r="IB108" s="140" t="n">
        <v>0</v>
      </c>
      <c r="IC108" s="140" t="n">
        <v>0</v>
      </c>
      <c r="ID108" s="140" t="n">
        <v>0</v>
      </c>
      <c r="IE108" s="140" t="n">
        <v>0</v>
      </c>
      <c r="IF108" s="140" t="n">
        <v>0</v>
      </c>
      <c r="IG108" s="140" t="n">
        <v>0</v>
      </c>
      <c r="IH108" s="140" t="n">
        <v>0</v>
      </c>
      <c r="II108" s="140" t="n">
        <v>0</v>
      </c>
      <c r="IJ108" s="140" t="n">
        <v>0</v>
      </c>
      <c r="IK108" s="140" t="n">
        <v>0</v>
      </c>
      <c r="IL108" s="140" t="n">
        <v>0</v>
      </c>
      <c r="IM108" s="140" t="n">
        <v>0</v>
      </c>
      <c r="IN108" s="140" t="n">
        <v>0</v>
      </c>
      <c r="IO108" s="140" t="n">
        <v>0</v>
      </c>
      <c r="IP108" s="140" t="n">
        <v>0</v>
      </c>
      <c r="IQ108" s="140" t="n">
        <v>0</v>
      </c>
      <c r="IR108" s="140" t="n">
        <v>0</v>
      </c>
      <c r="IS108" s="140" t="n">
        <v>0</v>
      </c>
      <c r="IT108" s="140" t="n">
        <v>0</v>
      </c>
      <c r="IU108" s="140" t="n">
        <v>0</v>
      </c>
      <c r="IV108" s="140" t="n">
        <v>0</v>
      </c>
      <c r="IW108" s="140" t="n">
        <v>0</v>
      </c>
      <c r="IX108" s="140" t="n">
        <v>0</v>
      </c>
      <c r="IY108" s="140" t="n">
        <v>0</v>
      </c>
      <c r="IZ108" s="140" t="n">
        <v>0</v>
      </c>
      <c r="JA108" s="140" t="n">
        <v>0</v>
      </c>
      <c r="JB108" s="140" t="n">
        <v>0</v>
      </c>
      <c r="JC108" s="140" t="n">
        <v>0</v>
      </c>
      <c r="JD108" s="140" t="n">
        <v>0</v>
      </c>
      <c r="JE108" s="140" t="n">
        <v>0</v>
      </c>
      <c r="JF108" s="140" t="n">
        <v>0</v>
      </c>
      <c r="JG108" s="140" t="n">
        <v>0</v>
      </c>
      <c r="JH108" s="140" t="n">
        <v>0</v>
      </c>
      <c r="JI108" s="140" t="n">
        <v>0</v>
      </c>
      <c r="JJ108" s="140" t="n">
        <v>0</v>
      </c>
      <c r="JK108" s="140" t="n">
        <v>0</v>
      </c>
      <c r="JL108" s="140" t="n">
        <v>0</v>
      </c>
      <c r="JM108" s="140" t="n">
        <v>0</v>
      </c>
      <c r="JN108" s="140" t="n">
        <v>0</v>
      </c>
      <c r="JO108" s="140" t="n">
        <v>0</v>
      </c>
      <c r="JP108" s="140" t="n">
        <v>0</v>
      </c>
    </row>
    <row r="109" customFormat="false" ht="14.9" hidden="false" customHeight="false" outlineLevel="0" collapsed="false">
      <c r="A109" s="76"/>
      <c r="B109" s="76"/>
      <c r="C109" s="76"/>
      <c r="D109" s="76"/>
      <c r="E109" s="76" t="s">
        <v>117</v>
      </c>
      <c r="F109" s="141" t="n">
        <v>0</v>
      </c>
      <c r="G109" s="141" t="n">
        <v>0</v>
      </c>
      <c r="H109" s="141" t="n">
        <v>0</v>
      </c>
      <c r="I109" s="141" t="n">
        <v>0</v>
      </c>
      <c r="J109" s="141" t="n">
        <v>0</v>
      </c>
      <c r="K109" s="141" t="n">
        <v>0</v>
      </c>
      <c r="L109" s="141" t="n">
        <v>0</v>
      </c>
      <c r="M109" s="141" t="n">
        <v>0</v>
      </c>
      <c r="N109" s="141" t="n">
        <v>0</v>
      </c>
      <c r="O109" s="141" t="n">
        <v>0</v>
      </c>
      <c r="P109" s="141" t="n">
        <v>0</v>
      </c>
      <c r="Q109" s="141" t="n">
        <v>0</v>
      </c>
      <c r="R109" s="141" t="n">
        <v>0</v>
      </c>
      <c r="S109" s="141" t="n">
        <v>0</v>
      </c>
      <c r="T109" s="141"/>
      <c r="U109" s="141" t="n">
        <v>0</v>
      </c>
      <c r="V109" s="141" t="n">
        <v>0</v>
      </c>
      <c r="W109" s="141" t="n">
        <v>0</v>
      </c>
      <c r="X109" s="141"/>
      <c r="Y109" s="141" t="n">
        <v>0</v>
      </c>
      <c r="Z109" s="141" t="n">
        <v>0</v>
      </c>
      <c r="AA109" s="141" t="n">
        <v>0</v>
      </c>
      <c r="AB109" s="141" t="n">
        <v>0</v>
      </c>
      <c r="AC109" s="141" t="n">
        <v>0</v>
      </c>
      <c r="AD109" s="141" t="n">
        <v>0</v>
      </c>
      <c r="AE109" s="141" t="n">
        <v>0</v>
      </c>
      <c r="AF109" s="141" t="n">
        <v>0</v>
      </c>
      <c r="AG109" s="141" t="n">
        <v>0</v>
      </c>
      <c r="AH109" s="141" t="n">
        <v>0</v>
      </c>
      <c r="AI109" s="141" t="n">
        <v>0</v>
      </c>
      <c r="AJ109" s="141" t="n">
        <v>0</v>
      </c>
      <c r="AK109" s="141" t="n">
        <v>0</v>
      </c>
      <c r="AL109" s="141" t="n">
        <v>0</v>
      </c>
      <c r="AM109" s="141" t="n">
        <v>0</v>
      </c>
      <c r="AN109" s="141" t="n">
        <v>0</v>
      </c>
      <c r="AO109" s="141" t="n">
        <v>0</v>
      </c>
      <c r="AP109" s="141" t="n">
        <v>0</v>
      </c>
      <c r="AQ109" s="141" t="n">
        <v>0</v>
      </c>
      <c r="AR109" s="141" t="n">
        <v>0</v>
      </c>
      <c r="AS109" s="141" t="n">
        <v>0</v>
      </c>
      <c r="AT109" s="141" t="n">
        <v>0</v>
      </c>
      <c r="AU109" s="141" t="n">
        <v>0</v>
      </c>
      <c r="AV109" s="141" t="n">
        <v>0</v>
      </c>
      <c r="AW109" s="141" t="n">
        <v>0</v>
      </c>
      <c r="AX109" s="141" t="n">
        <v>0</v>
      </c>
      <c r="AY109" s="141" t="n">
        <v>0</v>
      </c>
      <c r="AZ109" s="141" t="n">
        <v>0</v>
      </c>
      <c r="BA109" s="141" t="n">
        <v>0</v>
      </c>
      <c r="BB109" s="141" t="n">
        <v>0</v>
      </c>
      <c r="BC109" s="141" t="n">
        <v>0</v>
      </c>
      <c r="BD109" s="141" t="n">
        <v>0</v>
      </c>
      <c r="BE109" s="141" t="n">
        <v>0</v>
      </c>
      <c r="BF109" s="141" t="n">
        <v>0</v>
      </c>
      <c r="BG109" s="141" t="n">
        <v>0</v>
      </c>
      <c r="BH109" s="141" t="n">
        <v>0</v>
      </c>
      <c r="BI109" s="141" t="n">
        <v>0</v>
      </c>
      <c r="BJ109" s="141" t="n">
        <v>0</v>
      </c>
      <c r="BK109" s="141" t="n">
        <v>0</v>
      </c>
      <c r="BL109" s="141" t="n">
        <v>0</v>
      </c>
      <c r="BM109" s="141" t="n">
        <v>0</v>
      </c>
      <c r="BN109" s="141" t="n">
        <v>0</v>
      </c>
      <c r="BO109" s="141" t="n">
        <v>0</v>
      </c>
      <c r="BP109" s="141" t="n">
        <v>0</v>
      </c>
      <c r="BQ109" s="141" t="n">
        <v>0</v>
      </c>
      <c r="BR109" s="141" t="n">
        <v>0</v>
      </c>
      <c r="BS109" s="141" t="n">
        <v>0</v>
      </c>
      <c r="BT109" s="141" t="n">
        <v>0</v>
      </c>
      <c r="BU109" s="141" t="n">
        <v>0</v>
      </c>
      <c r="BV109" s="141" t="n">
        <v>0</v>
      </c>
      <c r="BW109" s="141" t="n">
        <v>0</v>
      </c>
      <c r="BX109" s="141" t="n">
        <v>0</v>
      </c>
      <c r="BY109" s="141" t="n">
        <v>0</v>
      </c>
      <c r="BZ109" s="141" t="n">
        <v>0</v>
      </c>
      <c r="CA109" s="141" t="n">
        <v>0</v>
      </c>
      <c r="CB109" s="141" t="n">
        <v>0</v>
      </c>
      <c r="CC109" s="141" t="n">
        <v>0</v>
      </c>
      <c r="CD109" s="141" t="n">
        <v>0</v>
      </c>
      <c r="CE109" s="141" t="n">
        <v>0</v>
      </c>
      <c r="CF109" s="141" t="n">
        <v>0</v>
      </c>
      <c r="CG109" s="141" t="n">
        <v>0</v>
      </c>
      <c r="CH109" s="141" t="n">
        <v>0</v>
      </c>
      <c r="CI109" s="141" t="n">
        <v>0</v>
      </c>
      <c r="CJ109" s="141" t="n">
        <v>0</v>
      </c>
      <c r="CK109" s="141" t="n">
        <v>0</v>
      </c>
      <c r="CL109" s="141"/>
      <c r="CM109" s="141" t="n">
        <v>0</v>
      </c>
      <c r="CN109" s="141" t="n">
        <v>0</v>
      </c>
      <c r="CO109" s="141" t="n">
        <v>0</v>
      </c>
      <c r="CP109" s="141" t="n">
        <v>0</v>
      </c>
      <c r="CQ109" s="141" t="n">
        <v>0</v>
      </c>
      <c r="CR109" s="141" t="n">
        <v>0</v>
      </c>
      <c r="CS109" s="141" t="n">
        <v>0</v>
      </c>
      <c r="CT109" s="141" t="n">
        <v>0</v>
      </c>
      <c r="CU109" s="141" t="n">
        <v>0</v>
      </c>
      <c r="CV109" s="141" t="n">
        <v>0</v>
      </c>
      <c r="CW109" s="141" t="n">
        <v>0</v>
      </c>
      <c r="CX109" s="141" t="n">
        <v>0</v>
      </c>
      <c r="CY109" s="141" t="n">
        <v>0</v>
      </c>
      <c r="CZ109" s="141" t="n">
        <v>0</v>
      </c>
      <c r="DA109" s="141" t="n">
        <v>0</v>
      </c>
      <c r="DB109" s="141" t="n">
        <v>0</v>
      </c>
      <c r="DC109" s="141" t="n">
        <v>0</v>
      </c>
      <c r="DD109" s="141" t="n">
        <v>0</v>
      </c>
      <c r="DE109" s="141" t="n">
        <v>0</v>
      </c>
      <c r="DF109" s="141" t="n">
        <v>0</v>
      </c>
      <c r="DG109" s="141" t="n">
        <v>0</v>
      </c>
      <c r="DH109" s="141" t="n">
        <v>0</v>
      </c>
      <c r="DI109" s="141" t="n">
        <v>0</v>
      </c>
      <c r="DJ109" s="141" t="n">
        <v>0</v>
      </c>
      <c r="DK109" s="141" t="n">
        <v>0</v>
      </c>
      <c r="DL109" s="141" t="n">
        <v>0</v>
      </c>
      <c r="DM109" s="141" t="n">
        <v>0</v>
      </c>
      <c r="DN109" s="141" t="n">
        <v>0</v>
      </c>
      <c r="DO109" s="141" t="n">
        <v>0</v>
      </c>
      <c r="DP109" s="141"/>
      <c r="DQ109" s="141" t="n">
        <v>0</v>
      </c>
      <c r="DR109" s="141" t="n">
        <v>0</v>
      </c>
      <c r="DS109" s="141" t="n">
        <v>0</v>
      </c>
      <c r="DT109" s="141" t="n">
        <v>0</v>
      </c>
      <c r="DU109" s="141" t="n">
        <v>0</v>
      </c>
      <c r="DV109" s="141" t="n">
        <v>0</v>
      </c>
      <c r="DW109" s="141"/>
      <c r="DX109" s="141" t="n">
        <v>0</v>
      </c>
      <c r="DY109" s="141" t="n">
        <v>0</v>
      </c>
      <c r="DZ109" s="141" t="n">
        <v>0</v>
      </c>
      <c r="EA109" s="141" t="n">
        <v>0</v>
      </c>
      <c r="EB109" s="141" t="n">
        <v>0</v>
      </c>
      <c r="EC109" s="141" t="n">
        <v>0</v>
      </c>
      <c r="ED109" s="141" t="n">
        <v>0</v>
      </c>
      <c r="EE109" s="141" t="n">
        <v>0</v>
      </c>
      <c r="EF109" s="141" t="n">
        <v>0</v>
      </c>
      <c r="EG109" s="141" t="n">
        <v>0</v>
      </c>
      <c r="EH109" s="0"/>
      <c r="EI109" s="109" t="n">
        <f aca="false">ROUND(SUM(F109:EG109),5)</f>
        <v>0</v>
      </c>
      <c r="EK109" s="139" t="n">
        <v>15949.5</v>
      </c>
      <c r="EM109" s="140" t="n">
        <v>0</v>
      </c>
      <c r="EN109" s="140" t="n">
        <v>0</v>
      </c>
      <c r="EO109" s="140" t="n">
        <v>0</v>
      </c>
      <c r="EP109" s="140" t="n">
        <v>0</v>
      </c>
      <c r="EQ109" s="140" t="n">
        <v>0</v>
      </c>
      <c r="ER109" s="140" t="n">
        <v>0</v>
      </c>
      <c r="ES109" s="140" t="n">
        <v>0</v>
      </c>
      <c r="ET109" s="140" t="n">
        <v>0</v>
      </c>
      <c r="EU109" s="140" t="n">
        <v>0</v>
      </c>
      <c r="EV109" s="140" t="n">
        <v>0</v>
      </c>
      <c r="EW109" s="140" t="n">
        <v>0</v>
      </c>
      <c r="EX109" s="140" t="n">
        <v>0</v>
      </c>
      <c r="EY109" s="140" t="n">
        <v>0</v>
      </c>
      <c r="EZ109" s="140" t="n">
        <v>0</v>
      </c>
      <c r="FA109" s="140" t="n">
        <v>0</v>
      </c>
      <c r="FB109" s="140" t="n">
        <v>0</v>
      </c>
      <c r="FC109" s="140" t="n">
        <v>0</v>
      </c>
      <c r="FD109" s="140" t="n">
        <v>0</v>
      </c>
      <c r="FE109" s="140" t="n">
        <v>0</v>
      </c>
      <c r="FF109" s="140" t="n">
        <v>0</v>
      </c>
      <c r="FG109" s="140" t="n">
        <v>0</v>
      </c>
      <c r="FH109" s="140" t="n">
        <v>0</v>
      </c>
      <c r="FI109" s="140" t="n">
        <v>0</v>
      </c>
      <c r="FJ109" s="140" t="n">
        <v>0</v>
      </c>
      <c r="FK109" s="140" t="n">
        <v>0</v>
      </c>
      <c r="FL109" s="140" t="n">
        <v>0</v>
      </c>
      <c r="FM109" s="140" t="n">
        <v>0</v>
      </c>
      <c r="FN109" s="140" t="n">
        <v>0</v>
      </c>
      <c r="FO109" s="140" t="n">
        <v>0</v>
      </c>
      <c r="FP109" s="140" t="n">
        <v>0</v>
      </c>
      <c r="FQ109" s="140" t="n">
        <v>0</v>
      </c>
      <c r="FR109" s="140" t="n">
        <v>0</v>
      </c>
      <c r="FS109" s="140" t="n">
        <v>0</v>
      </c>
      <c r="FT109" s="140" t="n">
        <v>0</v>
      </c>
      <c r="FU109" s="140" t="n">
        <v>0</v>
      </c>
      <c r="FV109" s="140" t="n">
        <v>0</v>
      </c>
      <c r="FW109" s="140" t="n">
        <v>0</v>
      </c>
      <c r="FX109" s="140" t="n">
        <v>0</v>
      </c>
      <c r="FY109" s="140" t="n">
        <v>0</v>
      </c>
      <c r="FZ109" s="140" t="n">
        <v>0</v>
      </c>
      <c r="GA109" s="140" t="n">
        <v>0</v>
      </c>
      <c r="GB109" s="140" t="n">
        <v>0</v>
      </c>
      <c r="GC109" s="140" t="n">
        <v>0</v>
      </c>
      <c r="GD109" s="140" t="n">
        <v>0</v>
      </c>
      <c r="GE109" s="140" t="n">
        <v>0</v>
      </c>
      <c r="GF109" s="140" t="n">
        <v>0</v>
      </c>
      <c r="GG109" s="140" t="n">
        <v>0</v>
      </c>
      <c r="GH109" s="140" t="n">
        <v>0</v>
      </c>
      <c r="GI109" s="140" t="n">
        <v>0</v>
      </c>
      <c r="GJ109" s="140" t="n">
        <v>0</v>
      </c>
      <c r="GK109" s="140" t="n">
        <v>0</v>
      </c>
      <c r="GL109" s="140" t="n">
        <v>0</v>
      </c>
      <c r="GM109" s="140" t="n">
        <v>0</v>
      </c>
      <c r="GN109" s="140" t="n">
        <v>0</v>
      </c>
      <c r="GO109" s="140" t="n">
        <v>0</v>
      </c>
      <c r="GP109" s="140" t="n">
        <v>0</v>
      </c>
      <c r="GQ109" s="140" t="n">
        <v>0</v>
      </c>
      <c r="GR109" s="140" t="n">
        <v>0</v>
      </c>
      <c r="GS109" s="140" t="n">
        <v>0</v>
      </c>
      <c r="GT109" s="140" t="n">
        <v>0</v>
      </c>
      <c r="GU109" s="140" t="n">
        <v>0</v>
      </c>
      <c r="GV109" s="140" t="n">
        <v>0</v>
      </c>
      <c r="GW109" s="140" t="n">
        <v>0</v>
      </c>
      <c r="GX109" s="140" t="n">
        <v>0</v>
      </c>
      <c r="GY109" s="140" t="n">
        <v>0</v>
      </c>
      <c r="GZ109" s="140" t="n">
        <v>0</v>
      </c>
      <c r="HA109" s="140" t="n">
        <v>0</v>
      </c>
      <c r="HB109" s="140" t="n">
        <v>0</v>
      </c>
      <c r="HC109" s="140" t="n">
        <v>0</v>
      </c>
      <c r="HD109" s="140" t="n">
        <v>0</v>
      </c>
      <c r="HE109" s="140" t="n">
        <v>0</v>
      </c>
      <c r="HF109" s="140" t="n">
        <v>0</v>
      </c>
      <c r="HG109" s="140" t="n">
        <v>0</v>
      </c>
      <c r="HH109" s="140" t="n">
        <v>0</v>
      </c>
      <c r="HI109" s="140" t="n">
        <v>0</v>
      </c>
      <c r="HJ109" s="140" t="n">
        <v>0</v>
      </c>
      <c r="HK109" s="140" t="n">
        <v>0</v>
      </c>
      <c r="HL109" s="140" t="n">
        <v>0</v>
      </c>
      <c r="HM109" s="140" t="n">
        <v>0</v>
      </c>
      <c r="HN109" s="140" t="n">
        <v>0</v>
      </c>
      <c r="HO109" s="140" t="n">
        <v>0</v>
      </c>
      <c r="HP109" s="140" t="n">
        <v>0</v>
      </c>
      <c r="HQ109" s="140" t="n">
        <v>0</v>
      </c>
      <c r="HR109" s="140" t="n">
        <v>0</v>
      </c>
      <c r="HS109" s="140" t="n">
        <v>0</v>
      </c>
      <c r="HT109" s="140" t="n">
        <v>0</v>
      </c>
      <c r="HU109" s="140" t="n">
        <v>0</v>
      </c>
      <c r="HV109" s="140" t="n">
        <v>0</v>
      </c>
      <c r="HW109" s="140" t="n">
        <v>0</v>
      </c>
      <c r="HX109" s="140" t="n">
        <v>0</v>
      </c>
      <c r="HY109" s="140" t="n">
        <v>0</v>
      </c>
      <c r="HZ109" s="140" t="n">
        <v>0</v>
      </c>
      <c r="IA109" s="140" t="n">
        <v>0</v>
      </c>
      <c r="IB109" s="140" t="n">
        <v>0</v>
      </c>
      <c r="IC109" s="140" t="n">
        <v>0</v>
      </c>
      <c r="ID109" s="140" t="n">
        <v>0</v>
      </c>
      <c r="IE109" s="140" t="n">
        <v>0</v>
      </c>
      <c r="IF109" s="140" t="n">
        <v>0</v>
      </c>
      <c r="IG109" s="140" t="n">
        <v>0</v>
      </c>
      <c r="IH109" s="140" t="n">
        <v>0</v>
      </c>
      <c r="II109" s="140" t="n">
        <v>0</v>
      </c>
      <c r="IJ109" s="140" t="n">
        <v>0</v>
      </c>
      <c r="IK109" s="140" t="n">
        <v>0</v>
      </c>
      <c r="IL109" s="140" t="n">
        <v>0</v>
      </c>
      <c r="IM109" s="140" t="n">
        <v>0</v>
      </c>
      <c r="IN109" s="140" t="n">
        <v>0</v>
      </c>
      <c r="IO109" s="140" t="n">
        <v>0</v>
      </c>
      <c r="IP109" s="140" t="n">
        <v>0</v>
      </c>
      <c r="IQ109" s="140" t="n">
        <v>0</v>
      </c>
      <c r="IR109" s="140" t="n">
        <v>0</v>
      </c>
      <c r="IS109" s="140" t="n">
        <v>0</v>
      </c>
      <c r="IT109" s="140" t="n">
        <v>0</v>
      </c>
      <c r="IU109" s="140" t="n">
        <v>0</v>
      </c>
      <c r="IV109" s="140" t="n">
        <v>0</v>
      </c>
      <c r="IW109" s="140" t="n">
        <v>0</v>
      </c>
      <c r="IX109" s="140" t="n">
        <v>0</v>
      </c>
      <c r="IY109" s="140" t="n">
        <v>0</v>
      </c>
      <c r="IZ109" s="140" t="n">
        <v>0</v>
      </c>
      <c r="JA109" s="140" t="n">
        <v>0</v>
      </c>
      <c r="JB109" s="140" t="n">
        <v>0</v>
      </c>
      <c r="JC109" s="140" t="n">
        <v>0</v>
      </c>
      <c r="JD109" s="140" t="n">
        <v>0</v>
      </c>
      <c r="JE109" s="140" t="n">
        <v>0</v>
      </c>
      <c r="JF109" s="140" t="n">
        <v>0</v>
      </c>
      <c r="JG109" s="140" t="n">
        <v>0</v>
      </c>
      <c r="JH109" s="140" t="n">
        <v>0</v>
      </c>
      <c r="JI109" s="140" t="n">
        <v>0</v>
      </c>
      <c r="JJ109" s="140" t="n">
        <v>0</v>
      </c>
      <c r="JK109" s="140" t="n">
        <v>0</v>
      </c>
      <c r="JL109" s="140" t="n">
        <v>0</v>
      </c>
      <c r="JM109" s="140" t="n">
        <v>0</v>
      </c>
      <c r="JN109" s="140" t="n">
        <v>0</v>
      </c>
      <c r="JO109" s="140" t="n">
        <v>0</v>
      </c>
      <c r="JP109" s="140" t="n">
        <v>0</v>
      </c>
    </row>
    <row r="110" customFormat="false" ht="14.9" hidden="false" customHeight="false" outlineLevel="0" collapsed="false">
      <c r="A110" s="76"/>
      <c r="B110" s="76"/>
      <c r="C110" s="76"/>
      <c r="D110" s="76"/>
      <c r="E110" s="76" t="s">
        <v>145</v>
      </c>
      <c r="F110" s="141" t="n">
        <v>0</v>
      </c>
      <c r="G110" s="141" t="n">
        <v>136.475</v>
      </c>
      <c r="H110" s="141" t="n">
        <v>342.269</v>
      </c>
      <c r="I110" s="141" t="n">
        <v>0</v>
      </c>
      <c r="J110" s="141" t="n">
        <v>1350.6081</v>
      </c>
      <c r="K110" s="141" t="n">
        <v>500</v>
      </c>
      <c r="L110" s="141" t="n">
        <v>0</v>
      </c>
      <c r="M110" s="141" t="n">
        <v>0</v>
      </c>
      <c r="N110" s="141" t="n">
        <v>750</v>
      </c>
      <c r="O110" s="141" t="n">
        <v>0</v>
      </c>
      <c r="P110" s="141" t="n">
        <v>0</v>
      </c>
      <c r="Q110" s="141" t="n">
        <v>92.7</v>
      </c>
      <c r="R110" s="141" t="n">
        <v>0</v>
      </c>
      <c r="S110" s="141" t="n">
        <v>0</v>
      </c>
      <c r="T110" s="141"/>
      <c r="U110" s="141" t="n">
        <v>900</v>
      </c>
      <c r="V110" s="141" t="n">
        <v>0</v>
      </c>
      <c r="W110" s="141" t="n">
        <v>3107.9838</v>
      </c>
      <c r="X110" s="141"/>
      <c r="Y110" s="141" t="n">
        <v>0</v>
      </c>
      <c r="Z110" s="141" t="n">
        <v>0</v>
      </c>
      <c r="AA110" s="141" t="n">
        <v>0</v>
      </c>
      <c r="AB110" s="141" t="n">
        <v>0</v>
      </c>
      <c r="AC110" s="141" t="n">
        <v>0</v>
      </c>
      <c r="AD110" s="141" t="n">
        <v>0</v>
      </c>
      <c r="AE110" s="141" t="n">
        <v>0</v>
      </c>
      <c r="AF110" s="141" t="n">
        <v>0</v>
      </c>
      <c r="AG110" s="141" t="n">
        <v>144.2</v>
      </c>
      <c r="AH110" s="141" t="n">
        <v>0</v>
      </c>
      <c r="AI110" s="141" t="n">
        <v>0</v>
      </c>
      <c r="AJ110" s="141" t="n">
        <v>0</v>
      </c>
      <c r="AK110" s="141" t="n">
        <v>0</v>
      </c>
      <c r="AL110" s="141" t="n">
        <v>0</v>
      </c>
      <c r="AM110" s="141" t="n">
        <v>0</v>
      </c>
      <c r="AN110" s="141" t="n">
        <v>0</v>
      </c>
      <c r="AO110" s="141" t="n">
        <v>0</v>
      </c>
      <c r="AP110" s="141" t="n">
        <v>900</v>
      </c>
      <c r="AQ110" s="141" t="n">
        <v>0</v>
      </c>
      <c r="AR110" s="141" t="n">
        <v>0</v>
      </c>
      <c r="AS110" s="141" t="n">
        <v>0</v>
      </c>
      <c r="AT110" s="141" t="n">
        <v>0</v>
      </c>
      <c r="AU110" s="141" t="n">
        <v>0</v>
      </c>
      <c r="AV110" s="141" t="n">
        <v>700</v>
      </c>
      <c r="AW110" s="141" t="n">
        <v>0</v>
      </c>
      <c r="AX110" s="141" t="n">
        <v>0</v>
      </c>
      <c r="AY110" s="141" t="n">
        <v>0</v>
      </c>
      <c r="AZ110" s="141" t="n">
        <v>0</v>
      </c>
      <c r="BA110" s="141" t="n">
        <v>0</v>
      </c>
      <c r="BB110" s="141" t="n">
        <v>2208.732</v>
      </c>
      <c r="BC110" s="141" t="n">
        <v>0</v>
      </c>
      <c r="BD110" s="141" t="n">
        <v>0</v>
      </c>
      <c r="BE110" s="141" t="n">
        <v>0</v>
      </c>
      <c r="BF110" s="141" t="n">
        <v>2308.848</v>
      </c>
      <c r="BG110" s="141" t="n">
        <v>554.8713</v>
      </c>
      <c r="BH110" s="141" t="n">
        <v>0</v>
      </c>
      <c r="BI110" s="141" t="n">
        <v>0</v>
      </c>
      <c r="BJ110" s="141" t="n">
        <v>0</v>
      </c>
      <c r="BK110" s="141" t="n">
        <v>0</v>
      </c>
      <c r="BL110" s="141" t="n">
        <v>0</v>
      </c>
      <c r="BM110" s="141" t="n">
        <v>0</v>
      </c>
      <c r="BN110" s="141" t="n">
        <v>17.2525</v>
      </c>
      <c r="BO110" s="141" t="n">
        <v>0</v>
      </c>
      <c r="BP110" s="141" t="n">
        <v>0</v>
      </c>
      <c r="BQ110" s="141" t="n">
        <v>0</v>
      </c>
      <c r="BR110" s="141" t="n">
        <v>0</v>
      </c>
      <c r="BS110" s="141" t="n">
        <v>0</v>
      </c>
      <c r="BT110" s="141" t="n">
        <v>100.94</v>
      </c>
      <c r="BU110" s="141" t="n">
        <v>0</v>
      </c>
      <c r="BV110" s="141" t="n">
        <v>0</v>
      </c>
      <c r="BW110" s="141" t="n">
        <v>0</v>
      </c>
      <c r="BX110" s="141" t="n">
        <v>0</v>
      </c>
      <c r="BY110" s="141" t="n">
        <v>0</v>
      </c>
      <c r="BZ110" s="141" t="n">
        <v>0</v>
      </c>
      <c r="CA110" s="141" t="n">
        <v>1200</v>
      </c>
      <c r="CB110" s="141" t="n">
        <v>0</v>
      </c>
      <c r="CC110" s="141" t="n">
        <v>0</v>
      </c>
      <c r="CD110" s="141" t="n">
        <v>0</v>
      </c>
      <c r="CE110" s="141" t="n">
        <v>4900</v>
      </c>
      <c r="CF110" s="141" t="n">
        <v>0</v>
      </c>
      <c r="CG110" s="141" t="n">
        <v>760.9743</v>
      </c>
      <c r="CH110" s="141" t="n">
        <v>0</v>
      </c>
      <c r="CI110" s="141" t="n">
        <v>0</v>
      </c>
      <c r="CJ110" s="141" t="n">
        <v>668.573</v>
      </c>
      <c r="CK110" s="141" t="n">
        <v>500</v>
      </c>
      <c r="CL110" s="141"/>
      <c r="CM110" s="141" t="n">
        <v>0</v>
      </c>
      <c r="CN110" s="141" t="n">
        <v>0</v>
      </c>
      <c r="CO110" s="141" t="n">
        <v>0</v>
      </c>
      <c r="CP110" s="141" t="n">
        <v>750</v>
      </c>
      <c r="CQ110" s="141" t="n">
        <v>0</v>
      </c>
      <c r="CR110" s="141" t="n">
        <v>0</v>
      </c>
      <c r="CS110" s="141" t="n">
        <v>0</v>
      </c>
      <c r="CT110" s="141" t="n">
        <v>0</v>
      </c>
      <c r="CU110" s="141" t="n">
        <v>1200</v>
      </c>
      <c r="CV110" s="141" t="n">
        <v>0</v>
      </c>
      <c r="CW110" s="141" t="n">
        <v>0</v>
      </c>
      <c r="CX110" s="141" t="n">
        <v>0</v>
      </c>
      <c r="CY110" s="141" t="n">
        <v>0</v>
      </c>
      <c r="CZ110" s="141" t="n">
        <v>0</v>
      </c>
      <c r="DA110" s="141" t="n">
        <v>828.8822</v>
      </c>
      <c r="DB110" s="141" t="n">
        <v>0</v>
      </c>
      <c r="DC110" s="141" t="n">
        <v>7066.72</v>
      </c>
      <c r="DD110" s="141" t="n">
        <v>0</v>
      </c>
      <c r="DE110" s="141" t="n">
        <v>0</v>
      </c>
      <c r="DF110" s="141" t="n">
        <v>0</v>
      </c>
      <c r="DG110" s="141" t="n">
        <v>0</v>
      </c>
      <c r="DH110" s="141" t="n">
        <v>0</v>
      </c>
      <c r="DI110" s="141" t="n">
        <v>0</v>
      </c>
      <c r="DJ110" s="141" t="n">
        <v>0</v>
      </c>
      <c r="DK110" s="141" t="n">
        <v>0</v>
      </c>
      <c r="DL110" s="141" t="n">
        <v>300</v>
      </c>
      <c r="DM110" s="141" t="n">
        <v>0</v>
      </c>
      <c r="DN110" s="141" t="n">
        <v>0</v>
      </c>
      <c r="DO110" s="141" t="n">
        <v>0</v>
      </c>
      <c r="DP110" s="141"/>
      <c r="DQ110" s="141" t="n">
        <v>0</v>
      </c>
      <c r="DR110" s="141" t="n">
        <v>0</v>
      </c>
      <c r="DS110" s="141" t="n">
        <v>0</v>
      </c>
      <c r="DT110" s="141" t="n">
        <v>0</v>
      </c>
      <c r="DU110" s="141" t="n">
        <v>0</v>
      </c>
      <c r="DV110" s="141" t="n">
        <v>0</v>
      </c>
      <c r="DW110" s="141"/>
      <c r="DX110" s="141" t="n">
        <v>800</v>
      </c>
      <c r="DY110" s="141" t="n">
        <v>0</v>
      </c>
      <c r="DZ110" s="141" t="n">
        <v>0</v>
      </c>
      <c r="EA110" s="141" t="n">
        <v>1216.2755</v>
      </c>
      <c r="EB110" s="141" t="n">
        <v>1921.7328</v>
      </c>
      <c r="EC110" s="141" t="n">
        <v>0</v>
      </c>
      <c r="ED110" s="141" t="n">
        <v>426.42</v>
      </c>
      <c r="EE110" s="141" t="n">
        <v>0</v>
      </c>
      <c r="EF110" s="141" t="n">
        <v>750</v>
      </c>
      <c r="EG110" s="141" t="n">
        <v>0</v>
      </c>
      <c r="EH110" s="0"/>
      <c r="EI110" s="109" t="n">
        <f aca="false">ROUND(SUM(F110:EG110),5)</f>
        <v>37404.4575</v>
      </c>
      <c r="EK110" s="139" t="n">
        <v>5936</v>
      </c>
      <c r="EM110" s="140" t="n">
        <v>0</v>
      </c>
      <c r="EN110" s="140" t="n">
        <v>0</v>
      </c>
      <c r="EO110" s="140" t="n">
        <v>0</v>
      </c>
      <c r="EP110" s="140" t="n">
        <v>0</v>
      </c>
      <c r="EQ110" s="140" t="n">
        <v>0</v>
      </c>
      <c r="ER110" s="140" t="n">
        <v>0</v>
      </c>
      <c r="ES110" s="140" t="n">
        <v>0</v>
      </c>
      <c r="ET110" s="140" t="n">
        <v>0</v>
      </c>
      <c r="EU110" s="140" t="n">
        <v>0</v>
      </c>
      <c r="EV110" s="140" t="n">
        <v>0</v>
      </c>
      <c r="EW110" s="140" t="n">
        <v>0</v>
      </c>
      <c r="EX110" s="140" t="n">
        <v>0</v>
      </c>
      <c r="EY110" s="140" t="n">
        <v>0</v>
      </c>
      <c r="EZ110" s="140" t="n">
        <v>0</v>
      </c>
      <c r="FA110" s="140" t="n">
        <v>0</v>
      </c>
      <c r="FB110" s="140" t="n">
        <v>0</v>
      </c>
      <c r="FC110" s="140" t="n">
        <v>0</v>
      </c>
      <c r="FD110" s="140" t="n">
        <v>0</v>
      </c>
      <c r="FE110" s="140" t="n">
        <v>0</v>
      </c>
      <c r="FF110" s="140" t="n">
        <v>0</v>
      </c>
      <c r="FG110" s="140" t="n">
        <v>0</v>
      </c>
      <c r="FH110" s="140" t="n">
        <v>0</v>
      </c>
      <c r="FI110" s="140" t="n">
        <v>0</v>
      </c>
      <c r="FJ110" s="140" t="n">
        <v>0</v>
      </c>
      <c r="FK110" s="140" t="n">
        <v>0</v>
      </c>
      <c r="FL110" s="140" t="n">
        <v>0</v>
      </c>
      <c r="FM110" s="140" t="n">
        <v>0</v>
      </c>
      <c r="FN110" s="140" t="n">
        <v>0</v>
      </c>
      <c r="FO110" s="140" t="n">
        <v>0</v>
      </c>
      <c r="FP110" s="140" t="n">
        <v>0</v>
      </c>
      <c r="FQ110" s="140" t="n">
        <v>0</v>
      </c>
      <c r="FR110" s="140" t="n">
        <v>0</v>
      </c>
      <c r="FS110" s="140" t="n">
        <v>0</v>
      </c>
      <c r="FT110" s="140" t="n">
        <v>0</v>
      </c>
      <c r="FU110" s="140" t="n">
        <v>0</v>
      </c>
      <c r="FV110" s="140" t="n">
        <v>0</v>
      </c>
      <c r="FW110" s="140" t="n">
        <v>0</v>
      </c>
      <c r="FX110" s="140" t="n">
        <v>0</v>
      </c>
      <c r="FY110" s="140" t="n">
        <v>0</v>
      </c>
      <c r="FZ110" s="140" t="n">
        <v>0</v>
      </c>
      <c r="GA110" s="140" t="n">
        <v>0</v>
      </c>
      <c r="GB110" s="140" t="n">
        <v>0</v>
      </c>
      <c r="GC110" s="140" t="n">
        <v>0</v>
      </c>
      <c r="GD110" s="140" t="n">
        <v>0</v>
      </c>
      <c r="GE110" s="140" t="n">
        <v>0</v>
      </c>
      <c r="GF110" s="140" t="n">
        <v>0</v>
      </c>
      <c r="GG110" s="140" t="n">
        <v>0</v>
      </c>
      <c r="GH110" s="140" t="n">
        <v>0</v>
      </c>
      <c r="GI110" s="140" t="n">
        <v>0</v>
      </c>
      <c r="GJ110" s="140" t="n">
        <v>0</v>
      </c>
      <c r="GK110" s="140" t="n">
        <v>0</v>
      </c>
      <c r="GL110" s="140" t="n">
        <v>0</v>
      </c>
      <c r="GM110" s="140" t="n">
        <v>0</v>
      </c>
      <c r="GN110" s="140" t="n">
        <v>0</v>
      </c>
      <c r="GO110" s="140" t="n">
        <v>0</v>
      </c>
      <c r="GP110" s="140" t="n">
        <v>0</v>
      </c>
      <c r="GQ110" s="140" t="n">
        <v>0</v>
      </c>
      <c r="GR110" s="140" t="n">
        <v>0</v>
      </c>
      <c r="GS110" s="140" t="n">
        <v>0</v>
      </c>
      <c r="GT110" s="140" t="n">
        <v>0</v>
      </c>
      <c r="GU110" s="140" t="n">
        <v>0</v>
      </c>
      <c r="GV110" s="140" t="n">
        <v>0</v>
      </c>
      <c r="GW110" s="140" t="n">
        <v>0</v>
      </c>
      <c r="GX110" s="140" t="n">
        <v>0</v>
      </c>
      <c r="GY110" s="140" t="n">
        <v>0</v>
      </c>
      <c r="GZ110" s="140" t="n">
        <v>0</v>
      </c>
      <c r="HA110" s="140" t="n">
        <v>0</v>
      </c>
      <c r="HB110" s="140" t="n">
        <v>0</v>
      </c>
      <c r="HC110" s="140" t="n">
        <v>0</v>
      </c>
      <c r="HD110" s="140" t="n">
        <v>0</v>
      </c>
      <c r="HE110" s="140" t="n">
        <v>0</v>
      </c>
      <c r="HF110" s="140" t="n">
        <v>0</v>
      </c>
      <c r="HG110" s="140" t="n">
        <v>0</v>
      </c>
      <c r="HH110" s="140" t="n">
        <v>0</v>
      </c>
      <c r="HI110" s="140" t="n">
        <v>0</v>
      </c>
      <c r="HJ110" s="140" t="n">
        <v>0</v>
      </c>
      <c r="HK110" s="140" t="n">
        <v>0</v>
      </c>
      <c r="HL110" s="140" t="n">
        <v>0</v>
      </c>
      <c r="HM110" s="140" t="n">
        <v>0</v>
      </c>
      <c r="HN110" s="140" t="n">
        <v>0</v>
      </c>
      <c r="HO110" s="140" t="n">
        <v>0</v>
      </c>
      <c r="HP110" s="140" t="n">
        <v>0</v>
      </c>
      <c r="HQ110" s="140" t="n">
        <v>0</v>
      </c>
      <c r="HR110" s="140" t="n">
        <v>0</v>
      </c>
      <c r="HS110" s="140" t="n">
        <v>0</v>
      </c>
      <c r="HT110" s="140" t="n">
        <v>0</v>
      </c>
      <c r="HU110" s="140" t="n">
        <v>0</v>
      </c>
      <c r="HV110" s="140" t="n">
        <v>0</v>
      </c>
      <c r="HW110" s="140" t="n">
        <v>0</v>
      </c>
      <c r="HX110" s="140" t="n">
        <v>0</v>
      </c>
      <c r="HY110" s="140" t="n">
        <v>0</v>
      </c>
      <c r="HZ110" s="140" t="n">
        <v>0</v>
      </c>
      <c r="IA110" s="140" t="n">
        <v>0</v>
      </c>
      <c r="IB110" s="140" t="n">
        <v>0</v>
      </c>
      <c r="IC110" s="140" t="n">
        <v>0</v>
      </c>
      <c r="ID110" s="140" t="n">
        <v>0</v>
      </c>
      <c r="IE110" s="140" t="n">
        <v>0</v>
      </c>
      <c r="IF110" s="140" t="n">
        <v>0</v>
      </c>
      <c r="IG110" s="140" t="n">
        <v>0</v>
      </c>
      <c r="IH110" s="140" t="n">
        <v>0</v>
      </c>
      <c r="II110" s="140" t="n">
        <v>0</v>
      </c>
      <c r="IJ110" s="140" t="n">
        <v>0</v>
      </c>
      <c r="IK110" s="140" t="n">
        <v>0</v>
      </c>
      <c r="IL110" s="140" t="n">
        <v>0</v>
      </c>
      <c r="IM110" s="140" t="n">
        <v>0</v>
      </c>
      <c r="IN110" s="140" t="n">
        <v>0</v>
      </c>
      <c r="IO110" s="140" t="n">
        <v>0</v>
      </c>
      <c r="IP110" s="140" t="n">
        <v>0</v>
      </c>
      <c r="IQ110" s="140" t="n">
        <v>0</v>
      </c>
      <c r="IR110" s="140" t="n">
        <v>0</v>
      </c>
      <c r="IS110" s="140" t="n">
        <v>0</v>
      </c>
      <c r="IT110" s="140" t="n">
        <v>0</v>
      </c>
      <c r="IU110" s="140" t="n">
        <v>0</v>
      </c>
      <c r="IV110" s="140" t="n">
        <v>0</v>
      </c>
      <c r="IW110" s="140" t="n">
        <v>0</v>
      </c>
      <c r="IX110" s="140" t="n">
        <v>0</v>
      </c>
      <c r="IY110" s="140" t="n">
        <v>0</v>
      </c>
      <c r="IZ110" s="140" t="n">
        <v>0</v>
      </c>
      <c r="JA110" s="140" t="n">
        <v>0</v>
      </c>
      <c r="JB110" s="140" t="n">
        <v>0</v>
      </c>
      <c r="JC110" s="140" t="n">
        <v>0</v>
      </c>
      <c r="JD110" s="140" t="n">
        <v>0</v>
      </c>
      <c r="JE110" s="140" t="n">
        <v>0</v>
      </c>
      <c r="JF110" s="140" t="n">
        <v>0</v>
      </c>
      <c r="JG110" s="140" t="n">
        <v>0</v>
      </c>
      <c r="JH110" s="140" t="n">
        <v>0</v>
      </c>
      <c r="JI110" s="140" t="n">
        <v>0</v>
      </c>
      <c r="JJ110" s="140" t="n">
        <v>0</v>
      </c>
      <c r="JK110" s="140" t="n">
        <v>0</v>
      </c>
      <c r="JL110" s="140" t="n">
        <v>0</v>
      </c>
      <c r="JM110" s="140" t="n">
        <v>0</v>
      </c>
      <c r="JN110" s="140" t="n">
        <v>0</v>
      </c>
      <c r="JO110" s="140" t="n">
        <v>0</v>
      </c>
      <c r="JP110" s="140" t="n">
        <v>0</v>
      </c>
    </row>
    <row r="111" customFormat="false" ht="14.9" hidden="false" customHeight="false" outlineLevel="0" collapsed="false">
      <c r="A111" s="76"/>
      <c r="B111" s="76"/>
      <c r="C111" s="76"/>
      <c r="D111" s="76"/>
      <c r="E111" s="76" t="s">
        <v>146</v>
      </c>
      <c r="F111" s="141" t="n">
        <v>0</v>
      </c>
      <c r="G111" s="141" t="n">
        <v>0</v>
      </c>
      <c r="H111" s="141" t="n">
        <v>0</v>
      </c>
      <c r="I111" s="141" t="n">
        <v>0</v>
      </c>
      <c r="J111" s="141" t="n">
        <v>0</v>
      </c>
      <c r="K111" s="141" t="n">
        <v>0</v>
      </c>
      <c r="L111" s="141" t="n">
        <v>0</v>
      </c>
      <c r="M111" s="141" t="n">
        <v>0</v>
      </c>
      <c r="N111" s="141" t="n">
        <v>1000</v>
      </c>
      <c r="O111" s="141" t="n">
        <v>0</v>
      </c>
      <c r="P111" s="141" t="n">
        <v>0</v>
      </c>
      <c r="Q111" s="141" t="n">
        <v>0</v>
      </c>
      <c r="R111" s="141" t="n">
        <v>0</v>
      </c>
      <c r="S111" s="141" t="n">
        <v>0</v>
      </c>
      <c r="T111" s="141"/>
      <c r="U111" s="141" t="n">
        <v>500</v>
      </c>
      <c r="V111" s="141" t="n">
        <v>0</v>
      </c>
      <c r="W111" s="141" t="n">
        <v>824</v>
      </c>
      <c r="X111" s="141"/>
      <c r="Y111" s="141" t="n">
        <v>0</v>
      </c>
      <c r="Z111" s="141" t="n">
        <v>0</v>
      </c>
      <c r="AA111" s="141" t="n">
        <v>163.3168</v>
      </c>
      <c r="AB111" s="141" t="n">
        <v>0</v>
      </c>
      <c r="AC111" s="141" t="n">
        <v>0</v>
      </c>
      <c r="AD111" s="141" t="n">
        <v>96.7582</v>
      </c>
      <c r="AE111" s="141" t="n">
        <v>0</v>
      </c>
      <c r="AF111" s="141" t="n">
        <v>0</v>
      </c>
      <c r="AG111" s="141" t="n">
        <v>0</v>
      </c>
      <c r="AH111" s="141" t="n">
        <v>0</v>
      </c>
      <c r="AI111" s="141" t="n">
        <v>0</v>
      </c>
      <c r="AJ111" s="141" t="n">
        <v>0</v>
      </c>
      <c r="AK111" s="141" t="n">
        <v>0</v>
      </c>
      <c r="AL111" s="141" t="n">
        <v>0</v>
      </c>
      <c r="AM111" s="141" t="n">
        <v>0</v>
      </c>
      <c r="AN111" s="141" t="n">
        <v>0</v>
      </c>
      <c r="AO111" s="141" t="n">
        <v>0</v>
      </c>
      <c r="AP111" s="141" t="n">
        <v>800</v>
      </c>
      <c r="AQ111" s="141" t="n">
        <v>0</v>
      </c>
      <c r="AR111" s="141" t="n">
        <v>0</v>
      </c>
      <c r="AS111" s="141" t="n">
        <v>0</v>
      </c>
      <c r="AT111" s="141" t="n">
        <v>0</v>
      </c>
      <c r="AU111" s="141" t="n">
        <v>0</v>
      </c>
      <c r="AV111" s="141" t="n">
        <v>0</v>
      </c>
      <c r="AW111" s="141" t="n">
        <v>0</v>
      </c>
      <c r="AX111" s="141" t="n">
        <v>0</v>
      </c>
      <c r="AY111" s="141" t="n">
        <v>0</v>
      </c>
      <c r="AZ111" s="141" t="n">
        <v>0</v>
      </c>
      <c r="BA111" s="141" t="n">
        <v>0</v>
      </c>
      <c r="BB111" s="141" t="n">
        <v>1534.185</v>
      </c>
      <c r="BC111" s="141" t="n">
        <v>0</v>
      </c>
      <c r="BD111" s="141" t="n">
        <v>0</v>
      </c>
      <c r="BE111" s="141" t="n">
        <v>0</v>
      </c>
      <c r="BF111" s="141" t="n">
        <v>1514.7489</v>
      </c>
      <c r="BG111" s="141" t="n">
        <v>4306.945</v>
      </c>
      <c r="BH111" s="141" t="n">
        <v>0</v>
      </c>
      <c r="BI111" s="141" t="n">
        <v>0</v>
      </c>
      <c r="BJ111" s="141" t="n">
        <v>0</v>
      </c>
      <c r="BK111" s="141" t="n">
        <v>0</v>
      </c>
      <c r="BL111" s="141" t="n">
        <v>0</v>
      </c>
      <c r="BM111" s="141" t="n">
        <v>0</v>
      </c>
      <c r="BN111" s="141" t="n">
        <v>0</v>
      </c>
      <c r="BO111" s="141" t="n">
        <v>0</v>
      </c>
      <c r="BP111" s="141" t="n">
        <v>3383.5191</v>
      </c>
      <c r="BQ111" s="141" t="n">
        <v>0</v>
      </c>
      <c r="BR111" s="141" t="n">
        <v>0</v>
      </c>
      <c r="BS111" s="141" t="n">
        <v>0</v>
      </c>
      <c r="BT111" s="141" t="n">
        <v>0</v>
      </c>
      <c r="BU111" s="141" t="n">
        <v>0</v>
      </c>
      <c r="BV111" s="141" t="n">
        <v>0</v>
      </c>
      <c r="BW111" s="141" t="n">
        <v>0</v>
      </c>
      <c r="BX111" s="141" t="n">
        <v>0</v>
      </c>
      <c r="BY111" s="141" t="n">
        <v>0</v>
      </c>
      <c r="BZ111" s="141" t="n">
        <v>0</v>
      </c>
      <c r="CA111" s="141" t="n">
        <v>500</v>
      </c>
      <c r="CB111" s="141" t="n">
        <v>0</v>
      </c>
      <c r="CC111" s="141" t="n">
        <v>0</v>
      </c>
      <c r="CD111" s="141" t="n">
        <v>0</v>
      </c>
      <c r="CE111" s="141" t="n">
        <v>1200</v>
      </c>
      <c r="CF111" s="141" t="n">
        <v>0</v>
      </c>
      <c r="CG111" s="141" t="n">
        <v>0</v>
      </c>
      <c r="CH111" s="141" t="n">
        <v>0</v>
      </c>
      <c r="CI111" s="141" t="n">
        <v>135.3317</v>
      </c>
      <c r="CJ111" s="141" t="n">
        <v>1305.0203</v>
      </c>
      <c r="CK111" s="141" t="n">
        <v>0</v>
      </c>
      <c r="CL111" s="141"/>
      <c r="CM111" s="141" t="n">
        <v>0</v>
      </c>
      <c r="CN111" s="141" t="n">
        <v>0</v>
      </c>
      <c r="CO111" s="141" t="n">
        <v>0</v>
      </c>
      <c r="CP111" s="141" t="n">
        <v>0</v>
      </c>
      <c r="CQ111" s="141" t="n">
        <v>0</v>
      </c>
      <c r="CR111" s="141" t="n">
        <v>0</v>
      </c>
      <c r="CS111" s="141" t="n">
        <v>0</v>
      </c>
      <c r="CT111" s="141" t="n">
        <v>0</v>
      </c>
      <c r="CU111" s="141" t="n">
        <v>0</v>
      </c>
      <c r="CV111" s="141" t="n">
        <v>0</v>
      </c>
      <c r="CW111" s="141" t="n">
        <v>0</v>
      </c>
      <c r="CX111" s="141" t="n">
        <v>0</v>
      </c>
      <c r="CY111" s="141" t="n">
        <v>0</v>
      </c>
      <c r="CZ111" s="141" t="n">
        <v>0</v>
      </c>
      <c r="DA111" s="141" t="n">
        <v>0</v>
      </c>
      <c r="DB111" s="141" t="n">
        <v>0</v>
      </c>
      <c r="DC111" s="141" t="n">
        <v>175.1</v>
      </c>
      <c r="DD111" s="141" t="n">
        <v>0</v>
      </c>
      <c r="DE111" s="141" t="n">
        <v>0</v>
      </c>
      <c r="DF111" s="141" t="n">
        <v>0</v>
      </c>
      <c r="DG111" s="141" t="n">
        <v>0</v>
      </c>
      <c r="DH111" s="141" t="n">
        <v>0</v>
      </c>
      <c r="DI111" s="141" t="n">
        <v>0</v>
      </c>
      <c r="DJ111" s="141" t="n">
        <v>0</v>
      </c>
      <c r="DK111" s="141" t="n">
        <v>0</v>
      </c>
      <c r="DL111" s="141" t="n">
        <v>0</v>
      </c>
      <c r="DM111" s="141" t="n">
        <v>0</v>
      </c>
      <c r="DN111" s="141" t="n">
        <v>0</v>
      </c>
      <c r="DO111" s="141" t="n">
        <v>0</v>
      </c>
      <c r="DP111" s="141"/>
      <c r="DQ111" s="141" t="n">
        <v>0</v>
      </c>
      <c r="DR111" s="141" t="n">
        <v>0</v>
      </c>
      <c r="DS111" s="141" t="n">
        <v>0</v>
      </c>
      <c r="DT111" s="141" t="n">
        <v>0</v>
      </c>
      <c r="DU111" s="141" t="n">
        <v>0</v>
      </c>
      <c r="DV111" s="141" t="n">
        <v>0</v>
      </c>
      <c r="DW111" s="141"/>
      <c r="DX111" s="141" t="n">
        <v>0</v>
      </c>
      <c r="DY111" s="141" t="n">
        <v>0</v>
      </c>
      <c r="DZ111" s="141" t="n">
        <v>0</v>
      </c>
      <c r="EA111" s="141" t="n">
        <v>1500</v>
      </c>
      <c r="EB111" s="141" t="n">
        <v>0</v>
      </c>
      <c r="EC111" s="141" t="n">
        <v>0</v>
      </c>
      <c r="ED111" s="141" t="n">
        <v>0</v>
      </c>
      <c r="EE111" s="141" t="n">
        <v>0</v>
      </c>
      <c r="EF111" s="141" t="n">
        <v>0</v>
      </c>
      <c r="EG111" s="141" t="n">
        <v>0</v>
      </c>
      <c r="EH111" s="0"/>
      <c r="EI111" s="109" t="n">
        <f aca="false">ROUND(SUM(F111:EG111),5)</f>
        <v>18938.925</v>
      </c>
      <c r="EK111" s="139" t="n">
        <v>33075</v>
      </c>
      <c r="EM111" s="140" t="n">
        <v>0</v>
      </c>
      <c r="EN111" s="140" t="n">
        <v>0</v>
      </c>
      <c r="EO111" s="140" t="n">
        <v>0</v>
      </c>
      <c r="EP111" s="140" t="n">
        <v>0</v>
      </c>
      <c r="EQ111" s="140" t="n">
        <v>0</v>
      </c>
      <c r="ER111" s="140" t="n">
        <v>0</v>
      </c>
      <c r="ES111" s="140" t="n">
        <v>0</v>
      </c>
      <c r="ET111" s="140" t="n">
        <v>0</v>
      </c>
      <c r="EU111" s="140" t="n">
        <v>0</v>
      </c>
      <c r="EV111" s="140" t="n">
        <v>0</v>
      </c>
      <c r="EW111" s="140" t="n">
        <v>0</v>
      </c>
      <c r="EX111" s="140" t="n">
        <v>0</v>
      </c>
      <c r="EY111" s="140" t="n">
        <v>0</v>
      </c>
      <c r="EZ111" s="140" t="n">
        <v>0</v>
      </c>
      <c r="FA111" s="140" t="n">
        <v>0</v>
      </c>
      <c r="FB111" s="140" t="n">
        <v>0</v>
      </c>
      <c r="FC111" s="140" t="n">
        <v>0</v>
      </c>
      <c r="FD111" s="140" t="n">
        <v>0</v>
      </c>
      <c r="FE111" s="140" t="n">
        <v>0</v>
      </c>
      <c r="FF111" s="140" t="n">
        <v>0</v>
      </c>
      <c r="FG111" s="140" t="n">
        <v>0</v>
      </c>
      <c r="FH111" s="140" t="n">
        <v>0</v>
      </c>
      <c r="FI111" s="140" t="n">
        <v>0</v>
      </c>
      <c r="FJ111" s="140" t="n">
        <v>0</v>
      </c>
      <c r="FK111" s="140" t="n">
        <v>0</v>
      </c>
      <c r="FL111" s="140" t="n">
        <v>0</v>
      </c>
      <c r="FM111" s="140" t="n">
        <v>0</v>
      </c>
      <c r="FN111" s="140" t="n">
        <v>0</v>
      </c>
      <c r="FO111" s="140" t="n">
        <v>0</v>
      </c>
      <c r="FP111" s="140" t="n">
        <v>0</v>
      </c>
      <c r="FQ111" s="140" t="n">
        <v>0</v>
      </c>
      <c r="FR111" s="140" t="n">
        <v>0</v>
      </c>
      <c r="FS111" s="140" t="n">
        <v>0</v>
      </c>
      <c r="FT111" s="140" t="n">
        <v>0</v>
      </c>
      <c r="FU111" s="140" t="n">
        <v>0</v>
      </c>
      <c r="FV111" s="140" t="n">
        <v>0</v>
      </c>
      <c r="FW111" s="140" t="n">
        <v>0</v>
      </c>
      <c r="FX111" s="140" t="n">
        <v>0</v>
      </c>
      <c r="FY111" s="140" t="n">
        <v>0</v>
      </c>
      <c r="FZ111" s="140" t="n">
        <v>0</v>
      </c>
      <c r="GA111" s="140" t="n">
        <v>0</v>
      </c>
      <c r="GB111" s="140" t="n">
        <v>0</v>
      </c>
      <c r="GC111" s="140" t="n">
        <v>0</v>
      </c>
      <c r="GD111" s="140" t="n">
        <v>0</v>
      </c>
      <c r="GE111" s="140" t="n">
        <v>0</v>
      </c>
      <c r="GF111" s="140" t="n">
        <v>0</v>
      </c>
      <c r="GG111" s="140" t="n">
        <v>0</v>
      </c>
      <c r="GH111" s="140" t="n">
        <v>0</v>
      </c>
      <c r="GI111" s="140" t="n">
        <v>0</v>
      </c>
      <c r="GJ111" s="140" t="n">
        <v>0</v>
      </c>
      <c r="GK111" s="140" t="n">
        <v>0</v>
      </c>
      <c r="GL111" s="140" t="n">
        <v>0</v>
      </c>
      <c r="GM111" s="140" t="n">
        <v>0</v>
      </c>
      <c r="GN111" s="140" t="n">
        <v>0</v>
      </c>
      <c r="GO111" s="140" t="n">
        <v>0</v>
      </c>
      <c r="GP111" s="140" t="n">
        <v>0</v>
      </c>
      <c r="GQ111" s="140" t="n">
        <v>0</v>
      </c>
      <c r="GR111" s="140" t="n">
        <v>0</v>
      </c>
      <c r="GS111" s="140" t="n">
        <v>0</v>
      </c>
      <c r="GT111" s="140" t="n">
        <v>0</v>
      </c>
      <c r="GU111" s="140" t="n">
        <v>0</v>
      </c>
      <c r="GV111" s="140" t="n">
        <v>0</v>
      </c>
      <c r="GW111" s="140" t="n">
        <v>0</v>
      </c>
      <c r="GX111" s="140" t="n">
        <v>0</v>
      </c>
      <c r="GY111" s="140" t="n">
        <v>0</v>
      </c>
      <c r="GZ111" s="140" t="n">
        <v>0</v>
      </c>
      <c r="HA111" s="140" t="n">
        <v>0</v>
      </c>
      <c r="HB111" s="140" t="n">
        <v>0</v>
      </c>
      <c r="HC111" s="140" t="n">
        <v>0</v>
      </c>
      <c r="HD111" s="140" t="n">
        <v>0</v>
      </c>
      <c r="HE111" s="140" t="n">
        <v>0</v>
      </c>
      <c r="HF111" s="140" t="n">
        <v>0</v>
      </c>
      <c r="HG111" s="140" t="n">
        <v>0</v>
      </c>
      <c r="HH111" s="140" t="n">
        <v>0</v>
      </c>
      <c r="HI111" s="140" t="n">
        <v>0</v>
      </c>
      <c r="HJ111" s="140" t="n">
        <v>0</v>
      </c>
      <c r="HK111" s="140" t="n">
        <v>0</v>
      </c>
      <c r="HL111" s="140" t="n">
        <v>0</v>
      </c>
      <c r="HM111" s="140" t="n">
        <v>0</v>
      </c>
      <c r="HN111" s="140" t="n">
        <v>0</v>
      </c>
      <c r="HO111" s="140" t="n">
        <v>0</v>
      </c>
      <c r="HP111" s="140" t="n">
        <v>0</v>
      </c>
      <c r="HQ111" s="140" t="n">
        <v>0</v>
      </c>
      <c r="HR111" s="140" t="n">
        <v>0</v>
      </c>
      <c r="HS111" s="140" t="n">
        <v>0</v>
      </c>
      <c r="HT111" s="140" t="n">
        <v>0</v>
      </c>
      <c r="HU111" s="140" t="n">
        <v>0</v>
      </c>
      <c r="HV111" s="140" t="n">
        <v>0</v>
      </c>
      <c r="HW111" s="140" t="n">
        <v>0</v>
      </c>
      <c r="HX111" s="140" t="n">
        <v>0</v>
      </c>
      <c r="HY111" s="140" t="n">
        <v>0</v>
      </c>
      <c r="HZ111" s="140" t="n">
        <v>0</v>
      </c>
      <c r="IA111" s="140" t="n">
        <v>0</v>
      </c>
      <c r="IB111" s="140" t="n">
        <v>0</v>
      </c>
      <c r="IC111" s="140" t="n">
        <v>0</v>
      </c>
      <c r="ID111" s="140" t="n">
        <v>0</v>
      </c>
      <c r="IE111" s="140" t="n">
        <v>0</v>
      </c>
      <c r="IF111" s="140" t="n">
        <v>0</v>
      </c>
      <c r="IG111" s="140" t="n">
        <v>0</v>
      </c>
      <c r="IH111" s="140" t="n">
        <v>0</v>
      </c>
      <c r="II111" s="140" t="n">
        <v>0</v>
      </c>
      <c r="IJ111" s="140" t="n">
        <v>0</v>
      </c>
      <c r="IK111" s="140" t="n">
        <v>0</v>
      </c>
      <c r="IL111" s="140" t="n">
        <v>0</v>
      </c>
      <c r="IM111" s="140" t="n">
        <v>0</v>
      </c>
      <c r="IN111" s="140" t="n">
        <v>0</v>
      </c>
      <c r="IO111" s="140" t="n">
        <v>0</v>
      </c>
      <c r="IP111" s="140" t="n">
        <v>0</v>
      </c>
      <c r="IQ111" s="140" t="n">
        <v>0</v>
      </c>
      <c r="IR111" s="140" t="n">
        <v>0</v>
      </c>
      <c r="IS111" s="140" t="n">
        <v>0</v>
      </c>
      <c r="IT111" s="140" t="n">
        <v>0</v>
      </c>
      <c r="IU111" s="140" t="n">
        <v>0</v>
      </c>
      <c r="IV111" s="140" t="n">
        <v>0</v>
      </c>
      <c r="IW111" s="140" t="n">
        <v>0</v>
      </c>
      <c r="IX111" s="140" t="n">
        <v>0</v>
      </c>
      <c r="IY111" s="140" t="n">
        <v>0</v>
      </c>
      <c r="IZ111" s="140" t="n">
        <v>0</v>
      </c>
      <c r="JA111" s="140" t="n">
        <v>0</v>
      </c>
      <c r="JB111" s="140" t="n">
        <v>0</v>
      </c>
      <c r="JC111" s="140" t="n">
        <v>0</v>
      </c>
      <c r="JD111" s="140" t="n">
        <v>0</v>
      </c>
      <c r="JE111" s="140" t="n">
        <v>0</v>
      </c>
      <c r="JF111" s="140" t="n">
        <v>0</v>
      </c>
      <c r="JG111" s="140" t="n">
        <v>0</v>
      </c>
      <c r="JH111" s="140" t="n">
        <v>0</v>
      </c>
      <c r="JI111" s="140" t="n">
        <v>0</v>
      </c>
      <c r="JJ111" s="140" t="n">
        <v>0</v>
      </c>
      <c r="JK111" s="140" t="n">
        <v>0</v>
      </c>
      <c r="JL111" s="140" t="n">
        <v>0</v>
      </c>
      <c r="JM111" s="140" t="n">
        <v>0</v>
      </c>
      <c r="JN111" s="140" t="n">
        <v>0</v>
      </c>
      <c r="JO111" s="140" t="n">
        <v>0</v>
      </c>
      <c r="JP111" s="140" t="n">
        <v>0</v>
      </c>
    </row>
    <row r="112" customFormat="false" ht="14.9" hidden="false" customHeight="false" outlineLevel="0" collapsed="false">
      <c r="A112" s="76"/>
      <c r="B112" s="76"/>
      <c r="C112" s="76"/>
      <c r="D112" s="76"/>
      <c r="E112" s="76" t="s">
        <v>36</v>
      </c>
      <c r="F112" s="141" t="n">
        <v>0</v>
      </c>
      <c r="G112" s="141" t="n">
        <v>0</v>
      </c>
      <c r="H112" s="141" t="n">
        <v>0</v>
      </c>
      <c r="I112" s="141" t="n">
        <v>0</v>
      </c>
      <c r="J112" s="141" t="n">
        <v>0</v>
      </c>
      <c r="K112" s="141" t="n">
        <v>0</v>
      </c>
      <c r="L112" s="141" t="n">
        <v>0</v>
      </c>
      <c r="M112" s="141" t="n">
        <v>0</v>
      </c>
      <c r="N112" s="141" t="n">
        <v>0</v>
      </c>
      <c r="O112" s="141" t="n">
        <v>0</v>
      </c>
      <c r="P112" s="141" t="n">
        <v>0</v>
      </c>
      <c r="Q112" s="141" t="n">
        <v>0</v>
      </c>
      <c r="R112" s="141" t="n">
        <v>0</v>
      </c>
      <c r="S112" s="141" t="n">
        <v>0</v>
      </c>
      <c r="T112" s="141"/>
      <c r="U112" s="141" t="n">
        <v>0</v>
      </c>
      <c r="V112" s="141" t="n">
        <v>0</v>
      </c>
      <c r="W112" s="141" t="n">
        <v>0</v>
      </c>
      <c r="X112" s="141"/>
      <c r="Y112" s="141" t="n">
        <v>0</v>
      </c>
      <c r="Z112" s="141" t="n">
        <v>0</v>
      </c>
      <c r="AA112" s="141" t="n">
        <v>0</v>
      </c>
      <c r="AB112" s="141" t="n">
        <v>0</v>
      </c>
      <c r="AC112" s="141" t="n">
        <v>0</v>
      </c>
      <c r="AD112" s="141" t="n">
        <v>0</v>
      </c>
      <c r="AE112" s="141" t="n">
        <v>0</v>
      </c>
      <c r="AF112" s="141" t="n">
        <v>0</v>
      </c>
      <c r="AG112" s="141" t="n">
        <v>0</v>
      </c>
      <c r="AH112" s="141" t="n">
        <v>0</v>
      </c>
      <c r="AI112" s="141" t="n">
        <v>0</v>
      </c>
      <c r="AJ112" s="141" t="n">
        <v>0</v>
      </c>
      <c r="AK112" s="141" t="n">
        <v>0</v>
      </c>
      <c r="AL112" s="141" t="n">
        <v>0</v>
      </c>
      <c r="AM112" s="141" t="n">
        <v>0</v>
      </c>
      <c r="AN112" s="141" t="n">
        <v>0</v>
      </c>
      <c r="AO112" s="141" t="n">
        <v>0</v>
      </c>
      <c r="AP112" s="141" t="n">
        <v>0</v>
      </c>
      <c r="AQ112" s="141" t="n">
        <v>0</v>
      </c>
      <c r="AR112" s="141" t="n">
        <v>0</v>
      </c>
      <c r="AS112" s="141" t="n">
        <v>0</v>
      </c>
      <c r="AT112" s="141" t="n">
        <v>0</v>
      </c>
      <c r="AU112" s="141" t="n">
        <v>0</v>
      </c>
      <c r="AV112" s="141" t="n">
        <v>0</v>
      </c>
      <c r="AW112" s="141" t="n">
        <v>0</v>
      </c>
      <c r="AX112" s="141" t="n">
        <v>0</v>
      </c>
      <c r="AY112" s="141" t="n">
        <v>0</v>
      </c>
      <c r="AZ112" s="141" t="n">
        <v>0</v>
      </c>
      <c r="BA112" s="141" t="n">
        <v>0</v>
      </c>
      <c r="BB112" s="141" t="n">
        <v>0</v>
      </c>
      <c r="BC112" s="141" t="n">
        <v>0</v>
      </c>
      <c r="BD112" s="141" t="n">
        <v>0</v>
      </c>
      <c r="BE112" s="141" t="n">
        <v>0</v>
      </c>
      <c r="BF112" s="141" t="n">
        <v>0</v>
      </c>
      <c r="BG112" s="141" t="n">
        <v>0</v>
      </c>
      <c r="BH112" s="141" t="n">
        <v>0</v>
      </c>
      <c r="BI112" s="141" t="n">
        <v>0</v>
      </c>
      <c r="BJ112" s="141" t="n">
        <v>0</v>
      </c>
      <c r="BK112" s="141" t="n">
        <v>0</v>
      </c>
      <c r="BL112" s="141" t="n">
        <v>0</v>
      </c>
      <c r="BM112" s="141" t="n">
        <v>0</v>
      </c>
      <c r="BN112" s="141" t="n">
        <v>0</v>
      </c>
      <c r="BO112" s="141" t="n">
        <v>0</v>
      </c>
      <c r="BP112" s="141" t="n">
        <v>0</v>
      </c>
      <c r="BQ112" s="141" t="n">
        <v>0</v>
      </c>
      <c r="BR112" s="141" t="n">
        <v>0</v>
      </c>
      <c r="BS112" s="141" t="n">
        <v>0</v>
      </c>
      <c r="BT112" s="141" t="n">
        <v>0</v>
      </c>
      <c r="BU112" s="141" t="n">
        <v>0</v>
      </c>
      <c r="BV112" s="141" t="n">
        <v>0</v>
      </c>
      <c r="BW112" s="141" t="n">
        <v>0</v>
      </c>
      <c r="BX112" s="141" t="n">
        <v>0</v>
      </c>
      <c r="BY112" s="141" t="n">
        <v>0</v>
      </c>
      <c r="BZ112" s="141" t="n">
        <v>0</v>
      </c>
      <c r="CA112" s="141" t="n">
        <v>0</v>
      </c>
      <c r="CB112" s="141" t="n">
        <v>0</v>
      </c>
      <c r="CC112" s="141" t="n">
        <v>0</v>
      </c>
      <c r="CD112" s="141" t="n">
        <v>0</v>
      </c>
      <c r="CE112" s="141" t="n">
        <v>0</v>
      </c>
      <c r="CF112" s="141" t="n">
        <v>0</v>
      </c>
      <c r="CG112" s="141" t="n">
        <v>0</v>
      </c>
      <c r="CH112" s="141" t="n">
        <v>0</v>
      </c>
      <c r="CI112" s="141" t="n">
        <v>0</v>
      </c>
      <c r="CJ112" s="141" t="n">
        <v>0</v>
      </c>
      <c r="CK112" s="141" t="n">
        <v>0</v>
      </c>
      <c r="CL112" s="141"/>
      <c r="CM112" s="141" t="n">
        <v>0</v>
      </c>
      <c r="CN112" s="141" t="n">
        <v>0</v>
      </c>
      <c r="CO112" s="141" t="n">
        <v>0</v>
      </c>
      <c r="CP112" s="141" t="n">
        <v>0</v>
      </c>
      <c r="CQ112" s="141" t="n">
        <v>0</v>
      </c>
      <c r="CR112" s="141" t="n">
        <v>0</v>
      </c>
      <c r="CS112" s="141" t="n">
        <v>0</v>
      </c>
      <c r="CT112" s="141" t="n">
        <v>0</v>
      </c>
      <c r="CU112" s="141" t="n">
        <v>0</v>
      </c>
      <c r="CV112" s="141" t="n">
        <v>0</v>
      </c>
      <c r="CW112" s="141" t="n">
        <v>0</v>
      </c>
      <c r="CX112" s="141" t="n">
        <v>0</v>
      </c>
      <c r="CY112" s="141" t="n">
        <v>0</v>
      </c>
      <c r="CZ112" s="141" t="n">
        <v>0</v>
      </c>
      <c r="DA112" s="141" t="n">
        <v>0</v>
      </c>
      <c r="DB112" s="141" t="n">
        <v>0</v>
      </c>
      <c r="DC112" s="141" t="n">
        <v>0</v>
      </c>
      <c r="DD112" s="141" t="n">
        <v>0</v>
      </c>
      <c r="DE112" s="141" t="n">
        <v>0</v>
      </c>
      <c r="DF112" s="141" t="n">
        <v>0</v>
      </c>
      <c r="DG112" s="141" t="n">
        <v>0</v>
      </c>
      <c r="DH112" s="141" t="n">
        <v>0</v>
      </c>
      <c r="DI112" s="141" t="n">
        <v>0</v>
      </c>
      <c r="DJ112" s="141" t="n">
        <v>0</v>
      </c>
      <c r="DK112" s="141" t="n">
        <v>0</v>
      </c>
      <c r="DL112" s="141" t="n">
        <v>0</v>
      </c>
      <c r="DM112" s="141" t="n">
        <v>0</v>
      </c>
      <c r="DN112" s="141" t="n">
        <v>0</v>
      </c>
      <c r="DO112" s="141" t="n">
        <v>0</v>
      </c>
      <c r="DP112" s="141"/>
      <c r="DQ112" s="141" t="n">
        <v>0</v>
      </c>
      <c r="DR112" s="141" t="n">
        <v>0</v>
      </c>
      <c r="DS112" s="141" t="n">
        <v>0</v>
      </c>
      <c r="DT112" s="141" t="n">
        <v>0</v>
      </c>
      <c r="DU112" s="141" t="n">
        <v>0</v>
      </c>
      <c r="DV112" s="141" t="n">
        <v>0</v>
      </c>
      <c r="DW112" s="141"/>
      <c r="DX112" s="141" t="n">
        <v>0</v>
      </c>
      <c r="DY112" s="141" t="n">
        <v>0</v>
      </c>
      <c r="DZ112" s="141" t="n">
        <v>0</v>
      </c>
      <c r="EA112" s="141" t="n">
        <v>0</v>
      </c>
      <c r="EB112" s="141" t="n">
        <v>0</v>
      </c>
      <c r="EC112" s="141" t="n">
        <v>0</v>
      </c>
      <c r="ED112" s="141" t="n">
        <v>0</v>
      </c>
      <c r="EE112" s="141" t="n">
        <v>0</v>
      </c>
      <c r="EF112" s="141" t="n">
        <v>0</v>
      </c>
      <c r="EG112" s="141" t="n">
        <v>0</v>
      </c>
      <c r="EH112" s="0"/>
      <c r="EI112" s="109" t="n">
        <f aca="false">ROUND(SUM(F112:EG112),5)</f>
        <v>0</v>
      </c>
      <c r="EK112" s="139" t="n">
        <v>5060</v>
      </c>
      <c r="EM112" s="140" t="n">
        <v>0</v>
      </c>
      <c r="EN112" s="140" t="n">
        <v>0</v>
      </c>
      <c r="EO112" s="140" t="n">
        <v>0</v>
      </c>
      <c r="EP112" s="140" t="n">
        <v>0</v>
      </c>
      <c r="EQ112" s="140" t="n">
        <v>0</v>
      </c>
      <c r="ER112" s="140" t="n">
        <v>0</v>
      </c>
      <c r="ES112" s="140" t="n">
        <v>0</v>
      </c>
      <c r="ET112" s="140" t="n">
        <v>0</v>
      </c>
      <c r="EU112" s="140" t="n">
        <v>0</v>
      </c>
      <c r="EV112" s="140" t="n">
        <v>0</v>
      </c>
      <c r="EW112" s="140" t="n">
        <v>0</v>
      </c>
      <c r="EX112" s="140" t="n">
        <v>0</v>
      </c>
      <c r="EY112" s="140" t="n">
        <v>0</v>
      </c>
      <c r="EZ112" s="140" t="n">
        <v>0</v>
      </c>
      <c r="FA112" s="140" t="n">
        <v>0</v>
      </c>
      <c r="FB112" s="140" t="n">
        <v>0</v>
      </c>
      <c r="FC112" s="140" t="n">
        <v>0</v>
      </c>
      <c r="FD112" s="140" t="n">
        <v>0</v>
      </c>
      <c r="FE112" s="140" t="n">
        <v>0</v>
      </c>
      <c r="FF112" s="140" t="n">
        <v>0</v>
      </c>
      <c r="FG112" s="140" t="n">
        <v>0</v>
      </c>
      <c r="FH112" s="140" t="n">
        <v>0</v>
      </c>
      <c r="FI112" s="140" t="n">
        <v>0</v>
      </c>
      <c r="FJ112" s="140" t="n">
        <v>0</v>
      </c>
      <c r="FK112" s="140" t="n">
        <v>0</v>
      </c>
      <c r="FL112" s="140" t="n">
        <v>0</v>
      </c>
      <c r="FM112" s="140" t="n">
        <v>0</v>
      </c>
      <c r="FN112" s="140" t="n">
        <v>0</v>
      </c>
      <c r="FO112" s="140" t="n">
        <v>0</v>
      </c>
      <c r="FP112" s="140" t="n">
        <v>0</v>
      </c>
      <c r="FQ112" s="140" t="n">
        <v>0</v>
      </c>
      <c r="FR112" s="140" t="n">
        <v>0</v>
      </c>
      <c r="FS112" s="140" t="n">
        <v>0</v>
      </c>
      <c r="FT112" s="140" t="n">
        <v>0</v>
      </c>
      <c r="FU112" s="140" t="n">
        <v>0</v>
      </c>
      <c r="FV112" s="140" t="n">
        <v>0</v>
      </c>
      <c r="FW112" s="140" t="n">
        <v>0</v>
      </c>
      <c r="FX112" s="140" t="n">
        <v>0</v>
      </c>
      <c r="FY112" s="140" t="n">
        <v>0</v>
      </c>
      <c r="FZ112" s="140" t="n">
        <v>0</v>
      </c>
      <c r="GA112" s="140" t="n">
        <v>0</v>
      </c>
      <c r="GB112" s="140" t="n">
        <v>0</v>
      </c>
      <c r="GC112" s="140" t="n">
        <v>0</v>
      </c>
      <c r="GD112" s="140" t="n">
        <v>0</v>
      </c>
      <c r="GE112" s="140" t="n">
        <v>0</v>
      </c>
      <c r="GF112" s="140" t="n">
        <v>0</v>
      </c>
      <c r="GG112" s="140" t="n">
        <v>0</v>
      </c>
      <c r="GH112" s="140" t="n">
        <v>0</v>
      </c>
      <c r="GI112" s="140" t="n">
        <v>0</v>
      </c>
      <c r="GJ112" s="140" t="n">
        <v>0</v>
      </c>
      <c r="GK112" s="140" t="n">
        <v>0</v>
      </c>
      <c r="GL112" s="140" t="n">
        <v>0</v>
      </c>
      <c r="GM112" s="140" t="n">
        <v>0</v>
      </c>
      <c r="GN112" s="140" t="n">
        <v>0</v>
      </c>
      <c r="GO112" s="140" t="n">
        <v>0</v>
      </c>
      <c r="GP112" s="140" t="n">
        <v>0</v>
      </c>
      <c r="GQ112" s="140" t="n">
        <v>0</v>
      </c>
      <c r="GR112" s="140" t="n">
        <v>0</v>
      </c>
      <c r="GS112" s="140" t="n">
        <v>0</v>
      </c>
      <c r="GT112" s="140" t="n">
        <v>0</v>
      </c>
      <c r="GU112" s="140" t="n">
        <v>0</v>
      </c>
      <c r="GV112" s="140" t="n">
        <v>0</v>
      </c>
      <c r="GW112" s="140" t="n">
        <v>0</v>
      </c>
      <c r="GX112" s="140" t="n">
        <v>0</v>
      </c>
      <c r="GY112" s="140" t="n">
        <v>0</v>
      </c>
      <c r="GZ112" s="140" t="n">
        <v>0</v>
      </c>
      <c r="HA112" s="140" t="n">
        <v>0</v>
      </c>
      <c r="HB112" s="140" t="n">
        <v>0</v>
      </c>
      <c r="HC112" s="140" t="n">
        <v>0</v>
      </c>
      <c r="HD112" s="140" t="n">
        <v>0</v>
      </c>
      <c r="HE112" s="140" t="n">
        <v>0</v>
      </c>
      <c r="HF112" s="140" t="n">
        <v>0</v>
      </c>
      <c r="HG112" s="140" t="n">
        <v>0</v>
      </c>
      <c r="HH112" s="140" t="n">
        <v>0</v>
      </c>
      <c r="HI112" s="140" t="n">
        <v>0</v>
      </c>
      <c r="HJ112" s="140" t="n">
        <v>0</v>
      </c>
      <c r="HK112" s="140" t="n">
        <v>0</v>
      </c>
      <c r="HL112" s="140" t="n">
        <v>0</v>
      </c>
      <c r="HM112" s="140" t="n">
        <v>0</v>
      </c>
      <c r="HN112" s="140" t="n">
        <v>0</v>
      </c>
      <c r="HO112" s="140" t="n">
        <v>0</v>
      </c>
      <c r="HP112" s="140" t="n">
        <v>0</v>
      </c>
      <c r="HQ112" s="140" t="n">
        <v>0</v>
      </c>
      <c r="HR112" s="140" t="n">
        <v>0</v>
      </c>
      <c r="HS112" s="140" t="n">
        <v>0</v>
      </c>
      <c r="HT112" s="140" t="n">
        <v>0</v>
      </c>
      <c r="HU112" s="140" t="n">
        <v>0</v>
      </c>
      <c r="HV112" s="140" t="n">
        <v>0</v>
      </c>
      <c r="HW112" s="140" t="n">
        <v>0</v>
      </c>
      <c r="HX112" s="140" t="n">
        <v>0</v>
      </c>
      <c r="HY112" s="140" t="n">
        <v>0</v>
      </c>
      <c r="HZ112" s="140" t="n">
        <v>0</v>
      </c>
      <c r="IA112" s="140" t="n">
        <v>0</v>
      </c>
      <c r="IB112" s="140" t="n">
        <v>0</v>
      </c>
      <c r="IC112" s="140" t="n">
        <v>0</v>
      </c>
      <c r="ID112" s="140" t="n">
        <v>0</v>
      </c>
      <c r="IE112" s="140" t="n">
        <v>0</v>
      </c>
      <c r="IF112" s="140" t="n">
        <v>0</v>
      </c>
      <c r="IG112" s="140" t="n">
        <v>0</v>
      </c>
      <c r="IH112" s="140" t="n">
        <v>0</v>
      </c>
      <c r="II112" s="140" t="n">
        <v>0</v>
      </c>
      <c r="IJ112" s="140" t="n">
        <v>0</v>
      </c>
      <c r="IK112" s="140" t="n">
        <v>0</v>
      </c>
      <c r="IL112" s="140" t="n">
        <v>0</v>
      </c>
      <c r="IM112" s="140" t="n">
        <v>0</v>
      </c>
      <c r="IN112" s="140" t="n">
        <v>0</v>
      </c>
      <c r="IO112" s="140" t="n">
        <v>0</v>
      </c>
      <c r="IP112" s="140" t="n">
        <v>0</v>
      </c>
      <c r="IQ112" s="140" t="n">
        <v>0</v>
      </c>
      <c r="IR112" s="140" t="n">
        <v>0</v>
      </c>
      <c r="IS112" s="140" t="n">
        <v>0</v>
      </c>
      <c r="IT112" s="140" t="n">
        <v>0</v>
      </c>
      <c r="IU112" s="140" t="n">
        <v>0</v>
      </c>
      <c r="IV112" s="140" t="n">
        <v>0</v>
      </c>
      <c r="IW112" s="140" t="n">
        <v>0</v>
      </c>
      <c r="IX112" s="140" t="n">
        <v>0</v>
      </c>
      <c r="IY112" s="140" t="n">
        <v>0</v>
      </c>
      <c r="IZ112" s="140" t="n">
        <v>0</v>
      </c>
      <c r="JA112" s="140" t="n">
        <v>0</v>
      </c>
      <c r="JB112" s="140" t="n">
        <v>0</v>
      </c>
      <c r="JC112" s="140" t="n">
        <v>0</v>
      </c>
      <c r="JD112" s="140" t="n">
        <v>0</v>
      </c>
      <c r="JE112" s="140" t="n">
        <v>0</v>
      </c>
      <c r="JF112" s="140" t="n">
        <v>0</v>
      </c>
      <c r="JG112" s="140" t="n">
        <v>0</v>
      </c>
      <c r="JH112" s="140" t="n">
        <v>0</v>
      </c>
      <c r="JI112" s="140" t="n">
        <v>0</v>
      </c>
      <c r="JJ112" s="140" t="n">
        <v>0</v>
      </c>
      <c r="JK112" s="140" t="n">
        <v>0</v>
      </c>
      <c r="JL112" s="140" t="n">
        <v>0</v>
      </c>
      <c r="JM112" s="140" t="n">
        <v>0</v>
      </c>
      <c r="JN112" s="140" t="n">
        <v>0</v>
      </c>
      <c r="JO112" s="140" t="n">
        <v>0</v>
      </c>
      <c r="JP112" s="140" t="n">
        <v>0</v>
      </c>
    </row>
    <row r="113" customFormat="false" ht="14.9" hidden="false" customHeight="false" outlineLevel="0" collapsed="false">
      <c r="A113" s="76"/>
      <c r="B113" s="76"/>
      <c r="C113" s="76"/>
      <c r="D113" s="76"/>
      <c r="E113" s="76" t="s">
        <v>148</v>
      </c>
      <c r="F113" s="141" t="n">
        <v>0</v>
      </c>
      <c r="G113" s="141" t="n">
        <v>0</v>
      </c>
      <c r="H113" s="141" t="n">
        <v>2214.088</v>
      </c>
      <c r="I113" s="141" t="n">
        <v>0</v>
      </c>
      <c r="J113" s="141" t="n">
        <v>0</v>
      </c>
      <c r="K113" s="141" t="n">
        <v>600</v>
      </c>
      <c r="L113" s="141" t="n">
        <v>0</v>
      </c>
      <c r="M113" s="141" t="n">
        <v>0</v>
      </c>
      <c r="N113" s="141" t="n">
        <v>1500</v>
      </c>
      <c r="O113" s="141" t="n">
        <v>0</v>
      </c>
      <c r="P113" s="141" t="n">
        <v>0</v>
      </c>
      <c r="Q113" s="141" t="n">
        <v>0</v>
      </c>
      <c r="R113" s="141" t="n">
        <v>0</v>
      </c>
      <c r="S113" s="141" t="n">
        <v>0</v>
      </c>
      <c r="T113" s="141"/>
      <c r="U113" s="141" t="n">
        <v>0</v>
      </c>
      <c r="V113" s="141" t="n">
        <v>0</v>
      </c>
      <c r="W113" s="141" t="n">
        <v>2308.23</v>
      </c>
      <c r="X113" s="141"/>
      <c r="Y113" s="141" t="n">
        <v>0</v>
      </c>
      <c r="Z113" s="141" t="n">
        <v>0</v>
      </c>
      <c r="AA113" s="141" t="n">
        <v>507.687</v>
      </c>
      <c r="AB113" s="141" t="n">
        <v>0</v>
      </c>
      <c r="AC113" s="141" t="n">
        <v>0</v>
      </c>
      <c r="AD113" s="141" t="n">
        <v>0</v>
      </c>
      <c r="AE113" s="141" t="n">
        <v>0</v>
      </c>
      <c r="AF113" s="141" t="n">
        <v>0</v>
      </c>
      <c r="AG113" s="141" t="n">
        <v>0</v>
      </c>
      <c r="AH113" s="141" t="n">
        <v>0</v>
      </c>
      <c r="AI113" s="141" t="n">
        <v>0</v>
      </c>
      <c r="AJ113" s="141" t="n">
        <v>0</v>
      </c>
      <c r="AK113" s="141" t="n">
        <v>0</v>
      </c>
      <c r="AL113" s="141" t="n">
        <v>0</v>
      </c>
      <c r="AM113" s="141" t="n">
        <v>0</v>
      </c>
      <c r="AN113" s="141" t="n">
        <v>0</v>
      </c>
      <c r="AO113" s="141" t="n">
        <v>0</v>
      </c>
      <c r="AP113" s="141" t="n">
        <v>0</v>
      </c>
      <c r="AQ113" s="141" t="n">
        <v>0</v>
      </c>
      <c r="AR113" s="141" t="n">
        <v>0</v>
      </c>
      <c r="AS113" s="141" t="n">
        <v>0</v>
      </c>
      <c r="AT113" s="141" t="n">
        <v>0</v>
      </c>
      <c r="AU113" s="141" t="n">
        <v>0</v>
      </c>
      <c r="AV113" s="141" t="n">
        <v>0</v>
      </c>
      <c r="AW113" s="141" t="n">
        <v>0</v>
      </c>
      <c r="AX113" s="141" t="n">
        <v>0</v>
      </c>
      <c r="AY113" s="141" t="n">
        <v>0</v>
      </c>
      <c r="AZ113" s="141" t="n">
        <v>0</v>
      </c>
      <c r="BA113" s="141" t="n">
        <v>130.4598</v>
      </c>
      <c r="BB113" s="141" t="n">
        <v>0</v>
      </c>
      <c r="BC113" s="141" t="n">
        <v>0</v>
      </c>
      <c r="BD113" s="141" t="n">
        <v>0</v>
      </c>
      <c r="BE113" s="141" t="n">
        <v>0</v>
      </c>
      <c r="BF113" s="141" t="n">
        <v>2200</v>
      </c>
      <c r="BG113" s="141" t="n">
        <v>1505</v>
      </c>
      <c r="BH113" s="141" t="n">
        <v>0</v>
      </c>
      <c r="BI113" s="141" t="n">
        <v>0</v>
      </c>
      <c r="BJ113" s="141" t="n">
        <v>57.8242</v>
      </c>
      <c r="BK113" s="141" t="n">
        <v>0</v>
      </c>
      <c r="BL113" s="141" t="n">
        <v>0</v>
      </c>
      <c r="BM113" s="141" t="n">
        <v>0</v>
      </c>
      <c r="BN113" s="141" t="n">
        <v>3971.68</v>
      </c>
      <c r="BO113" s="141" t="n">
        <v>0</v>
      </c>
      <c r="BP113" s="141" t="n">
        <v>0</v>
      </c>
      <c r="BQ113" s="141" t="n">
        <v>0</v>
      </c>
      <c r="BR113" s="141" t="n">
        <v>0</v>
      </c>
      <c r="BS113" s="141" t="n">
        <v>0</v>
      </c>
      <c r="BT113" s="141" t="n">
        <v>0</v>
      </c>
      <c r="BU113" s="141" t="n">
        <v>0</v>
      </c>
      <c r="BV113" s="141" t="n">
        <v>0</v>
      </c>
      <c r="BW113" s="141" t="n">
        <v>0</v>
      </c>
      <c r="BX113" s="141" t="n">
        <v>0</v>
      </c>
      <c r="BY113" s="141" t="n">
        <v>0</v>
      </c>
      <c r="BZ113" s="141" t="n">
        <v>0</v>
      </c>
      <c r="CA113" s="141" t="n">
        <v>687.7104</v>
      </c>
      <c r="CB113" s="141" t="n">
        <v>0</v>
      </c>
      <c r="CC113" s="141" t="n">
        <v>0</v>
      </c>
      <c r="CD113" s="141" t="n">
        <v>0</v>
      </c>
      <c r="CE113" s="141" t="n">
        <v>1962.8607</v>
      </c>
      <c r="CF113" s="141" t="n">
        <v>0</v>
      </c>
      <c r="CG113" s="141" t="n">
        <v>1911.8242</v>
      </c>
      <c r="CH113" s="141" t="n">
        <v>272.95</v>
      </c>
      <c r="CI113" s="141" t="n">
        <v>0</v>
      </c>
      <c r="CJ113" s="141" t="n">
        <v>1908.59</v>
      </c>
      <c r="CK113" s="141" t="n">
        <v>0</v>
      </c>
      <c r="CL113" s="141"/>
      <c r="CM113" s="141" t="n">
        <v>0</v>
      </c>
      <c r="CN113" s="141" t="n">
        <v>0</v>
      </c>
      <c r="CO113" s="141" t="n">
        <v>0</v>
      </c>
      <c r="CP113" s="141" t="n">
        <v>0</v>
      </c>
      <c r="CQ113" s="141" t="n">
        <v>0</v>
      </c>
      <c r="CR113" s="141" t="n">
        <v>755.196</v>
      </c>
      <c r="CS113" s="141" t="n">
        <v>-424.65</v>
      </c>
      <c r="CT113" s="141" t="n">
        <v>0</v>
      </c>
      <c r="CU113" s="141" t="n">
        <v>1788.08</v>
      </c>
      <c r="CV113" s="141" t="n">
        <v>0</v>
      </c>
      <c r="CW113" s="141" t="n">
        <v>0</v>
      </c>
      <c r="CX113" s="141" t="n">
        <v>0</v>
      </c>
      <c r="CY113" s="141" t="n">
        <v>0</v>
      </c>
      <c r="CZ113" s="141" t="n">
        <v>0</v>
      </c>
      <c r="DA113" s="141" t="n">
        <v>0</v>
      </c>
      <c r="DB113" s="141" t="n">
        <v>0</v>
      </c>
      <c r="DC113" s="141" t="n">
        <v>0</v>
      </c>
      <c r="DD113" s="141" t="n">
        <v>0</v>
      </c>
      <c r="DE113" s="141" t="n">
        <v>0</v>
      </c>
      <c r="DF113" s="141" t="n">
        <v>0</v>
      </c>
      <c r="DG113" s="141" t="n">
        <v>0</v>
      </c>
      <c r="DH113" s="141" t="n">
        <v>0</v>
      </c>
      <c r="DI113" s="141" t="n">
        <v>0</v>
      </c>
      <c r="DJ113" s="141" t="n">
        <v>0</v>
      </c>
      <c r="DK113" s="141" t="n">
        <v>0</v>
      </c>
      <c r="DL113" s="141" t="n">
        <v>0</v>
      </c>
      <c r="DM113" s="141" t="n">
        <v>0</v>
      </c>
      <c r="DN113" s="141" t="n">
        <v>0</v>
      </c>
      <c r="DO113" s="141" t="n">
        <v>0</v>
      </c>
      <c r="DP113" s="141"/>
      <c r="DQ113" s="141" t="n">
        <v>0</v>
      </c>
      <c r="DR113" s="141" t="n">
        <v>0</v>
      </c>
      <c r="DS113" s="141" t="n">
        <v>0</v>
      </c>
      <c r="DT113" s="141" t="n">
        <v>0</v>
      </c>
      <c r="DU113" s="141" t="n">
        <v>0</v>
      </c>
      <c r="DV113" s="141" t="n">
        <v>0</v>
      </c>
      <c r="DW113" s="141"/>
      <c r="DX113" s="141" t="n">
        <v>869.9998</v>
      </c>
      <c r="DY113" s="141" t="n">
        <v>0</v>
      </c>
      <c r="DZ113" s="141" t="n">
        <v>0</v>
      </c>
      <c r="EA113" s="141" t="n">
        <v>3970.1968</v>
      </c>
      <c r="EB113" s="141" t="n">
        <v>7034.076</v>
      </c>
      <c r="EC113" s="141" t="n">
        <v>0</v>
      </c>
      <c r="ED113" s="141" t="n">
        <v>0</v>
      </c>
      <c r="EE113" s="141" t="n">
        <v>0</v>
      </c>
      <c r="EF113" s="141" t="n">
        <v>0</v>
      </c>
      <c r="EG113" s="141" t="n">
        <v>0</v>
      </c>
      <c r="EH113" s="0"/>
      <c r="EI113" s="109" t="n">
        <f aca="false">ROUND(SUM(F113:EG113),5)</f>
        <v>35731.8029</v>
      </c>
      <c r="EK113" s="139" t="n">
        <v>5376.6</v>
      </c>
      <c r="EM113" s="140" t="n">
        <v>0</v>
      </c>
      <c r="EN113" s="140" t="n">
        <v>0</v>
      </c>
      <c r="EO113" s="140" t="n">
        <v>0</v>
      </c>
      <c r="EP113" s="140" t="n">
        <v>0</v>
      </c>
      <c r="EQ113" s="140" t="n">
        <v>0</v>
      </c>
      <c r="ER113" s="140" t="n">
        <v>0</v>
      </c>
      <c r="ES113" s="140" t="n">
        <v>0</v>
      </c>
      <c r="ET113" s="140" t="n">
        <v>0</v>
      </c>
      <c r="EU113" s="140" t="n">
        <v>0</v>
      </c>
      <c r="EV113" s="140" t="n">
        <v>0</v>
      </c>
      <c r="EW113" s="140" t="n">
        <v>0</v>
      </c>
      <c r="EX113" s="140" t="n">
        <v>0</v>
      </c>
      <c r="EY113" s="140" t="n">
        <v>0</v>
      </c>
      <c r="EZ113" s="140" t="n">
        <v>0</v>
      </c>
      <c r="FA113" s="140" t="n">
        <v>0</v>
      </c>
      <c r="FB113" s="140" t="n">
        <v>0</v>
      </c>
      <c r="FC113" s="140" t="n">
        <v>0</v>
      </c>
      <c r="FD113" s="140" t="n">
        <v>0</v>
      </c>
      <c r="FE113" s="140" t="n">
        <v>0</v>
      </c>
      <c r="FF113" s="140" t="n">
        <v>0</v>
      </c>
      <c r="FG113" s="140" t="n">
        <v>0</v>
      </c>
      <c r="FH113" s="140" t="n">
        <v>0</v>
      </c>
      <c r="FI113" s="140" t="n">
        <v>0</v>
      </c>
      <c r="FJ113" s="140" t="n">
        <v>0</v>
      </c>
      <c r="FK113" s="140" t="n">
        <v>0</v>
      </c>
      <c r="FL113" s="140" t="n">
        <v>0</v>
      </c>
      <c r="FM113" s="140" t="n">
        <v>0</v>
      </c>
      <c r="FN113" s="140" t="n">
        <v>0</v>
      </c>
      <c r="FO113" s="140" t="n">
        <v>0</v>
      </c>
      <c r="FP113" s="140" t="n">
        <v>0</v>
      </c>
      <c r="FQ113" s="140" t="n">
        <v>0</v>
      </c>
      <c r="FR113" s="140" t="n">
        <v>0</v>
      </c>
      <c r="FS113" s="140" t="n">
        <v>0</v>
      </c>
      <c r="FT113" s="140" t="n">
        <v>0</v>
      </c>
      <c r="FU113" s="140" t="n">
        <v>0</v>
      </c>
      <c r="FV113" s="140" t="n">
        <v>0</v>
      </c>
      <c r="FW113" s="140" t="n">
        <v>0</v>
      </c>
      <c r="FX113" s="140" t="n">
        <v>0</v>
      </c>
      <c r="FY113" s="140" t="n">
        <v>0</v>
      </c>
      <c r="FZ113" s="140" t="n">
        <v>0</v>
      </c>
      <c r="GA113" s="140" t="n">
        <v>0</v>
      </c>
      <c r="GB113" s="140" t="n">
        <v>0</v>
      </c>
      <c r="GC113" s="140" t="n">
        <v>0</v>
      </c>
      <c r="GD113" s="140" t="n">
        <v>0</v>
      </c>
      <c r="GE113" s="140" t="n">
        <v>0</v>
      </c>
      <c r="GF113" s="140" t="n">
        <v>0</v>
      </c>
      <c r="GG113" s="140" t="n">
        <v>0</v>
      </c>
      <c r="GH113" s="140" t="n">
        <v>0</v>
      </c>
      <c r="GI113" s="140" t="n">
        <v>0</v>
      </c>
      <c r="GJ113" s="140" t="n">
        <v>0</v>
      </c>
      <c r="GK113" s="140" t="n">
        <v>0</v>
      </c>
      <c r="GL113" s="140" t="n">
        <v>0</v>
      </c>
      <c r="GM113" s="140" t="n">
        <v>0</v>
      </c>
      <c r="GN113" s="140" t="n">
        <v>0</v>
      </c>
      <c r="GO113" s="140" t="n">
        <v>0</v>
      </c>
      <c r="GP113" s="140" t="n">
        <v>0</v>
      </c>
      <c r="GQ113" s="140" t="n">
        <v>0</v>
      </c>
      <c r="GR113" s="140" t="n">
        <v>0</v>
      </c>
      <c r="GS113" s="140" t="n">
        <v>0</v>
      </c>
      <c r="GT113" s="140" t="n">
        <v>0</v>
      </c>
      <c r="GU113" s="140" t="n">
        <v>0</v>
      </c>
      <c r="GV113" s="140" t="n">
        <v>0</v>
      </c>
      <c r="GW113" s="140" t="n">
        <v>0</v>
      </c>
      <c r="GX113" s="140" t="n">
        <v>0</v>
      </c>
      <c r="GY113" s="140" t="n">
        <v>0</v>
      </c>
      <c r="GZ113" s="140" t="n">
        <v>0</v>
      </c>
      <c r="HA113" s="140" t="n">
        <v>0</v>
      </c>
      <c r="HB113" s="140" t="n">
        <v>0</v>
      </c>
      <c r="HC113" s="140" t="n">
        <v>0</v>
      </c>
      <c r="HD113" s="140" t="n">
        <v>0</v>
      </c>
      <c r="HE113" s="140" t="n">
        <v>0</v>
      </c>
      <c r="HF113" s="140" t="n">
        <v>0</v>
      </c>
      <c r="HG113" s="140" t="n">
        <v>0</v>
      </c>
      <c r="HH113" s="140" t="n">
        <v>0</v>
      </c>
      <c r="HI113" s="140" t="n">
        <v>0</v>
      </c>
      <c r="HJ113" s="140" t="n">
        <v>0</v>
      </c>
      <c r="HK113" s="140" t="n">
        <v>0</v>
      </c>
      <c r="HL113" s="140" t="n">
        <v>0</v>
      </c>
      <c r="HM113" s="140" t="n">
        <v>0</v>
      </c>
      <c r="HN113" s="140" t="n">
        <v>0</v>
      </c>
      <c r="HO113" s="140" t="n">
        <v>0</v>
      </c>
      <c r="HP113" s="140" t="n">
        <v>0</v>
      </c>
      <c r="HQ113" s="140" t="n">
        <v>0</v>
      </c>
      <c r="HR113" s="140" t="n">
        <v>0</v>
      </c>
      <c r="HS113" s="140" t="n">
        <v>0</v>
      </c>
      <c r="HT113" s="140" t="n">
        <v>0</v>
      </c>
      <c r="HU113" s="140" t="n">
        <v>0</v>
      </c>
      <c r="HV113" s="140" t="n">
        <v>0</v>
      </c>
      <c r="HW113" s="140" t="n">
        <v>0</v>
      </c>
      <c r="HX113" s="140" t="n">
        <v>0</v>
      </c>
      <c r="HY113" s="140" t="n">
        <v>0</v>
      </c>
      <c r="HZ113" s="140" t="n">
        <v>0</v>
      </c>
      <c r="IA113" s="140" t="n">
        <v>0</v>
      </c>
      <c r="IB113" s="140" t="n">
        <v>0</v>
      </c>
      <c r="IC113" s="140" t="n">
        <v>0</v>
      </c>
      <c r="ID113" s="140" t="n">
        <v>0</v>
      </c>
      <c r="IE113" s="140" t="n">
        <v>0</v>
      </c>
      <c r="IF113" s="140" t="n">
        <v>0</v>
      </c>
      <c r="IG113" s="140" t="n">
        <v>0</v>
      </c>
      <c r="IH113" s="140" t="n">
        <v>0</v>
      </c>
      <c r="II113" s="140" t="n">
        <v>0</v>
      </c>
      <c r="IJ113" s="140" t="n">
        <v>0</v>
      </c>
      <c r="IK113" s="140" t="n">
        <v>0</v>
      </c>
      <c r="IL113" s="140" t="n">
        <v>0</v>
      </c>
      <c r="IM113" s="140" t="n">
        <v>0</v>
      </c>
      <c r="IN113" s="140" t="n">
        <v>0</v>
      </c>
      <c r="IO113" s="140" t="n">
        <v>0</v>
      </c>
      <c r="IP113" s="140" t="n">
        <v>0</v>
      </c>
      <c r="IQ113" s="140" t="n">
        <v>0</v>
      </c>
      <c r="IR113" s="140" t="n">
        <v>0</v>
      </c>
      <c r="IS113" s="140" t="n">
        <v>0</v>
      </c>
      <c r="IT113" s="140" t="n">
        <v>0</v>
      </c>
      <c r="IU113" s="140" t="n">
        <v>0</v>
      </c>
      <c r="IV113" s="140" t="n">
        <v>0</v>
      </c>
      <c r="IW113" s="140" t="n">
        <v>0</v>
      </c>
      <c r="IX113" s="140" t="n">
        <v>0</v>
      </c>
      <c r="IY113" s="140" t="n">
        <v>0</v>
      </c>
      <c r="IZ113" s="140" t="n">
        <v>0</v>
      </c>
      <c r="JA113" s="140" t="n">
        <v>0</v>
      </c>
      <c r="JB113" s="140" t="n">
        <v>0</v>
      </c>
      <c r="JC113" s="140" t="n">
        <v>0</v>
      </c>
      <c r="JD113" s="140" t="n">
        <v>0</v>
      </c>
      <c r="JE113" s="140" t="n">
        <v>0</v>
      </c>
      <c r="JF113" s="140" t="n">
        <v>0</v>
      </c>
      <c r="JG113" s="140" t="n">
        <v>0</v>
      </c>
      <c r="JH113" s="140" t="n">
        <v>0</v>
      </c>
      <c r="JI113" s="140" t="n">
        <v>0</v>
      </c>
      <c r="JJ113" s="140" t="n">
        <v>0</v>
      </c>
      <c r="JK113" s="140" t="n">
        <v>0</v>
      </c>
      <c r="JL113" s="140" t="n">
        <v>0</v>
      </c>
      <c r="JM113" s="140" t="n">
        <v>0</v>
      </c>
      <c r="JN113" s="140" t="n">
        <v>0</v>
      </c>
      <c r="JO113" s="140" t="n">
        <v>0</v>
      </c>
      <c r="JP113" s="140" t="n">
        <v>0</v>
      </c>
    </row>
    <row r="114" customFormat="false" ht="14.9" hidden="false" customHeight="false" outlineLevel="0" collapsed="false">
      <c r="A114" s="76"/>
      <c r="B114" s="76"/>
      <c r="C114" s="76"/>
      <c r="D114" s="76"/>
      <c r="E114" s="76" t="s">
        <v>149</v>
      </c>
      <c r="F114" s="141" t="n">
        <v>0</v>
      </c>
      <c r="G114" s="141" t="n">
        <v>574.74</v>
      </c>
      <c r="H114" s="141" t="n">
        <v>422.3</v>
      </c>
      <c r="I114" s="141" t="n">
        <v>0</v>
      </c>
      <c r="J114" s="141" t="n">
        <v>608.4828</v>
      </c>
      <c r="K114" s="141" t="n">
        <v>800</v>
      </c>
      <c r="L114" s="141" t="n">
        <v>0</v>
      </c>
      <c r="M114" s="141" t="n">
        <v>0</v>
      </c>
      <c r="N114" s="141" t="n">
        <v>300</v>
      </c>
      <c r="O114" s="141" t="n">
        <v>0</v>
      </c>
      <c r="P114" s="141" t="n">
        <v>0</v>
      </c>
      <c r="Q114" s="141" t="n">
        <v>0</v>
      </c>
      <c r="R114" s="141" t="n">
        <v>0</v>
      </c>
      <c r="S114" s="141" t="n">
        <v>0</v>
      </c>
      <c r="T114" s="141"/>
      <c r="U114" s="141" t="n">
        <v>500</v>
      </c>
      <c r="V114" s="141" t="n">
        <v>0</v>
      </c>
      <c r="W114" s="141" t="n">
        <v>877.56</v>
      </c>
      <c r="X114" s="141"/>
      <c r="Y114" s="141" t="n">
        <v>0</v>
      </c>
      <c r="Z114" s="141" t="n">
        <v>0</v>
      </c>
      <c r="AA114" s="141" t="n">
        <v>768.8538</v>
      </c>
      <c r="AB114" s="141" t="n">
        <v>0</v>
      </c>
      <c r="AC114" s="141" t="n">
        <v>0</v>
      </c>
      <c r="AD114" s="141" t="n">
        <v>0</v>
      </c>
      <c r="AE114" s="141" t="n">
        <v>0</v>
      </c>
      <c r="AF114" s="141" t="n">
        <v>0</v>
      </c>
      <c r="AG114" s="141" t="n">
        <v>350.2</v>
      </c>
      <c r="AH114" s="141" t="n">
        <v>0</v>
      </c>
      <c r="AI114" s="141" t="n">
        <v>0</v>
      </c>
      <c r="AJ114" s="141" t="n">
        <v>0</v>
      </c>
      <c r="AK114" s="141" t="n">
        <v>0</v>
      </c>
      <c r="AL114" s="141" t="n">
        <v>0</v>
      </c>
      <c r="AM114" s="141" t="n">
        <v>0</v>
      </c>
      <c r="AN114" s="141" t="n">
        <v>0</v>
      </c>
      <c r="AO114" s="141" t="n">
        <v>0</v>
      </c>
      <c r="AP114" s="141" t="n">
        <v>2000</v>
      </c>
      <c r="AQ114" s="141" t="n">
        <v>0</v>
      </c>
      <c r="AR114" s="141" t="n">
        <v>0</v>
      </c>
      <c r="AS114" s="141" t="n">
        <v>0</v>
      </c>
      <c r="AT114" s="141" t="n">
        <v>0</v>
      </c>
      <c r="AU114" s="141" t="n">
        <v>0</v>
      </c>
      <c r="AV114" s="141" t="n">
        <v>174.07</v>
      </c>
      <c r="AW114" s="141" t="n">
        <v>0</v>
      </c>
      <c r="AX114" s="141" t="n">
        <v>0</v>
      </c>
      <c r="AY114" s="141" t="n">
        <v>0</v>
      </c>
      <c r="AZ114" s="141" t="n">
        <v>0</v>
      </c>
      <c r="BA114" s="141" t="n">
        <v>0</v>
      </c>
      <c r="BB114" s="141" t="n">
        <v>566.5</v>
      </c>
      <c r="BC114" s="141" t="n">
        <v>0</v>
      </c>
      <c r="BD114" s="141" t="n">
        <v>0</v>
      </c>
      <c r="BE114" s="141" t="n">
        <v>0</v>
      </c>
      <c r="BF114" s="141" t="n">
        <v>812.8863</v>
      </c>
      <c r="BG114" s="141" t="n">
        <v>349.3657</v>
      </c>
      <c r="BH114" s="141" t="n">
        <v>0</v>
      </c>
      <c r="BI114" s="141" t="n">
        <v>0</v>
      </c>
      <c r="BJ114" s="141" t="n">
        <v>0</v>
      </c>
      <c r="BK114" s="141" t="n">
        <v>0</v>
      </c>
      <c r="BL114" s="141" t="n">
        <v>0</v>
      </c>
      <c r="BM114" s="141" t="n">
        <v>0</v>
      </c>
      <c r="BN114" s="141" t="n">
        <v>360.5</v>
      </c>
      <c r="BO114" s="141" t="n">
        <v>1031.03</v>
      </c>
      <c r="BP114" s="141" t="n">
        <v>750</v>
      </c>
      <c r="BQ114" s="141" t="n">
        <v>0</v>
      </c>
      <c r="BR114" s="141" t="n">
        <v>0</v>
      </c>
      <c r="BS114" s="141" t="n">
        <v>0</v>
      </c>
      <c r="BT114" s="141" t="n">
        <v>1200</v>
      </c>
      <c r="BU114" s="141" t="n">
        <v>317.24</v>
      </c>
      <c r="BV114" s="141" t="n">
        <v>0</v>
      </c>
      <c r="BW114" s="141" t="n">
        <v>0</v>
      </c>
      <c r="BX114" s="141" t="n">
        <v>0</v>
      </c>
      <c r="BY114" s="141" t="n">
        <v>0</v>
      </c>
      <c r="BZ114" s="141" t="n">
        <v>0</v>
      </c>
      <c r="CA114" s="141" t="n">
        <v>870.35</v>
      </c>
      <c r="CB114" s="141" t="n">
        <v>0</v>
      </c>
      <c r="CC114" s="141" t="n">
        <v>0</v>
      </c>
      <c r="CD114" s="141" t="n">
        <v>0</v>
      </c>
      <c r="CE114" s="141" t="n">
        <v>1956.2275</v>
      </c>
      <c r="CF114" s="141" t="n">
        <v>0</v>
      </c>
      <c r="CG114" s="141" t="n">
        <v>2568.82</v>
      </c>
      <c r="CH114" s="141" t="n">
        <v>0</v>
      </c>
      <c r="CI114" s="141" t="n">
        <v>463.5</v>
      </c>
      <c r="CJ114" s="141" t="n">
        <v>978.6648</v>
      </c>
      <c r="CK114" s="141" t="n">
        <v>250</v>
      </c>
      <c r="CL114" s="141"/>
      <c r="CM114" s="141" t="n">
        <v>0</v>
      </c>
      <c r="CN114" s="141" t="n">
        <v>0</v>
      </c>
      <c r="CO114" s="141" t="n">
        <v>0</v>
      </c>
      <c r="CP114" s="141" t="n">
        <v>334.75</v>
      </c>
      <c r="CQ114" s="141" t="n">
        <v>0</v>
      </c>
      <c r="CR114" s="141" t="n">
        <v>0</v>
      </c>
      <c r="CS114" s="141" t="n">
        <v>875.5</v>
      </c>
      <c r="CT114" s="141" t="n">
        <v>0</v>
      </c>
      <c r="CU114" s="141" t="n">
        <v>1308.1</v>
      </c>
      <c r="CV114" s="141" t="n">
        <v>0</v>
      </c>
      <c r="CW114" s="141" t="n">
        <v>0</v>
      </c>
      <c r="CX114" s="141" t="n">
        <v>0</v>
      </c>
      <c r="CY114" s="141" t="n">
        <v>0</v>
      </c>
      <c r="CZ114" s="141" t="n">
        <v>0</v>
      </c>
      <c r="DA114" s="141" t="n">
        <v>780.637</v>
      </c>
      <c r="DB114" s="141" t="n">
        <v>0</v>
      </c>
      <c r="DC114" s="141" t="n">
        <v>1652.7689</v>
      </c>
      <c r="DD114" s="141" t="n">
        <v>0</v>
      </c>
      <c r="DE114" s="141" t="n">
        <v>0</v>
      </c>
      <c r="DF114" s="141" t="n">
        <v>0</v>
      </c>
      <c r="DG114" s="141" t="n">
        <v>611.82</v>
      </c>
      <c r="DH114" s="141" t="n">
        <v>0</v>
      </c>
      <c r="DI114" s="141" t="n">
        <v>0</v>
      </c>
      <c r="DJ114" s="141" t="n">
        <v>0</v>
      </c>
      <c r="DK114" s="141" t="n">
        <v>0</v>
      </c>
      <c r="DL114" s="141" t="n">
        <v>286.4018</v>
      </c>
      <c r="DM114" s="141" t="n">
        <v>0</v>
      </c>
      <c r="DN114" s="141" t="n">
        <v>0</v>
      </c>
      <c r="DO114" s="141" t="n">
        <v>1000</v>
      </c>
      <c r="DP114" s="141"/>
      <c r="DQ114" s="141" t="n">
        <v>0</v>
      </c>
      <c r="DR114" s="141" t="n">
        <v>0</v>
      </c>
      <c r="DS114" s="141" t="n">
        <v>0</v>
      </c>
      <c r="DT114" s="141" t="n">
        <v>0</v>
      </c>
      <c r="DU114" s="141" t="n">
        <v>0</v>
      </c>
      <c r="DV114" s="141" t="n">
        <v>0</v>
      </c>
      <c r="DW114" s="141"/>
      <c r="DX114" s="141" t="n">
        <v>3000</v>
      </c>
      <c r="DY114" s="141" t="n">
        <v>0</v>
      </c>
      <c r="DZ114" s="141" t="n">
        <v>0</v>
      </c>
      <c r="EA114" s="141" t="n">
        <v>417.15</v>
      </c>
      <c r="EB114" s="141" t="n">
        <v>305.2302</v>
      </c>
      <c r="EC114" s="141" t="n">
        <v>0</v>
      </c>
      <c r="ED114" s="141" t="n">
        <v>323.42</v>
      </c>
      <c r="EE114" s="141" t="n">
        <v>0</v>
      </c>
      <c r="EF114" s="141" t="n">
        <v>2132.1</v>
      </c>
      <c r="EG114" s="141" t="n">
        <v>0</v>
      </c>
      <c r="EH114" s="0"/>
      <c r="EI114" s="109" t="n">
        <f aca="false">ROUND(SUM(F114:EG114),5)</f>
        <v>32879.1688</v>
      </c>
      <c r="EK114" s="139" t="n">
        <v>60500</v>
      </c>
      <c r="EM114" s="140" t="n">
        <v>0</v>
      </c>
      <c r="EN114" s="140" t="n">
        <v>0</v>
      </c>
      <c r="EO114" s="140" t="n">
        <v>0</v>
      </c>
      <c r="EP114" s="140" t="n">
        <v>0</v>
      </c>
      <c r="EQ114" s="140" t="n">
        <v>0</v>
      </c>
      <c r="ER114" s="140" t="n">
        <v>0</v>
      </c>
      <c r="ES114" s="140" t="n">
        <v>0</v>
      </c>
      <c r="ET114" s="140" t="n">
        <v>0</v>
      </c>
      <c r="EU114" s="140" t="n">
        <v>0</v>
      </c>
      <c r="EV114" s="140" t="n">
        <v>0</v>
      </c>
      <c r="EW114" s="140" t="n">
        <v>0</v>
      </c>
      <c r="EX114" s="140" t="n">
        <v>0</v>
      </c>
      <c r="EY114" s="140" t="n">
        <v>0</v>
      </c>
      <c r="EZ114" s="140" t="n">
        <v>0</v>
      </c>
      <c r="FA114" s="140" t="n">
        <v>0</v>
      </c>
      <c r="FB114" s="140" t="n">
        <v>0</v>
      </c>
      <c r="FC114" s="140" t="n">
        <v>0</v>
      </c>
      <c r="FD114" s="140" t="n">
        <v>0</v>
      </c>
      <c r="FE114" s="140" t="n">
        <v>0</v>
      </c>
      <c r="FF114" s="140" t="n">
        <v>0</v>
      </c>
      <c r="FG114" s="140" t="n">
        <v>0</v>
      </c>
      <c r="FH114" s="140" t="n">
        <v>0</v>
      </c>
      <c r="FI114" s="140" t="n">
        <v>0</v>
      </c>
      <c r="FJ114" s="140" t="n">
        <v>0</v>
      </c>
      <c r="FK114" s="140" t="n">
        <v>0</v>
      </c>
      <c r="FL114" s="140" t="n">
        <v>0</v>
      </c>
      <c r="FM114" s="140" t="n">
        <v>0</v>
      </c>
      <c r="FN114" s="140" t="n">
        <v>0</v>
      </c>
      <c r="FO114" s="140" t="n">
        <v>0</v>
      </c>
      <c r="FP114" s="140" t="n">
        <v>0</v>
      </c>
      <c r="FQ114" s="140" t="n">
        <v>0</v>
      </c>
      <c r="FR114" s="140" t="n">
        <v>0</v>
      </c>
      <c r="FS114" s="140" t="n">
        <v>0</v>
      </c>
      <c r="FT114" s="140" t="n">
        <v>0</v>
      </c>
      <c r="FU114" s="140" t="n">
        <v>0</v>
      </c>
      <c r="FV114" s="140" t="n">
        <v>0</v>
      </c>
      <c r="FW114" s="140" t="n">
        <v>0</v>
      </c>
      <c r="FX114" s="140" t="n">
        <v>0</v>
      </c>
      <c r="FY114" s="140" t="n">
        <v>0</v>
      </c>
      <c r="FZ114" s="140" t="n">
        <v>0</v>
      </c>
      <c r="GA114" s="140" t="n">
        <v>0</v>
      </c>
      <c r="GB114" s="140" t="n">
        <v>0</v>
      </c>
      <c r="GC114" s="140" t="n">
        <v>0</v>
      </c>
      <c r="GD114" s="140" t="n">
        <v>0</v>
      </c>
      <c r="GE114" s="140" t="n">
        <v>0</v>
      </c>
      <c r="GF114" s="140" t="n">
        <v>0</v>
      </c>
      <c r="GG114" s="140" t="n">
        <v>0</v>
      </c>
      <c r="GH114" s="140" t="n">
        <v>0</v>
      </c>
      <c r="GI114" s="140" t="n">
        <v>0</v>
      </c>
      <c r="GJ114" s="140" t="n">
        <v>0</v>
      </c>
      <c r="GK114" s="140" t="n">
        <v>0</v>
      </c>
      <c r="GL114" s="140" t="n">
        <v>0</v>
      </c>
      <c r="GM114" s="140" t="n">
        <v>0</v>
      </c>
      <c r="GN114" s="140" t="n">
        <v>0</v>
      </c>
      <c r="GO114" s="140" t="n">
        <v>0</v>
      </c>
      <c r="GP114" s="140" t="n">
        <v>0</v>
      </c>
      <c r="GQ114" s="140" t="n">
        <v>0</v>
      </c>
      <c r="GR114" s="140" t="n">
        <v>0</v>
      </c>
      <c r="GS114" s="140" t="n">
        <v>0</v>
      </c>
      <c r="GT114" s="140" t="n">
        <v>0</v>
      </c>
      <c r="GU114" s="140" t="n">
        <v>0</v>
      </c>
      <c r="GV114" s="140" t="n">
        <v>0</v>
      </c>
      <c r="GW114" s="140" t="n">
        <v>0</v>
      </c>
      <c r="GX114" s="140" t="n">
        <v>0</v>
      </c>
      <c r="GY114" s="140" t="n">
        <v>0</v>
      </c>
      <c r="GZ114" s="140" t="n">
        <v>0</v>
      </c>
      <c r="HA114" s="140" t="n">
        <v>0</v>
      </c>
      <c r="HB114" s="140" t="n">
        <v>0</v>
      </c>
      <c r="HC114" s="140" t="n">
        <v>0</v>
      </c>
      <c r="HD114" s="140" t="n">
        <v>0</v>
      </c>
      <c r="HE114" s="140" t="n">
        <v>0</v>
      </c>
      <c r="HF114" s="140" t="n">
        <v>0</v>
      </c>
      <c r="HG114" s="140" t="n">
        <v>0</v>
      </c>
      <c r="HH114" s="140" t="n">
        <v>0</v>
      </c>
      <c r="HI114" s="140" t="n">
        <v>0</v>
      </c>
      <c r="HJ114" s="140" t="n">
        <v>0</v>
      </c>
      <c r="HK114" s="140" t="n">
        <v>0</v>
      </c>
      <c r="HL114" s="140" t="n">
        <v>0</v>
      </c>
      <c r="HM114" s="140" t="n">
        <v>0</v>
      </c>
      <c r="HN114" s="140" t="n">
        <v>0</v>
      </c>
      <c r="HO114" s="140" t="n">
        <v>0</v>
      </c>
      <c r="HP114" s="140" t="n">
        <v>0</v>
      </c>
      <c r="HQ114" s="140" t="n">
        <v>0</v>
      </c>
      <c r="HR114" s="140" t="n">
        <v>0</v>
      </c>
      <c r="HS114" s="140" t="n">
        <v>0</v>
      </c>
      <c r="HT114" s="140" t="n">
        <v>0</v>
      </c>
      <c r="HU114" s="140" t="n">
        <v>0</v>
      </c>
      <c r="HV114" s="140" t="n">
        <v>0</v>
      </c>
      <c r="HW114" s="140" t="n">
        <v>0</v>
      </c>
      <c r="HX114" s="140" t="n">
        <v>0</v>
      </c>
      <c r="HY114" s="140" t="n">
        <v>0</v>
      </c>
      <c r="HZ114" s="140" t="n">
        <v>0</v>
      </c>
      <c r="IA114" s="140" t="n">
        <v>0</v>
      </c>
      <c r="IB114" s="140" t="n">
        <v>0</v>
      </c>
      <c r="IC114" s="140" t="n">
        <v>0</v>
      </c>
      <c r="ID114" s="140" t="n">
        <v>0</v>
      </c>
      <c r="IE114" s="140" t="n">
        <v>0</v>
      </c>
      <c r="IF114" s="140" t="n">
        <v>0</v>
      </c>
      <c r="IG114" s="140" t="n">
        <v>0</v>
      </c>
      <c r="IH114" s="140" t="n">
        <v>0</v>
      </c>
      <c r="II114" s="140" t="n">
        <v>0</v>
      </c>
      <c r="IJ114" s="140" t="n">
        <v>0</v>
      </c>
      <c r="IK114" s="140" t="n">
        <v>0</v>
      </c>
      <c r="IL114" s="140" t="n">
        <v>0</v>
      </c>
      <c r="IM114" s="140" t="n">
        <v>0</v>
      </c>
      <c r="IN114" s="140" t="n">
        <v>0</v>
      </c>
      <c r="IO114" s="140" t="n">
        <v>0</v>
      </c>
      <c r="IP114" s="140" t="n">
        <v>0</v>
      </c>
      <c r="IQ114" s="140" t="n">
        <v>0</v>
      </c>
      <c r="IR114" s="140" t="n">
        <v>0</v>
      </c>
      <c r="IS114" s="140" t="n">
        <v>0</v>
      </c>
      <c r="IT114" s="140" t="n">
        <v>0</v>
      </c>
      <c r="IU114" s="140" t="n">
        <v>0</v>
      </c>
      <c r="IV114" s="140" t="n">
        <v>0</v>
      </c>
      <c r="IW114" s="140" t="n">
        <v>0</v>
      </c>
      <c r="IX114" s="140" t="n">
        <v>0</v>
      </c>
      <c r="IY114" s="140" t="n">
        <v>0</v>
      </c>
      <c r="IZ114" s="140" t="n">
        <v>0</v>
      </c>
      <c r="JA114" s="140" t="n">
        <v>0</v>
      </c>
      <c r="JB114" s="140" t="n">
        <v>0</v>
      </c>
      <c r="JC114" s="140" t="n">
        <v>0</v>
      </c>
      <c r="JD114" s="140" t="n">
        <v>0</v>
      </c>
      <c r="JE114" s="140" t="n">
        <v>0</v>
      </c>
      <c r="JF114" s="140" t="n">
        <v>0</v>
      </c>
      <c r="JG114" s="140" t="n">
        <v>0</v>
      </c>
      <c r="JH114" s="140" t="n">
        <v>0</v>
      </c>
      <c r="JI114" s="140" t="n">
        <v>0</v>
      </c>
      <c r="JJ114" s="140" t="n">
        <v>0</v>
      </c>
      <c r="JK114" s="140" t="n">
        <v>0</v>
      </c>
      <c r="JL114" s="140" t="n">
        <v>0</v>
      </c>
      <c r="JM114" s="140" t="n">
        <v>0</v>
      </c>
      <c r="JN114" s="140" t="n">
        <v>0</v>
      </c>
      <c r="JO114" s="140" t="n">
        <v>0</v>
      </c>
      <c r="JP114" s="140" t="n">
        <v>0</v>
      </c>
    </row>
    <row r="115" customFormat="false" ht="14.9" hidden="false" customHeight="false" outlineLevel="0" collapsed="false">
      <c r="A115" s="76"/>
      <c r="B115" s="76"/>
      <c r="C115" s="76"/>
      <c r="D115" s="76"/>
      <c r="E115" s="76" t="s">
        <v>41</v>
      </c>
      <c r="F115" s="141"/>
      <c r="G115" s="141"/>
      <c r="H115" s="141"/>
      <c r="I115" s="141"/>
      <c r="J115" s="141"/>
      <c r="K115" s="141"/>
      <c r="L115" s="141"/>
      <c r="M115" s="141"/>
      <c r="N115" s="141"/>
      <c r="O115" s="141"/>
      <c r="P115" s="141"/>
      <c r="Q115" s="141"/>
      <c r="R115" s="141"/>
      <c r="S115" s="141"/>
      <c r="T115" s="141"/>
      <c r="U115" s="141"/>
      <c r="V115" s="141" t="n">
        <v>0</v>
      </c>
      <c r="W115" s="141"/>
      <c r="X115" s="141"/>
      <c r="Y115" s="141"/>
      <c r="Z115" s="141"/>
      <c r="AA115" s="141"/>
      <c r="AB115" s="141"/>
      <c r="AC115" s="141"/>
      <c r="AD115" s="141"/>
      <c r="AE115" s="141"/>
      <c r="AF115" s="141"/>
      <c r="AG115" s="141"/>
      <c r="AH115" s="141"/>
      <c r="AI115" s="141"/>
      <c r="AJ115" s="141"/>
      <c r="AK115" s="141"/>
      <c r="AL115" s="141"/>
      <c r="AM115" s="141"/>
      <c r="AN115" s="141"/>
      <c r="AO115" s="141"/>
      <c r="AP115" s="141"/>
      <c r="AQ115" s="141"/>
      <c r="AR115" s="141"/>
      <c r="AS115" s="141"/>
      <c r="AT115" s="141"/>
      <c r="AU115" s="141"/>
      <c r="AV115" s="141"/>
      <c r="AW115" s="141"/>
      <c r="AX115" s="141"/>
      <c r="AY115" s="141"/>
      <c r="AZ115" s="141"/>
      <c r="BA115" s="141"/>
      <c r="BB115" s="141"/>
      <c r="BC115" s="141"/>
      <c r="BD115" s="141"/>
      <c r="BE115" s="141"/>
      <c r="BF115" s="141"/>
      <c r="BG115" s="141"/>
      <c r="BH115" s="141"/>
      <c r="BI115" s="141"/>
      <c r="BJ115" s="141"/>
      <c r="BK115" s="141"/>
      <c r="BL115" s="141"/>
      <c r="BM115" s="141"/>
      <c r="BN115" s="141"/>
      <c r="BO115" s="141"/>
      <c r="BP115" s="141"/>
      <c r="BQ115" s="141"/>
      <c r="BR115" s="141"/>
      <c r="BS115" s="141"/>
      <c r="BT115" s="141"/>
      <c r="BU115" s="141"/>
      <c r="BV115" s="141"/>
      <c r="BW115" s="141"/>
      <c r="BX115" s="141"/>
      <c r="BY115" s="141"/>
      <c r="BZ115" s="141"/>
      <c r="CA115" s="141"/>
      <c r="CB115" s="141"/>
      <c r="CC115" s="141"/>
      <c r="CD115" s="141"/>
      <c r="CE115" s="141"/>
      <c r="CF115" s="141"/>
      <c r="CG115" s="141"/>
      <c r="CH115" s="141"/>
      <c r="CI115" s="141"/>
      <c r="CJ115" s="141"/>
      <c r="CK115" s="141"/>
      <c r="CL115" s="141"/>
      <c r="CM115" s="141"/>
      <c r="CN115" s="141"/>
      <c r="CO115" s="141"/>
      <c r="CP115" s="141"/>
      <c r="CQ115" s="141"/>
      <c r="CR115" s="141"/>
      <c r="CS115" s="141"/>
      <c r="CT115" s="141"/>
      <c r="CU115" s="141"/>
      <c r="CV115" s="141"/>
      <c r="CW115" s="141"/>
      <c r="CX115" s="141"/>
      <c r="CY115" s="141"/>
      <c r="CZ115" s="141"/>
      <c r="DA115" s="141"/>
      <c r="DB115" s="141"/>
      <c r="DC115" s="141"/>
      <c r="DD115" s="141"/>
      <c r="DE115" s="141"/>
      <c r="DF115" s="141"/>
      <c r="DG115" s="141"/>
      <c r="DH115" s="141"/>
      <c r="DI115" s="141"/>
      <c r="DJ115" s="141"/>
      <c r="DK115" s="141"/>
      <c r="DL115" s="141"/>
      <c r="DM115" s="141"/>
      <c r="DN115" s="141"/>
      <c r="DO115" s="141"/>
      <c r="DP115" s="141"/>
      <c r="DQ115" s="141"/>
      <c r="DR115" s="141"/>
      <c r="DS115" s="141"/>
      <c r="DT115" s="141"/>
      <c r="DU115" s="141"/>
      <c r="DV115" s="141"/>
      <c r="DW115" s="141"/>
      <c r="DX115" s="141"/>
      <c r="DY115" s="141"/>
      <c r="DZ115" s="141"/>
      <c r="EA115" s="141"/>
      <c r="EB115" s="141"/>
      <c r="EC115" s="141"/>
      <c r="ED115" s="141"/>
      <c r="EE115" s="141"/>
      <c r="EF115" s="141"/>
      <c r="EG115" s="141"/>
      <c r="EH115" s="0"/>
      <c r="EI115" s="109" t="n">
        <f aca="false">ROUND(SUM(F115:EG115),5)</f>
        <v>0</v>
      </c>
      <c r="EK115" s="139" t="n">
        <v>6700</v>
      </c>
      <c r="EM115" s="140" t="n">
        <v>0</v>
      </c>
      <c r="EN115" s="140" t="n">
        <v>0</v>
      </c>
      <c r="EO115" s="140" t="n">
        <v>0</v>
      </c>
      <c r="EP115" s="140" t="n">
        <v>0</v>
      </c>
      <c r="EQ115" s="140" t="n">
        <v>0</v>
      </c>
      <c r="ER115" s="140" t="n">
        <v>0</v>
      </c>
      <c r="ES115" s="140" t="n">
        <v>0</v>
      </c>
      <c r="ET115" s="140" t="n">
        <v>0</v>
      </c>
      <c r="EU115" s="140" t="n">
        <v>0</v>
      </c>
      <c r="EV115" s="140" t="n">
        <v>0</v>
      </c>
      <c r="EW115" s="140" t="n">
        <v>0</v>
      </c>
      <c r="EX115" s="140" t="n">
        <v>0</v>
      </c>
      <c r="EY115" s="140" t="n">
        <v>0</v>
      </c>
      <c r="EZ115" s="140" t="n">
        <v>0</v>
      </c>
      <c r="FA115" s="140" t="n">
        <v>0</v>
      </c>
      <c r="FB115" s="140" t="n">
        <v>0</v>
      </c>
      <c r="FC115" s="140" t="n">
        <v>0</v>
      </c>
      <c r="FD115" s="140" t="n">
        <v>0</v>
      </c>
      <c r="FE115" s="140" t="n">
        <v>0</v>
      </c>
      <c r="FF115" s="140" t="n">
        <v>0</v>
      </c>
      <c r="FG115" s="140" t="n">
        <v>0</v>
      </c>
      <c r="FH115" s="140" t="n">
        <v>0</v>
      </c>
      <c r="FI115" s="140" t="n">
        <v>0</v>
      </c>
      <c r="FJ115" s="140" t="n">
        <v>0</v>
      </c>
      <c r="FK115" s="140" t="n">
        <v>0</v>
      </c>
      <c r="FL115" s="140" t="n">
        <v>0</v>
      </c>
      <c r="FM115" s="140" t="n">
        <v>0</v>
      </c>
      <c r="FN115" s="140" t="n">
        <v>0</v>
      </c>
      <c r="FO115" s="140" t="n">
        <v>0</v>
      </c>
      <c r="FP115" s="140" t="n">
        <v>0</v>
      </c>
      <c r="FQ115" s="140" t="n">
        <v>0</v>
      </c>
      <c r="FR115" s="140" t="n">
        <v>0</v>
      </c>
      <c r="FS115" s="140" t="n">
        <v>0</v>
      </c>
      <c r="FT115" s="140" t="n">
        <v>0</v>
      </c>
      <c r="FU115" s="140" t="n">
        <v>0</v>
      </c>
      <c r="FV115" s="140" t="n">
        <v>0</v>
      </c>
      <c r="FW115" s="140" t="n">
        <v>0</v>
      </c>
      <c r="FX115" s="140" t="n">
        <v>0</v>
      </c>
      <c r="FY115" s="140" t="n">
        <v>0</v>
      </c>
      <c r="FZ115" s="140" t="n">
        <v>0</v>
      </c>
      <c r="GA115" s="140" t="n">
        <v>0</v>
      </c>
      <c r="GB115" s="140" t="n">
        <v>0</v>
      </c>
      <c r="GC115" s="140" t="n">
        <v>0</v>
      </c>
      <c r="GD115" s="140" t="n">
        <v>0</v>
      </c>
      <c r="GE115" s="140" t="n">
        <v>0</v>
      </c>
      <c r="GF115" s="140" t="n">
        <v>0</v>
      </c>
      <c r="GG115" s="140" t="n">
        <v>0</v>
      </c>
      <c r="GH115" s="140" t="n">
        <v>0</v>
      </c>
      <c r="GI115" s="140" t="n">
        <v>0</v>
      </c>
      <c r="GJ115" s="140" t="n">
        <v>0</v>
      </c>
      <c r="GK115" s="140" t="n">
        <v>0</v>
      </c>
      <c r="GL115" s="140" t="n">
        <v>0</v>
      </c>
      <c r="GM115" s="140" t="n">
        <v>0</v>
      </c>
      <c r="GN115" s="140" t="n">
        <v>0</v>
      </c>
      <c r="GO115" s="140" t="n">
        <v>0</v>
      </c>
      <c r="GP115" s="140" t="n">
        <v>0</v>
      </c>
      <c r="GQ115" s="140" t="n">
        <v>0</v>
      </c>
      <c r="GR115" s="140" t="n">
        <v>0</v>
      </c>
      <c r="GS115" s="140" t="n">
        <v>0</v>
      </c>
      <c r="GT115" s="140" t="n">
        <v>0</v>
      </c>
      <c r="GU115" s="140" t="n">
        <v>0</v>
      </c>
      <c r="GV115" s="140" t="n">
        <v>0</v>
      </c>
      <c r="GW115" s="140" t="n">
        <v>0</v>
      </c>
      <c r="GX115" s="140" t="n">
        <v>0</v>
      </c>
      <c r="GY115" s="140" t="n">
        <v>0</v>
      </c>
      <c r="GZ115" s="140" t="n">
        <v>0</v>
      </c>
      <c r="HA115" s="140" t="n">
        <v>0</v>
      </c>
      <c r="HB115" s="140" t="n">
        <v>0</v>
      </c>
      <c r="HC115" s="140" t="n">
        <v>0</v>
      </c>
      <c r="HD115" s="140" t="n">
        <v>0</v>
      </c>
      <c r="HE115" s="140" t="n">
        <v>0</v>
      </c>
      <c r="HF115" s="140" t="n">
        <v>0</v>
      </c>
      <c r="HG115" s="140" t="n">
        <v>0</v>
      </c>
      <c r="HH115" s="140" t="n">
        <v>0</v>
      </c>
      <c r="HI115" s="140" t="n">
        <v>0</v>
      </c>
      <c r="HJ115" s="140" t="n">
        <v>0</v>
      </c>
      <c r="HK115" s="140" t="n">
        <v>0</v>
      </c>
      <c r="HL115" s="140" t="n">
        <v>0</v>
      </c>
      <c r="HM115" s="140" t="n">
        <v>0</v>
      </c>
      <c r="HN115" s="140" t="n">
        <v>0</v>
      </c>
      <c r="HO115" s="140" t="n">
        <v>0</v>
      </c>
      <c r="HP115" s="140" t="n">
        <v>0</v>
      </c>
      <c r="HQ115" s="140" t="n">
        <v>0</v>
      </c>
      <c r="HR115" s="140" t="n">
        <v>0</v>
      </c>
      <c r="HS115" s="140" t="n">
        <v>0</v>
      </c>
      <c r="HT115" s="140" t="n">
        <v>0</v>
      </c>
      <c r="HU115" s="140" t="n">
        <v>0</v>
      </c>
      <c r="HV115" s="140" t="n">
        <v>0</v>
      </c>
      <c r="HW115" s="140" t="n">
        <v>0</v>
      </c>
      <c r="HX115" s="140" t="n">
        <v>0</v>
      </c>
      <c r="HY115" s="140" t="n">
        <v>0</v>
      </c>
      <c r="HZ115" s="140" t="n">
        <v>0</v>
      </c>
      <c r="IA115" s="140" t="n">
        <v>0</v>
      </c>
      <c r="IB115" s="140" t="n">
        <v>0</v>
      </c>
      <c r="IC115" s="140" t="n">
        <v>0</v>
      </c>
      <c r="ID115" s="140" t="n">
        <v>0</v>
      </c>
      <c r="IE115" s="140" t="n">
        <v>0</v>
      </c>
      <c r="IF115" s="140" t="n">
        <v>0</v>
      </c>
      <c r="IG115" s="140" t="n">
        <v>0</v>
      </c>
      <c r="IH115" s="140" t="n">
        <v>0</v>
      </c>
      <c r="II115" s="140" t="n">
        <v>0</v>
      </c>
      <c r="IJ115" s="140" t="n">
        <v>0</v>
      </c>
      <c r="IK115" s="140" t="n">
        <v>0</v>
      </c>
      <c r="IL115" s="140" t="n">
        <v>0</v>
      </c>
      <c r="IM115" s="140" t="n">
        <v>0</v>
      </c>
      <c r="IN115" s="140" t="n">
        <v>0</v>
      </c>
      <c r="IO115" s="140" t="n">
        <v>0</v>
      </c>
      <c r="IP115" s="140" t="n">
        <v>0</v>
      </c>
      <c r="IQ115" s="140" t="n">
        <v>0</v>
      </c>
      <c r="IR115" s="140" t="n">
        <v>0</v>
      </c>
      <c r="IS115" s="140" t="n">
        <v>0</v>
      </c>
      <c r="IT115" s="140" t="n">
        <v>0</v>
      </c>
      <c r="IU115" s="140" t="n">
        <v>0</v>
      </c>
      <c r="IV115" s="140" t="n">
        <v>0</v>
      </c>
      <c r="IW115" s="140" t="n">
        <v>0</v>
      </c>
      <c r="IX115" s="140" t="n">
        <v>0</v>
      </c>
      <c r="IY115" s="140" t="n">
        <v>0</v>
      </c>
      <c r="IZ115" s="140" t="n">
        <v>0</v>
      </c>
      <c r="JA115" s="140" t="n">
        <v>0</v>
      </c>
      <c r="JB115" s="140" t="n">
        <v>0</v>
      </c>
      <c r="JC115" s="140" t="n">
        <v>0</v>
      </c>
      <c r="JD115" s="140" t="n">
        <v>0</v>
      </c>
      <c r="JE115" s="140" t="n">
        <v>0</v>
      </c>
      <c r="JF115" s="140" t="n">
        <v>0</v>
      </c>
      <c r="JG115" s="140" t="n">
        <v>0</v>
      </c>
      <c r="JH115" s="140" t="n">
        <v>0</v>
      </c>
      <c r="JI115" s="140" t="n">
        <v>0</v>
      </c>
      <c r="JJ115" s="140" t="n">
        <v>0</v>
      </c>
      <c r="JK115" s="140" t="n">
        <v>0</v>
      </c>
      <c r="JL115" s="140" t="n">
        <v>0</v>
      </c>
      <c r="JM115" s="140" t="n">
        <v>0</v>
      </c>
      <c r="JN115" s="140" t="n">
        <v>0</v>
      </c>
      <c r="JO115" s="140" t="n">
        <v>0</v>
      </c>
      <c r="JP115" s="140" t="n">
        <v>0</v>
      </c>
    </row>
    <row r="116" customFormat="false" ht="14.9" hidden="false" customHeight="false" outlineLevel="0" collapsed="false">
      <c r="A116" s="76"/>
      <c r="B116" s="76"/>
      <c r="C116" s="76"/>
      <c r="D116" s="76"/>
      <c r="E116" s="76" t="s">
        <v>150</v>
      </c>
      <c r="F116" s="143" t="n">
        <v>0</v>
      </c>
      <c r="G116" s="143" t="n">
        <v>10000</v>
      </c>
      <c r="H116" s="143" t="n">
        <v>25000</v>
      </c>
      <c r="I116" s="143" t="n">
        <v>0</v>
      </c>
      <c r="J116" s="143" t="n">
        <v>15000</v>
      </c>
      <c r="K116" s="143" t="n">
        <v>7500</v>
      </c>
      <c r="L116" s="143" t="n">
        <v>0</v>
      </c>
      <c r="M116" s="143" t="n">
        <v>0</v>
      </c>
      <c r="N116" s="143" t="n">
        <v>15000</v>
      </c>
      <c r="O116" s="143" t="n">
        <v>10300</v>
      </c>
      <c r="P116" s="143" t="n">
        <v>0</v>
      </c>
      <c r="Q116" s="143" t="n">
        <v>6180</v>
      </c>
      <c r="R116" s="143" t="n">
        <v>0</v>
      </c>
      <c r="S116" s="143" t="n">
        <v>204.8773</v>
      </c>
      <c r="T116" s="143"/>
      <c r="U116" s="143" t="n">
        <v>20000</v>
      </c>
      <c r="V116" s="143" t="n">
        <v>0</v>
      </c>
      <c r="W116" s="143" t="n">
        <v>20600</v>
      </c>
      <c r="X116" s="143"/>
      <c r="Y116" s="143" t="n">
        <v>0</v>
      </c>
      <c r="Z116" s="143" t="n">
        <v>0</v>
      </c>
      <c r="AA116" s="143" t="n">
        <v>10000</v>
      </c>
      <c r="AB116" s="143" t="n">
        <v>102.9485</v>
      </c>
      <c r="AC116" s="143" t="n">
        <v>0</v>
      </c>
      <c r="AD116" s="143" t="n">
        <v>1420.6584</v>
      </c>
      <c r="AE116" s="143" t="n">
        <v>0</v>
      </c>
      <c r="AF116" s="143" t="n">
        <v>0</v>
      </c>
      <c r="AG116" s="143" t="n">
        <v>5000</v>
      </c>
      <c r="AH116" s="143" t="n">
        <v>0</v>
      </c>
      <c r="AI116" s="143" t="n">
        <v>0</v>
      </c>
      <c r="AJ116" s="143" t="n">
        <v>0</v>
      </c>
      <c r="AK116" s="143" t="n">
        <v>0</v>
      </c>
      <c r="AL116" s="143" t="n">
        <v>0</v>
      </c>
      <c r="AM116" s="143" t="n">
        <v>0</v>
      </c>
      <c r="AN116" s="143" t="n">
        <v>1331.3471</v>
      </c>
      <c r="AO116" s="143" t="n">
        <v>0</v>
      </c>
      <c r="AP116" s="143" t="n">
        <v>18000</v>
      </c>
      <c r="AQ116" s="143" t="n">
        <v>0</v>
      </c>
      <c r="AR116" s="143" t="n">
        <v>0</v>
      </c>
      <c r="AS116" s="143" t="n">
        <v>0</v>
      </c>
      <c r="AT116" s="143" t="n">
        <v>0</v>
      </c>
      <c r="AU116" s="143" t="n">
        <v>0</v>
      </c>
      <c r="AV116" s="143" t="n">
        <v>5000</v>
      </c>
      <c r="AW116" s="143" t="n">
        <v>0</v>
      </c>
      <c r="AX116" s="143" t="n">
        <v>0</v>
      </c>
      <c r="AY116" s="143" t="n">
        <v>0</v>
      </c>
      <c r="AZ116" s="143" t="n">
        <v>0</v>
      </c>
      <c r="BA116" s="143" t="n">
        <v>0</v>
      </c>
      <c r="BB116" s="143" t="n">
        <v>18000</v>
      </c>
      <c r="BC116" s="143" t="n">
        <v>0</v>
      </c>
      <c r="BD116" s="143" t="n">
        <v>0</v>
      </c>
      <c r="BE116" s="143" t="n">
        <v>10000</v>
      </c>
      <c r="BF116" s="143" t="n">
        <v>25750</v>
      </c>
      <c r="BG116" s="143" t="n">
        <v>18000</v>
      </c>
      <c r="BH116" s="143" t="n">
        <v>0</v>
      </c>
      <c r="BI116" s="143" t="n">
        <v>0</v>
      </c>
      <c r="BJ116" s="143" t="n">
        <v>8000</v>
      </c>
      <c r="BK116" s="143" t="n">
        <v>0</v>
      </c>
      <c r="BL116" s="143" t="n">
        <v>0</v>
      </c>
      <c r="BM116" s="143" t="n">
        <v>0</v>
      </c>
      <c r="BN116" s="143" t="n">
        <v>18000</v>
      </c>
      <c r="BO116" s="143" t="n">
        <v>5000</v>
      </c>
      <c r="BP116" s="143" t="n">
        <v>2500</v>
      </c>
      <c r="BQ116" s="143" t="n">
        <v>0</v>
      </c>
      <c r="BR116" s="143" t="n">
        <v>0</v>
      </c>
      <c r="BS116" s="143" t="n">
        <v>0</v>
      </c>
      <c r="BT116" s="143" t="n">
        <v>9000</v>
      </c>
      <c r="BU116" s="143" t="n">
        <v>2500</v>
      </c>
      <c r="BV116" s="143" t="n">
        <v>0</v>
      </c>
      <c r="BW116" s="143" t="n">
        <v>5150</v>
      </c>
      <c r="BX116" s="143" t="n">
        <v>0</v>
      </c>
      <c r="BY116" s="143" t="n">
        <v>0</v>
      </c>
      <c r="BZ116" s="143" t="n">
        <v>0</v>
      </c>
      <c r="CA116" s="143" t="n">
        <v>20000</v>
      </c>
      <c r="CB116" s="143" t="n">
        <v>0</v>
      </c>
      <c r="CC116" s="143" t="n">
        <v>5150</v>
      </c>
      <c r="CD116" s="143" t="n">
        <v>0</v>
      </c>
      <c r="CE116" s="143" t="n">
        <v>28000</v>
      </c>
      <c r="CF116" s="143" t="n">
        <v>0</v>
      </c>
      <c r="CG116" s="143" t="n">
        <v>10932.69</v>
      </c>
      <c r="CH116" s="143" t="n">
        <v>0</v>
      </c>
      <c r="CI116" s="143" t="n">
        <v>12360</v>
      </c>
      <c r="CJ116" s="143" t="n">
        <v>20000</v>
      </c>
      <c r="CK116" s="143" t="n">
        <v>10000</v>
      </c>
      <c r="CL116" s="143" t="n">
        <v>3833</v>
      </c>
      <c r="CM116" s="143" t="n">
        <v>0</v>
      </c>
      <c r="CN116" s="143" t="n">
        <v>0</v>
      </c>
      <c r="CO116" s="143" t="n">
        <v>0</v>
      </c>
      <c r="CP116" s="143" t="n">
        <v>7500</v>
      </c>
      <c r="CQ116" s="143" t="n">
        <v>0</v>
      </c>
      <c r="CR116" s="143" t="n">
        <v>43.054</v>
      </c>
      <c r="CS116" s="143" t="n">
        <v>15450</v>
      </c>
      <c r="CT116" s="143" t="n">
        <v>88.8375</v>
      </c>
      <c r="CU116" s="143" t="n">
        <v>20000</v>
      </c>
      <c r="CV116" s="143" t="n">
        <v>177.675</v>
      </c>
      <c r="CW116" s="143" t="n">
        <v>0</v>
      </c>
      <c r="CX116" s="143" t="n">
        <v>0</v>
      </c>
      <c r="CY116" s="143" t="n">
        <v>154.5</v>
      </c>
      <c r="CZ116" s="143" t="n">
        <v>0</v>
      </c>
      <c r="DA116" s="143" t="n">
        <v>12000</v>
      </c>
      <c r="DB116" s="143" t="n">
        <v>0</v>
      </c>
      <c r="DC116" s="143" t="n">
        <v>10000</v>
      </c>
      <c r="DD116" s="143" t="n">
        <v>0</v>
      </c>
      <c r="DE116" s="143" t="n">
        <v>0</v>
      </c>
      <c r="DF116" s="143" t="n">
        <v>0</v>
      </c>
      <c r="DG116" s="143" t="n">
        <v>6000</v>
      </c>
      <c r="DH116" s="143" t="n">
        <v>0</v>
      </c>
      <c r="DI116" s="143" t="n">
        <v>0</v>
      </c>
      <c r="DJ116" s="143" t="n">
        <v>0</v>
      </c>
      <c r="DK116" s="143" t="n">
        <v>0</v>
      </c>
      <c r="DL116" s="143" t="n">
        <v>10000</v>
      </c>
      <c r="DM116" s="143" t="n">
        <v>0</v>
      </c>
      <c r="DN116" s="143" t="n">
        <v>0</v>
      </c>
      <c r="DO116" s="143" t="n">
        <v>2000</v>
      </c>
      <c r="DP116" s="143" t="n">
        <v>3832</v>
      </c>
      <c r="DQ116" s="143" t="n">
        <v>0</v>
      </c>
      <c r="DR116" s="143" t="n">
        <v>0</v>
      </c>
      <c r="DS116" s="143" t="n">
        <v>0</v>
      </c>
      <c r="DT116" s="143" t="n">
        <v>0</v>
      </c>
      <c r="DU116" s="143" t="n">
        <v>0</v>
      </c>
      <c r="DV116" s="143" t="n">
        <v>0</v>
      </c>
      <c r="DW116" s="143"/>
      <c r="DX116" s="143" t="n">
        <v>20000</v>
      </c>
      <c r="DY116" s="143" t="n">
        <v>0</v>
      </c>
      <c r="DZ116" s="143" t="n">
        <v>0</v>
      </c>
      <c r="EA116" s="143" t="n">
        <v>20600</v>
      </c>
      <c r="EB116" s="143" t="n">
        <v>25000</v>
      </c>
      <c r="EC116" s="143" t="n">
        <v>0</v>
      </c>
      <c r="ED116" s="143" t="n">
        <v>32000</v>
      </c>
      <c r="EE116" s="143" t="n">
        <v>0</v>
      </c>
      <c r="EF116" s="143" t="n">
        <v>15000</v>
      </c>
      <c r="EG116" s="143" t="n">
        <v>6000</v>
      </c>
      <c r="EH116" s="0"/>
      <c r="EI116" s="109" t="n">
        <f aca="false">ROUND(SUM(F116:EG116),5)</f>
        <v>608661.5878</v>
      </c>
      <c r="EK116" s="139" t="n">
        <v>825</v>
      </c>
      <c r="EM116" s="140" t="n">
        <v>0</v>
      </c>
      <c r="EN116" s="140" t="n">
        <v>0</v>
      </c>
      <c r="EO116" s="140" t="n">
        <v>0</v>
      </c>
      <c r="EP116" s="140" t="n">
        <v>0</v>
      </c>
      <c r="EQ116" s="140" t="n">
        <v>0</v>
      </c>
      <c r="ER116" s="140" t="n">
        <v>0</v>
      </c>
      <c r="ES116" s="140" t="n">
        <v>0</v>
      </c>
      <c r="ET116" s="140" t="n">
        <v>0</v>
      </c>
      <c r="EU116" s="140" t="n">
        <v>0</v>
      </c>
      <c r="EV116" s="140" t="n">
        <v>0</v>
      </c>
      <c r="EW116" s="140" t="n">
        <v>0</v>
      </c>
      <c r="EX116" s="140" t="n">
        <v>0</v>
      </c>
      <c r="EY116" s="140" t="n">
        <v>0</v>
      </c>
      <c r="EZ116" s="140" t="n">
        <v>0</v>
      </c>
      <c r="FA116" s="140" t="n">
        <v>0</v>
      </c>
      <c r="FB116" s="140" t="n">
        <v>0</v>
      </c>
      <c r="FC116" s="140" t="n">
        <v>0</v>
      </c>
      <c r="FD116" s="140" t="n">
        <v>0</v>
      </c>
      <c r="FE116" s="140" t="n">
        <v>0</v>
      </c>
      <c r="FF116" s="140" t="n">
        <v>0</v>
      </c>
      <c r="FG116" s="140" t="n">
        <v>0</v>
      </c>
      <c r="FH116" s="140" t="n">
        <v>0</v>
      </c>
      <c r="FI116" s="140" t="n">
        <v>0</v>
      </c>
      <c r="FJ116" s="140" t="n">
        <v>0</v>
      </c>
      <c r="FK116" s="140" t="n">
        <v>0</v>
      </c>
      <c r="FL116" s="140" t="n">
        <v>0</v>
      </c>
      <c r="FM116" s="140" t="n">
        <v>0</v>
      </c>
      <c r="FN116" s="140" t="n">
        <v>0</v>
      </c>
      <c r="FO116" s="140" t="n">
        <v>0</v>
      </c>
      <c r="FP116" s="140" t="n">
        <v>0</v>
      </c>
      <c r="FQ116" s="140" t="n">
        <v>0</v>
      </c>
      <c r="FR116" s="140" t="n">
        <v>0</v>
      </c>
      <c r="FS116" s="140" t="n">
        <v>0</v>
      </c>
      <c r="FT116" s="140" t="n">
        <v>0</v>
      </c>
      <c r="FU116" s="140" t="n">
        <v>0</v>
      </c>
      <c r="FV116" s="140" t="n">
        <v>0</v>
      </c>
      <c r="FW116" s="140" t="n">
        <v>0</v>
      </c>
      <c r="FX116" s="140" t="n">
        <v>0</v>
      </c>
      <c r="FY116" s="140" t="n">
        <v>0</v>
      </c>
      <c r="FZ116" s="140" t="n">
        <v>0</v>
      </c>
      <c r="GA116" s="140" t="n">
        <v>0</v>
      </c>
      <c r="GB116" s="140" t="n">
        <v>0</v>
      </c>
      <c r="GC116" s="140" t="n">
        <v>0</v>
      </c>
      <c r="GD116" s="140" t="n">
        <v>0</v>
      </c>
      <c r="GE116" s="140" t="n">
        <v>0</v>
      </c>
      <c r="GF116" s="140" t="n">
        <v>0</v>
      </c>
      <c r="GG116" s="140" t="n">
        <v>0</v>
      </c>
      <c r="GH116" s="140" t="n">
        <v>0</v>
      </c>
      <c r="GI116" s="140" t="n">
        <v>0</v>
      </c>
      <c r="GJ116" s="140" t="n">
        <v>0</v>
      </c>
      <c r="GK116" s="140" t="n">
        <v>0</v>
      </c>
      <c r="GL116" s="140" t="n">
        <v>0</v>
      </c>
      <c r="GM116" s="140" t="n">
        <v>0</v>
      </c>
      <c r="GN116" s="140" t="n">
        <v>0</v>
      </c>
      <c r="GO116" s="140" t="n">
        <v>0</v>
      </c>
      <c r="GP116" s="140" t="n">
        <v>0</v>
      </c>
      <c r="GQ116" s="140" t="n">
        <v>0</v>
      </c>
      <c r="GR116" s="140" t="n">
        <v>0</v>
      </c>
      <c r="GS116" s="140" t="n">
        <v>0</v>
      </c>
      <c r="GT116" s="140" t="n">
        <v>0</v>
      </c>
      <c r="GU116" s="140" t="n">
        <v>0</v>
      </c>
      <c r="GV116" s="140" t="n">
        <v>0</v>
      </c>
      <c r="GW116" s="140" t="n">
        <v>0</v>
      </c>
      <c r="GX116" s="140" t="n">
        <v>0</v>
      </c>
      <c r="GY116" s="140" t="n">
        <v>0</v>
      </c>
      <c r="GZ116" s="140" t="n">
        <v>0</v>
      </c>
      <c r="HA116" s="140" t="n">
        <v>0</v>
      </c>
      <c r="HB116" s="140" t="n">
        <v>0</v>
      </c>
      <c r="HC116" s="140" t="n">
        <v>0</v>
      </c>
      <c r="HD116" s="140" t="n">
        <v>0</v>
      </c>
      <c r="HE116" s="140" t="n">
        <v>0</v>
      </c>
      <c r="HF116" s="140" t="n">
        <v>0</v>
      </c>
      <c r="HG116" s="140" t="n">
        <v>0</v>
      </c>
      <c r="HH116" s="140" t="n">
        <v>0</v>
      </c>
      <c r="HI116" s="140" t="n">
        <v>0</v>
      </c>
      <c r="HJ116" s="140" t="n">
        <v>0</v>
      </c>
      <c r="HK116" s="140" t="n">
        <v>0</v>
      </c>
      <c r="HL116" s="140" t="n">
        <v>0</v>
      </c>
      <c r="HM116" s="140" t="n">
        <v>0</v>
      </c>
      <c r="HN116" s="140" t="n">
        <v>0</v>
      </c>
      <c r="HO116" s="140" t="n">
        <v>0</v>
      </c>
      <c r="HP116" s="140" t="n">
        <v>0</v>
      </c>
      <c r="HQ116" s="140" t="n">
        <v>0</v>
      </c>
      <c r="HR116" s="140" t="n">
        <v>0</v>
      </c>
      <c r="HS116" s="140" t="n">
        <v>0</v>
      </c>
      <c r="HT116" s="140" t="n">
        <v>0</v>
      </c>
      <c r="HU116" s="140" t="n">
        <v>0</v>
      </c>
      <c r="HV116" s="140" t="n">
        <v>0</v>
      </c>
      <c r="HW116" s="140" t="n">
        <v>0</v>
      </c>
      <c r="HX116" s="140" t="n">
        <v>0</v>
      </c>
      <c r="HY116" s="140" t="n">
        <v>0</v>
      </c>
      <c r="HZ116" s="140" t="n">
        <v>0</v>
      </c>
      <c r="IA116" s="140" t="n">
        <v>0</v>
      </c>
      <c r="IB116" s="140" t="n">
        <v>0</v>
      </c>
      <c r="IC116" s="140" t="n">
        <v>0</v>
      </c>
      <c r="ID116" s="140" t="n">
        <v>0</v>
      </c>
      <c r="IE116" s="140" t="n">
        <v>0</v>
      </c>
      <c r="IF116" s="140" t="n">
        <v>0</v>
      </c>
      <c r="IG116" s="140" t="n">
        <v>0</v>
      </c>
      <c r="IH116" s="140" t="n">
        <v>0</v>
      </c>
      <c r="II116" s="140" t="n">
        <v>0</v>
      </c>
      <c r="IJ116" s="140" t="n">
        <v>0</v>
      </c>
      <c r="IK116" s="140" t="n">
        <v>0</v>
      </c>
      <c r="IL116" s="140" t="n">
        <v>0</v>
      </c>
      <c r="IM116" s="140" t="n">
        <v>0</v>
      </c>
      <c r="IN116" s="140" t="n">
        <v>0</v>
      </c>
      <c r="IO116" s="140" t="n">
        <v>0</v>
      </c>
      <c r="IP116" s="140" t="n">
        <v>0</v>
      </c>
      <c r="IQ116" s="140" t="n">
        <v>0</v>
      </c>
      <c r="IR116" s="140" t="n">
        <v>0</v>
      </c>
      <c r="IS116" s="140" t="n">
        <v>0</v>
      </c>
      <c r="IT116" s="140" t="n">
        <v>0</v>
      </c>
      <c r="IU116" s="140" t="n">
        <v>0</v>
      </c>
      <c r="IV116" s="140" t="n">
        <v>0</v>
      </c>
      <c r="IW116" s="140" t="n">
        <v>0</v>
      </c>
      <c r="IX116" s="140" t="n">
        <v>0</v>
      </c>
      <c r="IY116" s="140" t="n">
        <v>0</v>
      </c>
      <c r="IZ116" s="140" t="n">
        <v>0</v>
      </c>
      <c r="JA116" s="140" t="n">
        <v>0</v>
      </c>
      <c r="JB116" s="140" t="n">
        <v>0</v>
      </c>
      <c r="JC116" s="140" t="n">
        <v>0</v>
      </c>
      <c r="JD116" s="140" t="n">
        <v>0</v>
      </c>
      <c r="JE116" s="140" t="n">
        <v>0</v>
      </c>
      <c r="JF116" s="140" t="n">
        <v>0</v>
      </c>
      <c r="JG116" s="140" t="n">
        <v>0</v>
      </c>
      <c r="JH116" s="140" t="n">
        <v>0</v>
      </c>
      <c r="JI116" s="140" t="n">
        <v>0</v>
      </c>
      <c r="JJ116" s="140" t="n">
        <v>0</v>
      </c>
      <c r="JK116" s="140" t="n">
        <v>0</v>
      </c>
      <c r="JL116" s="140" t="n">
        <v>0</v>
      </c>
      <c r="JM116" s="140" t="n">
        <v>0</v>
      </c>
      <c r="JN116" s="140" t="n">
        <v>0</v>
      </c>
      <c r="JO116" s="140" t="n">
        <v>0</v>
      </c>
      <c r="JP116" s="140" t="n">
        <v>0</v>
      </c>
    </row>
    <row r="117" customFormat="false" ht="14.9" hidden="false" customHeight="false" outlineLevel="0" collapsed="false">
      <c r="A117" s="76"/>
      <c r="B117" s="76"/>
      <c r="C117" s="76"/>
      <c r="D117" s="76"/>
      <c r="E117" s="76" t="s">
        <v>151</v>
      </c>
      <c r="F117" s="142" t="n">
        <v>0</v>
      </c>
      <c r="G117" s="142" t="n">
        <v>0</v>
      </c>
      <c r="H117" s="142" t="n">
        <v>0</v>
      </c>
      <c r="I117" s="142" t="n">
        <v>0</v>
      </c>
      <c r="J117" s="142" t="n">
        <v>0</v>
      </c>
      <c r="K117" s="142" t="n">
        <v>0</v>
      </c>
      <c r="L117" s="142" t="n">
        <v>0</v>
      </c>
      <c r="M117" s="142" t="n">
        <v>0</v>
      </c>
      <c r="N117" s="142" t="n">
        <v>0</v>
      </c>
      <c r="O117" s="142" t="n">
        <v>0</v>
      </c>
      <c r="P117" s="142" t="n">
        <v>0</v>
      </c>
      <c r="Q117" s="142" t="n">
        <v>0</v>
      </c>
      <c r="R117" s="142" t="n">
        <v>0</v>
      </c>
      <c r="S117" s="142" t="n">
        <v>0</v>
      </c>
      <c r="T117" s="142" t="n">
        <v>0</v>
      </c>
      <c r="U117" s="142" t="n">
        <v>0</v>
      </c>
      <c r="V117" s="142" t="n">
        <v>0</v>
      </c>
      <c r="W117" s="142" t="n">
        <v>0</v>
      </c>
      <c r="X117" s="142" t="n">
        <v>0</v>
      </c>
      <c r="Y117" s="142" t="n">
        <v>0</v>
      </c>
      <c r="Z117" s="142" t="n">
        <v>0</v>
      </c>
      <c r="AA117" s="142" t="n">
        <v>0</v>
      </c>
      <c r="AB117" s="142" t="n">
        <v>0</v>
      </c>
      <c r="AC117" s="142" t="n">
        <v>0</v>
      </c>
      <c r="AD117" s="142" t="n">
        <v>0</v>
      </c>
      <c r="AE117" s="142" t="n">
        <v>0</v>
      </c>
      <c r="AF117" s="142" t="n">
        <v>0</v>
      </c>
      <c r="AG117" s="142" t="n">
        <v>0</v>
      </c>
      <c r="AH117" s="142" t="n">
        <v>0</v>
      </c>
      <c r="AI117" s="142" t="n">
        <v>0</v>
      </c>
      <c r="AJ117" s="142" t="n">
        <v>0</v>
      </c>
      <c r="AK117" s="142" t="n">
        <v>0</v>
      </c>
      <c r="AL117" s="142" t="n">
        <v>0</v>
      </c>
      <c r="AM117" s="142" t="n">
        <v>0</v>
      </c>
      <c r="AN117" s="142" t="n">
        <v>0</v>
      </c>
      <c r="AO117" s="142" t="n">
        <v>0</v>
      </c>
      <c r="AP117" s="142" t="n">
        <v>0</v>
      </c>
      <c r="AQ117" s="142" t="n">
        <v>0</v>
      </c>
      <c r="AR117" s="142" t="n">
        <v>0</v>
      </c>
      <c r="AS117" s="142" t="n">
        <v>0</v>
      </c>
      <c r="AT117" s="142" t="n">
        <v>0</v>
      </c>
      <c r="AU117" s="142" t="n">
        <v>0</v>
      </c>
      <c r="AV117" s="142" t="n">
        <v>0</v>
      </c>
      <c r="AW117" s="142" t="n">
        <v>0</v>
      </c>
      <c r="AX117" s="142" t="n">
        <v>0</v>
      </c>
      <c r="AY117" s="142" t="n">
        <v>0</v>
      </c>
      <c r="AZ117" s="142" t="n">
        <v>0</v>
      </c>
      <c r="BA117" s="142" t="n">
        <v>0</v>
      </c>
      <c r="BB117" s="142" t="n">
        <v>0</v>
      </c>
      <c r="BC117" s="142" t="n">
        <v>0</v>
      </c>
      <c r="BD117" s="142" t="n">
        <v>0</v>
      </c>
      <c r="BE117" s="142" t="n">
        <v>0</v>
      </c>
      <c r="BF117" s="142" t="n">
        <v>0</v>
      </c>
      <c r="BG117" s="142" t="n">
        <v>0</v>
      </c>
      <c r="BH117" s="142" t="n">
        <v>0</v>
      </c>
      <c r="BI117" s="142" t="n">
        <v>0</v>
      </c>
      <c r="BJ117" s="142" t="n">
        <v>0</v>
      </c>
      <c r="BK117" s="142" t="n">
        <v>0</v>
      </c>
      <c r="BL117" s="142" t="n">
        <v>0</v>
      </c>
      <c r="BM117" s="142" t="n">
        <v>0</v>
      </c>
      <c r="BN117" s="142" t="n">
        <v>0</v>
      </c>
      <c r="BO117" s="142" t="n">
        <v>0</v>
      </c>
      <c r="BP117" s="142" t="n">
        <v>0</v>
      </c>
      <c r="BQ117" s="142" t="n">
        <v>0</v>
      </c>
      <c r="BR117" s="142" t="n">
        <v>0</v>
      </c>
      <c r="BS117" s="142" t="n">
        <v>0</v>
      </c>
      <c r="BT117" s="142" t="n">
        <v>0</v>
      </c>
      <c r="BU117" s="142" t="n">
        <v>0</v>
      </c>
      <c r="BV117" s="142" t="n">
        <v>0</v>
      </c>
      <c r="BW117" s="142" t="n">
        <v>0</v>
      </c>
      <c r="BX117" s="142" t="n">
        <v>0</v>
      </c>
      <c r="BY117" s="142" t="n">
        <v>0</v>
      </c>
      <c r="BZ117" s="142" t="n">
        <v>0</v>
      </c>
      <c r="CA117" s="142" t="n">
        <v>0</v>
      </c>
      <c r="CB117" s="142" t="n">
        <v>0</v>
      </c>
      <c r="CC117" s="142" t="n">
        <v>0</v>
      </c>
      <c r="CD117" s="142" t="n">
        <v>0</v>
      </c>
      <c r="CE117" s="142" t="n">
        <v>0</v>
      </c>
      <c r="CF117" s="142" t="n">
        <v>0</v>
      </c>
      <c r="CG117" s="142" t="n">
        <v>0</v>
      </c>
      <c r="CH117" s="142" t="n">
        <v>0</v>
      </c>
      <c r="CI117" s="142" t="n">
        <v>0</v>
      </c>
      <c r="CJ117" s="142" t="n">
        <v>0</v>
      </c>
      <c r="CK117" s="142" t="n">
        <v>0</v>
      </c>
      <c r="CL117" s="142" t="n">
        <v>0</v>
      </c>
      <c r="CM117" s="142" t="n">
        <v>0</v>
      </c>
      <c r="CN117" s="142" t="n">
        <v>0</v>
      </c>
      <c r="CO117" s="142" t="n">
        <v>0</v>
      </c>
      <c r="CP117" s="142" t="n">
        <v>0</v>
      </c>
      <c r="CQ117" s="142" t="n">
        <v>0</v>
      </c>
      <c r="CR117" s="142" t="n">
        <v>0</v>
      </c>
      <c r="CS117" s="142" t="n">
        <v>0</v>
      </c>
      <c r="CT117" s="142" t="n">
        <v>0</v>
      </c>
      <c r="CU117" s="142" t="n">
        <v>0</v>
      </c>
      <c r="CV117" s="142" t="n">
        <v>0</v>
      </c>
      <c r="CW117" s="142" t="n">
        <v>0</v>
      </c>
      <c r="CX117" s="142" t="n">
        <v>0</v>
      </c>
      <c r="CY117" s="142" t="n">
        <v>0</v>
      </c>
      <c r="CZ117" s="142" t="n">
        <v>0</v>
      </c>
      <c r="DA117" s="142" t="n">
        <v>0</v>
      </c>
      <c r="DB117" s="142" t="n">
        <v>0</v>
      </c>
      <c r="DC117" s="142" t="n">
        <v>0</v>
      </c>
      <c r="DD117" s="142" t="n">
        <v>0</v>
      </c>
      <c r="DE117" s="142" t="n">
        <v>0</v>
      </c>
      <c r="DF117" s="142" t="n">
        <v>0</v>
      </c>
      <c r="DG117" s="142" t="n">
        <v>0</v>
      </c>
      <c r="DH117" s="142" t="n">
        <v>0</v>
      </c>
      <c r="DI117" s="142" t="n">
        <v>0</v>
      </c>
      <c r="DJ117" s="142" t="n">
        <v>0</v>
      </c>
      <c r="DK117" s="142" t="n">
        <v>0</v>
      </c>
      <c r="DL117" s="142" t="n">
        <v>0</v>
      </c>
      <c r="DM117" s="142" t="n">
        <v>0</v>
      </c>
      <c r="DN117" s="142" t="n">
        <v>0</v>
      </c>
      <c r="DO117" s="142" t="n">
        <v>0</v>
      </c>
      <c r="DP117" s="142" t="n">
        <v>0</v>
      </c>
      <c r="DQ117" s="142" t="n">
        <v>0</v>
      </c>
      <c r="DR117" s="142" t="n">
        <v>0</v>
      </c>
      <c r="DS117" s="142" t="n">
        <v>0</v>
      </c>
      <c r="DT117" s="142" t="n">
        <v>0</v>
      </c>
      <c r="DU117" s="142" t="n">
        <v>0</v>
      </c>
      <c r="DV117" s="142" t="n">
        <v>0</v>
      </c>
      <c r="DW117" s="142" t="n">
        <v>0</v>
      </c>
      <c r="DX117" s="142" t="n">
        <v>0</v>
      </c>
      <c r="DY117" s="142" t="n">
        <v>0</v>
      </c>
      <c r="DZ117" s="142" t="n">
        <v>0</v>
      </c>
      <c r="EA117" s="142" t="n">
        <v>0</v>
      </c>
      <c r="EB117" s="142" t="n">
        <v>0</v>
      </c>
      <c r="EC117" s="142" t="n">
        <v>0</v>
      </c>
      <c r="ED117" s="142" t="n">
        <v>0</v>
      </c>
      <c r="EE117" s="142" t="n">
        <v>0</v>
      </c>
      <c r="EF117" s="142" t="n">
        <v>0</v>
      </c>
      <c r="EG117" s="142" t="n">
        <v>0</v>
      </c>
      <c r="EH117" s="0"/>
      <c r="EI117" s="113" t="n">
        <f aca="false">ROUND(SUM(F117:EG117),5)</f>
        <v>0</v>
      </c>
      <c r="EK117" s="139" t="n">
        <v>23612.75</v>
      </c>
      <c r="EM117" s="140" t="n">
        <v>0</v>
      </c>
      <c r="EN117" s="140" t="n">
        <v>0</v>
      </c>
      <c r="EO117" s="140" t="n">
        <v>0</v>
      </c>
      <c r="EP117" s="140" t="n">
        <v>0</v>
      </c>
      <c r="EQ117" s="140" t="n">
        <v>0</v>
      </c>
      <c r="ER117" s="140" t="n">
        <v>0</v>
      </c>
      <c r="ES117" s="140" t="n">
        <v>0</v>
      </c>
      <c r="ET117" s="140" t="n">
        <v>0</v>
      </c>
      <c r="EU117" s="140" t="n">
        <v>0</v>
      </c>
      <c r="EV117" s="140" t="n">
        <v>0</v>
      </c>
      <c r="EW117" s="140" t="n">
        <v>0</v>
      </c>
      <c r="EX117" s="140" t="n">
        <v>0</v>
      </c>
      <c r="EY117" s="140" t="n">
        <v>0</v>
      </c>
      <c r="EZ117" s="140" t="n">
        <v>0</v>
      </c>
      <c r="FA117" s="140" t="n">
        <v>0</v>
      </c>
      <c r="FB117" s="140" t="n">
        <v>0</v>
      </c>
      <c r="FC117" s="140" t="n">
        <v>0</v>
      </c>
      <c r="FD117" s="140" t="n">
        <v>0</v>
      </c>
      <c r="FE117" s="140" t="n">
        <v>0</v>
      </c>
      <c r="FF117" s="140" t="n">
        <v>0</v>
      </c>
      <c r="FG117" s="140" t="n">
        <v>0</v>
      </c>
      <c r="FH117" s="140" t="n">
        <v>0</v>
      </c>
      <c r="FI117" s="140" t="n">
        <v>0</v>
      </c>
      <c r="FJ117" s="140" t="n">
        <v>0</v>
      </c>
      <c r="FK117" s="140" t="n">
        <v>0</v>
      </c>
      <c r="FL117" s="140" t="n">
        <v>0</v>
      </c>
      <c r="FM117" s="140" t="n">
        <v>0</v>
      </c>
      <c r="FN117" s="140" t="n">
        <v>0</v>
      </c>
      <c r="FO117" s="140" t="n">
        <v>0</v>
      </c>
      <c r="FP117" s="140" t="n">
        <v>0</v>
      </c>
      <c r="FQ117" s="140" t="n">
        <v>0</v>
      </c>
      <c r="FR117" s="140" t="n">
        <v>0</v>
      </c>
      <c r="FS117" s="140" t="n">
        <v>0</v>
      </c>
      <c r="FT117" s="140" t="n">
        <v>0</v>
      </c>
      <c r="FU117" s="140" t="n">
        <v>0</v>
      </c>
      <c r="FV117" s="140" t="n">
        <v>0</v>
      </c>
      <c r="FW117" s="140" t="n">
        <v>0</v>
      </c>
      <c r="FX117" s="140" t="n">
        <v>0</v>
      </c>
      <c r="FY117" s="140" t="n">
        <v>0</v>
      </c>
      <c r="FZ117" s="140" t="n">
        <v>0</v>
      </c>
      <c r="GA117" s="140" t="n">
        <v>0</v>
      </c>
      <c r="GB117" s="140" t="n">
        <v>0</v>
      </c>
      <c r="GC117" s="140" t="n">
        <v>0</v>
      </c>
      <c r="GD117" s="140" t="n">
        <v>0</v>
      </c>
      <c r="GE117" s="140" t="n">
        <v>0</v>
      </c>
      <c r="GF117" s="140" t="n">
        <v>0</v>
      </c>
      <c r="GG117" s="140" t="n">
        <v>0</v>
      </c>
      <c r="GH117" s="140" t="n">
        <v>0</v>
      </c>
      <c r="GI117" s="140" t="n">
        <v>0</v>
      </c>
      <c r="GJ117" s="140" t="n">
        <v>0</v>
      </c>
      <c r="GK117" s="140" t="n">
        <v>0</v>
      </c>
      <c r="GL117" s="140" t="n">
        <v>0</v>
      </c>
      <c r="GM117" s="140" t="n">
        <v>0</v>
      </c>
      <c r="GN117" s="140" t="n">
        <v>0</v>
      </c>
      <c r="GO117" s="140" t="n">
        <v>0</v>
      </c>
      <c r="GP117" s="140" t="n">
        <v>0</v>
      </c>
      <c r="GQ117" s="140" t="n">
        <v>0</v>
      </c>
      <c r="GR117" s="140" t="n">
        <v>0</v>
      </c>
      <c r="GS117" s="140" t="n">
        <v>0</v>
      </c>
      <c r="GT117" s="140" t="n">
        <v>0</v>
      </c>
      <c r="GU117" s="140" t="n">
        <v>0</v>
      </c>
      <c r="GV117" s="140" t="n">
        <v>0</v>
      </c>
      <c r="GW117" s="140" t="n">
        <v>0</v>
      </c>
      <c r="GX117" s="140" t="n">
        <v>0</v>
      </c>
      <c r="GY117" s="140" t="n">
        <v>0</v>
      </c>
      <c r="GZ117" s="140" t="n">
        <v>0</v>
      </c>
      <c r="HA117" s="140" t="n">
        <v>0</v>
      </c>
      <c r="HB117" s="140" t="n">
        <v>0</v>
      </c>
      <c r="HC117" s="140" t="n">
        <v>0</v>
      </c>
      <c r="HD117" s="140" t="n">
        <v>0</v>
      </c>
      <c r="HE117" s="140" t="n">
        <v>0</v>
      </c>
      <c r="HF117" s="140" t="n">
        <v>0</v>
      </c>
      <c r="HG117" s="140" t="n">
        <v>0</v>
      </c>
      <c r="HH117" s="140" t="n">
        <v>0</v>
      </c>
      <c r="HI117" s="140" t="n">
        <v>0</v>
      </c>
      <c r="HJ117" s="140" t="n">
        <v>0</v>
      </c>
      <c r="HK117" s="140" t="n">
        <v>0</v>
      </c>
      <c r="HL117" s="140" t="n">
        <v>0</v>
      </c>
      <c r="HM117" s="140" t="n">
        <v>0</v>
      </c>
      <c r="HN117" s="140" t="n">
        <v>0</v>
      </c>
      <c r="HO117" s="140" t="n">
        <v>0</v>
      </c>
      <c r="HP117" s="140" t="n">
        <v>0</v>
      </c>
      <c r="HQ117" s="140" t="n">
        <v>0</v>
      </c>
      <c r="HR117" s="140" t="n">
        <v>0</v>
      </c>
      <c r="HS117" s="140" t="n">
        <v>0</v>
      </c>
      <c r="HT117" s="140" t="n">
        <v>0</v>
      </c>
      <c r="HU117" s="140" t="n">
        <v>0</v>
      </c>
      <c r="HV117" s="140" t="n">
        <v>0</v>
      </c>
      <c r="HW117" s="140" t="n">
        <v>0</v>
      </c>
      <c r="HX117" s="140" t="n">
        <v>0</v>
      </c>
      <c r="HY117" s="140" t="n">
        <v>0</v>
      </c>
      <c r="HZ117" s="140" t="n">
        <v>0</v>
      </c>
      <c r="IA117" s="140" t="n">
        <v>0</v>
      </c>
      <c r="IB117" s="140" t="n">
        <v>0</v>
      </c>
      <c r="IC117" s="140" t="n">
        <v>0</v>
      </c>
      <c r="ID117" s="140" t="n">
        <v>0</v>
      </c>
      <c r="IE117" s="140" t="n">
        <v>0</v>
      </c>
      <c r="IF117" s="140" t="n">
        <v>0</v>
      </c>
      <c r="IG117" s="140" t="n">
        <v>0</v>
      </c>
      <c r="IH117" s="140" t="n">
        <v>0</v>
      </c>
      <c r="II117" s="140" t="n">
        <v>0</v>
      </c>
      <c r="IJ117" s="140" t="n">
        <v>0</v>
      </c>
      <c r="IK117" s="140" t="n">
        <v>0</v>
      </c>
      <c r="IL117" s="140" t="n">
        <v>0</v>
      </c>
      <c r="IM117" s="140" t="n">
        <v>0</v>
      </c>
      <c r="IN117" s="140" t="n">
        <v>0</v>
      </c>
      <c r="IO117" s="140" t="n">
        <v>0</v>
      </c>
      <c r="IP117" s="140" t="n">
        <v>0</v>
      </c>
      <c r="IQ117" s="140" t="n">
        <v>0</v>
      </c>
      <c r="IR117" s="140" t="n">
        <v>0</v>
      </c>
      <c r="IS117" s="140" t="n">
        <v>0</v>
      </c>
      <c r="IT117" s="140" t="n">
        <v>0</v>
      </c>
      <c r="IU117" s="140" t="n">
        <v>0</v>
      </c>
      <c r="IV117" s="140" t="n">
        <v>0</v>
      </c>
      <c r="IW117" s="140" t="n">
        <v>0</v>
      </c>
      <c r="IX117" s="140" t="n">
        <v>0</v>
      </c>
      <c r="IY117" s="140" t="n">
        <v>0</v>
      </c>
      <c r="IZ117" s="140" t="n">
        <v>0</v>
      </c>
      <c r="JA117" s="140" t="n">
        <v>0</v>
      </c>
      <c r="JB117" s="140" t="n">
        <v>0</v>
      </c>
      <c r="JC117" s="140" t="n">
        <v>0</v>
      </c>
      <c r="JD117" s="140" t="n">
        <v>0</v>
      </c>
      <c r="JE117" s="140" t="n">
        <v>0</v>
      </c>
      <c r="JF117" s="140" t="n">
        <v>0</v>
      </c>
      <c r="JG117" s="140" t="n">
        <v>0</v>
      </c>
      <c r="JH117" s="140" t="n">
        <v>0</v>
      </c>
      <c r="JI117" s="140" t="n">
        <v>0</v>
      </c>
      <c r="JJ117" s="140" t="n">
        <v>0</v>
      </c>
      <c r="JK117" s="140" t="n">
        <v>0</v>
      </c>
      <c r="JL117" s="140" t="n">
        <v>0</v>
      </c>
      <c r="JM117" s="140" t="n">
        <v>0</v>
      </c>
      <c r="JN117" s="140" t="n">
        <v>0</v>
      </c>
      <c r="JO117" s="140" t="n">
        <v>0</v>
      </c>
      <c r="JP117" s="140" t="n">
        <v>0</v>
      </c>
    </row>
    <row r="118" customFormat="false" ht="14.9" hidden="false" customHeight="false" outlineLevel="0" collapsed="false">
      <c r="A118" s="76"/>
      <c r="B118" s="76"/>
      <c r="C118" s="76"/>
      <c r="D118" s="76" t="s">
        <v>152</v>
      </c>
      <c r="E118" s="76"/>
      <c r="F118" s="141" t="n">
        <f aca="false">SUM(F105:F117)</f>
        <v>0</v>
      </c>
      <c r="G118" s="141" t="n">
        <f aca="false">SUM(G105:G117)</f>
        <v>10711.215</v>
      </c>
      <c r="H118" s="141" t="n">
        <f aca="false">SUM(H105:H117)</f>
        <v>27978.657</v>
      </c>
      <c r="I118" s="141" t="n">
        <f aca="false">SUM(I105:I117)</f>
        <v>0</v>
      </c>
      <c r="J118" s="141" t="n">
        <f aca="false">SUM(J105:J117)</f>
        <v>16959.0909</v>
      </c>
      <c r="K118" s="141" t="n">
        <f aca="false">SUM(K105:K117)</f>
        <v>9400</v>
      </c>
      <c r="L118" s="141" t="n">
        <f aca="false">SUM(L105:L117)</f>
        <v>0</v>
      </c>
      <c r="M118" s="141" t="n">
        <f aca="false">SUM(M105:M117)</f>
        <v>0</v>
      </c>
      <c r="N118" s="141" t="n">
        <f aca="false">SUM(N105:N117)</f>
        <v>18550</v>
      </c>
      <c r="O118" s="141" t="n">
        <f aca="false">SUM(O105:O117)</f>
        <v>10300</v>
      </c>
      <c r="P118" s="141" t="n">
        <f aca="false">SUM(P105:P117)</f>
        <v>0</v>
      </c>
      <c r="Q118" s="141" t="n">
        <f aca="false">SUM(Q105:Q117)</f>
        <v>6272.7</v>
      </c>
      <c r="R118" s="141" t="n">
        <f aca="false">SUM(R105:R117)</f>
        <v>0</v>
      </c>
      <c r="S118" s="141" t="n">
        <f aca="false">SUM(S105:S117)</f>
        <v>204.8773</v>
      </c>
      <c r="T118" s="141" t="n">
        <f aca="false">SUM(T105:T117)</f>
        <v>0</v>
      </c>
      <c r="U118" s="141" t="n">
        <f aca="false">SUM(U105:U117)</f>
        <v>21900</v>
      </c>
      <c r="V118" s="141" t="n">
        <f aca="false">SUM(V105:V117)</f>
        <v>0</v>
      </c>
      <c r="W118" s="141" t="n">
        <f aca="false">SUM(W105:W117)</f>
        <v>27717.7738</v>
      </c>
      <c r="X118" s="141" t="n">
        <f aca="false">SUM(X105:X117)</f>
        <v>0</v>
      </c>
      <c r="Y118" s="141" t="n">
        <f aca="false">SUM(Y105:Y117)</f>
        <v>0</v>
      </c>
      <c r="Z118" s="141" t="n">
        <f aca="false">SUM(Z105:Z117)</f>
        <v>0</v>
      </c>
      <c r="AA118" s="141" t="n">
        <f aca="false">SUM(AA105:AA117)</f>
        <v>11439.8576</v>
      </c>
      <c r="AB118" s="141" t="n">
        <f aca="false">SUM(AB105:AB117)</f>
        <v>102.9485</v>
      </c>
      <c r="AC118" s="141" t="n">
        <f aca="false">SUM(AC105:AC117)</f>
        <v>0</v>
      </c>
      <c r="AD118" s="141" t="n">
        <f aca="false">SUM(AD105:AD117)</f>
        <v>1517.4166</v>
      </c>
      <c r="AE118" s="141" t="n">
        <f aca="false">SUM(AE105:AE117)</f>
        <v>0</v>
      </c>
      <c r="AF118" s="141" t="n">
        <f aca="false">SUM(AF105:AF117)</f>
        <v>0</v>
      </c>
      <c r="AG118" s="141" t="n">
        <f aca="false">SUM(AG105:AG117)</f>
        <v>5494.4</v>
      </c>
      <c r="AH118" s="141" t="n">
        <f aca="false">SUM(AH105:AH117)</f>
        <v>0</v>
      </c>
      <c r="AI118" s="141" t="n">
        <f aca="false">SUM(AI105:AI117)</f>
        <v>0</v>
      </c>
      <c r="AJ118" s="141" t="n">
        <f aca="false">SUM(AJ105:AJ117)</f>
        <v>0</v>
      </c>
      <c r="AK118" s="141" t="n">
        <f aca="false">SUM(AK105:AK117)</f>
        <v>0</v>
      </c>
      <c r="AL118" s="141" t="n">
        <f aca="false">SUM(AL105:AL117)</f>
        <v>0</v>
      </c>
      <c r="AM118" s="141" t="n">
        <f aca="false">SUM(AM105:AM117)</f>
        <v>0</v>
      </c>
      <c r="AN118" s="141" t="n">
        <f aca="false">SUM(AN105:AN117)</f>
        <v>1331.3471</v>
      </c>
      <c r="AO118" s="141" t="n">
        <f aca="false">SUM(AO105:AO117)</f>
        <v>0</v>
      </c>
      <c r="AP118" s="141" t="n">
        <f aca="false">SUM(AP105:AP117)</f>
        <v>21700</v>
      </c>
      <c r="AQ118" s="141" t="n">
        <f aca="false">SUM(AQ105:AQ117)</f>
        <v>0</v>
      </c>
      <c r="AR118" s="141" t="n">
        <f aca="false">SUM(AR105:AR117)</f>
        <v>0</v>
      </c>
      <c r="AS118" s="141" t="n">
        <f aca="false">SUM(AS105:AS117)</f>
        <v>0</v>
      </c>
      <c r="AT118" s="141" t="n">
        <f aca="false">SUM(AT105:AT117)</f>
        <v>0</v>
      </c>
      <c r="AU118" s="141" t="n">
        <f aca="false">SUM(AU105:AU117)</f>
        <v>0</v>
      </c>
      <c r="AV118" s="141" t="n">
        <f aca="false">SUM(AV105:AV117)</f>
        <v>5874.07</v>
      </c>
      <c r="AW118" s="141" t="n">
        <f aca="false">SUM(AW105:AW117)</f>
        <v>0</v>
      </c>
      <c r="AX118" s="141" t="n">
        <f aca="false">SUM(AX105:AX117)</f>
        <v>0</v>
      </c>
      <c r="AY118" s="141" t="n">
        <f aca="false">SUM(AY105:AY117)</f>
        <v>0</v>
      </c>
      <c r="AZ118" s="141" t="n">
        <f aca="false">SUM(AZ105:AZ117)</f>
        <v>0</v>
      </c>
      <c r="BA118" s="141" t="n">
        <f aca="false">SUM(BA105:BA117)</f>
        <v>130.4598</v>
      </c>
      <c r="BB118" s="141" t="n">
        <f aca="false">SUM(BB105:BB117)</f>
        <v>22309.417</v>
      </c>
      <c r="BC118" s="141" t="n">
        <f aca="false">SUM(BC105:BC117)</f>
        <v>0</v>
      </c>
      <c r="BD118" s="141" t="n">
        <f aca="false">SUM(BD105:BD117)</f>
        <v>0</v>
      </c>
      <c r="BE118" s="141" t="n">
        <f aca="false">SUM(BE105:BE117)</f>
        <v>10000</v>
      </c>
      <c r="BF118" s="141" t="n">
        <f aca="false">SUM(BF105:BF117)</f>
        <v>32586.4832</v>
      </c>
      <c r="BG118" s="141" t="n">
        <f aca="false">SUM(BG105:BG117)</f>
        <v>24716.182</v>
      </c>
      <c r="BH118" s="141" t="n">
        <f aca="false">SUM(BH105:BH117)</f>
        <v>0</v>
      </c>
      <c r="BI118" s="141" t="n">
        <f aca="false">SUM(BI105:BI117)</f>
        <v>0</v>
      </c>
      <c r="BJ118" s="141" t="n">
        <f aca="false">SUM(BJ105:BJ117)</f>
        <v>8057.8242</v>
      </c>
      <c r="BK118" s="141" t="n">
        <f aca="false">SUM(BK105:BK117)</f>
        <v>0</v>
      </c>
      <c r="BL118" s="141" t="n">
        <f aca="false">SUM(BL105:BL117)</f>
        <v>0</v>
      </c>
      <c r="BM118" s="141" t="n">
        <f aca="false">SUM(BM105:BM117)</f>
        <v>0</v>
      </c>
      <c r="BN118" s="141" t="n">
        <f aca="false">SUM(BN105:BN117)</f>
        <v>22349.4325</v>
      </c>
      <c r="BO118" s="141" t="n">
        <f aca="false">SUM(BO105:BO117)</f>
        <v>6031.03</v>
      </c>
      <c r="BP118" s="141" t="n">
        <f aca="false">SUM(BP105:BP117)</f>
        <v>6633.5191</v>
      </c>
      <c r="BQ118" s="141" t="n">
        <f aca="false">SUM(BQ105:BQ117)</f>
        <v>0</v>
      </c>
      <c r="BR118" s="141" t="n">
        <f aca="false">SUM(BR105:BR117)</f>
        <v>0</v>
      </c>
      <c r="BS118" s="141" t="n">
        <f aca="false">SUM(BS105:BS117)</f>
        <v>0</v>
      </c>
      <c r="BT118" s="141" t="n">
        <f aca="false">SUM(BT105:BT117)</f>
        <v>10300.94</v>
      </c>
      <c r="BU118" s="141" t="n">
        <f aca="false">SUM(BU105:BU117)</f>
        <v>2817.24</v>
      </c>
      <c r="BV118" s="141" t="n">
        <f aca="false">SUM(BV105:BV117)</f>
        <v>0</v>
      </c>
      <c r="BW118" s="141" t="n">
        <f aca="false">SUM(BW105:BW117)</f>
        <v>5150</v>
      </c>
      <c r="BX118" s="141" t="n">
        <f aca="false">SUM(BX105:BX117)</f>
        <v>0</v>
      </c>
      <c r="BY118" s="141" t="n">
        <f aca="false">SUM(BY105:BY117)</f>
        <v>0</v>
      </c>
      <c r="BZ118" s="141" t="n">
        <f aca="false">SUM(BZ105:BZ117)</f>
        <v>0</v>
      </c>
      <c r="CA118" s="141" t="n">
        <f aca="false">SUM(CA105:CA117)</f>
        <v>23258.0604</v>
      </c>
      <c r="CB118" s="141" t="n">
        <f aca="false">SUM(CB105:CB117)</f>
        <v>0</v>
      </c>
      <c r="CC118" s="141" t="n">
        <f aca="false">SUM(CC105:CC117)</f>
        <v>5150</v>
      </c>
      <c r="CD118" s="141" t="n">
        <f aca="false">SUM(CD105:CD117)</f>
        <v>0</v>
      </c>
      <c r="CE118" s="141" t="n">
        <f aca="false">SUM(CE105:CE117)</f>
        <v>38019.0882</v>
      </c>
      <c r="CF118" s="141" t="n">
        <f aca="false">SUM(CF105:CF117)</f>
        <v>0</v>
      </c>
      <c r="CG118" s="141" t="n">
        <f aca="false">SUM(CG105:CG117)</f>
        <v>16174.3085</v>
      </c>
      <c r="CH118" s="141" t="n">
        <f aca="false">SUM(CH105:CH117)</f>
        <v>272.95</v>
      </c>
      <c r="CI118" s="141" t="n">
        <f aca="false">SUM(CI105:CI117)</f>
        <v>12958.8317</v>
      </c>
      <c r="CJ118" s="141" t="n">
        <f aca="false">SUM(CJ105:CJ117)</f>
        <v>24860.8481</v>
      </c>
      <c r="CK118" s="141" t="n">
        <f aca="false">SUM(CK105:CK117)</f>
        <v>10750</v>
      </c>
      <c r="CL118" s="141" t="n">
        <f aca="false">SUM(CL105:CL117)</f>
        <v>3833</v>
      </c>
      <c r="CM118" s="141" t="n">
        <f aca="false">SUM(CM105:CM117)</f>
        <v>0</v>
      </c>
      <c r="CN118" s="141" t="n">
        <f aca="false">SUM(CN105:CN117)</f>
        <v>0</v>
      </c>
      <c r="CO118" s="141" t="n">
        <f aca="false">SUM(CO105:CO117)</f>
        <v>0</v>
      </c>
      <c r="CP118" s="141" t="n">
        <f aca="false">SUM(CP105:CP117)</f>
        <v>8584.75</v>
      </c>
      <c r="CQ118" s="141" t="n">
        <f aca="false">SUM(CQ105:CQ117)</f>
        <v>0</v>
      </c>
      <c r="CR118" s="141" t="n">
        <f aca="false">SUM(CR105:CR117)</f>
        <v>798.25</v>
      </c>
      <c r="CS118" s="141" t="n">
        <f aca="false">SUM(CS105:CS117)</f>
        <v>15900.85</v>
      </c>
      <c r="CT118" s="141" t="n">
        <f aca="false">SUM(CT105:CT117)</f>
        <v>88.8375</v>
      </c>
      <c r="CU118" s="141" t="n">
        <f aca="false">SUM(CU105:CU117)</f>
        <v>24296.18</v>
      </c>
      <c r="CV118" s="141" t="n">
        <f aca="false">SUM(CV105:CV117)</f>
        <v>177.675</v>
      </c>
      <c r="CW118" s="141" t="n">
        <f aca="false">SUM(CW105:CW117)</f>
        <v>0</v>
      </c>
      <c r="CX118" s="141" t="n">
        <f aca="false">SUM(CX105:CX117)</f>
        <v>0</v>
      </c>
      <c r="CY118" s="141" t="n">
        <f aca="false">SUM(CY105:CY117)</f>
        <v>154.5</v>
      </c>
      <c r="CZ118" s="141" t="n">
        <f aca="false">SUM(CZ105:CZ117)</f>
        <v>0</v>
      </c>
      <c r="DA118" s="141" t="n">
        <f aca="false">SUM(DA105:DA117)</f>
        <v>13609.5192</v>
      </c>
      <c r="DB118" s="141" t="n">
        <f aca="false">SUM(DB105:DB117)</f>
        <v>0</v>
      </c>
      <c r="DC118" s="141" t="n">
        <f aca="false">SUM(DC105:DC117)</f>
        <v>18894.5889</v>
      </c>
      <c r="DD118" s="141" t="n">
        <f aca="false">SUM(DD105:DD117)</f>
        <v>0</v>
      </c>
      <c r="DE118" s="141" t="n">
        <f aca="false">SUM(DE105:DE117)</f>
        <v>0</v>
      </c>
      <c r="DF118" s="141" t="n">
        <f aca="false">SUM(DF105:DF117)</f>
        <v>0</v>
      </c>
      <c r="DG118" s="141" t="n">
        <f aca="false">SUM(DG105:DG117)</f>
        <v>6611.82</v>
      </c>
      <c r="DH118" s="141" t="n">
        <f aca="false">SUM(DH105:DH117)</f>
        <v>0</v>
      </c>
      <c r="DI118" s="141" t="n">
        <f aca="false">SUM(DI105:DI117)</f>
        <v>0</v>
      </c>
      <c r="DJ118" s="141" t="n">
        <f aca="false">SUM(DJ105:DJ117)</f>
        <v>0</v>
      </c>
      <c r="DK118" s="141" t="n">
        <f aca="false">SUM(DK105:DK117)</f>
        <v>0</v>
      </c>
      <c r="DL118" s="141" t="n">
        <f aca="false">SUM(DL105:DL117)</f>
        <v>10586.4018</v>
      </c>
      <c r="DM118" s="141" t="n">
        <f aca="false">SUM(DM105:DM117)</f>
        <v>0</v>
      </c>
      <c r="DN118" s="141" t="n">
        <f aca="false">SUM(DN105:DN117)</f>
        <v>0</v>
      </c>
      <c r="DO118" s="141" t="n">
        <f aca="false">SUM(DO105:DO117)</f>
        <v>3000</v>
      </c>
      <c r="DP118" s="141" t="n">
        <f aca="false">SUM(DP105:DP117)</f>
        <v>3832</v>
      </c>
      <c r="DQ118" s="141" t="n">
        <f aca="false">SUM(DQ105:DQ117)</f>
        <v>0</v>
      </c>
      <c r="DR118" s="141" t="n">
        <f aca="false">SUM(DR105:DR117)</f>
        <v>0</v>
      </c>
      <c r="DS118" s="141" t="n">
        <f aca="false">SUM(DS105:DS117)</f>
        <v>0</v>
      </c>
      <c r="DT118" s="141" t="n">
        <f aca="false">SUM(DT105:DT117)</f>
        <v>0</v>
      </c>
      <c r="DU118" s="141" t="n">
        <f aca="false">SUM(DU105:DU117)</f>
        <v>0</v>
      </c>
      <c r="DV118" s="141" t="n">
        <f aca="false">SUM(DV105:DV117)</f>
        <v>0</v>
      </c>
      <c r="DW118" s="141" t="n">
        <f aca="false">SUM(DW105:DW117)</f>
        <v>0</v>
      </c>
      <c r="DX118" s="141" t="n">
        <f aca="false">SUM(DX105:DX117)</f>
        <v>24669.9998</v>
      </c>
      <c r="DY118" s="141" t="n">
        <f aca="false">SUM(DY105:DY117)</f>
        <v>0</v>
      </c>
      <c r="DZ118" s="141" t="n">
        <f aca="false">SUM(DZ105:DZ117)</f>
        <v>0</v>
      </c>
      <c r="EA118" s="141" t="n">
        <f aca="false">SUM(EA105:EA117)</f>
        <v>27703.6223</v>
      </c>
      <c r="EB118" s="141" t="n">
        <f aca="false">SUM(EB105:EB117)</f>
        <v>34261.039</v>
      </c>
      <c r="EC118" s="141" t="n">
        <f aca="false">SUM(EC105:EC117)</f>
        <v>0</v>
      </c>
      <c r="ED118" s="141" t="n">
        <f aca="false">SUM(ED105:ED117)</f>
        <v>32749.84</v>
      </c>
      <c r="EE118" s="141" t="n">
        <f aca="false">SUM(EE105:EE117)</f>
        <v>0</v>
      </c>
      <c r="EF118" s="141" t="n">
        <f aca="false">SUM(EF105:EF117)</f>
        <v>17882.1</v>
      </c>
      <c r="EG118" s="141" t="n">
        <f aca="false">SUM(EG105:EG117)</f>
        <v>6000</v>
      </c>
      <c r="EH118" s="0"/>
      <c r="EI118" s="109" t="n">
        <f aca="false">ROUND(SUM(F118:EG118),5)</f>
        <v>733615.942</v>
      </c>
      <c r="EK118" s="139" t="n">
        <v>9632</v>
      </c>
      <c r="EM118" s="140" t="n">
        <v>0</v>
      </c>
      <c r="EN118" s="140" t="n">
        <v>0</v>
      </c>
      <c r="EO118" s="140" t="n">
        <v>0</v>
      </c>
      <c r="EP118" s="140" t="n">
        <v>0</v>
      </c>
      <c r="EQ118" s="140" t="n">
        <v>0</v>
      </c>
      <c r="ER118" s="140" t="n">
        <v>0</v>
      </c>
      <c r="ES118" s="140" t="n">
        <v>0</v>
      </c>
      <c r="ET118" s="140" t="n">
        <v>0</v>
      </c>
      <c r="EU118" s="140" t="n">
        <v>0</v>
      </c>
      <c r="EV118" s="140" t="n">
        <v>0</v>
      </c>
      <c r="EW118" s="140" t="n">
        <v>0</v>
      </c>
      <c r="EX118" s="140" t="n">
        <v>0</v>
      </c>
      <c r="EY118" s="140" t="n">
        <v>0</v>
      </c>
      <c r="EZ118" s="140" t="n">
        <v>0</v>
      </c>
      <c r="FA118" s="140" t="n">
        <v>0</v>
      </c>
      <c r="FB118" s="140" t="n">
        <v>0</v>
      </c>
      <c r="FC118" s="140" t="n">
        <v>0</v>
      </c>
      <c r="FD118" s="140" t="n">
        <v>0</v>
      </c>
      <c r="FE118" s="140" t="n">
        <v>0</v>
      </c>
      <c r="FF118" s="140" t="n">
        <v>0</v>
      </c>
      <c r="FG118" s="140" t="n">
        <v>0</v>
      </c>
      <c r="FH118" s="140" t="n">
        <v>0</v>
      </c>
      <c r="FI118" s="140" t="n">
        <v>0</v>
      </c>
      <c r="FJ118" s="140" t="n">
        <v>0</v>
      </c>
      <c r="FK118" s="140" t="n">
        <v>0</v>
      </c>
      <c r="FL118" s="140" t="n">
        <v>0</v>
      </c>
      <c r="FM118" s="140" t="n">
        <v>0</v>
      </c>
      <c r="FN118" s="140" t="n">
        <v>0</v>
      </c>
      <c r="FO118" s="140" t="n">
        <v>0</v>
      </c>
      <c r="FP118" s="140" t="n">
        <v>0</v>
      </c>
      <c r="FQ118" s="140" t="n">
        <v>0</v>
      </c>
      <c r="FR118" s="140" t="n">
        <v>0</v>
      </c>
      <c r="FS118" s="140" t="n">
        <v>0</v>
      </c>
      <c r="FT118" s="140" t="n">
        <v>0</v>
      </c>
      <c r="FU118" s="140" t="n">
        <v>0</v>
      </c>
      <c r="FV118" s="140" t="n">
        <v>0</v>
      </c>
      <c r="FW118" s="140" t="n">
        <v>0</v>
      </c>
      <c r="FX118" s="140" t="n">
        <v>0</v>
      </c>
      <c r="FY118" s="140" t="n">
        <v>0</v>
      </c>
      <c r="FZ118" s="140" t="n">
        <v>0</v>
      </c>
      <c r="GA118" s="140" t="n">
        <v>0</v>
      </c>
      <c r="GB118" s="140" t="n">
        <v>0</v>
      </c>
      <c r="GC118" s="140" t="n">
        <v>0</v>
      </c>
      <c r="GD118" s="140" t="n">
        <v>0</v>
      </c>
      <c r="GE118" s="140" t="n">
        <v>0</v>
      </c>
      <c r="GF118" s="140" t="n">
        <v>0</v>
      </c>
      <c r="GG118" s="140" t="n">
        <v>0</v>
      </c>
      <c r="GH118" s="140" t="n">
        <v>0</v>
      </c>
      <c r="GI118" s="140" t="n">
        <v>0</v>
      </c>
      <c r="GJ118" s="140" t="n">
        <v>0</v>
      </c>
      <c r="GK118" s="140" t="n">
        <v>0</v>
      </c>
      <c r="GL118" s="140" t="n">
        <v>0</v>
      </c>
      <c r="GM118" s="140" t="n">
        <v>0</v>
      </c>
      <c r="GN118" s="140" t="n">
        <v>0</v>
      </c>
      <c r="GO118" s="140" t="n">
        <v>0</v>
      </c>
      <c r="GP118" s="140" t="n">
        <v>0</v>
      </c>
      <c r="GQ118" s="140" t="n">
        <v>0</v>
      </c>
      <c r="GR118" s="140" t="n">
        <v>0</v>
      </c>
      <c r="GS118" s="140" t="n">
        <v>0</v>
      </c>
      <c r="GT118" s="140" t="n">
        <v>0</v>
      </c>
      <c r="GU118" s="140" t="n">
        <v>0</v>
      </c>
      <c r="GV118" s="140" t="n">
        <v>0</v>
      </c>
      <c r="GW118" s="140" t="n">
        <v>0</v>
      </c>
      <c r="GX118" s="140" t="n">
        <v>0</v>
      </c>
      <c r="GY118" s="140" t="n">
        <v>0</v>
      </c>
      <c r="GZ118" s="140" t="n">
        <v>0</v>
      </c>
      <c r="HA118" s="140" t="n">
        <v>0</v>
      </c>
      <c r="HB118" s="140" t="n">
        <v>0</v>
      </c>
      <c r="HC118" s="140" t="n">
        <v>0</v>
      </c>
      <c r="HD118" s="140" t="n">
        <v>0</v>
      </c>
      <c r="HE118" s="140" t="n">
        <v>0</v>
      </c>
      <c r="HF118" s="140" t="n">
        <v>0</v>
      </c>
      <c r="HG118" s="140" t="n">
        <v>0</v>
      </c>
      <c r="HH118" s="140" t="n">
        <v>0</v>
      </c>
      <c r="HI118" s="140" t="n">
        <v>0</v>
      </c>
      <c r="HJ118" s="140" t="n">
        <v>0</v>
      </c>
      <c r="HK118" s="140" t="n">
        <v>0</v>
      </c>
      <c r="HL118" s="140" t="n">
        <v>0</v>
      </c>
      <c r="HM118" s="140" t="n">
        <v>0</v>
      </c>
      <c r="HN118" s="140" t="n">
        <v>0</v>
      </c>
      <c r="HO118" s="140" t="n">
        <v>0</v>
      </c>
      <c r="HP118" s="140" t="n">
        <v>0</v>
      </c>
      <c r="HQ118" s="140" t="n">
        <v>0</v>
      </c>
      <c r="HR118" s="140" t="n">
        <v>0</v>
      </c>
      <c r="HS118" s="140" t="n">
        <v>0</v>
      </c>
      <c r="HT118" s="140" t="n">
        <v>0</v>
      </c>
      <c r="HU118" s="140" t="n">
        <v>0</v>
      </c>
      <c r="HV118" s="140" t="n">
        <v>0</v>
      </c>
      <c r="HW118" s="140" t="n">
        <v>0</v>
      </c>
      <c r="HX118" s="140" t="n">
        <v>0</v>
      </c>
      <c r="HY118" s="140" t="n">
        <v>0</v>
      </c>
      <c r="HZ118" s="140" t="n">
        <v>0</v>
      </c>
      <c r="IA118" s="140" t="n">
        <v>0</v>
      </c>
      <c r="IB118" s="140" t="n">
        <v>0</v>
      </c>
      <c r="IC118" s="140" t="n">
        <v>0</v>
      </c>
      <c r="ID118" s="140" t="n">
        <v>0</v>
      </c>
      <c r="IE118" s="140" t="n">
        <v>0</v>
      </c>
      <c r="IF118" s="140" t="n">
        <v>0</v>
      </c>
      <c r="IG118" s="140" t="n">
        <v>0</v>
      </c>
      <c r="IH118" s="140" t="n">
        <v>0</v>
      </c>
      <c r="II118" s="140" t="n">
        <v>0</v>
      </c>
      <c r="IJ118" s="140" t="n">
        <v>0</v>
      </c>
      <c r="IK118" s="140" t="n">
        <v>0</v>
      </c>
      <c r="IL118" s="140" t="n">
        <v>0</v>
      </c>
      <c r="IM118" s="140" t="n">
        <v>0</v>
      </c>
      <c r="IN118" s="140" t="n">
        <v>0</v>
      </c>
      <c r="IO118" s="140" t="n">
        <v>0</v>
      </c>
      <c r="IP118" s="140" t="n">
        <v>0</v>
      </c>
      <c r="IQ118" s="140" t="n">
        <v>0</v>
      </c>
      <c r="IR118" s="140" t="n">
        <v>0</v>
      </c>
      <c r="IS118" s="140" t="n">
        <v>0</v>
      </c>
      <c r="IT118" s="140" t="n">
        <v>0</v>
      </c>
      <c r="IU118" s="140" t="n">
        <v>0</v>
      </c>
      <c r="IV118" s="140" t="n">
        <v>0</v>
      </c>
      <c r="IW118" s="140" t="n">
        <v>0</v>
      </c>
      <c r="IX118" s="140" t="n">
        <v>0</v>
      </c>
      <c r="IY118" s="140" t="n">
        <v>0</v>
      </c>
      <c r="IZ118" s="140" t="n">
        <v>0</v>
      </c>
      <c r="JA118" s="140" t="n">
        <v>0</v>
      </c>
      <c r="JB118" s="140" t="n">
        <v>0</v>
      </c>
      <c r="JC118" s="140" t="n">
        <v>0</v>
      </c>
      <c r="JD118" s="140" t="n">
        <v>0</v>
      </c>
      <c r="JE118" s="140" t="n">
        <v>0</v>
      </c>
      <c r="JF118" s="140" t="n">
        <v>0</v>
      </c>
      <c r="JG118" s="140" t="n">
        <v>0</v>
      </c>
      <c r="JH118" s="140" t="n">
        <v>0</v>
      </c>
      <c r="JI118" s="140" t="n">
        <v>0</v>
      </c>
      <c r="JJ118" s="140" t="n">
        <v>0</v>
      </c>
      <c r="JK118" s="140" t="n">
        <v>0</v>
      </c>
      <c r="JL118" s="140" t="n">
        <v>0</v>
      </c>
      <c r="JM118" s="140" t="n">
        <v>0</v>
      </c>
      <c r="JN118" s="140" t="n">
        <v>0</v>
      </c>
      <c r="JO118" s="140" t="n">
        <v>0</v>
      </c>
      <c r="JP118" s="140" t="n">
        <v>0</v>
      </c>
    </row>
    <row r="119" customFormat="false" ht="30" hidden="false" customHeight="true" outlineLevel="0" collapsed="false">
      <c r="A119" s="76"/>
      <c r="B119" s="76"/>
      <c r="C119" s="76"/>
      <c r="D119" s="76" t="s">
        <v>153</v>
      </c>
      <c r="E119" s="76"/>
      <c r="F119" s="141"/>
      <c r="G119" s="141"/>
      <c r="H119" s="141"/>
      <c r="I119" s="141"/>
      <c r="J119" s="141"/>
      <c r="K119" s="141"/>
      <c r="L119" s="141"/>
      <c r="M119" s="141"/>
      <c r="N119" s="141"/>
      <c r="O119" s="141"/>
      <c r="P119" s="141"/>
      <c r="Q119" s="141"/>
      <c r="R119" s="141"/>
      <c r="S119" s="141"/>
      <c r="T119" s="141"/>
      <c r="U119" s="141"/>
      <c r="V119" s="141"/>
      <c r="W119" s="141"/>
      <c r="X119" s="141"/>
      <c r="Y119" s="141"/>
      <c r="Z119" s="141"/>
      <c r="AA119" s="141"/>
      <c r="AB119" s="141"/>
      <c r="AC119" s="141"/>
      <c r="AD119" s="141"/>
      <c r="AE119" s="141"/>
      <c r="AF119" s="141"/>
      <c r="AG119" s="141"/>
      <c r="AH119" s="141"/>
      <c r="AI119" s="141"/>
      <c r="AJ119" s="141"/>
      <c r="AK119" s="141"/>
      <c r="AL119" s="141"/>
      <c r="AM119" s="141"/>
      <c r="AN119" s="141"/>
      <c r="AO119" s="141"/>
      <c r="AP119" s="141"/>
      <c r="AQ119" s="141"/>
      <c r="AR119" s="141"/>
      <c r="AS119" s="141"/>
      <c r="AT119" s="141"/>
      <c r="AU119" s="141"/>
      <c r="AV119" s="141"/>
      <c r="AW119" s="141"/>
      <c r="AX119" s="141"/>
      <c r="AY119" s="141"/>
      <c r="AZ119" s="141"/>
      <c r="BA119" s="141"/>
      <c r="BB119" s="141"/>
      <c r="BC119" s="141"/>
      <c r="BD119" s="141"/>
      <c r="BE119" s="141"/>
      <c r="BF119" s="141"/>
      <c r="BG119" s="141"/>
      <c r="BH119" s="141"/>
      <c r="BI119" s="141"/>
      <c r="BJ119" s="141"/>
      <c r="BK119" s="141"/>
      <c r="BL119" s="141"/>
      <c r="BM119" s="141"/>
      <c r="BN119" s="141"/>
      <c r="BO119" s="141"/>
      <c r="BP119" s="141"/>
      <c r="BQ119" s="141"/>
      <c r="BR119" s="141"/>
      <c r="BS119" s="141"/>
      <c r="BT119" s="141"/>
      <c r="BU119" s="141"/>
      <c r="BV119" s="141"/>
      <c r="BW119" s="141"/>
      <c r="BX119" s="141"/>
      <c r="BY119" s="141"/>
      <c r="BZ119" s="141"/>
      <c r="CA119" s="141"/>
      <c r="CB119" s="141"/>
      <c r="CC119" s="141"/>
      <c r="CD119" s="141"/>
      <c r="CE119" s="141"/>
      <c r="CF119" s="141"/>
      <c r="CG119" s="141"/>
      <c r="CH119" s="141"/>
      <c r="CI119" s="141"/>
      <c r="CJ119" s="141"/>
      <c r="CK119" s="141"/>
      <c r="CL119" s="141"/>
      <c r="CM119" s="141"/>
      <c r="CN119" s="141"/>
      <c r="CO119" s="141"/>
      <c r="CP119" s="141"/>
      <c r="CQ119" s="141"/>
      <c r="CR119" s="141"/>
      <c r="CS119" s="141"/>
      <c r="CT119" s="141"/>
      <c r="CU119" s="141"/>
      <c r="CV119" s="141"/>
      <c r="CW119" s="141"/>
      <c r="CX119" s="141"/>
      <c r="CY119" s="141"/>
      <c r="CZ119" s="141"/>
      <c r="DA119" s="141"/>
      <c r="DB119" s="141"/>
      <c r="DC119" s="141"/>
      <c r="DD119" s="141"/>
      <c r="DE119" s="141"/>
      <c r="DF119" s="141"/>
      <c r="DG119" s="141"/>
      <c r="DH119" s="141"/>
      <c r="DI119" s="141"/>
      <c r="DJ119" s="141"/>
      <c r="DK119" s="141"/>
      <c r="DL119" s="141"/>
      <c r="DM119" s="141"/>
      <c r="DN119" s="141"/>
      <c r="DO119" s="141"/>
      <c r="DP119" s="141"/>
      <c r="DQ119" s="141"/>
      <c r="DR119" s="141"/>
      <c r="DS119" s="141"/>
      <c r="DT119" s="141"/>
      <c r="DU119" s="141"/>
      <c r="DV119" s="141"/>
      <c r="DW119" s="141"/>
      <c r="DX119" s="141"/>
      <c r="DY119" s="141"/>
      <c r="DZ119" s="141"/>
      <c r="EA119" s="141"/>
      <c r="EB119" s="141"/>
      <c r="EC119" s="141"/>
      <c r="ED119" s="141"/>
      <c r="EE119" s="141"/>
      <c r="EF119" s="141"/>
      <c r="EG119" s="141"/>
      <c r="EH119" s="0"/>
      <c r="EI119" s="109"/>
      <c r="EK119" s="139" t="n">
        <v>5459</v>
      </c>
      <c r="EM119" s="140" t="n">
        <v>0</v>
      </c>
      <c r="EN119" s="140" t="n">
        <v>0</v>
      </c>
      <c r="EO119" s="140" t="n">
        <v>0</v>
      </c>
      <c r="EP119" s="140" t="n">
        <v>0</v>
      </c>
      <c r="EQ119" s="140" t="n">
        <v>0</v>
      </c>
      <c r="ER119" s="140" t="n">
        <v>0</v>
      </c>
      <c r="ES119" s="140" t="n">
        <v>0</v>
      </c>
      <c r="ET119" s="140" t="n">
        <v>0</v>
      </c>
      <c r="EU119" s="140" t="n">
        <v>0</v>
      </c>
      <c r="EV119" s="140" t="n">
        <v>0</v>
      </c>
      <c r="EW119" s="140" t="n">
        <v>0</v>
      </c>
      <c r="EX119" s="140" t="n">
        <v>0</v>
      </c>
      <c r="EY119" s="140" t="n">
        <v>0</v>
      </c>
      <c r="EZ119" s="140" t="n">
        <v>0</v>
      </c>
      <c r="FA119" s="140" t="n">
        <v>0</v>
      </c>
      <c r="FB119" s="140" t="n">
        <v>0</v>
      </c>
      <c r="FC119" s="140" t="n">
        <v>0</v>
      </c>
      <c r="FD119" s="140" t="n">
        <v>0</v>
      </c>
      <c r="FE119" s="140" t="n">
        <v>0</v>
      </c>
      <c r="FF119" s="140" t="n">
        <v>0</v>
      </c>
      <c r="FG119" s="140" t="n">
        <v>0</v>
      </c>
      <c r="FH119" s="140" t="n">
        <v>0</v>
      </c>
      <c r="FI119" s="140" t="n">
        <v>0</v>
      </c>
      <c r="FJ119" s="140" t="n">
        <v>0</v>
      </c>
      <c r="FK119" s="140" t="n">
        <v>0</v>
      </c>
      <c r="FL119" s="140" t="n">
        <v>0</v>
      </c>
      <c r="FM119" s="140" t="n">
        <v>0</v>
      </c>
      <c r="FN119" s="140" t="n">
        <v>0</v>
      </c>
      <c r="FO119" s="140" t="n">
        <v>0</v>
      </c>
      <c r="FP119" s="140" t="n">
        <v>0</v>
      </c>
      <c r="FQ119" s="140" t="n">
        <v>0</v>
      </c>
      <c r="FR119" s="140" t="n">
        <v>0</v>
      </c>
      <c r="FS119" s="140" t="n">
        <v>0</v>
      </c>
      <c r="FT119" s="140" t="n">
        <v>0</v>
      </c>
      <c r="FU119" s="140" t="n">
        <v>0</v>
      </c>
      <c r="FV119" s="140" t="n">
        <v>0</v>
      </c>
      <c r="FW119" s="140" t="n">
        <v>0</v>
      </c>
      <c r="FX119" s="140" t="n">
        <v>0</v>
      </c>
      <c r="FY119" s="140" t="n">
        <v>0</v>
      </c>
      <c r="FZ119" s="140" t="n">
        <v>0</v>
      </c>
      <c r="GA119" s="140" t="n">
        <v>0</v>
      </c>
      <c r="GB119" s="140" t="n">
        <v>0</v>
      </c>
      <c r="GC119" s="140" t="n">
        <v>0</v>
      </c>
      <c r="GD119" s="140" t="n">
        <v>0</v>
      </c>
      <c r="GE119" s="140" t="n">
        <v>0</v>
      </c>
      <c r="GF119" s="140" t="n">
        <v>0</v>
      </c>
      <c r="GG119" s="140" t="n">
        <v>0</v>
      </c>
      <c r="GH119" s="140" t="n">
        <v>0</v>
      </c>
      <c r="GI119" s="140" t="n">
        <v>0</v>
      </c>
      <c r="GJ119" s="140" t="n">
        <v>0</v>
      </c>
      <c r="GK119" s="140" t="n">
        <v>0</v>
      </c>
      <c r="GL119" s="140" t="n">
        <v>0</v>
      </c>
      <c r="GM119" s="140" t="n">
        <v>0</v>
      </c>
      <c r="GN119" s="140" t="n">
        <v>0</v>
      </c>
      <c r="GO119" s="140" t="n">
        <v>0</v>
      </c>
      <c r="GP119" s="140" t="n">
        <v>0</v>
      </c>
      <c r="GQ119" s="140" t="n">
        <v>0</v>
      </c>
      <c r="GR119" s="140" t="n">
        <v>0</v>
      </c>
      <c r="GS119" s="140" t="n">
        <v>0</v>
      </c>
      <c r="GT119" s="140" t="n">
        <v>0</v>
      </c>
      <c r="GU119" s="140" t="n">
        <v>0</v>
      </c>
      <c r="GV119" s="140" t="n">
        <v>0</v>
      </c>
      <c r="GW119" s="140" t="n">
        <v>0</v>
      </c>
      <c r="GX119" s="140" t="n">
        <v>0</v>
      </c>
      <c r="GY119" s="140" t="n">
        <v>0</v>
      </c>
      <c r="GZ119" s="140" t="n">
        <v>0</v>
      </c>
      <c r="HA119" s="140" t="n">
        <v>0</v>
      </c>
      <c r="HB119" s="140" t="n">
        <v>0</v>
      </c>
      <c r="HC119" s="140" t="n">
        <v>0</v>
      </c>
      <c r="HD119" s="140" t="n">
        <v>0</v>
      </c>
      <c r="HE119" s="140" t="n">
        <v>0</v>
      </c>
      <c r="HF119" s="140" t="n">
        <v>0</v>
      </c>
      <c r="HG119" s="140" t="n">
        <v>0</v>
      </c>
      <c r="HH119" s="140" t="n">
        <v>0</v>
      </c>
      <c r="HI119" s="140" t="n">
        <v>0</v>
      </c>
      <c r="HJ119" s="140" t="n">
        <v>0</v>
      </c>
      <c r="HK119" s="140" t="n">
        <v>0</v>
      </c>
      <c r="HL119" s="140" t="n">
        <v>0</v>
      </c>
      <c r="HM119" s="140" t="n">
        <v>0</v>
      </c>
      <c r="HN119" s="140" t="n">
        <v>0</v>
      </c>
      <c r="HO119" s="140" t="n">
        <v>0</v>
      </c>
      <c r="HP119" s="140" t="n">
        <v>0</v>
      </c>
      <c r="HQ119" s="140" t="n">
        <v>0</v>
      </c>
      <c r="HR119" s="140" t="n">
        <v>0</v>
      </c>
      <c r="HS119" s="140" t="n">
        <v>0</v>
      </c>
      <c r="HT119" s="140" t="n">
        <v>0</v>
      </c>
      <c r="HU119" s="140" t="n">
        <v>0</v>
      </c>
      <c r="HV119" s="140" t="n">
        <v>0</v>
      </c>
      <c r="HW119" s="140" t="n">
        <v>0</v>
      </c>
      <c r="HX119" s="140" t="n">
        <v>0</v>
      </c>
      <c r="HY119" s="140" t="n">
        <v>0</v>
      </c>
      <c r="HZ119" s="140" t="n">
        <v>0</v>
      </c>
      <c r="IA119" s="140" t="n">
        <v>0</v>
      </c>
      <c r="IB119" s="140" t="n">
        <v>0</v>
      </c>
      <c r="IC119" s="140" t="n">
        <v>0</v>
      </c>
      <c r="ID119" s="140" t="n">
        <v>0</v>
      </c>
      <c r="IE119" s="140" t="n">
        <v>0</v>
      </c>
      <c r="IF119" s="140" t="n">
        <v>0</v>
      </c>
      <c r="IG119" s="140" t="n">
        <v>0</v>
      </c>
      <c r="IH119" s="140" t="n">
        <v>0</v>
      </c>
      <c r="II119" s="140" t="n">
        <v>0</v>
      </c>
      <c r="IJ119" s="140" t="n">
        <v>0</v>
      </c>
      <c r="IK119" s="140" t="n">
        <v>0</v>
      </c>
      <c r="IL119" s="140" t="n">
        <v>0</v>
      </c>
      <c r="IM119" s="140" t="n">
        <v>0</v>
      </c>
      <c r="IN119" s="140" t="n">
        <v>0</v>
      </c>
      <c r="IO119" s="140" t="n">
        <v>0</v>
      </c>
      <c r="IP119" s="140" t="n">
        <v>0</v>
      </c>
      <c r="IQ119" s="140" t="n">
        <v>0</v>
      </c>
      <c r="IR119" s="140" t="n">
        <v>0</v>
      </c>
      <c r="IS119" s="140" t="n">
        <v>0</v>
      </c>
      <c r="IT119" s="140" t="n">
        <v>0</v>
      </c>
      <c r="IU119" s="140" t="n">
        <v>0</v>
      </c>
      <c r="IV119" s="140" t="n">
        <v>0</v>
      </c>
      <c r="IW119" s="140" t="n">
        <v>0</v>
      </c>
      <c r="IX119" s="140" t="n">
        <v>0</v>
      </c>
      <c r="IY119" s="140" t="n">
        <v>0</v>
      </c>
      <c r="IZ119" s="140" t="n">
        <v>0</v>
      </c>
      <c r="JA119" s="140" t="n">
        <v>0</v>
      </c>
      <c r="JB119" s="140" t="n">
        <v>0</v>
      </c>
      <c r="JC119" s="140" t="n">
        <v>0</v>
      </c>
      <c r="JD119" s="140" t="n">
        <v>0</v>
      </c>
      <c r="JE119" s="140" t="n">
        <v>0</v>
      </c>
      <c r="JF119" s="140" t="n">
        <v>0</v>
      </c>
      <c r="JG119" s="140" t="n">
        <v>0</v>
      </c>
      <c r="JH119" s="140" t="n">
        <v>0</v>
      </c>
      <c r="JI119" s="140" t="n">
        <v>0</v>
      </c>
      <c r="JJ119" s="140" t="n">
        <v>0</v>
      </c>
      <c r="JK119" s="140" t="n">
        <v>0</v>
      </c>
      <c r="JL119" s="140" t="n">
        <v>0</v>
      </c>
      <c r="JM119" s="140" t="n">
        <v>0</v>
      </c>
      <c r="JN119" s="140" t="n">
        <v>0</v>
      </c>
      <c r="JO119" s="140" t="n">
        <v>0</v>
      </c>
      <c r="JP119" s="140" t="n">
        <v>0</v>
      </c>
    </row>
    <row r="120" customFormat="false" ht="14.9" hidden="false" customHeight="false" outlineLevel="0" collapsed="false">
      <c r="A120" s="76"/>
      <c r="B120" s="76"/>
      <c r="C120" s="76"/>
      <c r="D120" s="76"/>
      <c r="E120" s="76" t="s">
        <v>154</v>
      </c>
      <c r="F120" s="141" t="n">
        <v>589.2579419</v>
      </c>
      <c r="G120" s="141" t="n">
        <v>1063.9115183</v>
      </c>
      <c r="H120" s="141" t="n">
        <v>17802.52495</v>
      </c>
      <c r="I120" s="141" t="n">
        <v>52.0807554</v>
      </c>
      <c r="J120" s="141" t="n">
        <v>4590.4528</v>
      </c>
      <c r="K120" s="141" t="n">
        <v>2675.72257</v>
      </c>
      <c r="L120" s="141" t="n">
        <v>127.3603</v>
      </c>
      <c r="M120" s="141" t="n">
        <v>132.4429</v>
      </c>
      <c r="N120" s="141" t="n">
        <v>0</v>
      </c>
      <c r="O120" s="141" t="n">
        <v>14108.1907</v>
      </c>
      <c r="P120" s="141" t="n">
        <v>210.852224</v>
      </c>
      <c r="Q120" s="141" t="n">
        <v>1844.6776628</v>
      </c>
      <c r="R120" s="141" t="n">
        <v>55.525</v>
      </c>
      <c r="S120" s="141" t="n">
        <v>53.399649</v>
      </c>
      <c r="T120" s="141"/>
      <c r="U120" s="141" t="n">
        <v>0</v>
      </c>
      <c r="V120" s="141" t="n">
        <v>1100</v>
      </c>
      <c r="W120" s="141" t="n">
        <v>10132.7177645</v>
      </c>
      <c r="X120" s="141" t="n">
        <v>636.99</v>
      </c>
      <c r="Y120" s="141" t="n">
        <v>136.167</v>
      </c>
      <c r="Z120" s="141" t="n">
        <v>342.3403303</v>
      </c>
      <c r="AA120" s="141" t="n">
        <v>4470.36035</v>
      </c>
      <c r="AB120" s="141" t="n">
        <v>134.236</v>
      </c>
      <c r="AC120" s="141" t="n">
        <v>48.65</v>
      </c>
      <c r="AD120" s="141" t="n">
        <v>1543.6070978</v>
      </c>
      <c r="AE120" s="141" t="n">
        <v>106.8987</v>
      </c>
      <c r="AF120" s="141" t="n">
        <v>439.1955</v>
      </c>
      <c r="AG120" s="141" t="n">
        <v>504.792802</v>
      </c>
      <c r="AH120" s="141" t="n">
        <v>469.8266175</v>
      </c>
      <c r="AI120" s="141" t="n">
        <v>170.4978</v>
      </c>
      <c r="AJ120" s="141" t="n">
        <v>381.39</v>
      </c>
      <c r="AK120" s="141" t="n">
        <v>62.8013975</v>
      </c>
      <c r="AL120" s="141" t="n">
        <v>980.56</v>
      </c>
      <c r="AM120" s="141" t="n">
        <v>215.11995</v>
      </c>
      <c r="AN120" s="141" t="n">
        <v>190.77</v>
      </c>
      <c r="AO120" s="141" t="n">
        <v>163.59661</v>
      </c>
      <c r="AP120" s="141" t="n">
        <v>0</v>
      </c>
      <c r="AQ120" s="141" t="n">
        <v>139.87788</v>
      </c>
      <c r="AR120" s="141" t="n">
        <v>305.3435</v>
      </c>
      <c r="AS120" s="141" t="n">
        <v>61.7001321</v>
      </c>
      <c r="AT120" s="141" t="n">
        <v>198.1938813</v>
      </c>
      <c r="AU120" s="141" t="n">
        <v>219.96</v>
      </c>
      <c r="AV120" s="141" t="n">
        <v>914.8522944</v>
      </c>
      <c r="AW120" s="141" t="n">
        <v>110.5992972</v>
      </c>
      <c r="AX120" s="141" t="n">
        <v>30.035</v>
      </c>
      <c r="AY120" s="141" t="n">
        <v>94.9982125</v>
      </c>
      <c r="AZ120" s="141" t="n">
        <v>210.6700002</v>
      </c>
      <c r="BA120" s="141" t="n">
        <v>244.861</v>
      </c>
      <c r="BB120" s="141" t="n">
        <v>9986.6175056</v>
      </c>
      <c r="BC120" s="141" t="n">
        <v>135.1545375</v>
      </c>
      <c r="BD120" s="141" t="n">
        <v>160.61875</v>
      </c>
      <c r="BE120" s="141" t="n">
        <v>791.8691156</v>
      </c>
      <c r="BF120" s="141" t="n">
        <v>0</v>
      </c>
      <c r="BG120" s="141" t="n">
        <v>0</v>
      </c>
      <c r="BH120" s="141" t="n">
        <v>196.0042</v>
      </c>
      <c r="BI120" s="141" t="n">
        <v>177.58905</v>
      </c>
      <c r="BJ120" s="141" t="n">
        <v>377.995</v>
      </c>
      <c r="BK120" s="141" t="n">
        <v>85.775</v>
      </c>
      <c r="BL120" s="141" t="n">
        <v>80.6018027</v>
      </c>
      <c r="BM120" s="141" t="n">
        <v>374.848408</v>
      </c>
      <c r="BN120" s="141" t="n">
        <v>0</v>
      </c>
      <c r="BO120" s="141" t="n">
        <v>984.5856571</v>
      </c>
      <c r="BP120" s="141" t="n">
        <v>3238.406106</v>
      </c>
      <c r="BQ120" s="141" t="n">
        <v>30.9752646</v>
      </c>
      <c r="BR120" s="141" t="n">
        <v>175.6008755</v>
      </c>
      <c r="BS120" s="141" t="n">
        <v>51.8995297</v>
      </c>
      <c r="BT120" s="141" t="n">
        <v>0</v>
      </c>
      <c r="BU120" s="141" t="n">
        <v>149.1275</v>
      </c>
      <c r="BV120" s="141" t="n">
        <v>123.4996</v>
      </c>
      <c r="BW120" s="141" t="n">
        <v>2364.964575</v>
      </c>
      <c r="BX120" s="141" t="n">
        <v>327.48417</v>
      </c>
      <c r="BY120" s="141" t="n">
        <v>46.3006174</v>
      </c>
      <c r="BZ120" s="141" t="n">
        <v>694.01595</v>
      </c>
      <c r="CA120" s="141" t="n">
        <v>8249.3576277</v>
      </c>
      <c r="CB120" s="141" t="n">
        <v>314.7448605</v>
      </c>
      <c r="CC120" s="141" t="n">
        <v>3016.775</v>
      </c>
      <c r="CD120" s="141" t="n">
        <v>129.74329</v>
      </c>
      <c r="CE120" s="141" t="n">
        <v>15072.724792</v>
      </c>
      <c r="CF120" s="141" t="n">
        <v>178.1442717</v>
      </c>
      <c r="CG120" s="141" t="n">
        <v>1413.115875</v>
      </c>
      <c r="CH120" s="141" t="n">
        <v>400.089</v>
      </c>
      <c r="CI120" s="141" t="n">
        <v>0</v>
      </c>
      <c r="CJ120" s="141" t="n">
        <v>5546.612083</v>
      </c>
      <c r="CK120" s="141" t="n">
        <v>0</v>
      </c>
      <c r="CL120" s="141"/>
      <c r="CM120" s="141" t="n">
        <v>55.3778254</v>
      </c>
      <c r="CN120" s="141" t="n">
        <v>177.394427</v>
      </c>
      <c r="CO120" s="141" t="n">
        <v>102.3</v>
      </c>
      <c r="CP120" s="141" t="n">
        <v>0</v>
      </c>
      <c r="CQ120" s="141" t="n">
        <v>98.3072376</v>
      </c>
      <c r="CR120" s="141" t="n">
        <v>154.6</v>
      </c>
      <c r="CS120" s="141" t="n">
        <v>7971.9957136</v>
      </c>
      <c r="CT120" s="141" t="n">
        <v>406.2735856</v>
      </c>
      <c r="CU120" s="141" t="n">
        <v>0</v>
      </c>
      <c r="CV120" s="141" t="n">
        <v>170.71874</v>
      </c>
      <c r="CW120" s="141" t="n">
        <v>342.7082</v>
      </c>
      <c r="CX120" s="141" t="n">
        <v>159.86405</v>
      </c>
      <c r="CY120" s="141" t="n">
        <v>340.6803668</v>
      </c>
      <c r="CZ120" s="141" t="n">
        <v>541.88</v>
      </c>
      <c r="DA120" s="141" t="n">
        <v>0</v>
      </c>
      <c r="DB120" s="141" t="n">
        <v>92.881018</v>
      </c>
      <c r="DC120" s="141" t="n">
        <v>0</v>
      </c>
      <c r="DD120" s="141" t="n">
        <v>62.5514415</v>
      </c>
      <c r="DE120" s="141" t="n">
        <v>212.6993178</v>
      </c>
      <c r="DF120" s="141" t="n">
        <v>1200.30264</v>
      </c>
      <c r="DG120" s="141" t="n">
        <v>866.77485</v>
      </c>
      <c r="DH120" s="141" t="n">
        <v>67.24508</v>
      </c>
      <c r="DI120" s="141" t="n">
        <v>83.2</v>
      </c>
      <c r="DJ120" s="141" t="n">
        <v>288.307835</v>
      </c>
      <c r="DK120" s="141" t="n">
        <v>103.62</v>
      </c>
      <c r="DL120" s="141" t="n">
        <v>1132.9342817</v>
      </c>
      <c r="DM120" s="141" t="n">
        <v>72.3298</v>
      </c>
      <c r="DN120" s="141" t="n">
        <v>128.102781</v>
      </c>
      <c r="DO120" s="141" t="n">
        <v>768.05</v>
      </c>
      <c r="DP120" s="141"/>
      <c r="DQ120" s="141" t="n">
        <v>145.425</v>
      </c>
      <c r="DR120" s="141" t="n">
        <v>18.9997793</v>
      </c>
      <c r="DS120" s="141" t="n">
        <v>316.0324575</v>
      </c>
      <c r="DT120" s="141" t="n">
        <v>216.9004011</v>
      </c>
      <c r="DU120" s="141" t="n">
        <v>69.1668</v>
      </c>
      <c r="DV120" s="141" t="n">
        <v>242.96955</v>
      </c>
      <c r="DW120" s="141"/>
      <c r="DX120" s="141" t="n">
        <v>0</v>
      </c>
      <c r="DY120" s="141" t="n">
        <v>78.8569</v>
      </c>
      <c r="DZ120" s="141" t="n">
        <v>113.4992678</v>
      </c>
      <c r="EA120" s="141" t="n">
        <v>0</v>
      </c>
      <c r="EB120" s="141" t="n">
        <v>14419.1728</v>
      </c>
      <c r="EC120" s="141" t="n">
        <v>235.3969517</v>
      </c>
      <c r="ED120" s="141" t="n">
        <v>4892.08114</v>
      </c>
      <c r="EE120" s="141" t="n">
        <v>170.2003602</v>
      </c>
      <c r="EF120" s="141" t="n">
        <v>0</v>
      </c>
      <c r="EG120" s="141" t="n">
        <v>1767.3006</v>
      </c>
      <c r="EH120" s="0"/>
      <c r="EI120" s="109" t="n">
        <f aca="false">ROUND(SUM(F120:EG120),5)</f>
        <v>161230.3493</v>
      </c>
      <c r="EK120" s="139" t="n">
        <v>12452.7</v>
      </c>
      <c r="EM120" s="140" t="n">
        <v>0</v>
      </c>
      <c r="EN120" s="140" t="n">
        <v>0</v>
      </c>
      <c r="EO120" s="140" t="n">
        <v>0</v>
      </c>
      <c r="EP120" s="140" t="n">
        <v>0</v>
      </c>
      <c r="EQ120" s="140" t="n">
        <v>0</v>
      </c>
      <c r="ER120" s="140" t="n">
        <v>0</v>
      </c>
      <c r="ES120" s="140" t="n">
        <v>0</v>
      </c>
      <c r="ET120" s="140" t="n">
        <v>0</v>
      </c>
      <c r="EU120" s="140" t="n">
        <v>0</v>
      </c>
      <c r="EV120" s="140" t="n">
        <v>0</v>
      </c>
      <c r="EW120" s="140" t="n">
        <v>0</v>
      </c>
      <c r="EX120" s="140" t="n">
        <v>0</v>
      </c>
      <c r="EY120" s="140" t="n">
        <v>0</v>
      </c>
      <c r="EZ120" s="140" t="n">
        <v>0</v>
      </c>
      <c r="FA120" s="140" t="n">
        <v>0</v>
      </c>
      <c r="FB120" s="140" t="n">
        <v>0</v>
      </c>
      <c r="FC120" s="140" t="n">
        <v>0</v>
      </c>
      <c r="FD120" s="140" t="n">
        <v>0</v>
      </c>
      <c r="FE120" s="140" t="n">
        <v>0</v>
      </c>
      <c r="FF120" s="140" t="n">
        <v>0</v>
      </c>
      <c r="FG120" s="140" t="n">
        <v>0</v>
      </c>
      <c r="FH120" s="140" t="n">
        <v>0</v>
      </c>
      <c r="FI120" s="140" t="n">
        <v>0</v>
      </c>
      <c r="FJ120" s="140" t="n">
        <v>0</v>
      </c>
      <c r="FK120" s="140" t="n">
        <v>0</v>
      </c>
      <c r="FL120" s="140" t="n">
        <v>0</v>
      </c>
      <c r="FM120" s="140" t="n">
        <v>0</v>
      </c>
      <c r="FN120" s="140" t="n">
        <v>0</v>
      </c>
      <c r="FO120" s="140" t="n">
        <v>0</v>
      </c>
      <c r="FP120" s="140" t="n">
        <v>0</v>
      </c>
      <c r="FQ120" s="140" t="n">
        <v>0</v>
      </c>
      <c r="FR120" s="140" t="n">
        <v>0</v>
      </c>
      <c r="FS120" s="140" t="n">
        <v>0</v>
      </c>
      <c r="FT120" s="140" t="n">
        <v>0</v>
      </c>
      <c r="FU120" s="140" t="n">
        <v>0</v>
      </c>
      <c r="FV120" s="140" t="n">
        <v>0</v>
      </c>
      <c r="FW120" s="140" t="n">
        <v>0</v>
      </c>
      <c r="FX120" s="140" t="n">
        <v>0</v>
      </c>
      <c r="FY120" s="140" t="n">
        <v>0</v>
      </c>
      <c r="FZ120" s="140" t="n">
        <v>0</v>
      </c>
      <c r="GA120" s="140" t="n">
        <v>0</v>
      </c>
      <c r="GB120" s="140" t="n">
        <v>0</v>
      </c>
      <c r="GC120" s="140" t="n">
        <v>0</v>
      </c>
      <c r="GD120" s="140" t="n">
        <v>0</v>
      </c>
      <c r="GE120" s="140" t="n">
        <v>0</v>
      </c>
      <c r="GF120" s="140" t="n">
        <v>0</v>
      </c>
      <c r="GG120" s="140" t="n">
        <v>0</v>
      </c>
      <c r="GH120" s="140" t="n">
        <v>0</v>
      </c>
      <c r="GI120" s="140" t="n">
        <v>0</v>
      </c>
      <c r="GJ120" s="140" t="n">
        <v>0</v>
      </c>
      <c r="GK120" s="140" t="n">
        <v>0</v>
      </c>
      <c r="GL120" s="140" t="n">
        <v>0</v>
      </c>
      <c r="GM120" s="140" t="n">
        <v>0</v>
      </c>
      <c r="GN120" s="140" t="n">
        <v>0</v>
      </c>
      <c r="GO120" s="140" t="n">
        <v>0</v>
      </c>
      <c r="GP120" s="140" t="n">
        <v>0</v>
      </c>
      <c r="GQ120" s="140" t="n">
        <v>0</v>
      </c>
      <c r="GR120" s="140" t="n">
        <v>0</v>
      </c>
      <c r="GS120" s="140" t="n">
        <v>0</v>
      </c>
      <c r="GT120" s="140" t="n">
        <v>0</v>
      </c>
      <c r="GU120" s="140" t="n">
        <v>0</v>
      </c>
      <c r="GV120" s="140" t="n">
        <v>0</v>
      </c>
      <c r="GW120" s="140" t="n">
        <v>0</v>
      </c>
      <c r="GX120" s="140" t="n">
        <v>0</v>
      </c>
      <c r="GY120" s="140" t="n">
        <v>0</v>
      </c>
      <c r="GZ120" s="140" t="n">
        <v>0</v>
      </c>
      <c r="HA120" s="140" t="n">
        <v>0</v>
      </c>
      <c r="HB120" s="140" t="n">
        <v>0</v>
      </c>
      <c r="HC120" s="140" t="n">
        <v>0</v>
      </c>
      <c r="HD120" s="140" t="n">
        <v>0</v>
      </c>
      <c r="HE120" s="140" t="n">
        <v>0</v>
      </c>
      <c r="HF120" s="140" t="n">
        <v>0</v>
      </c>
      <c r="HG120" s="140" t="n">
        <v>0</v>
      </c>
      <c r="HH120" s="140" t="n">
        <v>0</v>
      </c>
      <c r="HI120" s="140" t="n">
        <v>0</v>
      </c>
      <c r="HJ120" s="140" t="n">
        <v>0</v>
      </c>
      <c r="HK120" s="140" t="n">
        <v>0</v>
      </c>
      <c r="HL120" s="140" t="n">
        <v>0</v>
      </c>
      <c r="HM120" s="140" t="n">
        <v>0</v>
      </c>
      <c r="HN120" s="140" t="n">
        <v>0</v>
      </c>
      <c r="HO120" s="140" t="n">
        <v>0</v>
      </c>
      <c r="HP120" s="140" t="n">
        <v>0</v>
      </c>
      <c r="HQ120" s="140" t="n">
        <v>0</v>
      </c>
      <c r="HR120" s="140" t="n">
        <v>0</v>
      </c>
      <c r="HS120" s="140" t="n">
        <v>0</v>
      </c>
      <c r="HT120" s="140" t="n">
        <v>0</v>
      </c>
      <c r="HU120" s="140" t="n">
        <v>0</v>
      </c>
      <c r="HV120" s="140" t="n">
        <v>0</v>
      </c>
      <c r="HW120" s="140" t="n">
        <v>0</v>
      </c>
      <c r="HX120" s="140" t="n">
        <v>0</v>
      </c>
      <c r="HY120" s="140" t="n">
        <v>0</v>
      </c>
      <c r="HZ120" s="140" t="n">
        <v>0</v>
      </c>
      <c r="IA120" s="140" t="n">
        <v>0</v>
      </c>
      <c r="IB120" s="140" t="n">
        <v>0</v>
      </c>
      <c r="IC120" s="140" t="n">
        <v>0</v>
      </c>
      <c r="ID120" s="140" t="n">
        <v>0</v>
      </c>
      <c r="IE120" s="140" t="n">
        <v>0</v>
      </c>
      <c r="IF120" s="140" t="n">
        <v>0</v>
      </c>
      <c r="IG120" s="140" t="n">
        <v>0</v>
      </c>
      <c r="IH120" s="140" t="n">
        <v>0</v>
      </c>
      <c r="II120" s="140" t="n">
        <v>0</v>
      </c>
      <c r="IJ120" s="140" t="n">
        <v>0</v>
      </c>
      <c r="IK120" s="140" t="n">
        <v>0</v>
      </c>
      <c r="IL120" s="140" t="n">
        <v>0</v>
      </c>
      <c r="IM120" s="140" t="n">
        <v>0</v>
      </c>
      <c r="IN120" s="140" t="n">
        <v>0</v>
      </c>
      <c r="IO120" s="140" t="n">
        <v>0</v>
      </c>
      <c r="IP120" s="140" t="n">
        <v>0</v>
      </c>
      <c r="IQ120" s="140" t="n">
        <v>0</v>
      </c>
      <c r="IR120" s="140" t="n">
        <v>0</v>
      </c>
      <c r="IS120" s="140" t="n">
        <v>0</v>
      </c>
      <c r="IT120" s="140" t="n">
        <v>0</v>
      </c>
      <c r="IU120" s="140" t="n">
        <v>0</v>
      </c>
      <c r="IV120" s="140" t="n">
        <v>0</v>
      </c>
      <c r="IW120" s="140" t="n">
        <v>0</v>
      </c>
      <c r="IX120" s="140" t="n">
        <v>0</v>
      </c>
      <c r="IY120" s="140" t="n">
        <v>0</v>
      </c>
      <c r="IZ120" s="140" t="n">
        <v>0</v>
      </c>
      <c r="JA120" s="140" t="n">
        <v>0</v>
      </c>
      <c r="JB120" s="140" t="n">
        <v>0</v>
      </c>
      <c r="JC120" s="140" t="n">
        <v>0</v>
      </c>
      <c r="JD120" s="140" t="n">
        <v>0</v>
      </c>
      <c r="JE120" s="140" t="n">
        <v>0</v>
      </c>
      <c r="JF120" s="140" t="n">
        <v>0</v>
      </c>
      <c r="JG120" s="140" t="n">
        <v>0</v>
      </c>
      <c r="JH120" s="140" t="n">
        <v>0</v>
      </c>
      <c r="JI120" s="140" t="n">
        <v>0</v>
      </c>
      <c r="JJ120" s="140" t="n">
        <v>0</v>
      </c>
      <c r="JK120" s="140" t="n">
        <v>0</v>
      </c>
      <c r="JL120" s="140" t="n">
        <v>0</v>
      </c>
      <c r="JM120" s="140" t="n">
        <v>0</v>
      </c>
      <c r="JN120" s="140" t="n">
        <v>0</v>
      </c>
      <c r="JO120" s="140" t="n">
        <v>0</v>
      </c>
      <c r="JP120" s="140" t="n">
        <v>0</v>
      </c>
    </row>
    <row r="121" customFormat="false" ht="14.9" hidden="false" customHeight="false" outlineLevel="0" collapsed="false">
      <c r="A121" s="76"/>
      <c r="B121" s="76"/>
      <c r="C121" s="76"/>
      <c r="D121" s="76"/>
      <c r="E121" s="76" t="s">
        <v>155</v>
      </c>
      <c r="F121" s="141"/>
      <c r="G121" s="141"/>
      <c r="H121" s="141"/>
      <c r="I121" s="141"/>
      <c r="J121" s="141"/>
      <c r="K121" s="141"/>
      <c r="L121" s="141"/>
      <c r="M121" s="141"/>
      <c r="N121" s="141"/>
      <c r="O121" s="141"/>
      <c r="P121" s="141"/>
      <c r="Q121" s="141"/>
      <c r="R121" s="141"/>
      <c r="S121" s="141"/>
      <c r="T121" s="141"/>
      <c r="U121" s="141"/>
      <c r="V121" s="141"/>
      <c r="W121" s="141"/>
      <c r="X121" s="141"/>
      <c r="Y121" s="141"/>
      <c r="Z121" s="141"/>
      <c r="AA121" s="141"/>
      <c r="AB121" s="141"/>
      <c r="AC121" s="141"/>
      <c r="AD121" s="141"/>
      <c r="AE121" s="141"/>
      <c r="AF121" s="141"/>
      <c r="AG121" s="141"/>
      <c r="AH121" s="141"/>
      <c r="AI121" s="141"/>
      <c r="AJ121" s="141"/>
      <c r="AK121" s="141"/>
      <c r="AL121" s="141"/>
      <c r="AM121" s="141"/>
      <c r="AN121" s="141"/>
      <c r="AO121" s="141"/>
      <c r="AP121" s="141"/>
      <c r="AQ121" s="141"/>
      <c r="AR121" s="141"/>
      <c r="AS121" s="141"/>
      <c r="AT121" s="141"/>
      <c r="AU121" s="141"/>
      <c r="AV121" s="141"/>
      <c r="AW121" s="141"/>
      <c r="AX121" s="141"/>
      <c r="AY121" s="141"/>
      <c r="AZ121" s="141"/>
      <c r="BA121" s="141"/>
      <c r="BB121" s="141"/>
      <c r="BC121" s="141"/>
      <c r="BD121" s="141"/>
      <c r="BE121" s="141"/>
      <c r="BF121" s="141"/>
      <c r="BG121" s="141"/>
      <c r="BH121" s="141"/>
      <c r="BI121" s="141"/>
      <c r="BJ121" s="141"/>
      <c r="BK121" s="141"/>
      <c r="BL121" s="141"/>
      <c r="BM121" s="141"/>
      <c r="BN121" s="141"/>
      <c r="BO121" s="141"/>
      <c r="BP121" s="141"/>
      <c r="BQ121" s="141"/>
      <c r="BR121" s="141"/>
      <c r="BS121" s="141"/>
      <c r="BT121" s="141"/>
      <c r="BU121" s="141"/>
      <c r="BV121" s="141"/>
      <c r="BW121" s="141"/>
      <c r="BX121" s="141"/>
      <c r="BY121" s="141"/>
      <c r="BZ121" s="141"/>
      <c r="CA121" s="141"/>
      <c r="CB121" s="141"/>
      <c r="CC121" s="141"/>
      <c r="CD121" s="141"/>
      <c r="CE121" s="141"/>
      <c r="CF121" s="141"/>
      <c r="CG121" s="141"/>
      <c r="CH121" s="141"/>
      <c r="CI121" s="141"/>
      <c r="CJ121" s="141"/>
      <c r="CK121" s="141"/>
      <c r="CL121" s="141"/>
      <c r="CM121" s="141"/>
      <c r="CN121" s="141"/>
      <c r="CO121" s="141"/>
      <c r="CP121" s="141"/>
      <c r="CQ121" s="141"/>
      <c r="CR121" s="141"/>
      <c r="CS121" s="141"/>
      <c r="CT121" s="141"/>
      <c r="CU121" s="141"/>
      <c r="CV121" s="141"/>
      <c r="CW121" s="141"/>
      <c r="CX121" s="141"/>
      <c r="CY121" s="141"/>
      <c r="CZ121" s="141"/>
      <c r="DA121" s="141"/>
      <c r="DB121" s="141"/>
      <c r="DC121" s="141"/>
      <c r="DD121" s="141"/>
      <c r="DE121" s="141"/>
      <c r="DF121" s="141"/>
      <c r="DG121" s="141"/>
      <c r="DH121" s="141"/>
      <c r="DI121" s="141"/>
      <c r="DJ121" s="141"/>
      <c r="DK121" s="141"/>
      <c r="DL121" s="141"/>
      <c r="DM121" s="141"/>
      <c r="DN121" s="141"/>
      <c r="DO121" s="141"/>
      <c r="DP121" s="141"/>
      <c r="DQ121" s="141"/>
      <c r="DR121" s="141"/>
      <c r="DS121" s="141"/>
      <c r="DT121" s="141"/>
      <c r="DU121" s="141"/>
      <c r="DV121" s="141"/>
      <c r="DW121" s="141"/>
      <c r="DX121" s="141"/>
      <c r="DY121" s="141"/>
      <c r="DZ121" s="141"/>
      <c r="EA121" s="141"/>
      <c r="EB121" s="141"/>
      <c r="EC121" s="141"/>
      <c r="ED121" s="141"/>
      <c r="EE121" s="141"/>
      <c r="EF121" s="141"/>
      <c r="EG121" s="141"/>
      <c r="EH121" s="0"/>
      <c r="EI121" s="109" t="n">
        <f aca="false">ROUND(SUM(F121:EG121),5)</f>
        <v>0</v>
      </c>
      <c r="EK121" s="139" t="n">
        <v>38745</v>
      </c>
      <c r="EM121" s="140" t="n">
        <v>0</v>
      </c>
      <c r="EN121" s="140" t="n">
        <v>0</v>
      </c>
      <c r="EO121" s="140" t="n">
        <v>0</v>
      </c>
      <c r="EP121" s="140" t="n">
        <v>0</v>
      </c>
      <c r="EQ121" s="140" t="n">
        <v>0</v>
      </c>
      <c r="ER121" s="140" t="n">
        <v>0</v>
      </c>
      <c r="ES121" s="140" t="n">
        <v>0</v>
      </c>
      <c r="ET121" s="140" t="n">
        <v>0</v>
      </c>
      <c r="EU121" s="140" t="n">
        <v>0</v>
      </c>
      <c r="EV121" s="140" t="n">
        <v>0</v>
      </c>
      <c r="EW121" s="140" t="n">
        <v>0</v>
      </c>
      <c r="EX121" s="140" t="n">
        <v>0</v>
      </c>
      <c r="EY121" s="140" t="n">
        <v>0</v>
      </c>
      <c r="EZ121" s="140" t="n">
        <v>0</v>
      </c>
      <c r="FA121" s="140" t="n">
        <v>0</v>
      </c>
      <c r="FB121" s="140" t="n">
        <v>0</v>
      </c>
      <c r="FC121" s="140" t="n">
        <v>0</v>
      </c>
      <c r="FD121" s="140" t="n">
        <v>0</v>
      </c>
      <c r="FE121" s="140" t="n">
        <v>0</v>
      </c>
      <c r="FF121" s="140" t="n">
        <v>0</v>
      </c>
      <c r="FG121" s="140" t="n">
        <v>0</v>
      </c>
      <c r="FH121" s="140" t="n">
        <v>0</v>
      </c>
      <c r="FI121" s="140" t="n">
        <v>0</v>
      </c>
      <c r="FJ121" s="140" t="n">
        <v>0</v>
      </c>
      <c r="FK121" s="140" t="n">
        <v>0</v>
      </c>
      <c r="FL121" s="140" t="n">
        <v>0</v>
      </c>
      <c r="FM121" s="140" t="n">
        <v>0</v>
      </c>
      <c r="FN121" s="140" t="n">
        <v>0</v>
      </c>
      <c r="FO121" s="140" t="n">
        <v>0</v>
      </c>
      <c r="FP121" s="140" t="n">
        <v>0</v>
      </c>
      <c r="FQ121" s="140" t="n">
        <v>0</v>
      </c>
      <c r="FR121" s="140" t="n">
        <v>0</v>
      </c>
      <c r="FS121" s="140" t="n">
        <v>0</v>
      </c>
      <c r="FT121" s="140" t="n">
        <v>0</v>
      </c>
      <c r="FU121" s="140" t="n">
        <v>0</v>
      </c>
      <c r="FV121" s="140" t="n">
        <v>0</v>
      </c>
      <c r="FW121" s="140" t="n">
        <v>0</v>
      </c>
      <c r="FX121" s="140" t="n">
        <v>0</v>
      </c>
      <c r="FY121" s="140" t="n">
        <v>0</v>
      </c>
      <c r="FZ121" s="140" t="n">
        <v>0</v>
      </c>
      <c r="GA121" s="140" t="n">
        <v>0</v>
      </c>
      <c r="GB121" s="140" t="n">
        <v>0</v>
      </c>
      <c r="GC121" s="140" t="n">
        <v>0</v>
      </c>
      <c r="GD121" s="140" t="n">
        <v>0</v>
      </c>
      <c r="GE121" s="140" t="n">
        <v>0</v>
      </c>
      <c r="GF121" s="140" t="n">
        <v>0</v>
      </c>
      <c r="GG121" s="140" t="n">
        <v>0</v>
      </c>
      <c r="GH121" s="140" t="n">
        <v>0</v>
      </c>
      <c r="GI121" s="140" t="n">
        <v>0</v>
      </c>
      <c r="GJ121" s="140" t="n">
        <v>0</v>
      </c>
      <c r="GK121" s="140" t="n">
        <v>0</v>
      </c>
      <c r="GL121" s="140" t="n">
        <v>0</v>
      </c>
      <c r="GM121" s="140" t="n">
        <v>0</v>
      </c>
      <c r="GN121" s="140" t="n">
        <v>0</v>
      </c>
      <c r="GO121" s="140" t="n">
        <v>0</v>
      </c>
      <c r="GP121" s="140" t="n">
        <v>0</v>
      </c>
      <c r="GQ121" s="140" t="n">
        <v>0</v>
      </c>
      <c r="GR121" s="140" t="n">
        <v>0</v>
      </c>
      <c r="GS121" s="140" t="n">
        <v>0</v>
      </c>
      <c r="GT121" s="140" t="n">
        <v>0</v>
      </c>
      <c r="GU121" s="140" t="n">
        <v>0</v>
      </c>
      <c r="GV121" s="140" t="n">
        <v>0</v>
      </c>
      <c r="GW121" s="140" t="n">
        <v>0</v>
      </c>
      <c r="GX121" s="140" t="n">
        <v>0</v>
      </c>
      <c r="GY121" s="140" t="n">
        <v>0</v>
      </c>
      <c r="GZ121" s="140" t="n">
        <v>0</v>
      </c>
      <c r="HA121" s="140" t="n">
        <v>0</v>
      </c>
      <c r="HB121" s="140" t="n">
        <v>0</v>
      </c>
      <c r="HC121" s="140" t="n">
        <v>0</v>
      </c>
      <c r="HD121" s="140" t="n">
        <v>0</v>
      </c>
      <c r="HE121" s="140" t="n">
        <v>0</v>
      </c>
      <c r="HF121" s="140" t="n">
        <v>0</v>
      </c>
      <c r="HG121" s="140" t="n">
        <v>0</v>
      </c>
      <c r="HH121" s="140" t="n">
        <v>0</v>
      </c>
      <c r="HI121" s="140" t="n">
        <v>0</v>
      </c>
      <c r="HJ121" s="140" t="n">
        <v>0</v>
      </c>
      <c r="HK121" s="140" t="n">
        <v>0</v>
      </c>
      <c r="HL121" s="140" t="n">
        <v>0</v>
      </c>
      <c r="HM121" s="140" t="n">
        <v>0</v>
      </c>
      <c r="HN121" s="140" t="n">
        <v>0</v>
      </c>
      <c r="HO121" s="140" t="n">
        <v>0</v>
      </c>
      <c r="HP121" s="140" t="n">
        <v>0</v>
      </c>
      <c r="HQ121" s="140" t="n">
        <v>0</v>
      </c>
      <c r="HR121" s="140" t="n">
        <v>0</v>
      </c>
      <c r="HS121" s="140" t="n">
        <v>0</v>
      </c>
      <c r="HT121" s="140" t="n">
        <v>0</v>
      </c>
      <c r="HU121" s="140" t="n">
        <v>0</v>
      </c>
      <c r="HV121" s="140" t="n">
        <v>0</v>
      </c>
      <c r="HW121" s="140" t="n">
        <v>0</v>
      </c>
      <c r="HX121" s="140" t="n">
        <v>0</v>
      </c>
      <c r="HY121" s="140" t="n">
        <v>0</v>
      </c>
      <c r="HZ121" s="140" t="n">
        <v>0</v>
      </c>
      <c r="IA121" s="140" t="n">
        <v>0</v>
      </c>
      <c r="IB121" s="140" t="n">
        <v>0</v>
      </c>
      <c r="IC121" s="140" t="n">
        <v>0</v>
      </c>
      <c r="ID121" s="140" t="n">
        <v>0</v>
      </c>
      <c r="IE121" s="140" t="n">
        <v>0</v>
      </c>
      <c r="IF121" s="140" t="n">
        <v>0</v>
      </c>
      <c r="IG121" s="140" t="n">
        <v>0</v>
      </c>
      <c r="IH121" s="140" t="n">
        <v>0</v>
      </c>
      <c r="II121" s="140" t="n">
        <v>0</v>
      </c>
      <c r="IJ121" s="140" t="n">
        <v>0</v>
      </c>
      <c r="IK121" s="140" t="n">
        <v>0</v>
      </c>
      <c r="IL121" s="140" t="n">
        <v>0</v>
      </c>
      <c r="IM121" s="140" t="n">
        <v>0</v>
      </c>
      <c r="IN121" s="140" t="n">
        <v>0</v>
      </c>
      <c r="IO121" s="140" t="n">
        <v>0</v>
      </c>
      <c r="IP121" s="140" t="n">
        <v>0</v>
      </c>
      <c r="IQ121" s="140" t="n">
        <v>0</v>
      </c>
      <c r="IR121" s="140" t="n">
        <v>0</v>
      </c>
      <c r="IS121" s="140" t="n">
        <v>0</v>
      </c>
      <c r="IT121" s="140" t="n">
        <v>0</v>
      </c>
      <c r="IU121" s="140" t="n">
        <v>0</v>
      </c>
      <c r="IV121" s="140" t="n">
        <v>0</v>
      </c>
      <c r="IW121" s="140" t="n">
        <v>0</v>
      </c>
      <c r="IX121" s="140" t="n">
        <v>0</v>
      </c>
      <c r="IY121" s="140" t="n">
        <v>0</v>
      </c>
      <c r="IZ121" s="140" t="n">
        <v>0</v>
      </c>
      <c r="JA121" s="140" t="n">
        <v>0</v>
      </c>
      <c r="JB121" s="140" t="n">
        <v>0</v>
      </c>
      <c r="JC121" s="140" t="n">
        <v>0</v>
      </c>
      <c r="JD121" s="140" t="n">
        <v>0</v>
      </c>
      <c r="JE121" s="140" t="n">
        <v>0</v>
      </c>
      <c r="JF121" s="140" t="n">
        <v>0</v>
      </c>
      <c r="JG121" s="140" t="n">
        <v>0</v>
      </c>
      <c r="JH121" s="140" t="n">
        <v>0</v>
      </c>
      <c r="JI121" s="140" t="n">
        <v>0</v>
      </c>
      <c r="JJ121" s="140" t="n">
        <v>0</v>
      </c>
      <c r="JK121" s="140" t="n">
        <v>0</v>
      </c>
      <c r="JL121" s="140" t="n">
        <v>0</v>
      </c>
      <c r="JM121" s="140" t="n">
        <v>0</v>
      </c>
      <c r="JN121" s="140" t="n">
        <v>0</v>
      </c>
      <c r="JO121" s="140" t="n">
        <v>0</v>
      </c>
      <c r="JP121" s="140" t="n">
        <v>0</v>
      </c>
    </row>
    <row r="122" customFormat="false" ht="14.9" hidden="false" customHeight="false" outlineLevel="0" collapsed="false">
      <c r="A122" s="76"/>
      <c r="B122" s="76"/>
      <c r="C122" s="76"/>
      <c r="D122" s="76"/>
      <c r="E122" s="76" t="s">
        <v>141</v>
      </c>
      <c r="F122" s="141" t="n">
        <v>0</v>
      </c>
      <c r="G122" s="141" t="n">
        <v>0</v>
      </c>
      <c r="H122" s="141" t="n">
        <v>0</v>
      </c>
      <c r="I122" s="141" t="n">
        <v>0</v>
      </c>
      <c r="J122" s="141" t="n">
        <v>0</v>
      </c>
      <c r="K122" s="141" t="n">
        <v>0</v>
      </c>
      <c r="L122" s="141" t="n">
        <v>0</v>
      </c>
      <c r="M122" s="141" t="n">
        <v>0</v>
      </c>
      <c r="N122" s="141" t="n">
        <v>0</v>
      </c>
      <c r="O122" s="141" t="n">
        <v>0</v>
      </c>
      <c r="P122" s="141" t="n">
        <v>0</v>
      </c>
      <c r="Q122" s="141" t="n">
        <v>0</v>
      </c>
      <c r="R122" s="141" t="n">
        <v>0</v>
      </c>
      <c r="S122" s="141" t="n">
        <v>0</v>
      </c>
      <c r="T122" s="141"/>
      <c r="U122" s="141" t="n">
        <v>0</v>
      </c>
      <c r="V122" s="141"/>
      <c r="W122" s="141" t="n">
        <v>0</v>
      </c>
      <c r="X122" s="141"/>
      <c r="Y122" s="141" t="n">
        <v>0</v>
      </c>
      <c r="Z122" s="141" t="n">
        <v>0</v>
      </c>
      <c r="AA122" s="141" t="n">
        <v>0</v>
      </c>
      <c r="AB122" s="141" t="n">
        <v>0</v>
      </c>
      <c r="AC122" s="141" t="n">
        <v>0</v>
      </c>
      <c r="AD122" s="141" t="n">
        <v>0</v>
      </c>
      <c r="AE122" s="141" t="n">
        <v>0</v>
      </c>
      <c r="AF122" s="141" t="n">
        <v>0</v>
      </c>
      <c r="AG122" s="141" t="n">
        <v>0</v>
      </c>
      <c r="AH122" s="141" t="n">
        <v>0</v>
      </c>
      <c r="AI122" s="141" t="n">
        <v>0</v>
      </c>
      <c r="AJ122" s="141" t="n">
        <v>0</v>
      </c>
      <c r="AK122" s="141" t="n">
        <v>0</v>
      </c>
      <c r="AL122" s="141" t="n">
        <v>0</v>
      </c>
      <c r="AM122" s="141" t="n">
        <v>0</v>
      </c>
      <c r="AN122" s="141" t="n">
        <v>0</v>
      </c>
      <c r="AO122" s="141" t="n">
        <v>0</v>
      </c>
      <c r="AP122" s="141" t="n">
        <v>0</v>
      </c>
      <c r="AQ122" s="141" t="n">
        <v>0</v>
      </c>
      <c r="AR122" s="141" t="n">
        <v>0</v>
      </c>
      <c r="AS122" s="141" t="n">
        <v>0</v>
      </c>
      <c r="AT122" s="141" t="n">
        <v>0</v>
      </c>
      <c r="AU122" s="141" t="n">
        <v>0</v>
      </c>
      <c r="AV122" s="141" t="n">
        <v>0</v>
      </c>
      <c r="AW122" s="141" t="n">
        <v>0</v>
      </c>
      <c r="AX122" s="141" t="n">
        <v>0</v>
      </c>
      <c r="AY122" s="141" t="n">
        <v>0</v>
      </c>
      <c r="AZ122" s="141" t="n">
        <v>0</v>
      </c>
      <c r="BA122" s="141" t="n">
        <v>0</v>
      </c>
      <c r="BB122" s="141" t="n">
        <v>0</v>
      </c>
      <c r="BC122" s="141" t="n">
        <v>0</v>
      </c>
      <c r="BD122" s="141" t="n">
        <v>0</v>
      </c>
      <c r="BE122" s="141" t="n">
        <v>0</v>
      </c>
      <c r="BF122" s="141" t="n">
        <v>0</v>
      </c>
      <c r="BG122" s="141" t="n">
        <v>0</v>
      </c>
      <c r="BH122" s="141" t="n">
        <v>0</v>
      </c>
      <c r="BI122" s="141" t="n">
        <v>0</v>
      </c>
      <c r="BJ122" s="141" t="n">
        <v>0</v>
      </c>
      <c r="BK122" s="141" t="n">
        <v>0</v>
      </c>
      <c r="BL122" s="141" t="n">
        <v>0</v>
      </c>
      <c r="BM122" s="141" t="n">
        <v>0</v>
      </c>
      <c r="BN122" s="141" t="n">
        <v>0</v>
      </c>
      <c r="BO122" s="141" t="n">
        <v>0</v>
      </c>
      <c r="BP122" s="141" t="n">
        <v>0</v>
      </c>
      <c r="BQ122" s="141" t="n">
        <v>0</v>
      </c>
      <c r="BR122" s="141" t="n">
        <v>0</v>
      </c>
      <c r="BS122" s="141" t="n">
        <v>0</v>
      </c>
      <c r="BT122" s="141" t="n">
        <v>0</v>
      </c>
      <c r="BU122" s="141" t="n">
        <v>0</v>
      </c>
      <c r="BV122" s="141" t="n">
        <v>0</v>
      </c>
      <c r="BW122" s="141" t="n">
        <v>0</v>
      </c>
      <c r="BX122" s="141" t="n">
        <v>0</v>
      </c>
      <c r="BY122" s="141" t="n">
        <v>0</v>
      </c>
      <c r="BZ122" s="141" t="n">
        <v>0</v>
      </c>
      <c r="CA122" s="141" t="n">
        <v>0</v>
      </c>
      <c r="CB122" s="141" t="n">
        <v>0</v>
      </c>
      <c r="CC122" s="141" t="n">
        <v>0</v>
      </c>
      <c r="CD122" s="141" t="n">
        <v>0</v>
      </c>
      <c r="CE122" s="141" t="n">
        <v>0</v>
      </c>
      <c r="CF122" s="141" t="n">
        <v>0</v>
      </c>
      <c r="CG122" s="141" t="n">
        <v>0</v>
      </c>
      <c r="CH122" s="141" t="n">
        <v>0</v>
      </c>
      <c r="CI122" s="141" t="n">
        <v>0</v>
      </c>
      <c r="CJ122" s="141" t="n">
        <v>0</v>
      </c>
      <c r="CK122" s="141" t="n">
        <v>0</v>
      </c>
      <c r="CL122" s="141"/>
      <c r="CM122" s="141" t="n">
        <v>0</v>
      </c>
      <c r="CN122" s="141" t="n">
        <v>0</v>
      </c>
      <c r="CO122" s="141" t="n">
        <v>0</v>
      </c>
      <c r="CP122" s="141" t="n">
        <v>0</v>
      </c>
      <c r="CQ122" s="141" t="n">
        <v>0</v>
      </c>
      <c r="CR122" s="141" t="n">
        <v>0</v>
      </c>
      <c r="CS122" s="141" t="n">
        <v>0</v>
      </c>
      <c r="CT122" s="141" t="n">
        <v>0</v>
      </c>
      <c r="CU122" s="141" t="n">
        <v>0</v>
      </c>
      <c r="CV122" s="141" t="n">
        <v>0</v>
      </c>
      <c r="CW122" s="141" t="n">
        <v>0</v>
      </c>
      <c r="CX122" s="141" t="n">
        <v>0</v>
      </c>
      <c r="CY122" s="141" t="n">
        <v>0</v>
      </c>
      <c r="CZ122" s="141" t="n">
        <v>0</v>
      </c>
      <c r="DA122" s="141" t="n">
        <v>0</v>
      </c>
      <c r="DB122" s="141" t="n">
        <v>0</v>
      </c>
      <c r="DC122" s="141" t="n">
        <v>0</v>
      </c>
      <c r="DD122" s="141" t="n">
        <v>0</v>
      </c>
      <c r="DE122" s="141" t="n">
        <v>0</v>
      </c>
      <c r="DF122" s="141" t="n">
        <v>0</v>
      </c>
      <c r="DG122" s="141" t="n">
        <v>0</v>
      </c>
      <c r="DH122" s="141" t="n">
        <v>0</v>
      </c>
      <c r="DI122" s="141" t="n">
        <v>0</v>
      </c>
      <c r="DJ122" s="141" t="n">
        <v>0</v>
      </c>
      <c r="DK122" s="141" t="n">
        <v>0</v>
      </c>
      <c r="DL122" s="141" t="n">
        <v>0</v>
      </c>
      <c r="DM122" s="141" t="n">
        <v>0</v>
      </c>
      <c r="DN122" s="141" t="n">
        <v>0</v>
      </c>
      <c r="DO122" s="141" t="n">
        <v>0</v>
      </c>
      <c r="DP122" s="141"/>
      <c r="DQ122" s="141" t="n">
        <v>0</v>
      </c>
      <c r="DR122" s="141" t="n">
        <v>0</v>
      </c>
      <c r="DS122" s="141" t="n">
        <v>0</v>
      </c>
      <c r="DT122" s="141" t="n">
        <v>0</v>
      </c>
      <c r="DU122" s="141" t="n">
        <v>0</v>
      </c>
      <c r="DV122" s="141" t="n">
        <v>0</v>
      </c>
      <c r="DW122" s="141"/>
      <c r="DX122" s="141" t="n">
        <v>0</v>
      </c>
      <c r="DY122" s="141" t="n">
        <v>0</v>
      </c>
      <c r="DZ122" s="141" t="n">
        <v>0</v>
      </c>
      <c r="EA122" s="141" t="n">
        <v>0</v>
      </c>
      <c r="EB122" s="141" t="n">
        <v>0</v>
      </c>
      <c r="EC122" s="141" t="n">
        <v>0</v>
      </c>
      <c r="ED122" s="141" t="n">
        <v>0</v>
      </c>
      <c r="EE122" s="141" t="n">
        <v>0</v>
      </c>
      <c r="EF122" s="141" t="n">
        <v>0</v>
      </c>
      <c r="EG122" s="141" t="n">
        <v>0</v>
      </c>
      <c r="EH122" s="0"/>
      <c r="EI122" s="109" t="n">
        <f aca="false">ROUND(SUM(F122:EG122),5)</f>
        <v>0</v>
      </c>
      <c r="EK122" s="139" t="n">
        <v>4930</v>
      </c>
      <c r="EM122" s="140" t="n">
        <v>0</v>
      </c>
      <c r="EN122" s="140" t="n">
        <v>0</v>
      </c>
      <c r="EO122" s="140" t="n">
        <v>0</v>
      </c>
      <c r="EP122" s="140" t="n">
        <v>0</v>
      </c>
      <c r="EQ122" s="140" t="n">
        <v>0</v>
      </c>
      <c r="ER122" s="140" t="n">
        <v>0</v>
      </c>
      <c r="ES122" s="140" t="n">
        <v>0</v>
      </c>
      <c r="ET122" s="140" t="n">
        <v>0</v>
      </c>
      <c r="EU122" s="140" t="n">
        <v>0</v>
      </c>
      <c r="EV122" s="140" t="n">
        <v>0</v>
      </c>
      <c r="EW122" s="140" t="n">
        <v>0</v>
      </c>
      <c r="EX122" s="140" t="n">
        <v>0</v>
      </c>
      <c r="EY122" s="140" t="n">
        <v>0</v>
      </c>
      <c r="EZ122" s="140" t="n">
        <v>0</v>
      </c>
      <c r="FA122" s="140" t="n">
        <v>0</v>
      </c>
      <c r="FB122" s="140" t="n">
        <v>0</v>
      </c>
      <c r="FC122" s="140" t="n">
        <v>0</v>
      </c>
      <c r="FD122" s="140" t="n">
        <v>0</v>
      </c>
      <c r="FE122" s="140" t="n">
        <v>0</v>
      </c>
      <c r="FF122" s="140" t="n">
        <v>0</v>
      </c>
      <c r="FG122" s="140" t="n">
        <v>0</v>
      </c>
      <c r="FH122" s="140" t="n">
        <v>0</v>
      </c>
      <c r="FI122" s="140" t="n">
        <v>0</v>
      </c>
      <c r="FJ122" s="140" t="n">
        <v>0</v>
      </c>
      <c r="FK122" s="140" t="n">
        <v>0</v>
      </c>
      <c r="FL122" s="140" t="n">
        <v>0</v>
      </c>
      <c r="FM122" s="140" t="n">
        <v>0</v>
      </c>
      <c r="FN122" s="140" t="n">
        <v>0</v>
      </c>
      <c r="FO122" s="140" t="n">
        <v>0</v>
      </c>
      <c r="FP122" s="140" t="n">
        <v>0</v>
      </c>
      <c r="FQ122" s="140" t="n">
        <v>0</v>
      </c>
      <c r="FR122" s="140" t="n">
        <v>0</v>
      </c>
      <c r="FS122" s="140" t="n">
        <v>0</v>
      </c>
      <c r="FT122" s="140" t="n">
        <v>0</v>
      </c>
      <c r="FU122" s="140" t="n">
        <v>0</v>
      </c>
      <c r="FV122" s="140" t="n">
        <v>0</v>
      </c>
      <c r="FW122" s="140" t="n">
        <v>0</v>
      </c>
      <c r="FX122" s="140" t="n">
        <v>0</v>
      </c>
      <c r="FY122" s="140" t="n">
        <v>0</v>
      </c>
      <c r="FZ122" s="140" t="n">
        <v>0</v>
      </c>
      <c r="GA122" s="140" t="n">
        <v>0</v>
      </c>
      <c r="GB122" s="140" t="n">
        <v>0</v>
      </c>
      <c r="GC122" s="140" t="n">
        <v>0</v>
      </c>
      <c r="GD122" s="140" t="n">
        <v>0</v>
      </c>
      <c r="GE122" s="140" t="n">
        <v>0</v>
      </c>
      <c r="GF122" s="140" t="n">
        <v>0</v>
      </c>
      <c r="GG122" s="140" t="n">
        <v>0</v>
      </c>
      <c r="GH122" s="140" t="n">
        <v>0</v>
      </c>
      <c r="GI122" s="140" t="n">
        <v>0</v>
      </c>
      <c r="GJ122" s="140" t="n">
        <v>0</v>
      </c>
      <c r="GK122" s="140" t="n">
        <v>0</v>
      </c>
      <c r="GL122" s="140" t="n">
        <v>0</v>
      </c>
      <c r="GM122" s="140" t="n">
        <v>0</v>
      </c>
      <c r="GN122" s="140" t="n">
        <v>0</v>
      </c>
      <c r="GO122" s="140" t="n">
        <v>0</v>
      </c>
      <c r="GP122" s="140" t="n">
        <v>0</v>
      </c>
      <c r="GQ122" s="140" t="n">
        <v>0</v>
      </c>
      <c r="GR122" s="140" t="n">
        <v>0</v>
      </c>
      <c r="GS122" s="140" t="n">
        <v>0</v>
      </c>
      <c r="GT122" s="140" t="n">
        <v>0</v>
      </c>
      <c r="GU122" s="140" t="n">
        <v>0</v>
      </c>
      <c r="GV122" s="140" t="n">
        <v>0</v>
      </c>
      <c r="GW122" s="140" t="n">
        <v>0</v>
      </c>
      <c r="GX122" s="140" t="n">
        <v>0</v>
      </c>
      <c r="GY122" s="140" t="n">
        <v>0</v>
      </c>
      <c r="GZ122" s="140" t="n">
        <v>0</v>
      </c>
      <c r="HA122" s="140" t="n">
        <v>0</v>
      </c>
      <c r="HB122" s="140" t="n">
        <v>0</v>
      </c>
      <c r="HC122" s="140" t="n">
        <v>0</v>
      </c>
      <c r="HD122" s="140" t="n">
        <v>0</v>
      </c>
      <c r="HE122" s="140" t="n">
        <v>0</v>
      </c>
      <c r="HF122" s="140" t="n">
        <v>0</v>
      </c>
      <c r="HG122" s="140" t="n">
        <v>0</v>
      </c>
      <c r="HH122" s="140" t="n">
        <v>0</v>
      </c>
      <c r="HI122" s="140" t="n">
        <v>0</v>
      </c>
      <c r="HJ122" s="140" t="n">
        <v>0</v>
      </c>
      <c r="HK122" s="140" t="n">
        <v>0</v>
      </c>
      <c r="HL122" s="140" t="n">
        <v>0</v>
      </c>
      <c r="HM122" s="140" t="n">
        <v>0</v>
      </c>
      <c r="HN122" s="140" t="n">
        <v>0</v>
      </c>
      <c r="HO122" s="140" t="n">
        <v>0</v>
      </c>
      <c r="HP122" s="140" t="n">
        <v>0</v>
      </c>
      <c r="HQ122" s="140" t="n">
        <v>0</v>
      </c>
      <c r="HR122" s="140" t="n">
        <v>0</v>
      </c>
      <c r="HS122" s="140" t="n">
        <v>0</v>
      </c>
      <c r="HT122" s="140" t="n">
        <v>0</v>
      </c>
      <c r="HU122" s="140" t="n">
        <v>0</v>
      </c>
      <c r="HV122" s="140" t="n">
        <v>0</v>
      </c>
      <c r="HW122" s="140" t="n">
        <v>0</v>
      </c>
      <c r="HX122" s="140" t="n">
        <v>0</v>
      </c>
      <c r="HY122" s="140" t="n">
        <v>0</v>
      </c>
      <c r="HZ122" s="140" t="n">
        <v>0</v>
      </c>
      <c r="IA122" s="140" t="n">
        <v>0</v>
      </c>
      <c r="IB122" s="140" t="n">
        <v>0</v>
      </c>
      <c r="IC122" s="140" t="n">
        <v>0</v>
      </c>
      <c r="ID122" s="140" t="n">
        <v>0</v>
      </c>
      <c r="IE122" s="140" t="n">
        <v>0</v>
      </c>
      <c r="IF122" s="140" t="n">
        <v>0</v>
      </c>
      <c r="IG122" s="140" t="n">
        <v>0</v>
      </c>
      <c r="IH122" s="140" t="n">
        <v>0</v>
      </c>
      <c r="II122" s="140" t="n">
        <v>0</v>
      </c>
      <c r="IJ122" s="140" t="n">
        <v>0</v>
      </c>
      <c r="IK122" s="140" t="n">
        <v>0</v>
      </c>
      <c r="IL122" s="140" t="n">
        <v>0</v>
      </c>
      <c r="IM122" s="140" t="n">
        <v>0</v>
      </c>
      <c r="IN122" s="140" t="n">
        <v>0</v>
      </c>
      <c r="IO122" s="140" t="n">
        <v>0</v>
      </c>
      <c r="IP122" s="140" t="n">
        <v>0</v>
      </c>
      <c r="IQ122" s="140" t="n">
        <v>0</v>
      </c>
      <c r="IR122" s="140" t="n">
        <v>0</v>
      </c>
      <c r="IS122" s="140" t="n">
        <v>0</v>
      </c>
      <c r="IT122" s="140" t="n">
        <v>0</v>
      </c>
      <c r="IU122" s="140" t="n">
        <v>0</v>
      </c>
      <c r="IV122" s="140" t="n">
        <v>0</v>
      </c>
      <c r="IW122" s="140" t="n">
        <v>0</v>
      </c>
      <c r="IX122" s="140" t="n">
        <v>0</v>
      </c>
      <c r="IY122" s="140" t="n">
        <v>0</v>
      </c>
      <c r="IZ122" s="140" t="n">
        <v>0</v>
      </c>
      <c r="JA122" s="140" t="n">
        <v>0</v>
      </c>
      <c r="JB122" s="140" t="n">
        <v>0</v>
      </c>
      <c r="JC122" s="140" t="n">
        <v>0</v>
      </c>
      <c r="JD122" s="140" t="n">
        <v>0</v>
      </c>
      <c r="JE122" s="140" t="n">
        <v>0</v>
      </c>
      <c r="JF122" s="140" t="n">
        <v>0</v>
      </c>
      <c r="JG122" s="140" t="n">
        <v>0</v>
      </c>
      <c r="JH122" s="140" t="n">
        <v>0</v>
      </c>
      <c r="JI122" s="140" t="n">
        <v>0</v>
      </c>
      <c r="JJ122" s="140" t="n">
        <v>0</v>
      </c>
      <c r="JK122" s="140" t="n">
        <v>0</v>
      </c>
      <c r="JL122" s="140" t="n">
        <v>0</v>
      </c>
      <c r="JM122" s="140" t="n">
        <v>0</v>
      </c>
      <c r="JN122" s="140" t="n">
        <v>0</v>
      </c>
      <c r="JO122" s="140" t="n">
        <v>0</v>
      </c>
      <c r="JP122" s="140" t="n">
        <v>0</v>
      </c>
    </row>
    <row r="123" customFormat="false" ht="14.9" hidden="false" customHeight="false" outlineLevel="0" collapsed="false">
      <c r="A123" s="76"/>
      <c r="B123" s="76"/>
      <c r="C123" s="76"/>
      <c r="D123" s="76"/>
      <c r="E123" s="76" t="s">
        <v>157</v>
      </c>
      <c r="F123" s="141"/>
      <c r="G123" s="141"/>
      <c r="H123" s="141"/>
      <c r="I123" s="141"/>
      <c r="J123" s="141"/>
      <c r="K123" s="141"/>
      <c r="L123" s="141"/>
      <c r="M123" s="141"/>
      <c r="N123" s="141"/>
      <c r="O123" s="141"/>
      <c r="P123" s="141"/>
      <c r="Q123" s="141"/>
      <c r="R123" s="141"/>
      <c r="S123" s="141"/>
      <c r="T123" s="141"/>
      <c r="U123" s="141"/>
      <c r="V123" s="141"/>
      <c r="W123" s="141"/>
      <c r="X123" s="141"/>
      <c r="Y123" s="141"/>
      <c r="Z123" s="141"/>
      <c r="AA123" s="141"/>
      <c r="AB123" s="141"/>
      <c r="AC123" s="141"/>
      <c r="AD123" s="141"/>
      <c r="AE123" s="141"/>
      <c r="AF123" s="141"/>
      <c r="AG123" s="141"/>
      <c r="AH123" s="141"/>
      <c r="AI123" s="141"/>
      <c r="AJ123" s="141"/>
      <c r="AK123" s="141"/>
      <c r="AL123" s="141"/>
      <c r="AM123" s="141"/>
      <c r="AN123" s="141"/>
      <c r="AO123" s="141"/>
      <c r="AP123" s="141"/>
      <c r="AQ123" s="141"/>
      <c r="AR123" s="141"/>
      <c r="AS123" s="141"/>
      <c r="AT123" s="141"/>
      <c r="AU123" s="141"/>
      <c r="AV123" s="141"/>
      <c r="AW123" s="141"/>
      <c r="AX123" s="141"/>
      <c r="AY123" s="141"/>
      <c r="AZ123" s="141"/>
      <c r="BA123" s="141"/>
      <c r="BB123" s="141"/>
      <c r="BC123" s="141"/>
      <c r="BD123" s="141"/>
      <c r="BE123" s="141"/>
      <c r="BF123" s="141"/>
      <c r="BG123" s="141"/>
      <c r="BH123" s="141"/>
      <c r="BI123" s="141"/>
      <c r="BJ123" s="141"/>
      <c r="BK123" s="141"/>
      <c r="BL123" s="141"/>
      <c r="BM123" s="141"/>
      <c r="BN123" s="141"/>
      <c r="BO123" s="141"/>
      <c r="BP123" s="141"/>
      <c r="BQ123" s="141"/>
      <c r="BR123" s="141"/>
      <c r="BS123" s="141"/>
      <c r="BT123" s="141"/>
      <c r="BU123" s="141"/>
      <c r="BV123" s="141"/>
      <c r="BW123" s="141"/>
      <c r="BX123" s="141"/>
      <c r="BY123" s="141"/>
      <c r="BZ123" s="141"/>
      <c r="CA123" s="141"/>
      <c r="CB123" s="141"/>
      <c r="CC123" s="141"/>
      <c r="CD123" s="141"/>
      <c r="CE123" s="141"/>
      <c r="CF123" s="141"/>
      <c r="CG123" s="141"/>
      <c r="CH123" s="141"/>
      <c r="CI123" s="141"/>
      <c r="CJ123" s="141"/>
      <c r="CK123" s="141"/>
      <c r="CL123" s="141"/>
      <c r="CM123" s="141"/>
      <c r="CN123" s="141"/>
      <c r="CO123" s="141"/>
      <c r="CP123" s="141"/>
      <c r="CQ123" s="141"/>
      <c r="CR123" s="141"/>
      <c r="CS123" s="141"/>
      <c r="CT123" s="141"/>
      <c r="CU123" s="141"/>
      <c r="CV123" s="141"/>
      <c r="CW123" s="141"/>
      <c r="CX123" s="141"/>
      <c r="CY123" s="141"/>
      <c r="CZ123" s="141"/>
      <c r="DA123" s="141"/>
      <c r="DB123" s="141"/>
      <c r="DC123" s="141"/>
      <c r="DD123" s="141"/>
      <c r="DE123" s="141"/>
      <c r="DF123" s="141"/>
      <c r="DG123" s="141"/>
      <c r="DH123" s="141"/>
      <c r="DI123" s="141"/>
      <c r="DJ123" s="141"/>
      <c r="DK123" s="141"/>
      <c r="DL123" s="141"/>
      <c r="DM123" s="141"/>
      <c r="DN123" s="141"/>
      <c r="DO123" s="141"/>
      <c r="DP123" s="141"/>
      <c r="DQ123" s="141"/>
      <c r="DR123" s="141"/>
      <c r="DS123" s="141"/>
      <c r="DT123" s="141"/>
      <c r="DU123" s="141"/>
      <c r="DV123" s="141"/>
      <c r="DW123" s="141"/>
      <c r="DX123" s="141"/>
      <c r="DY123" s="141"/>
      <c r="DZ123" s="141"/>
      <c r="EA123" s="141"/>
      <c r="EB123" s="141"/>
      <c r="EC123" s="141"/>
      <c r="ED123" s="141"/>
      <c r="EE123" s="141"/>
      <c r="EF123" s="141"/>
      <c r="EG123" s="141"/>
      <c r="EH123" s="0"/>
      <c r="EI123" s="109" t="n">
        <f aca="false">ROUND(SUM(F123:EG123),5)</f>
        <v>0</v>
      </c>
      <c r="EK123" s="139" t="n">
        <v>4725</v>
      </c>
      <c r="EM123" s="140" t="n">
        <v>0</v>
      </c>
      <c r="EN123" s="140" t="n">
        <v>0</v>
      </c>
      <c r="EO123" s="140" t="n">
        <v>0</v>
      </c>
      <c r="EP123" s="140" t="n">
        <v>0</v>
      </c>
      <c r="EQ123" s="140" t="n">
        <v>0</v>
      </c>
      <c r="ER123" s="140" t="n">
        <v>0</v>
      </c>
      <c r="ES123" s="140" t="n">
        <v>0</v>
      </c>
      <c r="ET123" s="140" t="n">
        <v>0</v>
      </c>
      <c r="EU123" s="140" t="n">
        <v>0</v>
      </c>
      <c r="EV123" s="140" t="n">
        <v>0</v>
      </c>
      <c r="EW123" s="140" t="n">
        <v>0</v>
      </c>
      <c r="EX123" s="140" t="n">
        <v>0</v>
      </c>
      <c r="EY123" s="140" t="n">
        <v>0</v>
      </c>
      <c r="EZ123" s="140" t="n">
        <v>0</v>
      </c>
      <c r="FA123" s="140" t="n">
        <v>0</v>
      </c>
      <c r="FB123" s="140" t="n">
        <v>0</v>
      </c>
      <c r="FC123" s="140" t="n">
        <v>0</v>
      </c>
      <c r="FD123" s="140" t="n">
        <v>0</v>
      </c>
      <c r="FE123" s="140" t="n">
        <v>0</v>
      </c>
      <c r="FF123" s="140" t="n">
        <v>0</v>
      </c>
      <c r="FG123" s="140" t="n">
        <v>0</v>
      </c>
      <c r="FH123" s="140" t="n">
        <v>0</v>
      </c>
      <c r="FI123" s="140" t="n">
        <v>0</v>
      </c>
      <c r="FJ123" s="140" t="n">
        <v>0</v>
      </c>
      <c r="FK123" s="140" t="n">
        <v>0</v>
      </c>
      <c r="FL123" s="140" t="n">
        <v>0</v>
      </c>
      <c r="FM123" s="140" t="n">
        <v>0</v>
      </c>
      <c r="FN123" s="140" t="n">
        <v>0</v>
      </c>
      <c r="FO123" s="140" t="n">
        <v>0</v>
      </c>
      <c r="FP123" s="140" t="n">
        <v>0</v>
      </c>
      <c r="FQ123" s="140" t="n">
        <v>0</v>
      </c>
      <c r="FR123" s="140" t="n">
        <v>0</v>
      </c>
      <c r="FS123" s="140" t="n">
        <v>0</v>
      </c>
      <c r="FT123" s="140" t="n">
        <v>0</v>
      </c>
      <c r="FU123" s="140" t="n">
        <v>0</v>
      </c>
      <c r="FV123" s="140" t="n">
        <v>0</v>
      </c>
      <c r="FW123" s="140" t="n">
        <v>0</v>
      </c>
      <c r="FX123" s="140" t="n">
        <v>0</v>
      </c>
      <c r="FY123" s="140" t="n">
        <v>0</v>
      </c>
      <c r="FZ123" s="140" t="n">
        <v>0</v>
      </c>
      <c r="GA123" s="140" t="n">
        <v>0</v>
      </c>
      <c r="GB123" s="140" t="n">
        <v>0</v>
      </c>
      <c r="GC123" s="140" t="n">
        <v>0</v>
      </c>
      <c r="GD123" s="140" t="n">
        <v>0</v>
      </c>
      <c r="GE123" s="140" t="n">
        <v>0</v>
      </c>
      <c r="GF123" s="140" t="n">
        <v>0</v>
      </c>
      <c r="GG123" s="140" t="n">
        <v>0</v>
      </c>
      <c r="GH123" s="140" t="n">
        <v>0</v>
      </c>
      <c r="GI123" s="140" t="n">
        <v>0</v>
      </c>
      <c r="GJ123" s="140" t="n">
        <v>0</v>
      </c>
      <c r="GK123" s="140" t="n">
        <v>0</v>
      </c>
      <c r="GL123" s="140" t="n">
        <v>0</v>
      </c>
      <c r="GM123" s="140" t="n">
        <v>0</v>
      </c>
      <c r="GN123" s="140" t="n">
        <v>0</v>
      </c>
      <c r="GO123" s="140" t="n">
        <v>0</v>
      </c>
      <c r="GP123" s="140" t="n">
        <v>0</v>
      </c>
      <c r="GQ123" s="140" t="n">
        <v>0</v>
      </c>
      <c r="GR123" s="140" t="n">
        <v>0</v>
      </c>
      <c r="GS123" s="140" t="n">
        <v>0</v>
      </c>
      <c r="GT123" s="140" t="n">
        <v>0</v>
      </c>
      <c r="GU123" s="140" t="n">
        <v>0</v>
      </c>
      <c r="GV123" s="140" t="n">
        <v>0</v>
      </c>
      <c r="GW123" s="140" t="n">
        <v>0</v>
      </c>
      <c r="GX123" s="140" t="n">
        <v>0</v>
      </c>
      <c r="GY123" s="140" t="n">
        <v>0</v>
      </c>
      <c r="GZ123" s="140" t="n">
        <v>0</v>
      </c>
      <c r="HA123" s="140" t="n">
        <v>0</v>
      </c>
      <c r="HB123" s="140" t="n">
        <v>0</v>
      </c>
      <c r="HC123" s="140" t="n">
        <v>0</v>
      </c>
      <c r="HD123" s="140" t="n">
        <v>0</v>
      </c>
      <c r="HE123" s="140" t="n">
        <v>0</v>
      </c>
      <c r="HF123" s="140" t="n">
        <v>0</v>
      </c>
      <c r="HG123" s="140" t="n">
        <v>0</v>
      </c>
      <c r="HH123" s="140" t="n">
        <v>0</v>
      </c>
      <c r="HI123" s="140" t="n">
        <v>0</v>
      </c>
      <c r="HJ123" s="140" t="n">
        <v>0</v>
      </c>
      <c r="HK123" s="140" t="n">
        <v>0</v>
      </c>
      <c r="HL123" s="140" t="n">
        <v>0</v>
      </c>
      <c r="HM123" s="140" t="n">
        <v>0</v>
      </c>
      <c r="HN123" s="140" t="n">
        <v>0</v>
      </c>
      <c r="HO123" s="140" t="n">
        <v>0</v>
      </c>
      <c r="HP123" s="140" t="n">
        <v>0</v>
      </c>
      <c r="HQ123" s="140" t="n">
        <v>0</v>
      </c>
      <c r="HR123" s="140" t="n">
        <v>0</v>
      </c>
      <c r="HS123" s="140" t="n">
        <v>0</v>
      </c>
      <c r="HT123" s="140" t="n">
        <v>0</v>
      </c>
      <c r="HU123" s="140" t="n">
        <v>0</v>
      </c>
      <c r="HV123" s="140" t="n">
        <v>0</v>
      </c>
      <c r="HW123" s="140" t="n">
        <v>0</v>
      </c>
      <c r="HX123" s="140" t="n">
        <v>0</v>
      </c>
      <c r="HY123" s="140" t="n">
        <v>0</v>
      </c>
      <c r="HZ123" s="140" t="n">
        <v>0</v>
      </c>
      <c r="IA123" s="140" t="n">
        <v>0</v>
      </c>
      <c r="IB123" s="140" t="n">
        <v>0</v>
      </c>
      <c r="IC123" s="140" t="n">
        <v>0</v>
      </c>
      <c r="ID123" s="140" t="n">
        <v>0</v>
      </c>
      <c r="IE123" s="140" t="n">
        <v>0</v>
      </c>
      <c r="IF123" s="140" t="n">
        <v>0</v>
      </c>
      <c r="IG123" s="140" t="n">
        <v>0</v>
      </c>
      <c r="IH123" s="140" t="n">
        <v>0</v>
      </c>
      <c r="II123" s="140" t="n">
        <v>0</v>
      </c>
      <c r="IJ123" s="140" t="n">
        <v>0</v>
      </c>
      <c r="IK123" s="140" t="n">
        <v>0</v>
      </c>
      <c r="IL123" s="140" t="n">
        <v>0</v>
      </c>
      <c r="IM123" s="140" t="n">
        <v>0</v>
      </c>
      <c r="IN123" s="140" t="n">
        <v>0</v>
      </c>
      <c r="IO123" s="140" t="n">
        <v>0</v>
      </c>
      <c r="IP123" s="140" t="n">
        <v>0</v>
      </c>
      <c r="IQ123" s="140" t="n">
        <v>0</v>
      </c>
      <c r="IR123" s="140" t="n">
        <v>0</v>
      </c>
      <c r="IS123" s="140" t="n">
        <v>0</v>
      </c>
      <c r="IT123" s="140" t="n">
        <v>0</v>
      </c>
      <c r="IU123" s="140" t="n">
        <v>0</v>
      </c>
      <c r="IV123" s="140" t="n">
        <v>0</v>
      </c>
      <c r="IW123" s="140" t="n">
        <v>0</v>
      </c>
      <c r="IX123" s="140" t="n">
        <v>0</v>
      </c>
      <c r="IY123" s="140" t="n">
        <v>0</v>
      </c>
      <c r="IZ123" s="140" t="n">
        <v>0</v>
      </c>
      <c r="JA123" s="140" t="n">
        <v>0</v>
      </c>
      <c r="JB123" s="140" t="n">
        <v>0</v>
      </c>
      <c r="JC123" s="140" t="n">
        <v>0</v>
      </c>
      <c r="JD123" s="140" t="n">
        <v>0</v>
      </c>
      <c r="JE123" s="140" t="n">
        <v>0</v>
      </c>
      <c r="JF123" s="140" t="n">
        <v>0</v>
      </c>
      <c r="JG123" s="140" t="n">
        <v>0</v>
      </c>
      <c r="JH123" s="140" t="n">
        <v>0</v>
      </c>
      <c r="JI123" s="140" t="n">
        <v>0</v>
      </c>
      <c r="JJ123" s="140" t="n">
        <v>0</v>
      </c>
      <c r="JK123" s="140" t="n">
        <v>0</v>
      </c>
      <c r="JL123" s="140" t="n">
        <v>0</v>
      </c>
      <c r="JM123" s="140" t="n">
        <v>0</v>
      </c>
      <c r="JN123" s="140" t="n">
        <v>0</v>
      </c>
      <c r="JO123" s="140" t="n">
        <v>0</v>
      </c>
      <c r="JP123" s="140" t="n">
        <v>0</v>
      </c>
    </row>
    <row r="124" customFormat="false" ht="14.9" hidden="false" customHeight="false" outlineLevel="0" collapsed="false">
      <c r="A124" s="76"/>
      <c r="B124" s="76"/>
      <c r="C124" s="76"/>
      <c r="D124" s="76"/>
      <c r="E124" s="76" t="s">
        <v>158</v>
      </c>
      <c r="F124" s="141" t="n">
        <v>0</v>
      </c>
      <c r="G124" s="141" t="n">
        <v>0</v>
      </c>
      <c r="H124" s="141" t="n">
        <v>0</v>
      </c>
      <c r="I124" s="141" t="n">
        <v>0</v>
      </c>
      <c r="J124" s="141" t="n">
        <v>0</v>
      </c>
      <c r="K124" s="141" t="n">
        <v>0</v>
      </c>
      <c r="L124" s="141" t="n">
        <v>0</v>
      </c>
      <c r="M124" s="141" t="n">
        <v>0</v>
      </c>
      <c r="N124" s="141" t="n">
        <v>0</v>
      </c>
      <c r="O124" s="141" t="n">
        <v>0</v>
      </c>
      <c r="P124" s="141" t="n">
        <v>0</v>
      </c>
      <c r="Q124" s="141" t="n">
        <v>0</v>
      </c>
      <c r="R124" s="141" t="n">
        <v>0</v>
      </c>
      <c r="S124" s="141" t="n">
        <v>0</v>
      </c>
      <c r="T124" s="141"/>
      <c r="U124" s="141" t="n">
        <v>0</v>
      </c>
      <c r="V124" s="141"/>
      <c r="W124" s="141" t="n">
        <v>0</v>
      </c>
      <c r="X124" s="141"/>
      <c r="Y124" s="141" t="n">
        <v>0</v>
      </c>
      <c r="Z124" s="141" t="n">
        <v>0</v>
      </c>
      <c r="AA124" s="141" t="n">
        <v>0</v>
      </c>
      <c r="AB124" s="141" t="n">
        <v>0</v>
      </c>
      <c r="AC124" s="141" t="n">
        <v>0</v>
      </c>
      <c r="AD124" s="141" t="n">
        <v>0</v>
      </c>
      <c r="AE124" s="141" t="n">
        <v>0</v>
      </c>
      <c r="AF124" s="141" t="n">
        <v>0</v>
      </c>
      <c r="AG124" s="141" t="n">
        <v>0</v>
      </c>
      <c r="AH124" s="141" t="n">
        <v>0</v>
      </c>
      <c r="AI124" s="141" t="n">
        <v>0</v>
      </c>
      <c r="AJ124" s="141" t="n">
        <v>0</v>
      </c>
      <c r="AK124" s="141" t="n">
        <v>0</v>
      </c>
      <c r="AL124" s="141" t="n">
        <v>0</v>
      </c>
      <c r="AM124" s="141" t="n">
        <v>0</v>
      </c>
      <c r="AN124" s="141" t="n">
        <v>0</v>
      </c>
      <c r="AO124" s="141" t="n">
        <v>0</v>
      </c>
      <c r="AP124" s="141" t="n">
        <v>0</v>
      </c>
      <c r="AQ124" s="141" t="n">
        <v>0</v>
      </c>
      <c r="AR124" s="141" t="n">
        <v>0</v>
      </c>
      <c r="AS124" s="141" t="n">
        <v>0</v>
      </c>
      <c r="AT124" s="141" t="n">
        <v>0</v>
      </c>
      <c r="AU124" s="141" t="n">
        <v>0</v>
      </c>
      <c r="AV124" s="141" t="n">
        <v>0</v>
      </c>
      <c r="AW124" s="141" t="n">
        <v>0</v>
      </c>
      <c r="AX124" s="141" t="n">
        <v>0</v>
      </c>
      <c r="AY124" s="141" t="n">
        <v>0</v>
      </c>
      <c r="AZ124" s="141" t="n">
        <v>0</v>
      </c>
      <c r="BA124" s="141" t="n">
        <v>0</v>
      </c>
      <c r="BB124" s="141" t="n">
        <v>0</v>
      </c>
      <c r="BC124" s="141" t="n">
        <v>0</v>
      </c>
      <c r="BD124" s="141" t="n">
        <v>0</v>
      </c>
      <c r="BE124" s="141" t="n">
        <v>0</v>
      </c>
      <c r="BF124" s="141" t="n">
        <v>0</v>
      </c>
      <c r="BG124" s="141" t="n">
        <v>0</v>
      </c>
      <c r="BH124" s="141" t="n">
        <v>0</v>
      </c>
      <c r="BI124" s="141" t="n">
        <v>0</v>
      </c>
      <c r="BJ124" s="141" t="n">
        <v>0</v>
      </c>
      <c r="BK124" s="141" t="n">
        <v>0</v>
      </c>
      <c r="BL124" s="141" t="n">
        <v>0</v>
      </c>
      <c r="BM124" s="141" t="n">
        <v>0</v>
      </c>
      <c r="BN124" s="141" t="n">
        <v>0</v>
      </c>
      <c r="BO124" s="141" t="n">
        <v>0</v>
      </c>
      <c r="BP124" s="141" t="n">
        <v>0</v>
      </c>
      <c r="BQ124" s="141" t="n">
        <v>0</v>
      </c>
      <c r="BR124" s="141" t="n">
        <v>0</v>
      </c>
      <c r="BS124" s="141" t="n">
        <v>0</v>
      </c>
      <c r="BT124" s="141" t="n">
        <v>0</v>
      </c>
      <c r="BU124" s="141" t="n">
        <v>0</v>
      </c>
      <c r="BV124" s="141" t="n">
        <v>0</v>
      </c>
      <c r="BW124" s="141" t="n">
        <v>0</v>
      </c>
      <c r="BX124" s="141" t="n">
        <v>0</v>
      </c>
      <c r="BY124" s="141" t="n">
        <v>0</v>
      </c>
      <c r="BZ124" s="141" t="n">
        <v>0</v>
      </c>
      <c r="CA124" s="141" t="n">
        <v>0</v>
      </c>
      <c r="CB124" s="141" t="n">
        <v>0</v>
      </c>
      <c r="CC124" s="141" t="n">
        <v>0</v>
      </c>
      <c r="CD124" s="141" t="n">
        <v>0</v>
      </c>
      <c r="CE124" s="141" t="n">
        <v>0</v>
      </c>
      <c r="CF124" s="141" t="n">
        <v>0</v>
      </c>
      <c r="CG124" s="141" t="n">
        <v>0</v>
      </c>
      <c r="CH124" s="141" t="n">
        <v>0</v>
      </c>
      <c r="CI124" s="141" t="n">
        <v>0</v>
      </c>
      <c r="CJ124" s="141" t="n">
        <v>0</v>
      </c>
      <c r="CK124" s="141" t="n">
        <v>0</v>
      </c>
      <c r="CL124" s="141"/>
      <c r="CM124" s="141" t="n">
        <v>0</v>
      </c>
      <c r="CN124" s="141" t="n">
        <v>0</v>
      </c>
      <c r="CO124" s="141" t="n">
        <v>0</v>
      </c>
      <c r="CP124" s="141" t="n">
        <v>0</v>
      </c>
      <c r="CQ124" s="141" t="n">
        <v>0</v>
      </c>
      <c r="CR124" s="141" t="n">
        <v>0</v>
      </c>
      <c r="CS124" s="141" t="n">
        <v>0</v>
      </c>
      <c r="CT124" s="141" t="n">
        <v>0</v>
      </c>
      <c r="CU124" s="141" t="n">
        <v>0</v>
      </c>
      <c r="CV124" s="141" t="n">
        <v>0</v>
      </c>
      <c r="CW124" s="141" t="n">
        <v>0</v>
      </c>
      <c r="CX124" s="141" t="n">
        <v>0</v>
      </c>
      <c r="CY124" s="141" t="n">
        <v>0</v>
      </c>
      <c r="CZ124" s="141" t="n">
        <v>0</v>
      </c>
      <c r="DA124" s="141" t="n">
        <v>0</v>
      </c>
      <c r="DB124" s="141" t="n">
        <v>0</v>
      </c>
      <c r="DC124" s="141" t="n">
        <v>0</v>
      </c>
      <c r="DD124" s="141" t="n">
        <v>0</v>
      </c>
      <c r="DE124" s="141" t="n">
        <v>0</v>
      </c>
      <c r="DF124" s="141" t="n">
        <v>0</v>
      </c>
      <c r="DG124" s="141" t="n">
        <v>0</v>
      </c>
      <c r="DH124" s="141" t="n">
        <v>0</v>
      </c>
      <c r="DI124" s="141" t="n">
        <v>0</v>
      </c>
      <c r="DJ124" s="141" t="n">
        <v>0</v>
      </c>
      <c r="DK124" s="141" t="n">
        <v>0</v>
      </c>
      <c r="DL124" s="141" t="n">
        <v>0</v>
      </c>
      <c r="DM124" s="141" t="n">
        <v>0</v>
      </c>
      <c r="DN124" s="141" t="n">
        <v>0</v>
      </c>
      <c r="DO124" s="141" t="n">
        <v>0</v>
      </c>
      <c r="DP124" s="141"/>
      <c r="DQ124" s="141" t="n">
        <v>0</v>
      </c>
      <c r="DR124" s="141" t="n">
        <v>0</v>
      </c>
      <c r="DS124" s="141" t="n">
        <v>0</v>
      </c>
      <c r="DT124" s="141" t="n">
        <v>0</v>
      </c>
      <c r="DU124" s="141" t="n">
        <v>0</v>
      </c>
      <c r="DV124" s="141" t="n">
        <v>0</v>
      </c>
      <c r="DW124" s="141"/>
      <c r="DX124" s="141" t="n">
        <v>0</v>
      </c>
      <c r="DY124" s="141" t="n">
        <v>0</v>
      </c>
      <c r="DZ124" s="141" t="n">
        <v>0</v>
      </c>
      <c r="EA124" s="141" t="n">
        <v>0</v>
      </c>
      <c r="EB124" s="141" t="n">
        <v>0</v>
      </c>
      <c r="EC124" s="141" t="n">
        <v>0</v>
      </c>
      <c r="ED124" s="141" t="n">
        <v>0</v>
      </c>
      <c r="EE124" s="141" t="n">
        <v>0</v>
      </c>
      <c r="EF124" s="141" t="n">
        <v>0</v>
      </c>
      <c r="EG124" s="141" t="n">
        <v>0</v>
      </c>
      <c r="EH124" s="0"/>
      <c r="EI124" s="109" t="n">
        <f aca="false">ROUND(SUM(F124:EG124),5)</f>
        <v>0</v>
      </c>
      <c r="EK124" s="139" t="n">
        <v>336600</v>
      </c>
      <c r="EM124" s="140" t="n">
        <v>0</v>
      </c>
      <c r="EN124" s="140" t="n">
        <v>0</v>
      </c>
      <c r="EO124" s="140" t="n">
        <v>0</v>
      </c>
      <c r="EP124" s="140" t="n">
        <v>0</v>
      </c>
      <c r="EQ124" s="140" t="n">
        <v>0</v>
      </c>
      <c r="ER124" s="140" t="n">
        <v>0</v>
      </c>
      <c r="ES124" s="140" t="n">
        <v>0</v>
      </c>
      <c r="ET124" s="140" t="n">
        <v>0</v>
      </c>
      <c r="EU124" s="140" t="n">
        <v>0</v>
      </c>
      <c r="EV124" s="140" t="n">
        <v>0</v>
      </c>
      <c r="EW124" s="140" t="n">
        <v>0</v>
      </c>
      <c r="EX124" s="140" t="n">
        <v>0</v>
      </c>
      <c r="EY124" s="140" t="n">
        <v>0</v>
      </c>
      <c r="EZ124" s="140" t="n">
        <v>0</v>
      </c>
      <c r="FA124" s="140" t="n">
        <v>0</v>
      </c>
      <c r="FB124" s="140" t="n">
        <v>0</v>
      </c>
      <c r="FC124" s="140" t="n">
        <v>0</v>
      </c>
      <c r="FD124" s="140" t="n">
        <v>0</v>
      </c>
      <c r="FE124" s="140" t="n">
        <v>0</v>
      </c>
      <c r="FF124" s="140" t="n">
        <v>0</v>
      </c>
      <c r="FG124" s="140" t="n">
        <v>0</v>
      </c>
      <c r="FH124" s="140" t="n">
        <v>0</v>
      </c>
      <c r="FI124" s="140" t="n">
        <v>0</v>
      </c>
      <c r="FJ124" s="140" t="n">
        <v>0</v>
      </c>
      <c r="FK124" s="140" t="n">
        <v>0</v>
      </c>
      <c r="FL124" s="140" t="n">
        <v>0</v>
      </c>
      <c r="FM124" s="140" t="n">
        <v>0</v>
      </c>
      <c r="FN124" s="140" t="n">
        <v>0</v>
      </c>
      <c r="FO124" s="140" t="n">
        <v>0</v>
      </c>
      <c r="FP124" s="140" t="n">
        <v>0</v>
      </c>
      <c r="FQ124" s="140" t="n">
        <v>0</v>
      </c>
      <c r="FR124" s="140" t="n">
        <v>0</v>
      </c>
      <c r="FS124" s="140" t="n">
        <v>0</v>
      </c>
      <c r="FT124" s="140" t="n">
        <v>0</v>
      </c>
      <c r="FU124" s="140" t="n">
        <v>0</v>
      </c>
      <c r="FV124" s="140" t="n">
        <v>0</v>
      </c>
      <c r="FW124" s="140" t="n">
        <v>0</v>
      </c>
      <c r="FX124" s="140" t="n">
        <v>0</v>
      </c>
      <c r="FY124" s="140" t="n">
        <v>0</v>
      </c>
      <c r="FZ124" s="140" t="n">
        <v>0</v>
      </c>
      <c r="GA124" s="140" t="n">
        <v>0</v>
      </c>
      <c r="GB124" s="140" t="n">
        <v>0</v>
      </c>
      <c r="GC124" s="140" t="n">
        <v>0</v>
      </c>
      <c r="GD124" s="140" t="n">
        <v>0</v>
      </c>
      <c r="GE124" s="140" t="n">
        <v>0</v>
      </c>
      <c r="GF124" s="140" t="n">
        <v>0</v>
      </c>
      <c r="GG124" s="140" t="n">
        <v>0</v>
      </c>
      <c r="GH124" s="140" t="n">
        <v>0</v>
      </c>
      <c r="GI124" s="140" t="n">
        <v>0</v>
      </c>
      <c r="GJ124" s="140" t="n">
        <v>0</v>
      </c>
      <c r="GK124" s="140" t="n">
        <v>0</v>
      </c>
      <c r="GL124" s="140" t="n">
        <v>0</v>
      </c>
      <c r="GM124" s="140" t="n">
        <v>0</v>
      </c>
      <c r="GN124" s="140" t="n">
        <v>0</v>
      </c>
      <c r="GO124" s="140" t="n">
        <v>0</v>
      </c>
      <c r="GP124" s="140" t="n">
        <v>0</v>
      </c>
      <c r="GQ124" s="140" t="n">
        <v>0</v>
      </c>
      <c r="GR124" s="140" t="n">
        <v>0</v>
      </c>
      <c r="GS124" s="140" t="n">
        <v>0</v>
      </c>
      <c r="GT124" s="140" t="n">
        <v>0</v>
      </c>
      <c r="GU124" s="140" t="n">
        <v>0</v>
      </c>
      <c r="GV124" s="140" t="n">
        <v>0</v>
      </c>
      <c r="GW124" s="140" t="n">
        <v>0</v>
      </c>
      <c r="GX124" s="140" t="n">
        <v>0</v>
      </c>
      <c r="GY124" s="140" t="n">
        <v>0</v>
      </c>
      <c r="GZ124" s="140" t="n">
        <v>0</v>
      </c>
      <c r="HA124" s="140" t="n">
        <v>0</v>
      </c>
      <c r="HB124" s="140" t="n">
        <v>0</v>
      </c>
      <c r="HC124" s="140" t="n">
        <v>0</v>
      </c>
      <c r="HD124" s="140" t="n">
        <v>0</v>
      </c>
      <c r="HE124" s="140" t="n">
        <v>0</v>
      </c>
      <c r="HF124" s="140" t="n">
        <v>0</v>
      </c>
      <c r="HG124" s="140" t="n">
        <v>0</v>
      </c>
      <c r="HH124" s="140" t="n">
        <v>0</v>
      </c>
      <c r="HI124" s="140" t="n">
        <v>0</v>
      </c>
      <c r="HJ124" s="140" t="n">
        <v>0</v>
      </c>
      <c r="HK124" s="140" t="n">
        <v>0</v>
      </c>
      <c r="HL124" s="140" t="n">
        <v>0</v>
      </c>
      <c r="HM124" s="140" t="n">
        <v>0</v>
      </c>
      <c r="HN124" s="140" t="n">
        <v>0</v>
      </c>
      <c r="HO124" s="140" t="n">
        <v>0</v>
      </c>
      <c r="HP124" s="140" t="n">
        <v>0</v>
      </c>
      <c r="HQ124" s="140" t="n">
        <v>0</v>
      </c>
      <c r="HR124" s="140" t="n">
        <v>0</v>
      </c>
      <c r="HS124" s="140" t="n">
        <v>0</v>
      </c>
      <c r="HT124" s="140" t="n">
        <v>0</v>
      </c>
      <c r="HU124" s="140" t="n">
        <v>0</v>
      </c>
      <c r="HV124" s="140" t="n">
        <v>0</v>
      </c>
      <c r="HW124" s="140" t="n">
        <v>0</v>
      </c>
      <c r="HX124" s="140" t="n">
        <v>0</v>
      </c>
      <c r="HY124" s="140" t="n">
        <v>0</v>
      </c>
      <c r="HZ124" s="140" t="n">
        <v>0</v>
      </c>
      <c r="IA124" s="140" t="n">
        <v>0</v>
      </c>
      <c r="IB124" s="140" t="n">
        <v>0</v>
      </c>
      <c r="IC124" s="140" t="n">
        <v>0</v>
      </c>
      <c r="ID124" s="140" t="n">
        <v>0</v>
      </c>
      <c r="IE124" s="140" t="n">
        <v>0</v>
      </c>
      <c r="IF124" s="140" t="n">
        <v>0</v>
      </c>
      <c r="IG124" s="140" t="n">
        <v>0</v>
      </c>
      <c r="IH124" s="140" t="n">
        <v>0</v>
      </c>
      <c r="II124" s="140" t="n">
        <v>0</v>
      </c>
      <c r="IJ124" s="140" t="n">
        <v>0</v>
      </c>
      <c r="IK124" s="140" t="n">
        <v>0</v>
      </c>
      <c r="IL124" s="140" t="n">
        <v>0</v>
      </c>
      <c r="IM124" s="140" t="n">
        <v>0</v>
      </c>
      <c r="IN124" s="140" t="n">
        <v>0</v>
      </c>
      <c r="IO124" s="140" t="n">
        <v>0</v>
      </c>
      <c r="IP124" s="140" t="n">
        <v>0</v>
      </c>
      <c r="IQ124" s="140" t="n">
        <v>0</v>
      </c>
      <c r="IR124" s="140" t="n">
        <v>0</v>
      </c>
      <c r="IS124" s="140" t="n">
        <v>0</v>
      </c>
      <c r="IT124" s="140" t="n">
        <v>0</v>
      </c>
      <c r="IU124" s="140" t="n">
        <v>0</v>
      </c>
      <c r="IV124" s="140" t="n">
        <v>0</v>
      </c>
      <c r="IW124" s="140" t="n">
        <v>0</v>
      </c>
      <c r="IX124" s="140" t="n">
        <v>0</v>
      </c>
      <c r="IY124" s="140" t="n">
        <v>0</v>
      </c>
      <c r="IZ124" s="140" t="n">
        <v>0</v>
      </c>
      <c r="JA124" s="140" t="n">
        <v>0</v>
      </c>
      <c r="JB124" s="140" t="n">
        <v>0</v>
      </c>
      <c r="JC124" s="140" t="n">
        <v>0</v>
      </c>
      <c r="JD124" s="140" t="n">
        <v>0</v>
      </c>
      <c r="JE124" s="140" t="n">
        <v>0</v>
      </c>
      <c r="JF124" s="140" t="n">
        <v>0</v>
      </c>
      <c r="JG124" s="140" t="n">
        <v>0</v>
      </c>
      <c r="JH124" s="140" t="n">
        <v>0</v>
      </c>
      <c r="JI124" s="140" t="n">
        <v>0</v>
      </c>
      <c r="JJ124" s="140" t="n">
        <v>0</v>
      </c>
      <c r="JK124" s="140" t="n">
        <v>0</v>
      </c>
      <c r="JL124" s="140" t="n">
        <v>0</v>
      </c>
      <c r="JM124" s="140" t="n">
        <v>0</v>
      </c>
      <c r="JN124" s="140" t="n">
        <v>0</v>
      </c>
      <c r="JO124" s="140" t="n">
        <v>0</v>
      </c>
      <c r="JP124" s="140" t="n">
        <v>0</v>
      </c>
    </row>
    <row r="125" customFormat="false" ht="14.9" hidden="false" customHeight="false" outlineLevel="0" collapsed="false">
      <c r="A125" s="76"/>
      <c r="B125" s="76"/>
      <c r="C125" s="76"/>
      <c r="D125" s="76"/>
      <c r="E125" s="76" t="s">
        <v>159</v>
      </c>
      <c r="F125" s="141" t="n">
        <v>0</v>
      </c>
      <c r="G125" s="141" t="n">
        <v>0</v>
      </c>
      <c r="H125" s="141" t="n">
        <v>0</v>
      </c>
      <c r="I125" s="141" t="n">
        <v>0</v>
      </c>
      <c r="J125" s="141" t="n">
        <v>0</v>
      </c>
      <c r="K125" s="141" t="n">
        <v>0</v>
      </c>
      <c r="L125" s="141" t="n">
        <v>0</v>
      </c>
      <c r="M125" s="141" t="n">
        <v>0</v>
      </c>
      <c r="N125" s="141" t="n">
        <v>0</v>
      </c>
      <c r="O125" s="141" t="n">
        <v>0</v>
      </c>
      <c r="P125" s="141" t="n">
        <v>0</v>
      </c>
      <c r="Q125" s="141" t="n">
        <v>0</v>
      </c>
      <c r="R125" s="141" t="n">
        <v>0</v>
      </c>
      <c r="S125" s="141" t="n">
        <v>0</v>
      </c>
      <c r="T125" s="141"/>
      <c r="U125" s="141" t="n">
        <v>0</v>
      </c>
      <c r="V125" s="141"/>
      <c r="W125" s="141" t="n">
        <v>0</v>
      </c>
      <c r="X125" s="141"/>
      <c r="Y125" s="141" t="n">
        <v>0</v>
      </c>
      <c r="Z125" s="141" t="n">
        <v>0</v>
      </c>
      <c r="AA125" s="141" t="n">
        <v>0</v>
      </c>
      <c r="AB125" s="141" t="n">
        <v>0</v>
      </c>
      <c r="AC125" s="141" t="n">
        <v>0</v>
      </c>
      <c r="AD125" s="141" t="n">
        <v>0</v>
      </c>
      <c r="AE125" s="141" t="n">
        <v>0</v>
      </c>
      <c r="AF125" s="141" t="n">
        <v>0</v>
      </c>
      <c r="AG125" s="141" t="n">
        <v>0</v>
      </c>
      <c r="AH125" s="141" t="n">
        <v>0</v>
      </c>
      <c r="AI125" s="141" t="n">
        <v>0</v>
      </c>
      <c r="AJ125" s="141" t="n">
        <v>0</v>
      </c>
      <c r="AK125" s="141" t="n">
        <v>0</v>
      </c>
      <c r="AL125" s="141" t="n">
        <v>0</v>
      </c>
      <c r="AM125" s="141" t="n">
        <v>0</v>
      </c>
      <c r="AN125" s="141" t="n">
        <v>0</v>
      </c>
      <c r="AO125" s="141" t="n">
        <v>0</v>
      </c>
      <c r="AP125" s="141" t="n">
        <v>0</v>
      </c>
      <c r="AQ125" s="141" t="n">
        <v>0</v>
      </c>
      <c r="AR125" s="141" t="n">
        <v>0</v>
      </c>
      <c r="AS125" s="141" t="n">
        <v>0</v>
      </c>
      <c r="AT125" s="141" t="n">
        <v>0</v>
      </c>
      <c r="AU125" s="141" t="n">
        <v>0</v>
      </c>
      <c r="AV125" s="141" t="n">
        <v>0</v>
      </c>
      <c r="AW125" s="141" t="n">
        <v>0</v>
      </c>
      <c r="AX125" s="141" t="n">
        <v>0</v>
      </c>
      <c r="AY125" s="141" t="n">
        <v>0</v>
      </c>
      <c r="AZ125" s="141" t="n">
        <v>0</v>
      </c>
      <c r="BA125" s="141" t="n">
        <v>0</v>
      </c>
      <c r="BB125" s="141" t="n">
        <v>0</v>
      </c>
      <c r="BC125" s="141" t="n">
        <v>0</v>
      </c>
      <c r="BD125" s="141" t="n">
        <v>0</v>
      </c>
      <c r="BE125" s="141" t="n">
        <v>0</v>
      </c>
      <c r="BF125" s="141" t="n">
        <v>0</v>
      </c>
      <c r="BG125" s="141" t="n">
        <v>0</v>
      </c>
      <c r="BH125" s="141" t="n">
        <v>0</v>
      </c>
      <c r="BI125" s="141" t="n">
        <v>0</v>
      </c>
      <c r="BJ125" s="141" t="n">
        <v>0</v>
      </c>
      <c r="BK125" s="141" t="n">
        <v>0</v>
      </c>
      <c r="BL125" s="141" t="n">
        <v>0</v>
      </c>
      <c r="BM125" s="141" t="n">
        <v>0</v>
      </c>
      <c r="BN125" s="141" t="n">
        <v>0</v>
      </c>
      <c r="BO125" s="141" t="n">
        <v>0</v>
      </c>
      <c r="BP125" s="141" t="n">
        <v>0</v>
      </c>
      <c r="BQ125" s="141" t="n">
        <v>0</v>
      </c>
      <c r="BR125" s="141" t="n">
        <v>0</v>
      </c>
      <c r="BS125" s="141" t="n">
        <v>0</v>
      </c>
      <c r="BT125" s="141" t="n">
        <v>0</v>
      </c>
      <c r="BU125" s="141" t="n">
        <v>0</v>
      </c>
      <c r="BV125" s="141" t="n">
        <v>0</v>
      </c>
      <c r="BW125" s="141" t="n">
        <v>0</v>
      </c>
      <c r="BX125" s="141" t="n">
        <v>0</v>
      </c>
      <c r="BY125" s="141" t="n">
        <v>0</v>
      </c>
      <c r="BZ125" s="141" t="n">
        <v>0</v>
      </c>
      <c r="CA125" s="141" t="n">
        <v>0</v>
      </c>
      <c r="CB125" s="141" t="n">
        <v>0</v>
      </c>
      <c r="CC125" s="141" t="n">
        <v>0</v>
      </c>
      <c r="CD125" s="141" t="n">
        <v>0</v>
      </c>
      <c r="CE125" s="141" t="n">
        <v>0</v>
      </c>
      <c r="CF125" s="141" t="n">
        <v>0</v>
      </c>
      <c r="CG125" s="141" t="n">
        <v>0</v>
      </c>
      <c r="CH125" s="141" t="n">
        <v>0</v>
      </c>
      <c r="CI125" s="141" t="n">
        <v>0</v>
      </c>
      <c r="CJ125" s="141" t="n">
        <v>0</v>
      </c>
      <c r="CK125" s="141" t="n">
        <v>0</v>
      </c>
      <c r="CL125" s="141"/>
      <c r="CM125" s="141" t="n">
        <v>0</v>
      </c>
      <c r="CN125" s="141" t="n">
        <v>0</v>
      </c>
      <c r="CO125" s="141" t="n">
        <v>0</v>
      </c>
      <c r="CP125" s="141" t="n">
        <v>0</v>
      </c>
      <c r="CQ125" s="141" t="n">
        <v>0</v>
      </c>
      <c r="CR125" s="141" t="n">
        <v>0</v>
      </c>
      <c r="CS125" s="141" t="n">
        <v>0</v>
      </c>
      <c r="CT125" s="141" t="n">
        <v>0</v>
      </c>
      <c r="CU125" s="141" t="n">
        <v>0</v>
      </c>
      <c r="CV125" s="141" t="n">
        <v>0</v>
      </c>
      <c r="CW125" s="141" t="n">
        <v>0</v>
      </c>
      <c r="CX125" s="141" t="n">
        <v>0</v>
      </c>
      <c r="CY125" s="141" t="n">
        <v>0</v>
      </c>
      <c r="CZ125" s="141" t="n">
        <v>0</v>
      </c>
      <c r="DA125" s="141" t="n">
        <v>0</v>
      </c>
      <c r="DB125" s="141" t="n">
        <v>0</v>
      </c>
      <c r="DC125" s="141" t="n">
        <v>0</v>
      </c>
      <c r="DD125" s="141" t="n">
        <v>0</v>
      </c>
      <c r="DE125" s="141" t="n">
        <v>0</v>
      </c>
      <c r="DF125" s="141" t="n">
        <v>0</v>
      </c>
      <c r="DG125" s="141" t="n">
        <v>0</v>
      </c>
      <c r="DH125" s="141" t="n">
        <v>0</v>
      </c>
      <c r="DI125" s="141" t="n">
        <v>0</v>
      </c>
      <c r="DJ125" s="141" t="n">
        <v>0</v>
      </c>
      <c r="DK125" s="141" t="n">
        <v>0</v>
      </c>
      <c r="DL125" s="141" t="n">
        <v>0</v>
      </c>
      <c r="DM125" s="141" t="n">
        <v>0</v>
      </c>
      <c r="DN125" s="141" t="n">
        <v>0</v>
      </c>
      <c r="DO125" s="141" t="n">
        <v>0</v>
      </c>
      <c r="DP125" s="141"/>
      <c r="DQ125" s="141" t="n">
        <v>0</v>
      </c>
      <c r="DR125" s="141" t="n">
        <v>0</v>
      </c>
      <c r="DS125" s="141" t="n">
        <v>0</v>
      </c>
      <c r="DT125" s="141" t="n">
        <v>0</v>
      </c>
      <c r="DU125" s="141" t="n">
        <v>0</v>
      </c>
      <c r="DV125" s="141" t="n">
        <v>0</v>
      </c>
      <c r="DW125" s="141"/>
      <c r="DX125" s="141" t="n">
        <v>0</v>
      </c>
      <c r="DY125" s="141" t="n">
        <v>0</v>
      </c>
      <c r="DZ125" s="141" t="n">
        <v>0</v>
      </c>
      <c r="EA125" s="141" t="n">
        <v>0</v>
      </c>
      <c r="EB125" s="141" t="n">
        <v>0</v>
      </c>
      <c r="EC125" s="141" t="n">
        <v>0</v>
      </c>
      <c r="ED125" s="141" t="n">
        <v>0</v>
      </c>
      <c r="EE125" s="141" t="n">
        <v>0</v>
      </c>
      <c r="EF125" s="141" t="n">
        <v>0</v>
      </c>
      <c r="EG125" s="141" t="n">
        <v>0</v>
      </c>
      <c r="EH125" s="0"/>
      <c r="EI125" s="109" t="n">
        <f aca="false">ROUND(SUM(F125:EG125),5)</f>
        <v>0</v>
      </c>
      <c r="EK125" s="139" t="n">
        <v>427500</v>
      </c>
      <c r="EM125" s="140" t="n">
        <v>0</v>
      </c>
      <c r="EN125" s="140" t="n">
        <v>0</v>
      </c>
      <c r="EO125" s="140" t="n">
        <v>0</v>
      </c>
      <c r="EP125" s="140" t="n">
        <v>0</v>
      </c>
      <c r="EQ125" s="140" t="n">
        <v>0</v>
      </c>
      <c r="ER125" s="140" t="n">
        <v>0</v>
      </c>
      <c r="ES125" s="140" t="n">
        <v>0</v>
      </c>
      <c r="ET125" s="140" t="n">
        <v>0</v>
      </c>
      <c r="EU125" s="140" t="n">
        <v>0</v>
      </c>
      <c r="EV125" s="140" t="n">
        <v>0</v>
      </c>
      <c r="EW125" s="140" t="n">
        <v>0</v>
      </c>
      <c r="EX125" s="140" t="n">
        <v>0</v>
      </c>
      <c r="EY125" s="140" t="n">
        <v>0</v>
      </c>
      <c r="EZ125" s="140" t="n">
        <v>0</v>
      </c>
      <c r="FA125" s="140" t="n">
        <v>0</v>
      </c>
      <c r="FB125" s="140" t="n">
        <v>0</v>
      </c>
      <c r="FC125" s="140" t="n">
        <v>0</v>
      </c>
      <c r="FD125" s="140" t="n">
        <v>0</v>
      </c>
      <c r="FE125" s="140" t="n">
        <v>0</v>
      </c>
      <c r="FF125" s="140" t="n">
        <v>0</v>
      </c>
      <c r="FG125" s="140" t="n">
        <v>0</v>
      </c>
      <c r="FH125" s="140" t="n">
        <v>0</v>
      </c>
      <c r="FI125" s="140" t="n">
        <v>0</v>
      </c>
      <c r="FJ125" s="140" t="n">
        <v>0</v>
      </c>
      <c r="FK125" s="140" t="n">
        <v>0</v>
      </c>
      <c r="FL125" s="140" t="n">
        <v>0</v>
      </c>
      <c r="FM125" s="140" t="n">
        <v>0</v>
      </c>
      <c r="FN125" s="140" t="n">
        <v>0</v>
      </c>
      <c r="FO125" s="140" t="n">
        <v>0</v>
      </c>
      <c r="FP125" s="140" t="n">
        <v>0</v>
      </c>
      <c r="FQ125" s="140" t="n">
        <v>0</v>
      </c>
      <c r="FR125" s="140" t="n">
        <v>0</v>
      </c>
      <c r="FS125" s="140" t="n">
        <v>0</v>
      </c>
      <c r="FT125" s="140" t="n">
        <v>0</v>
      </c>
      <c r="FU125" s="140" t="n">
        <v>0</v>
      </c>
      <c r="FV125" s="140" t="n">
        <v>0</v>
      </c>
      <c r="FW125" s="140" t="n">
        <v>0</v>
      </c>
      <c r="FX125" s="140" t="n">
        <v>0</v>
      </c>
      <c r="FY125" s="140" t="n">
        <v>0</v>
      </c>
      <c r="FZ125" s="140" t="n">
        <v>0</v>
      </c>
      <c r="GA125" s="140" t="n">
        <v>0</v>
      </c>
      <c r="GB125" s="140" t="n">
        <v>0</v>
      </c>
      <c r="GC125" s="140" t="n">
        <v>0</v>
      </c>
      <c r="GD125" s="140" t="n">
        <v>0</v>
      </c>
      <c r="GE125" s="140" t="n">
        <v>0</v>
      </c>
      <c r="GF125" s="140" t="n">
        <v>0</v>
      </c>
      <c r="GG125" s="140" t="n">
        <v>0</v>
      </c>
      <c r="GH125" s="140" t="n">
        <v>0</v>
      </c>
      <c r="GI125" s="140" t="n">
        <v>0</v>
      </c>
      <c r="GJ125" s="140" t="n">
        <v>0</v>
      </c>
      <c r="GK125" s="140" t="n">
        <v>0</v>
      </c>
      <c r="GL125" s="140" t="n">
        <v>0</v>
      </c>
      <c r="GM125" s="140" t="n">
        <v>0</v>
      </c>
      <c r="GN125" s="140" t="n">
        <v>0</v>
      </c>
      <c r="GO125" s="140" t="n">
        <v>0</v>
      </c>
      <c r="GP125" s="140" t="n">
        <v>0</v>
      </c>
      <c r="GQ125" s="140" t="n">
        <v>0</v>
      </c>
      <c r="GR125" s="140" t="n">
        <v>0</v>
      </c>
      <c r="GS125" s="140" t="n">
        <v>0</v>
      </c>
      <c r="GT125" s="140" t="n">
        <v>0</v>
      </c>
      <c r="GU125" s="140" t="n">
        <v>0</v>
      </c>
      <c r="GV125" s="140" t="n">
        <v>0</v>
      </c>
      <c r="GW125" s="140" t="n">
        <v>0</v>
      </c>
      <c r="GX125" s="140" t="n">
        <v>0</v>
      </c>
      <c r="GY125" s="140" t="n">
        <v>0</v>
      </c>
      <c r="GZ125" s="140" t="n">
        <v>0</v>
      </c>
      <c r="HA125" s="140" t="n">
        <v>0</v>
      </c>
      <c r="HB125" s="140" t="n">
        <v>0</v>
      </c>
      <c r="HC125" s="140" t="n">
        <v>0</v>
      </c>
      <c r="HD125" s="140" t="n">
        <v>0</v>
      </c>
      <c r="HE125" s="140" t="n">
        <v>0</v>
      </c>
      <c r="HF125" s="140" t="n">
        <v>0</v>
      </c>
      <c r="HG125" s="140" t="n">
        <v>0</v>
      </c>
      <c r="HH125" s="140" t="n">
        <v>0</v>
      </c>
      <c r="HI125" s="140" t="n">
        <v>0</v>
      </c>
      <c r="HJ125" s="140" t="n">
        <v>0</v>
      </c>
      <c r="HK125" s="140" t="n">
        <v>0</v>
      </c>
      <c r="HL125" s="140" t="n">
        <v>0</v>
      </c>
      <c r="HM125" s="140" t="n">
        <v>0</v>
      </c>
      <c r="HN125" s="140" t="n">
        <v>0</v>
      </c>
      <c r="HO125" s="140" t="n">
        <v>0</v>
      </c>
      <c r="HP125" s="140" t="n">
        <v>0</v>
      </c>
      <c r="HQ125" s="140" t="n">
        <v>0</v>
      </c>
      <c r="HR125" s="140" t="n">
        <v>0</v>
      </c>
      <c r="HS125" s="140" t="n">
        <v>0</v>
      </c>
      <c r="HT125" s="140" t="n">
        <v>0</v>
      </c>
      <c r="HU125" s="140" t="n">
        <v>0</v>
      </c>
      <c r="HV125" s="140" t="n">
        <v>0</v>
      </c>
      <c r="HW125" s="140" t="n">
        <v>0</v>
      </c>
      <c r="HX125" s="140" t="n">
        <v>0</v>
      </c>
      <c r="HY125" s="140" t="n">
        <v>0</v>
      </c>
      <c r="HZ125" s="140" t="n">
        <v>0</v>
      </c>
      <c r="IA125" s="140" t="n">
        <v>0</v>
      </c>
      <c r="IB125" s="140" t="n">
        <v>0</v>
      </c>
      <c r="IC125" s="140" t="n">
        <v>0</v>
      </c>
      <c r="ID125" s="140" t="n">
        <v>0</v>
      </c>
      <c r="IE125" s="140" t="n">
        <v>0</v>
      </c>
      <c r="IF125" s="140" t="n">
        <v>0</v>
      </c>
      <c r="IG125" s="140" t="n">
        <v>0</v>
      </c>
      <c r="IH125" s="140" t="n">
        <v>0</v>
      </c>
      <c r="II125" s="140" t="n">
        <v>0</v>
      </c>
      <c r="IJ125" s="140" t="n">
        <v>0</v>
      </c>
      <c r="IK125" s="140" t="n">
        <v>0</v>
      </c>
      <c r="IL125" s="140" t="n">
        <v>0</v>
      </c>
      <c r="IM125" s="140" t="n">
        <v>0</v>
      </c>
      <c r="IN125" s="140" t="n">
        <v>0</v>
      </c>
      <c r="IO125" s="140" t="n">
        <v>0</v>
      </c>
      <c r="IP125" s="140" t="n">
        <v>0</v>
      </c>
      <c r="IQ125" s="140" t="n">
        <v>0</v>
      </c>
      <c r="IR125" s="140" t="n">
        <v>0</v>
      </c>
      <c r="IS125" s="140" t="n">
        <v>0</v>
      </c>
      <c r="IT125" s="140" t="n">
        <v>0</v>
      </c>
      <c r="IU125" s="140" t="n">
        <v>0</v>
      </c>
      <c r="IV125" s="140" t="n">
        <v>0</v>
      </c>
      <c r="IW125" s="140" t="n">
        <v>0</v>
      </c>
      <c r="IX125" s="140" t="n">
        <v>0</v>
      </c>
      <c r="IY125" s="140" t="n">
        <v>0</v>
      </c>
      <c r="IZ125" s="140" t="n">
        <v>0</v>
      </c>
      <c r="JA125" s="140" t="n">
        <v>0</v>
      </c>
      <c r="JB125" s="140" t="n">
        <v>0</v>
      </c>
      <c r="JC125" s="140" t="n">
        <v>0</v>
      </c>
      <c r="JD125" s="140" t="n">
        <v>0</v>
      </c>
      <c r="JE125" s="140" t="n">
        <v>0</v>
      </c>
      <c r="JF125" s="140" t="n">
        <v>0</v>
      </c>
      <c r="JG125" s="140" t="n">
        <v>0</v>
      </c>
      <c r="JH125" s="140" t="n">
        <v>0</v>
      </c>
      <c r="JI125" s="140" t="n">
        <v>0</v>
      </c>
      <c r="JJ125" s="140" t="n">
        <v>0</v>
      </c>
      <c r="JK125" s="140" t="n">
        <v>0</v>
      </c>
      <c r="JL125" s="140" t="n">
        <v>0</v>
      </c>
      <c r="JM125" s="140" t="n">
        <v>0</v>
      </c>
      <c r="JN125" s="140" t="n">
        <v>0</v>
      </c>
      <c r="JO125" s="140" t="n">
        <v>0</v>
      </c>
      <c r="JP125" s="140" t="n">
        <v>0</v>
      </c>
    </row>
    <row r="126" customFormat="false" ht="14.9" hidden="false" customHeight="false" outlineLevel="0" collapsed="false">
      <c r="A126" s="76"/>
      <c r="B126" s="76"/>
      <c r="C126" s="76"/>
      <c r="D126" s="76"/>
      <c r="E126" s="76" t="s">
        <v>160</v>
      </c>
      <c r="F126" s="141" t="n">
        <v>0</v>
      </c>
      <c r="G126" s="141" t="n">
        <v>0</v>
      </c>
      <c r="H126" s="141" t="n">
        <v>0</v>
      </c>
      <c r="I126" s="141" t="n">
        <v>0</v>
      </c>
      <c r="J126" s="141" t="n">
        <v>0</v>
      </c>
      <c r="K126" s="141" t="n">
        <v>0</v>
      </c>
      <c r="L126" s="141" t="n">
        <v>0</v>
      </c>
      <c r="M126" s="141" t="n">
        <v>0</v>
      </c>
      <c r="N126" s="141" t="n">
        <v>0</v>
      </c>
      <c r="O126" s="141" t="n">
        <v>0</v>
      </c>
      <c r="P126" s="141" t="n">
        <v>0</v>
      </c>
      <c r="Q126" s="141" t="n">
        <v>0</v>
      </c>
      <c r="R126" s="141" t="n">
        <v>0</v>
      </c>
      <c r="S126" s="141" t="n">
        <v>0</v>
      </c>
      <c r="T126" s="141"/>
      <c r="U126" s="141" t="n">
        <v>0</v>
      </c>
      <c r="V126" s="141"/>
      <c r="W126" s="141" t="n">
        <v>0</v>
      </c>
      <c r="X126" s="141"/>
      <c r="Y126" s="141" t="n">
        <v>0</v>
      </c>
      <c r="Z126" s="141" t="n">
        <v>0</v>
      </c>
      <c r="AA126" s="141" t="n">
        <v>0</v>
      </c>
      <c r="AB126" s="141" t="n">
        <v>0</v>
      </c>
      <c r="AC126" s="141" t="n">
        <v>0</v>
      </c>
      <c r="AD126" s="141" t="n">
        <v>0</v>
      </c>
      <c r="AE126" s="141" t="n">
        <v>0</v>
      </c>
      <c r="AF126" s="141" t="n">
        <v>0</v>
      </c>
      <c r="AG126" s="141" t="n">
        <v>0</v>
      </c>
      <c r="AH126" s="141" t="n">
        <v>0</v>
      </c>
      <c r="AI126" s="141" t="n">
        <v>0</v>
      </c>
      <c r="AJ126" s="141" t="n">
        <v>0</v>
      </c>
      <c r="AK126" s="141" t="n">
        <v>0</v>
      </c>
      <c r="AL126" s="141" t="n">
        <v>0</v>
      </c>
      <c r="AM126" s="141" t="n">
        <v>0</v>
      </c>
      <c r="AN126" s="141" t="n">
        <v>0</v>
      </c>
      <c r="AO126" s="141" t="n">
        <v>0</v>
      </c>
      <c r="AP126" s="141" t="n">
        <v>0</v>
      </c>
      <c r="AQ126" s="141" t="n">
        <v>0</v>
      </c>
      <c r="AR126" s="141" t="n">
        <v>0</v>
      </c>
      <c r="AS126" s="141" t="n">
        <v>0</v>
      </c>
      <c r="AT126" s="141" t="n">
        <v>0</v>
      </c>
      <c r="AU126" s="141" t="n">
        <v>0</v>
      </c>
      <c r="AV126" s="141" t="n">
        <v>0</v>
      </c>
      <c r="AW126" s="141" t="n">
        <v>0</v>
      </c>
      <c r="AX126" s="141" t="n">
        <v>0</v>
      </c>
      <c r="AY126" s="141" t="n">
        <v>0</v>
      </c>
      <c r="AZ126" s="141" t="n">
        <v>0</v>
      </c>
      <c r="BA126" s="141" t="n">
        <v>0</v>
      </c>
      <c r="BB126" s="141" t="n">
        <v>0</v>
      </c>
      <c r="BC126" s="141" t="n">
        <v>0</v>
      </c>
      <c r="BD126" s="141" t="n">
        <v>0</v>
      </c>
      <c r="BE126" s="141" t="n">
        <v>0</v>
      </c>
      <c r="BF126" s="141" t="n">
        <v>0</v>
      </c>
      <c r="BG126" s="141" t="n">
        <v>0</v>
      </c>
      <c r="BH126" s="141" t="n">
        <v>0</v>
      </c>
      <c r="BI126" s="141" t="n">
        <v>0</v>
      </c>
      <c r="BJ126" s="141" t="n">
        <v>0</v>
      </c>
      <c r="BK126" s="141" t="n">
        <v>0</v>
      </c>
      <c r="BL126" s="141" t="n">
        <v>0</v>
      </c>
      <c r="BM126" s="141" t="n">
        <v>0</v>
      </c>
      <c r="BN126" s="141" t="n">
        <v>0</v>
      </c>
      <c r="BO126" s="141" t="n">
        <v>0</v>
      </c>
      <c r="BP126" s="141" t="n">
        <v>0</v>
      </c>
      <c r="BQ126" s="141" t="n">
        <v>0</v>
      </c>
      <c r="BR126" s="141" t="n">
        <v>0</v>
      </c>
      <c r="BS126" s="141" t="n">
        <v>0</v>
      </c>
      <c r="BT126" s="141" t="n">
        <v>0</v>
      </c>
      <c r="BU126" s="141" t="n">
        <v>0</v>
      </c>
      <c r="BV126" s="141" t="n">
        <v>0</v>
      </c>
      <c r="BW126" s="141" t="n">
        <v>0</v>
      </c>
      <c r="BX126" s="141" t="n">
        <v>0</v>
      </c>
      <c r="BY126" s="141" t="n">
        <v>0</v>
      </c>
      <c r="BZ126" s="141" t="n">
        <v>0</v>
      </c>
      <c r="CA126" s="141" t="n">
        <v>0</v>
      </c>
      <c r="CB126" s="141" t="n">
        <v>0</v>
      </c>
      <c r="CC126" s="141" t="n">
        <v>0</v>
      </c>
      <c r="CD126" s="141" t="n">
        <v>0</v>
      </c>
      <c r="CE126" s="141" t="n">
        <v>0</v>
      </c>
      <c r="CF126" s="141" t="n">
        <v>0</v>
      </c>
      <c r="CG126" s="141" t="n">
        <v>0</v>
      </c>
      <c r="CH126" s="141" t="n">
        <v>0</v>
      </c>
      <c r="CI126" s="141" t="n">
        <v>0</v>
      </c>
      <c r="CJ126" s="141" t="n">
        <v>0</v>
      </c>
      <c r="CK126" s="141" t="n">
        <v>0</v>
      </c>
      <c r="CL126" s="141"/>
      <c r="CM126" s="141" t="n">
        <v>0</v>
      </c>
      <c r="CN126" s="141" t="n">
        <v>0</v>
      </c>
      <c r="CO126" s="141" t="n">
        <v>0</v>
      </c>
      <c r="CP126" s="141" t="n">
        <v>0</v>
      </c>
      <c r="CQ126" s="141" t="n">
        <v>0</v>
      </c>
      <c r="CR126" s="141" t="n">
        <v>0</v>
      </c>
      <c r="CS126" s="141" t="n">
        <v>0</v>
      </c>
      <c r="CT126" s="141" t="n">
        <v>0</v>
      </c>
      <c r="CU126" s="141" t="n">
        <v>0</v>
      </c>
      <c r="CV126" s="141" t="n">
        <v>0</v>
      </c>
      <c r="CW126" s="141" t="n">
        <v>0</v>
      </c>
      <c r="CX126" s="141" t="n">
        <v>0</v>
      </c>
      <c r="CY126" s="141" t="n">
        <v>0</v>
      </c>
      <c r="CZ126" s="141" t="n">
        <v>0</v>
      </c>
      <c r="DA126" s="141" t="n">
        <v>0</v>
      </c>
      <c r="DB126" s="141" t="n">
        <v>0</v>
      </c>
      <c r="DC126" s="141" t="n">
        <v>0</v>
      </c>
      <c r="DD126" s="141" t="n">
        <v>0</v>
      </c>
      <c r="DE126" s="141" t="n">
        <v>0</v>
      </c>
      <c r="DF126" s="141" t="n">
        <v>0</v>
      </c>
      <c r="DG126" s="141" t="n">
        <v>0</v>
      </c>
      <c r="DH126" s="141" t="n">
        <v>0</v>
      </c>
      <c r="DI126" s="141" t="n">
        <v>0</v>
      </c>
      <c r="DJ126" s="141" t="n">
        <v>0</v>
      </c>
      <c r="DK126" s="141" t="n">
        <v>0</v>
      </c>
      <c r="DL126" s="141" t="n">
        <v>0</v>
      </c>
      <c r="DM126" s="141" t="n">
        <v>0</v>
      </c>
      <c r="DN126" s="141" t="n">
        <v>0</v>
      </c>
      <c r="DO126" s="141" t="n">
        <v>0</v>
      </c>
      <c r="DP126" s="141"/>
      <c r="DQ126" s="141" t="n">
        <v>0</v>
      </c>
      <c r="DR126" s="141" t="n">
        <v>0</v>
      </c>
      <c r="DS126" s="141" t="n">
        <v>0</v>
      </c>
      <c r="DT126" s="141" t="n">
        <v>0</v>
      </c>
      <c r="DU126" s="141" t="n">
        <v>0</v>
      </c>
      <c r="DV126" s="141" t="n">
        <v>0</v>
      </c>
      <c r="DW126" s="141"/>
      <c r="DX126" s="141" t="n">
        <v>0</v>
      </c>
      <c r="DY126" s="141" t="n">
        <v>0</v>
      </c>
      <c r="DZ126" s="141" t="n">
        <v>0</v>
      </c>
      <c r="EA126" s="141" t="n">
        <v>0</v>
      </c>
      <c r="EB126" s="141" t="n">
        <v>0</v>
      </c>
      <c r="EC126" s="141" t="n">
        <v>0</v>
      </c>
      <c r="ED126" s="141" t="n">
        <v>0</v>
      </c>
      <c r="EE126" s="141" t="n">
        <v>0</v>
      </c>
      <c r="EF126" s="141" t="n">
        <v>0</v>
      </c>
      <c r="EG126" s="141" t="n">
        <v>0</v>
      </c>
      <c r="EH126" s="0"/>
      <c r="EI126" s="109" t="n">
        <f aca="false">ROUND(SUM(F126:EG126),5)</f>
        <v>0</v>
      </c>
      <c r="EK126" s="139" t="n">
        <v>17080.49</v>
      </c>
      <c r="EM126" s="140" t="n">
        <v>0</v>
      </c>
      <c r="EN126" s="140" t="n">
        <v>0</v>
      </c>
      <c r="EO126" s="140" t="n">
        <v>0</v>
      </c>
      <c r="EP126" s="140" t="n">
        <v>0</v>
      </c>
      <c r="EQ126" s="140" t="n">
        <v>0</v>
      </c>
      <c r="ER126" s="140" t="n">
        <v>0</v>
      </c>
      <c r="ES126" s="140" t="n">
        <v>0</v>
      </c>
      <c r="ET126" s="140" t="n">
        <v>0</v>
      </c>
      <c r="EU126" s="140" t="n">
        <v>0</v>
      </c>
      <c r="EV126" s="140" t="n">
        <v>0</v>
      </c>
      <c r="EW126" s="140" t="n">
        <v>0</v>
      </c>
      <c r="EX126" s="140" t="n">
        <v>0</v>
      </c>
      <c r="EY126" s="140" t="n">
        <v>0</v>
      </c>
      <c r="EZ126" s="140" t="n">
        <v>0</v>
      </c>
      <c r="FA126" s="140" t="n">
        <v>0</v>
      </c>
      <c r="FB126" s="140" t="n">
        <v>0</v>
      </c>
      <c r="FC126" s="140" t="n">
        <v>0</v>
      </c>
      <c r="FD126" s="140" t="n">
        <v>0</v>
      </c>
      <c r="FE126" s="140" t="n">
        <v>0</v>
      </c>
      <c r="FF126" s="140" t="n">
        <v>0</v>
      </c>
      <c r="FG126" s="140" t="n">
        <v>0</v>
      </c>
      <c r="FH126" s="140" t="n">
        <v>0</v>
      </c>
      <c r="FI126" s="140" t="n">
        <v>0</v>
      </c>
      <c r="FJ126" s="140" t="n">
        <v>0</v>
      </c>
      <c r="FK126" s="140" t="n">
        <v>0</v>
      </c>
      <c r="FL126" s="140" t="n">
        <v>0</v>
      </c>
      <c r="FM126" s="140" t="n">
        <v>0</v>
      </c>
      <c r="FN126" s="140" t="n">
        <v>0</v>
      </c>
      <c r="FO126" s="140" t="n">
        <v>0</v>
      </c>
      <c r="FP126" s="140" t="n">
        <v>0</v>
      </c>
      <c r="FQ126" s="140" t="n">
        <v>0</v>
      </c>
      <c r="FR126" s="140" t="n">
        <v>0</v>
      </c>
      <c r="FS126" s="140" t="n">
        <v>0</v>
      </c>
      <c r="FT126" s="140" t="n">
        <v>0</v>
      </c>
      <c r="FU126" s="140" t="n">
        <v>0</v>
      </c>
      <c r="FV126" s="140" t="n">
        <v>0</v>
      </c>
      <c r="FW126" s="140" t="n">
        <v>0</v>
      </c>
      <c r="FX126" s="140" t="n">
        <v>0</v>
      </c>
      <c r="FY126" s="140" t="n">
        <v>0</v>
      </c>
      <c r="FZ126" s="140" t="n">
        <v>0</v>
      </c>
      <c r="GA126" s="140" t="n">
        <v>0</v>
      </c>
      <c r="GB126" s="140" t="n">
        <v>0</v>
      </c>
      <c r="GC126" s="140" t="n">
        <v>0</v>
      </c>
      <c r="GD126" s="140" t="n">
        <v>0</v>
      </c>
      <c r="GE126" s="140" t="n">
        <v>0</v>
      </c>
      <c r="GF126" s="140" t="n">
        <v>0</v>
      </c>
      <c r="GG126" s="140" t="n">
        <v>0</v>
      </c>
      <c r="GH126" s="140" t="n">
        <v>0</v>
      </c>
      <c r="GI126" s="140" t="n">
        <v>0</v>
      </c>
      <c r="GJ126" s="140" t="n">
        <v>0</v>
      </c>
      <c r="GK126" s="140" t="n">
        <v>0</v>
      </c>
      <c r="GL126" s="140" t="n">
        <v>0</v>
      </c>
      <c r="GM126" s="140" t="n">
        <v>0</v>
      </c>
      <c r="GN126" s="140" t="n">
        <v>0</v>
      </c>
      <c r="GO126" s="140" t="n">
        <v>0</v>
      </c>
      <c r="GP126" s="140" t="n">
        <v>0</v>
      </c>
      <c r="GQ126" s="140" t="n">
        <v>0</v>
      </c>
      <c r="GR126" s="140" t="n">
        <v>0</v>
      </c>
      <c r="GS126" s="140" t="n">
        <v>0</v>
      </c>
      <c r="GT126" s="140" t="n">
        <v>0</v>
      </c>
      <c r="GU126" s="140" t="n">
        <v>0</v>
      </c>
      <c r="GV126" s="140" t="n">
        <v>0</v>
      </c>
      <c r="GW126" s="140" t="n">
        <v>0</v>
      </c>
      <c r="GX126" s="140" t="n">
        <v>0</v>
      </c>
      <c r="GY126" s="140" t="n">
        <v>0</v>
      </c>
      <c r="GZ126" s="140" t="n">
        <v>0</v>
      </c>
      <c r="HA126" s="140" t="n">
        <v>0</v>
      </c>
      <c r="HB126" s="140" t="n">
        <v>0</v>
      </c>
      <c r="HC126" s="140" t="n">
        <v>0</v>
      </c>
      <c r="HD126" s="140" t="n">
        <v>0</v>
      </c>
      <c r="HE126" s="140" t="n">
        <v>0</v>
      </c>
      <c r="HF126" s="140" t="n">
        <v>0</v>
      </c>
      <c r="HG126" s="140" t="n">
        <v>0</v>
      </c>
      <c r="HH126" s="140" t="n">
        <v>0</v>
      </c>
      <c r="HI126" s="140" t="n">
        <v>0</v>
      </c>
      <c r="HJ126" s="140" t="n">
        <v>0</v>
      </c>
      <c r="HK126" s="140" t="n">
        <v>0</v>
      </c>
      <c r="HL126" s="140" t="n">
        <v>0</v>
      </c>
      <c r="HM126" s="140" t="n">
        <v>0</v>
      </c>
      <c r="HN126" s="140" t="n">
        <v>0</v>
      </c>
      <c r="HO126" s="140" t="n">
        <v>0</v>
      </c>
      <c r="HP126" s="140" t="n">
        <v>0</v>
      </c>
      <c r="HQ126" s="140" t="n">
        <v>0</v>
      </c>
      <c r="HR126" s="140" t="n">
        <v>0</v>
      </c>
      <c r="HS126" s="140" t="n">
        <v>0</v>
      </c>
      <c r="HT126" s="140" t="n">
        <v>0</v>
      </c>
      <c r="HU126" s="140" t="n">
        <v>0</v>
      </c>
      <c r="HV126" s="140" t="n">
        <v>0</v>
      </c>
      <c r="HW126" s="140" t="n">
        <v>0</v>
      </c>
      <c r="HX126" s="140" t="n">
        <v>0</v>
      </c>
      <c r="HY126" s="140" t="n">
        <v>0</v>
      </c>
      <c r="HZ126" s="140" t="n">
        <v>0</v>
      </c>
      <c r="IA126" s="140" t="n">
        <v>0</v>
      </c>
      <c r="IB126" s="140" t="n">
        <v>0</v>
      </c>
      <c r="IC126" s="140" t="n">
        <v>0</v>
      </c>
      <c r="ID126" s="140" t="n">
        <v>0</v>
      </c>
      <c r="IE126" s="140" t="n">
        <v>0</v>
      </c>
      <c r="IF126" s="140" t="n">
        <v>0</v>
      </c>
      <c r="IG126" s="140" t="n">
        <v>0</v>
      </c>
      <c r="IH126" s="140" t="n">
        <v>0</v>
      </c>
      <c r="II126" s="140" t="n">
        <v>0</v>
      </c>
      <c r="IJ126" s="140" t="n">
        <v>0</v>
      </c>
      <c r="IK126" s="140" t="n">
        <v>0</v>
      </c>
      <c r="IL126" s="140" t="n">
        <v>0</v>
      </c>
      <c r="IM126" s="140" t="n">
        <v>0</v>
      </c>
      <c r="IN126" s="140" t="n">
        <v>0</v>
      </c>
      <c r="IO126" s="140" t="n">
        <v>0</v>
      </c>
      <c r="IP126" s="140" t="n">
        <v>0</v>
      </c>
      <c r="IQ126" s="140" t="n">
        <v>0</v>
      </c>
      <c r="IR126" s="140" t="n">
        <v>0</v>
      </c>
      <c r="IS126" s="140" t="n">
        <v>0</v>
      </c>
      <c r="IT126" s="140" t="n">
        <v>0</v>
      </c>
      <c r="IU126" s="140" t="n">
        <v>0</v>
      </c>
      <c r="IV126" s="140" t="n">
        <v>0</v>
      </c>
      <c r="IW126" s="140" t="n">
        <v>0</v>
      </c>
      <c r="IX126" s="140" t="n">
        <v>0</v>
      </c>
      <c r="IY126" s="140" t="n">
        <v>0</v>
      </c>
      <c r="IZ126" s="140" t="n">
        <v>0</v>
      </c>
      <c r="JA126" s="140" t="n">
        <v>0</v>
      </c>
      <c r="JB126" s="140" t="n">
        <v>0</v>
      </c>
      <c r="JC126" s="140" t="n">
        <v>0</v>
      </c>
      <c r="JD126" s="140" t="n">
        <v>0</v>
      </c>
      <c r="JE126" s="140" t="n">
        <v>0</v>
      </c>
      <c r="JF126" s="140" t="n">
        <v>0</v>
      </c>
      <c r="JG126" s="140" t="n">
        <v>0</v>
      </c>
      <c r="JH126" s="140" t="n">
        <v>0</v>
      </c>
      <c r="JI126" s="140" t="n">
        <v>0</v>
      </c>
      <c r="JJ126" s="140" t="n">
        <v>0</v>
      </c>
      <c r="JK126" s="140" t="n">
        <v>0</v>
      </c>
      <c r="JL126" s="140" t="n">
        <v>0</v>
      </c>
      <c r="JM126" s="140" t="n">
        <v>0</v>
      </c>
      <c r="JN126" s="140" t="n">
        <v>0</v>
      </c>
      <c r="JO126" s="140" t="n">
        <v>0</v>
      </c>
      <c r="JP126" s="140" t="n">
        <v>0</v>
      </c>
    </row>
    <row r="127" customFormat="false" ht="14.9" hidden="false" customHeight="false" outlineLevel="0" collapsed="false">
      <c r="A127" s="76"/>
      <c r="B127" s="76"/>
      <c r="C127" s="76"/>
      <c r="D127" s="76"/>
      <c r="E127" s="76" t="s">
        <v>161</v>
      </c>
      <c r="F127" s="0"/>
      <c r="G127" s="0"/>
      <c r="H127" s="0"/>
      <c r="I127" s="0"/>
      <c r="J127" s="0"/>
      <c r="K127" s="0"/>
      <c r="L127" s="0"/>
      <c r="M127" s="0"/>
      <c r="N127" s="0"/>
      <c r="O127" s="0"/>
      <c r="P127" s="0"/>
      <c r="Q127" s="0"/>
      <c r="R127" s="0"/>
      <c r="S127" s="0"/>
      <c r="T127" s="0"/>
      <c r="U127" s="0"/>
      <c r="V127" s="0"/>
      <c r="W127" s="0"/>
      <c r="X127" s="0"/>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109" t="n">
        <f aca="false">ROUND(SUM(F127:EG127),5)</f>
        <v>0</v>
      </c>
      <c r="EK127" s="139" t="n">
        <v>79304.85</v>
      </c>
      <c r="EM127" s="140" t="n">
        <v>0</v>
      </c>
      <c r="EN127" s="140" t="n">
        <v>0</v>
      </c>
      <c r="EO127" s="140" t="n">
        <v>0</v>
      </c>
      <c r="EP127" s="140" t="n">
        <v>0</v>
      </c>
      <c r="EQ127" s="140" t="n">
        <v>0</v>
      </c>
      <c r="ER127" s="140" t="n">
        <v>0</v>
      </c>
      <c r="ES127" s="140" t="n">
        <v>0</v>
      </c>
      <c r="ET127" s="140" t="n">
        <v>0</v>
      </c>
      <c r="EU127" s="140" t="n">
        <v>0</v>
      </c>
      <c r="EV127" s="140" t="n">
        <v>0</v>
      </c>
      <c r="EW127" s="140" t="n">
        <v>0</v>
      </c>
      <c r="EX127" s="140" t="n">
        <v>0</v>
      </c>
      <c r="EY127" s="140" t="n">
        <v>0</v>
      </c>
      <c r="EZ127" s="140" t="n">
        <v>0</v>
      </c>
      <c r="FA127" s="140" t="n">
        <v>0</v>
      </c>
      <c r="FB127" s="140" t="n">
        <v>0</v>
      </c>
      <c r="FC127" s="140" t="n">
        <v>0</v>
      </c>
      <c r="FD127" s="140" t="n">
        <v>0</v>
      </c>
      <c r="FE127" s="140" t="n">
        <v>0</v>
      </c>
      <c r="FF127" s="140" t="n">
        <v>0</v>
      </c>
      <c r="FG127" s="140" t="n">
        <v>0</v>
      </c>
      <c r="FH127" s="140" t="n">
        <v>0</v>
      </c>
      <c r="FI127" s="140" t="n">
        <v>0</v>
      </c>
      <c r="FJ127" s="140" t="n">
        <v>0</v>
      </c>
      <c r="FK127" s="140" t="n">
        <v>0</v>
      </c>
      <c r="FL127" s="140" t="n">
        <v>0</v>
      </c>
      <c r="FM127" s="140" t="n">
        <v>0</v>
      </c>
      <c r="FN127" s="140" t="n">
        <v>0</v>
      </c>
      <c r="FO127" s="140" t="n">
        <v>0</v>
      </c>
      <c r="FP127" s="140" t="n">
        <v>0</v>
      </c>
      <c r="FQ127" s="140" t="n">
        <v>0</v>
      </c>
      <c r="FR127" s="140" t="n">
        <v>0</v>
      </c>
      <c r="FS127" s="140" t="n">
        <v>0</v>
      </c>
      <c r="FT127" s="140" t="n">
        <v>0</v>
      </c>
      <c r="FU127" s="140" t="n">
        <v>0</v>
      </c>
      <c r="FV127" s="140" t="n">
        <v>0</v>
      </c>
      <c r="FW127" s="140" t="n">
        <v>0</v>
      </c>
      <c r="FX127" s="140" t="n">
        <v>0</v>
      </c>
      <c r="FY127" s="140" t="n">
        <v>0</v>
      </c>
      <c r="FZ127" s="140" t="n">
        <v>0</v>
      </c>
      <c r="GA127" s="140" t="n">
        <v>0</v>
      </c>
      <c r="GB127" s="140" t="n">
        <v>0</v>
      </c>
      <c r="GC127" s="140" t="n">
        <v>0</v>
      </c>
      <c r="GD127" s="140" t="n">
        <v>0</v>
      </c>
      <c r="GE127" s="140" t="n">
        <v>0</v>
      </c>
      <c r="GF127" s="140" t="n">
        <v>0</v>
      </c>
      <c r="GG127" s="140" t="n">
        <v>0</v>
      </c>
      <c r="GH127" s="140" t="n">
        <v>0</v>
      </c>
      <c r="GI127" s="140" t="n">
        <v>0</v>
      </c>
      <c r="GJ127" s="140" t="n">
        <v>0</v>
      </c>
      <c r="GK127" s="140" t="n">
        <v>0</v>
      </c>
      <c r="GL127" s="140" t="n">
        <v>0</v>
      </c>
      <c r="GM127" s="140" t="n">
        <v>0</v>
      </c>
      <c r="GN127" s="140" t="n">
        <v>0</v>
      </c>
      <c r="GO127" s="140" t="n">
        <v>0</v>
      </c>
      <c r="GP127" s="140" t="n">
        <v>0</v>
      </c>
      <c r="GQ127" s="140" t="n">
        <v>0</v>
      </c>
      <c r="GR127" s="140" t="n">
        <v>0</v>
      </c>
      <c r="GS127" s="140" t="n">
        <v>0</v>
      </c>
      <c r="GT127" s="140" t="n">
        <v>0</v>
      </c>
      <c r="GU127" s="140" t="n">
        <v>0</v>
      </c>
      <c r="GV127" s="140" t="n">
        <v>0</v>
      </c>
      <c r="GW127" s="140" t="n">
        <v>0</v>
      </c>
      <c r="GX127" s="140" t="n">
        <v>0</v>
      </c>
      <c r="GY127" s="140" t="n">
        <v>0</v>
      </c>
      <c r="GZ127" s="140" t="n">
        <v>0</v>
      </c>
      <c r="HA127" s="140" t="n">
        <v>0</v>
      </c>
      <c r="HB127" s="140" t="n">
        <v>0</v>
      </c>
      <c r="HC127" s="140" t="n">
        <v>0</v>
      </c>
      <c r="HD127" s="140" t="n">
        <v>0</v>
      </c>
      <c r="HE127" s="140" t="n">
        <v>0</v>
      </c>
      <c r="HF127" s="140" t="n">
        <v>0</v>
      </c>
      <c r="HG127" s="140" t="n">
        <v>0</v>
      </c>
      <c r="HH127" s="140" t="n">
        <v>0</v>
      </c>
      <c r="HI127" s="140" t="n">
        <v>0</v>
      </c>
      <c r="HJ127" s="140" t="n">
        <v>0</v>
      </c>
      <c r="HK127" s="140" t="n">
        <v>0</v>
      </c>
      <c r="HL127" s="140" t="n">
        <v>0</v>
      </c>
      <c r="HM127" s="140" t="n">
        <v>0</v>
      </c>
      <c r="HN127" s="140" t="n">
        <v>0</v>
      </c>
      <c r="HO127" s="140" t="n">
        <v>0</v>
      </c>
      <c r="HP127" s="140" t="n">
        <v>0</v>
      </c>
      <c r="HQ127" s="140" t="n">
        <v>0</v>
      </c>
      <c r="HR127" s="140" t="n">
        <v>0</v>
      </c>
      <c r="HS127" s="140" t="n">
        <v>0</v>
      </c>
      <c r="HT127" s="140" t="n">
        <v>0</v>
      </c>
      <c r="HU127" s="140" t="n">
        <v>0</v>
      </c>
      <c r="HV127" s="140" t="n">
        <v>0</v>
      </c>
      <c r="HW127" s="140" t="n">
        <v>0</v>
      </c>
      <c r="HX127" s="140" t="n">
        <v>0</v>
      </c>
      <c r="HY127" s="140" t="n">
        <v>0</v>
      </c>
      <c r="HZ127" s="140" t="n">
        <v>0</v>
      </c>
      <c r="IA127" s="140" t="n">
        <v>0</v>
      </c>
      <c r="IB127" s="140" t="n">
        <v>0</v>
      </c>
      <c r="IC127" s="140" t="n">
        <v>0</v>
      </c>
      <c r="ID127" s="140" t="n">
        <v>0</v>
      </c>
      <c r="IE127" s="140" t="n">
        <v>0</v>
      </c>
      <c r="IF127" s="140" t="n">
        <v>0</v>
      </c>
      <c r="IG127" s="140" t="n">
        <v>0</v>
      </c>
      <c r="IH127" s="140" t="n">
        <v>0</v>
      </c>
      <c r="II127" s="140" t="n">
        <v>0</v>
      </c>
      <c r="IJ127" s="140" t="n">
        <v>0</v>
      </c>
      <c r="IK127" s="140" t="n">
        <v>0</v>
      </c>
      <c r="IL127" s="140" t="n">
        <v>0</v>
      </c>
      <c r="IM127" s="140" t="n">
        <v>0</v>
      </c>
      <c r="IN127" s="140" t="n">
        <v>0</v>
      </c>
      <c r="IO127" s="140" t="n">
        <v>0</v>
      </c>
      <c r="IP127" s="140" t="n">
        <v>0</v>
      </c>
      <c r="IQ127" s="140" t="n">
        <v>0</v>
      </c>
      <c r="IR127" s="140" t="n">
        <v>0</v>
      </c>
      <c r="IS127" s="140" t="n">
        <v>0</v>
      </c>
      <c r="IT127" s="140" t="n">
        <v>0</v>
      </c>
      <c r="IU127" s="140" t="n">
        <v>0</v>
      </c>
      <c r="IV127" s="140" t="n">
        <v>0</v>
      </c>
      <c r="IW127" s="140" t="n">
        <v>0</v>
      </c>
      <c r="IX127" s="140" t="n">
        <v>0</v>
      </c>
      <c r="IY127" s="140" t="n">
        <v>0</v>
      </c>
      <c r="IZ127" s="140" t="n">
        <v>0</v>
      </c>
      <c r="JA127" s="140" t="n">
        <v>0</v>
      </c>
      <c r="JB127" s="140" t="n">
        <v>0</v>
      </c>
      <c r="JC127" s="140" t="n">
        <v>0</v>
      </c>
      <c r="JD127" s="140" t="n">
        <v>0</v>
      </c>
      <c r="JE127" s="140" t="n">
        <v>0</v>
      </c>
      <c r="JF127" s="140" t="n">
        <v>0</v>
      </c>
      <c r="JG127" s="140" t="n">
        <v>0</v>
      </c>
      <c r="JH127" s="140" t="n">
        <v>0</v>
      </c>
      <c r="JI127" s="140" t="n">
        <v>0</v>
      </c>
      <c r="JJ127" s="140" t="n">
        <v>0</v>
      </c>
      <c r="JK127" s="140" t="n">
        <v>0</v>
      </c>
      <c r="JL127" s="140" t="n">
        <v>0</v>
      </c>
      <c r="JM127" s="140" t="n">
        <v>0</v>
      </c>
      <c r="JN127" s="140" t="n">
        <v>0</v>
      </c>
      <c r="JO127" s="140" t="n">
        <v>0</v>
      </c>
      <c r="JP127" s="140" t="n">
        <v>0</v>
      </c>
    </row>
    <row r="128" customFormat="false" ht="14.9" hidden="false" customHeight="false" outlineLevel="0" collapsed="false">
      <c r="A128" s="76"/>
      <c r="B128" s="76"/>
      <c r="C128" s="76"/>
      <c r="D128" s="76"/>
      <c r="E128" s="96" t="s">
        <v>162</v>
      </c>
      <c r="F128" s="141" t="n">
        <v>500</v>
      </c>
      <c r="G128" s="141" t="n">
        <v>1500</v>
      </c>
      <c r="H128" s="141" t="n">
        <v>1500</v>
      </c>
      <c r="I128" s="141" t="n">
        <v>500</v>
      </c>
      <c r="J128" s="141" t="n">
        <v>1500</v>
      </c>
      <c r="K128" s="141" t="n">
        <v>1500</v>
      </c>
      <c r="L128" s="141" t="n">
        <v>500</v>
      </c>
      <c r="M128" s="141" t="n">
        <v>500</v>
      </c>
      <c r="N128" s="141" t="n">
        <v>1500</v>
      </c>
      <c r="O128" s="141" t="n">
        <v>1500</v>
      </c>
      <c r="P128" s="141" t="n">
        <v>500</v>
      </c>
      <c r="Q128" s="141" t="n">
        <v>1500</v>
      </c>
      <c r="R128" s="141" t="n">
        <v>500</v>
      </c>
      <c r="S128" s="141" t="n">
        <v>500</v>
      </c>
      <c r="T128" s="141"/>
      <c r="U128" s="141" t="n">
        <v>1500</v>
      </c>
      <c r="V128" s="141"/>
      <c r="W128" s="141" t="n">
        <v>1500</v>
      </c>
      <c r="X128" s="141"/>
      <c r="Y128" s="141" t="n">
        <v>500</v>
      </c>
      <c r="Z128" s="141" t="n">
        <v>500</v>
      </c>
      <c r="AA128" s="141" t="n">
        <v>1500</v>
      </c>
      <c r="AB128" s="141" t="n">
        <v>500</v>
      </c>
      <c r="AC128" s="141" t="n">
        <v>500</v>
      </c>
      <c r="AD128" s="141" t="n">
        <v>1500</v>
      </c>
      <c r="AE128" s="141" t="n">
        <v>500</v>
      </c>
      <c r="AF128" s="141" t="n">
        <v>500</v>
      </c>
      <c r="AG128" s="141" t="n">
        <v>500</v>
      </c>
      <c r="AH128" s="141" t="n">
        <v>500</v>
      </c>
      <c r="AI128" s="141" t="n">
        <v>500</v>
      </c>
      <c r="AJ128" s="141" t="n">
        <v>500</v>
      </c>
      <c r="AK128" s="141" t="n">
        <v>500</v>
      </c>
      <c r="AL128" s="141" t="n">
        <v>515</v>
      </c>
      <c r="AM128" s="141" t="n">
        <v>500</v>
      </c>
      <c r="AN128" s="141" t="n">
        <v>500</v>
      </c>
      <c r="AO128" s="141" t="n">
        <v>500</v>
      </c>
      <c r="AP128" s="141" t="n">
        <v>1500</v>
      </c>
      <c r="AQ128" s="141" t="n">
        <v>500</v>
      </c>
      <c r="AR128" s="141" t="n">
        <v>1200</v>
      </c>
      <c r="AS128" s="141" t="n">
        <v>500</v>
      </c>
      <c r="AT128" s="141" t="n">
        <v>500</v>
      </c>
      <c r="AU128" s="141" t="n">
        <v>500</v>
      </c>
      <c r="AV128" s="141" t="n">
        <v>1500</v>
      </c>
      <c r="AW128" s="141" t="n">
        <v>500</v>
      </c>
      <c r="AX128" s="141" t="n">
        <v>500</v>
      </c>
      <c r="AY128" s="141" t="n">
        <v>500</v>
      </c>
      <c r="AZ128" s="141" t="n">
        <v>500</v>
      </c>
      <c r="BA128" s="141" t="n">
        <v>500</v>
      </c>
      <c r="BB128" s="141" t="n">
        <v>1500</v>
      </c>
      <c r="BC128" s="141" t="n">
        <v>500</v>
      </c>
      <c r="BD128" s="141" t="n">
        <v>500</v>
      </c>
      <c r="BE128" s="141" t="n">
        <v>500</v>
      </c>
      <c r="BF128" s="141" t="n">
        <v>1500</v>
      </c>
      <c r="BG128" s="141" t="n">
        <v>1500</v>
      </c>
      <c r="BH128" s="141" t="n">
        <v>500</v>
      </c>
      <c r="BI128" s="141" t="n">
        <v>500</v>
      </c>
      <c r="BJ128" s="141" t="n">
        <v>500</v>
      </c>
      <c r="BK128" s="141" t="n">
        <v>500</v>
      </c>
      <c r="BL128" s="141" t="n">
        <v>500</v>
      </c>
      <c r="BM128" s="141" t="n">
        <v>500</v>
      </c>
      <c r="BN128" s="141" t="n">
        <v>1500</v>
      </c>
      <c r="BO128" s="141" t="n">
        <v>500</v>
      </c>
      <c r="BP128" s="141" t="n">
        <v>1500</v>
      </c>
      <c r="BQ128" s="141" t="n">
        <v>500</v>
      </c>
      <c r="BR128" s="141" t="n">
        <v>500</v>
      </c>
      <c r="BS128" s="141" t="n">
        <v>500</v>
      </c>
      <c r="BT128" s="141" t="n">
        <v>1500</v>
      </c>
      <c r="BU128" s="141" t="n">
        <v>500</v>
      </c>
      <c r="BV128" s="141" t="n">
        <v>500</v>
      </c>
      <c r="BW128" s="141" t="n">
        <v>1500</v>
      </c>
      <c r="BX128" s="141" t="n">
        <v>500</v>
      </c>
      <c r="BY128" s="141" t="n">
        <v>500</v>
      </c>
      <c r="BZ128" s="141" t="n">
        <v>500</v>
      </c>
      <c r="CA128" s="141" t="n">
        <v>1500</v>
      </c>
      <c r="CB128" s="141" t="n">
        <v>500</v>
      </c>
      <c r="CC128" s="141" t="n">
        <v>1500</v>
      </c>
      <c r="CD128" s="141" t="n">
        <v>500</v>
      </c>
      <c r="CE128" s="141" t="n">
        <v>1500</v>
      </c>
      <c r="CF128" s="141" t="n">
        <v>500</v>
      </c>
      <c r="CG128" s="141" t="n">
        <v>1500</v>
      </c>
      <c r="CH128" s="141" t="n">
        <v>500</v>
      </c>
      <c r="CI128" s="141" t="n">
        <v>1500</v>
      </c>
      <c r="CJ128" s="141" t="n">
        <v>1500</v>
      </c>
      <c r="CK128" s="141" t="n">
        <v>1500</v>
      </c>
      <c r="CL128" s="141"/>
      <c r="CM128" s="141" t="n">
        <v>500</v>
      </c>
      <c r="CN128" s="141" t="n">
        <v>500</v>
      </c>
      <c r="CO128" s="141" t="n">
        <v>500</v>
      </c>
      <c r="CP128" s="141" t="n">
        <v>1500</v>
      </c>
      <c r="CQ128" s="141" t="n">
        <v>500</v>
      </c>
      <c r="CR128" s="141" t="n">
        <v>500</v>
      </c>
      <c r="CS128" s="141" t="n">
        <v>1500</v>
      </c>
      <c r="CT128" s="141" t="n">
        <v>500</v>
      </c>
      <c r="CU128" s="141" t="n">
        <v>1500</v>
      </c>
      <c r="CV128" s="141" t="n">
        <v>500</v>
      </c>
      <c r="CW128" s="141" t="n">
        <v>500</v>
      </c>
      <c r="CX128" s="141" t="n">
        <v>500</v>
      </c>
      <c r="CY128" s="141" t="n">
        <v>500</v>
      </c>
      <c r="CZ128" s="141" t="n">
        <v>500</v>
      </c>
      <c r="DA128" s="141" t="n">
        <v>1500</v>
      </c>
      <c r="DB128" s="141" t="n">
        <v>500</v>
      </c>
      <c r="DC128" s="141" t="n">
        <v>1500</v>
      </c>
      <c r="DD128" s="141" t="n">
        <v>500</v>
      </c>
      <c r="DE128" s="141" t="n">
        <v>500</v>
      </c>
      <c r="DF128" s="141" t="n">
        <v>500</v>
      </c>
      <c r="DG128" s="141" t="n">
        <v>1500</v>
      </c>
      <c r="DH128" s="141" t="n">
        <v>500</v>
      </c>
      <c r="DI128" s="141" t="n">
        <v>500</v>
      </c>
      <c r="DJ128" s="141" t="n">
        <v>500</v>
      </c>
      <c r="DK128" s="141" t="n">
        <v>500</v>
      </c>
      <c r="DL128" s="141" t="n">
        <v>1500</v>
      </c>
      <c r="DM128" s="141" t="n">
        <v>500</v>
      </c>
      <c r="DN128" s="141" t="n">
        <v>500</v>
      </c>
      <c r="DO128" s="141" t="n">
        <v>500</v>
      </c>
      <c r="DP128" s="141"/>
      <c r="DQ128" s="141" t="n">
        <v>500</v>
      </c>
      <c r="DR128" s="141" t="n">
        <v>500</v>
      </c>
      <c r="DS128" s="141" t="n">
        <v>500</v>
      </c>
      <c r="DT128" s="141" t="n">
        <v>500</v>
      </c>
      <c r="DU128" s="141" t="n">
        <v>500</v>
      </c>
      <c r="DV128" s="141" t="n">
        <v>500</v>
      </c>
      <c r="DW128" s="141"/>
      <c r="DX128" s="141" t="n">
        <v>1500</v>
      </c>
      <c r="DY128" s="141" t="n">
        <v>500</v>
      </c>
      <c r="DZ128" s="141" t="n">
        <v>500</v>
      </c>
      <c r="EA128" s="141" t="n">
        <v>1500</v>
      </c>
      <c r="EB128" s="141" t="n">
        <v>1500</v>
      </c>
      <c r="EC128" s="141" t="n">
        <v>500</v>
      </c>
      <c r="ED128" s="141" t="n">
        <v>1500</v>
      </c>
      <c r="EE128" s="141" t="n">
        <v>500</v>
      </c>
      <c r="EF128" s="141" t="n">
        <v>1500</v>
      </c>
      <c r="EG128" s="141" t="n">
        <v>1500</v>
      </c>
      <c r="EH128" s="0"/>
      <c r="EI128" s="109" t="n">
        <f aca="false">ROUND(SUM(F128:EG128),5)</f>
        <v>103715</v>
      </c>
      <c r="EK128" s="139" t="n">
        <v>7490</v>
      </c>
      <c r="EM128" s="140" t="n">
        <v>0</v>
      </c>
      <c r="EN128" s="140" t="n">
        <v>0</v>
      </c>
      <c r="EO128" s="140" t="n">
        <v>0</v>
      </c>
      <c r="EP128" s="140" t="n">
        <v>0</v>
      </c>
      <c r="EQ128" s="140" t="n">
        <v>0</v>
      </c>
      <c r="ER128" s="140" t="n">
        <v>0</v>
      </c>
      <c r="ES128" s="140" t="n">
        <v>0</v>
      </c>
      <c r="ET128" s="140" t="n">
        <v>0</v>
      </c>
      <c r="EU128" s="140" t="n">
        <v>0</v>
      </c>
      <c r="EV128" s="140" t="n">
        <v>0</v>
      </c>
      <c r="EW128" s="140" t="n">
        <v>0</v>
      </c>
      <c r="EX128" s="140" t="n">
        <v>0</v>
      </c>
      <c r="EY128" s="140" t="n">
        <v>0</v>
      </c>
      <c r="EZ128" s="140" t="n">
        <v>0</v>
      </c>
      <c r="FA128" s="140" t="n">
        <v>0</v>
      </c>
      <c r="FB128" s="140" t="n">
        <v>0</v>
      </c>
      <c r="FC128" s="140" t="n">
        <v>0</v>
      </c>
      <c r="FD128" s="140" t="n">
        <v>0</v>
      </c>
      <c r="FE128" s="140" t="n">
        <v>0</v>
      </c>
      <c r="FF128" s="140" t="n">
        <v>0</v>
      </c>
      <c r="FG128" s="140" t="n">
        <v>0</v>
      </c>
      <c r="FH128" s="140" t="n">
        <v>0</v>
      </c>
      <c r="FI128" s="140" t="n">
        <v>0</v>
      </c>
      <c r="FJ128" s="140" t="n">
        <v>0</v>
      </c>
      <c r="FK128" s="140" t="n">
        <v>0</v>
      </c>
      <c r="FL128" s="140" t="n">
        <v>0</v>
      </c>
      <c r="FM128" s="140" t="n">
        <v>0</v>
      </c>
      <c r="FN128" s="140" t="n">
        <v>0</v>
      </c>
      <c r="FO128" s="140" t="n">
        <v>0</v>
      </c>
      <c r="FP128" s="140" t="n">
        <v>0</v>
      </c>
      <c r="FQ128" s="140" t="n">
        <v>0</v>
      </c>
      <c r="FR128" s="140" t="n">
        <v>0</v>
      </c>
      <c r="FS128" s="140" t="n">
        <v>0</v>
      </c>
      <c r="FT128" s="140" t="n">
        <v>0</v>
      </c>
      <c r="FU128" s="140" t="n">
        <v>0</v>
      </c>
      <c r="FV128" s="140" t="n">
        <v>0</v>
      </c>
      <c r="FW128" s="140" t="n">
        <v>0</v>
      </c>
      <c r="FX128" s="140" t="n">
        <v>0</v>
      </c>
      <c r="FY128" s="140" t="n">
        <v>0</v>
      </c>
      <c r="FZ128" s="140" t="n">
        <v>0</v>
      </c>
      <c r="GA128" s="140" t="n">
        <v>0</v>
      </c>
      <c r="GB128" s="140" t="n">
        <v>0</v>
      </c>
      <c r="GC128" s="140" t="n">
        <v>0</v>
      </c>
      <c r="GD128" s="140" t="n">
        <v>0</v>
      </c>
      <c r="GE128" s="140" t="n">
        <v>0</v>
      </c>
      <c r="GF128" s="140" t="n">
        <v>0</v>
      </c>
      <c r="GG128" s="140" t="n">
        <v>0</v>
      </c>
      <c r="GH128" s="140" t="n">
        <v>0</v>
      </c>
      <c r="GI128" s="140" t="n">
        <v>0</v>
      </c>
      <c r="GJ128" s="140" t="n">
        <v>0</v>
      </c>
      <c r="GK128" s="140" t="n">
        <v>0</v>
      </c>
      <c r="GL128" s="140" t="n">
        <v>0</v>
      </c>
      <c r="GM128" s="140" t="n">
        <v>0</v>
      </c>
      <c r="GN128" s="140" t="n">
        <v>0</v>
      </c>
      <c r="GO128" s="140" t="n">
        <v>0</v>
      </c>
      <c r="GP128" s="140" t="n">
        <v>0</v>
      </c>
      <c r="GQ128" s="140" t="n">
        <v>0</v>
      </c>
      <c r="GR128" s="140" t="n">
        <v>0</v>
      </c>
      <c r="GS128" s="140" t="n">
        <v>0</v>
      </c>
      <c r="GT128" s="140" t="n">
        <v>0</v>
      </c>
      <c r="GU128" s="140" t="n">
        <v>0</v>
      </c>
      <c r="GV128" s="140" t="n">
        <v>0</v>
      </c>
      <c r="GW128" s="140" t="n">
        <v>0</v>
      </c>
      <c r="GX128" s="140" t="n">
        <v>0</v>
      </c>
      <c r="GY128" s="140" t="n">
        <v>0</v>
      </c>
      <c r="GZ128" s="140" t="n">
        <v>0</v>
      </c>
      <c r="HA128" s="140" t="n">
        <v>0</v>
      </c>
      <c r="HB128" s="140" t="n">
        <v>0</v>
      </c>
      <c r="HC128" s="140" t="n">
        <v>0</v>
      </c>
      <c r="HD128" s="140" t="n">
        <v>0</v>
      </c>
      <c r="HE128" s="140" t="n">
        <v>0</v>
      </c>
      <c r="HF128" s="140" t="n">
        <v>0</v>
      </c>
      <c r="HG128" s="140" t="n">
        <v>0</v>
      </c>
      <c r="HH128" s="140" t="n">
        <v>0</v>
      </c>
      <c r="HI128" s="140" t="n">
        <v>0</v>
      </c>
      <c r="HJ128" s="140" t="n">
        <v>0</v>
      </c>
      <c r="HK128" s="140" t="n">
        <v>0</v>
      </c>
      <c r="HL128" s="140" t="n">
        <v>0</v>
      </c>
      <c r="HM128" s="140" t="n">
        <v>0</v>
      </c>
      <c r="HN128" s="140" t="n">
        <v>0</v>
      </c>
      <c r="HO128" s="140" t="n">
        <v>0</v>
      </c>
      <c r="HP128" s="140" t="n">
        <v>0</v>
      </c>
      <c r="HQ128" s="140" t="n">
        <v>0</v>
      </c>
      <c r="HR128" s="140" t="n">
        <v>0</v>
      </c>
      <c r="HS128" s="140" t="n">
        <v>0</v>
      </c>
      <c r="HT128" s="140" t="n">
        <v>0</v>
      </c>
      <c r="HU128" s="140" t="n">
        <v>0</v>
      </c>
      <c r="HV128" s="140" t="n">
        <v>0</v>
      </c>
      <c r="HW128" s="140" t="n">
        <v>0</v>
      </c>
      <c r="HX128" s="140" t="n">
        <v>0</v>
      </c>
      <c r="HY128" s="140" t="n">
        <v>0</v>
      </c>
      <c r="HZ128" s="140" t="n">
        <v>0</v>
      </c>
      <c r="IA128" s="140" t="n">
        <v>0</v>
      </c>
      <c r="IB128" s="140" t="n">
        <v>0</v>
      </c>
      <c r="IC128" s="140" t="n">
        <v>0</v>
      </c>
      <c r="ID128" s="140" t="n">
        <v>0</v>
      </c>
      <c r="IE128" s="140" t="n">
        <v>0</v>
      </c>
      <c r="IF128" s="140" t="n">
        <v>0</v>
      </c>
      <c r="IG128" s="140" t="n">
        <v>0</v>
      </c>
      <c r="IH128" s="140" t="n">
        <v>0</v>
      </c>
      <c r="II128" s="140" t="n">
        <v>0</v>
      </c>
      <c r="IJ128" s="140" t="n">
        <v>0</v>
      </c>
      <c r="IK128" s="140" t="n">
        <v>0</v>
      </c>
      <c r="IL128" s="140" t="n">
        <v>0</v>
      </c>
      <c r="IM128" s="140" t="n">
        <v>0</v>
      </c>
      <c r="IN128" s="140" t="n">
        <v>0</v>
      </c>
      <c r="IO128" s="140" t="n">
        <v>0</v>
      </c>
      <c r="IP128" s="140" t="n">
        <v>0</v>
      </c>
      <c r="IQ128" s="140" t="n">
        <v>0</v>
      </c>
      <c r="IR128" s="140" t="n">
        <v>0</v>
      </c>
      <c r="IS128" s="140" t="n">
        <v>0</v>
      </c>
      <c r="IT128" s="140" t="n">
        <v>0</v>
      </c>
      <c r="IU128" s="140" t="n">
        <v>0</v>
      </c>
      <c r="IV128" s="140" t="n">
        <v>0</v>
      </c>
      <c r="IW128" s="140" t="n">
        <v>0</v>
      </c>
      <c r="IX128" s="140" t="n">
        <v>0</v>
      </c>
      <c r="IY128" s="140" t="n">
        <v>0</v>
      </c>
      <c r="IZ128" s="140" t="n">
        <v>0</v>
      </c>
      <c r="JA128" s="140" t="n">
        <v>0</v>
      </c>
      <c r="JB128" s="140" t="n">
        <v>0</v>
      </c>
      <c r="JC128" s="140" t="n">
        <v>0</v>
      </c>
      <c r="JD128" s="140" t="n">
        <v>0</v>
      </c>
      <c r="JE128" s="140" t="n">
        <v>0</v>
      </c>
      <c r="JF128" s="140" t="n">
        <v>0</v>
      </c>
      <c r="JG128" s="140" t="n">
        <v>0</v>
      </c>
      <c r="JH128" s="140" t="n">
        <v>0</v>
      </c>
      <c r="JI128" s="140" t="n">
        <v>0</v>
      </c>
      <c r="JJ128" s="140" t="n">
        <v>0</v>
      </c>
      <c r="JK128" s="140" t="n">
        <v>0</v>
      </c>
      <c r="JL128" s="140" t="n">
        <v>0</v>
      </c>
      <c r="JM128" s="140" t="n">
        <v>0</v>
      </c>
      <c r="JN128" s="140" t="n">
        <v>0</v>
      </c>
      <c r="JO128" s="140" t="n">
        <v>0</v>
      </c>
      <c r="JP128" s="140" t="n">
        <v>0</v>
      </c>
    </row>
    <row r="129" customFormat="false" ht="14.9" hidden="false" customHeight="false" outlineLevel="0" collapsed="false">
      <c r="A129" s="76"/>
      <c r="B129" s="76"/>
      <c r="C129" s="76"/>
      <c r="D129" s="76"/>
      <c r="E129" s="76" t="s">
        <v>163</v>
      </c>
      <c r="F129" s="141" t="n">
        <v>500</v>
      </c>
      <c r="G129" s="141" t="n">
        <v>500</v>
      </c>
      <c r="H129" s="141" t="n">
        <v>500</v>
      </c>
      <c r="I129" s="141" t="n">
        <v>500</v>
      </c>
      <c r="J129" s="141" t="n">
        <v>500</v>
      </c>
      <c r="K129" s="141" t="n">
        <v>500</v>
      </c>
      <c r="L129" s="141" t="n">
        <v>500</v>
      </c>
      <c r="M129" s="141" t="n">
        <v>500</v>
      </c>
      <c r="N129" s="141" t="n">
        <v>500</v>
      </c>
      <c r="O129" s="141" t="n">
        <v>500</v>
      </c>
      <c r="P129" s="141" t="n">
        <v>500</v>
      </c>
      <c r="Q129" s="141" t="n">
        <v>500</v>
      </c>
      <c r="R129" s="141" t="n">
        <v>500</v>
      </c>
      <c r="S129" s="141" t="n">
        <v>500</v>
      </c>
      <c r="T129" s="141"/>
      <c r="U129" s="141" t="n">
        <v>500</v>
      </c>
      <c r="V129" s="141" t="n">
        <v>500</v>
      </c>
      <c r="W129" s="141" t="n">
        <v>500</v>
      </c>
      <c r="X129" s="141"/>
      <c r="Y129" s="141" t="n">
        <v>500</v>
      </c>
      <c r="Z129" s="141" t="n">
        <v>500</v>
      </c>
      <c r="AA129" s="141" t="n">
        <v>500</v>
      </c>
      <c r="AB129" s="141" t="n">
        <v>0.001</v>
      </c>
      <c r="AC129" s="141" t="n">
        <v>500</v>
      </c>
      <c r="AD129" s="141" t="n">
        <v>500</v>
      </c>
      <c r="AE129" s="141" t="n">
        <v>500</v>
      </c>
      <c r="AF129" s="141" t="n">
        <v>500</v>
      </c>
      <c r="AG129" s="141" t="n">
        <v>500</v>
      </c>
      <c r="AH129" s="141" t="n">
        <v>500</v>
      </c>
      <c r="AI129" s="141" t="n">
        <v>500</v>
      </c>
      <c r="AJ129" s="141" t="n">
        <v>500</v>
      </c>
      <c r="AK129" s="141" t="n">
        <v>500</v>
      </c>
      <c r="AL129" s="141" t="n">
        <v>515</v>
      </c>
      <c r="AM129" s="141" t="n">
        <v>500</v>
      </c>
      <c r="AN129" s="141" t="n">
        <v>500</v>
      </c>
      <c r="AO129" s="141" t="n">
        <v>500</v>
      </c>
      <c r="AP129" s="141" t="n">
        <v>500</v>
      </c>
      <c r="AQ129" s="141" t="n">
        <v>500</v>
      </c>
      <c r="AR129" s="141" t="n">
        <v>1800</v>
      </c>
      <c r="AS129" s="141" t="n">
        <v>1250</v>
      </c>
      <c r="AT129" s="141" t="n">
        <v>500</v>
      </c>
      <c r="AU129" s="141" t="n">
        <v>500</v>
      </c>
      <c r="AV129" s="141" t="n">
        <v>500</v>
      </c>
      <c r="AW129" s="141" t="n">
        <v>500</v>
      </c>
      <c r="AX129" s="141" t="n">
        <v>500</v>
      </c>
      <c r="AY129" s="141" t="n">
        <v>500</v>
      </c>
      <c r="AZ129" s="141" t="n">
        <v>500</v>
      </c>
      <c r="BA129" s="141" t="n">
        <v>500</v>
      </c>
      <c r="BB129" s="141" t="n">
        <v>500</v>
      </c>
      <c r="BC129" s="141" t="n">
        <v>500</v>
      </c>
      <c r="BD129" s="141" t="n">
        <v>500</v>
      </c>
      <c r="BE129" s="141" t="n">
        <v>500</v>
      </c>
      <c r="BF129" s="141" t="n">
        <v>500</v>
      </c>
      <c r="BG129" s="141" t="n">
        <v>500</v>
      </c>
      <c r="BH129" s="141" t="n">
        <v>500</v>
      </c>
      <c r="BI129" s="141" t="n">
        <v>500</v>
      </c>
      <c r="BJ129" s="141" t="n">
        <v>500</v>
      </c>
      <c r="BK129" s="141" t="n">
        <v>500</v>
      </c>
      <c r="BL129" s="141" t="n">
        <v>500</v>
      </c>
      <c r="BM129" s="141" t="n">
        <v>500</v>
      </c>
      <c r="BN129" s="141" t="n">
        <v>500</v>
      </c>
      <c r="BO129" s="141" t="n">
        <v>500</v>
      </c>
      <c r="BP129" s="141" t="n">
        <v>500</v>
      </c>
      <c r="BQ129" s="141" t="n">
        <v>500</v>
      </c>
      <c r="BR129" s="141" t="n">
        <v>500</v>
      </c>
      <c r="BS129" s="141" t="n">
        <v>500</v>
      </c>
      <c r="BT129" s="141" t="n">
        <v>500</v>
      </c>
      <c r="BU129" s="141" t="n">
        <v>500</v>
      </c>
      <c r="BV129" s="141" t="n">
        <v>500</v>
      </c>
      <c r="BW129" s="141" t="n">
        <v>500</v>
      </c>
      <c r="BX129" s="141" t="n">
        <v>500</v>
      </c>
      <c r="BY129" s="141" t="n">
        <v>500</v>
      </c>
      <c r="BZ129" s="141" t="n">
        <v>5500</v>
      </c>
      <c r="CA129" s="141" t="n">
        <v>500</v>
      </c>
      <c r="CB129" s="141" t="n">
        <v>500</v>
      </c>
      <c r="CC129" s="141" t="n">
        <v>500</v>
      </c>
      <c r="CD129" s="141" t="n">
        <v>500</v>
      </c>
      <c r="CE129" s="141" t="n">
        <v>500</v>
      </c>
      <c r="CF129" s="141" t="n">
        <v>500</v>
      </c>
      <c r="CG129" s="141" t="n">
        <v>500</v>
      </c>
      <c r="CH129" s="141" t="n">
        <v>500</v>
      </c>
      <c r="CI129" s="141" t="n">
        <v>500</v>
      </c>
      <c r="CJ129" s="141" t="n">
        <v>500</v>
      </c>
      <c r="CK129" s="141" t="n">
        <v>500</v>
      </c>
      <c r="CL129" s="141"/>
      <c r="CM129" s="141" t="n">
        <v>500</v>
      </c>
      <c r="CN129" s="141" t="n">
        <v>1500</v>
      </c>
      <c r="CO129" s="141" t="n">
        <v>500</v>
      </c>
      <c r="CP129" s="141" t="n">
        <v>500</v>
      </c>
      <c r="CQ129" s="141" t="n">
        <v>500</v>
      </c>
      <c r="CR129" s="141" t="n">
        <v>500</v>
      </c>
      <c r="CS129" s="141" t="n">
        <v>1500</v>
      </c>
      <c r="CT129" s="141" t="n">
        <v>500</v>
      </c>
      <c r="CU129" s="141" t="n">
        <v>500</v>
      </c>
      <c r="CV129" s="141" t="n">
        <v>500</v>
      </c>
      <c r="CW129" s="141" t="n">
        <v>500</v>
      </c>
      <c r="CX129" s="141" t="n">
        <v>500</v>
      </c>
      <c r="CY129" s="141" t="n">
        <v>500</v>
      </c>
      <c r="CZ129" s="141" t="n">
        <v>500</v>
      </c>
      <c r="DA129" s="141" t="n">
        <v>500</v>
      </c>
      <c r="DB129" s="141" t="n">
        <v>500</v>
      </c>
      <c r="DC129" s="141" t="n">
        <v>500</v>
      </c>
      <c r="DD129" s="141" t="n">
        <v>500</v>
      </c>
      <c r="DE129" s="141" t="n">
        <v>500</v>
      </c>
      <c r="DF129" s="141" t="n">
        <v>500</v>
      </c>
      <c r="DG129" s="141" t="n">
        <v>500</v>
      </c>
      <c r="DH129" s="141" t="n">
        <v>500</v>
      </c>
      <c r="DI129" s="141" t="n">
        <v>500</v>
      </c>
      <c r="DJ129" s="141" t="n">
        <v>500</v>
      </c>
      <c r="DK129" s="141" t="n">
        <v>500</v>
      </c>
      <c r="DL129" s="141" t="n">
        <v>500</v>
      </c>
      <c r="DM129" s="141" t="n">
        <v>500</v>
      </c>
      <c r="DN129" s="141" t="n">
        <v>500</v>
      </c>
      <c r="DO129" s="141" t="n">
        <v>500</v>
      </c>
      <c r="DP129" s="141"/>
      <c r="DQ129" s="141" t="n">
        <v>500</v>
      </c>
      <c r="DR129" s="141" t="n">
        <v>500</v>
      </c>
      <c r="DS129" s="141" t="n">
        <v>500</v>
      </c>
      <c r="DT129" s="141" t="n">
        <v>500</v>
      </c>
      <c r="DU129" s="141" t="n">
        <v>500</v>
      </c>
      <c r="DV129" s="141" t="n">
        <v>500</v>
      </c>
      <c r="DW129" s="141"/>
      <c r="DX129" s="141" t="n">
        <v>500</v>
      </c>
      <c r="DY129" s="141" t="n">
        <v>500</v>
      </c>
      <c r="DZ129" s="141" t="n">
        <v>500</v>
      </c>
      <c r="EA129" s="141" t="n">
        <v>500</v>
      </c>
      <c r="EB129" s="141" t="n">
        <v>500</v>
      </c>
      <c r="EC129" s="141" t="n">
        <v>500</v>
      </c>
      <c r="ED129" s="141" t="n">
        <v>500</v>
      </c>
      <c r="EE129" s="141" t="n">
        <v>500</v>
      </c>
      <c r="EF129" s="141" t="n">
        <v>500</v>
      </c>
      <c r="EG129" s="141" t="n">
        <v>500</v>
      </c>
      <c r="EH129" s="0"/>
      <c r="EI129" s="109" t="n">
        <f aca="false">ROUND(SUM(F129:EG129),5)</f>
        <v>72065.001</v>
      </c>
      <c r="EK129" s="139" t="n">
        <v>112608</v>
      </c>
      <c r="EM129" s="140" t="n">
        <v>0</v>
      </c>
      <c r="EN129" s="140" t="n">
        <v>0</v>
      </c>
      <c r="EO129" s="140" t="n">
        <v>0</v>
      </c>
      <c r="EP129" s="140" t="n">
        <v>0</v>
      </c>
      <c r="EQ129" s="140" t="n">
        <v>0</v>
      </c>
      <c r="ER129" s="140" t="n">
        <v>0</v>
      </c>
      <c r="ES129" s="140" t="n">
        <v>0</v>
      </c>
      <c r="ET129" s="140" t="n">
        <v>0</v>
      </c>
      <c r="EU129" s="140" t="n">
        <v>0</v>
      </c>
      <c r="EV129" s="140" t="n">
        <v>0</v>
      </c>
      <c r="EW129" s="140" t="n">
        <v>0</v>
      </c>
      <c r="EX129" s="140" t="n">
        <v>0</v>
      </c>
      <c r="EY129" s="140" t="n">
        <v>0</v>
      </c>
      <c r="EZ129" s="140" t="n">
        <v>0</v>
      </c>
      <c r="FA129" s="140" t="n">
        <v>0</v>
      </c>
      <c r="FB129" s="140" t="n">
        <v>0</v>
      </c>
      <c r="FC129" s="140" t="n">
        <v>0</v>
      </c>
      <c r="FD129" s="140" t="n">
        <v>0</v>
      </c>
      <c r="FE129" s="140" t="n">
        <v>0</v>
      </c>
      <c r="FF129" s="140" t="n">
        <v>0</v>
      </c>
      <c r="FG129" s="140" t="n">
        <v>0</v>
      </c>
      <c r="FH129" s="140" t="n">
        <v>0</v>
      </c>
      <c r="FI129" s="140" t="n">
        <v>0</v>
      </c>
      <c r="FJ129" s="140" t="n">
        <v>0</v>
      </c>
      <c r="FK129" s="140" t="n">
        <v>0</v>
      </c>
      <c r="FL129" s="140" t="n">
        <v>0</v>
      </c>
      <c r="FM129" s="140" t="n">
        <v>0</v>
      </c>
      <c r="FN129" s="140" t="n">
        <v>0</v>
      </c>
      <c r="FO129" s="140" t="n">
        <v>0</v>
      </c>
      <c r="FP129" s="140" t="n">
        <v>0</v>
      </c>
      <c r="FQ129" s="140" t="n">
        <v>0</v>
      </c>
      <c r="FR129" s="140" t="n">
        <v>0</v>
      </c>
      <c r="FS129" s="140" t="n">
        <v>0</v>
      </c>
      <c r="FT129" s="140" t="n">
        <v>0</v>
      </c>
      <c r="FU129" s="140" t="n">
        <v>0</v>
      </c>
      <c r="FV129" s="140" t="n">
        <v>0</v>
      </c>
      <c r="FW129" s="140" t="n">
        <v>0</v>
      </c>
      <c r="FX129" s="140" t="n">
        <v>0</v>
      </c>
      <c r="FY129" s="140" t="n">
        <v>0</v>
      </c>
      <c r="FZ129" s="140" t="n">
        <v>0</v>
      </c>
      <c r="GA129" s="140" t="n">
        <v>0</v>
      </c>
      <c r="GB129" s="140" t="n">
        <v>0</v>
      </c>
      <c r="GC129" s="140" t="n">
        <v>0</v>
      </c>
      <c r="GD129" s="140" t="n">
        <v>0</v>
      </c>
      <c r="GE129" s="140" t="n">
        <v>0</v>
      </c>
      <c r="GF129" s="140" t="n">
        <v>0</v>
      </c>
      <c r="GG129" s="140" t="n">
        <v>0</v>
      </c>
      <c r="GH129" s="140" t="n">
        <v>0</v>
      </c>
      <c r="GI129" s="140" t="n">
        <v>0</v>
      </c>
      <c r="GJ129" s="140" t="n">
        <v>0</v>
      </c>
      <c r="GK129" s="140" t="n">
        <v>0</v>
      </c>
      <c r="GL129" s="140" t="n">
        <v>0</v>
      </c>
      <c r="GM129" s="140" t="n">
        <v>0</v>
      </c>
      <c r="GN129" s="140" t="n">
        <v>0</v>
      </c>
      <c r="GO129" s="140" t="n">
        <v>0</v>
      </c>
      <c r="GP129" s="140" t="n">
        <v>0</v>
      </c>
      <c r="GQ129" s="140" t="n">
        <v>0</v>
      </c>
      <c r="GR129" s="140" t="n">
        <v>0</v>
      </c>
      <c r="GS129" s="140" t="n">
        <v>0</v>
      </c>
      <c r="GT129" s="140" t="n">
        <v>0</v>
      </c>
      <c r="GU129" s="140" t="n">
        <v>0</v>
      </c>
      <c r="GV129" s="140" t="n">
        <v>0</v>
      </c>
      <c r="GW129" s="140" t="n">
        <v>0</v>
      </c>
      <c r="GX129" s="140" t="n">
        <v>0</v>
      </c>
      <c r="GY129" s="140" t="n">
        <v>0</v>
      </c>
      <c r="GZ129" s="140" t="n">
        <v>0</v>
      </c>
      <c r="HA129" s="140" t="n">
        <v>0</v>
      </c>
      <c r="HB129" s="140" t="n">
        <v>0</v>
      </c>
      <c r="HC129" s="140" t="n">
        <v>0</v>
      </c>
      <c r="HD129" s="140" t="n">
        <v>0</v>
      </c>
      <c r="HE129" s="140" t="n">
        <v>0</v>
      </c>
      <c r="HF129" s="140" t="n">
        <v>0</v>
      </c>
      <c r="HG129" s="140" t="n">
        <v>0</v>
      </c>
      <c r="HH129" s="140" t="n">
        <v>0</v>
      </c>
      <c r="HI129" s="140" t="n">
        <v>0</v>
      </c>
      <c r="HJ129" s="140" t="n">
        <v>0</v>
      </c>
      <c r="HK129" s="140" t="n">
        <v>0</v>
      </c>
      <c r="HL129" s="140" t="n">
        <v>0</v>
      </c>
      <c r="HM129" s="140" t="n">
        <v>0</v>
      </c>
      <c r="HN129" s="140" t="n">
        <v>0</v>
      </c>
      <c r="HO129" s="140" t="n">
        <v>0</v>
      </c>
      <c r="HP129" s="140" t="n">
        <v>0</v>
      </c>
      <c r="HQ129" s="140" t="n">
        <v>0</v>
      </c>
      <c r="HR129" s="140" t="n">
        <v>0</v>
      </c>
      <c r="HS129" s="140" t="n">
        <v>0</v>
      </c>
      <c r="HT129" s="140" t="n">
        <v>0</v>
      </c>
      <c r="HU129" s="140" t="n">
        <v>0</v>
      </c>
      <c r="HV129" s="140" t="n">
        <v>0</v>
      </c>
      <c r="HW129" s="140" t="n">
        <v>0</v>
      </c>
      <c r="HX129" s="140" t="n">
        <v>0</v>
      </c>
      <c r="HY129" s="140" t="n">
        <v>0</v>
      </c>
      <c r="HZ129" s="140" t="n">
        <v>0</v>
      </c>
      <c r="IA129" s="140" t="n">
        <v>0</v>
      </c>
      <c r="IB129" s="140" t="n">
        <v>0</v>
      </c>
      <c r="IC129" s="140" t="n">
        <v>0</v>
      </c>
      <c r="ID129" s="140" t="n">
        <v>0</v>
      </c>
      <c r="IE129" s="140" t="n">
        <v>0</v>
      </c>
      <c r="IF129" s="140" t="n">
        <v>0</v>
      </c>
      <c r="IG129" s="140" t="n">
        <v>0</v>
      </c>
      <c r="IH129" s="140" t="n">
        <v>0</v>
      </c>
      <c r="II129" s="140" t="n">
        <v>0</v>
      </c>
      <c r="IJ129" s="140" t="n">
        <v>0</v>
      </c>
      <c r="IK129" s="140" t="n">
        <v>0</v>
      </c>
      <c r="IL129" s="140" t="n">
        <v>0</v>
      </c>
      <c r="IM129" s="140" t="n">
        <v>0</v>
      </c>
      <c r="IN129" s="140" t="n">
        <v>0</v>
      </c>
      <c r="IO129" s="140" t="n">
        <v>0</v>
      </c>
      <c r="IP129" s="140" t="n">
        <v>0</v>
      </c>
      <c r="IQ129" s="140" t="n">
        <v>0</v>
      </c>
      <c r="IR129" s="140" t="n">
        <v>0</v>
      </c>
      <c r="IS129" s="140" t="n">
        <v>0</v>
      </c>
      <c r="IT129" s="140" t="n">
        <v>0</v>
      </c>
      <c r="IU129" s="140" t="n">
        <v>0</v>
      </c>
      <c r="IV129" s="140" t="n">
        <v>0</v>
      </c>
      <c r="IW129" s="140" t="n">
        <v>0</v>
      </c>
      <c r="IX129" s="140" t="n">
        <v>0</v>
      </c>
      <c r="IY129" s="140" t="n">
        <v>0</v>
      </c>
      <c r="IZ129" s="140" t="n">
        <v>0</v>
      </c>
      <c r="JA129" s="140" t="n">
        <v>0</v>
      </c>
      <c r="JB129" s="140" t="n">
        <v>0</v>
      </c>
      <c r="JC129" s="140" t="n">
        <v>0</v>
      </c>
      <c r="JD129" s="140" t="n">
        <v>0</v>
      </c>
      <c r="JE129" s="140" t="n">
        <v>0</v>
      </c>
      <c r="JF129" s="140" t="n">
        <v>0</v>
      </c>
      <c r="JG129" s="140" t="n">
        <v>0</v>
      </c>
      <c r="JH129" s="140" t="n">
        <v>0</v>
      </c>
      <c r="JI129" s="140" t="n">
        <v>0</v>
      </c>
      <c r="JJ129" s="140" t="n">
        <v>0</v>
      </c>
      <c r="JK129" s="140" t="n">
        <v>0</v>
      </c>
      <c r="JL129" s="140" t="n">
        <v>0</v>
      </c>
      <c r="JM129" s="140" t="n">
        <v>0</v>
      </c>
      <c r="JN129" s="140" t="n">
        <v>0</v>
      </c>
      <c r="JO129" s="140" t="n">
        <v>0</v>
      </c>
      <c r="JP129" s="140" t="n">
        <v>0</v>
      </c>
    </row>
    <row r="130" customFormat="false" ht="14.9" hidden="false" customHeight="false" outlineLevel="0" collapsed="false">
      <c r="A130" s="76"/>
      <c r="B130" s="76"/>
      <c r="C130" s="76"/>
      <c r="D130" s="76"/>
      <c r="E130" s="76" t="s">
        <v>164</v>
      </c>
      <c r="F130" s="141" t="n">
        <v>0</v>
      </c>
      <c r="G130" s="141" t="n">
        <v>0.0001</v>
      </c>
      <c r="H130" s="141" t="n">
        <v>0</v>
      </c>
      <c r="I130" s="141" t="n">
        <v>0</v>
      </c>
      <c r="J130" s="141" t="n">
        <v>3250</v>
      </c>
      <c r="K130" s="141" t="n">
        <v>0</v>
      </c>
      <c r="L130" s="141" t="n">
        <v>0</v>
      </c>
      <c r="M130" s="141" t="n">
        <v>0</v>
      </c>
      <c r="N130" s="141" t="n">
        <v>0</v>
      </c>
      <c r="O130" s="141" t="n">
        <v>0</v>
      </c>
      <c r="P130" s="141" t="n">
        <v>0</v>
      </c>
      <c r="Q130" s="141" t="n">
        <v>0</v>
      </c>
      <c r="R130" s="141" t="n">
        <v>0</v>
      </c>
      <c r="S130" s="141" t="n">
        <v>0</v>
      </c>
      <c r="T130" s="141"/>
      <c r="U130" s="141" t="n">
        <v>0</v>
      </c>
      <c r="V130" s="141"/>
      <c r="W130" s="141" t="n">
        <v>0</v>
      </c>
      <c r="X130" s="141"/>
      <c r="Y130" s="141" t="n">
        <v>0</v>
      </c>
      <c r="Z130" s="141" t="n">
        <v>0</v>
      </c>
      <c r="AA130" s="141" t="n">
        <v>0</v>
      </c>
      <c r="AB130" s="141" t="n">
        <v>0</v>
      </c>
      <c r="AC130" s="141" t="n">
        <v>0</v>
      </c>
      <c r="AD130" s="141" t="n">
        <v>0</v>
      </c>
      <c r="AE130" s="141" t="n">
        <v>0</v>
      </c>
      <c r="AF130" s="141" t="n">
        <v>100</v>
      </c>
      <c r="AG130" s="141" t="n">
        <v>0</v>
      </c>
      <c r="AH130" s="141" t="n">
        <v>0</v>
      </c>
      <c r="AI130" s="141" t="n">
        <v>0</v>
      </c>
      <c r="AJ130" s="141" t="n">
        <v>0</v>
      </c>
      <c r="AK130" s="141" t="n">
        <v>0</v>
      </c>
      <c r="AL130" s="141" t="n">
        <v>0</v>
      </c>
      <c r="AM130" s="141" t="n">
        <v>0</v>
      </c>
      <c r="AN130" s="141" t="n">
        <v>0</v>
      </c>
      <c r="AO130" s="141" t="n">
        <v>0</v>
      </c>
      <c r="AP130" s="141" t="n">
        <v>0</v>
      </c>
      <c r="AQ130" s="141" t="n">
        <v>0</v>
      </c>
      <c r="AR130" s="141" t="n">
        <v>0</v>
      </c>
      <c r="AS130" s="141" t="n">
        <v>0</v>
      </c>
      <c r="AT130" s="141" t="n">
        <v>0</v>
      </c>
      <c r="AU130" s="141" t="n">
        <v>0</v>
      </c>
      <c r="AV130" s="141" t="n">
        <v>0</v>
      </c>
      <c r="AW130" s="141" t="n">
        <v>0</v>
      </c>
      <c r="AX130" s="141" t="n">
        <v>0</v>
      </c>
      <c r="AY130" s="141" t="n">
        <v>0</v>
      </c>
      <c r="AZ130" s="141" t="n">
        <v>0</v>
      </c>
      <c r="BA130" s="141" t="n">
        <v>0</v>
      </c>
      <c r="BB130" s="141" t="n">
        <v>0</v>
      </c>
      <c r="BC130" s="141" t="n">
        <v>0</v>
      </c>
      <c r="BD130" s="141" t="n">
        <v>0</v>
      </c>
      <c r="BE130" s="141" t="n">
        <v>0</v>
      </c>
      <c r="BF130" s="141" t="n">
        <v>0</v>
      </c>
      <c r="BG130" s="141" t="n">
        <v>0</v>
      </c>
      <c r="BH130" s="141" t="n">
        <v>0</v>
      </c>
      <c r="BI130" s="141" t="n">
        <v>0</v>
      </c>
      <c r="BJ130" s="141" t="n">
        <v>0</v>
      </c>
      <c r="BK130" s="141" t="n">
        <v>0</v>
      </c>
      <c r="BL130" s="141" t="n">
        <v>0</v>
      </c>
      <c r="BM130" s="141" t="n">
        <v>0</v>
      </c>
      <c r="BN130" s="141" t="n">
        <v>0</v>
      </c>
      <c r="BO130" s="141" t="n">
        <v>0</v>
      </c>
      <c r="BP130" s="141" t="n">
        <v>0</v>
      </c>
      <c r="BQ130" s="141" t="n">
        <v>0</v>
      </c>
      <c r="BR130" s="141" t="n">
        <v>700</v>
      </c>
      <c r="BS130" s="141" t="n">
        <v>0</v>
      </c>
      <c r="BT130" s="141" t="n">
        <v>0</v>
      </c>
      <c r="BU130" s="141" t="n">
        <v>0</v>
      </c>
      <c r="BV130" s="141" t="n">
        <v>0</v>
      </c>
      <c r="BW130" s="141" t="n">
        <v>0</v>
      </c>
      <c r="BX130" s="141" t="n">
        <v>0</v>
      </c>
      <c r="BY130" s="141" t="n">
        <v>0</v>
      </c>
      <c r="BZ130" s="141" t="n">
        <v>0</v>
      </c>
      <c r="CA130" s="141" t="n">
        <v>0</v>
      </c>
      <c r="CB130" s="141" t="n">
        <v>0</v>
      </c>
      <c r="CC130" s="141" t="n">
        <v>0</v>
      </c>
      <c r="CD130" s="141" t="n">
        <v>0</v>
      </c>
      <c r="CE130" s="141" t="n">
        <v>0</v>
      </c>
      <c r="CF130" s="141" t="n">
        <v>0</v>
      </c>
      <c r="CG130" s="141" t="n">
        <v>2400</v>
      </c>
      <c r="CH130" s="141" t="n">
        <v>0</v>
      </c>
      <c r="CI130" s="141" t="n">
        <v>0</v>
      </c>
      <c r="CJ130" s="141" t="n">
        <v>0</v>
      </c>
      <c r="CK130" s="141" t="n">
        <v>0</v>
      </c>
      <c r="CL130" s="141"/>
      <c r="CM130" s="141" t="n">
        <v>0</v>
      </c>
      <c r="CN130" s="141" t="n">
        <v>0</v>
      </c>
      <c r="CO130" s="141" t="n">
        <v>0</v>
      </c>
      <c r="CP130" s="141" t="n">
        <v>0</v>
      </c>
      <c r="CQ130" s="141" t="n">
        <v>0</v>
      </c>
      <c r="CR130" s="141" t="n">
        <v>300</v>
      </c>
      <c r="CS130" s="141" t="n">
        <v>0</v>
      </c>
      <c r="CT130" s="141" t="n">
        <v>0</v>
      </c>
      <c r="CU130" s="141" t="n">
        <v>0</v>
      </c>
      <c r="CV130" s="141" t="n">
        <v>0</v>
      </c>
      <c r="CW130" s="141" t="n">
        <v>0</v>
      </c>
      <c r="CX130" s="141" t="n">
        <v>0</v>
      </c>
      <c r="CY130" s="141" t="n">
        <v>0</v>
      </c>
      <c r="CZ130" s="141" t="n">
        <v>0</v>
      </c>
      <c r="DA130" s="141" t="n">
        <v>0</v>
      </c>
      <c r="DB130" s="141" t="n">
        <v>0</v>
      </c>
      <c r="DC130" s="141" t="n">
        <v>0</v>
      </c>
      <c r="DD130" s="141" t="n">
        <v>0</v>
      </c>
      <c r="DE130" s="141" t="n">
        <v>0</v>
      </c>
      <c r="DF130" s="141" t="n">
        <v>0</v>
      </c>
      <c r="DG130" s="141" t="n">
        <v>0</v>
      </c>
      <c r="DH130" s="141" t="n">
        <v>0</v>
      </c>
      <c r="DI130" s="141" t="n">
        <v>0</v>
      </c>
      <c r="DJ130" s="141" t="n">
        <v>0</v>
      </c>
      <c r="DK130" s="141" t="n">
        <v>0</v>
      </c>
      <c r="DL130" s="141" t="n">
        <v>0</v>
      </c>
      <c r="DM130" s="141" t="n">
        <v>0</v>
      </c>
      <c r="DN130" s="141" t="n">
        <v>0</v>
      </c>
      <c r="DO130" s="141" t="n">
        <v>0</v>
      </c>
      <c r="DP130" s="141"/>
      <c r="DQ130" s="141" t="n">
        <v>0</v>
      </c>
      <c r="DR130" s="141" t="n">
        <v>0</v>
      </c>
      <c r="DS130" s="141" t="n">
        <v>0</v>
      </c>
      <c r="DT130" s="141" t="n">
        <v>0</v>
      </c>
      <c r="DU130" s="141" t="n">
        <v>0</v>
      </c>
      <c r="DV130" s="141" t="n">
        <v>0</v>
      </c>
      <c r="DW130" s="141"/>
      <c r="DX130" s="141" t="n">
        <v>0</v>
      </c>
      <c r="DY130" s="141" t="n">
        <v>0</v>
      </c>
      <c r="DZ130" s="141" t="n">
        <v>0</v>
      </c>
      <c r="EA130" s="141" t="n">
        <v>0</v>
      </c>
      <c r="EB130" s="141" t="n">
        <v>0</v>
      </c>
      <c r="EC130" s="141" t="n">
        <v>0</v>
      </c>
      <c r="ED130" s="141" t="n">
        <v>0</v>
      </c>
      <c r="EE130" s="141" t="n">
        <v>0</v>
      </c>
      <c r="EF130" s="141" t="n">
        <v>0</v>
      </c>
      <c r="EG130" s="141" t="n">
        <v>0</v>
      </c>
      <c r="EH130" s="0"/>
      <c r="EI130" s="109" t="n">
        <f aca="false">ROUND(SUM(F130:EG130),5)</f>
        <v>6750.0001</v>
      </c>
      <c r="EK130" s="139" t="n">
        <v>45980</v>
      </c>
      <c r="EM130" s="140" t="n">
        <v>0</v>
      </c>
      <c r="EN130" s="140" t="n">
        <v>0</v>
      </c>
      <c r="EO130" s="140" t="n">
        <v>0</v>
      </c>
      <c r="EP130" s="140" t="n">
        <v>0</v>
      </c>
      <c r="EQ130" s="140" t="n">
        <v>0</v>
      </c>
      <c r="ER130" s="140" t="n">
        <v>0</v>
      </c>
      <c r="ES130" s="140" t="n">
        <v>0</v>
      </c>
      <c r="ET130" s="140" t="n">
        <v>0</v>
      </c>
      <c r="EU130" s="140" t="n">
        <v>0</v>
      </c>
      <c r="EV130" s="140" t="n">
        <v>0</v>
      </c>
      <c r="EW130" s="140" t="n">
        <v>0</v>
      </c>
      <c r="EX130" s="140" t="n">
        <v>0</v>
      </c>
      <c r="EY130" s="140" t="n">
        <v>0</v>
      </c>
      <c r="EZ130" s="140" t="n">
        <v>0</v>
      </c>
      <c r="FA130" s="140" t="n">
        <v>0</v>
      </c>
      <c r="FB130" s="140" t="n">
        <v>0</v>
      </c>
      <c r="FC130" s="140" t="n">
        <v>0</v>
      </c>
      <c r="FD130" s="140" t="n">
        <v>0</v>
      </c>
      <c r="FE130" s="140" t="n">
        <v>0</v>
      </c>
      <c r="FF130" s="140" t="n">
        <v>0</v>
      </c>
      <c r="FG130" s="140" t="n">
        <v>0</v>
      </c>
      <c r="FH130" s="140" t="n">
        <v>0</v>
      </c>
      <c r="FI130" s="140" t="n">
        <v>0</v>
      </c>
      <c r="FJ130" s="140" t="n">
        <v>0</v>
      </c>
      <c r="FK130" s="140" t="n">
        <v>0</v>
      </c>
      <c r="FL130" s="140" t="n">
        <v>0</v>
      </c>
      <c r="FM130" s="140" t="n">
        <v>0</v>
      </c>
      <c r="FN130" s="140" t="n">
        <v>0</v>
      </c>
      <c r="FO130" s="140" t="n">
        <v>0</v>
      </c>
      <c r="FP130" s="140" t="n">
        <v>0</v>
      </c>
      <c r="FQ130" s="140" t="n">
        <v>0</v>
      </c>
      <c r="FR130" s="140" t="n">
        <v>0</v>
      </c>
      <c r="FS130" s="140" t="n">
        <v>0</v>
      </c>
      <c r="FT130" s="140" t="n">
        <v>0</v>
      </c>
      <c r="FU130" s="140" t="n">
        <v>0</v>
      </c>
      <c r="FV130" s="140" t="n">
        <v>0</v>
      </c>
      <c r="FW130" s="140" t="n">
        <v>0</v>
      </c>
      <c r="FX130" s="140" t="n">
        <v>0</v>
      </c>
      <c r="FY130" s="140" t="n">
        <v>0</v>
      </c>
      <c r="FZ130" s="140" t="n">
        <v>0</v>
      </c>
      <c r="GA130" s="140" t="n">
        <v>0</v>
      </c>
      <c r="GB130" s="140" t="n">
        <v>0</v>
      </c>
      <c r="GC130" s="140" t="n">
        <v>0</v>
      </c>
      <c r="GD130" s="140" t="n">
        <v>0</v>
      </c>
      <c r="GE130" s="140" t="n">
        <v>0</v>
      </c>
      <c r="GF130" s="140" t="n">
        <v>0</v>
      </c>
      <c r="GG130" s="140" t="n">
        <v>0</v>
      </c>
      <c r="GH130" s="140" t="n">
        <v>0</v>
      </c>
      <c r="GI130" s="140" t="n">
        <v>0</v>
      </c>
      <c r="GJ130" s="140" t="n">
        <v>0</v>
      </c>
      <c r="GK130" s="140" t="n">
        <v>0</v>
      </c>
      <c r="GL130" s="140" t="n">
        <v>0</v>
      </c>
      <c r="GM130" s="140" t="n">
        <v>0</v>
      </c>
      <c r="GN130" s="140" t="n">
        <v>0</v>
      </c>
      <c r="GO130" s="140" t="n">
        <v>0</v>
      </c>
      <c r="GP130" s="140" t="n">
        <v>0</v>
      </c>
      <c r="GQ130" s="140" t="n">
        <v>0</v>
      </c>
      <c r="GR130" s="140" t="n">
        <v>0</v>
      </c>
      <c r="GS130" s="140" t="n">
        <v>0</v>
      </c>
      <c r="GT130" s="140" t="n">
        <v>0</v>
      </c>
      <c r="GU130" s="140" t="n">
        <v>0</v>
      </c>
      <c r="GV130" s="140" t="n">
        <v>0</v>
      </c>
      <c r="GW130" s="140" t="n">
        <v>0</v>
      </c>
      <c r="GX130" s="140" t="n">
        <v>0</v>
      </c>
      <c r="GY130" s="140" t="n">
        <v>0</v>
      </c>
      <c r="GZ130" s="140" t="n">
        <v>0</v>
      </c>
      <c r="HA130" s="140" t="n">
        <v>0</v>
      </c>
      <c r="HB130" s="140" t="n">
        <v>0</v>
      </c>
      <c r="HC130" s="140" t="n">
        <v>0</v>
      </c>
      <c r="HD130" s="140" t="n">
        <v>0</v>
      </c>
      <c r="HE130" s="140" t="n">
        <v>0</v>
      </c>
      <c r="HF130" s="140" t="n">
        <v>0</v>
      </c>
      <c r="HG130" s="140" t="n">
        <v>0</v>
      </c>
      <c r="HH130" s="140" t="n">
        <v>0</v>
      </c>
      <c r="HI130" s="140" t="n">
        <v>0</v>
      </c>
      <c r="HJ130" s="140" t="n">
        <v>0</v>
      </c>
      <c r="HK130" s="140" t="n">
        <v>0</v>
      </c>
      <c r="HL130" s="140" t="n">
        <v>0</v>
      </c>
      <c r="HM130" s="140" t="n">
        <v>0</v>
      </c>
      <c r="HN130" s="140" t="n">
        <v>0</v>
      </c>
      <c r="HO130" s="140" t="n">
        <v>0</v>
      </c>
      <c r="HP130" s="140" t="n">
        <v>0</v>
      </c>
      <c r="HQ130" s="140" t="n">
        <v>0</v>
      </c>
      <c r="HR130" s="140" t="n">
        <v>0</v>
      </c>
      <c r="HS130" s="140" t="n">
        <v>0</v>
      </c>
      <c r="HT130" s="140" t="n">
        <v>0</v>
      </c>
      <c r="HU130" s="140" t="n">
        <v>0</v>
      </c>
      <c r="HV130" s="140" t="n">
        <v>0</v>
      </c>
      <c r="HW130" s="140" t="n">
        <v>0</v>
      </c>
      <c r="HX130" s="140" t="n">
        <v>0</v>
      </c>
      <c r="HY130" s="140" t="n">
        <v>0</v>
      </c>
      <c r="HZ130" s="140" t="n">
        <v>0</v>
      </c>
      <c r="IA130" s="140" t="n">
        <v>0</v>
      </c>
      <c r="IB130" s="140" t="n">
        <v>0</v>
      </c>
      <c r="IC130" s="140" t="n">
        <v>0</v>
      </c>
      <c r="ID130" s="140" t="n">
        <v>0</v>
      </c>
      <c r="IE130" s="140" t="n">
        <v>0</v>
      </c>
      <c r="IF130" s="140" t="n">
        <v>0</v>
      </c>
      <c r="IG130" s="140" t="n">
        <v>0</v>
      </c>
      <c r="IH130" s="140" t="n">
        <v>0</v>
      </c>
      <c r="II130" s="140" t="n">
        <v>0</v>
      </c>
      <c r="IJ130" s="140" t="n">
        <v>0</v>
      </c>
      <c r="IK130" s="140" t="n">
        <v>0</v>
      </c>
      <c r="IL130" s="140" t="n">
        <v>0</v>
      </c>
      <c r="IM130" s="140" t="n">
        <v>0</v>
      </c>
      <c r="IN130" s="140" t="n">
        <v>0</v>
      </c>
      <c r="IO130" s="140" t="n">
        <v>0</v>
      </c>
      <c r="IP130" s="140" t="n">
        <v>0</v>
      </c>
      <c r="IQ130" s="140" t="n">
        <v>0</v>
      </c>
      <c r="IR130" s="140" t="n">
        <v>0</v>
      </c>
      <c r="IS130" s="140" t="n">
        <v>0</v>
      </c>
      <c r="IT130" s="140" t="n">
        <v>0</v>
      </c>
      <c r="IU130" s="140" t="n">
        <v>0</v>
      </c>
      <c r="IV130" s="140" t="n">
        <v>0</v>
      </c>
      <c r="IW130" s="140" t="n">
        <v>0</v>
      </c>
      <c r="IX130" s="140" t="n">
        <v>0</v>
      </c>
      <c r="IY130" s="140" t="n">
        <v>0</v>
      </c>
      <c r="IZ130" s="140" t="n">
        <v>0</v>
      </c>
      <c r="JA130" s="140" t="n">
        <v>0</v>
      </c>
      <c r="JB130" s="140" t="n">
        <v>0</v>
      </c>
      <c r="JC130" s="140" t="n">
        <v>0</v>
      </c>
      <c r="JD130" s="140" t="n">
        <v>0</v>
      </c>
      <c r="JE130" s="140" t="n">
        <v>0</v>
      </c>
      <c r="JF130" s="140" t="n">
        <v>0</v>
      </c>
      <c r="JG130" s="140" t="n">
        <v>0</v>
      </c>
      <c r="JH130" s="140" t="n">
        <v>0</v>
      </c>
      <c r="JI130" s="140" t="n">
        <v>0</v>
      </c>
      <c r="JJ130" s="140" t="n">
        <v>0</v>
      </c>
      <c r="JK130" s="140" t="n">
        <v>0</v>
      </c>
      <c r="JL130" s="140" t="n">
        <v>0</v>
      </c>
      <c r="JM130" s="140" t="n">
        <v>0</v>
      </c>
      <c r="JN130" s="140" t="n">
        <v>0</v>
      </c>
      <c r="JO130" s="140" t="n">
        <v>0</v>
      </c>
      <c r="JP130" s="140" t="n">
        <v>0</v>
      </c>
    </row>
    <row r="131" customFormat="false" ht="14.9" hidden="false" customHeight="false" outlineLevel="0" collapsed="false">
      <c r="A131" s="76"/>
      <c r="B131" s="76"/>
      <c r="C131" s="76"/>
      <c r="D131" s="76"/>
      <c r="E131" s="76" t="s">
        <v>165</v>
      </c>
      <c r="F131" s="143" t="n">
        <v>0</v>
      </c>
      <c r="G131" s="143" t="n">
        <v>0</v>
      </c>
      <c r="H131" s="143" t="n">
        <v>0</v>
      </c>
      <c r="I131" s="143" t="n">
        <v>0</v>
      </c>
      <c r="J131" s="143" t="n">
        <v>0</v>
      </c>
      <c r="K131" s="143" t="n">
        <v>0</v>
      </c>
      <c r="L131" s="143" t="n">
        <v>0</v>
      </c>
      <c r="M131" s="143" t="n">
        <v>0</v>
      </c>
      <c r="N131" s="143" t="n">
        <v>0</v>
      </c>
      <c r="O131" s="143" t="n">
        <v>0</v>
      </c>
      <c r="P131" s="143" t="n">
        <v>0</v>
      </c>
      <c r="Q131" s="143" t="n">
        <v>0</v>
      </c>
      <c r="R131" s="143" t="n">
        <v>0</v>
      </c>
      <c r="S131" s="143" t="n">
        <v>0</v>
      </c>
      <c r="T131" s="143"/>
      <c r="U131" s="143" t="n">
        <v>0</v>
      </c>
      <c r="V131" s="143"/>
      <c r="W131" s="143" t="n">
        <v>0</v>
      </c>
      <c r="X131" s="143"/>
      <c r="Y131" s="143" t="n">
        <v>0</v>
      </c>
      <c r="Z131" s="143" t="n">
        <v>0</v>
      </c>
      <c r="AA131" s="143" t="n">
        <v>532.42</v>
      </c>
      <c r="AB131" s="143" t="n">
        <v>0</v>
      </c>
      <c r="AC131" s="143" t="n">
        <v>0</v>
      </c>
      <c r="AD131" s="143" t="n">
        <v>0</v>
      </c>
      <c r="AE131" s="143" t="n">
        <v>0</v>
      </c>
      <c r="AF131" s="143" t="n">
        <v>0</v>
      </c>
      <c r="AG131" s="143" t="n">
        <v>0</v>
      </c>
      <c r="AH131" s="143" t="n">
        <v>0</v>
      </c>
      <c r="AI131" s="143" t="n">
        <v>0</v>
      </c>
      <c r="AJ131" s="143" t="n">
        <v>0</v>
      </c>
      <c r="AK131" s="143" t="n">
        <v>0</v>
      </c>
      <c r="AL131" s="143" t="n">
        <v>0</v>
      </c>
      <c r="AM131" s="143" t="n">
        <v>0</v>
      </c>
      <c r="AN131" s="143" t="n">
        <v>0</v>
      </c>
      <c r="AO131" s="143" t="n">
        <v>0</v>
      </c>
      <c r="AP131" s="143" t="n">
        <v>642</v>
      </c>
      <c r="AQ131" s="143" t="n">
        <v>0</v>
      </c>
      <c r="AR131" s="143" t="n">
        <v>0</v>
      </c>
      <c r="AS131" s="143" t="n">
        <v>0</v>
      </c>
      <c r="AT131" s="143" t="n">
        <v>0</v>
      </c>
      <c r="AU131" s="143" t="n">
        <v>0</v>
      </c>
      <c r="AV131" s="143" t="n">
        <v>0</v>
      </c>
      <c r="AW131" s="143" t="n">
        <v>0</v>
      </c>
      <c r="AX131" s="143" t="n">
        <v>0</v>
      </c>
      <c r="AY131" s="143" t="n">
        <v>0</v>
      </c>
      <c r="AZ131" s="143" t="n">
        <v>0</v>
      </c>
      <c r="BA131" s="143" t="n">
        <v>0</v>
      </c>
      <c r="BB131" s="143" t="n">
        <v>0</v>
      </c>
      <c r="BC131" s="143" t="n">
        <v>0</v>
      </c>
      <c r="BD131" s="143" t="n">
        <v>0</v>
      </c>
      <c r="BE131" s="143" t="n">
        <v>0</v>
      </c>
      <c r="BF131" s="143" t="n">
        <v>0</v>
      </c>
      <c r="BG131" s="143" t="n">
        <v>0</v>
      </c>
      <c r="BH131" s="143" t="n">
        <v>0</v>
      </c>
      <c r="BI131" s="143" t="n">
        <v>0</v>
      </c>
      <c r="BJ131" s="143" t="n">
        <v>0</v>
      </c>
      <c r="BK131" s="143" t="n">
        <v>0</v>
      </c>
      <c r="BL131" s="143" t="n">
        <v>0</v>
      </c>
      <c r="BM131" s="143" t="n">
        <v>0</v>
      </c>
      <c r="BN131" s="143" t="n">
        <v>0.390000000000327</v>
      </c>
      <c r="BO131" s="143" t="n">
        <v>0</v>
      </c>
      <c r="BP131" s="143" t="n">
        <v>0</v>
      </c>
      <c r="BQ131" s="143" t="n">
        <v>0</v>
      </c>
      <c r="BR131" s="143" t="n">
        <v>0</v>
      </c>
      <c r="BS131" s="143" t="n">
        <v>0</v>
      </c>
      <c r="BT131" s="143" t="n">
        <v>0</v>
      </c>
      <c r="BU131" s="143" t="n">
        <v>0</v>
      </c>
      <c r="BV131" s="143" t="n">
        <v>0</v>
      </c>
      <c r="BW131" s="143" t="n">
        <v>0</v>
      </c>
      <c r="BX131" s="143" t="n">
        <v>0</v>
      </c>
      <c r="BY131" s="143" t="n">
        <v>0</v>
      </c>
      <c r="BZ131" s="143" t="n">
        <v>0</v>
      </c>
      <c r="CA131" s="143" t="n">
        <v>0.00999999999999091</v>
      </c>
      <c r="CB131" s="143" t="n">
        <v>0</v>
      </c>
      <c r="CC131" s="143" t="n">
        <v>0</v>
      </c>
      <c r="CD131" s="143" t="n">
        <v>0</v>
      </c>
      <c r="CE131" s="143" t="n">
        <v>0</v>
      </c>
      <c r="CF131" s="143" t="n">
        <v>0</v>
      </c>
      <c r="CG131" s="143" t="n">
        <v>0</v>
      </c>
      <c r="CH131" s="143" t="n">
        <v>0</v>
      </c>
      <c r="CI131" s="143" t="n">
        <v>0</v>
      </c>
      <c r="CJ131" s="143" t="n">
        <v>1200.99</v>
      </c>
      <c r="CK131" s="143" t="n">
        <v>15.63</v>
      </c>
      <c r="CL131" s="143"/>
      <c r="CM131" s="143" t="n">
        <v>0</v>
      </c>
      <c r="CN131" s="143" t="n">
        <v>0</v>
      </c>
      <c r="CO131" s="143" t="n">
        <v>0</v>
      </c>
      <c r="CP131" s="143" t="n">
        <v>0</v>
      </c>
      <c r="CQ131" s="143" t="n">
        <v>0</v>
      </c>
      <c r="CR131" s="143" t="n">
        <v>0</v>
      </c>
      <c r="CS131" s="143" t="n">
        <v>462</v>
      </c>
      <c r="CT131" s="143" t="n">
        <v>0</v>
      </c>
      <c r="CU131" s="143" t="n">
        <v>0</v>
      </c>
      <c r="CV131" s="143" t="n">
        <v>0</v>
      </c>
      <c r="CW131" s="143" t="n">
        <v>0</v>
      </c>
      <c r="CX131" s="143" t="n">
        <v>0</v>
      </c>
      <c r="CY131" s="143" t="n">
        <v>0</v>
      </c>
      <c r="CZ131" s="143" t="n">
        <v>0</v>
      </c>
      <c r="DA131" s="143" t="n">
        <v>0</v>
      </c>
      <c r="DB131" s="143" t="n">
        <v>0</v>
      </c>
      <c r="DC131" s="143" t="n">
        <v>0</v>
      </c>
      <c r="DD131" s="143" t="n">
        <v>0</v>
      </c>
      <c r="DE131" s="143" t="n">
        <v>0</v>
      </c>
      <c r="DF131" s="143" t="n">
        <v>0</v>
      </c>
      <c r="DG131" s="143" t="n">
        <v>0</v>
      </c>
      <c r="DH131" s="143" t="n">
        <v>0</v>
      </c>
      <c r="DI131" s="143" t="n">
        <v>0</v>
      </c>
      <c r="DJ131" s="143" t="n">
        <v>0</v>
      </c>
      <c r="DK131" s="143" t="n">
        <v>0</v>
      </c>
      <c r="DL131" s="143" t="n">
        <v>0</v>
      </c>
      <c r="DM131" s="143" t="n">
        <v>0</v>
      </c>
      <c r="DN131" s="143" t="n">
        <v>0</v>
      </c>
      <c r="DO131" s="143" t="n">
        <v>0</v>
      </c>
      <c r="DP131" s="143"/>
      <c r="DQ131" s="143" t="n">
        <v>0</v>
      </c>
      <c r="DR131" s="143" t="n">
        <v>0</v>
      </c>
      <c r="DS131" s="143" t="n">
        <v>0</v>
      </c>
      <c r="DT131" s="143" t="n">
        <v>0</v>
      </c>
      <c r="DU131" s="143" t="n">
        <v>0</v>
      </c>
      <c r="DV131" s="143" t="n">
        <v>0</v>
      </c>
      <c r="DW131" s="143"/>
      <c r="DX131" s="143" t="n">
        <v>1260.75</v>
      </c>
      <c r="DY131" s="143" t="n">
        <v>0</v>
      </c>
      <c r="DZ131" s="143" t="n">
        <v>0</v>
      </c>
      <c r="EA131" s="143" t="n">
        <v>-396.15</v>
      </c>
      <c r="EB131" s="143" t="n">
        <v>0</v>
      </c>
      <c r="EC131" s="143" t="n">
        <v>0</v>
      </c>
      <c r="ED131" s="143" t="n">
        <v>0</v>
      </c>
      <c r="EE131" s="143" t="n">
        <v>0</v>
      </c>
      <c r="EF131" s="143" t="n">
        <v>0</v>
      </c>
      <c r="EG131" s="143" t="n">
        <v>0</v>
      </c>
      <c r="EH131" s="0"/>
      <c r="EI131" s="109" t="n">
        <f aca="false">ROUND(SUM(F131:EG131),5)</f>
        <v>3718.04</v>
      </c>
      <c r="EM131" s="140" t="n">
        <v>0</v>
      </c>
      <c r="EN131" s="140" t="n">
        <v>0</v>
      </c>
      <c r="EO131" s="140" t="n">
        <v>0</v>
      </c>
      <c r="EP131" s="140" t="n">
        <v>0</v>
      </c>
      <c r="EQ131" s="140" t="n">
        <v>0</v>
      </c>
      <c r="ER131" s="140" t="n">
        <v>0</v>
      </c>
      <c r="ES131" s="140" t="n">
        <v>0</v>
      </c>
      <c r="ET131" s="140" t="n">
        <v>0</v>
      </c>
      <c r="EU131" s="140" t="n">
        <v>0</v>
      </c>
      <c r="EV131" s="140" t="n">
        <v>0</v>
      </c>
      <c r="EW131" s="140" t="n">
        <v>0</v>
      </c>
      <c r="EX131" s="140" t="n">
        <v>0</v>
      </c>
      <c r="EY131" s="140" t="n">
        <v>0</v>
      </c>
      <c r="EZ131" s="140" t="n">
        <v>0</v>
      </c>
      <c r="FA131" s="140" t="n">
        <v>0</v>
      </c>
      <c r="FB131" s="140" t="n">
        <v>0</v>
      </c>
      <c r="FC131" s="140" t="n">
        <v>0</v>
      </c>
      <c r="FD131" s="140" t="n">
        <v>0</v>
      </c>
      <c r="FE131" s="140" t="n">
        <v>0</v>
      </c>
      <c r="FF131" s="140" t="n">
        <v>0</v>
      </c>
      <c r="FG131" s="140" t="n">
        <v>0</v>
      </c>
      <c r="FH131" s="140" t="n">
        <v>0</v>
      </c>
      <c r="FI131" s="140" t="n">
        <v>0</v>
      </c>
      <c r="FJ131" s="140" t="n">
        <v>0</v>
      </c>
      <c r="FK131" s="140" t="n">
        <v>0</v>
      </c>
      <c r="FL131" s="140" t="n">
        <v>0</v>
      </c>
      <c r="FM131" s="140" t="n">
        <v>0</v>
      </c>
      <c r="FN131" s="140" t="n">
        <v>0</v>
      </c>
      <c r="FO131" s="140" t="n">
        <v>0</v>
      </c>
      <c r="FP131" s="140" t="n">
        <v>0</v>
      </c>
      <c r="FQ131" s="140" t="n">
        <v>0</v>
      </c>
      <c r="FR131" s="140" t="n">
        <v>0</v>
      </c>
      <c r="FS131" s="140" t="n">
        <v>0</v>
      </c>
      <c r="FT131" s="140" t="n">
        <v>0</v>
      </c>
      <c r="FU131" s="140" t="n">
        <v>0</v>
      </c>
      <c r="FV131" s="140" t="n">
        <v>0</v>
      </c>
      <c r="FW131" s="140" t="n">
        <v>0</v>
      </c>
      <c r="FX131" s="140" t="n">
        <v>0</v>
      </c>
      <c r="FY131" s="140" t="n">
        <v>0</v>
      </c>
      <c r="FZ131" s="140" t="n">
        <v>0</v>
      </c>
      <c r="GA131" s="140" t="n">
        <v>0</v>
      </c>
      <c r="GB131" s="140" t="n">
        <v>0</v>
      </c>
      <c r="GC131" s="140" t="n">
        <v>0</v>
      </c>
      <c r="GD131" s="140" t="n">
        <v>0</v>
      </c>
      <c r="GE131" s="140" t="n">
        <v>0</v>
      </c>
      <c r="GF131" s="140" t="n">
        <v>0</v>
      </c>
      <c r="GG131" s="140" t="n">
        <v>0</v>
      </c>
      <c r="GH131" s="140" t="n">
        <v>0</v>
      </c>
      <c r="GI131" s="140" t="n">
        <v>0</v>
      </c>
      <c r="GJ131" s="140" t="n">
        <v>0</v>
      </c>
      <c r="GK131" s="140" t="n">
        <v>0</v>
      </c>
      <c r="GL131" s="140" t="n">
        <v>0</v>
      </c>
      <c r="GM131" s="140" t="n">
        <v>0</v>
      </c>
      <c r="GN131" s="140" t="n">
        <v>0</v>
      </c>
      <c r="GO131" s="140" t="n">
        <v>0</v>
      </c>
      <c r="GP131" s="140" t="n">
        <v>0</v>
      </c>
      <c r="GQ131" s="140" t="n">
        <v>0</v>
      </c>
      <c r="GR131" s="140" t="n">
        <v>0</v>
      </c>
      <c r="GS131" s="140" t="n">
        <v>0</v>
      </c>
      <c r="GT131" s="140" t="n">
        <v>0</v>
      </c>
      <c r="GU131" s="140" t="n">
        <v>0</v>
      </c>
      <c r="GV131" s="140" t="n">
        <v>0</v>
      </c>
      <c r="GW131" s="140" t="n">
        <v>0</v>
      </c>
      <c r="GX131" s="140" t="n">
        <v>0</v>
      </c>
      <c r="GY131" s="140" t="n">
        <v>0</v>
      </c>
      <c r="GZ131" s="140" t="n">
        <v>0</v>
      </c>
      <c r="HA131" s="140" t="n">
        <v>0</v>
      </c>
      <c r="HB131" s="140" t="n">
        <v>0</v>
      </c>
      <c r="HC131" s="140" t="n">
        <v>0</v>
      </c>
      <c r="HD131" s="140" t="n">
        <v>0</v>
      </c>
      <c r="HE131" s="140" t="n">
        <v>0</v>
      </c>
      <c r="HF131" s="140" t="n">
        <v>0</v>
      </c>
      <c r="HG131" s="140" t="n">
        <v>0</v>
      </c>
      <c r="HH131" s="140" t="n">
        <v>0</v>
      </c>
      <c r="HI131" s="140" t="n">
        <v>0</v>
      </c>
      <c r="HJ131" s="140" t="n">
        <v>0</v>
      </c>
      <c r="HK131" s="140" t="n">
        <v>0</v>
      </c>
      <c r="HL131" s="140" t="n">
        <v>0</v>
      </c>
      <c r="HM131" s="140" t="n">
        <v>0</v>
      </c>
      <c r="HN131" s="140" t="n">
        <v>0</v>
      </c>
      <c r="HO131" s="140" t="n">
        <v>0</v>
      </c>
      <c r="HP131" s="140" t="n">
        <v>0</v>
      </c>
      <c r="HQ131" s="140" t="n">
        <v>0</v>
      </c>
      <c r="HR131" s="140" t="n">
        <v>0</v>
      </c>
      <c r="HS131" s="140" t="n">
        <v>0</v>
      </c>
      <c r="HT131" s="140" t="n">
        <v>0</v>
      </c>
      <c r="HU131" s="140" t="n">
        <v>0</v>
      </c>
      <c r="HV131" s="140" t="n">
        <v>0</v>
      </c>
      <c r="HW131" s="140" t="n">
        <v>0</v>
      </c>
      <c r="HX131" s="140" t="n">
        <v>0</v>
      </c>
      <c r="HY131" s="140" t="n">
        <v>0</v>
      </c>
      <c r="HZ131" s="140" t="n">
        <v>0</v>
      </c>
      <c r="IA131" s="140" t="n">
        <v>0</v>
      </c>
      <c r="IB131" s="140" t="n">
        <v>0</v>
      </c>
      <c r="IC131" s="140" t="n">
        <v>0</v>
      </c>
      <c r="ID131" s="140" t="n">
        <v>0</v>
      </c>
      <c r="IE131" s="140" t="n">
        <v>0</v>
      </c>
      <c r="IF131" s="140" t="n">
        <v>0</v>
      </c>
      <c r="IG131" s="140" t="n">
        <v>0</v>
      </c>
      <c r="IH131" s="140" t="n">
        <v>0</v>
      </c>
      <c r="II131" s="140" t="n">
        <v>0</v>
      </c>
      <c r="IJ131" s="140" t="n">
        <v>0</v>
      </c>
      <c r="IK131" s="140" t="n">
        <v>0</v>
      </c>
      <c r="IL131" s="140" t="n">
        <v>0</v>
      </c>
      <c r="IM131" s="140" t="n">
        <v>0</v>
      </c>
      <c r="IN131" s="140" t="n">
        <v>0</v>
      </c>
      <c r="IO131" s="140" t="n">
        <v>0</v>
      </c>
      <c r="IP131" s="140" t="n">
        <v>0</v>
      </c>
      <c r="IQ131" s="140" t="n">
        <v>0</v>
      </c>
      <c r="IR131" s="140" t="n">
        <v>0</v>
      </c>
      <c r="IS131" s="140" t="n">
        <v>0</v>
      </c>
      <c r="IT131" s="140" t="n">
        <v>0</v>
      </c>
      <c r="IU131" s="140" t="n">
        <v>0</v>
      </c>
      <c r="IV131" s="140" t="n">
        <v>0</v>
      </c>
      <c r="IW131" s="140" t="n">
        <v>0</v>
      </c>
      <c r="IX131" s="140" t="n">
        <v>0</v>
      </c>
      <c r="IY131" s="140" t="n">
        <v>0</v>
      </c>
      <c r="IZ131" s="140" t="n">
        <v>0</v>
      </c>
      <c r="JA131" s="140" t="n">
        <v>0</v>
      </c>
      <c r="JB131" s="140" t="n">
        <v>0</v>
      </c>
      <c r="JC131" s="140" t="n">
        <v>0</v>
      </c>
      <c r="JD131" s="140" t="n">
        <v>0</v>
      </c>
      <c r="JE131" s="140" t="n">
        <v>0</v>
      </c>
      <c r="JF131" s="140" t="n">
        <v>0</v>
      </c>
      <c r="JG131" s="140" t="n">
        <v>0</v>
      </c>
      <c r="JH131" s="140" t="n">
        <v>0</v>
      </c>
      <c r="JI131" s="140" t="n">
        <v>0</v>
      </c>
      <c r="JJ131" s="140" t="n">
        <v>0</v>
      </c>
      <c r="JK131" s="140" t="n">
        <v>0</v>
      </c>
      <c r="JL131" s="140" t="n">
        <v>0</v>
      </c>
      <c r="JM131" s="140" t="n">
        <v>0</v>
      </c>
      <c r="JN131" s="140" t="n">
        <v>0</v>
      </c>
      <c r="JO131" s="140" t="n">
        <v>0</v>
      </c>
      <c r="JP131" s="140" t="n">
        <v>0</v>
      </c>
    </row>
    <row r="132" customFormat="false" ht="14.9" hidden="false" customHeight="false" outlineLevel="0" collapsed="false">
      <c r="A132" s="76"/>
      <c r="B132" s="76"/>
      <c r="C132" s="76"/>
      <c r="D132" s="76"/>
      <c r="E132" s="76" t="s">
        <v>166</v>
      </c>
      <c r="F132" s="142" t="n">
        <v>0</v>
      </c>
      <c r="G132" s="142" t="n">
        <v>0</v>
      </c>
      <c r="H132" s="142" t="n">
        <v>0</v>
      </c>
      <c r="I132" s="142" t="n">
        <v>0</v>
      </c>
      <c r="J132" s="142" t="n">
        <v>0</v>
      </c>
      <c r="K132" s="142" t="n">
        <v>0</v>
      </c>
      <c r="L132" s="142" t="n">
        <v>0</v>
      </c>
      <c r="M132" s="142" t="n">
        <v>0</v>
      </c>
      <c r="N132" s="142" t="n">
        <v>0</v>
      </c>
      <c r="O132" s="142" t="n">
        <v>0</v>
      </c>
      <c r="P132" s="142" t="n">
        <v>0</v>
      </c>
      <c r="Q132" s="142" t="n">
        <v>0</v>
      </c>
      <c r="R132" s="142" t="n">
        <v>0</v>
      </c>
      <c r="S132" s="142" t="n">
        <v>0</v>
      </c>
      <c r="T132" s="142" t="n">
        <v>0</v>
      </c>
      <c r="U132" s="142" t="n">
        <v>0</v>
      </c>
      <c r="V132" s="142" t="n">
        <v>0</v>
      </c>
      <c r="W132" s="142" t="n">
        <v>0</v>
      </c>
      <c r="X132" s="142" t="n">
        <v>0</v>
      </c>
      <c r="Y132" s="142" t="n">
        <v>0</v>
      </c>
      <c r="Z132" s="142" t="n">
        <v>0</v>
      </c>
      <c r="AA132" s="142" t="n">
        <v>0</v>
      </c>
      <c r="AB132" s="142" t="n">
        <v>0</v>
      </c>
      <c r="AC132" s="142" t="n">
        <v>0</v>
      </c>
      <c r="AD132" s="142" t="n">
        <v>0</v>
      </c>
      <c r="AE132" s="142" t="n">
        <v>0</v>
      </c>
      <c r="AF132" s="142" t="n">
        <v>0</v>
      </c>
      <c r="AG132" s="142" t="n">
        <v>0</v>
      </c>
      <c r="AH132" s="142" t="n">
        <v>0</v>
      </c>
      <c r="AI132" s="142" t="n">
        <v>0</v>
      </c>
      <c r="AJ132" s="142" t="n">
        <v>0</v>
      </c>
      <c r="AK132" s="142" t="n">
        <v>0</v>
      </c>
      <c r="AL132" s="142" t="n">
        <v>0</v>
      </c>
      <c r="AM132" s="142" t="n">
        <v>0</v>
      </c>
      <c r="AN132" s="142" t="n">
        <v>0</v>
      </c>
      <c r="AO132" s="142" t="n">
        <v>0</v>
      </c>
      <c r="AP132" s="142" t="n">
        <v>0</v>
      </c>
      <c r="AQ132" s="142" t="n">
        <v>0</v>
      </c>
      <c r="AR132" s="142" t="n">
        <v>0</v>
      </c>
      <c r="AS132" s="142" t="n">
        <v>0</v>
      </c>
      <c r="AT132" s="142" t="n">
        <v>0</v>
      </c>
      <c r="AU132" s="142" t="n">
        <v>0</v>
      </c>
      <c r="AV132" s="142" t="n">
        <v>0</v>
      </c>
      <c r="AW132" s="142" t="n">
        <v>0</v>
      </c>
      <c r="AX132" s="142" t="n">
        <v>0</v>
      </c>
      <c r="AY132" s="142" t="n">
        <v>0</v>
      </c>
      <c r="AZ132" s="142" t="n">
        <v>0</v>
      </c>
      <c r="BA132" s="142" t="n">
        <v>0</v>
      </c>
      <c r="BB132" s="142" t="n">
        <v>0</v>
      </c>
      <c r="BC132" s="142" t="n">
        <v>0</v>
      </c>
      <c r="BD132" s="142" t="n">
        <v>0</v>
      </c>
      <c r="BE132" s="142" t="n">
        <v>0</v>
      </c>
      <c r="BF132" s="142" t="n">
        <v>0</v>
      </c>
      <c r="BG132" s="142" t="n">
        <v>0</v>
      </c>
      <c r="BH132" s="142" t="n">
        <v>0</v>
      </c>
      <c r="BI132" s="142" t="n">
        <v>0</v>
      </c>
      <c r="BJ132" s="142" t="n">
        <v>0</v>
      </c>
      <c r="BK132" s="142" t="n">
        <v>0</v>
      </c>
      <c r="BL132" s="142" t="n">
        <v>0</v>
      </c>
      <c r="BM132" s="142" t="n">
        <v>0</v>
      </c>
      <c r="BN132" s="142" t="n">
        <v>0</v>
      </c>
      <c r="BO132" s="142" t="n">
        <v>0</v>
      </c>
      <c r="BP132" s="142" t="n">
        <v>0</v>
      </c>
      <c r="BQ132" s="142" t="n">
        <v>0</v>
      </c>
      <c r="BR132" s="142" t="n">
        <v>0</v>
      </c>
      <c r="BS132" s="142" t="n">
        <v>0</v>
      </c>
      <c r="BT132" s="142" t="n">
        <v>0</v>
      </c>
      <c r="BU132" s="142" t="n">
        <v>0</v>
      </c>
      <c r="BV132" s="142" t="n">
        <v>0</v>
      </c>
      <c r="BW132" s="142" t="n">
        <v>0</v>
      </c>
      <c r="BX132" s="142" t="n">
        <v>0</v>
      </c>
      <c r="BY132" s="142" t="n">
        <v>0</v>
      </c>
      <c r="BZ132" s="142" t="n">
        <v>0</v>
      </c>
      <c r="CA132" s="142" t="n">
        <v>0</v>
      </c>
      <c r="CB132" s="142" t="n">
        <v>0</v>
      </c>
      <c r="CC132" s="142" t="n">
        <v>0</v>
      </c>
      <c r="CD132" s="142" t="n">
        <v>0</v>
      </c>
      <c r="CE132" s="142" t="n">
        <v>0</v>
      </c>
      <c r="CF132" s="142" t="n">
        <v>0</v>
      </c>
      <c r="CG132" s="142" t="n">
        <v>0</v>
      </c>
      <c r="CH132" s="142" t="n">
        <v>0</v>
      </c>
      <c r="CI132" s="142" t="n">
        <v>0</v>
      </c>
      <c r="CJ132" s="142" t="n">
        <v>0</v>
      </c>
      <c r="CK132" s="142" t="n">
        <v>0</v>
      </c>
      <c r="CL132" s="142" t="n">
        <v>0</v>
      </c>
      <c r="CM132" s="142" t="n">
        <v>0</v>
      </c>
      <c r="CN132" s="142" t="n">
        <v>0</v>
      </c>
      <c r="CO132" s="142" t="n">
        <v>0</v>
      </c>
      <c r="CP132" s="142" t="n">
        <v>0</v>
      </c>
      <c r="CQ132" s="142" t="n">
        <v>0</v>
      </c>
      <c r="CR132" s="142" t="n">
        <v>0</v>
      </c>
      <c r="CS132" s="142" t="n">
        <v>0</v>
      </c>
      <c r="CT132" s="142" t="n">
        <v>0</v>
      </c>
      <c r="CU132" s="142" t="n">
        <v>0</v>
      </c>
      <c r="CV132" s="142" t="n">
        <v>0</v>
      </c>
      <c r="CW132" s="142" t="n">
        <v>0</v>
      </c>
      <c r="CX132" s="142" t="n">
        <v>0</v>
      </c>
      <c r="CY132" s="142" t="n">
        <v>0</v>
      </c>
      <c r="CZ132" s="142" t="n">
        <v>0</v>
      </c>
      <c r="DA132" s="142" t="n">
        <v>0</v>
      </c>
      <c r="DB132" s="142" t="n">
        <v>0</v>
      </c>
      <c r="DC132" s="142" t="n">
        <v>0</v>
      </c>
      <c r="DD132" s="142" t="n">
        <v>0</v>
      </c>
      <c r="DE132" s="142" t="n">
        <v>0</v>
      </c>
      <c r="DF132" s="142" t="n">
        <v>0</v>
      </c>
      <c r="DG132" s="142" t="n">
        <v>0</v>
      </c>
      <c r="DH132" s="142" t="n">
        <v>0</v>
      </c>
      <c r="DI132" s="142" t="n">
        <v>0</v>
      </c>
      <c r="DJ132" s="142" t="n">
        <v>0</v>
      </c>
      <c r="DK132" s="142" t="n">
        <v>0</v>
      </c>
      <c r="DL132" s="142" t="n">
        <v>0</v>
      </c>
      <c r="DM132" s="142" t="n">
        <v>0</v>
      </c>
      <c r="DN132" s="142" t="n">
        <v>0</v>
      </c>
      <c r="DO132" s="142" t="n">
        <v>0</v>
      </c>
      <c r="DP132" s="142" t="n">
        <v>0</v>
      </c>
      <c r="DQ132" s="142" t="n">
        <v>0</v>
      </c>
      <c r="DR132" s="142" t="n">
        <v>0</v>
      </c>
      <c r="DS132" s="142" t="n">
        <v>0</v>
      </c>
      <c r="DT132" s="142" t="n">
        <v>0</v>
      </c>
      <c r="DU132" s="142" t="n">
        <v>0</v>
      </c>
      <c r="DV132" s="142" t="n">
        <v>0</v>
      </c>
      <c r="DW132" s="142" t="n">
        <v>0</v>
      </c>
      <c r="DX132" s="142" t="n">
        <v>0</v>
      </c>
      <c r="DY132" s="142" t="n">
        <v>0</v>
      </c>
      <c r="DZ132" s="142" t="n">
        <v>0</v>
      </c>
      <c r="EA132" s="142" t="n">
        <v>0</v>
      </c>
      <c r="EB132" s="142" t="n">
        <v>0</v>
      </c>
      <c r="EC132" s="142" t="n">
        <v>0</v>
      </c>
      <c r="ED132" s="142" t="n">
        <v>0</v>
      </c>
      <c r="EE132" s="142" t="n">
        <v>0</v>
      </c>
      <c r="EF132" s="142" t="n">
        <v>0</v>
      </c>
      <c r="EG132" s="142" t="n">
        <v>0</v>
      </c>
      <c r="EH132" s="0"/>
      <c r="EI132" s="113" t="n">
        <f aca="false">ROUND(SUM(F132:EG132),5)</f>
        <v>0</v>
      </c>
      <c r="EM132" s="140" t="n">
        <v>0</v>
      </c>
      <c r="EN132" s="140" t="n">
        <v>0</v>
      </c>
      <c r="EO132" s="140" t="n">
        <v>0</v>
      </c>
      <c r="EP132" s="140" t="n">
        <v>0</v>
      </c>
      <c r="EQ132" s="140" t="n">
        <v>0</v>
      </c>
      <c r="ER132" s="140" t="n">
        <v>0</v>
      </c>
      <c r="ES132" s="140" t="n">
        <v>0</v>
      </c>
      <c r="ET132" s="140" t="n">
        <v>0</v>
      </c>
      <c r="EU132" s="140" t="n">
        <v>0</v>
      </c>
      <c r="EV132" s="140" t="n">
        <v>0</v>
      </c>
      <c r="EW132" s="140" t="n">
        <v>0</v>
      </c>
      <c r="EX132" s="140" t="n">
        <v>0</v>
      </c>
      <c r="EY132" s="140" t="n">
        <v>0</v>
      </c>
      <c r="EZ132" s="140" t="n">
        <v>0</v>
      </c>
      <c r="FA132" s="140" t="n">
        <v>0</v>
      </c>
      <c r="FB132" s="140" t="n">
        <v>0</v>
      </c>
      <c r="FC132" s="140" t="n">
        <v>0</v>
      </c>
      <c r="FD132" s="140" t="n">
        <v>0</v>
      </c>
      <c r="FE132" s="140" t="n">
        <v>0</v>
      </c>
      <c r="FF132" s="140" t="n">
        <v>0</v>
      </c>
      <c r="FG132" s="140" t="n">
        <v>0</v>
      </c>
      <c r="FH132" s="140" t="n">
        <v>0</v>
      </c>
      <c r="FI132" s="140" t="n">
        <v>0</v>
      </c>
      <c r="FJ132" s="140" t="n">
        <v>0</v>
      </c>
      <c r="FK132" s="140" t="n">
        <v>0</v>
      </c>
      <c r="FL132" s="140" t="n">
        <v>0</v>
      </c>
      <c r="FM132" s="140" t="n">
        <v>0</v>
      </c>
      <c r="FN132" s="140" t="n">
        <v>0</v>
      </c>
      <c r="FO132" s="140" t="n">
        <v>0</v>
      </c>
      <c r="FP132" s="140" t="n">
        <v>0</v>
      </c>
      <c r="FQ132" s="140" t="n">
        <v>0</v>
      </c>
      <c r="FR132" s="140" t="n">
        <v>0</v>
      </c>
      <c r="FS132" s="140" t="n">
        <v>0</v>
      </c>
      <c r="FT132" s="140" t="n">
        <v>0</v>
      </c>
      <c r="FU132" s="140" t="n">
        <v>0</v>
      </c>
      <c r="FV132" s="140" t="n">
        <v>0</v>
      </c>
      <c r="FW132" s="140" t="n">
        <v>0</v>
      </c>
      <c r="FX132" s="140" t="n">
        <v>0</v>
      </c>
      <c r="FY132" s="140" t="n">
        <v>0</v>
      </c>
      <c r="FZ132" s="140" t="n">
        <v>0</v>
      </c>
      <c r="GA132" s="140" t="n">
        <v>0</v>
      </c>
      <c r="GB132" s="140" t="n">
        <v>0</v>
      </c>
      <c r="GC132" s="140" t="n">
        <v>0</v>
      </c>
      <c r="GD132" s="140" t="n">
        <v>0</v>
      </c>
      <c r="GE132" s="140" t="n">
        <v>0</v>
      </c>
      <c r="GF132" s="140" t="n">
        <v>0</v>
      </c>
      <c r="GG132" s="140" t="n">
        <v>0</v>
      </c>
      <c r="GH132" s="140" t="n">
        <v>0</v>
      </c>
      <c r="GI132" s="140" t="n">
        <v>0</v>
      </c>
      <c r="GJ132" s="140" t="n">
        <v>0</v>
      </c>
      <c r="GK132" s="140" t="n">
        <v>0</v>
      </c>
      <c r="GL132" s="140" t="n">
        <v>0</v>
      </c>
      <c r="GM132" s="140" t="n">
        <v>0</v>
      </c>
      <c r="GN132" s="140" t="n">
        <v>0</v>
      </c>
      <c r="GO132" s="140" t="n">
        <v>0</v>
      </c>
      <c r="GP132" s="140" t="n">
        <v>0</v>
      </c>
      <c r="GQ132" s="140" t="n">
        <v>0</v>
      </c>
      <c r="GR132" s="140" t="n">
        <v>0</v>
      </c>
      <c r="GS132" s="140" t="n">
        <v>0</v>
      </c>
      <c r="GT132" s="140" t="n">
        <v>0</v>
      </c>
      <c r="GU132" s="140" t="n">
        <v>0</v>
      </c>
      <c r="GV132" s="140" t="n">
        <v>0</v>
      </c>
      <c r="GW132" s="140" t="n">
        <v>0</v>
      </c>
      <c r="GX132" s="140" t="n">
        <v>0</v>
      </c>
      <c r="GY132" s="140" t="n">
        <v>0</v>
      </c>
      <c r="GZ132" s="140" t="n">
        <v>0</v>
      </c>
      <c r="HA132" s="140" t="n">
        <v>0</v>
      </c>
      <c r="HB132" s="140" t="n">
        <v>0</v>
      </c>
      <c r="HC132" s="140" t="n">
        <v>0</v>
      </c>
      <c r="HD132" s="140" t="n">
        <v>0</v>
      </c>
      <c r="HE132" s="140" t="n">
        <v>0</v>
      </c>
      <c r="HF132" s="140" t="n">
        <v>0</v>
      </c>
      <c r="HG132" s="140" t="n">
        <v>0</v>
      </c>
      <c r="HH132" s="140" t="n">
        <v>0</v>
      </c>
      <c r="HI132" s="140" t="n">
        <v>0</v>
      </c>
      <c r="HJ132" s="140" t="n">
        <v>0</v>
      </c>
      <c r="HK132" s="140" t="n">
        <v>0</v>
      </c>
      <c r="HL132" s="140" t="n">
        <v>0</v>
      </c>
      <c r="HM132" s="140" t="n">
        <v>0</v>
      </c>
      <c r="HN132" s="140" t="n">
        <v>0</v>
      </c>
      <c r="HO132" s="140" t="n">
        <v>0</v>
      </c>
      <c r="HP132" s="140" t="n">
        <v>0</v>
      </c>
      <c r="HQ132" s="140" t="n">
        <v>0</v>
      </c>
      <c r="HR132" s="140" t="n">
        <v>0</v>
      </c>
      <c r="HS132" s="140" t="n">
        <v>0</v>
      </c>
      <c r="HT132" s="140" t="n">
        <v>0</v>
      </c>
      <c r="HU132" s="140" t="n">
        <v>0</v>
      </c>
      <c r="HV132" s="140" t="n">
        <v>0</v>
      </c>
      <c r="HW132" s="140" t="n">
        <v>0</v>
      </c>
      <c r="HX132" s="140" t="n">
        <v>0</v>
      </c>
      <c r="HY132" s="140" t="n">
        <v>0</v>
      </c>
      <c r="HZ132" s="140" t="n">
        <v>0</v>
      </c>
      <c r="IA132" s="140" t="n">
        <v>0</v>
      </c>
      <c r="IB132" s="140" t="n">
        <v>0</v>
      </c>
      <c r="IC132" s="140" t="n">
        <v>0</v>
      </c>
      <c r="ID132" s="140" t="n">
        <v>0</v>
      </c>
      <c r="IE132" s="140" t="n">
        <v>0</v>
      </c>
      <c r="IF132" s="140" t="n">
        <v>0</v>
      </c>
      <c r="IG132" s="140" t="n">
        <v>0</v>
      </c>
      <c r="IH132" s="140" t="n">
        <v>0</v>
      </c>
      <c r="II132" s="140" t="n">
        <v>0</v>
      </c>
      <c r="IJ132" s="140" t="n">
        <v>0</v>
      </c>
      <c r="IK132" s="140" t="n">
        <v>0</v>
      </c>
      <c r="IL132" s="140" t="n">
        <v>0</v>
      </c>
      <c r="IM132" s="140" t="n">
        <v>0</v>
      </c>
      <c r="IN132" s="140" t="n">
        <v>0</v>
      </c>
      <c r="IO132" s="140" t="n">
        <v>0</v>
      </c>
      <c r="IP132" s="140" t="n">
        <v>0</v>
      </c>
      <c r="IQ132" s="140" t="n">
        <v>0</v>
      </c>
      <c r="IR132" s="140" t="n">
        <v>0</v>
      </c>
      <c r="IS132" s="140" t="n">
        <v>0</v>
      </c>
      <c r="IT132" s="140" t="n">
        <v>0</v>
      </c>
      <c r="IU132" s="140" t="n">
        <v>0</v>
      </c>
      <c r="IV132" s="140" t="n">
        <v>0</v>
      </c>
      <c r="IW132" s="140" t="n">
        <v>0</v>
      </c>
      <c r="IX132" s="140" t="n">
        <v>0</v>
      </c>
      <c r="IY132" s="140" t="n">
        <v>0</v>
      </c>
      <c r="IZ132" s="140" t="n">
        <v>0</v>
      </c>
      <c r="JA132" s="140" t="n">
        <v>0</v>
      </c>
      <c r="JB132" s="140" t="n">
        <v>0</v>
      </c>
      <c r="JC132" s="140" t="n">
        <v>0</v>
      </c>
      <c r="JD132" s="140" t="n">
        <v>0</v>
      </c>
      <c r="JE132" s="140" t="n">
        <v>0</v>
      </c>
      <c r="JF132" s="140" t="n">
        <v>0</v>
      </c>
      <c r="JG132" s="140" t="n">
        <v>0</v>
      </c>
      <c r="JH132" s="140" t="n">
        <v>0</v>
      </c>
      <c r="JI132" s="140" t="n">
        <v>0</v>
      </c>
      <c r="JJ132" s="140" t="n">
        <v>0</v>
      </c>
      <c r="JK132" s="140" t="n">
        <v>0</v>
      </c>
      <c r="JL132" s="140" t="n">
        <v>0</v>
      </c>
      <c r="JM132" s="140" t="n">
        <v>0</v>
      </c>
      <c r="JN132" s="140" t="n">
        <v>0</v>
      </c>
      <c r="JO132" s="140" t="n">
        <v>0</v>
      </c>
      <c r="JP132" s="140" t="n">
        <v>0</v>
      </c>
    </row>
    <row r="133" customFormat="false" ht="14.9" hidden="false" customHeight="false" outlineLevel="0" collapsed="false">
      <c r="A133" s="76"/>
      <c r="B133" s="76"/>
      <c r="C133" s="76"/>
      <c r="D133" s="76" t="s">
        <v>167</v>
      </c>
      <c r="E133" s="76"/>
      <c r="F133" s="141" t="n">
        <f aca="false">SUM(F120:F132)</f>
        <v>1589.2579419</v>
      </c>
      <c r="G133" s="141" t="n">
        <f aca="false">SUM(G120:G132)</f>
        <v>3063.9116183</v>
      </c>
      <c r="H133" s="141" t="n">
        <f aca="false">SUM(H120:H132)</f>
        <v>19802.52495</v>
      </c>
      <c r="I133" s="141" t="n">
        <f aca="false">SUM(I120:I132)</f>
        <v>1052.0807554</v>
      </c>
      <c r="J133" s="141" t="n">
        <f aca="false">SUM(J120:J132)</f>
        <v>9840.4528</v>
      </c>
      <c r="K133" s="141" t="n">
        <f aca="false">SUM(K120:K132)</f>
        <v>4675.72257</v>
      </c>
      <c r="L133" s="141" t="n">
        <f aca="false">SUM(L120:L132)</f>
        <v>1127.3603</v>
      </c>
      <c r="M133" s="141" t="n">
        <f aca="false">SUM(M120:M132)</f>
        <v>1132.4429</v>
      </c>
      <c r="N133" s="141" t="n">
        <f aca="false">SUM(N120:N132)</f>
        <v>2000</v>
      </c>
      <c r="O133" s="141" t="n">
        <f aca="false">SUM(O120:O132)</f>
        <v>16108.1907</v>
      </c>
      <c r="P133" s="141" t="n">
        <f aca="false">SUM(P120:P132)</f>
        <v>1210.852224</v>
      </c>
      <c r="Q133" s="141" t="n">
        <f aca="false">SUM(Q120:Q132)</f>
        <v>3844.6776628</v>
      </c>
      <c r="R133" s="141" t="n">
        <f aca="false">SUM(R120:R132)</f>
        <v>1055.525</v>
      </c>
      <c r="S133" s="141" t="n">
        <f aca="false">SUM(S120:S132)</f>
        <v>1053.399649</v>
      </c>
      <c r="T133" s="141" t="n">
        <f aca="false">SUM(T120:T132)</f>
        <v>0</v>
      </c>
      <c r="U133" s="141" t="n">
        <f aca="false">SUM(U120:U132)</f>
        <v>2000</v>
      </c>
      <c r="V133" s="141" t="n">
        <f aca="false">SUM(V120:V132)</f>
        <v>1600</v>
      </c>
      <c r="W133" s="141" t="n">
        <f aca="false">SUM(W120:W132)</f>
        <v>12132.7177645</v>
      </c>
      <c r="X133" s="141" t="n">
        <f aca="false">SUM(X120:X132)</f>
        <v>636.99</v>
      </c>
      <c r="Y133" s="141" t="n">
        <f aca="false">SUM(Y120:Y132)</f>
        <v>1136.167</v>
      </c>
      <c r="Z133" s="141" t="n">
        <f aca="false">SUM(Z120:Z132)</f>
        <v>1342.3403303</v>
      </c>
      <c r="AA133" s="141" t="n">
        <f aca="false">SUM(AA120:AA132)</f>
        <v>7002.78035</v>
      </c>
      <c r="AB133" s="141" t="n">
        <f aca="false">SUM(AB120:AB132)</f>
        <v>634.237</v>
      </c>
      <c r="AC133" s="141" t="n">
        <f aca="false">SUM(AC120:AC132)</f>
        <v>1048.65</v>
      </c>
      <c r="AD133" s="141" t="n">
        <f aca="false">SUM(AD120:AD132)</f>
        <v>3543.6070978</v>
      </c>
      <c r="AE133" s="141" t="n">
        <f aca="false">SUM(AE120:AE132)</f>
        <v>1106.8987</v>
      </c>
      <c r="AF133" s="141" t="n">
        <f aca="false">SUM(AF120:AF132)</f>
        <v>1539.1955</v>
      </c>
      <c r="AG133" s="141" t="n">
        <f aca="false">SUM(AG120:AG132)</f>
        <v>1504.792802</v>
      </c>
      <c r="AH133" s="141" t="n">
        <f aca="false">SUM(AH120:AH132)</f>
        <v>1469.8266175</v>
      </c>
      <c r="AI133" s="141" t="n">
        <f aca="false">SUM(AI120:AI132)</f>
        <v>1170.4978</v>
      </c>
      <c r="AJ133" s="141" t="n">
        <f aca="false">SUM(AJ120:AJ132)</f>
        <v>1381.39</v>
      </c>
      <c r="AK133" s="141" t="n">
        <f aca="false">SUM(AK120:AK132)</f>
        <v>1062.8013975</v>
      </c>
      <c r="AL133" s="141" t="n">
        <f aca="false">SUM(AL120:AL132)</f>
        <v>2010.56</v>
      </c>
      <c r="AM133" s="141" t="n">
        <f aca="false">SUM(AM120:AM132)</f>
        <v>1215.11995</v>
      </c>
      <c r="AN133" s="141" t="n">
        <f aca="false">SUM(AN120:AN132)</f>
        <v>1190.77</v>
      </c>
      <c r="AO133" s="141" t="n">
        <f aca="false">SUM(AO120:AO132)</f>
        <v>1163.59661</v>
      </c>
      <c r="AP133" s="141" t="n">
        <f aca="false">SUM(AP120:AP132)</f>
        <v>2642</v>
      </c>
      <c r="AQ133" s="141" t="n">
        <f aca="false">SUM(AQ120:AQ132)</f>
        <v>1139.87788</v>
      </c>
      <c r="AR133" s="141" t="n">
        <f aca="false">SUM(AR120:AR132)</f>
        <v>3305.3435</v>
      </c>
      <c r="AS133" s="141" t="n">
        <f aca="false">SUM(AS120:AS132)</f>
        <v>1811.7001321</v>
      </c>
      <c r="AT133" s="141" t="n">
        <f aca="false">SUM(AT120:AT132)</f>
        <v>1198.1938813</v>
      </c>
      <c r="AU133" s="141" t="n">
        <f aca="false">SUM(AU120:AU132)</f>
        <v>1219.96</v>
      </c>
      <c r="AV133" s="141" t="n">
        <f aca="false">SUM(AV120:AV132)</f>
        <v>2914.8522944</v>
      </c>
      <c r="AW133" s="141" t="n">
        <f aca="false">SUM(AW120:AW132)</f>
        <v>1110.5992972</v>
      </c>
      <c r="AX133" s="141" t="n">
        <f aca="false">SUM(AX120:AX132)</f>
        <v>1030.035</v>
      </c>
      <c r="AY133" s="141" t="n">
        <f aca="false">SUM(AY120:AY132)</f>
        <v>1094.9982125</v>
      </c>
      <c r="AZ133" s="141" t="n">
        <f aca="false">SUM(AZ120:AZ132)</f>
        <v>1210.6700002</v>
      </c>
      <c r="BA133" s="141" t="n">
        <f aca="false">SUM(BA120:BA132)</f>
        <v>1244.861</v>
      </c>
      <c r="BB133" s="141" t="n">
        <f aca="false">SUM(BB120:BB132)</f>
        <v>11986.6175056</v>
      </c>
      <c r="BC133" s="141" t="n">
        <f aca="false">SUM(BC120:BC132)</f>
        <v>1135.1545375</v>
      </c>
      <c r="BD133" s="141" t="n">
        <f aca="false">SUM(BD120:BD132)</f>
        <v>1160.61875</v>
      </c>
      <c r="BE133" s="141" t="n">
        <f aca="false">SUM(BE120:BE132)</f>
        <v>1791.8691156</v>
      </c>
      <c r="BF133" s="141" t="n">
        <f aca="false">SUM(BF120:BF132)</f>
        <v>2000</v>
      </c>
      <c r="BG133" s="141" t="n">
        <f aca="false">SUM(BG120:BG132)</f>
        <v>2000</v>
      </c>
      <c r="BH133" s="141" t="n">
        <f aca="false">SUM(BH120:BH132)</f>
        <v>1196.0042</v>
      </c>
      <c r="BI133" s="141" t="n">
        <f aca="false">SUM(BI120:BI132)</f>
        <v>1177.58905</v>
      </c>
      <c r="BJ133" s="141" t="n">
        <f aca="false">SUM(BJ120:BJ132)</f>
        <v>1377.995</v>
      </c>
      <c r="BK133" s="141" t="n">
        <f aca="false">SUM(BK120:BK132)</f>
        <v>1085.775</v>
      </c>
      <c r="BL133" s="141" t="n">
        <f aca="false">SUM(BL120:BL132)</f>
        <v>1080.6018027</v>
      </c>
      <c r="BM133" s="141" t="n">
        <f aca="false">SUM(BM120:BM132)</f>
        <v>1374.848408</v>
      </c>
      <c r="BN133" s="141" t="n">
        <f aca="false">SUM(BN120:BN132)</f>
        <v>2000.39</v>
      </c>
      <c r="BO133" s="141" t="n">
        <f aca="false">SUM(BO120:BO132)</f>
        <v>1984.5856571</v>
      </c>
      <c r="BP133" s="141" t="n">
        <f aca="false">SUM(BP120:BP132)</f>
        <v>5238.406106</v>
      </c>
      <c r="BQ133" s="141" t="n">
        <f aca="false">SUM(BQ120:BQ132)</f>
        <v>1030.9752646</v>
      </c>
      <c r="BR133" s="141" t="n">
        <f aca="false">SUM(BR120:BR132)</f>
        <v>1875.6008755</v>
      </c>
      <c r="BS133" s="141" t="n">
        <f aca="false">SUM(BS120:BS132)</f>
        <v>1051.8995297</v>
      </c>
      <c r="BT133" s="141" t="n">
        <f aca="false">SUM(BT120:BT132)</f>
        <v>2000</v>
      </c>
      <c r="BU133" s="141" t="n">
        <f aca="false">SUM(BU120:BU132)</f>
        <v>1149.1275</v>
      </c>
      <c r="BV133" s="141" t="n">
        <f aca="false">SUM(BV120:BV132)</f>
        <v>1123.4996</v>
      </c>
      <c r="BW133" s="141" t="n">
        <f aca="false">SUM(BW120:BW132)</f>
        <v>4364.964575</v>
      </c>
      <c r="BX133" s="141" t="n">
        <f aca="false">SUM(BX120:BX132)</f>
        <v>1327.48417</v>
      </c>
      <c r="BY133" s="141" t="n">
        <f aca="false">SUM(BY120:BY132)</f>
        <v>1046.3006174</v>
      </c>
      <c r="BZ133" s="141" t="n">
        <f aca="false">SUM(BZ120:BZ132)</f>
        <v>6694.01595</v>
      </c>
      <c r="CA133" s="141" t="n">
        <f aca="false">SUM(CA120:CA132)</f>
        <v>10249.3676277</v>
      </c>
      <c r="CB133" s="141" t="n">
        <f aca="false">SUM(CB120:CB132)</f>
        <v>1314.7448605</v>
      </c>
      <c r="CC133" s="141" t="n">
        <f aca="false">SUM(CC120:CC132)</f>
        <v>5016.775</v>
      </c>
      <c r="CD133" s="141" t="n">
        <f aca="false">SUM(CD120:CD132)</f>
        <v>1129.74329</v>
      </c>
      <c r="CE133" s="141" t="n">
        <f aca="false">SUM(CE120:CE132)</f>
        <v>17072.724792</v>
      </c>
      <c r="CF133" s="141" t="n">
        <f aca="false">SUM(CF120:CF132)</f>
        <v>1178.1442717</v>
      </c>
      <c r="CG133" s="141" t="n">
        <f aca="false">SUM(CG120:CG132)</f>
        <v>5813.115875</v>
      </c>
      <c r="CH133" s="141" t="n">
        <f aca="false">SUM(CH120:CH132)</f>
        <v>1400.089</v>
      </c>
      <c r="CI133" s="141" t="n">
        <f aca="false">SUM(CI120:CI132)</f>
        <v>2000</v>
      </c>
      <c r="CJ133" s="141" t="n">
        <f aca="false">SUM(CJ120:CJ132)</f>
        <v>8747.602083</v>
      </c>
      <c r="CK133" s="141" t="n">
        <f aca="false">SUM(CK120:CK132)</f>
        <v>2015.63</v>
      </c>
      <c r="CL133" s="141" t="n">
        <f aca="false">SUM(CL120:CL132)</f>
        <v>0</v>
      </c>
      <c r="CM133" s="141" t="n">
        <f aca="false">SUM(CM120:CM132)</f>
        <v>1055.3778254</v>
      </c>
      <c r="CN133" s="141" t="n">
        <f aca="false">SUM(CN120:CN132)</f>
        <v>2177.394427</v>
      </c>
      <c r="CO133" s="141" t="n">
        <f aca="false">SUM(CO120:CO132)</f>
        <v>1102.3</v>
      </c>
      <c r="CP133" s="141" t="n">
        <f aca="false">SUM(CP120:CP132)</f>
        <v>2000</v>
      </c>
      <c r="CQ133" s="141" t="n">
        <f aca="false">SUM(CQ120:CQ132)</f>
        <v>1098.3072376</v>
      </c>
      <c r="CR133" s="141" t="n">
        <f aca="false">SUM(CR120:CR132)</f>
        <v>1454.6</v>
      </c>
      <c r="CS133" s="141" t="n">
        <f aca="false">SUM(CS120:CS132)</f>
        <v>11433.9957136</v>
      </c>
      <c r="CT133" s="141" t="n">
        <f aca="false">SUM(CT120:CT132)</f>
        <v>1406.2735856</v>
      </c>
      <c r="CU133" s="141" t="n">
        <f aca="false">SUM(CU120:CU132)</f>
        <v>2000</v>
      </c>
      <c r="CV133" s="141" t="n">
        <f aca="false">SUM(CV120:CV132)</f>
        <v>1170.71874</v>
      </c>
      <c r="CW133" s="141" t="n">
        <f aca="false">SUM(CW120:CW132)</f>
        <v>1342.7082</v>
      </c>
      <c r="CX133" s="141" t="n">
        <f aca="false">SUM(CX120:CX132)</f>
        <v>1159.86405</v>
      </c>
      <c r="CY133" s="141" t="n">
        <f aca="false">SUM(CY120:CY132)</f>
        <v>1340.6803668</v>
      </c>
      <c r="CZ133" s="141" t="n">
        <f aca="false">SUM(CZ120:CZ132)</f>
        <v>1541.88</v>
      </c>
      <c r="DA133" s="141" t="n">
        <f aca="false">SUM(DA120:DA132)</f>
        <v>2000</v>
      </c>
      <c r="DB133" s="141" t="n">
        <f aca="false">SUM(DB120:DB132)</f>
        <v>1092.881018</v>
      </c>
      <c r="DC133" s="141" t="n">
        <f aca="false">SUM(DC120:DC132)</f>
        <v>2000</v>
      </c>
      <c r="DD133" s="141" t="n">
        <f aca="false">SUM(DD120:DD132)</f>
        <v>1062.5514415</v>
      </c>
      <c r="DE133" s="141" t="n">
        <f aca="false">SUM(DE120:DE132)</f>
        <v>1212.6993178</v>
      </c>
      <c r="DF133" s="141" t="n">
        <f aca="false">SUM(DF120:DF132)</f>
        <v>2200.30264</v>
      </c>
      <c r="DG133" s="141" t="n">
        <f aca="false">SUM(DG120:DG132)</f>
        <v>2866.77485</v>
      </c>
      <c r="DH133" s="141" t="n">
        <f aca="false">SUM(DH120:DH132)</f>
        <v>1067.24508</v>
      </c>
      <c r="DI133" s="141" t="n">
        <f aca="false">SUM(DI120:DI132)</f>
        <v>1083.2</v>
      </c>
      <c r="DJ133" s="141" t="n">
        <f aca="false">SUM(DJ120:DJ132)</f>
        <v>1288.307835</v>
      </c>
      <c r="DK133" s="141" t="n">
        <f aca="false">SUM(DK120:DK132)</f>
        <v>1103.62</v>
      </c>
      <c r="DL133" s="141" t="n">
        <f aca="false">SUM(DL120:DL132)</f>
        <v>3132.9342817</v>
      </c>
      <c r="DM133" s="141" t="n">
        <f aca="false">SUM(DM120:DM132)</f>
        <v>1072.3298</v>
      </c>
      <c r="DN133" s="141" t="n">
        <f aca="false">SUM(DN120:DN132)</f>
        <v>1128.102781</v>
      </c>
      <c r="DO133" s="141" t="n">
        <f aca="false">SUM(DO120:DO132)</f>
        <v>1768.05</v>
      </c>
      <c r="DP133" s="141" t="n">
        <f aca="false">SUM(DP120:DP132)</f>
        <v>0</v>
      </c>
      <c r="DQ133" s="141" t="n">
        <f aca="false">SUM(DQ120:DQ132)</f>
        <v>1145.425</v>
      </c>
      <c r="DR133" s="141" t="n">
        <f aca="false">SUM(DR120:DR132)</f>
        <v>1018.9997793</v>
      </c>
      <c r="DS133" s="141" t="n">
        <f aca="false">SUM(DS120:DS132)</f>
        <v>1316.0324575</v>
      </c>
      <c r="DT133" s="141" t="n">
        <f aca="false">SUM(DT120:DT132)</f>
        <v>1216.9004011</v>
      </c>
      <c r="DU133" s="141" t="n">
        <f aca="false">SUM(DU120:DU132)</f>
        <v>1069.1668</v>
      </c>
      <c r="DV133" s="141" t="n">
        <f aca="false">SUM(DV120:DV132)</f>
        <v>1242.96955</v>
      </c>
      <c r="DW133" s="141" t="n">
        <f aca="false">SUM(DW120:DW132)</f>
        <v>0</v>
      </c>
      <c r="DX133" s="141" t="n">
        <f aca="false">SUM(DX120:DX132)</f>
        <v>3260.75</v>
      </c>
      <c r="DY133" s="141" t="n">
        <f aca="false">SUM(DY120:DY132)</f>
        <v>1078.8569</v>
      </c>
      <c r="DZ133" s="141" t="n">
        <f aca="false">SUM(DZ120:DZ132)</f>
        <v>1113.4992678</v>
      </c>
      <c r="EA133" s="141" t="n">
        <f aca="false">SUM(EA120:EA132)</f>
        <v>1603.85</v>
      </c>
      <c r="EB133" s="141" t="n">
        <f aca="false">SUM(EB120:EB132)</f>
        <v>16419.1728</v>
      </c>
      <c r="EC133" s="141" t="n">
        <f aca="false">SUM(EC120:EC132)</f>
        <v>1235.3969517</v>
      </c>
      <c r="ED133" s="141" t="n">
        <f aca="false">SUM(ED120:ED132)</f>
        <v>6892.08114</v>
      </c>
      <c r="EE133" s="141" t="n">
        <f aca="false">SUM(EE120:EE132)</f>
        <v>1170.2003602</v>
      </c>
      <c r="EF133" s="141" t="n">
        <f aca="false">SUM(EF120:EF132)</f>
        <v>2000</v>
      </c>
      <c r="EG133" s="141" t="n">
        <f aca="false">SUM(EG120:EG132)</f>
        <v>3767.3006</v>
      </c>
      <c r="EH133" s="0"/>
      <c r="EI133" s="109" t="n">
        <f aca="false">ROUND(SUM(F133:EG133),5)</f>
        <v>347478.3904</v>
      </c>
      <c r="EM133" s="140" t="n">
        <v>0</v>
      </c>
      <c r="EN133" s="140" t="n">
        <v>0</v>
      </c>
      <c r="EO133" s="140" t="n">
        <v>0</v>
      </c>
      <c r="EP133" s="140" t="n">
        <v>0</v>
      </c>
      <c r="EQ133" s="140" t="n">
        <v>0</v>
      </c>
      <c r="ER133" s="140" t="n">
        <v>0</v>
      </c>
      <c r="ES133" s="140" t="n">
        <v>0</v>
      </c>
      <c r="ET133" s="140" t="n">
        <v>0</v>
      </c>
      <c r="EU133" s="140" t="n">
        <v>0</v>
      </c>
      <c r="EV133" s="140" t="n">
        <v>0</v>
      </c>
      <c r="EW133" s="140" t="n">
        <v>0</v>
      </c>
      <c r="EX133" s="140" t="n">
        <v>0</v>
      </c>
      <c r="EY133" s="140" t="n">
        <v>0</v>
      </c>
      <c r="EZ133" s="140" t="n">
        <v>0</v>
      </c>
      <c r="FA133" s="140" t="n">
        <v>0</v>
      </c>
      <c r="FB133" s="140" t="n">
        <v>0</v>
      </c>
      <c r="FC133" s="140" t="n">
        <v>0</v>
      </c>
      <c r="FD133" s="140" t="n">
        <v>0</v>
      </c>
      <c r="FE133" s="140" t="n">
        <v>0</v>
      </c>
      <c r="FF133" s="140" t="n">
        <v>0</v>
      </c>
      <c r="FG133" s="140" t="n">
        <v>0</v>
      </c>
      <c r="FH133" s="140" t="n">
        <v>0</v>
      </c>
      <c r="FI133" s="140" t="n">
        <v>0</v>
      </c>
      <c r="FJ133" s="140" t="n">
        <v>0</v>
      </c>
      <c r="FK133" s="140" t="n">
        <v>0</v>
      </c>
      <c r="FL133" s="140" t="n">
        <v>0</v>
      </c>
      <c r="FM133" s="140" t="n">
        <v>0</v>
      </c>
      <c r="FN133" s="140" t="n">
        <v>0</v>
      </c>
      <c r="FO133" s="140" t="n">
        <v>0</v>
      </c>
      <c r="FP133" s="140" t="n">
        <v>0</v>
      </c>
      <c r="FQ133" s="140" t="n">
        <v>0</v>
      </c>
      <c r="FR133" s="140" t="n">
        <v>0</v>
      </c>
      <c r="FS133" s="140" t="n">
        <v>0</v>
      </c>
      <c r="FT133" s="140" t="n">
        <v>0</v>
      </c>
      <c r="FU133" s="140" t="n">
        <v>0</v>
      </c>
      <c r="FV133" s="140" t="n">
        <v>0</v>
      </c>
      <c r="FW133" s="140" t="n">
        <v>0</v>
      </c>
      <c r="FX133" s="140" t="n">
        <v>0</v>
      </c>
      <c r="FY133" s="140" t="n">
        <v>0</v>
      </c>
      <c r="FZ133" s="140" t="n">
        <v>0</v>
      </c>
      <c r="GA133" s="140" t="n">
        <v>0</v>
      </c>
      <c r="GB133" s="140" t="n">
        <v>0</v>
      </c>
      <c r="GC133" s="140" t="n">
        <v>0</v>
      </c>
      <c r="GD133" s="140" t="n">
        <v>0</v>
      </c>
      <c r="GE133" s="140" t="n">
        <v>0</v>
      </c>
      <c r="GF133" s="140" t="n">
        <v>0</v>
      </c>
      <c r="GG133" s="140" t="n">
        <v>0</v>
      </c>
      <c r="GH133" s="140" t="n">
        <v>0</v>
      </c>
      <c r="GI133" s="140" t="n">
        <v>0</v>
      </c>
      <c r="GJ133" s="140" t="n">
        <v>0</v>
      </c>
      <c r="GK133" s="140" t="n">
        <v>0</v>
      </c>
      <c r="GL133" s="140" t="n">
        <v>0</v>
      </c>
      <c r="GM133" s="140" t="n">
        <v>0</v>
      </c>
      <c r="GN133" s="140" t="n">
        <v>0</v>
      </c>
      <c r="GO133" s="140" t="n">
        <v>0</v>
      </c>
      <c r="GP133" s="140" t="n">
        <v>0</v>
      </c>
      <c r="GQ133" s="140" t="n">
        <v>0</v>
      </c>
      <c r="GR133" s="140" t="n">
        <v>0</v>
      </c>
      <c r="GS133" s="140" t="n">
        <v>0</v>
      </c>
      <c r="GT133" s="140" t="n">
        <v>0</v>
      </c>
      <c r="GU133" s="140" t="n">
        <v>0</v>
      </c>
      <c r="GV133" s="140" t="n">
        <v>0</v>
      </c>
      <c r="GW133" s="140" t="n">
        <v>0</v>
      </c>
      <c r="GX133" s="140" t="n">
        <v>0</v>
      </c>
      <c r="GY133" s="140" t="n">
        <v>0</v>
      </c>
      <c r="GZ133" s="140" t="n">
        <v>0</v>
      </c>
      <c r="HA133" s="140" t="n">
        <v>0</v>
      </c>
      <c r="HB133" s="140" t="n">
        <v>0</v>
      </c>
      <c r="HC133" s="140" t="n">
        <v>0</v>
      </c>
      <c r="HD133" s="140" t="n">
        <v>0</v>
      </c>
      <c r="HE133" s="140" t="n">
        <v>0</v>
      </c>
      <c r="HF133" s="140" t="n">
        <v>0</v>
      </c>
      <c r="HG133" s="140" t="n">
        <v>0</v>
      </c>
      <c r="HH133" s="140" t="n">
        <v>0</v>
      </c>
      <c r="HI133" s="140" t="n">
        <v>0</v>
      </c>
      <c r="HJ133" s="140" t="n">
        <v>0</v>
      </c>
      <c r="HK133" s="140" t="n">
        <v>0</v>
      </c>
      <c r="HL133" s="140" t="n">
        <v>0</v>
      </c>
      <c r="HM133" s="140" t="n">
        <v>0</v>
      </c>
      <c r="HN133" s="140" t="n">
        <v>0</v>
      </c>
      <c r="HO133" s="140" t="n">
        <v>0</v>
      </c>
      <c r="HP133" s="140" t="n">
        <v>0</v>
      </c>
      <c r="HQ133" s="140" t="n">
        <v>0</v>
      </c>
      <c r="HR133" s="140" t="n">
        <v>0</v>
      </c>
      <c r="HS133" s="140" t="n">
        <v>0</v>
      </c>
      <c r="HT133" s="140" t="n">
        <v>0</v>
      </c>
      <c r="HU133" s="140" t="n">
        <v>0</v>
      </c>
      <c r="HV133" s="140" t="n">
        <v>0</v>
      </c>
      <c r="HW133" s="140" t="n">
        <v>0</v>
      </c>
      <c r="HX133" s="140" t="n">
        <v>0</v>
      </c>
      <c r="HY133" s="140" t="n">
        <v>0</v>
      </c>
      <c r="HZ133" s="140" t="n">
        <v>0</v>
      </c>
      <c r="IA133" s="140" t="n">
        <v>0</v>
      </c>
      <c r="IB133" s="140" t="n">
        <v>0</v>
      </c>
      <c r="IC133" s="140" t="n">
        <v>0</v>
      </c>
      <c r="ID133" s="140" t="n">
        <v>0</v>
      </c>
      <c r="IE133" s="140" t="n">
        <v>0</v>
      </c>
      <c r="IF133" s="140" t="n">
        <v>0</v>
      </c>
      <c r="IG133" s="140" t="n">
        <v>0</v>
      </c>
      <c r="IH133" s="140" t="n">
        <v>0</v>
      </c>
      <c r="II133" s="140" t="n">
        <v>0</v>
      </c>
      <c r="IJ133" s="140" t="n">
        <v>0</v>
      </c>
      <c r="IK133" s="140" t="n">
        <v>0</v>
      </c>
      <c r="IL133" s="140" t="n">
        <v>0</v>
      </c>
      <c r="IM133" s="140" t="n">
        <v>0</v>
      </c>
      <c r="IN133" s="140" t="n">
        <v>0</v>
      </c>
      <c r="IO133" s="140" t="n">
        <v>0</v>
      </c>
      <c r="IP133" s="140" t="n">
        <v>0</v>
      </c>
      <c r="IQ133" s="140" t="n">
        <v>0</v>
      </c>
      <c r="IR133" s="140" t="n">
        <v>0</v>
      </c>
      <c r="IS133" s="140" t="n">
        <v>0</v>
      </c>
      <c r="IT133" s="140" t="n">
        <v>0</v>
      </c>
      <c r="IU133" s="140" t="n">
        <v>0</v>
      </c>
      <c r="IV133" s="140" t="n">
        <v>0</v>
      </c>
      <c r="IW133" s="140" t="n">
        <v>0</v>
      </c>
      <c r="IX133" s="140" t="n">
        <v>0</v>
      </c>
      <c r="IY133" s="140" t="n">
        <v>0</v>
      </c>
      <c r="IZ133" s="140" t="n">
        <v>0</v>
      </c>
      <c r="JA133" s="140" t="n">
        <v>0</v>
      </c>
      <c r="JB133" s="140" t="n">
        <v>0</v>
      </c>
      <c r="JC133" s="140" t="n">
        <v>0</v>
      </c>
      <c r="JD133" s="140" t="n">
        <v>0</v>
      </c>
      <c r="JE133" s="140" t="n">
        <v>0</v>
      </c>
      <c r="JF133" s="140" t="n">
        <v>0</v>
      </c>
      <c r="JG133" s="140" t="n">
        <v>0</v>
      </c>
      <c r="JH133" s="140" t="n">
        <v>0</v>
      </c>
      <c r="JI133" s="140" t="n">
        <v>0</v>
      </c>
      <c r="JJ133" s="140" t="n">
        <v>0</v>
      </c>
      <c r="JK133" s="140" t="n">
        <v>0</v>
      </c>
      <c r="JL133" s="140" t="n">
        <v>0</v>
      </c>
      <c r="JM133" s="140" t="n">
        <v>0</v>
      </c>
      <c r="JN133" s="140" t="n">
        <v>0</v>
      </c>
      <c r="JO133" s="140" t="n">
        <v>0</v>
      </c>
      <c r="JP133" s="140" t="n">
        <v>0</v>
      </c>
    </row>
    <row r="134" customFormat="false" ht="30" hidden="false" customHeight="true" outlineLevel="0" collapsed="false">
      <c r="A134" s="76"/>
      <c r="B134" s="76"/>
      <c r="C134" s="76"/>
      <c r="D134" s="76" t="s">
        <v>168</v>
      </c>
      <c r="E134" s="76"/>
      <c r="F134" s="141"/>
      <c r="G134" s="141"/>
      <c r="H134" s="141"/>
      <c r="I134" s="141"/>
      <c r="J134" s="141"/>
      <c r="K134" s="141"/>
      <c r="L134" s="141"/>
      <c r="M134" s="141"/>
      <c r="N134" s="141"/>
      <c r="O134" s="141"/>
      <c r="P134" s="141"/>
      <c r="Q134" s="141"/>
      <c r="R134" s="141"/>
      <c r="S134" s="141"/>
      <c r="T134" s="141"/>
      <c r="U134" s="141"/>
      <c r="V134" s="141"/>
      <c r="W134" s="141"/>
      <c r="X134" s="141"/>
      <c r="Y134" s="141"/>
      <c r="Z134" s="141"/>
      <c r="AA134" s="141"/>
      <c r="AB134" s="141"/>
      <c r="AC134" s="141"/>
      <c r="AD134" s="141"/>
      <c r="AE134" s="141"/>
      <c r="AF134" s="141"/>
      <c r="AG134" s="141"/>
      <c r="AH134" s="141"/>
      <c r="AI134" s="141"/>
      <c r="AJ134" s="141"/>
      <c r="AK134" s="141"/>
      <c r="AL134" s="141"/>
      <c r="AM134" s="141"/>
      <c r="AN134" s="141"/>
      <c r="AO134" s="141"/>
      <c r="AP134" s="141"/>
      <c r="AQ134" s="141"/>
      <c r="AR134" s="141"/>
      <c r="AS134" s="141"/>
      <c r="AT134" s="141"/>
      <c r="AU134" s="141"/>
      <c r="AV134" s="141"/>
      <c r="AW134" s="141"/>
      <c r="AX134" s="141"/>
      <c r="AY134" s="141"/>
      <c r="AZ134" s="141"/>
      <c r="BA134" s="141"/>
      <c r="BB134" s="141"/>
      <c r="BC134" s="141"/>
      <c r="BD134" s="141"/>
      <c r="BE134" s="141"/>
      <c r="BF134" s="141"/>
      <c r="BG134" s="141"/>
      <c r="BH134" s="141"/>
      <c r="BI134" s="141"/>
      <c r="BJ134" s="141"/>
      <c r="BK134" s="141"/>
      <c r="BL134" s="141"/>
      <c r="BM134" s="141"/>
      <c r="BN134" s="141"/>
      <c r="BO134" s="141"/>
      <c r="BP134" s="141"/>
      <c r="BQ134" s="141"/>
      <c r="BR134" s="141"/>
      <c r="BS134" s="141"/>
      <c r="BT134" s="141"/>
      <c r="BU134" s="141"/>
      <c r="BV134" s="141"/>
      <c r="BW134" s="141"/>
      <c r="BX134" s="141"/>
      <c r="BY134" s="141"/>
      <c r="BZ134" s="141"/>
      <c r="CA134" s="141"/>
      <c r="CB134" s="141"/>
      <c r="CC134" s="141"/>
      <c r="CD134" s="141"/>
      <c r="CE134" s="141"/>
      <c r="CF134" s="141"/>
      <c r="CG134" s="141"/>
      <c r="CH134" s="141"/>
      <c r="CI134" s="141"/>
      <c r="CJ134" s="141"/>
      <c r="CK134" s="141"/>
      <c r="CL134" s="141"/>
      <c r="CM134" s="141"/>
      <c r="CN134" s="141"/>
      <c r="CO134" s="141"/>
      <c r="CP134" s="141"/>
      <c r="CQ134" s="141"/>
      <c r="CR134" s="141"/>
      <c r="CS134" s="141"/>
      <c r="CT134" s="141"/>
      <c r="CU134" s="141"/>
      <c r="CV134" s="141"/>
      <c r="CW134" s="141"/>
      <c r="CX134" s="141"/>
      <c r="CY134" s="141"/>
      <c r="CZ134" s="141"/>
      <c r="DA134" s="141"/>
      <c r="DB134" s="141"/>
      <c r="DC134" s="141"/>
      <c r="DD134" s="141"/>
      <c r="DE134" s="141"/>
      <c r="DF134" s="141"/>
      <c r="DG134" s="141"/>
      <c r="DH134" s="141"/>
      <c r="DI134" s="141"/>
      <c r="DJ134" s="141"/>
      <c r="DK134" s="141"/>
      <c r="DL134" s="141"/>
      <c r="DM134" s="141"/>
      <c r="DN134" s="141"/>
      <c r="DO134" s="141"/>
      <c r="DP134" s="141"/>
      <c r="DQ134" s="141"/>
      <c r="DR134" s="141"/>
      <c r="DS134" s="141"/>
      <c r="DT134" s="141"/>
      <c r="DU134" s="141"/>
      <c r="DV134" s="141"/>
      <c r="DW134" s="141"/>
      <c r="DX134" s="141"/>
      <c r="DY134" s="141"/>
      <c r="DZ134" s="141"/>
      <c r="EA134" s="141"/>
      <c r="EB134" s="141"/>
      <c r="EC134" s="141"/>
      <c r="ED134" s="141"/>
      <c r="EE134" s="141"/>
      <c r="EF134" s="141"/>
      <c r="EG134" s="141"/>
      <c r="EH134" s="0"/>
      <c r="EI134" s="109"/>
      <c r="EM134" s="140" t="n">
        <v>0</v>
      </c>
      <c r="EN134" s="140" t="n">
        <v>0</v>
      </c>
      <c r="EO134" s="140" t="n">
        <v>0</v>
      </c>
      <c r="EP134" s="140" t="n">
        <v>0</v>
      </c>
      <c r="EQ134" s="140" t="n">
        <v>0</v>
      </c>
      <c r="ER134" s="140" t="n">
        <v>0</v>
      </c>
      <c r="ES134" s="140" t="n">
        <v>0</v>
      </c>
      <c r="ET134" s="140" t="n">
        <v>0</v>
      </c>
      <c r="EU134" s="140" t="n">
        <v>0</v>
      </c>
      <c r="EV134" s="140" t="n">
        <v>0</v>
      </c>
      <c r="EW134" s="140" t="n">
        <v>0</v>
      </c>
      <c r="EX134" s="140" t="n">
        <v>0</v>
      </c>
      <c r="EY134" s="140" t="n">
        <v>0</v>
      </c>
      <c r="EZ134" s="140" t="n">
        <v>0</v>
      </c>
      <c r="FA134" s="140" t="n">
        <v>0</v>
      </c>
      <c r="FB134" s="140" t="n">
        <v>0</v>
      </c>
      <c r="FC134" s="140" t="n">
        <v>0</v>
      </c>
      <c r="FD134" s="140" t="n">
        <v>0</v>
      </c>
      <c r="FE134" s="140" t="n">
        <v>0</v>
      </c>
      <c r="FF134" s="140" t="n">
        <v>0</v>
      </c>
      <c r="FG134" s="140" t="n">
        <v>0</v>
      </c>
      <c r="FH134" s="140" t="n">
        <v>0</v>
      </c>
      <c r="FI134" s="140" t="n">
        <v>0</v>
      </c>
      <c r="FJ134" s="140" t="n">
        <v>0</v>
      </c>
      <c r="FK134" s="140" t="n">
        <v>0</v>
      </c>
      <c r="FL134" s="140" t="n">
        <v>0</v>
      </c>
      <c r="FM134" s="140" t="n">
        <v>0</v>
      </c>
      <c r="FN134" s="140" t="n">
        <v>0</v>
      </c>
      <c r="FO134" s="140" t="n">
        <v>0</v>
      </c>
      <c r="FP134" s="140" t="n">
        <v>0</v>
      </c>
      <c r="FQ134" s="140" t="n">
        <v>0</v>
      </c>
      <c r="FR134" s="140" t="n">
        <v>0</v>
      </c>
      <c r="FS134" s="140" t="n">
        <v>0</v>
      </c>
      <c r="FT134" s="140" t="n">
        <v>0</v>
      </c>
      <c r="FU134" s="140" t="n">
        <v>0</v>
      </c>
      <c r="FV134" s="140" t="n">
        <v>0</v>
      </c>
      <c r="FW134" s="140" t="n">
        <v>0</v>
      </c>
      <c r="FX134" s="140" t="n">
        <v>0</v>
      </c>
      <c r="FY134" s="140" t="n">
        <v>0</v>
      </c>
      <c r="FZ134" s="140" t="n">
        <v>0</v>
      </c>
      <c r="GA134" s="140" t="n">
        <v>0</v>
      </c>
      <c r="GB134" s="140" t="n">
        <v>0</v>
      </c>
      <c r="GC134" s="140" t="n">
        <v>0</v>
      </c>
      <c r="GD134" s="140" t="n">
        <v>0</v>
      </c>
      <c r="GE134" s="140" t="n">
        <v>0</v>
      </c>
      <c r="GF134" s="140" t="n">
        <v>0</v>
      </c>
      <c r="GG134" s="140" t="n">
        <v>0</v>
      </c>
      <c r="GH134" s="140" t="n">
        <v>0</v>
      </c>
      <c r="GI134" s="140" t="n">
        <v>0</v>
      </c>
      <c r="GJ134" s="140" t="n">
        <v>0</v>
      </c>
      <c r="GK134" s="140" t="n">
        <v>0</v>
      </c>
      <c r="GL134" s="140" t="n">
        <v>0</v>
      </c>
      <c r="GM134" s="140" t="n">
        <v>0</v>
      </c>
      <c r="GN134" s="140" t="n">
        <v>0</v>
      </c>
      <c r="GO134" s="140" t="n">
        <v>0</v>
      </c>
      <c r="GP134" s="140" t="n">
        <v>0</v>
      </c>
      <c r="GQ134" s="140" t="n">
        <v>0</v>
      </c>
      <c r="GR134" s="140" t="n">
        <v>0</v>
      </c>
      <c r="GS134" s="140" t="n">
        <v>0</v>
      </c>
      <c r="GT134" s="140" t="n">
        <v>0</v>
      </c>
      <c r="GU134" s="140" t="n">
        <v>0</v>
      </c>
      <c r="GV134" s="140" t="n">
        <v>0</v>
      </c>
      <c r="GW134" s="140" t="n">
        <v>0</v>
      </c>
      <c r="GX134" s="140" t="n">
        <v>0</v>
      </c>
      <c r="GY134" s="140" t="n">
        <v>0</v>
      </c>
      <c r="GZ134" s="140" t="n">
        <v>0</v>
      </c>
      <c r="HA134" s="140" t="n">
        <v>0</v>
      </c>
      <c r="HB134" s="140" t="n">
        <v>0</v>
      </c>
      <c r="HC134" s="140" t="n">
        <v>0</v>
      </c>
      <c r="HD134" s="140" t="n">
        <v>0</v>
      </c>
      <c r="HE134" s="140" t="n">
        <v>0</v>
      </c>
      <c r="HF134" s="140" t="n">
        <v>0</v>
      </c>
      <c r="HG134" s="140" t="n">
        <v>0</v>
      </c>
      <c r="HH134" s="140" t="n">
        <v>0</v>
      </c>
      <c r="HI134" s="140" t="n">
        <v>0</v>
      </c>
      <c r="HJ134" s="140" t="n">
        <v>0</v>
      </c>
      <c r="HK134" s="140" t="n">
        <v>0</v>
      </c>
      <c r="HL134" s="140" t="n">
        <v>0</v>
      </c>
      <c r="HM134" s="140" t="n">
        <v>0</v>
      </c>
      <c r="HN134" s="140" t="n">
        <v>0</v>
      </c>
      <c r="HO134" s="140" t="n">
        <v>0</v>
      </c>
      <c r="HP134" s="140" t="n">
        <v>0</v>
      </c>
      <c r="HQ134" s="140" t="n">
        <v>0</v>
      </c>
      <c r="HR134" s="140" t="n">
        <v>0</v>
      </c>
      <c r="HS134" s="140" t="n">
        <v>0</v>
      </c>
      <c r="HT134" s="140" t="n">
        <v>0</v>
      </c>
      <c r="HU134" s="140" t="n">
        <v>0</v>
      </c>
      <c r="HV134" s="140" t="n">
        <v>0</v>
      </c>
      <c r="HW134" s="140" t="n">
        <v>0</v>
      </c>
      <c r="HX134" s="140" t="n">
        <v>0</v>
      </c>
      <c r="HY134" s="140" t="n">
        <v>0</v>
      </c>
      <c r="HZ134" s="140" t="n">
        <v>0</v>
      </c>
      <c r="IA134" s="140" t="n">
        <v>0</v>
      </c>
      <c r="IB134" s="140" t="n">
        <v>0</v>
      </c>
      <c r="IC134" s="140" t="n">
        <v>0</v>
      </c>
      <c r="ID134" s="140" t="n">
        <v>0</v>
      </c>
      <c r="IE134" s="140" t="n">
        <v>0</v>
      </c>
      <c r="IF134" s="140" t="n">
        <v>0</v>
      </c>
      <c r="IG134" s="140" t="n">
        <v>0</v>
      </c>
      <c r="IH134" s="140" t="n">
        <v>0</v>
      </c>
      <c r="II134" s="140" t="n">
        <v>0</v>
      </c>
      <c r="IJ134" s="140" t="n">
        <v>0</v>
      </c>
      <c r="IK134" s="140" t="n">
        <v>0</v>
      </c>
      <c r="IL134" s="140" t="n">
        <v>0</v>
      </c>
      <c r="IM134" s="140" t="n">
        <v>0</v>
      </c>
      <c r="IN134" s="140" t="n">
        <v>0</v>
      </c>
      <c r="IO134" s="140" t="n">
        <v>0</v>
      </c>
      <c r="IP134" s="140" t="n">
        <v>0</v>
      </c>
      <c r="IQ134" s="140" t="n">
        <v>0</v>
      </c>
      <c r="IR134" s="140" t="n">
        <v>0</v>
      </c>
      <c r="IS134" s="140" t="n">
        <v>0</v>
      </c>
      <c r="IT134" s="140" t="n">
        <v>0</v>
      </c>
      <c r="IU134" s="140" t="n">
        <v>0</v>
      </c>
      <c r="IV134" s="140" t="n">
        <v>0</v>
      </c>
      <c r="IW134" s="140" t="n">
        <v>0</v>
      </c>
      <c r="IX134" s="140" t="n">
        <v>0</v>
      </c>
      <c r="IY134" s="140" t="n">
        <v>0</v>
      </c>
      <c r="IZ134" s="140" t="n">
        <v>0</v>
      </c>
      <c r="JA134" s="140" t="n">
        <v>0</v>
      </c>
      <c r="JB134" s="140" t="n">
        <v>0</v>
      </c>
      <c r="JC134" s="140" t="n">
        <v>0</v>
      </c>
      <c r="JD134" s="140" t="n">
        <v>0</v>
      </c>
      <c r="JE134" s="140" t="n">
        <v>0</v>
      </c>
      <c r="JF134" s="140" t="n">
        <v>0</v>
      </c>
      <c r="JG134" s="140" t="n">
        <v>0</v>
      </c>
      <c r="JH134" s="140" t="n">
        <v>0</v>
      </c>
      <c r="JI134" s="140" t="n">
        <v>0</v>
      </c>
      <c r="JJ134" s="140" t="n">
        <v>0</v>
      </c>
      <c r="JK134" s="140" t="n">
        <v>0</v>
      </c>
      <c r="JL134" s="140" t="n">
        <v>0</v>
      </c>
      <c r="JM134" s="140" t="n">
        <v>0</v>
      </c>
      <c r="JN134" s="140" t="n">
        <v>0</v>
      </c>
      <c r="JO134" s="140" t="n">
        <v>0</v>
      </c>
      <c r="JP134" s="140" t="n">
        <v>0</v>
      </c>
    </row>
    <row r="135" customFormat="false" ht="14.9" hidden="false" customHeight="false" outlineLevel="0" collapsed="false">
      <c r="A135" s="76"/>
      <c r="B135" s="76"/>
      <c r="C135" s="76"/>
      <c r="D135" s="76"/>
      <c r="E135" s="76" t="s">
        <v>169</v>
      </c>
      <c r="F135" s="141" t="n">
        <v>0</v>
      </c>
      <c r="G135" s="141" t="n">
        <v>0</v>
      </c>
      <c r="H135" s="141" t="n">
        <v>0</v>
      </c>
      <c r="I135" s="141" t="n">
        <v>0</v>
      </c>
      <c r="J135" s="141" t="n">
        <v>0</v>
      </c>
      <c r="K135" s="141" t="n">
        <v>0</v>
      </c>
      <c r="L135" s="141" t="n">
        <v>0</v>
      </c>
      <c r="M135" s="141" t="n">
        <v>0</v>
      </c>
      <c r="N135" s="141" t="n">
        <v>27000</v>
      </c>
      <c r="O135" s="141" t="n">
        <v>0</v>
      </c>
      <c r="P135" s="141" t="n">
        <v>0</v>
      </c>
      <c r="Q135" s="141" t="n">
        <v>0</v>
      </c>
      <c r="R135" s="141" t="n">
        <v>0</v>
      </c>
      <c r="S135" s="141" t="n">
        <v>0</v>
      </c>
      <c r="T135" s="141"/>
      <c r="U135" s="141" t="n">
        <v>0</v>
      </c>
      <c r="V135" s="141"/>
      <c r="W135" s="141" t="n">
        <v>5896.75</v>
      </c>
      <c r="X135" s="141"/>
      <c r="Y135" s="141" t="n">
        <v>0</v>
      </c>
      <c r="Z135" s="141" t="n">
        <v>0</v>
      </c>
      <c r="AA135" s="141" t="n">
        <v>0</v>
      </c>
      <c r="AB135" s="141" t="n">
        <v>0</v>
      </c>
      <c r="AC135" s="141" t="n">
        <v>0</v>
      </c>
      <c r="AD135" s="141" t="n">
        <v>0</v>
      </c>
      <c r="AE135" s="141" t="n">
        <v>0</v>
      </c>
      <c r="AF135" s="141" t="n">
        <v>0</v>
      </c>
      <c r="AG135" s="141" t="n">
        <v>0</v>
      </c>
      <c r="AH135" s="141" t="n">
        <v>0</v>
      </c>
      <c r="AI135" s="141" t="n">
        <v>0</v>
      </c>
      <c r="AJ135" s="141" t="n">
        <v>0</v>
      </c>
      <c r="AK135" s="141" t="n">
        <v>0</v>
      </c>
      <c r="AL135" s="141" t="n">
        <v>0</v>
      </c>
      <c r="AM135" s="141" t="n">
        <v>0</v>
      </c>
      <c r="AN135" s="141" t="n">
        <v>0</v>
      </c>
      <c r="AO135" s="141" t="n">
        <v>0</v>
      </c>
      <c r="AP135" s="141" t="n">
        <v>0</v>
      </c>
      <c r="AQ135" s="141" t="n">
        <v>0</v>
      </c>
      <c r="AR135" s="141" t="n">
        <v>0</v>
      </c>
      <c r="AS135" s="141" t="n">
        <v>0</v>
      </c>
      <c r="AT135" s="141" t="n">
        <v>0</v>
      </c>
      <c r="AU135" s="141" t="n">
        <v>0</v>
      </c>
      <c r="AV135" s="141" t="n">
        <v>0</v>
      </c>
      <c r="AW135" s="141" t="n">
        <v>0</v>
      </c>
      <c r="AX135" s="141" t="n">
        <v>0</v>
      </c>
      <c r="AY135" s="141" t="n">
        <v>0</v>
      </c>
      <c r="AZ135" s="141" t="n">
        <v>0</v>
      </c>
      <c r="BA135" s="141" t="n">
        <v>0</v>
      </c>
      <c r="BB135" s="141" t="n">
        <v>43000</v>
      </c>
      <c r="BC135" s="141" t="n">
        <v>0</v>
      </c>
      <c r="BD135" s="141" t="n">
        <v>0</v>
      </c>
      <c r="BE135" s="141" t="n">
        <v>0</v>
      </c>
      <c r="BF135" s="141" t="n">
        <v>0</v>
      </c>
      <c r="BG135" s="141" t="n">
        <v>0</v>
      </c>
      <c r="BH135" s="141" t="n">
        <v>0</v>
      </c>
      <c r="BI135" s="141" t="n">
        <v>0</v>
      </c>
      <c r="BJ135" s="141" t="n">
        <v>0</v>
      </c>
      <c r="BK135" s="141" t="n">
        <v>0</v>
      </c>
      <c r="BL135" s="141" t="n">
        <v>0</v>
      </c>
      <c r="BM135" s="141" t="n">
        <v>0</v>
      </c>
      <c r="BN135" s="141" t="n">
        <v>0</v>
      </c>
      <c r="BO135" s="141" t="n">
        <v>0</v>
      </c>
      <c r="BP135" s="141" t="n">
        <v>0</v>
      </c>
      <c r="BQ135" s="141" t="n">
        <v>0</v>
      </c>
      <c r="BR135" s="141" t="n">
        <v>0</v>
      </c>
      <c r="BS135" s="141" t="n">
        <v>0</v>
      </c>
      <c r="BT135" s="141" t="n">
        <v>0</v>
      </c>
      <c r="BU135" s="141" t="n">
        <v>0</v>
      </c>
      <c r="BV135" s="141" t="n">
        <v>0</v>
      </c>
      <c r="BW135" s="141" t="n">
        <v>0</v>
      </c>
      <c r="BX135" s="141" t="n">
        <v>0</v>
      </c>
      <c r="BY135" s="141" t="n">
        <v>0</v>
      </c>
      <c r="BZ135" s="141" t="n">
        <v>0</v>
      </c>
      <c r="CA135" s="141" t="n">
        <v>0</v>
      </c>
      <c r="CB135" s="141" t="n">
        <v>0</v>
      </c>
      <c r="CC135" s="141" t="n">
        <v>0</v>
      </c>
      <c r="CD135" s="141" t="n">
        <v>0</v>
      </c>
      <c r="CE135" s="141" t="n">
        <v>50000</v>
      </c>
      <c r="CF135" s="141" t="n">
        <v>0</v>
      </c>
      <c r="CG135" s="141" t="n">
        <v>0</v>
      </c>
      <c r="CH135" s="141" t="n">
        <v>0</v>
      </c>
      <c r="CI135" s="141" t="n">
        <v>0</v>
      </c>
      <c r="CJ135" s="141" t="n">
        <v>20488.76</v>
      </c>
      <c r="CK135" s="141" t="n">
        <v>0</v>
      </c>
      <c r="CL135" s="141"/>
      <c r="CM135" s="141" t="n">
        <v>0</v>
      </c>
      <c r="CN135" s="141" t="n">
        <v>0</v>
      </c>
      <c r="CO135" s="141" t="n">
        <v>0</v>
      </c>
      <c r="CP135" s="141" t="n">
        <v>0</v>
      </c>
      <c r="CQ135" s="141" t="n">
        <v>0</v>
      </c>
      <c r="CR135" s="141" t="n">
        <v>0</v>
      </c>
      <c r="CS135" s="141" t="n">
        <v>0</v>
      </c>
      <c r="CT135" s="141" t="n">
        <v>0</v>
      </c>
      <c r="CU135" s="141" t="n">
        <v>0</v>
      </c>
      <c r="CV135" s="141" t="n">
        <v>0</v>
      </c>
      <c r="CW135" s="141" t="n">
        <v>0</v>
      </c>
      <c r="CX135" s="141" t="n">
        <v>0</v>
      </c>
      <c r="CY135" s="141" t="n">
        <v>0</v>
      </c>
      <c r="CZ135" s="141" t="n">
        <v>0</v>
      </c>
      <c r="DA135" s="141" t="n">
        <v>0</v>
      </c>
      <c r="DB135" s="141" t="n">
        <v>0</v>
      </c>
      <c r="DC135" s="141" t="n">
        <v>0</v>
      </c>
      <c r="DD135" s="141" t="n">
        <v>0</v>
      </c>
      <c r="DE135" s="141" t="n">
        <v>0</v>
      </c>
      <c r="DF135" s="141" t="n">
        <v>0</v>
      </c>
      <c r="DG135" s="141" t="n">
        <v>0</v>
      </c>
      <c r="DH135" s="141" t="n">
        <v>0</v>
      </c>
      <c r="DI135" s="141" t="n">
        <v>0</v>
      </c>
      <c r="DJ135" s="141" t="n">
        <v>0</v>
      </c>
      <c r="DK135" s="141" t="n">
        <v>0</v>
      </c>
      <c r="DL135" s="141" t="n">
        <v>0</v>
      </c>
      <c r="DM135" s="141" t="n">
        <v>0</v>
      </c>
      <c r="DN135" s="141" t="n">
        <v>0</v>
      </c>
      <c r="DO135" s="141" t="n">
        <v>0</v>
      </c>
      <c r="DP135" s="141"/>
      <c r="DQ135" s="141" t="n">
        <v>0</v>
      </c>
      <c r="DR135" s="141" t="n">
        <v>0</v>
      </c>
      <c r="DS135" s="141" t="n">
        <v>0</v>
      </c>
      <c r="DT135" s="141" t="n">
        <v>0</v>
      </c>
      <c r="DU135" s="141" t="n">
        <v>0</v>
      </c>
      <c r="DV135" s="141" t="n">
        <v>0</v>
      </c>
      <c r="DW135" s="141"/>
      <c r="DX135" s="141" t="n">
        <v>45000</v>
      </c>
      <c r="DY135" s="141" t="n">
        <v>0</v>
      </c>
      <c r="DZ135" s="141" t="n">
        <v>0</v>
      </c>
      <c r="EA135" s="141" t="n">
        <v>32477.8158</v>
      </c>
      <c r="EB135" s="141" t="n">
        <v>55000</v>
      </c>
      <c r="EC135" s="141" t="n">
        <v>0</v>
      </c>
      <c r="ED135" s="141" t="n">
        <v>45000</v>
      </c>
      <c r="EE135" s="141" t="n">
        <v>0</v>
      </c>
      <c r="EF135" s="141" t="n">
        <v>0</v>
      </c>
      <c r="EG135" s="141" t="n">
        <v>0</v>
      </c>
      <c r="EH135" s="0"/>
      <c r="EI135" s="109" t="n">
        <f aca="false">ROUND(SUM(F135:EG135),5)</f>
        <v>323863.3258</v>
      </c>
      <c r="EM135" s="140" t="n">
        <v>0</v>
      </c>
      <c r="EN135" s="140" t="n">
        <v>0</v>
      </c>
      <c r="EO135" s="140" t="n">
        <v>0</v>
      </c>
      <c r="EP135" s="140" t="n">
        <v>0</v>
      </c>
      <c r="EQ135" s="140" t="n">
        <v>0</v>
      </c>
      <c r="ER135" s="140" t="n">
        <v>0</v>
      </c>
      <c r="ES135" s="140" t="n">
        <v>0</v>
      </c>
      <c r="ET135" s="140" t="n">
        <v>0</v>
      </c>
      <c r="EU135" s="140" t="n">
        <v>0</v>
      </c>
      <c r="EV135" s="140" t="n">
        <v>0</v>
      </c>
      <c r="EW135" s="140" t="n">
        <v>0</v>
      </c>
      <c r="EX135" s="140" t="n">
        <v>0</v>
      </c>
      <c r="EY135" s="140" t="n">
        <v>0</v>
      </c>
      <c r="EZ135" s="140" t="n">
        <v>0</v>
      </c>
      <c r="FA135" s="140" t="n">
        <v>0</v>
      </c>
      <c r="FB135" s="140" t="n">
        <v>0</v>
      </c>
      <c r="FC135" s="140" t="n">
        <v>0</v>
      </c>
      <c r="FD135" s="140" t="n">
        <v>0</v>
      </c>
      <c r="FE135" s="140" t="n">
        <v>0</v>
      </c>
      <c r="FF135" s="140" t="n">
        <v>0</v>
      </c>
      <c r="FG135" s="140" t="n">
        <v>0</v>
      </c>
      <c r="FH135" s="140" t="n">
        <v>0</v>
      </c>
      <c r="FI135" s="140" t="n">
        <v>0</v>
      </c>
      <c r="FJ135" s="140" t="n">
        <v>0</v>
      </c>
      <c r="FK135" s="140" t="n">
        <v>0</v>
      </c>
      <c r="FL135" s="140" t="n">
        <v>0</v>
      </c>
      <c r="FM135" s="140" t="n">
        <v>0</v>
      </c>
      <c r="FN135" s="140" t="n">
        <v>0</v>
      </c>
      <c r="FO135" s="140" t="n">
        <v>0</v>
      </c>
      <c r="FP135" s="140" t="n">
        <v>0</v>
      </c>
      <c r="FQ135" s="140" t="n">
        <v>0</v>
      </c>
      <c r="FR135" s="140" t="n">
        <v>0</v>
      </c>
      <c r="FS135" s="140" t="n">
        <v>0</v>
      </c>
      <c r="FT135" s="140" t="n">
        <v>0</v>
      </c>
      <c r="FU135" s="140" t="n">
        <v>0</v>
      </c>
      <c r="FV135" s="140" t="n">
        <v>0</v>
      </c>
      <c r="FW135" s="140" t="n">
        <v>0</v>
      </c>
      <c r="FX135" s="140" t="n">
        <v>0</v>
      </c>
      <c r="FY135" s="140" t="n">
        <v>0</v>
      </c>
      <c r="FZ135" s="140" t="n">
        <v>0</v>
      </c>
      <c r="GA135" s="140" t="n">
        <v>0</v>
      </c>
      <c r="GB135" s="140" t="n">
        <v>0</v>
      </c>
      <c r="GC135" s="140" t="n">
        <v>0</v>
      </c>
      <c r="GD135" s="140" t="n">
        <v>0</v>
      </c>
      <c r="GE135" s="140" t="n">
        <v>0</v>
      </c>
      <c r="GF135" s="140" t="n">
        <v>0</v>
      </c>
      <c r="GG135" s="140" t="n">
        <v>0</v>
      </c>
      <c r="GH135" s="140" t="n">
        <v>0</v>
      </c>
      <c r="GI135" s="140" t="n">
        <v>0</v>
      </c>
      <c r="GJ135" s="140" t="n">
        <v>0</v>
      </c>
      <c r="GK135" s="140" t="n">
        <v>0</v>
      </c>
      <c r="GL135" s="140" t="n">
        <v>0</v>
      </c>
      <c r="GM135" s="140" t="n">
        <v>0</v>
      </c>
      <c r="GN135" s="140" t="n">
        <v>0</v>
      </c>
      <c r="GO135" s="140" t="n">
        <v>0</v>
      </c>
      <c r="GP135" s="140" t="n">
        <v>0</v>
      </c>
      <c r="GQ135" s="140" t="n">
        <v>0</v>
      </c>
      <c r="GR135" s="140" t="n">
        <v>0</v>
      </c>
      <c r="GS135" s="140" t="n">
        <v>0</v>
      </c>
      <c r="GT135" s="140" t="n">
        <v>0</v>
      </c>
      <c r="GU135" s="140" t="n">
        <v>0</v>
      </c>
      <c r="GV135" s="140" t="n">
        <v>0</v>
      </c>
      <c r="GW135" s="140" t="n">
        <v>0</v>
      </c>
      <c r="GX135" s="140" t="n">
        <v>0</v>
      </c>
      <c r="GY135" s="140" t="n">
        <v>0</v>
      </c>
      <c r="GZ135" s="140" t="n">
        <v>0</v>
      </c>
      <c r="HA135" s="140" t="n">
        <v>0</v>
      </c>
      <c r="HB135" s="140" t="n">
        <v>0</v>
      </c>
      <c r="HC135" s="140" t="n">
        <v>0</v>
      </c>
      <c r="HD135" s="140" t="n">
        <v>0</v>
      </c>
      <c r="HE135" s="140" t="n">
        <v>0</v>
      </c>
      <c r="HF135" s="140" t="n">
        <v>0</v>
      </c>
      <c r="HG135" s="140" t="n">
        <v>0</v>
      </c>
      <c r="HH135" s="140" t="n">
        <v>0</v>
      </c>
      <c r="HI135" s="140" t="n">
        <v>0</v>
      </c>
      <c r="HJ135" s="140" t="n">
        <v>0</v>
      </c>
      <c r="HK135" s="140" t="n">
        <v>0</v>
      </c>
      <c r="HL135" s="140" t="n">
        <v>0</v>
      </c>
      <c r="HM135" s="140" t="n">
        <v>0</v>
      </c>
      <c r="HN135" s="140" t="n">
        <v>0</v>
      </c>
      <c r="HO135" s="140" t="n">
        <v>0</v>
      </c>
      <c r="HP135" s="140" t="n">
        <v>0</v>
      </c>
      <c r="HQ135" s="140" t="n">
        <v>0</v>
      </c>
      <c r="HR135" s="140" t="n">
        <v>0</v>
      </c>
      <c r="HS135" s="140" t="n">
        <v>0</v>
      </c>
      <c r="HT135" s="140" t="n">
        <v>0</v>
      </c>
      <c r="HU135" s="140" t="n">
        <v>0</v>
      </c>
      <c r="HV135" s="140" t="n">
        <v>0</v>
      </c>
      <c r="HW135" s="140" t="n">
        <v>0</v>
      </c>
      <c r="HX135" s="140" t="n">
        <v>0</v>
      </c>
      <c r="HY135" s="140" t="n">
        <v>0</v>
      </c>
      <c r="HZ135" s="140" t="n">
        <v>0</v>
      </c>
      <c r="IA135" s="140" t="n">
        <v>0</v>
      </c>
      <c r="IB135" s="140" t="n">
        <v>0</v>
      </c>
      <c r="IC135" s="140" t="n">
        <v>0</v>
      </c>
      <c r="ID135" s="140" t="n">
        <v>0</v>
      </c>
      <c r="IE135" s="140" t="n">
        <v>0</v>
      </c>
      <c r="IF135" s="140" t="n">
        <v>0</v>
      </c>
      <c r="IG135" s="140" t="n">
        <v>0</v>
      </c>
      <c r="IH135" s="140" t="n">
        <v>0</v>
      </c>
      <c r="II135" s="140" t="n">
        <v>0</v>
      </c>
      <c r="IJ135" s="140" t="n">
        <v>0</v>
      </c>
      <c r="IK135" s="140" t="n">
        <v>0</v>
      </c>
      <c r="IL135" s="140" t="n">
        <v>0</v>
      </c>
      <c r="IM135" s="140" t="n">
        <v>0</v>
      </c>
      <c r="IN135" s="140" t="n">
        <v>0</v>
      </c>
      <c r="IO135" s="140" t="n">
        <v>0</v>
      </c>
      <c r="IP135" s="140" t="n">
        <v>0</v>
      </c>
      <c r="IQ135" s="140" t="n">
        <v>0</v>
      </c>
      <c r="IR135" s="140" t="n">
        <v>0</v>
      </c>
      <c r="IS135" s="140" t="n">
        <v>0</v>
      </c>
      <c r="IT135" s="140" t="n">
        <v>0</v>
      </c>
      <c r="IU135" s="140" t="n">
        <v>0</v>
      </c>
      <c r="IV135" s="140" t="n">
        <v>0</v>
      </c>
      <c r="IW135" s="140" t="n">
        <v>0</v>
      </c>
      <c r="IX135" s="140" t="n">
        <v>0</v>
      </c>
      <c r="IY135" s="140" t="n">
        <v>0</v>
      </c>
      <c r="IZ135" s="140" t="n">
        <v>0</v>
      </c>
      <c r="JA135" s="140" t="n">
        <v>0</v>
      </c>
      <c r="JB135" s="140" t="n">
        <v>0</v>
      </c>
      <c r="JC135" s="140" t="n">
        <v>0</v>
      </c>
      <c r="JD135" s="140" t="n">
        <v>0</v>
      </c>
      <c r="JE135" s="140" t="n">
        <v>0</v>
      </c>
      <c r="JF135" s="140" t="n">
        <v>0</v>
      </c>
      <c r="JG135" s="140" t="n">
        <v>0</v>
      </c>
      <c r="JH135" s="140" t="n">
        <v>0</v>
      </c>
      <c r="JI135" s="140" t="n">
        <v>0</v>
      </c>
      <c r="JJ135" s="140" t="n">
        <v>0</v>
      </c>
      <c r="JK135" s="140" t="n">
        <v>0</v>
      </c>
      <c r="JL135" s="140" t="n">
        <v>0</v>
      </c>
      <c r="JM135" s="140" t="n">
        <v>0</v>
      </c>
      <c r="JN135" s="140" t="n">
        <v>0</v>
      </c>
      <c r="JO135" s="140" t="n">
        <v>0</v>
      </c>
      <c r="JP135" s="140" t="n">
        <v>0</v>
      </c>
    </row>
    <row r="136" customFormat="false" ht="14.9" hidden="false" customHeight="false" outlineLevel="0" collapsed="false">
      <c r="A136" s="76"/>
      <c r="B136" s="76"/>
      <c r="C136" s="76"/>
      <c r="D136" s="76"/>
      <c r="E136" s="76" t="s">
        <v>170</v>
      </c>
      <c r="F136" s="141" t="n">
        <v>0</v>
      </c>
      <c r="G136" s="141" t="n">
        <v>0</v>
      </c>
      <c r="H136" s="141" t="n">
        <v>5665</v>
      </c>
      <c r="I136" s="141" t="n">
        <v>0</v>
      </c>
      <c r="J136" s="141" t="n">
        <v>5665</v>
      </c>
      <c r="K136" s="141" t="n">
        <v>5665</v>
      </c>
      <c r="L136" s="141" t="n">
        <v>0</v>
      </c>
      <c r="M136" s="141" t="n">
        <v>0</v>
      </c>
      <c r="N136" s="141" t="n">
        <v>5665</v>
      </c>
      <c r="O136" s="141" t="n">
        <v>5665</v>
      </c>
      <c r="P136" s="141" t="n">
        <v>0</v>
      </c>
      <c r="Q136" s="141" t="n">
        <v>0</v>
      </c>
      <c r="R136" s="141" t="n">
        <v>0</v>
      </c>
      <c r="S136" s="141" t="n">
        <v>0</v>
      </c>
      <c r="T136" s="141"/>
      <c r="U136" s="141" t="n">
        <v>5665</v>
      </c>
      <c r="V136" s="141"/>
      <c r="W136" s="141" t="n">
        <v>5665</v>
      </c>
      <c r="X136" s="141"/>
      <c r="Y136" s="141" t="n">
        <v>0</v>
      </c>
      <c r="Z136" s="141" t="n">
        <v>0</v>
      </c>
      <c r="AA136" s="141" t="n">
        <v>5665</v>
      </c>
      <c r="AB136" s="141" t="n">
        <v>0</v>
      </c>
      <c r="AC136" s="141" t="n">
        <v>0</v>
      </c>
      <c r="AD136" s="141" t="n">
        <v>0</v>
      </c>
      <c r="AE136" s="141" t="n">
        <v>0</v>
      </c>
      <c r="AF136" s="141" t="n">
        <v>0</v>
      </c>
      <c r="AG136" s="141" t="n">
        <v>0</v>
      </c>
      <c r="AH136" s="141" t="n">
        <v>0</v>
      </c>
      <c r="AI136" s="141" t="n">
        <v>0</v>
      </c>
      <c r="AJ136" s="141" t="n">
        <v>0</v>
      </c>
      <c r="AK136" s="141" t="n">
        <v>0</v>
      </c>
      <c r="AL136" s="141" t="n">
        <v>0</v>
      </c>
      <c r="AM136" s="141" t="n">
        <v>0</v>
      </c>
      <c r="AN136" s="141" t="n">
        <v>0</v>
      </c>
      <c r="AO136" s="141" t="n">
        <v>0</v>
      </c>
      <c r="AP136" s="141" t="n">
        <v>5665</v>
      </c>
      <c r="AQ136" s="141" t="n">
        <v>0</v>
      </c>
      <c r="AR136" s="141" t="n">
        <v>0</v>
      </c>
      <c r="AS136" s="141" t="n">
        <v>0</v>
      </c>
      <c r="AT136" s="141" t="n">
        <v>0</v>
      </c>
      <c r="AU136" s="141" t="n">
        <v>0</v>
      </c>
      <c r="AV136" s="141" t="n">
        <v>5665</v>
      </c>
      <c r="AW136" s="141" t="n">
        <v>0</v>
      </c>
      <c r="AX136" s="141" t="n">
        <v>0</v>
      </c>
      <c r="AY136" s="141" t="n">
        <v>0</v>
      </c>
      <c r="AZ136" s="141" t="n">
        <v>0</v>
      </c>
      <c r="BA136" s="141" t="n">
        <v>0</v>
      </c>
      <c r="BB136" s="141" t="n">
        <v>5665</v>
      </c>
      <c r="BC136" s="141" t="n">
        <v>0</v>
      </c>
      <c r="BD136" s="141" t="n">
        <v>0</v>
      </c>
      <c r="BE136" s="141" t="n">
        <v>0</v>
      </c>
      <c r="BF136" s="141" t="n">
        <v>5665</v>
      </c>
      <c r="BG136" s="141" t="n">
        <v>5665</v>
      </c>
      <c r="BH136" s="141" t="n">
        <v>0</v>
      </c>
      <c r="BI136" s="141" t="n">
        <v>0</v>
      </c>
      <c r="BJ136" s="141" t="n">
        <v>0</v>
      </c>
      <c r="BK136" s="141" t="n">
        <v>0</v>
      </c>
      <c r="BL136" s="141" t="n">
        <v>0</v>
      </c>
      <c r="BM136" s="141" t="n">
        <v>0</v>
      </c>
      <c r="BN136" s="141" t="n">
        <v>5665</v>
      </c>
      <c r="BO136" s="141" t="n">
        <v>0</v>
      </c>
      <c r="BP136" s="141" t="n">
        <v>5665</v>
      </c>
      <c r="BQ136" s="141" t="n">
        <v>0</v>
      </c>
      <c r="BR136" s="141" t="n">
        <v>0</v>
      </c>
      <c r="BS136" s="141" t="n">
        <v>0</v>
      </c>
      <c r="BT136" s="141" t="n">
        <v>5665</v>
      </c>
      <c r="BU136" s="141" t="n">
        <v>0</v>
      </c>
      <c r="BV136" s="141" t="n">
        <v>0</v>
      </c>
      <c r="BW136" s="141" t="n">
        <v>0</v>
      </c>
      <c r="BX136" s="141" t="n">
        <v>0</v>
      </c>
      <c r="BY136" s="141" t="n">
        <v>0</v>
      </c>
      <c r="BZ136" s="141" t="n">
        <v>0</v>
      </c>
      <c r="CA136" s="141" t="n">
        <v>5665</v>
      </c>
      <c r="CB136" s="141" t="n">
        <v>0</v>
      </c>
      <c r="CC136" s="141" t="n">
        <v>0</v>
      </c>
      <c r="CD136" s="141" t="n">
        <v>0</v>
      </c>
      <c r="CE136" s="141" t="n">
        <v>5665</v>
      </c>
      <c r="CF136" s="141" t="n">
        <v>0</v>
      </c>
      <c r="CG136" s="141" t="n">
        <v>5665</v>
      </c>
      <c r="CH136" s="141" t="n">
        <v>0</v>
      </c>
      <c r="CI136" s="141" t="n">
        <v>5665</v>
      </c>
      <c r="CJ136" s="141" t="n">
        <v>5665</v>
      </c>
      <c r="CK136" s="141" t="n">
        <v>5665</v>
      </c>
      <c r="CL136" s="141"/>
      <c r="CM136" s="141" t="n">
        <v>0</v>
      </c>
      <c r="CN136" s="141" t="n">
        <v>0</v>
      </c>
      <c r="CO136" s="141" t="n">
        <v>0</v>
      </c>
      <c r="CP136" s="141" t="n">
        <v>0</v>
      </c>
      <c r="CQ136" s="141" t="n">
        <v>0</v>
      </c>
      <c r="CR136" s="141" t="n">
        <v>0</v>
      </c>
      <c r="CS136" s="141" t="n">
        <v>5665</v>
      </c>
      <c r="CT136" s="141" t="n">
        <v>0</v>
      </c>
      <c r="CU136" s="141" t="n">
        <v>5665</v>
      </c>
      <c r="CV136" s="141" t="n">
        <v>0</v>
      </c>
      <c r="CW136" s="141" t="n">
        <v>0</v>
      </c>
      <c r="CX136" s="141" t="n">
        <v>0</v>
      </c>
      <c r="CY136" s="141" t="n">
        <v>0</v>
      </c>
      <c r="CZ136" s="141" t="n">
        <v>0</v>
      </c>
      <c r="DA136" s="141" t="n">
        <v>5665</v>
      </c>
      <c r="DB136" s="141" t="n">
        <v>0</v>
      </c>
      <c r="DC136" s="141" t="n">
        <v>5665</v>
      </c>
      <c r="DD136" s="141" t="n">
        <v>0</v>
      </c>
      <c r="DE136" s="141" t="n">
        <v>0</v>
      </c>
      <c r="DF136" s="141" t="n">
        <v>0</v>
      </c>
      <c r="DG136" s="141" t="n">
        <v>0</v>
      </c>
      <c r="DH136" s="141" t="n">
        <v>0</v>
      </c>
      <c r="DI136" s="141" t="n">
        <v>0</v>
      </c>
      <c r="DJ136" s="141" t="n">
        <v>0</v>
      </c>
      <c r="DK136" s="141" t="n">
        <v>0</v>
      </c>
      <c r="DL136" s="141" t="n">
        <v>5665</v>
      </c>
      <c r="DM136" s="141" t="n">
        <v>0</v>
      </c>
      <c r="DN136" s="141" t="n">
        <v>0</v>
      </c>
      <c r="DO136" s="141" t="n">
        <v>0</v>
      </c>
      <c r="DP136" s="141"/>
      <c r="DQ136" s="141" t="n">
        <v>0</v>
      </c>
      <c r="DR136" s="141" t="n">
        <v>0</v>
      </c>
      <c r="DS136" s="141" t="n">
        <v>0</v>
      </c>
      <c r="DT136" s="141" t="n">
        <v>0</v>
      </c>
      <c r="DU136" s="141" t="n">
        <v>0</v>
      </c>
      <c r="DV136" s="141" t="n">
        <v>0</v>
      </c>
      <c r="DW136" s="141"/>
      <c r="DX136" s="141" t="n">
        <v>5665</v>
      </c>
      <c r="DY136" s="141" t="n">
        <v>0</v>
      </c>
      <c r="DZ136" s="141" t="n">
        <v>0</v>
      </c>
      <c r="EA136" s="141" t="n">
        <v>5665</v>
      </c>
      <c r="EB136" s="141" t="n">
        <v>5665</v>
      </c>
      <c r="EC136" s="141" t="n">
        <v>0</v>
      </c>
      <c r="ED136" s="141" t="n">
        <v>5665</v>
      </c>
      <c r="EE136" s="141" t="n">
        <v>0</v>
      </c>
      <c r="EF136" s="141" t="n">
        <v>5665</v>
      </c>
      <c r="EG136" s="141" t="n">
        <v>0</v>
      </c>
      <c r="EH136" s="0"/>
      <c r="EI136" s="109" t="n">
        <f aca="false">ROUND(SUM(F136:EG136),5)</f>
        <v>181280</v>
      </c>
      <c r="EM136" s="140" t="n">
        <v>0</v>
      </c>
      <c r="EN136" s="140" t="n">
        <v>0</v>
      </c>
      <c r="EO136" s="140" t="n">
        <v>0</v>
      </c>
      <c r="EP136" s="140" t="n">
        <v>0</v>
      </c>
      <c r="EQ136" s="140" t="n">
        <v>0</v>
      </c>
      <c r="ER136" s="140" t="n">
        <v>0</v>
      </c>
      <c r="ES136" s="140" t="n">
        <v>0</v>
      </c>
      <c r="ET136" s="140" t="n">
        <v>0</v>
      </c>
      <c r="EU136" s="140" t="n">
        <v>0</v>
      </c>
      <c r="EV136" s="140" t="n">
        <v>0</v>
      </c>
      <c r="EW136" s="140" t="n">
        <v>0</v>
      </c>
      <c r="EX136" s="140" t="n">
        <v>0</v>
      </c>
      <c r="EY136" s="140" t="n">
        <v>0</v>
      </c>
      <c r="EZ136" s="140" t="n">
        <v>0</v>
      </c>
      <c r="FA136" s="140" t="n">
        <v>0</v>
      </c>
      <c r="FB136" s="140" t="n">
        <v>0</v>
      </c>
      <c r="FC136" s="140" t="n">
        <v>0</v>
      </c>
      <c r="FD136" s="140" t="n">
        <v>0</v>
      </c>
      <c r="FE136" s="140" t="n">
        <v>0</v>
      </c>
      <c r="FF136" s="140" t="n">
        <v>0</v>
      </c>
      <c r="FG136" s="140" t="n">
        <v>0</v>
      </c>
      <c r="FH136" s="140" t="n">
        <v>0</v>
      </c>
      <c r="FI136" s="140" t="n">
        <v>0</v>
      </c>
      <c r="FJ136" s="140" t="n">
        <v>0</v>
      </c>
      <c r="FK136" s="140" t="n">
        <v>0</v>
      </c>
      <c r="FL136" s="140" t="n">
        <v>0</v>
      </c>
      <c r="FM136" s="140" t="n">
        <v>0</v>
      </c>
      <c r="FN136" s="140" t="n">
        <v>0</v>
      </c>
      <c r="FO136" s="140" t="n">
        <v>0</v>
      </c>
      <c r="FP136" s="140" t="n">
        <v>0</v>
      </c>
      <c r="FQ136" s="140" t="n">
        <v>0</v>
      </c>
      <c r="FR136" s="140" t="n">
        <v>0</v>
      </c>
      <c r="FS136" s="140" t="n">
        <v>0</v>
      </c>
      <c r="FT136" s="140" t="n">
        <v>0</v>
      </c>
      <c r="FU136" s="140" t="n">
        <v>0</v>
      </c>
      <c r="FV136" s="140" t="n">
        <v>0</v>
      </c>
      <c r="FW136" s="140" t="n">
        <v>0</v>
      </c>
      <c r="FX136" s="140" t="n">
        <v>0</v>
      </c>
      <c r="FY136" s="140" t="n">
        <v>0</v>
      </c>
      <c r="FZ136" s="140" t="n">
        <v>0</v>
      </c>
      <c r="GA136" s="140" t="n">
        <v>0</v>
      </c>
      <c r="GB136" s="140" t="n">
        <v>0</v>
      </c>
      <c r="GC136" s="140" t="n">
        <v>0</v>
      </c>
      <c r="GD136" s="140" t="n">
        <v>0</v>
      </c>
      <c r="GE136" s="140" t="n">
        <v>0</v>
      </c>
      <c r="GF136" s="140" t="n">
        <v>0</v>
      </c>
      <c r="GG136" s="140" t="n">
        <v>0</v>
      </c>
      <c r="GH136" s="140" t="n">
        <v>0</v>
      </c>
      <c r="GI136" s="140" t="n">
        <v>0</v>
      </c>
      <c r="GJ136" s="140" t="n">
        <v>0</v>
      </c>
      <c r="GK136" s="140" t="n">
        <v>0</v>
      </c>
      <c r="GL136" s="140" t="n">
        <v>0</v>
      </c>
      <c r="GM136" s="140" t="n">
        <v>0</v>
      </c>
      <c r="GN136" s="140" t="n">
        <v>0</v>
      </c>
      <c r="GO136" s="140" t="n">
        <v>0</v>
      </c>
      <c r="GP136" s="140" t="n">
        <v>0</v>
      </c>
      <c r="GQ136" s="140" t="n">
        <v>0</v>
      </c>
      <c r="GR136" s="140" t="n">
        <v>0</v>
      </c>
      <c r="GS136" s="140" t="n">
        <v>0</v>
      </c>
      <c r="GT136" s="140" t="n">
        <v>0</v>
      </c>
      <c r="GU136" s="140" t="n">
        <v>0</v>
      </c>
      <c r="GV136" s="140" t="n">
        <v>0</v>
      </c>
      <c r="GW136" s="140" t="n">
        <v>0</v>
      </c>
      <c r="GX136" s="140" t="n">
        <v>0</v>
      </c>
      <c r="GY136" s="140" t="n">
        <v>0</v>
      </c>
      <c r="GZ136" s="140" t="n">
        <v>0</v>
      </c>
      <c r="HA136" s="140" t="n">
        <v>0</v>
      </c>
      <c r="HB136" s="140" t="n">
        <v>0</v>
      </c>
      <c r="HC136" s="140" t="n">
        <v>0</v>
      </c>
      <c r="HD136" s="140" t="n">
        <v>0</v>
      </c>
      <c r="HE136" s="140" t="n">
        <v>0</v>
      </c>
      <c r="HF136" s="140" t="n">
        <v>0</v>
      </c>
      <c r="HG136" s="140" t="n">
        <v>0</v>
      </c>
      <c r="HH136" s="140" t="n">
        <v>0</v>
      </c>
      <c r="HI136" s="140" t="n">
        <v>0</v>
      </c>
      <c r="HJ136" s="140" t="n">
        <v>0</v>
      </c>
      <c r="HK136" s="140" t="n">
        <v>0</v>
      </c>
      <c r="HL136" s="140" t="n">
        <v>0</v>
      </c>
      <c r="HM136" s="140" t="n">
        <v>0</v>
      </c>
      <c r="HN136" s="140" t="n">
        <v>0</v>
      </c>
      <c r="HO136" s="140" t="n">
        <v>0</v>
      </c>
      <c r="HP136" s="140" t="n">
        <v>0</v>
      </c>
      <c r="HQ136" s="140" t="n">
        <v>0</v>
      </c>
      <c r="HR136" s="140" t="n">
        <v>0</v>
      </c>
      <c r="HS136" s="140" t="n">
        <v>0</v>
      </c>
      <c r="HT136" s="140" t="n">
        <v>0</v>
      </c>
      <c r="HU136" s="140" t="n">
        <v>0</v>
      </c>
      <c r="HV136" s="140" t="n">
        <v>0</v>
      </c>
      <c r="HW136" s="140" t="n">
        <v>0</v>
      </c>
      <c r="HX136" s="140" t="n">
        <v>0</v>
      </c>
      <c r="HY136" s="140" t="n">
        <v>0</v>
      </c>
      <c r="HZ136" s="140" t="n">
        <v>0</v>
      </c>
      <c r="IA136" s="140" t="n">
        <v>0</v>
      </c>
      <c r="IB136" s="140" t="n">
        <v>0</v>
      </c>
      <c r="IC136" s="140" t="n">
        <v>0</v>
      </c>
      <c r="ID136" s="140" t="n">
        <v>0</v>
      </c>
      <c r="IE136" s="140" t="n">
        <v>0</v>
      </c>
      <c r="IF136" s="140" t="n">
        <v>0</v>
      </c>
      <c r="IG136" s="140" t="n">
        <v>0</v>
      </c>
      <c r="IH136" s="140" t="n">
        <v>0</v>
      </c>
      <c r="II136" s="140" t="n">
        <v>0</v>
      </c>
      <c r="IJ136" s="140" t="n">
        <v>0</v>
      </c>
      <c r="IK136" s="140" t="n">
        <v>0</v>
      </c>
      <c r="IL136" s="140" t="n">
        <v>0</v>
      </c>
      <c r="IM136" s="140" t="n">
        <v>0</v>
      </c>
      <c r="IN136" s="140" t="n">
        <v>0</v>
      </c>
      <c r="IO136" s="140" t="n">
        <v>0</v>
      </c>
      <c r="IP136" s="140" t="n">
        <v>0</v>
      </c>
      <c r="IQ136" s="140" t="n">
        <v>0</v>
      </c>
      <c r="IR136" s="140" t="n">
        <v>0</v>
      </c>
      <c r="IS136" s="140" t="n">
        <v>0</v>
      </c>
      <c r="IT136" s="140" t="n">
        <v>0</v>
      </c>
      <c r="IU136" s="140" t="n">
        <v>0</v>
      </c>
      <c r="IV136" s="140" t="n">
        <v>0</v>
      </c>
      <c r="IW136" s="140" t="n">
        <v>0</v>
      </c>
      <c r="IX136" s="140" t="n">
        <v>0</v>
      </c>
      <c r="IY136" s="140" t="n">
        <v>0</v>
      </c>
      <c r="IZ136" s="140" t="n">
        <v>0</v>
      </c>
      <c r="JA136" s="140" t="n">
        <v>0</v>
      </c>
      <c r="JB136" s="140" t="n">
        <v>0</v>
      </c>
      <c r="JC136" s="140" t="n">
        <v>0</v>
      </c>
      <c r="JD136" s="140" t="n">
        <v>0</v>
      </c>
      <c r="JE136" s="140" t="n">
        <v>0</v>
      </c>
      <c r="JF136" s="140" t="n">
        <v>0</v>
      </c>
      <c r="JG136" s="140" t="n">
        <v>0</v>
      </c>
      <c r="JH136" s="140" t="n">
        <v>0</v>
      </c>
      <c r="JI136" s="140" t="n">
        <v>0</v>
      </c>
      <c r="JJ136" s="140" t="n">
        <v>0</v>
      </c>
      <c r="JK136" s="140" t="n">
        <v>0</v>
      </c>
      <c r="JL136" s="140" t="n">
        <v>0</v>
      </c>
      <c r="JM136" s="140" t="n">
        <v>0</v>
      </c>
      <c r="JN136" s="140" t="n">
        <v>0</v>
      </c>
      <c r="JO136" s="140" t="n">
        <v>0</v>
      </c>
      <c r="JP136" s="140" t="n">
        <v>0</v>
      </c>
    </row>
    <row r="137" customFormat="false" ht="14.9" hidden="false" customHeight="false" outlineLevel="0" collapsed="false">
      <c r="A137" s="76"/>
      <c r="B137" s="76"/>
      <c r="C137" s="76"/>
      <c r="D137" s="76"/>
      <c r="E137" s="76" t="s">
        <v>171</v>
      </c>
      <c r="F137" s="141"/>
      <c r="G137" s="141"/>
      <c r="H137" s="141"/>
      <c r="I137" s="141"/>
      <c r="J137" s="141"/>
      <c r="K137" s="141"/>
      <c r="L137" s="141"/>
      <c r="M137" s="141"/>
      <c r="N137" s="141"/>
      <c r="O137" s="141"/>
      <c r="P137" s="141"/>
      <c r="Q137" s="141"/>
      <c r="R137" s="141"/>
      <c r="S137" s="141"/>
      <c r="T137" s="141"/>
      <c r="U137" s="141"/>
      <c r="V137" s="141"/>
      <c r="W137" s="141"/>
      <c r="X137" s="141"/>
      <c r="Y137" s="141"/>
      <c r="Z137" s="141"/>
      <c r="AA137" s="141"/>
      <c r="AB137" s="141"/>
      <c r="AC137" s="141"/>
      <c r="AD137" s="141"/>
      <c r="AE137" s="141"/>
      <c r="AF137" s="141"/>
      <c r="AG137" s="141"/>
      <c r="AH137" s="141"/>
      <c r="AI137" s="141"/>
      <c r="AJ137" s="141"/>
      <c r="AK137" s="141"/>
      <c r="AL137" s="141"/>
      <c r="AM137" s="141"/>
      <c r="AN137" s="141"/>
      <c r="AO137" s="141"/>
      <c r="AP137" s="141"/>
      <c r="AQ137" s="141"/>
      <c r="AR137" s="141"/>
      <c r="AS137" s="141"/>
      <c r="AT137" s="141"/>
      <c r="AU137" s="141"/>
      <c r="AV137" s="141"/>
      <c r="AW137" s="141"/>
      <c r="AX137" s="141"/>
      <c r="AY137" s="141"/>
      <c r="AZ137" s="141"/>
      <c r="BA137" s="141"/>
      <c r="BB137" s="141"/>
      <c r="BC137" s="141"/>
      <c r="BD137" s="141"/>
      <c r="BE137" s="141"/>
      <c r="BF137" s="141"/>
      <c r="BG137" s="141"/>
      <c r="BH137" s="141"/>
      <c r="BI137" s="141"/>
      <c r="BJ137" s="141"/>
      <c r="BK137" s="141"/>
      <c r="BL137" s="141"/>
      <c r="BM137" s="141"/>
      <c r="BN137" s="141"/>
      <c r="BO137" s="141"/>
      <c r="BP137" s="141"/>
      <c r="BQ137" s="141"/>
      <c r="BR137" s="141"/>
      <c r="BS137" s="141"/>
      <c r="BT137" s="141"/>
      <c r="BU137" s="141"/>
      <c r="BV137" s="141"/>
      <c r="BW137" s="141"/>
      <c r="BX137" s="141"/>
      <c r="BY137" s="141"/>
      <c r="BZ137" s="141"/>
      <c r="CA137" s="141"/>
      <c r="CB137" s="141"/>
      <c r="CC137" s="141"/>
      <c r="CD137" s="141"/>
      <c r="CE137" s="141"/>
      <c r="CF137" s="141"/>
      <c r="CG137" s="141"/>
      <c r="CH137" s="141"/>
      <c r="CI137" s="141"/>
      <c r="CJ137" s="141"/>
      <c r="CK137" s="141"/>
      <c r="CL137" s="141"/>
      <c r="CM137" s="141"/>
      <c r="CN137" s="141"/>
      <c r="CO137" s="141"/>
      <c r="CP137" s="141"/>
      <c r="CQ137" s="141"/>
      <c r="CR137" s="141"/>
      <c r="CS137" s="141"/>
      <c r="CT137" s="141"/>
      <c r="CU137" s="141"/>
      <c r="CV137" s="141"/>
      <c r="CW137" s="141"/>
      <c r="CX137" s="141"/>
      <c r="CY137" s="141"/>
      <c r="CZ137" s="141"/>
      <c r="DA137" s="141"/>
      <c r="DB137" s="141"/>
      <c r="DC137" s="141"/>
      <c r="DD137" s="141"/>
      <c r="DE137" s="141"/>
      <c r="DF137" s="141"/>
      <c r="DG137" s="141"/>
      <c r="DH137" s="141"/>
      <c r="DI137" s="141"/>
      <c r="DJ137" s="141"/>
      <c r="DK137" s="141"/>
      <c r="DL137" s="141"/>
      <c r="DM137" s="141"/>
      <c r="DN137" s="141"/>
      <c r="DO137" s="141"/>
      <c r="DP137" s="141"/>
      <c r="DQ137" s="141"/>
      <c r="DR137" s="141"/>
      <c r="DS137" s="141"/>
      <c r="DT137" s="141"/>
      <c r="DU137" s="141"/>
      <c r="DV137" s="141"/>
      <c r="DW137" s="141"/>
      <c r="DX137" s="141"/>
      <c r="DY137" s="141"/>
      <c r="DZ137" s="141"/>
      <c r="EA137" s="141"/>
      <c r="EB137" s="141"/>
      <c r="EC137" s="141"/>
      <c r="ED137" s="141"/>
      <c r="EE137" s="141"/>
      <c r="EF137" s="141"/>
      <c r="EG137" s="141"/>
      <c r="EH137" s="0"/>
      <c r="EI137" s="109" t="n">
        <f aca="false">ROUND(SUM(F137:EG137),5)</f>
        <v>0</v>
      </c>
      <c r="EM137" s="140" t="n">
        <v>0</v>
      </c>
      <c r="EN137" s="140" t="n">
        <v>0</v>
      </c>
      <c r="EO137" s="140" t="n">
        <v>0</v>
      </c>
      <c r="EP137" s="140" t="n">
        <v>0</v>
      </c>
      <c r="EQ137" s="140" t="n">
        <v>0</v>
      </c>
      <c r="ER137" s="140" t="n">
        <v>0</v>
      </c>
      <c r="ES137" s="140" t="n">
        <v>0</v>
      </c>
      <c r="ET137" s="140" t="n">
        <v>0</v>
      </c>
      <c r="EU137" s="140" t="n">
        <v>0</v>
      </c>
      <c r="EV137" s="140" t="n">
        <v>0</v>
      </c>
      <c r="EW137" s="140" t="n">
        <v>0</v>
      </c>
      <c r="EX137" s="140" t="n">
        <v>0</v>
      </c>
      <c r="EY137" s="140" t="n">
        <v>0</v>
      </c>
      <c r="EZ137" s="140" t="n">
        <v>0</v>
      </c>
      <c r="FA137" s="140" t="n">
        <v>0</v>
      </c>
      <c r="FB137" s="140" t="n">
        <v>0</v>
      </c>
      <c r="FC137" s="140" t="n">
        <v>0</v>
      </c>
      <c r="FD137" s="140" t="n">
        <v>0</v>
      </c>
      <c r="FE137" s="140" t="n">
        <v>0</v>
      </c>
      <c r="FF137" s="140" t="n">
        <v>0</v>
      </c>
      <c r="FG137" s="140" t="n">
        <v>0</v>
      </c>
      <c r="FH137" s="140" t="n">
        <v>0</v>
      </c>
      <c r="FI137" s="140" t="n">
        <v>0</v>
      </c>
      <c r="FJ137" s="140" t="n">
        <v>0</v>
      </c>
      <c r="FK137" s="140" t="n">
        <v>0</v>
      </c>
      <c r="FL137" s="140" t="n">
        <v>0</v>
      </c>
      <c r="FM137" s="140" t="n">
        <v>0</v>
      </c>
      <c r="FN137" s="140" t="n">
        <v>0</v>
      </c>
      <c r="FO137" s="140" t="n">
        <v>0</v>
      </c>
      <c r="FP137" s="140" t="n">
        <v>0</v>
      </c>
      <c r="FQ137" s="140" t="n">
        <v>0</v>
      </c>
      <c r="FR137" s="140" t="n">
        <v>0</v>
      </c>
      <c r="FS137" s="140" t="n">
        <v>0</v>
      </c>
      <c r="FT137" s="140" t="n">
        <v>0</v>
      </c>
      <c r="FU137" s="140" t="n">
        <v>0</v>
      </c>
      <c r="FV137" s="140" t="n">
        <v>0</v>
      </c>
      <c r="FW137" s="140" t="n">
        <v>0</v>
      </c>
      <c r="FX137" s="140" t="n">
        <v>0</v>
      </c>
      <c r="FY137" s="140" t="n">
        <v>0</v>
      </c>
      <c r="FZ137" s="140" t="n">
        <v>0</v>
      </c>
      <c r="GA137" s="140" t="n">
        <v>0</v>
      </c>
      <c r="GB137" s="140" t="n">
        <v>0</v>
      </c>
      <c r="GC137" s="140" t="n">
        <v>0</v>
      </c>
      <c r="GD137" s="140" t="n">
        <v>0</v>
      </c>
      <c r="GE137" s="140" t="n">
        <v>0</v>
      </c>
      <c r="GF137" s="140" t="n">
        <v>0</v>
      </c>
      <c r="GG137" s="140" t="n">
        <v>0</v>
      </c>
      <c r="GH137" s="140" t="n">
        <v>0</v>
      </c>
      <c r="GI137" s="140" t="n">
        <v>0</v>
      </c>
      <c r="GJ137" s="140" t="n">
        <v>0</v>
      </c>
      <c r="GK137" s="140" t="n">
        <v>0</v>
      </c>
      <c r="GL137" s="140" t="n">
        <v>0</v>
      </c>
      <c r="GM137" s="140" t="n">
        <v>0</v>
      </c>
      <c r="GN137" s="140" t="n">
        <v>0</v>
      </c>
      <c r="GO137" s="140" t="n">
        <v>0</v>
      </c>
      <c r="GP137" s="140" t="n">
        <v>0</v>
      </c>
      <c r="GQ137" s="140" t="n">
        <v>0</v>
      </c>
      <c r="GR137" s="140" t="n">
        <v>0</v>
      </c>
      <c r="GS137" s="140" t="n">
        <v>0</v>
      </c>
      <c r="GT137" s="140" t="n">
        <v>0</v>
      </c>
      <c r="GU137" s="140" t="n">
        <v>0</v>
      </c>
      <c r="GV137" s="140" t="n">
        <v>0</v>
      </c>
      <c r="GW137" s="140" t="n">
        <v>0</v>
      </c>
      <c r="GX137" s="140" t="n">
        <v>0</v>
      </c>
      <c r="GY137" s="140" t="n">
        <v>0</v>
      </c>
      <c r="GZ137" s="140" t="n">
        <v>0</v>
      </c>
      <c r="HA137" s="140" t="n">
        <v>0</v>
      </c>
      <c r="HB137" s="140" t="n">
        <v>0</v>
      </c>
      <c r="HC137" s="140" t="n">
        <v>0</v>
      </c>
      <c r="HD137" s="140" t="n">
        <v>0</v>
      </c>
      <c r="HE137" s="140" t="n">
        <v>0</v>
      </c>
      <c r="HF137" s="140" t="n">
        <v>0</v>
      </c>
      <c r="HG137" s="140" t="n">
        <v>0</v>
      </c>
      <c r="HH137" s="140" t="n">
        <v>0</v>
      </c>
      <c r="HI137" s="140" t="n">
        <v>0</v>
      </c>
      <c r="HJ137" s="140" t="n">
        <v>0</v>
      </c>
      <c r="HK137" s="140" t="n">
        <v>0</v>
      </c>
      <c r="HL137" s="140" t="n">
        <v>0</v>
      </c>
      <c r="HM137" s="140" t="n">
        <v>0</v>
      </c>
      <c r="HN137" s="140" t="n">
        <v>0</v>
      </c>
      <c r="HO137" s="140" t="n">
        <v>0</v>
      </c>
      <c r="HP137" s="140" t="n">
        <v>0</v>
      </c>
      <c r="HQ137" s="140" t="n">
        <v>0</v>
      </c>
      <c r="HR137" s="140" t="n">
        <v>0</v>
      </c>
      <c r="HS137" s="140" t="n">
        <v>0</v>
      </c>
      <c r="HT137" s="140" t="n">
        <v>0</v>
      </c>
      <c r="HU137" s="140" t="n">
        <v>0</v>
      </c>
      <c r="HV137" s="140" t="n">
        <v>0</v>
      </c>
      <c r="HW137" s="140" t="n">
        <v>0</v>
      </c>
      <c r="HX137" s="140" t="n">
        <v>0</v>
      </c>
      <c r="HY137" s="140" t="n">
        <v>0</v>
      </c>
      <c r="HZ137" s="140" t="n">
        <v>0</v>
      </c>
      <c r="IA137" s="140" t="n">
        <v>0</v>
      </c>
      <c r="IB137" s="140" t="n">
        <v>0</v>
      </c>
      <c r="IC137" s="140" t="n">
        <v>0</v>
      </c>
      <c r="ID137" s="140" t="n">
        <v>0</v>
      </c>
      <c r="IE137" s="140" t="n">
        <v>0</v>
      </c>
      <c r="IF137" s="140" t="n">
        <v>0</v>
      </c>
      <c r="IG137" s="140" t="n">
        <v>0</v>
      </c>
      <c r="IH137" s="140" t="n">
        <v>0</v>
      </c>
      <c r="II137" s="140" t="n">
        <v>0</v>
      </c>
      <c r="IJ137" s="140" t="n">
        <v>0</v>
      </c>
      <c r="IK137" s="140" t="n">
        <v>0</v>
      </c>
      <c r="IL137" s="140" t="n">
        <v>0</v>
      </c>
      <c r="IM137" s="140" t="n">
        <v>0</v>
      </c>
      <c r="IN137" s="140" t="n">
        <v>0</v>
      </c>
      <c r="IO137" s="140" t="n">
        <v>0</v>
      </c>
      <c r="IP137" s="140" t="n">
        <v>0</v>
      </c>
      <c r="IQ137" s="140" t="n">
        <v>0</v>
      </c>
      <c r="IR137" s="140" t="n">
        <v>0</v>
      </c>
      <c r="IS137" s="140" t="n">
        <v>0</v>
      </c>
      <c r="IT137" s="140" t="n">
        <v>0</v>
      </c>
      <c r="IU137" s="140" t="n">
        <v>0</v>
      </c>
      <c r="IV137" s="140" t="n">
        <v>0</v>
      </c>
      <c r="IW137" s="140" t="n">
        <v>0</v>
      </c>
      <c r="IX137" s="140" t="n">
        <v>0</v>
      </c>
      <c r="IY137" s="140" t="n">
        <v>0</v>
      </c>
      <c r="IZ137" s="140" t="n">
        <v>0</v>
      </c>
      <c r="JA137" s="140" t="n">
        <v>0</v>
      </c>
      <c r="JB137" s="140" t="n">
        <v>0</v>
      </c>
      <c r="JC137" s="140" t="n">
        <v>0</v>
      </c>
      <c r="JD137" s="140" t="n">
        <v>0</v>
      </c>
      <c r="JE137" s="140" t="n">
        <v>0</v>
      </c>
      <c r="JF137" s="140" t="n">
        <v>0</v>
      </c>
      <c r="JG137" s="140" t="n">
        <v>0</v>
      </c>
      <c r="JH137" s="140" t="n">
        <v>0</v>
      </c>
      <c r="JI137" s="140" t="n">
        <v>0</v>
      </c>
      <c r="JJ137" s="140" t="n">
        <v>0</v>
      </c>
      <c r="JK137" s="140" t="n">
        <v>0</v>
      </c>
      <c r="JL137" s="140" t="n">
        <v>0</v>
      </c>
      <c r="JM137" s="140" t="n">
        <v>0</v>
      </c>
      <c r="JN137" s="140" t="n">
        <v>0</v>
      </c>
      <c r="JO137" s="140" t="n">
        <v>0</v>
      </c>
      <c r="JP137" s="140" t="n">
        <v>0</v>
      </c>
    </row>
    <row r="138" customFormat="false" ht="14.9" hidden="false" customHeight="false" outlineLevel="0" collapsed="false">
      <c r="A138" s="76"/>
      <c r="B138" s="76"/>
      <c r="C138" s="76"/>
      <c r="D138" s="76"/>
      <c r="E138" s="76" t="s">
        <v>172</v>
      </c>
      <c r="F138" s="141" t="n">
        <v>0</v>
      </c>
      <c r="G138" s="141" t="n">
        <v>0</v>
      </c>
      <c r="H138" s="141" t="n">
        <v>0</v>
      </c>
      <c r="I138" s="141" t="n">
        <v>0</v>
      </c>
      <c r="J138" s="141" t="n">
        <v>0</v>
      </c>
      <c r="K138" s="141" t="n">
        <v>0</v>
      </c>
      <c r="L138" s="141" t="n">
        <v>0</v>
      </c>
      <c r="M138" s="141" t="n">
        <v>0</v>
      </c>
      <c r="N138" s="141" t="n">
        <v>0</v>
      </c>
      <c r="O138" s="141" t="n">
        <v>0</v>
      </c>
      <c r="P138" s="141" t="n">
        <v>0</v>
      </c>
      <c r="Q138" s="141" t="n">
        <v>0</v>
      </c>
      <c r="R138" s="141" t="n">
        <v>0</v>
      </c>
      <c r="S138" s="141" t="n">
        <v>0</v>
      </c>
      <c r="T138" s="141"/>
      <c r="U138" s="141" t="n">
        <v>0</v>
      </c>
      <c r="V138" s="141"/>
      <c r="W138" s="141" t="n">
        <v>0</v>
      </c>
      <c r="X138" s="141"/>
      <c r="Y138" s="141" t="n">
        <v>0</v>
      </c>
      <c r="Z138" s="141" t="n">
        <v>0</v>
      </c>
      <c r="AA138" s="141" t="n">
        <v>0</v>
      </c>
      <c r="AB138" s="141" t="n">
        <v>0</v>
      </c>
      <c r="AC138" s="141" t="n">
        <v>0</v>
      </c>
      <c r="AD138" s="141" t="n">
        <v>0</v>
      </c>
      <c r="AE138" s="141" t="n">
        <v>0</v>
      </c>
      <c r="AF138" s="141" t="n">
        <v>0</v>
      </c>
      <c r="AG138" s="141" t="n">
        <v>0</v>
      </c>
      <c r="AH138" s="141" t="n">
        <v>0</v>
      </c>
      <c r="AI138" s="141" t="n">
        <v>0</v>
      </c>
      <c r="AJ138" s="141" t="n">
        <v>0</v>
      </c>
      <c r="AK138" s="141" t="n">
        <v>0</v>
      </c>
      <c r="AL138" s="141" t="n">
        <v>0</v>
      </c>
      <c r="AM138" s="141" t="n">
        <v>0</v>
      </c>
      <c r="AN138" s="141" t="n">
        <v>0</v>
      </c>
      <c r="AO138" s="141" t="n">
        <v>0</v>
      </c>
      <c r="AP138" s="141" t="n">
        <v>0</v>
      </c>
      <c r="AQ138" s="141" t="n">
        <v>0</v>
      </c>
      <c r="AR138" s="141" t="n">
        <v>0</v>
      </c>
      <c r="AS138" s="141" t="n">
        <v>0</v>
      </c>
      <c r="AT138" s="141" t="n">
        <v>0</v>
      </c>
      <c r="AU138" s="141" t="n">
        <v>0</v>
      </c>
      <c r="AV138" s="141" t="n">
        <v>0</v>
      </c>
      <c r="AW138" s="141" t="n">
        <v>0</v>
      </c>
      <c r="AX138" s="141" t="n">
        <v>0</v>
      </c>
      <c r="AY138" s="141" t="n">
        <v>0</v>
      </c>
      <c r="AZ138" s="141" t="n">
        <v>0</v>
      </c>
      <c r="BA138" s="141" t="n">
        <v>0</v>
      </c>
      <c r="BB138" s="141" t="n">
        <v>0</v>
      </c>
      <c r="BC138" s="141" t="n">
        <v>0</v>
      </c>
      <c r="BD138" s="141" t="n">
        <v>0</v>
      </c>
      <c r="BE138" s="141" t="n">
        <v>0</v>
      </c>
      <c r="BF138" s="141" t="n">
        <v>0</v>
      </c>
      <c r="BG138" s="141" t="n">
        <v>0</v>
      </c>
      <c r="BH138" s="141" t="n">
        <v>0</v>
      </c>
      <c r="BI138" s="141" t="n">
        <v>0</v>
      </c>
      <c r="BJ138" s="141" t="n">
        <v>0</v>
      </c>
      <c r="BK138" s="141" t="n">
        <v>0</v>
      </c>
      <c r="BL138" s="141" t="n">
        <v>0</v>
      </c>
      <c r="BM138" s="141" t="n">
        <v>0</v>
      </c>
      <c r="BN138" s="141" t="n">
        <v>0</v>
      </c>
      <c r="BO138" s="141" t="n">
        <v>0</v>
      </c>
      <c r="BP138" s="141" t="n">
        <v>0</v>
      </c>
      <c r="BQ138" s="141" t="n">
        <v>0</v>
      </c>
      <c r="BR138" s="141" t="n">
        <v>0</v>
      </c>
      <c r="BS138" s="141" t="n">
        <v>0</v>
      </c>
      <c r="BT138" s="141" t="n">
        <v>0</v>
      </c>
      <c r="BU138" s="141" t="n">
        <v>0</v>
      </c>
      <c r="BV138" s="141" t="n">
        <v>0</v>
      </c>
      <c r="BW138" s="141" t="n">
        <v>0</v>
      </c>
      <c r="BX138" s="141" t="n">
        <v>0</v>
      </c>
      <c r="BY138" s="141" t="n">
        <v>0</v>
      </c>
      <c r="BZ138" s="141" t="n">
        <v>0</v>
      </c>
      <c r="CA138" s="141" t="n">
        <v>0</v>
      </c>
      <c r="CB138" s="141" t="n">
        <v>0</v>
      </c>
      <c r="CC138" s="141" t="n">
        <v>0</v>
      </c>
      <c r="CD138" s="141" t="n">
        <v>0</v>
      </c>
      <c r="CE138" s="141" t="n">
        <v>0</v>
      </c>
      <c r="CF138" s="141" t="n">
        <v>0</v>
      </c>
      <c r="CG138" s="141" t="n">
        <v>0</v>
      </c>
      <c r="CH138" s="141" t="n">
        <v>0</v>
      </c>
      <c r="CI138" s="141" t="n">
        <v>0</v>
      </c>
      <c r="CJ138" s="141" t="n">
        <v>0</v>
      </c>
      <c r="CK138" s="141" t="n">
        <v>0</v>
      </c>
      <c r="CL138" s="141"/>
      <c r="CM138" s="141" t="n">
        <v>0</v>
      </c>
      <c r="CN138" s="141" t="n">
        <v>0</v>
      </c>
      <c r="CO138" s="141" t="n">
        <v>0</v>
      </c>
      <c r="CP138" s="141" t="n">
        <v>0</v>
      </c>
      <c r="CQ138" s="141" t="n">
        <v>0</v>
      </c>
      <c r="CR138" s="141" t="n">
        <v>0</v>
      </c>
      <c r="CS138" s="141" t="n">
        <v>0</v>
      </c>
      <c r="CT138" s="141" t="n">
        <v>0</v>
      </c>
      <c r="CU138" s="141" t="n">
        <v>0</v>
      </c>
      <c r="CV138" s="141" t="n">
        <v>0</v>
      </c>
      <c r="CW138" s="141" t="n">
        <v>0</v>
      </c>
      <c r="CX138" s="141" t="n">
        <v>0</v>
      </c>
      <c r="CY138" s="141" t="n">
        <v>0</v>
      </c>
      <c r="CZ138" s="141" t="n">
        <v>0</v>
      </c>
      <c r="DA138" s="141" t="n">
        <v>0</v>
      </c>
      <c r="DB138" s="141" t="n">
        <v>0</v>
      </c>
      <c r="DC138" s="141" t="n">
        <v>0</v>
      </c>
      <c r="DD138" s="141" t="n">
        <v>0</v>
      </c>
      <c r="DE138" s="141" t="n">
        <v>0</v>
      </c>
      <c r="DF138" s="141" t="n">
        <v>0</v>
      </c>
      <c r="DG138" s="141" t="n">
        <v>0</v>
      </c>
      <c r="DH138" s="141" t="n">
        <v>0</v>
      </c>
      <c r="DI138" s="141" t="n">
        <v>0</v>
      </c>
      <c r="DJ138" s="141" t="n">
        <v>0</v>
      </c>
      <c r="DK138" s="141" t="n">
        <v>0</v>
      </c>
      <c r="DL138" s="141" t="n">
        <v>0</v>
      </c>
      <c r="DM138" s="141" t="n">
        <v>0</v>
      </c>
      <c r="DN138" s="141" t="n">
        <v>0</v>
      </c>
      <c r="DO138" s="141" t="n">
        <v>0</v>
      </c>
      <c r="DP138" s="141"/>
      <c r="DQ138" s="141" t="n">
        <v>0</v>
      </c>
      <c r="DR138" s="141" t="n">
        <v>0</v>
      </c>
      <c r="DS138" s="141" t="n">
        <v>0</v>
      </c>
      <c r="DT138" s="141" t="n">
        <v>0</v>
      </c>
      <c r="DU138" s="141" t="n">
        <v>0</v>
      </c>
      <c r="DV138" s="141" t="n">
        <v>0</v>
      </c>
      <c r="DW138" s="141"/>
      <c r="DX138" s="141" t="n">
        <v>0</v>
      </c>
      <c r="DY138" s="141" t="n">
        <v>0</v>
      </c>
      <c r="DZ138" s="141" t="n">
        <v>0</v>
      </c>
      <c r="EA138" s="141" t="n">
        <v>0</v>
      </c>
      <c r="EB138" s="141" t="n">
        <v>0</v>
      </c>
      <c r="EC138" s="141" t="n">
        <v>0</v>
      </c>
      <c r="ED138" s="141" t="n">
        <v>0</v>
      </c>
      <c r="EE138" s="141" t="n">
        <v>0</v>
      </c>
      <c r="EF138" s="141" t="n">
        <v>0</v>
      </c>
      <c r="EG138" s="141" t="n">
        <v>0</v>
      </c>
      <c r="EH138" s="0"/>
      <c r="EI138" s="109" t="n">
        <f aca="false">ROUND(SUM(F138:EG138),5)</f>
        <v>0</v>
      </c>
      <c r="EM138" s="140" t="n">
        <v>0</v>
      </c>
      <c r="EN138" s="140" t="n">
        <v>0</v>
      </c>
      <c r="EO138" s="140" t="n">
        <v>0</v>
      </c>
      <c r="EP138" s="140" t="n">
        <v>0</v>
      </c>
      <c r="EQ138" s="140" t="n">
        <v>0</v>
      </c>
      <c r="ER138" s="140" t="n">
        <v>0</v>
      </c>
      <c r="ES138" s="140" t="n">
        <v>0</v>
      </c>
      <c r="ET138" s="140" t="n">
        <v>0</v>
      </c>
      <c r="EU138" s="140" t="n">
        <v>0</v>
      </c>
      <c r="EV138" s="140" t="n">
        <v>0</v>
      </c>
      <c r="EW138" s="140" t="n">
        <v>0</v>
      </c>
      <c r="EX138" s="140" t="n">
        <v>0</v>
      </c>
      <c r="EY138" s="140" t="n">
        <v>0</v>
      </c>
      <c r="EZ138" s="140" t="n">
        <v>0</v>
      </c>
      <c r="FA138" s="140" t="n">
        <v>0</v>
      </c>
      <c r="FB138" s="140" t="n">
        <v>0</v>
      </c>
      <c r="FC138" s="140" t="n">
        <v>0</v>
      </c>
      <c r="FD138" s="140" t="n">
        <v>0</v>
      </c>
      <c r="FE138" s="140" t="n">
        <v>0</v>
      </c>
      <c r="FF138" s="140" t="n">
        <v>0</v>
      </c>
      <c r="FG138" s="140" t="n">
        <v>0</v>
      </c>
      <c r="FH138" s="140" t="n">
        <v>0</v>
      </c>
      <c r="FI138" s="140" t="n">
        <v>0</v>
      </c>
      <c r="FJ138" s="140" t="n">
        <v>0</v>
      </c>
      <c r="FK138" s="140" t="n">
        <v>0</v>
      </c>
      <c r="FL138" s="140" t="n">
        <v>0</v>
      </c>
      <c r="FM138" s="140" t="n">
        <v>0</v>
      </c>
      <c r="FN138" s="140" t="n">
        <v>0</v>
      </c>
      <c r="FO138" s="140" t="n">
        <v>0</v>
      </c>
      <c r="FP138" s="140" t="n">
        <v>0</v>
      </c>
      <c r="FQ138" s="140" t="n">
        <v>0</v>
      </c>
      <c r="FR138" s="140" t="n">
        <v>0</v>
      </c>
      <c r="FS138" s="140" t="n">
        <v>0</v>
      </c>
      <c r="FT138" s="140" t="n">
        <v>0</v>
      </c>
      <c r="FU138" s="140" t="n">
        <v>0</v>
      </c>
      <c r="FV138" s="140" t="n">
        <v>0</v>
      </c>
      <c r="FW138" s="140" t="n">
        <v>0</v>
      </c>
      <c r="FX138" s="140" t="n">
        <v>0</v>
      </c>
      <c r="FY138" s="140" t="n">
        <v>0</v>
      </c>
      <c r="FZ138" s="140" t="n">
        <v>0</v>
      </c>
      <c r="GA138" s="140" t="n">
        <v>0</v>
      </c>
      <c r="GB138" s="140" t="n">
        <v>0</v>
      </c>
      <c r="GC138" s="140" t="n">
        <v>0</v>
      </c>
      <c r="GD138" s="140" t="n">
        <v>0</v>
      </c>
      <c r="GE138" s="140" t="n">
        <v>0</v>
      </c>
      <c r="GF138" s="140" t="n">
        <v>0</v>
      </c>
      <c r="GG138" s="140" t="n">
        <v>0</v>
      </c>
      <c r="GH138" s="140" t="n">
        <v>0</v>
      </c>
      <c r="GI138" s="140" t="n">
        <v>0</v>
      </c>
      <c r="GJ138" s="140" t="n">
        <v>0</v>
      </c>
      <c r="GK138" s="140" t="n">
        <v>0</v>
      </c>
      <c r="GL138" s="140" t="n">
        <v>0</v>
      </c>
      <c r="GM138" s="140" t="n">
        <v>0</v>
      </c>
      <c r="GN138" s="140" t="n">
        <v>0</v>
      </c>
      <c r="GO138" s="140" t="n">
        <v>0</v>
      </c>
      <c r="GP138" s="140" t="n">
        <v>0</v>
      </c>
      <c r="GQ138" s="140" t="n">
        <v>0</v>
      </c>
      <c r="GR138" s="140" t="n">
        <v>0</v>
      </c>
      <c r="GS138" s="140" t="n">
        <v>0</v>
      </c>
      <c r="GT138" s="140" t="n">
        <v>0</v>
      </c>
      <c r="GU138" s="140" t="n">
        <v>0</v>
      </c>
      <c r="GV138" s="140" t="n">
        <v>0</v>
      </c>
      <c r="GW138" s="140" t="n">
        <v>0</v>
      </c>
      <c r="GX138" s="140" t="n">
        <v>0</v>
      </c>
      <c r="GY138" s="140" t="n">
        <v>0</v>
      </c>
      <c r="GZ138" s="140" t="n">
        <v>0</v>
      </c>
      <c r="HA138" s="140" t="n">
        <v>0</v>
      </c>
      <c r="HB138" s="140" t="n">
        <v>0</v>
      </c>
      <c r="HC138" s="140" t="n">
        <v>0</v>
      </c>
      <c r="HD138" s="140" t="n">
        <v>0</v>
      </c>
      <c r="HE138" s="140" t="n">
        <v>0</v>
      </c>
      <c r="HF138" s="140" t="n">
        <v>0</v>
      </c>
      <c r="HG138" s="140" t="n">
        <v>0</v>
      </c>
      <c r="HH138" s="140" t="n">
        <v>0</v>
      </c>
      <c r="HI138" s="140" t="n">
        <v>0</v>
      </c>
      <c r="HJ138" s="140" t="n">
        <v>0</v>
      </c>
      <c r="HK138" s="140" t="n">
        <v>0</v>
      </c>
      <c r="HL138" s="140" t="n">
        <v>0</v>
      </c>
      <c r="HM138" s="140" t="n">
        <v>0</v>
      </c>
      <c r="HN138" s="140" t="n">
        <v>0</v>
      </c>
      <c r="HO138" s="140" t="n">
        <v>0</v>
      </c>
      <c r="HP138" s="140" t="n">
        <v>0</v>
      </c>
      <c r="HQ138" s="140" t="n">
        <v>0</v>
      </c>
      <c r="HR138" s="140" t="n">
        <v>0</v>
      </c>
      <c r="HS138" s="140" t="n">
        <v>0</v>
      </c>
      <c r="HT138" s="140" t="n">
        <v>0</v>
      </c>
      <c r="HU138" s="140" t="n">
        <v>0</v>
      </c>
      <c r="HV138" s="140" t="n">
        <v>0</v>
      </c>
      <c r="HW138" s="140" t="n">
        <v>0</v>
      </c>
      <c r="HX138" s="140" t="n">
        <v>0</v>
      </c>
      <c r="HY138" s="140" t="n">
        <v>0</v>
      </c>
      <c r="HZ138" s="140" t="n">
        <v>0</v>
      </c>
      <c r="IA138" s="140" t="n">
        <v>0</v>
      </c>
      <c r="IB138" s="140" t="n">
        <v>0</v>
      </c>
      <c r="IC138" s="140" t="n">
        <v>0</v>
      </c>
      <c r="ID138" s="140" t="n">
        <v>0</v>
      </c>
      <c r="IE138" s="140" t="n">
        <v>0</v>
      </c>
      <c r="IF138" s="140" t="n">
        <v>0</v>
      </c>
      <c r="IG138" s="140" t="n">
        <v>0</v>
      </c>
      <c r="IH138" s="140" t="n">
        <v>0</v>
      </c>
      <c r="II138" s="140" t="n">
        <v>0</v>
      </c>
      <c r="IJ138" s="140" t="n">
        <v>0</v>
      </c>
      <c r="IK138" s="140" t="n">
        <v>0</v>
      </c>
      <c r="IL138" s="140" t="n">
        <v>0</v>
      </c>
      <c r="IM138" s="140" t="n">
        <v>0</v>
      </c>
      <c r="IN138" s="140" t="n">
        <v>0</v>
      </c>
      <c r="IO138" s="140" t="n">
        <v>0</v>
      </c>
      <c r="IP138" s="140" t="n">
        <v>0</v>
      </c>
      <c r="IQ138" s="140" t="n">
        <v>0</v>
      </c>
      <c r="IR138" s="140" t="n">
        <v>0</v>
      </c>
      <c r="IS138" s="140" t="n">
        <v>0</v>
      </c>
      <c r="IT138" s="140" t="n">
        <v>0</v>
      </c>
      <c r="IU138" s="140" t="n">
        <v>0</v>
      </c>
      <c r="IV138" s="140" t="n">
        <v>0</v>
      </c>
      <c r="IW138" s="140" t="n">
        <v>0</v>
      </c>
      <c r="IX138" s="140" t="n">
        <v>0</v>
      </c>
      <c r="IY138" s="140" t="n">
        <v>0</v>
      </c>
      <c r="IZ138" s="140" t="n">
        <v>0</v>
      </c>
      <c r="JA138" s="140" t="n">
        <v>0</v>
      </c>
      <c r="JB138" s="140" t="n">
        <v>0</v>
      </c>
      <c r="JC138" s="140" t="n">
        <v>0</v>
      </c>
      <c r="JD138" s="140" t="n">
        <v>0</v>
      </c>
      <c r="JE138" s="140" t="n">
        <v>0</v>
      </c>
      <c r="JF138" s="140" t="n">
        <v>0</v>
      </c>
      <c r="JG138" s="140" t="n">
        <v>0</v>
      </c>
      <c r="JH138" s="140" t="n">
        <v>0</v>
      </c>
      <c r="JI138" s="140" t="n">
        <v>0</v>
      </c>
      <c r="JJ138" s="140" t="n">
        <v>0</v>
      </c>
      <c r="JK138" s="140" t="n">
        <v>0</v>
      </c>
      <c r="JL138" s="140" t="n">
        <v>0</v>
      </c>
      <c r="JM138" s="140" t="n">
        <v>0</v>
      </c>
      <c r="JN138" s="140" t="n">
        <v>0</v>
      </c>
      <c r="JO138" s="140" t="n">
        <v>0</v>
      </c>
      <c r="JP138" s="140" t="n">
        <v>0</v>
      </c>
    </row>
    <row r="139" customFormat="false" ht="14.9" hidden="false" customHeight="false" outlineLevel="0" collapsed="false">
      <c r="A139" s="76"/>
      <c r="B139" s="76"/>
      <c r="C139" s="76"/>
      <c r="D139" s="76"/>
      <c r="E139" s="76" t="s">
        <v>173</v>
      </c>
      <c r="F139" s="141" t="n">
        <v>0</v>
      </c>
      <c r="G139" s="141" t="n">
        <v>0</v>
      </c>
      <c r="H139" s="141" t="n">
        <v>0</v>
      </c>
      <c r="I139" s="141" t="n">
        <v>0</v>
      </c>
      <c r="J139" s="141" t="n">
        <v>0</v>
      </c>
      <c r="K139" s="141" t="n">
        <v>0</v>
      </c>
      <c r="L139" s="141" t="n">
        <v>0</v>
      </c>
      <c r="M139" s="141" t="n">
        <v>0</v>
      </c>
      <c r="N139" s="141" t="n">
        <v>0</v>
      </c>
      <c r="O139" s="141" t="n">
        <v>0</v>
      </c>
      <c r="P139" s="141" t="n">
        <v>0</v>
      </c>
      <c r="Q139" s="141" t="n">
        <v>0</v>
      </c>
      <c r="R139" s="141" t="n">
        <v>0</v>
      </c>
      <c r="S139" s="141" t="n">
        <v>0</v>
      </c>
      <c r="T139" s="141"/>
      <c r="U139" s="141" t="n">
        <v>0</v>
      </c>
      <c r="V139" s="141"/>
      <c r="W139" s="141" t="n">
        <v>1E-005</v>
      </c>
      <c r="X139" s="141"/>
      <c r="Y139" s="141" t="n">
        <v>0</v>
      </c>
      <c r="Z139" s="141" t="n">
        <v>0</v>
      </c>
      <c r="AA139" s="141" t="n">
        <v>0</v>
      </c>
      <c r="AB139" s="141" t="n">
        <v>0</v>
      </c>
      <c r="AC139" s="141" t="n">
        <v>0</v>
      </c>
      <c r="AD139" s="141" t="n">
        <v>0</v>
      </c>
      <c r="AE139" s="141" t="n">
        <v>0</v>
      </c>
      <c r="AF139" s="141" t="n">
        <v>0</v>
      </c>
      <c r="AG139" s="141" t="n">
        <v>0</v>
      </c>
      <c r="AH139" s="141" t="n">
        <v>0</v>
      </c>
      <c r="AI139" s="141" t="n">
        <v>0</v>
      </c>
      <c r="AJ139" s="141" t="n">
        <v>0</v>
      </c>
      <c r="AK139" s="141" t="n">
        <v>0</v>
      </c>
      <c r="AL139" s="141" t="n">
        <v>0</v>
      </c>
      <c r="AM139" s="141" t="n">
        <v>0</v>
      </c>
      <c r="AN139" s="141" t="n">
        <v>0</v>
      </c>
      <c r="AO139" s="141" t="n">
        <v>0</v>
      </c>
      <c r="AP139" s="141" t="n">
        <v>0</v>
      </c>
      <c r="AQ139" s="141" t="n">
        <v>0</v>
      </c>
      <c r="AR139" s="141" t="n">
        <v>0</v>
      </c>
      <c r="AS139" s="141" t="n">
        <v>0</v>
      </c>
      <c r="AT139" s="141" t="n">
        <v>0</v>
      </c>
      <c r="AU139" s="141" t="n">
        <v>0</v>
      </c>
      <c r="AV139" s="141" t="n">
        <v>0</v>
      </c>
      <c r="AW139" s="141" t="n">
        <v>0</v>
      </c>
      <c r="AX139" s="141" t="n">
        <v>0</v>
      </c>
      <c r="AY139" s="141" t="n">
        <v>0</v>
      </c>
      <c r="AZ139" s="141" t="n">
        <v>0</v>
      </c>
      <c r="BA139" s="141" t="n">
        <v>0</v>
      </c>
      <c r="BB139" s="141" t="n">
        <v>0</v>
      </c>
      <c r="BC139" s="141" t="n">
        <v>0</v>
      </c>
      <c r="BD139" s="141" t="n">
        <v>0</v>
      </c>
      <c r="BE139" s="141" t="n">
        <v>0</v>
      </c>
      <c r="BF139" s="141" t="n">
        <v>1E-005</v>
      </c>
      <c r="BG139" s="141" t="n">
        <v>576.8</v>
      </c>
      <c r="BH139" s="141" t="n">
        <v>0</v>
      </c>
      <c r="BI139" s="141" t="n">
        <v>0</v>
      </c>
      <c r="BJ139" s="141" t="n">
        <v>0</v>
      </c>
      <c r="BK139" s="141" t="n">
        <v>0</v>
      </c>
      <c r="BL139" s="141" t="n">
        <v>0</v>
      </c>
      <c r="BM139" s="141" t="n">
        <v>0</v>
      </c>
      <c r="BN139" s="141" t="n">
        <v>1E-005</v>
      </c>
      <c r="BO139" s="141" t="n">
        <v>0</v>
      </c>
      <c r="BP139" s="141" t="n">
        <v>0</v>
      </c>
      <c r="BQ139" s="141" t="n">
        <v>0</v>
      </c>
      <c r="BR139" s="141" t="n">
        <v>0</v>
      </c>
      <c r="BS139" s="141" t="n">
        <v>0</v>
      </c>
      <c r="BT139" s="141" t="n">
        <v>0</v>
      </c>
      <c r="BU139" s="141" t="n">
        <v>0</v>
      </c>
      <c r="BV139" s="141" t="n">
        <v>0</v>
      </c>
      <c r="BW139" s="141" t="n">
        <v>0</v>
      </c>
      <c r="BX139" s="141" t="n">
        <v>0</v>
      </c>
      <c r="BY139" s="141" t="n">
        <v>0</v>
      </c>
      <c r="BZ139" s="141" t="n">
        <v>0</v>
      </c>
      <c r="CA139" s="141" t="n">
        <v>0</v>
      </c>
      <c r="CB139" s="141" t="n">
        <v>0</v>
      </c>
      <c r="CC139" s="141" t="n">
        <v>0</v>
      </c>
      <c r="CD139" s="141" t="n">
        <v>0</v>
      </c>
      <c r="CE139" s="141" t="n">
        <v>0</v>
      </c>
      <c r="CF139" s="141" t="n">
        <v>0</v>
      </c>
      <c r="CG139" s="141" t="n">
        <v>0</v>
      </c>
      <c r="CH139" s="141" t="n">
        <v>0</v>
      </c>
      <c r="CI139" s="141" t="n">
        <v>360.5</v>
      </c>
      <c r="CJ139" s="141" t="n">
        <v>1E-005</v>
      </c>
      <c r="CK139" s="141" t="n">
        <v>0</v>
      </c>
      <c r="CL139" s="141"/>
      <c r="CM139" s="141" t="n">
        <v>0</v>
      </c>
      <c r="CN139" s="141" t="n">
        <v>0</v>
      </c>
      <c r="CO139" s="141" t="n">
        <v>0</v>
      </c>
      <c r="CP139" s="141" t="n">
        <v>0</v>
      </c>
      <c r="CQ139" s="141" t="n">
        <v>0</v>
      </c>
      <c r="CR139" s="141" t="n">
        <v>0</v>
      </c>
      <c r="CS139" s="141" t="n">
        <v>0</v>
      </c>
      <c r="CT139" s="141" t="n">
        <v>0</v>
      </c>
      <c r="CU139" s="141" t="n">
        <v>0</v>
      </c>
      <c r="CV139" s="141" t="n">
        <v>0</v>
      </c>
      <c r="CW139" s="141" t="n">
        <v>0</v>
      </c>
      <c r="CX139" s="141" t="n">
        <v>0</v>
      </c>
      <c r="CY139" s="141" t="n">
        <v>0</v>
      </c>
      <c r="CZ139" s="141" t="n">
        <v>0</v>
      </c>
      <c r="DA139" s="141" t="n">
        <v>0</v>
      </c>
      <c r="DB139" s="141" t="n">
        <v>0</v>
      </c>
      <c r="DC139" s="141" t="n">
        <v>0</v>
      </c>
      <c r="DD139" s="141" t="n">
        <v>0</v>
      </c>
      <c r="DE139" s="141" t="n">
        <v>0</v>
      </c>
      <c r="DF139" s="141" t="n">
        <v>0</v>
      </c>
      <c r="DG139" s="141" t="n">
        <v>0</v>
      </c>
      <c r="DH139" s="141" t="n">
        <v>0</v>
      </c>
      <c r="DI139" s="141" t="n">
        <v>0</v>
      </c>
      <c r="DJ139" s="141" t="n">
        <v>0</v>
      </c>
      <c r="DK139" s="141" t="n">
        <v>0</v>
      </c>
      <c r="DL139" s="141" t="n">
        <v>0</v>
      </c>
      <c r="DM139" s="141" t="n">
        <v>0</v>
      </c>
      <c r="DN139" s="141" t="n">
        <v>0</v>
      </c>
      <c r="DO139" s="141" t="n">
        <v>0</v>
      </c>
      <c r="DP139" s="141"/>
      <c r="DQ139" s="141" t="n">
        <v>0</v>
      </c>
      <c r="DR139" s="141" t="n">
        <v>0</v>
      </c>
      <c r="DS139" s="141" t="n">
        <v>0</v>
      </c>
      <c r="DT139" s="141" t="n">
        <v>0</v>
      </c>
      <c r="DU139" s="141" t="n">
        <v>0</v>
      </c>
      <c r="DV139" s="141" t="n">
        <v>0</v>
      </c>
      <c r="DW139" s="141"/>
      <c r="DX139" s="141" t="n">
        <v>0</v>
      </c>
      <c r="DY139" s="141" t="n">
        <v>0</v>
      </c>
      <c r="DZ139" s="141" t="n">
        <v>0</v>
      </c>
      <c r="EA139" s="141" t="n">
        <v>0.0001</v>
      </c>
      <c r="EB139" s="141" t="n">
        <v>0.0001</v>
      </c>
      <c r="EC139" s="141" t="n">
        <v>0</v>
      </c>
      <c r="ED139" s="141" t="n">
        <v>1E-005</v>
      </c>
      <c r="EE139" s="141" t="n">
        <v>0</v>
      </c>
      <c r="EF139" s="141" t="n">
        <v>0</v>
      </c>
      <c r="EG139" s="141" t="n">
        <v>0</v>
      </c>
      <c r="EH139" s="0"/>
      <c r="EI139" s="109" t="n">
        <f aca="false">ROUND(SUM(F139:EG139),5)</f>
        <v>937.30025</v>
      </c>
      <c r="EM139" s="140" t="n">
        <v>0</v>
      </c>
      <c r="EN139" s="140" t="n">
        <v>0</v>
      </c>
      <c r="EO139" s="140" t="n">
        <v>0</v>
      </c>
      <c r="EP139" s="140" t="n">
        <v>0</v>
      </c>
      <c r="EQ139" s="140" t="n">
        <v>0</v>
      </c>
      <c r="ER139" s="140" t="n">
        <v>0</v>
      </c>
      <c r="ES139" s="140" t="n">
        <v>0</v>
      </c>
      <c r="ET139" s="140" t="n">
        <v>0</v>
      </c>
      <c r="EU139" s="140" t="n">
        <v>0</v>
      </c>
      <c r="EV139" s="140" t="n">
        <v>0</v>
      </c>
      <c r="EW139" s="140" t="n">
        <v>0</v>
      </c>
      <c r="EX139" s="140" t="n">
        <v>0</v>
      </c>
      <c r="EY139" s="140" t="n">
        <v>0</v>
      </c>
      <c r="EZ139" s="140" t="n">
        <v>0</v>
      </c>
      <c r="FA139" s="140" t="n">
        <v>0</v>
      </c>
      <c r="FB139" s="140" t="n">
        <v>0</v>
      </c>
      <c r="FC139" s="140" t="n">
        <v>0</v>
      </c>
      <c r="FD139" s="140" t="n">
        <v>0</v>
      </c>
      <c r="FE139" s="140" t="n">
        <v>0</v>
      </c>
      <c r="FF139" s="140" t="n">
        <v>0</v>
      </c>
      <c r="FG139" s="140" t="n">
        <v>0</v>
      </c>
      <c r="FH139" s="140" t="n">
        <v>0</v>
      </c>
      <c r="FI139" s="140" t="n">
        <v>0</v>
      </c>
      <c r="FJ139" s="140" t="n">
        <v>0</v>
      </c>
      <c r="FK139" s="140" t="n">
        <v>0</v>
      </c>
      <c r="FL139" s="140" t="n">
        <v>0</v>
      </c>
      <c r="FM139" s="140" t="n">
        <v>0</v>
      </c>
      <c r="FN139" s="140" t="n">
        <v>0</v>
      </c>
      <c r="FO139" s="140" t="n">
        <v>0</v>
      </c>
      <c r="FP139" s="140" t="n">
        <v>0</v>
      </c>
      <c r="FQ139" s="140" t="n">
        <v>0</v>
      </c>
      <c r="FR139" s="140" t="n">
        <v>0</v>
      </c>
      <c r="FS139" s="140" t="n">
        <v>0</v>
      </c>
      <c r="FT139" s="140" t="n">
        <v>0</v>
      </c>
      <c r="FU139" s="140" t="n">
        <v>0</v>
      </c>
      <c r="FV139" s="140" t="n">
        <v>0</v>
      </c>
      <c r="FW139" s="140" t="n">
        <v>0</v>
      </c>
      <c r="FX139" s="140" t="n">
        <v>0</v>
      </c>
      <c r="FY139" s="140" t="n">
        <v>0</v>
      </c>
      <c r="FZ139" s="140" t="n">
        <v>0</v>
      </c>
      <c r="GA139" s="140" t="n">
        <v>0</v>
      </c>
      <c r="GB139" s="140" t="n">
        <v>0</v>
      </c>
      <c r="GC139" s="140" t="n">
        <v>0</v>
      </c>
      <c r="GD139" s="140" t="n">
        <v>0</v>
      </c>
      <c r="GE139" s="140" t="n">
        <v>0</v>
      </c>
      <c r="GF139" s="140" t="n">
        <v>0</v>
      </c>
      <c r="GG139" s="140" t="n">
        <v>0</v>
      </c>
      <c r="GH139" s="140" t="n">
        <v>0</v>
      </c>
      <c r="GI139" s="140" t="n">
        <v>0</v>
      </c>
      <c r="GJ139" s="140" t="n">
        <v>0</v>
      </c>
      <c r="GK139" s="140" t="n">
        <v>0</v>
      </c>
      <c r="GL139" s="140" t="n">
        <v>0</v>
      </c>
      <c r="GM139" s="140" t="n">
        <v>0</v>
      </c>
      <c r="GN139" s="140" t="n">
        <v>0</v>
      </c>
      <c r="GO139" s="140" t="n">
        <v>0</v>
      </c>
      <c r="GP139" s="140" t="n">
        <v>0</v>
      </c>
      <c r="GQ139" s="140" t="n">
        <v>0</v>
      </c>
      <c r="GR139" s="140" t="n">
        <v>0</v>
      </c>
      <c r="GS139" s="140" t="n">
        <v>0</v>
      </c>
      <c r="GT139" s="140" t="n">
        <v>0</v>
      </c>
      <c r="GU139" s="140" t="n">
        <v>0</v>
      </c>
      <c r="GV139" s="140" t="n">
        <v>0</v>
      </c>
      <c r="GW139" s="140" t="n">
        <v>0</v>
      </c>
      <c r="GX139" s="140" t="n">
        <v>0</v>
      </c>
      <c r="GY139" s="140" t="n">
        <v>0</v>
      </c>
      <c r="GZ139" s="140" t="n">
        <v>0</v>
      </c>
      <c r="HA139" s="140" t="n">
        <v>0</v>
      </c>
      <c r="HB139" s="140" t="n">
        <v>0</v>
      </c>
      <c r="HC139" s="140" t="n">
        <v>0</v>
      </c>
      <c r="HD139" s="140" t="n">
        <v>0</v>
      </c>
      <c r="HE139" s="140" t="n">
        <v>0</v>
      </c>
      <c r="HF139" s="140" t="n">
        <v>0</v>
      </c>
      <c r="HG139" s="140" t="n">
        <v>0</v>
      </c>
      <c r="HH139" s="140" t="n">
        <v>0</v>
      </c>
      <c r="HI139" s="140" t="n">
        <v>0</v>
      </c>
      <c r="HJ139" s="140" t="n">
        <v>0</v>
      </c>
      <c r="HK139" s="140" t="n">
        <v>0</v>
      </c>
      <c r="HL139" s="140" t="n">
        <v>0</v>
      </c>
      <c r="HM139" s="140" t="n">
        <v>0</v>
      </c>
      <c r="HN139" s="140" t="n">
        <v>0</v>
      </c>
      <c r="HO139" s="140" t="n">
        <v>0</v>
      </c>
      <c r="HP139" s="140" t="n">
        <v>0</v>
      </c>
      <c r="HQ139" s="140" t="n">
        <v>0</v>
      </c>
      <c r="HR139" s="140" t="n">
        <v>0</v>
      </c>
      <c r="HS139" s="140" t="n">
        <v>0</v>
      </c>
      <c r="HT139" s="140" t="n">
        <v>0</v>
      </c>
      <c r="HU139" s="140" t="n">
        <v>0</v>
      </c>
      <c r="HV139" s="140" t="n">
        <v>0</v>
      </c>
      <c r="HW139" s="140" t="n">
        <v>0</v>
      </c>
      <c r="HX139" s="140" t="n">
        <v>0</v>
      </c>
      <c r="HY139" s="140" t="n">
        <v>0</v>
      </c>
      <c r="HZ139" s="140" t="n">
        <v>0</v>
      </c>
      <c r="IA139" s="140" t="n">
        <v>0</v>
      </c>
      <c r="IB139" s="140" t="n">
        <v>0</v>
      </c>
      <c r="IC139" s="140" t="n">
        <v>0</v>
      </c>
      <c r="ID139" s="140" t="n">
        <v>0</v>
      </c>
      <c r="IE139" s="140" t="n">
        <v>0</v>
      </c>
      <c r="IF139" s="140" t="n">
        <v>0</v>
      </c>
      <c r="IG139" s="140" t="n">
        <v>0</v>
      </c>
      <c r="IH139" s="140" t="n">
        <v>0</v>
      </c>
      <c r="II139" s="140" t="n">
        <v>0</v>
      </c>
      <c r="IJ139" s="140" t="n">
        <v>0</v>
      </c>
      <c r="IK139" s="140" t="n">
        <v>0</v>
      </c>
      <c r="IL139" s="140" t="n">
        <v>0</v>
      </c>
      <c r="IM139" s="140" t="n">
        <v>0</v>
      </c>
      <c r="IN139" s="140" t="n">
        <v>0</v>
      </c>
      <c r="IO139" s="140" t="n">
        <v>0</v>
      </c>
      <c r="IP139" s="140" t="n">
        <v>0</v>
      </c>
      <c r="IQ139" s="140" t="n">
        <v>0</v>
      </c>
      <c r="IR139" s="140" t="n">
        <v>0</v>
      </c>
      <c r="IS139" s="140" t="n">
        <v>0</v>
      </c>
      <c r="IT139" s="140" t="n">
        <v>0</v>
      </c>
      <c r="IU139" s="140" t="n">
        <v>0</v>
      </c>
      <c r="IV139" s="140" t="n">
        <v>0</v>
      </c>
      <c r="IW139" s="140" t="n">
        <v>0</v>
      </c>
      <c r="IX139" s="140" t="n">
        <v>0</v>
      </c>
      <c r="IY139" s="140" t="n">
        <v>0</v>
      </c>
      <c r="IZ139" s="140" t="n">
        <v>0</v>
      </c>
      <c r="JA139" s="140" t="n">
        <v>0</v>
      </c>
      <c r="JB139" s="140" t="n">
        <v>0</v>
      </c>
      <c r="JC139" s="140" t="n">
        <v>0</v>
      </c>
      <c r="JD139" s="140" t="n">
        <v>0</v>
      </c>
      <c r="JE139" s="140" t="n">
        <v>0</v>
      </c>
      <c r="JF139" s="140" t="n">
        <v>0</v>
      </c>
      <c r="JG139" s="140" t="n">
        <v>0</v>
      </c>
      <c r="JH139" s="140" t="n">
        <v>0</v>
      </c>
      <c r="JI139" s="140" t="n">
        <v>0</v>
      </c>
      <c r="JJ139" s="140" t="n">
        <v>0</v>
      </c>
      <c r="JK139" s="140" t="n">
        <v>0</v>
      </c>
      <c r="JL139" s="140" t="n">
        <v>0</v>
      </c>
      <c r="JM139" s="140" t="n">
        <v>0</v>
      </c>
      <c r="JN139" s="140" t="n">
        <v>0</v>
      </c>
      <c r="JO139" s="140" t="n">
        <v>0</v>
      </c>
      <c r="JP139" s="140" t="n">
        <v>0</v>
      </c>
    </row>
    <row r="140" customFormat="false" ht="14.9" hidden="false" customHeight="false" outlineLevel="0" collapsed="false">
      <c r="A140" s="76"/>
      <c r="B140" s="76"/>
      <c r="C140" s="76"/>
      <c r="D140" s="76"/>
      <c r="E140" s="76" t="s">
        <v>174</v>
      </c>
      <c r="F140" s="141" t="n">
        <v>0</v>
      </c>
      <c r="G140" s="141" t="n">
        <v>8455</v>
      </c>
      <c r="H140" s="141" t="n">
        <v>33000</v>
      </c>
      <c r="I140" s="141" t="n">
        <v>0</v>
      </c>
      <c r="J140" s="141" t="n">
        <v>31260</v>
      </c>
      <c r="K140" s="141" t="n">
        <v>25250</v>
      </c>
      <c r="L140" s="141" t="n">
        <v>0</v>
      </c>
      <c r="M140" s="141" t="n">
        <v>0</v>
      </c>
      <c r="N140" s="141" t="n">
        <v>17615</v>
      </c>
      <c r="O140" s="141" t="n">
        <v>32960</v>
      </c>
      <c r="P140" s="141" t="n">
        <v>0</v>
      </c>
      <c r="Q140" s="141" t="n">
        <v>0</v>
      </c>
      <c r="R140" s="141" t="n">
        <v>0</v>
      </c>
      <c r="S140" s="141" t="n">
        <v>0</v>
      </c>
      <c r="T140" s="141"/>
      <c r="U140" s="141" t="n">
        <v>27000</v>
      </c>
      <c r="V140" s="141"/>
      <c r="W140" s="141" t="n">
        <v>40170</v>
      </c>
      <c r="X140" s="141"/>
      <c r="Y140" s="141" t="n">
        <v>0</v>
      </c>
      <c r="Z140" s="141" t="n">
        <v>0</v>
      </c>
      <c r="AA140" s="141" t="n">
        <v>21000</v>
      </c>
      <c r="AB140" s="141" t="n">
        <v>0</v>
      </c>
      <c r="AC140" s="141" t="n">
        <v>0</v>
      </c>
      <c r="AD140" s="141" t="n">
        <v>0</v>
      </c>
      <c r="AE140" s="141" t="n">
        <v>0</v>
      </c>
      <c r="AF140" s="141" t="n">
        <v>0</v>
      </c>
      <c r="AG140" s="141" t="n">
        <v>0</v>
      </c>
      <c r="AH140" s="141" t="n">
        <v>0</v>
      </c>
      <c r="AI140" s="141" t="n">
        <v>0</v>
      </c>
      <c r="AJ140" s="141" t="n">
        <v>0</v>
      </c>
      <c r="AK140" s="141" t="n">
        <v>0</v>
      </c>
      <c r="AL140" s="141" t="n">
        <v>0</v>
      </c>
      <c r="AM140" s="141" t="n">
        <v>0</v>
      </c>
      <c r="AN140" s="141" t="n">
        <v>0</v>
      </c>
      <c r="AO140" s="141" t="n">
        <v>0</v>
      </c>
      <c r="AP140" s="141" t="n">
        <v>27000</v>
      </c>
      <c r="AQ140" s="141" t="n">
        <v>0</v>
      </c>
      <c r="AR140" s="141" t="n">
        <v>0</v>
      </c>
      <c r="AS140" s="141" t="n">
        <v>0</v>
      </c>
      <c r="AT140" s="141" t="n">
        <v>0</v>
      </c>
      <c r="AU140" s="141" t="n">
        <v>0</v>
      </c>
      <c r="AV140" s="141" t="n">
        <v>18000</v>
      </c>
      <c r="AW140" s="141" t="n">
        <v>0</v>
      </c>
      <c r="AX140" s="141" t="n">
        <v>0</v>
      </c>
      <c r="AY140" s="141" t="n">
        <v>0</v>
      </c>
      <c r="AZ140" s="141" t="n">
        <v>0</v>
      </c>
      <c r="BA140" s="141" t="n">
        <v>0</v>
      </c>
      <c r="BB140" s="141" t="n">
        <v>45000</v>
      </c>
      <c r="BC140" s="141" t="n">
        <v>0</v>
      </c>
      <c r="BD140" s="141" t="n">
        <v>0</v>
      </c>
      <c r="BE140" s="141" t="n">
        <v>0</v>
      </c>
      <c r="BF140" s="141" t="n">
        <v>35020</v>
      </c>
      <c r="BG140" s="141" t="n">
        <v>26500</v>
      </c>
      <c r="BH140" s="141" t="n">
        <v>0</v>
      </c>
      <c r="BI140" s="141" t="n">
        <v>0</v>
      </c>
      <c r="BJ140" s="141" t="n">
        <v>0</v>
      </c>
      <c r="BK140" s="141" t="n">
        <v>0</v>
      </c>
      <c r="BL140" s="141" t="n">
        <v>0</v>
      </c>
      <c r="BM140" s="141" t="n">
        <v>0</v>
      </c>
      <c r="BN140" s="141" t="n">
        <v>30000</v>
      </c>
      <c r="BO140" s="141" t="n">
        <v>0</v>
      </c>
      <c r="BP140" s="141" t="n">
        <v>25000</v>
      </c>
      <c r="BQ140" s="141" t="n">
        <v>0</v>
      </c>
      <c r="BR140" s="141" t="n">
        <v>0</v>
      </c>
      <c r="BS140" s="141" t="n">
        <v>0</v>
      </c>
      <c r="BT140" s="141" t="n">
        <v>7000</v>
      </c>
      <c r="BU140" s="141" t="n">
        <v>0</v>
      </c>
      <c r="BV140" s="141" t="n">
        <v>0</v>
      </c>
      <c r="BW140" s="141" t="n">
        <v>20000</v>
      </c>
      <c r="BX140" s="141" t="n">
        <v>0</v>
      </c>
      <c r="BY140" s="141" t="n">
        <v>0</v>
      </c>
      <c r="BZ140" s="141" t="n">
        <v>0</v>
      </c>
      <c r="CA140" s="141" t="n">
        <v>40500</v>
      </c>
      <c r="CB140" s="141" t="n">
        <v>0</v>
      </c>
      <c r="CC140" s="141" t="n">
        <v>0</v>
      </c>
      <c r="CD140" s="141" t="n">
        <v>0</v>
      </c>
      <c r="CE140" s="141" t="n">
        <v>45200</v>
      </c>
      <c r="CF140" s="141" t="n">
        <v>0</v>
      </c>
      <c r="CG140" s="141" t="n">
        <v>13400</v>
      </c>
      <c r="CH140" s="141" t="n">
        <v>0</v>
      </c>
      <c r="CI140" s="141" t="n">
        <v>31000</v>
      </c>
      <c r="CJ140" s="141" t="n">
        <v>19000</v>
      </c>
      <c r="CK140" s="141" t="n">
        <v>39200</v>
      </c>
      <c r="CL140" s="141"/>
      <c r="CM140" s="141" t="n">
        <v>0</v>
      </c>
      <c r="CN140" s="141" t="n">
        <v>0</v>
      </c>
      <c r="CO140" s="141" t="n">
        <v>0</v>
      </c>
      <c r="CP140" s="141" t="n">
        <v>0</v>
      </c>
      <c r="CQ140" s="141" t="n">
        <v>0</v>
      </c>
      <c r="CR140" s="141" t="n">
        <v>0</v>
      </c>
      <c r="CS140" s="141" t="n">
        <v>24800</v>
      </c>
      <c r="CT140" s="141" t="n">
        <v>0</v>
      </c>
      <c r="CU140" s="141" t="n">
        <v>29000</v>
      </c>
      <c r="CV140" s="141" t="n">
        <v>0</v>
      </c>
      <c r="CW140" s="141" t="n">
        <v>0</v>
      </c>
      <c r="CX140" s="141" t="n">
        <v>0</v>
      </c>
      <c r="CY140" s="141" t="n">
        <v>0</v>
      </c>
      <c r="CZ140" s="141" t="n">
        <v>0</v>
      </c>
      <c r="DA140" s="141" t="n">
        <v>21000</v>
      </c>
      <c r="DB140" s="141" t="n">
        <v>0</v>
      </c>
      <c r="DC140" s="141" t="n">
        <v>19200</v>
      </c>
      <c r="DD140" s="141" t="n">
        <v>0</v>
      </c>
      <c r="DE140" s="141" t="n">
        <v>0</v>
      </c>
      <c r="DF140" s="141" t="n">
        <v>0</v>
      </c>
      <c r="DG140" s="141" t="n">
        <v>0</v>
      </c>
      <c r="DH140" s="141" t="n">
        <v>0</v>
      </c>
      <c r="DI140" s="141" t="n">
        <v>0</v>
      </c>
      <c r="DJ140" s="141" t="n">
        <v>0</v>
      </c>
      <c r="DK140" s="141" t="n">
        <v>0</v>
      </c>
      <c r="DL140" s="141" t="n">
        <v>21000</v>
      </c>
      <c r="DM140" s="141" t="n">
        <v>0</v>
      </c>
      <c r="DN140" s="141" t="n">
        <v>0</v>
      </c>
      <c r="DO140" s="141" t="n">
        <v>0</v>
      </c>
      <c r="DP140" s="141"/>
      <c r="DQ140" s="141" t="n">
        <v>0</v>
      </c>
      <c r="DR140" s="141" t="n">
        <v>0</v>
      </c>
      <c r="DS140" s="141" t="n">
        <v>0</v>
      </c>
      <c r="DT140" s="141" t="n">
        <v>0</v>
      </c>
      <c r="DU140" s="141" t="n">
        <v>0</v>
      </c>
      <c r="DV140" s="141" t="n">
        <v>0</v>
      </c>
      <c r="DW140" s="141"/>
      <c r="DX140" s="141" t="n">
        <v>34000</v>
      </c>
      <c r="DY140" s="141" t="n">
        <v>0</v>
      </c>
      <c r="DZ140" s="141" t="n">
        <v>0</v>
      </c>
      <c r="EA140" s="141" t="n">
        <v>33000</v>
      </c>
      <c r="EB140" s="141" t="n">
        <v>44000</v>
      </c>
      <c r="EC140" s="141" t="n">
        <v>0</v>
      </c>
      <c r="ED140" s="141" t="n">
        <v>24000</v>
      </c>
      <c r="EE140" s="141" t="n">
        <v>0</v>
      </c>
      <c r="EF140" s="141" t="n">
        <v>18100</v>
      </c>
      <c r="EG140" s="141" t="n">
        <v>0</v>
      </c>
      <c r="EH140" s="0"/>
      <c r="EI140" s="109" t="n">
        <f aca="false">ROUND(SUM(F140:EG140),5)</f>
        <v>926630</v>
      </c>
      <c r="EM140" s="140" t="n">
        <v>0</v>
      </c>
      <c r="EN140" s="140" t="n">
        <v>0</v>
      </c>
      <c r="EO140" s="140" t="n">
        <v>0</v>
      </c>
      <c r="EP140" s="140" t="n">
        <v>0</v>
      </c>
      <c r="EQ140" s="140" t="n">
        <v>0</v>
      </c>
      <c r="ER140" s="140" t="n">
        <v>0</v>
      </c>
      <c r="ES140" s="140" t="n">
        <v>0</v>
      </c>
      <c r="ET140" s="140" t="n">
        <v>0</v>
      </c>
      <c r="EU140" s="140" t="n">
        <v>0</v>
      </c>
      <c r="EV140" s="140" t="n">
        <v>0</v>
      </c>
      <c r="EW140" s="140" t="n">
        <v>0</v>
      </c>
      <c r="EX140" s="140" t="n">
        <v>0</v>
      </c>
      <c r="EY140" s="140" t="n">
        <v>0</v>
      </c>
      <c r="EZ140" s="140" t="n">
        <v>0</v>
      </c>
      <c r="FA140" s="140" t="n">
        <v>0</v>
      </c>
      <c r="FB140" s="140" t="n">
        <v>0</v>
      </c>
      <c r="FC140" s="140" t="n">
        <v>0</v>
      </c>
      <c r="FD140" s="140" t="n">
        <v>0</v>
      </c>
      <c r="FE140" s="140" t="n">
        <v>0</v>
      </c>
      <c r="FF140" s="140" t="n">
        <v>0</v>
      </c>
      <c r="FG140" s="140" t="n">
        <v>0</v>
      </c>
      <c r="FH140" s="140" t="n">
        <v>0</v>
      </c>
      <c r="FI140" s="140" t="n">
        <v>0</v>
      </c>
      <c r="FJ140" s="140" t="n">
        <v>0</v>
      </c>
      <c r="FK140" s="140" t="n">
        <v>0</v>
      </c>
      <c r="FL140" s="140" t="n">
        <v>0</v>
      </c>
      <c r="FM140" s="140" t="n">
        <v>0</v>
      </c>
      <c r="FN140" s="140" t="n">
        <v>0</v>
      </c>
      <c r="FO140" s="140" t="n">
        <v>0</v>
      </c>
      <c r="FP140" s="140" t="n">
        <v>0</v>
      </c>
      <c r="FQ140" s="140" t="n">
        <v>0</v>
      </c>
      <c r="FR140" s="140" t="n">
        <v>0</v>
      </c>
      <c r="FS140" s="140" t="n">
        <v>0</v>
      </c>
      <c r="FT140" s="140" t="n">
        <v>0</v>
      </c>
      <c r="FU140" s="140" t="n">
        <v>0</v>
      </c>
      <c r="FV140" s="140" t="n">
        <v>0</v>
      </c>
      <c r="FW140" s="140" t="n">
        <v>0</v>
      </c>
      <c r="FX140" s="140" t="n">
        <v>0</v>
      </c>
      <c r="FY140" s="140" t="n">
        <v>0</v>
      </c>
      <c r="FZ140" s="140" t="n">
        <v>0</v>
      </c>
      <c r="GA140" s="140" t="n">
        <v>0</v>
      </c>
      <c r="GB140" s="140" t="n">
        <v>0</v>
      </c>
      <c r="GC140" s="140" t="n">
        <v>0</v>
      </c>
      <c r="GD140" s="140" t="n">
        <v>0</v>
      </c>
      <c r="GE140" s="140" t="n">
        <v>0</v>
      </c>
      <c r="GF140" s="140" t="n">
        <v>0</v>
      </c>
      <c r="GG140" s="140" t="n">
        <v>0</v>
      </c>
      <c r="GH140" s="140" t="n">
        <v>0</v>
      </c>
      <c r="GI140" s="140" t="n">
        <v>0</v>
      </c>
      <c r="GJ140" s="140" t="n">
        <v>0</v>
      </c>
      <c r="GK140" s="140" t="n">
        <v>0</v>
      </c>
      <c r="GL140" s="140" t="n">
        <v>0</v>
      </c>
      <c r="GM140" s="140" t="n">
        <v>0</v>
      </c>
      <c r="GN140" s="140" t="n">
        <v>0</v>
      </c>
      <c r="GO140" s="140" t="n">
        <v>0</v>
      </c>
      <c r="GP140" s="140" t="n">
        <v>0</v>
      </c>
      <c r="GQ140" s="140" t="n">
        <v>0</v>
      </c>
      <c r="GR140" s="140" t="n">
        <v>0</v>
      </c>
      <c r="GS140" s="140" t="n">
        <v>0</v>
      </c>
      <c r="GT140" s="140" t="n">
        <v>0</v>
      </c>
      <c r="GU140" s="140" t="n">
        <v>0</v>
      </c>
      <c r="GV140" s="140" t="n">
        <v>0</v>
      </c>
      <c r="GW140" s="140" t="n">
        <v>0</v>
      </c>
      <c r="GX140" s="140" t="n">
        <v>0</v>
      </c>
      <c r="GY140" s="140" t="n">
        <v>0</v>
      </c>
      <c r="GZ140" s="140" t="n">
        <v>0</v>
      </c>
      <c r="HA140" s="140" t="n">
        <v>0</v>
      </c>
      <c r="HB140" s="140" t="n">
        <v>0</v>
      </c>
      <c r="HC140" s="140" t="n">
        <v>0</v>
      </c>
      <c r="HD140" s="140" t="n">
        <v>0</v>
      </c>
      <c r="HE140" s="140" t="n">
        <v>0</v>
      </c>
      <c r="HF140" s="140" t="n">
        <v>0</v>
      </c>
      <c r="HG140" s="140" t="n">
        <v>0</v>
      </c>
      <c r="HH140" s="140" t="n">
        <v>0</v>
      </c>
      <c r="HI140" s="140" t="n">
        <v>0</v>
      </c>
      <c r="HJ140" s="140" t="n">
        <v>0</v>
      </c>
      <c r="HK140" s="140" t="n">
        <v>0</v>
      </c>
      <c r="HL140" s="140" t="n">
        <v>0</v>
      </c>
      <c r="HM140" s="140" t="n">
        <v>0</v>
      </c>
      <c r="HN140" s="140" t="n">
        <v>0</v>
      </c>
      <c r="HO140" s="140" t="n">
        <v>0</v>
      </c>
      <c r="HP140" s="140" t="n">
        <v>0</v>
      </c>
      <c r="HQ140" s="140" t="n">
        <v>0</v>
      </c>
      <c r="HR140" s="140" t="n">
        <v>0</v>
      </c>
      <c r="HS140" s="140" t="n">
        <v>0</v>
      </c>
      <c r="HT140" s="140" t="n">
        <v>0</v>
      </c>
      <c r="HU140" s="140" t="n">
        <v>0</v>
      </c>
      <c r="HV140" s="140" t="n">
        <v>0</v>
      </c>
      <c r="HW140" s="140" t="n">
        <v>0</v>
      </c>
      <c r="HX140" s="140" t="n">
        <v>0</v>
      </c>
      <c r="HY140" s="140" t="n">
        <v>0</v>
      </c>
      <c r="HZ140" s="140" t="n">
        <v>0</v>
      </c>
      <c r="IA140" s="140" t="n">
        <v>0</v>
      </c>
      <c r="IB140" s="140" t="n">
        <v>0</v>
      </c>
      <c r="IC140" s="140" t="n">
        <v>0</v>
      </c>
      <c r="ID140" s="140" t="n">
        <v>0</v>
      </c>
      <c r="IE140" s="140" t="n">
        <v>0</v>
      </c>
      <c r="IF140" s="140" t="n">
        <v>0</v>
      </c>
      <c r="IG140" s="140" t="n">
        <v>0</v>
      </c>
      <c r="IH140" s="140" t="n">
        <v>0</v>
      </c>
      <c r="II140" s="140" t="n">
        <v>0</v>
      </c>
      <c r="IJ140" s="140" t="n">
        <v>0</v>
      </c>
      <c r="IK140" s="140" t="n">
        <v>0</v>
      </c>
      <c r="IL140" s="140" t="n">
        <v>0</v>
      </c>
      <c r="IM140" s="140" t="n">
        <v>0</v>
      </c>
      <c r="IN140" s="140" t="n">
        <v>0</v>
      </c>
      <c r="IO140" s="140" t="n">
        <v>0</v>
      </c>
      <c r="IP140" s="140" t="n">
        <v>0</v>
      </c>
      <c r="IQ140" s="140" t="n">
        <v>0</v>
      </c>
      <c r="IR140" s="140" t="n">
        <v>0</v>
      </c>
      <c r="IS140" s="140" t="n">
        <v>0</v>
      </c>
      <c r="IT140" s="140" t="n">
        <v>0</v>
      </c>
      <c r="IU140" s="140" t="n">
        <v>0</v>
      </c>
      <c r="IV140" s="140" t="n">
        <v>0</v>
      </c>
      <c r="IW140" s="140" t="n">
        <v>0</v>
      </c>
      <c r="IX140" s="140" t="n">
        <v>0</v>
      </c>
      <c r="IY140" s="140" t="n">
        <v>0</v>
      </c>
      <c r="IZ140" s="140" t="n">
        <v>0</v>
      </c>
      <c r="JA140" s="140" t="n">
        <v>0</v>
      </c>
      <c r="JB140" s="140" t="n">
        <v>0</v>
      </c>
      <c r="JC140" s="140" t="n">
        <v>0</v>
      </c>
      <c r="JD140" s="140" t="n">
        <v>0</v>
      </c>
      <c r="JE140" s="140" t="n">
        <v>0</v>
      </c>
      <c r="JF140" s="140" t="n">
        <v>0</v>
      </c>
      <c r="JG140" s="140" t="n">
        <v>0</v>
      </c>
      <c r="JH140" s="140" t="n">
        <v>0</v>
      </c>
      <c r="JI140" s="140" t="n">
        <v>0</v>
      </c>
      <c r="JJ140" s="140" t="n">
        <v>0</v>
      </c>
      <c r="JK140" s="140" t="n">
        <v>0</v>
      </c>
      <c r="JL140" s="140" t="n">
        <v>0</v>
      </c>
      <c r="JM140" s="140" t="n">
        <v>0</v>
      </c>
      <c r="JN140" s="140" t="n">
        <v>0</v>
      </c>
      <c r="JO140" s="140" t="n">
        <v>0</v>
      </c>
      <c r="JP140" s="140" t="n">
        <v>0</v>
      </c>
    </row>
    <row r="141" customFormat="false" ht="14.9" hidden="false" customHeight="false" outlineLevel="0" collapsed="false">
      <c r="A141" s="76"/>
      <c r="B141" s="76"/>
      <c r="C141" s="76"/>
      <c r="D141" s="76"/>
      <c r="E141" s="76" t="s">
        <v>175</v>
      </c>
      <c r="F141" s="141" t="n">
        <v>0</v>
      </c>
      <c r="G141" s="141" t="n">
        <v>0</v>
      </c>
      <c r="H141" s="141" t="n">
        <v>0</v>
      </c>
      <c r="I141" s="141" t="n">
        <v>0</v>
      </c>
      <c r="J141" s="141" t="n">
        <v>0</v>
      </c>
      <c r="K141" s="141" t="n">
        <v>0</v>
      </c>
      <c r="L141" s="141" t="n">
        <v>0</v>
      </c>
      <c r="M141" s="141" t="n">
        <v>0</v>
      </c>
      <c r="N141" s="141" t="n">
        <v>0</v>
      </c>
      <c r="O141" s="141" t="n">
        <v>0</v>
      </c>
      <c r="P141" s="141" t="n">
        <v>0</v>
      </c>
      <c r="Q141" s="141" t="n">
        <v>0</v>
      </c>
      <c r="R141" s="141" t="n">
        <v>0</v>
      </c>
      <c r="S141" s="141" t="n">
        <v>0</v>
      </c>
      <c r="T141" s="141"/>
      <c r="U141" s="141" t="n">
        <v>0</v>
      </c>
      <c r="V141" s="141"/>
      <c r="W141" s="141" t="n">
        <v>0</v>
      </c>
      <c r="X141" s="141"/>
      <c r="Y141" s="141" t="n">
        <v>0</v>
      </c>
      <c r="Z141" s="141" t="n">
        <v>0</v>
      </c>
      <c r="AA141" s="141" t="n">
        <v>0</v>
      </c>
      <c r="AB141" s="141" t="n">
        <v>0</v>
      </c>
      <c r="AC141" s="141" t="n">
        <v>0</v>
      </c>
      <c r="AD141" s="141" t="n">
        <v>0</v>
      </c>
      <c r="AE141" s="141" t="n">
        <v>0</v>
      </c>
      <c r="AF141" s="141" t="n">
        <v>0</v>
      </c>
      <c r="AG141" s="141" t="n">
        <v>0</v>
      </c>
      <c r="AH141" s="141" t="n">
        <v>0</v>
      </c>
      <c r="AI141" s="141" t="n">
        <v>0</v>
      </c>
      <c r="AJ141" s="141" t="n">
        <v>0</v>
      </c>
      <c r="AK141" s="141" t="n">
        <v>0</v>
      </c>
      <c r="AL141" s="141" t="n">
        <v>0</v>
      </c>
      <c r="AM141" s="141" t="n">
        <v>0</v>
      </c>
      <c r="AN141" s="141" t="n">
        <v>0</v>
      </c>
      <c r="AO141" s="141" t="n">
        <v>0</v>
      </c>
      <c r="AP141" s="141" t="n">
        <v>0</v>
      </c>
      <c r="AQ141" s="141" t="n">
        <v>0</v>
      </c>
      <c r="AR141" s="141" t="n">
        <v>0</v>
      </c>
      <c r="AS141" s="141" t="n">
        <v>0</v>
      </c>
      <c r="AT141" s="141" t="n">
        <v>0</v>
      </c>
      <c r="AU141" s="141" t="n">
        <v>0</v>
      </c>
      <c r="AV141" s="141" t="n">
        <v>0</v>
      </c>
      <c r="AW141" s="141" t="n">
        <v>0</v>
      </c>
      <c r="AX141" s="141" t="n">
        <v>0</v>
      </c>
      <c r="AY141" s="141" t="n">
        <v>0</v>
      </c>
      <c r="AZ141" s="141" t="n">
        <v>0</v>
      </c>
      <c r="BA141" s="141" t="n">
        <v>0</v>
      </c>
      <c r="BB141" s="141" t="n">
        <v>0</v>
      </c>
      <c r="BC141" s="141" t="n">
        <v>0</v>
      </c>
      <c r="BD141" s="141" t="n">
        <v>0</v>
      </c>
      <c r="BE141" s="141" t="n">
        <v>0</v>
      </c>
      <c r="BF141" s="141" t="n">
        <v>0</v>
      </c>
      <c r="BG141" s="141" t="n">
        <v>0</v>
      </c>
      <c r="BH141" s="141" t="n">
        <v>0</v>
      </c>
      <c r="BI141" s="141" t="n">
        <v>0</v>
      </c>
      <c r="BJ141" s="141" t="n">
        <v>0</v>
      </c>
      <c r="BK141" s="141" t="n">
        <v>0</v>
      </c>
      <c r="BL141" s="141" t="n">
        <v>0</v>
      </c>
      <c r="BM141" s="141" t="n">
        <v>0</v>
      </c>
      <c r="BN141" s="141" t="n">
        <v>1E-005</v>
      </c>
      <c r="BO141" s="141" t="n">
        <v>0</v>
      </c>
      <c r="BP141" s="141" t="n">
        <v>0</v>
      </c>
      <c r="BQ141" s="141" t="n">
        <v>0</v>
      </c>
      <c r="BR141" s="141" t="n">
        <v>0</v>
      </c>
      <c r="BS141" s="141" t="n">
        <v>0</v>
      </c>
      <c r="BT141" s="141" t="n">
        <v>0</v>
      </c>
      <c r="BU141" s="141" t="n">
        <v>0</v>
      </c>
      <c r="BV141" s="141" t="n">
        <v>0</v>
      </c>
      <c r="BW141" s="141" t="n">
        <v>0</v>
      </c>
      <c r="BX141" s="141" t="n">
        <v>0</v>
      </c>
      <c r="BY141" s="141" t="n">
        <v>0</v>
      </c>
      <c r="BZ141" s="141" t="n">
        <v>0</v>
      </c>
      <c r="CA141" s="141" t="n">
        <v>0</v>
      </c>
      <c r="CB141" s="141" t="n">
        <v>0</v>
      </c>
      <c r="CC141" s="141" t="n">
        <v>0</v>
      </c>
      <c r="CD141" s="141" t="n">
        <v>0</v>
      </c>
      <c r="CE141" s="141" t="n">
        <v>0</v>
      </c>
      <c r="CF141" s="141" t="n">
        <v>0</v>
      </c>
      <c r="CG141" s="141" t="n">
        <v>0</v>
      </c>
      <c r="CH141" s="141" t="n">
        <v>0</v>
      </c>
      <c r="CI141" s="141" t="n">
        <v>51.5</v>
      </c>
      <c r="CJ141" s="141" t="n">
        <v>0</v>
      </c>
      <c r="CK141" s="141" t="n">
        <v>0</v>
      </c>
      <c r="CL141" s="141"/>
      <c r="CM141" s="141" t="n">
        <v>0</v>
      </c>
      <c r="CN141" s="141" t="n">
        <v>0</v>
      </c>
      <c r="CO141" s="141" t="n">
        <v>0</v>
      </c>
      <c r="CP141" s="141" t="n">
        <v>0</v>
      </c>
      <c r="CQ141" s="141" t="n">
        <v>0</v>
      </c>
      <c r="CR141" s="141" t="n">
        <v>0</v>
      </c>
      <c r="CS141" s="141" t="n">
        <v>0</v>
      </c>
      <c r="CT141" s="141" t="n">
        <v>0</v>
      </c>
      <c r="CU141" s="141" t="n">
        <v>0</v>
      </c>
      <c r="CV141" s="141" t="n">
        <v>0</v>
      </c>
      <c r="CW141" s="141" t="n">
        <v>0</v>
      </c>
      <c r="CX141" s="141" t="n">
        <v>0</v>
      </c>
      <c r="CY141" s="141" t="n">
        <v>0</v>
      </c>
      <c r="CZ141" s="141" t="n">
        <v>0</v>
      </c>
      <c r="DA141" s="141" t="n">
        <v>0</v>
      </c>
      <c r="DB141" s="141" t="n">
        <v>0</v>
      </c>
      <c r="DC141" s="141" t="n">
        <v>0</v>
      </c>
      <c r="DD141" s="141" t="n">
        <v>0</v>
      </c>
      <c r="DE141" s="141" t="n">
        <v>0</v>
      </c>
      <c r="DF141" s="141" t="n">
        <v>0</v>
      </c>
      <c r="DG141" s="141" t="n">
        <v>0</v>
      </c>
      <c r="DH141" s="141" t="n">
        <v>0</v>
      </c>
      <c r="DI141" s="141" t="n">
        <v>0</v>
      </c>
      <c r="DJ141" s="141" t="n">
        <v>0</v>
      </c>
      <c r="DK141" s="141" t="n">
        <v>0</v>
      </c>
      <c r="DL141" s="141" t="n">
        <v>0</v>
      </c>
      <c r="DM141" s="141" t="n">
        <v>0</v>
      </c>
      <c r="DN141" s="141" t="n">
        <v>0</v>
      </c>
      <c r="DO141" s="141" t="n">
        <v>0</v>
      </c>
      <c r="DP141" s="141"/>
      <c r="DQ141" s="141" t="n">
        <v>0</v>
      </c>
      <c r="DR141" s="141" t="n">
        <v>0</v>
      </c>
      <c r="DS141" s="141" t="n">
        <v>0</v>
      </c>
      <c r="DT141" s="141" t="n">
        <v>0</v>
      </c>
      <c r="DU141" s="141" t="n">
        <v>0</v>
      </c>
      <c r="DV141" s="141" t="n">
        <v>0</v>
      </c>
      <c r="DW141" s="141"/>
      <c r="DX141" s="141" t="n">
        <v>0</v>
      </c>
      <c r="DY141" s="141" t="n">
        <v>0</v>
      </c>
      <c r="DZ141" s="141" t="n">
        <v>0</v>
      </c>
      <c r="EA141" s="141" t="n">
        <v>0</v>
      </c>
      <c r="EB141" s="141" t="n">
        <v>1E-005</v>
      </c>
      <c r="EC141" s="141" t="n">
        <v>0</v>
      </c>
      <c r="ED141" s="141" t="n">
        <v>1E-005</v>
      </c>
      <c r="EE141" s="141" t="n">
        <v>0</v>
      </c>
      <c r="EF141" s="141" t="n">
        <v>0</v>
      </c>
      <c r="EG141" s="141" t="n">
        <v>0</v>
      </c>
      <c r="EH141" s="0"/>
      <c r="EI141" s="109" t="n">
        <f aca="false">ROUND(SUM(F141:EG141),5)</f>
        <v>51.50003</v>
      </c>
      <c r="EM141" s="140" t="n">
        <v>0</v>
      </c>
      <c r="EN141" s="140" t="n">
        <v>0</v>
      </c>
      <c r="EO141" s="140" t="n">
        <v>0</v>
      </c>
      <c r="EP141" s="140" t="n">
        <v>0</v>
      </c>
      <c r="EQ141" s="140" t="n">
        <v>0</v>
      </c>
      <c r="ER141" s="140" t="n">
        <v>0</v>
      </c>
      <c r="ES141" s="140" t="n">
        <v>0</v>
      </c>
      <c r="ET141" s="140" t="n">
        <v>0</v>
      </c>
      <c r="EU141" s="140" t="n">
        <v>0</v>
      </c>
      <c r="EV141" s="140" t="n">
        <v>0</v>
      </c>
      <c r="EW141" s="140" t="n">
        <v>0</v>
      </c>
      <c r="EX141" s="140" t="n">
        <v>0</v>
      </c>
      <c r="EY141" s="140" t="n">
        <v>0</v>
      </c>
      <c r="EZ141" s="140" t="n">
        <v>0</v>
      </c>
      <c r="FA141" s="140" t="n">
        <v>0</v>
      </c>
      <c r="FB141" s="140" t="n">
        <v>0</v>
      </c>
      <c r="FC141" s="140" t="n">
        <v>0</v>
      </c>
      <c r="FD141" s="140" t="n">
        <v>0</v>
      </c>
      <c r="FE141" s="140" t="n">
        <v>0</v>
      </c>
      <c r="FF141" s="140" t="n">
        <v>0</v>
      </c>
      <c r="FG141" s="140" t="n">
        <v>0</v>
      </c>
      <c r="FH141" s="140" t="n">
        <v>0</v>
      </c>
      <c r="FI141" s="140" t="n">
        <v>0</v>
      </c>
      <c r="FJ141" s="140" t="n">
        <v>0</v>
      </c>
      <c r="FK141" s="140" t="n">
        <v>0</v>
      </c>
      <c r="FL141" s="140" t="n">
        <v>0</v>
      </c>
      <c r="FM141" s="140" t="n">
        <v>0</v>
      </c>
      <c r="FN141" s="140" t="n">
        <v>0</v>
      </c>
      <c r="FO141" s="140" t="n">
        <v>0</v>
      </c>
      <c r="FP141" s="140" t="n">
        <v>0</v>
      </c>
      <c r="FQ141" s="140" t="n">
        <v>0</v>
      </c>
      <c r="FR141" s="140" t="n">
        <v>0</v>
      </c>
      <c r="FS141" s="140" t="n">
        <v>0</v>
      </c>
      <c r="FT141" s="140" t="n">
        <v>0</v>
      </c>
      <c r="FU141" s="140" t="n">
        <v>0</v>
      </c>
      <c r="FV141" s="140" t="n">
        <v>0</v>
      </c>
      <c r="FW141" s="140" t="n">
        <v>0</v>
      </c>
      <c r="FX141" s="140" t="n">
        <v>0</v>
      </c>
      <c r="FY141" s="140" t="n">
        <v>0</v>
      </c>
      <c r="FZ141" s="140" t="n">
        <v>0</v>
      </c>
      <c r="GA141" s="140" t="n">
        <v>0</v>
      </c>
      <c r="GB141" s="140" t="n">
        <v>0</v>
      </c>
      <c r="GC141" s="140" t="n">
        <v>0</v>
      </c>
      <c r="GD141" s="140" t="n">
        <v>0</v>
      </c>
      <c r="GE141" s="140" t="n">
        <v>0</v>
      </c>
      <c r="GF141" s="140" t="n">
        <v>0</v>
      </c>
      <c r="GG141" s="140" t="n">
        <v>0</v>
      </c>
      <c r="GH141" s="140" t="n">
        <v>0</v>
      </c>
      <c r="GI141" s="140" t="n">
        <v>0</v>
      </c>
      <c r="GJ141" s="140" t="n">
        <v>0</v>
      </c>
      <c r="GK141" s="140" t="n">
        <v>0</v>
      </c>
      <c r="GL141" s="140" t="n">
        <v>0</v>
      </c>
      <c r="GM141" s="140" t="n">
        <v>0</v>
      </c>
      <c r="GN141" s="140" t="n">
        <v>0</v>
      </c>
      <c r="GO141" s="140" t="n">
        <v>0</v>
      </c>
      <c r="GP141" s="140" t="n">
        <v>0</v>
      </c>
      <c r="GQ141" s="140" t="n">
        <v>0</v>
      </c>
      <c r="GR141" s="140" t="n">
        <v>0</v>
      </c>
      <c r="GS141" s="140" t="n">
        <v>0</v>
      </c>
      <c r="GT141" s="140" t="n">
        <v>0</v>
      </c>
      <c r="GU141" s="140" t="n">
        <v>0</v>
      </c>
      <c r="GV141" s="140" t="n">
        <v>0</v>
      </c>
      <c r="GW141" s="140" t="n">
        <v>0</v>
      </c>
      <c r="GX141" s="140" t="n">
        <v>0</v>
      </c>
      <c r="GY141" s="140" t="n">
        <v>0</v>
      </c>
      <c r="GZ141" s="140" t="n">
        <v>0</v>
      </c>
      <c r="HA141" s="140" t="n">
        <v>0</v>
      </c>
      <c r="HB141" s="140" t="n">
        <v>0</v>
      </c>
      <c r="HC141" s="140" t="n">
        <v>0</v>
      </c>
      <c r="HD141" s="140" t="n">
        <v>0</v>
      </c>
      <c r="HE141" s="140" t="n">
        <v>0</v>
      </c>
      <c r="HF141" s="140" t="n">
        <v>0</v>
      </c>
      <c r="HG141" s="140" t="n">
        <v>0</v>
      </c>
      <c r="HH141" s="140" t="n">
        <v>0</v>
      </c>
      <c r="HI141" s="140" t="n">
        <v>0</v>
      </c>
      <c r="HJ141" s="140" t="n">
        <v>0</v>
      </c>
      <c r="HK141" s="140" t="n">
        <v>0</v>
      </c>
      <c r="HL141" s="140" t="n">
        <v>0</v>
      </c>
      <c r="HM141" s="140" t="n">
        <v>0</v>
      </c>
      <c r="HN141" s="140" t="n">
        <v>0</v>
      </c>
      <c r="HO141" s="140" t="n">
        <v>0</v>
      </c>
      <c r="HP141" s="140" t="n">
        <v>0</v>
      </c>
      <c r="HQ141" s="140" t="n">
        <v>0</v>
      </c>
      <c r="HR141" s="140" t="n">
        <v>0</v>
      </c>
      <c r="HS141" s="140" t="n">
        <v>0</v>
      </c>
      <c r="HT141" s="140" t="n">
        <v>0</v>
      </c>
      <c r="HU141" s="140" t="n">
        <v>0</v>
      </c>
      <c r="HV141" s="140" t="n">
        <v>0</v>
      </c>
      <c r="HW141" s="140" t="n">
        <v>0</v>
      </c>
      <c r="HX141" s="140" t="n">
        <v>0</v>
      </c>
      <c r="HY141" s="140" t="n">
        <v>0</v>
      </c>
      <c r="HZ141" s="140" t="n">
        <v>0</v>
      </c>
      <c r="IA141" s="140" t="n">
        <v>0</v>
      </c>
      <c r="IB141" s="140" t="n">
        <v>0</v>
      </c>
      <c r="IC141" s="140" t="n">
        <v>0</v>
      </c>
      <c r="ID141" s="140" t="n">
        <v>0</v>
      </c>
      <c r="IE141" s="140" t="n">
        <v>0</v>
      </c>
      <c r="IF141" s="140" t="n">
        <v>0</v>
      </c>
      <c r="IG141" s="140" t="n">
        <v>0</v>
      </c>
      <c r="IH141" s="140" t="n">
        <v>0</v>
      </c>
      <c r="II141" s="140" t="n">
        <v>0</v>
      </c>
      <c r="IJ141" s="140" t="n">
        <v>0</v>
      </c>
      <c r="IK141" s="140" t="n">
        <v>0</v>
      </c>
      <c r="IL141" s="140" t="n">
        <v>0</v>
      </c>
      <c r="IM141" s="140" t="n">
        <v>0</v>
      </c>
      <c r="IN141" s="140" t="n">
        <v>0</v>
      </c>
      <c r="IO141" s="140" t="n">
        <v>0</v>
      </c>
      <c r="IP141" s="140" t="n">
        <v>0</v>
      </c>
      <c r="IQ141" s="140" t="n">
        <v>0</v>
      </c>
      <c r="IR141" s="140" t="n">
        <v>0</v>
      </c>
      <c r="IS141" s="140" t="n">
        <v>0</v>
      </c>
      <c r="IT141" s="140" t="n">
        <v>0</v>
      </c>
      <c r="IU141" s="140" t="n">
        <v>0</v>
      </c>
      <c r="IV141" s="140" t="n">
        <v>0</v>
      </c>
      <c r="IW141" s="140" t="n">
        <v>0</v>
      </c>
      <c r="IX141" s="140" t="n">
        <v>0</v>
      </c>
      <c r="IY141" s="140" t="n">
        <v>0</v>
      </c>
      <c r="IZ141" s="140" t="n">
        <v>0</v>
      </c>
      <c r="JA141" s="140" t="n">
        <v>0</v>
      </c>
      <c r="JB141" s="140" t="n">
        <v>0</v>
      </c>
      <c r="JC141" s="140" t="n">
        <v>0</v>
      </c>
      <c r="JD141" s="140" t="n">
        <v>0</v>
      </c>
      <c r="JE141" s="140" t="n">
        <v>0</v>
      </c>
      <c r="JF141" s="140" t="n">
        <v>0</v>
      </c>
      <c r="JG141" s="140" t="n">
        <v>0</v>
      </c>
      <c r="JH141" s="140" t="n">
        <v>0</v>
      </c>
      <c r="JI141" s="140" t="n">
        <v>0</v>
      </c>
      <c r="JJ141" s="140" t="n">
        <v>0</v>
      </c>
      <c r="JK141" s="140" t="n">
        <v>0</v>
      </c>
      <c r="JL141" s="140" t="n">
        <v>0</v>
      </c>
      <c r="JM141" s="140" t="n">
        <v>0</v>
      </c>
      <c r="JN141" s="140" t="n">
        <v>0</v>
      </c>
      <c r="JO141" s="140" t="n">
        <v>0</v>
      </c>
      <c r="JP141" s="140" t="n">
        <v>0</v>
      </c>
    </row>
    <row r="142" customFormat="false" ht="14.9" hidden="false" customHeight="false" outlineLevel="0" collapsed="false">
      <c r="A142" s="76"/>
      <c r="B142" s="76"/>
      <c r="C142" s="76"/>
      <c r="D142" s="76"/>
      <c r="E142" s="76" t="s">
        <v>176</v>
      </c>
      <c r="F142" s="141" t="n">
        <v>0</v>
      </c>
      <c r="G142" s="141" t="n">
        <v>0</v>
      </c>
      <c r="H142" s="141" t="n">
        <v>0</v>
      </c>
      <c r="I142" s="141" t="n">
        <v>0</v>
      </c>
      <c r="J142" s="141" t="n">
        <v>30.9</v>
      </c>
      <c r="K142" s="141" t="n">
        <v>0</v>
      </c>
      <c r="L142" s="141" t="n">
        <v>0</v>
      </c>
      <c r="M142" s="141" t="n">
        <v>0</v>
      </c>
      <c r="N142" s="141" t="n">
        <v>3000</v>
      </c>
      <c r="O142" s="141" t="n">
        <v>0</v>
      </c>
      <c r="P142" s="141" t="n">
        <v>0</v>
      </c>
      <c r="Q142" s="141" t="n">
        <v>0</v>
      </c>
      <c r="R142" s="141" t="n">
        <v>0</v>
      </c>
      <c r="S142" s="141" t="n">
        <v>0</v>
      </c>
      <c r="T142" s="141"/>
      <c r="U142" s="141" t="n">
        <v>1500</v>
      </c>
      <c r="V142" s="141"/>
      <c r="W142" s="141" t="n">
        <v>3124.4638</v>
      </c>
      <c r="X142" s="141"/>
      <c r="Y142" s="141" t="n">
        <v>0</v>
      </c>
      <c r="Z142" s="141" t="n">
        <v>0</v>
      </c>
      <c r="AA142" s="141" t="n">
        <v>684.95</v>
      </c>
      <c r="AB142" s="141" t="n">
        <v>0</v>
      </c>
      <c r="AC142" s="141" t="n">
        <v>0</v>
      </c>
      <c r="AD142" s="141" t="n">
        <v>0</v>
      </c>
      <c r="AE142" s="141" t="n">
        <v>0</v>
      </c>
      <c r="AF142" s="141" t="n">
        <v>0</v>
      </c>
      <c r="AG142" s="141" t="n">
        <v>0</v>
      </c>
      <c r="AH142" s="141" t="n">
        <v>0</v>
      </c>
      <c r="AI142" s="141" t="n">
        <v>0</v>
      </c>
      <c r="AJ142" s="141" t="n">
        <v>0</v>
      </c>
      <c r="AK142" s="141" t="n">
        <v>0</v>
      </c>
      <c r="AL142" s="141" t="n">
        <v>0</v>
      </c>
      <c r="AM142" s="141" t="n">
        <v>0</v>
      </c>
      <c r="AN142" s="141" t="n">
        <v>0</v>
      </c>
      <c r="AO142" s="141" t="n">
        <v>0</v>
      </c>
      <c r="AP142" s="141" t="n">
        <v>46.35</v>
      </c>
      <c r="AQ142" s="141" t="n">
        <v>0</v>
      </c>
      <c r="AR142" s="141" t="n">
        <v>0</v>
      </c>
      <c r="AS142" s="141" t="n">
        <v>0</v>
      </c>
      <c r="AT142" s="141" t="n">
        <v>0</v>
      </c>
      <c r="AU142" s="141" t="n">
        <v>0</v>
      </c>
      <c r="AV142" s="141" t="n">
        <v>0</v>
      </c>
      <c r="AW142" s="141" t="n">
        <v>0</v>
      </c>
      <c r="AX142" s="141" t="n">
        <v>0</v>
      </c>
      <c r="AY142" s="141" t="n">
        <v>0</v>
      </c>
      <c r="AZ142" s="141" t="n">
        <v>0</v>
      </c>
      <c r="BA142" s="141" t="n">
        <v>0</v>
      </c>
      <c r="BB142" s="141" t="n">
        <v>15314.8228</v>
      </c>
      <c r="BC142" s="141" t="n">
        <v>0</v>
      </c>
      <c r="BD142" s="141" t="n">
        <v>0</v>
      </c>
      <c r="BE142" s="141" t="n">
        <v>0</v>
      </c>
      <c r="BF142" s="141" t="n">
        <v>0</v>
      </c>
      <c r="BG142" s="141" t="n">
        <v>0</v>
      </c>
      <c r="BH142" s="141" t="n">
        <v>0</v>
      </c>
      <c r="BI142" s="141" t="n">
        <v>0</v>
      </c>
      <c r="BJ142" s="141" t="n">
        <v>0</v>
      </c>
      <c r="BK142" s="141" t="n">
        <v>0</v>
      </c>
      <c r="BL142" s="141" t="n">
        <v>0</v>
      </c>
      <c r="BM142" s="141" t="n">
        <v>0</v>
      </c>
      <c r="BN142" s="141" t="n">
        <v>0</v>
      </c>
      <c r="BO142" s="141" t="n">
        <v>0</v>
      </c>
      <c r="BP142" s="141" t="n">
        <v>0</v>
      </c>
      <c r="BQ142" s="141" t="n">
        <v>0</v>
      </c>
      <c r="BR142" s="141" t="n">
        <v>0</v>
      </c>
      <c r="BS142" s="141" t="n">
        <v>0</v>
      </c>
      <c r="BT142" s="141" t="n">
        <v>0</v>
      </c>
      <c r="BU142" s="141" t="n">
        <v>0</v>
      </c>
      <c r="BV142" s="141" t="n">
        <v>0</v>
      </c>
      <c r="BW142" s="141" t="n">
        <v>0</v>
      </c>
      <c r="BX142" s="141" t="n">
        <v>0</v>
      </c>
      <c r="BY142" s="141" t="n">
        <v>0</v>
      </c>
      <c r="BZ142" s="141" t="n">
        <v>0</v>
      </c>
      <c r="CA142" s="141" t="n">
        <v>0</v>
      </c>
      <c r="CB142" s="141" t="n">
        <v>0</v>
      </c>
      <c r="CC142" s="141" t="n">
        <v>0</v>
      </c>
      <c r="CD142" s="141" t="n">
        <v>0</v>
      </c>
      <c r="CE142" s="141" t="n">
        <v>15449.7528</v>
      </c>
      <c r="CF142" s="141" t="n">
        <v>0</v>
      </c>
      <c r="CG142" s="141" t="n">
        <v>0</v>
      </c>
      <c r="CH142" s="141" t="n">
        <v>0</v>
      </c>
      <c r="CI142" s="141" t="n">
        <v>0</v>
      </c>
      <c r="CJ142" s="141" t="n">
        <v>0</v>
      </c>
      <c r="CK142" s="141" t="n">
        <v>4372.8856</v>
      </c>
      <c r="CL142" s="141"/>
      <c r="CM142" s="141" t="n">
        <v>0</v>
      </c>
      <c r="CN142" s="141" t="n">
        <v>0</v>
      </c>
      <c r="CO142" s="141" t="n">
        <v>0</v>
      </c>
      <c r="CP142" s="141" t="n">
        <v>0</v>
      </c>
      <c r="CQ142" s="141" t="n">
        <v>0</v>
      </c>
      <c r="CR142" s="141" t="n">
        <v>0</v>
      </c>
      <c r="CS142" s="141" t="n">
        <v>7413.7443</v>
      </c>
      <c r="CT142" s="141" t="n">
        <v>0</v>
      </c>
      <c r="CU142" s="141" t="n">
        <v>0</v>
      </c>
      <c r="CV142" s="141" t="n">
        <v>0</v>
      </c>
      <c r="CW142" s="141" t="n">
        <v>0</v>
      </c>
      <c r="CX142" s="141" t="n">
        <v>0</v>
      </c>
      <c r="CY142" s="141" t="n">
        <v>0</v>
      </c>
      <c r="CZ142" s="141" t="n">
        <v>0</v>
      </c>
      <c r="DA142" s="141" t="n">
        <v>0</v>
      </c>
      <c r="DB142" s="141" t="n">
        <v>0</v>
      </c>
      <c r="DC142" s="141" t="n">
        <v>0</v>
      </c>
      <c r="DD142" s="141" t="n">
        <v>0</v>
      </c>
      <c r="DE142" s="141" t="n">
        <v>0</v>
      </c>
      <c r="DF142" s="141" t="n">
        <v>0</v>
      </c>
      <c r="DG142" s="141" t="n">
        <v>0</v>
      </c>
      <c r="DH142" s="141" t="n">
        <v>0</v>
      </c>
      <c r="DI142" s="141" t="n">
        <v>0</v>
      </c>
      <c r="DJ142" s="141" t="n">
        <v>0</v>
      </c>
      <c r="DK142" s="141" t="n">
        <v>0</v>
      </c>
      <c r="DL142" s="141" t="n">
        <v>0</v>
      </c>
      <c r="DM142" s="141" t="n">
        <v>0</v>
      </c>
      <c r="DN142" s="141" t="n">
        <v>0</v>
      </c>
      <c r="DO142" s="141" t="n">
        <v>0</v>
      </c>
      <c r="DP142" s="141"/>
      <c r="DQ142" s="141" t="n">
        <v>0</v>
      </c>
      <c r="DR142" s="141" t="n">
        <v>0</v>
      </c>
      <c r="DS142" s="141" t="n">
        <v>0</v>
      </c>
      <c r="DT142" s="141" t="n">
        <v>0</v>
      </c>
      <c r="DU142" s="141" t="n">
        <v>0</v>
      </c>
      <c r="DV142" s="141" t="n">
        <v>0</v>
      </c>
      <c r="DW142" s="141"/>
      <c r="DX142" s="141" t="n">
        <v>12520.7315</v>
      </c>
      <c r="DY142" s="141" t="n">
        <v>0</v>
      </c>
      <c r="DZ142" s="141" t="n">
        <v>0</v>
      </c>
      <c r="EA142" s="141" t="n">
        <v>7950.4155</v>
      </c>
      <c r="EB142" s="141" t="n">
        <v>7268.0096</v>
      </c>
      <c r="EC142" s="141" t="n">
        <v>0</v>
      </c>
      <c r="ED142" s="141" t="n">
        <v>5118.3275</v>
      </c>
      <c r="EE142" s="141" t="n">
        <v>0</v>
      </c>
      <c r="EF142" s="141" t="n">
        <v>0</v>
      </c>
      <c r="EG142" s="141" t="n">
        <v>0</v>
      </c>
      <c r="EH142" s="0"/>
      <c r="EI142" s="109" t="n">
        <f aca="false">ROUND(SUM(F142:EG142),5)</f>
        <v>83795.3534</v>
      </c>
      <c r="EM142" s="140" t="n">
        <v>0</v>
      </c>
      <c r="EN142" s="140" t="n">
        <v>0</v>
      </c>
      <c r="EO142" s="140" t="n">
        <v>0</v>
      </c>
      <c r="EP142" s="140" t="n">
        <v>0</v>
      </c>
      <c r="EQ142" s="140" t="n">
        <v>0</v>
      </c>
      <c r="ER142" s="140" t="n">
        <v>0</v>
      </c>
      <c r="ES142" s="140" t="n">
        <v>0</v>
      </c>
      <c r="ET142" s="140" t="n">
        <v>0</v>
      </c>
      <c r="EU142" s="140" t="n">
        <v>0</v>
      </c>
      <c r="EV142" s="140" t="n">
        <v>0</v>
      </c>
      <c r="EW142" s="140" t="n">
        <v>0</v>
      </c>
      <c r="EX142" s="140" t="n">
        <v>0</v>
      </c>
      <c r="EY142" s="140" t="n">
        <v>0</v>
      </c>
      <c r="EZ142" s="140" t="n">
        <v>0</v>
      </c>
      <c r="FA142" s="140" t="n">
        <v>0</v>
      </c>
      <c r="FB142" s="140" t="n">
        <v>0</v>
      </c>
      <c r="FC142" s="140" t="n">
        <v>0</v>
      </c>
      <c r="FD142" s="140" t="n">
        <v>0</v>
      </c>
      <c r="FE142" s="140" t="n">
        <v>0</v>
      </c>
      <c r="FF142" s="140" t="n">
        <v>0</v>
      </c>
      <c r="FG142" s="140" t="n">
        <v>0</v>
      </c>
      <c r="FH142" s="140" t="n">
        <v>0</v>
      </c>
      <c r="FI142" s="140" t="n">
        <v>0</v>
      </c>
      <c r="FJ142" s="140" t="n">
        <v>0</v>
      </c>
      <c r="FK142" s="140" t="n">
        <v>0</v>
      </c>
      <c r="FL142" s="140" t="n">
        <v>0</v>
      </c>
      <c r="FM142" s="140" t="n">
        <v>0</v>
      </c>
      <c r="FN142" s="140" t="n">
        <v>0</v>
      </c>
      <c r="FO142" s="140" t="n">
        <v>0</v>
      </c>
      <c r="FP142" s="140" t="n">
        <v>0</v>
      </c>
      <c r="FQ142" s="140" t="n">
        <v>0</v>
      </c>
      <c r="FR142" s="140" t="n">
        <v>0</v>
      </c>
      <c r="FS142" s="140" t="n">
        <v>0</v>
      </c>
      <c r="FT142" s="140" t="n">
        <v>0</v>
      </c>
      <c r="FU142" s="140" t="n">
        <v>0</v>
      </c>
      <c r="FV142" s="140" t="n">
        <v>0</v>
      </c>
      <c r="FW142" s="140" t="n">
        <v>0</v>
      </c>
      <c r="FX142" s="140" t="n">
        <v>0</v>
      </c>
      <c r="FY142" s="140" t="n">
        <v>0</v>
      </c>
      <c r="FZ142" s="140" t="n">
        <v>0</v>
      </c>
      <c r="GA142" s="140" t="n">
        <v>0</v>
      </c>
      <c r="GB142" s="140" t="n">
        <v>0</v>
      </c>
      <c r="GC142" s="140" t="n">
        <v>0</v>
      </c>
      <c r="GD142" s="140" t="n">
        <v>0</v>
      </c>
      <c r="GE142" s="140" t="n">
        <v>0</v>
      </c>
      <c r="GF142" s="140" t="n">
        <v>0</v>
      </c>
      <c r="GG142" s="140" t="n">
        <v>0</v>
      </c>
      <c r="GH142" s="140" t="n">
        <v>0</v>
      </c>
      <c r="GI142" s="140" t="n">
        <v>0</v>
      </c>
      <c r="GJ142" s="140" t="n">
        <v>0</v>
      </c>
      <c r="GK142" s="140" t="n">
        <v>0</v>
      </c>
      <c r="GL142" s="140" t="n">
        <v>0</v>
      </c>
      <c r="GM142" s="140" t="n">
        <v>0</v>
      </c>
      <c r="GN142" s="140" t="n">
        <v>0</v>
      </c>
      <c r="GO142" s="140" t="n">
        <v>0</v>
      </c>
      <c r="GP142" s="140" t="n">
        <v>0</v>
      </c>
      <c r="GQ142" s="140" t="n">
        <v>0</v>
      </c>
      <c r="GR142" s="140" t="n">
        <v>0</v>
      </c>
      <c r="GS142" s="140" t="n">
        <v>0</v>
      </c>
      <c r="GT142" s="140" t="n">
        <v>0</v>
      </c>
      <c r="GU142" s="140" t="n">
        <v>0</v>
      </c>
      <c r="GV142" s="140" t="n">
        <v>0</v>
      </c>
      <c r="GW142" s="140" t="n">
        <v>0</v>
      </c>
      <c r="GX142" s="140" t="n">
        <v>0</v>
      </c>
      <c r="GY142" s="140" t="n">
        <v>0</v>
      </c>
      <c r="GZ142" s="140" t="n">
        <v>0</v>
      </c>
      <c r="HA142" s="140" t="n">
        <v>0</v>
      </c>
      <c r="HB142" s="140" t="n">
        <v>0</v>
      </c>
      <c r="HC142" s="140" t="n">
        <v>0</v>
      </c>
      <c r="HD142" s="140" t="n">
        <v>0</v>
      </c>
      <c r="HE142" s="140" t="n">
        <v>0</v>
      </c>
      <c r="HF142" s="140" t="n">
        <v>0</v>
      </c>
      <c r="HG142" s="140" t="n">
        <v>0</v>
      </c>
      <c r="HH142" s="140" t="n">
        <v>0</v>
      </c>
      <c r="HI142" s="140" t="n">
        <v>0</v>
      </c>
      <c r="HJ142" s="140" t="n">
        <v>0</v>
      </c>
      <c r="HK142" s="140" t="n">
        <v>0</v>
      </c>
      <c r="HL142" s="140" t="n">
        <v>0</v>
      </c>
      <c r="HM142" s="140" t="n">
        <v>0</v>
      </c>
      <c r="HN142" s="140" t="n">
        <v>0</v>
      </c>
      <c r="HO142" s="140" t="n">
        <v>0</v>
      </c>
      <c r="HP142" s="140" t="n">
        <v>0</v>
      </c>
      <c r="HQ142" s="140" t="n">
        <v>0</v>
      </c>
      <c r="HR142" s="140" t="n">
        <v>0</v>
      </c>
      <c r="HS142" s="140" t="n">
        <v>0</v>
      </c>
      <c r="HT142" s="140" t="n">
        <v>0</v>
      </c>
      <c r="HU142" s="140" t="n">
        <v>0</v>
      </c>
      <c r="HV142" s="140" t="n">
        <v>0</v>
      </c>
      <c r="HW142" s="140" t="n">
        <v>0</v>
      </c>
      <c r="HX142" s="140" t="n">
        <v>0</v>
      </c>
      <c r="HY142" s="140" t="n">
        <v>0</v>
      </c>
      <c r="HZ142" s="140" t="n">
        <v>0</v>
      </c>
      <c r="IA142" s="140" t="n">
        <v>0</v>
      </c>
      <c r="IB142" s="140" t="n">
        <v>0</v>
      </c>
      <c r="IC142" s="140" t="n">
        <v>0</v>
      </c>
      <c r="ID142" s="140" t="n">
        <v>0</v>
      </c>
      <c r="IE142" s="140" t="n">
        <v>0</v>
      </c>
      <c r="IF142" s="140" t="n">
        <v>0</v>
      </c>
      <c r="IG142" s="140" t="n">
        <v>0</v>
      </c>
      <c r="IH142" s="140" t="n">
        <v>0</v>
      </c>
      <c r="II142" s="140" t="n">
        <v>0</v>
      </c>
      <c r="IJ142" s="140" t="n">
        <v>0</v>
      </c>
      <c r="IK142" s="140" t="n">
        <v>0</v>
      </c>
      <c r="IL142" s="140" t="n">
        <v>0</v>
      </c>
      <c r="IM142" s="140" t="n">
        <v>0</v>
      </c>
      <c r="IN142" s="140" t="n">
        <v>0</v>
      </c>
      <c r="IO142" s="140" t="n">
        <v>0</v>
      </c>
      <c r="IP142" s="140" t="n">
        <v>0</v>
      </c>
      <c r="IQ142" s="140" t="n">
        <v>0</v>
      </c>
      <c r="IR142" s="140" t="n">
        <v>0</v>
      </c>
      <c r="IS142" s="140" t="n">
        <v>0</v>
      </c>
      <c r="IT142" s="140" t="n">
        <v>0</v>
      </c>
      <c r="IU142" s="140" t="n">
        <v>0</v>
      </c>
      <c r="IV142" s="140" t="n">
        <v>0</v>
      </c>
      <c r="IW142" s="140" t="n">
        <v>0</v>
      </c>
      <c r="IX142" s="140" t="n">
        <v>0</v>
      </c>
      <c r="IY142" s="140" t="n">
        <v>0</v>
      </c>
      <c r="IZ142" s="140" t="n">
        <v>0</v>
      </c>
      <c r="JA142" s="140" t="n">
        <v>0</v>
      </c>
      <c r="JB142" s="140" t="n">
        <v>0</v>
      </c>
      <c r="JC142" s="140" t="n">
        <v>0</v>
      </c>
      <c r="JD142" s="140" t="n">
        <v>0</v>
      </c>
      <c r="JE142" s="140" t="n">
        <v>0</v>
      </c>
      <c r="JF142" s="140" t="n">
        <v>0</v>
      </c>
      <c r="JG142" s="140" t="n">
        <v>0</v>
      </c>
      <c r="JH142" s="140" t="n">
        <v>0</v>
      </c>
      <c r="JI142" s="140" t="n">
        <v>0</v>
      </c>
      <c r="JJ142" s="140" t="n">
        <v>0</v>
      </c>
      <c r="JK142" s="140" t="n">
        <v>0</v>
      </c>
      <c r="JL142" s="140" t="n">
        <v>0</v>
      </c>
      <c r="JM142" s="140" t="n">
        <v>0</v>
      </c>
      <c r="JN142" s="140" t="n">
        <v>0</v>
      </c>
      <c r="JO142" s="140" t="n">
        <v>0</v>
      </c>
      <c r="JP142" s="140" t="n">
        <v>0</v>
      </c>
    </row>
    <row r="143" customFormat="false" ht="14.9" hidden="false" customHeight="false" outlineLevel="0" collapsed="false">
      <c r="A143" s="76"/>
      <c r="B143" s="76"/>
      <c r="C143" s="76"/>
      <c r="D143" s="76"/>
      <c r="E143" s="76" t="s">
        <v>177</v>
      </c>
      <c r="F143" s="141" t="n">
        <v>0</v>
      </c>
      <c r="G143" s="141" t="n">
        <v>0</v>
      </c>
      <c r="H143" s="141" t="n">
        <v>0</v>
      </c>
      <c r="I143" s="141" t="n">
        <v>0</v>
      </c>
      <c r="J143" s="141" t="n">
        <v>0</v>
      </c>
      <c r="K143" s="141" t="n">
        <v>0</v>
      </c>
      <c r="L143" s="141" t="n">
        <v>0</v>
      </c>
      <c r="M143" s="141" t="n">
        <v>0</v>
      </c>
      <c r="N143" s="141" t="n">
        <v>1200</v>
      </c>
      <c r="O143" s="141" t="n">
        <v>0</v>
      </c>
      <c r="P143" s="141" t="n">
        <v>0</v>
      </c>
      <c r="Q143" s="141" t="n">
        <v>0</v>
      </c>
      <c r="R143" s="141" t="n">
        <v>0</v>
      </c>
      <c r="S143" s="141" t="n">
        <v>0</v>
      </c>
      <c r="T143" s="141"/>
      <c r="U143" s="141" t="n">
        <v>0</v>
      </c>
      <c r="V143" s="141"/>
      <c r="W143" s="141" t="n">
        <v>0</v>
      </c>
      <c r="X143" s="141"/>
      <c r="Y143" s="141" t="n">
        <v>0</v>
      </c>
      <c r="Z143" s="141" t="n">
        <v>0</v>
      </c>
      <c r="AA143" s="141" t="n">
        <v>0</v>
      </c>
      <c r="AB143" s="141" t="n">
        <v>0</v>
      </c>
      <c r="AC143" s="141" t="n">
        <v>0</v>
      </c>
      <c r="AD143" s="141" t="n">
        <v>0</v>
      </c>
      <c r="AE143" s="141" t="n">
        <v>0</v>
      </c>
      <c r="AF143" s="141" t="n">
        <v>0</v>
      </c>
      <c r="AG143" s="141" t="n">
        <v>0</v>
      </c>
      <c r="AH143" s="141" t="n">
        <v>0</v>
      </c>
      <c r="AI143" s="141" t="n">
        <v>0</v>
      </c>
      <c r="AJ143" s="141" t="n">
        <v>0</v>
      </c>
      <c r="AK143" s="141" t="n">
        <v>0</v>
      </c>
      <c r="AL143" s="141" t="n">
        <v>0</v>
      </c>
      <c r="AM143" s="141" t="n">
        <v>0</v>
      </c>
      <c r="AN143" s="141" t="n">
        <v>0</v>
      </c>
      <c r="AO143" s="141" t="n">
        <v>0</v>
      </c>
      <c r="AP143" s="141" t="n">
        <v>0</v>
      </c>
      <c r="AQ143" s="141" t="n">
        <v>0</v>
      </c>
      <c r="AR143" s="141" t="n">
        <v>0</v>
      </c>
      <c r="AS143" s="141" t="n">
        <v>0</v>
      </c>
      <c r="AT143" s="141" t="n">
        <v>0</v>
      </c>
      <c r="AU143" s="141" t="n">
        <v>0</v>
      </c>
      <c r="AV143" s="141" t="n">
        <v>0</v>
      </c>
      <c r="AW143" s="141" t="n">
        <v>0</v>
      </c>
      <c r="AX143" s="141" t="n">
        <v>0</v>
      </c>
      <c r="AY143" s="141" t="n">
        <v>0</v>
      </c>
      <c r="AZ143" s="141" t="n">
        <v>0</v>
      </c>
      <c r="BA143" s="141" t="n">
        <v>0</v>
      </c>
      <c r="BB143" s="141" t="n">
        <v>24881.1332</v>
      </c>
      <c r="BC143" s="141" t="n">
        <v>0</v>
      </c>
      <c r="BD143" s="141" t="n">
        <v>0</v>
      </c>
      <c r="BE143" s="141" t="n">
        <v>0</v>
      </c>
      <c r="BF143" s="141" t="n">
        <v>23969.7171</v>
      </c>
      <c r="BG143" s="141" t="n">
        <v>0</v>
      </c>
      <c r="BH143" s="141" t="n">
        <v>0</v>
      </c>
      <c r="BI143" s="141" t="n">
        <v>0</v>
      </c>
      <c r="BJ143" s="141" t="n">
        <v>0</v>
      </c>
      <c r="BK143" s="141" t="n">
        <v>0</v>
      </c>
      <c r="BL143" s="141" t="n">
        <v>0</v>
      </c>
      <c r="BM143" s="141" t="n">
        <v>0</v>
      </c>
      <c r="BN143" s="141" t="n">
        <v>0</v>
      </c>
      <c r="BO143" s="141" t="n">
        <v>0</v>
      </c>
      <c r="BP143" s="141" t="n">
        <v>0</v>
      </c>
      <c r="BQ143" s="141" t="n">
        <v>0</v>
      </c>
      <c r="BR143" s="141" t="n">
        <v>0</v>
      </c>
      <c r="BS143" s="141" t="n">
        <v>0</v>
      </c>
      <c r="BT143" s="141" t="n">
        <v>0</v>
      </c>
      <c r="BU143" s="141" t="n">
        <v>0</v>
      </c>
      <c r="BV143" s="141" t="n">
        <v>0</v>
      </c>
      <c r="BW143" s="141" t="n">
        <v>0</v>
      </c>
      <c r="BX143" s="141" t="n">
        <v>0</v>
      </c>
      <c r="BY143" s="141" t="n">
        <v>0</v>
      </c>
      <c r="BZ143" s="141" t="n">
        <v>0</v>
      </c>
      <c r="CA143" s="141" t="n">
        <v>0</v>
      </c>
      <c r="CB143" s="141" t="n">
        <v>0</v>
      </c>
      <c r="CC143" s="141" t="n">
        <v>0</v>
      </c>
      <c r="CD143" s="141" t="n">
        <v>0</v>
      </c>
      <c r="CE143" s="141" t="n">
        <v>15442.996</v>
      </c>
      <c r="CF143" s="141" t="n">
        <v>0</v>
      </c>
      <c r="CG143" s="141" t="n">
        <v>0</v>
      </c>
      <c r="CH143" s="141" t="n">
        <v>0</v>
      </c>
      <c r="CI143" s="141" t="n">
        <v>0</v>
      </c>
      <c r="CJ143" s="141" t="n">
        <v>0</v>
      </c>
      <c r="CK143" s="141" t="n">
        <v>0</v>
      </c>
      <c r="CL143" s="141"/>
      <c r="CM143" s="141" t="n">
        <v>0</v>
      </c>
      <c r="CN143" s="141" t="n">
        <v>0</v>
      </c>
      <c r="CO143" s="141" t="n">
        <v>0</v>
      </c>
      <c r="CP143" s="141" t="n">
        <v>0</v>
      </c>
      <c r="CQ143" s="141" t="n">
        <v>0</v>
      </c>
      <c r="CR143" s="141" t="n">
        <v>0</v>
      </c>
      <c r="CS143" s="141" t="n">
        <v>0</v>
      </c>
      <c r="CT143" s="141" t="n">
        <v>0</v>
      </c>
      <c r="CU143" s="141" t="n">
        <v>0</v>
      </c>
      <c r="CV143" s="141" t="n">
        <v>0</v>
      </c>
      <c r="CW143" s="141" t="n">
        <v>0</v>
      </c>
      <c r="CX143" s="141" t="n">
        <v>0</v>
      </c>
      <c r="CY143" s="141" t="n">
        <v>0</v>
      </c>
      <c r="CZ143" s="141" t="n">
        <v>0</v>
      </c>
      <c r="DA143" s="141" t="n">
        <v>0</v>
      </c>
      <c r="DB143" s="141" t="n">
        <v>0</v>
      </c>
      <c r="DC143" s="141" t="n">
        <v>0</v>
      </c>
      <c r="DD143" s="141" t="n">
        <v>0</v>
      </c>
      <c r="DE143" s="141" t="n">
        <v>0</v>
      </c>
      <c r="DF143" s="141" t="n">
        <v>0</v>
      </c>
      <c r="DG143" s="141" t="n">
        <v>0</v>
      </c>
      <c r="DH143" s="141" t="n">
        <v>0</v>
      </c>
      <c r="DI143" s="141" t="n">
        <v>0</v>
      </c>
      <c r="DJ143" s="141" t="n">
        <v>0</v>
      </c>
      <c r="DK143" s="141" t="n">
        <v>0</v>
      </c>
      <c r="DL143" s="141" t="n">
        <v>0</v>
      </c>
      <c r="DM143" s="141" t="n">
        <v>0</v>
      </c>
      <c r="DN143" s="141" t="n">
        <v>0</v>
      </c>
      <c r="DO143" s="141" t="n">
        <v>0</v>
      </c>
      <c r="DP143" s="141"/>
      <c r="DQ143" s="141" t="n">
        <v>0</v>
      </c>
      <c r="DR143" s="141" t="n">
        <v>0</v>
      </c>
      <c r="DS143" s="141" t="n">
        <v>0</v>
      </c>
      <c r="DT143" s="141" t="n">
        <v>0</v>
      </c>
      <c r="DU143" s="141" t="n">
        <v>0</v>
      </c>
      <c r="DV143" s="141" t="n">
        <v>0</v>
      </c>
      <c r="DW143" s="141"/>
      <c r="DX143" s="141" t="n">
        <v>0</v>
      </c>
      <c r="DY143" s="141" t="n">
        <v>0</v>
      </c>
      <c r="DZ143" s="141" t="n">
        <v>0</v>
      </c>
      <c r="EA143" s="141" t="n">
        <v>0</v>
      </c>
      <c r="EB143" s="141" t="n">
        <v>0</v>
      </c>
      <c r="EC143" s="141" t="n">
        <v>0</v>
      </c>
      <c r="ED143" s="141" t="n">
        <v>0</v>
      </c>
      <c r="EE143" s="141" t="n">
        <v>0</v>
      </c>
      <c r="EF143" s="141" t="n">
        <v>0</v>
      </c>
      <c r="EG143" s="141" t="n">
        <v>0</v>
      </c>
      <c r="EH143" s="0"/>
      <c r="EI143" s="109" t="n">
        <f aca="false">ROUND(SUM(F143:EG143),5)</f>
        <v>65493.8463</v>
      </c>
      <c r="EM143" s="140" t="n">
        <v>0</v>
      </c>
      <c r="EN143" s="140" t="n">
        <v>0</v>
      </c>
      <c r="EO143" s="140" t="n">
        <v>0</v>
      </c>
      <c r="EP143" s="140" t="n">
        <v>0</v>
      </c>
      <c r="EQ143" s="140" t="n">
        <v>0</v>
      </c>
      <c r="ER143" s="140" t="n">
        <v>0</v>
      </c>
      <c r="ES143" s="140" t="n">
        <v>0</v>
      </c>
      <c r="ET143" s="140" t="n">
        <v>0</v>
      </c>
      <c r="EU143" s="140" t="n">
        <v>0</v>
      </c>
      <c r="EV143" s="140" t="n">
        <v>0</v>
      </c>
      <c r="EW143" s="140" t="n">
        <v>0</v>
      </c>
      <c r="EX143" s="140" t="n">
        <v>0</v>
      </c>
      <c r="EY143" s="140" t="n">
        <v>0</v>
      </c>
      <c r="EZ143" s="140" t="n">
        <v>0</v>
      </c>
      <c r="FA143" s="140" t="n">
        <v>0</v>
      </c>
      <c r="FB143" s="140" t="n">
        <v>0</v>
      </c>
      <c r="FC143" s="140" t="n">
        <v>0</v>
      </c>
      <c r="FD143" s="140" t="n">
        <v>0</v>
      </c>
      <c r="FE143" s="140" t="n">
        <v>0</v>
      </c>
      <c r="FF143" s="140" t="n">
        <v>0</v>
      </c>
      <c r="FG143" s="140" t="n">
        <v>0</v>
      </c>
      <c r="FH143" s="140" t="n">
        <v>0</v>
      </c>
      <c r="FI143" s="140" t="n">
        <v>0</v>
      </c>
      <c r="FJ143" s="140" t="n">
        <v>0</v>
      </c>
      <c r="FK143" s="140" t="n">
        <v>0</v>
      </c>
      <c r="FL143" s="140" t="n">
        <v>0</v>
      </c>
      <c r="FM143" s="140" t="n">
        <v>0</v>
      </c>
      <c r="FN143" s="140" t="n">
        <v>0</v>
      </c>
      <c r="FO143" s="140" t="n">
        <v>0</v>
      </c>
      <c r="FP143" s="140" t="n">
        <v>0</v>
      </c>
      <c r="FQ143" s="140" t="n">
        <v>0</v>
      </c>
      <c r="FR143" s="140" t="n">
        <v>0</v>
      </c>
      <c r="FS143" s="140" t="n">
        <v>0</v>
      </c>
      <c r="FT143" s="140" t="n">
        <v>0</v>
      </c>
      <c r="FU143" s="140" t="n">
        <v>0</v>
      </c>
      <c r="FV143" s="140" t="n">
        <v>0</v>
      </c>
      <c r="FW143" s="140" t="n">
        <v>0</v>
      </c>
      <c r="FX143" s="140" t="n">
        <v>0</v>
      </c>
      <c r="FY143" s="140" t="n">
        <v>0</v>
      </c>
      <c r="FZ143" s="140" t="n">
        <v>0</v>
      </c>
      <c r="GA143" s="140" t="n">
        <v>0</v>
      </c>
      <c r="GB143" s="140" t="n">
        <v>0</v>
      </c>
      <c r="GC143" s="140" t="n">
        <v>0</v>
      </c>
      <c r="GD143" s="140" t="n">
        <v>0</v>
      </c>
      <c r="GE143" s="140" t="n">
        <v>0</v>
      </c>
      <c r="GF143" s="140" t="n">
        <v>0</v>
      </c>
      <c r="GG143" s="140" t="n">
        <v>0</v>
      </c>
      <c r="GH143" s="140" t="n">
        <v>0</v>
      </c>
      <c r="GI143" s="140" t="n">
        <v>0</v>
      </c>
      <c r="GJ143" s="140" t="n">
        <v>0</v>
      </c>
      <c r="GK143" s="140" t="n">
        <v>0</v>
      </c>
      <c r="GL143" s="140" t="n">
        <v>0</v>
      </c>
      <c r="GM143" s="140" t="n">
        <v>0</v>
      </c>
      <c r="GN143" s="140" t="n">
        <v>0</v>
      </c>
      <c r="GO143" s="140" t="n">
        <v>0</v>
      </c>
      <c r="GP143" s="140" t="n">
        <v>0</v>
      </c>
      <c r="GQ143" s="140" t="n">
        <v>0</v>
      </c>
      <c r="GR143" s="140" t="n">
        <v>0</v>
      </c>
      <c r="GS143" s="140" t="n">
        <v>0</v>
      </c>
      <c r="GT143" s="140" t="n">
        <v>0</v>
      </c>
      <c r="GU143" s="140" t="n">
        <v>0</v>
      </c>
      <c r="GV143" s="140" t="n">
        <v>0</v>
      </c>
      <c r="GW143" s="140" t="n">
        <v>0</v>
      </c>
      <c r="GX143" s="140" t="n">
        <v>0</v>
      </c>
      <c r="GY143" s="140" t="n">
        <v>0</v>
      </c>
      <c r="GZ143" s="140" t="n">
        <v>0</v>
      </c>
      <c r="HA143" s="140" t="n">
        <v>0</v>
      </c>
      <c r="HB143" s="140" t="n">
        <v>0</v>
      </c>
      <c r="HC143" s="140" t="n">
        <v>0</v>
      </c>
      <c r="HD143" s="140" t="n">
        <v>0</v>
      </c>
      <c r="HE143" s="140" t="n">
        <v>0</v>
      </c>
      <c r="HF143" s="140" t="n">
        <v>0</v>
      </c>
      <c r="HG143" s="140" t="n">
        <v>0</v>
      </c>
      <c r="HH143" s="140" t="n">
        <v>0</v>
      </c>
      <c r="HI143" s="140" t="n">
        <v>0</v>
      </c>
      <c r="HJ143" s="140" t="n">
        <v>0</v>
      </c>
      <c r="HK143" s="140" t="n">
        <v>0</v>
      </c>
      <c r="HL143" s="140" t="n">
        <v>0</v>
      </c>
      <c r="HM143" s="140" t="n">
        <v>0</v>
      </c>
      <c r="HN143" s="140" t="n">
        <v>0</v>
      </c>
      <c r="HO143" s="140" t="n">
        <v>0</v>
      </c>
      <c r="HP143" s="140" t="n">
        <v>0</v>
      </c>
      <c r="HQ143" s="140" t="n">
        <v>0</v>
      </c>
      <c r="HR143" s="140" t="n">
        <v>0</v>
      </c>
      <c r="HS143" s="140" t="n">
        <v>0</v>
      </c>
      <c r="HT143" s="140" t="n">
        <v>0</v>
      </c>
      <c r="HU143" s="140" t="n">
        <v>0</v>
      </c>
      <c r="HV143" s="140" t="n">
        <v>0</v>
      </c>
      <c r="HW143" s="140" t="n">
        <v>0</v>
      </c>
      <c r="HX143" s="140" t="n">
        <v>0</v>
      </c>
      <c r="HY143" s="140" t="n">
        <v>0</v>
      </c>
      <c r="HZ143" s="140" t="n">
        <v>0</v>
      </c>
      <c r="IA143" s="140" t="n">
        <v>0</v>
      </c>
      <c r="IB143" s="140" t="n">
        <v>0</v>
      </c>
      <c r="IC143" s="140" t="n">
        <v>0</v>
      </c>
      <c r="ID143" s="140" t="n">
        <v>0</v>
      </c>
      <c r="IE143" s="140" t="n">
        <v>0</v>
      </c>
      <c r="IF143" s="140" t="n">
        <v>0</v>
      </c>
      <c r="IG143" s="140" t="n">
        <v>0</v>
      </c>
      <c r="IH143" s="140" t="n">
        <v>0</v>
      </c>
      <c r="II143" s="140" t="n">
        <v>0</v>
      </c>
      <c r="IJ143" s="140" t="n">
        <v>0</v>
      </c>
      <c r="IK143" s="140" t="n">
        <v>0</v>
      </c>
      <c r="IL143" s="140" t="n">
        <v>0</v>
      </c>
      <c r="IM143" s="140" t="n">
        <v>0</v>
      </c>
      <c r="IN143" s="140" t="n">
        <v>0</v>
      </c>
      <c r="IO143" s="140" t="n">
        <v>0</v>
      </c>
      <c r="IP143" s="140" t="n">
        <v>0</v>
      </c>
      <c r="IQ143" s="140" t="n">
        <v>0</v>
      </c>
      <c r="IR143" s="140" t="n">
        <v>0</v>
      </c>
      <c r="IS143" s="140" t="n">
        <v>0</v>
      </c>
      <c r="IT143" s="140" t="n">
        <v>0</v>
      </c>
      <c r="IU143" s="140" t="n">
        <v>0</v>
      </c>
      <c r="IV143" s="140" t="n">
        <v>0</v>
      </c>
      <c r="IW143" s="140" t="n">
        <v>0</v>
      </c>
      <c r="IX143" s="140" t="n">
        <v>0</v>
      </c>
      <c r="IY143" s="140" t="n">
        <v>0</v>
      </c>
      <c r="IZ143" s="140" t="n">
        <v>0</v>
      </c>
      <c r="JA143" s="140" t="n">
        <v>0</v>
      </c>
      <c r="JB143" s="140" t="n">
        <v>0</v>
      </c>
      <c r="JC143" s="140" t="n">
        <v>0</v>
      </c>
      <c r="JD143" s="140" t="n">
        <v>0</v>
      </c>
      <c r="JE143" s="140" t="n">
        <v>0</v>
      </c>
      <c r="JF143" s="140" t="n">
        <v>0</v>
      </c>
      <c r="JG143" s="140" t="n">
        <v>0</v>
      </c>
      <c r="JH143" s="140" t="n">
        <v>0</v>
      </c>
      <c r="JI143" s="140" t="n">
        <v>0</v>
      </c>
      <c r="JJ143" s="140" t="n">
        <v>0</v>
      </c>
      <c r="JK143" s="140" t="n">
        <v>0</v>
      </c>
      <c r="JL143" s="140" t="n">
        <v>0</v>
      </c>
      <c r="JM143" s="140" t="n">
        <v>0</v>
      </c>
      <c r="JN143" s="140" t="n">
        <v>0</v>
      </c>
      <c r="JO143" s="140" t="n">
        <v>0</v>
      </c>
      <c r="JP143" s="140" t="n">
        <v>0</v>
      </c>
    </row>
    <row r="144" customFormat="false" ht="14.9" hidden="false" customHeight="false" outlineLevel="0" collapsed="false">
      <c r="A144" s="76"/>
      <c r="B144" s="76"/>
      <c r="C144" s="76"/>
      <c r="D144" s="76"/>
      <c r="E144" s="76" t="s">
        <v>178</v>
      </c>
      <c r="F144" s="141"/>
      <c r="G144" s="141"/>
      <c r="H144" s="141"/>
      <c r="I144" s="141"/>
      <c r="J144" s="141"/>
      <c r="K144" s="141"/>
      <c r="L144" s="141"/>
      <c r="M144" s="141"/>
      <c r="N144" s="141"/>
      <c r="O144" s="141"/>
      <c r="P144" s="141"/>
      <c r="Q144" s="141"/>
      <c r="R144" s="141"/>
      <c r="S144" s="141"/>
      <c r="T144" s="141"/>
      <c r="U144" s="141"/>
      <c r="V144" s="141"/>
      <c r="W144" s="141"/>
      <c r="X144" s="141"/>
      <c r="Y144" s="141"/>
      <c r="Z144" s="141"/>
      <c r="AA144" s="141"/>
      <c r="AB144" s="141"/>
      <c r="AC144" s="141"/>
      <c r="AD144" s="141"/>
      <c r="AE144" s="141"/>
      <c r="AF144" s="141"/>
      <c r="AG144" s="141"/>
      <c r="AH144" s="141"/>
      <c r="AI144" s="141"/>
      <c r="AJ144" s="141"/>
      <c r="AK144" s="141"/>
      <c r="AL144" s="141"/>
      <c r="AM144" s="141"/>
      <c r="AN144" s="141"/>
      <c r="AO144" s="141"/>
      <c r="AP144" s="141"/>
      <c r="AQ144" s="141"/>
      <c r="AR144" s="141"/>
      <c r="AS144" s="141"/>
      <c r="AT144" s="141"/>
      <c r="AU144" s="141"/>
      <c r="AV144" s="141"/>
      <c r="AW144" s="141"/>
      <c r="AX144" s="141"/>
      <c r="AY144" s="141"/>
      <c r="AZ144" s="141"/>
      <c r="BA144" s="141"/>
      <c r="BB144" s="141"/>
      <c r="BC144" s="141"/>
      <c r="BD144" s="141"/>
      <c r="BE144" s="141"/>
      <c r="BF144" s="141"/>
      <c r="BG144" s="141"/>
      <c r="BH144" s="141"/>
      <c r="BI144" s="141"/>
      <c r="BJ144" s="141"/>
      <c r="BK144" s="141"/>
      <c r="BL144" s="141"/>
      <c r="BM144" s="141"/>
      <c r="BN144" s="141"/>
      <c r="BO144" s="141"/>
      <c r="BP144" s="141"/>
      <c r="BQ144" s="141"/>
      <c r="BR144" s="141"/>
      <c r="BS144" s="141"/>
      <c r="BT144" s="141"/>
      <c r="BU144" s="141"/>
      <c r="BV144" s="141"/>
      <c r="BW144" s="141"/>
      <c r="BX144" s="141"/>
      <c r="BY144" s="141"/>
      <c r="BZ144" s="141"/>
      <c r="CA144" s="141"/>
      <c r="CB144" s="141"/>
      <c r="CC144" s="141"/>
      <c r="CD144" s="141"/>
      <c r="CE144" s="141"/>
      <c r="CF144" s="141"/>
      <c r="CG144" s="141"/>
      <c r="CH144" s="141"/>
      <c r="CI144" s="141"/>
      <c r="CJ144" s="141"/>
      <c r="CK144" s="141"/>
      <c r="CL144" s="141"/>
      <c r="CM144" s="141"/>
      <c r="CN144" s="141"/>
      <c r="CO144" s="141"/>
      <c r="CP144" s="141"/>
      <c r="CQ144" s="141"/>
      <c r="CR144" s="141"/>
      <c r="CS144" s="141"/>
      <c r="CT144" s="141"/>
      <c r="CU144" s="141"/>
      <c r="CV144" s="141"/>
      <c r="CW144" s="141"/>
      <c r="CX144" s="141"/>
      <c r="CY144" s="141"/>
      <c r="CZ144" s="141"/>
      <c r="DA144" s="141"/>
      <c r="DB144" s="141"/>
      <c r="DC144" s="141"/>
      <c r="DD144" s="141"/>
      <c r="DE144" s="141"/>
      <c r="DF144" s="141"/>
      <c r="DG144" s="141"/>
      <c r="DH144" s="141"/>
      <c r="DI144" s="141"/>
      <c r="DJ144" s="141"/>
      <c r="DK144" s="141"/>
      <c r="DL144" s="141"/>
      <c r="DM144" s="141"/>
      <c r="DN144" s="141"/>
      <c r="DO144" s="141"/>
      <c r="DP144" s="141"/>
      <c r="DQ144" s="141"/>
      <c r="DR144" s="141"/>
      <c r="DS144" s="141"/>
      <c r="DT144" s="141"/>
      <c r="DU144" s="141"/>
      <c r="DV144" s="141"/>
      <c r="DW144" s="141"/>
      <c r="DX144" s="141"/>
      <c r="DY144" s="141"/>
      <c r="DZ144" s="141"/>
      <c r="EA144" s="141"/>
      <c r="EB144" s="141"/>
      <c r="EC144" s="141"/>
      <c r="ED144" s="141"/>
      <c r="EE144" s="141"/>
      <c r="EF144" s="141"/>
      <c r="EG144" s="141"/>
      <c r="EH144" s="0"/>
      <c r="EI144" s="109" t="n">
        <f aca="false">ROUND(SUM(F144:EG144),5)</f>
        <v>0</v>
      </c>
      <c r="EM144" s="140" t="n">
        <v>0</v>
      </c>
      <c r="EN144" s="140" t="n">
        <v>0</v>
      </c>
      <c r="EO144" s="140" t="n">
        <v>0</v>
      </c>
      <c r="EP144" s="140" t="n">
        <v>0</v>
      </c>
      <c r="EQ144" s="140" t="n">
        <v>0</v>
      </c>
      <c r="ER144" s="140" t="n">
        <v>0</v>
      </c>
      <c r="ES144" s="140" t="n">
        <v>0</v>
      </c>
      <c r="ET144" s="140" t="n">
        <v>0</v>
      </c>
      <c r="EU144" s="140" t="n">
        <v>0</v>
      </c>
      <c r="EV144" s="140" t="n">
        <v>0</v>
      </c>
      <c r="EW144" s="140" t="n">
        <v>0</v>
      </c>
      <c r="EX144" s="140" t="n">
        <v>0</v>
      </c>
      <c r="EY144" s="140" t="n">
        <v>0</v>
      </c>
      <c r="EZ144" s="140" t="n">
        <v>0</v>
      </c>
      <c r="FA144" s="140" t="n">
        <v>0</v>
      </c>
      <c r="FB144" s="140" t="n">
        <v>0</v>
      </c>
      <c r="FC144" s="140" t="n">
        <v>0</v>
      </c>
      <c r="FD144" s="140" t="n">
        <v>0</v>
      </c>
      <c r="FE144" s="140" t="n">
        <v>0</v>
      </c>
      <c r="FF144" s="140" t="n">
        <v>0</v>
      </c>
      <c r="FG144" s="140" t="n">
        <v>0</v>
      </c>
      <c r="FH144" s="140" t="n">
        <v>0</v>
      </c>
      <c r="FI144" s="140" t="n">
        <v>0</v>
      </c>
      <c r="FJ144" s="140" t="n">
        <v>0</v>
      </c>
      <c r="FK144" s="140" t="n">
        <v>0</v>
      </c>
      <c r="FL144" s="140" t="n">
        <v>0</v>
      </c>
      <c r="FM144" s="140" t="n">
        <v>0</v>
      </c>
      <c r="FN144" s="140" t="n">
        <v>0</v>
      </c>
      <c r="FO144" s="140" t="n">
        <v>0</v>
      </c>
      <c r="FP144" s="140" t="n">
        <v>0</v>
      </c>
      <c r="FQ144" s="140" t="n">
        <v>0</v>
      </c>
      <c r="FR144" s="140" t="n">
        <v>0</v>
      </c>
      <c r="FS144" s="140" t="n">
        <v>0</v>
      </c>
      <c r="FT144" s="140" t="n">
        <v>0</v>
      </c>
      <c r="FU144" s="140" t="n">
        <v>0</v>
      </c>
      <c r="FV144" s="140" t="n">
        <v>0</v>
      </c>
      <c r="FW144" s="140" t="n">
        <v>0</v>
      </c>
      <c r="FX144" s="140" t="n">
        <v>0</v>
      </c>
      <c r="FY144" s="140" t="n">
        <v>0</v>
      </c>
      <c r="FZ144" s="140" t="n">
        <v>0</v>
      </c>
      <c r="GA144" s="140" t="n">
        <v>0</v>
      </c>
      <c r="GB144" s="140" t="n">
        <v>0</v>
      </c>
      <c r="GC144" s="140" t="n">
        <v>0</v>
      </c>
      <c r="GD144" s="140" t="n">
        <v>0</v>
      </c>
      <c r="GE144" s="140" t="n">
        <v>0</v>
      </c>
      <c r="GF144" s="140" t="n">
        <v>0</v>
      </c>
      <c r="GG144" s="140" t="n">
        <v>0</v>
      </c>
      <c r="GH144" s="140" t="n">
        <v>0</v>
      </c>
      <c r="GI144" s="140" t="n">
        <v>0</v>
      </c>
      <c r="GJ144" s="140" t="n">
        <v>0</v>
      </c>
      <c r="GK144" s="140" t="n">
        <v>0</v>
      </c>
      <c r="GL144" s="140" t="n">
        <v>0</v>
      </c>
      <c r="GM144" s="140" t="n">
        <v>0</v>
      </c>
      <c r="GN144" s="140" t="n">
        <v>0</v>
      </c>
      <c r="GO144" s="140" t="n">
        <v>0</v>
      </c>
      <c r="GP144" s="140" t="n">
        <v>0</v>
      </c>
      <c r="GQ144" s="140" t="n">
        <v>0</v>
      </c>
      <c r="GR144" s="140" t="n">
        <v>0</v>
      </c>
      <c r="GS144" s="140" t="n">
        <v>0</v>
      </c>
      <c r="GT144" s="140" t="n">
        <v>0</v>
      </c>
      <c r="GU144" s="140" t="n">
        <v>0</v>
      </c>
      <c r="GV144" s="140" t="n">
        <v>0</v>
      </c>
      <c r="GW144" s="140" t="n">
        <v>0</v>
      </c>
      <c r="GX144" s="140" t="n">
        <v>0</v>
      </c>
      <c r="GY144" s="140" t="n">
        <v>0</v>
      </c>
      <c r="GZ144" s="140" t="n">
        <v>0</v>
      </c>
      <c r="HA144" s="140" t="n">
        <v>0</v>
      </c>
      <c r="HB144" s="140" t="n">
        <v>0</v>
      </c>
      <c r="HC144" s="140" t="n">
        <v>0</v>
      </c>
      <c r="HD144" s="140" t="n">
        <v>0</v>
      </c>
      <c r="HE144" s="140" t="n">
        <v>0</v>
      </c>
      <c r="HF144" s="140" t="n">
        <v>0</v>
      </c>
      <c r="HG144" s="140" t="n">
        <v>0</v>
      </c>
      <c r="HH144" s="140" t="n">
        <v>0</v>
      </c>
      <c r="HI144" s="140" t="n">
        <v>0</v>
      </c>
      <c r="HJ144" s="140" t="n">
        <v>0</v>
      </c>
      <c r="HK144" s="140" t="n">
        <v>0</v>
      </c>
      <c r="HL144" s="140" t="n">
        <v>0</v>
      </c>
      <c r="HM144" s="140" t="n">
        <v>0</v>
      </c>
      <c r="HN144" s="140" t="n">
        <v>0</v>
      </c>
      <c r="HO144" s="140" t="n">
        <v>0</v>
      </c>
      <c r="HP144" s="140" t="n">
        <v>0</v>
      </c>
      <c r="HQ144" s="140" t="n">
        <v>0</v>
      </c>
      <c r="HR144" s="140" t="n">
        <v>0</v>
      </c>
      <c r="HS144" s="140" t="n">
        <v>0</v>
      </c>
      <c r="HT144" s="140" t="n">
        <v>0</v>
      </c>
      <c r="HU144" s="140" t="n">
        <v>0</v>
      </c>
      <c r="HV144" s="140" t="n">
        <v>0</v>
      </c>
      <c r="HW144" s="140" t="n">
        <v>0</v>
      </c>
      <c r="HX144" s="140" t="n">
        <v>0</v>
      </c>
      <c r="HY144" s="140" t="n">
        <v>0</v>
      </c>
      <c r="HZ144" s="140" t="n">
        <v>0</v>
      </c>
      <c r="IA144" s="140" t="n">
        <v>0</v>
      </c>
      <c r="IB144" s="140" t="n">
        <v>0</v>
      </c>
      <c r="IC144" s="140" t="n">
        <v>0</v>
      </c>
      <c r="ID144" s="140" t="n">
        <v>0</v>
      </c>
      <c r="IE144" s="140" t="n">
        <v>0</v>
      </c>
      <c r="IF144" s="140" t="n">
        <v>0</v>
      </c>
      <c r="IG144" s="140" t="n">
        <v>0</v>
      </c>
      <c r="IH144" s="140" t="n">
        <v>0</v>
      </c>
      <c r="II144" s="140" t="n">
        <v>0</v>
      </c>
      <c r="IJ144" s="140" t="n">
        <v>0</v>
      </c>
      <c r="IK144" s="140" t="n">
        <v>0</v>
      </c>
      <c r="IL144" s="140" t="n">
        <v>0</v>
      </c>
      <c r="IM144" s="140" t="n">
        <v>0</v>
      </c>
      <c r="IN144" s="140" t="n">
        <v>0</v>
      </c>
      <c r="IO144" s="140" t="n">
        <v>0</v>
      </c>
      <c r="IP144" s="140" t="n">
        <v>0</v>
      </c>
      <c r="IQ144" s="140" t="n">
        <v>0</v>
      </c>
      <c r="IR144" s="140" t="n">
        <v>0</v>
      </c>
      <c r="IS144" s="140" t="n">
        <v>0</v>
      </c>
      <c r="IT144" s="140" t="n">
        <v>0</v>
      </c>
      <c r="IU144" s="140" t="n">
        <v>0</v>
      </c>
      <c r="IV144" s="140" t="n">
        <v>0</v>
      </c>
      <c r="IW144" s="140" t="n">
        <v>0</v>
      </c>
      <c r="IX144" s="140" t="n">
        <v>0</v>
      </c>
      <c r="IY144" s="140" t="n">
        <v>0</v>
      </c>
      <c r="IZ144" s="140" t="n">
        <v>0</v>
      </c>
      <c r="JA144" s="140" t="n">
        <v>0</v>
      </c>
      <c r="JB144" s="140" t="n">
        <v>0</v>
      </c>
      <c r="JC144" s="140" t="n">
        <v>0</v>
      </c>
      <c r="JD144" s="140" t="n">
        <v>0</v>
      </c>
      <c r="JE144" s="140" t="n">
        <v>0</v>
      </c>
      <c r="JF144" s="140" t="n">
        <v>0</v>
      </c>
      <c r="JG144" s="140" t="n">
        <v>0</v>
      </c>
      <c r="JH144" s="140" t="n">
        <v>0</v>
      </c>
      <c r="JI144" s="140" t="n">
        <v>0</v>
      </c>
      <c r="JJ144" s="140" t="n">
        <v>0</v>
      </c>
      <c r="JK144" s="140" t="n">
        <v>0</v>
      </c>
      <c r="JL144" s="140" t="n">
        <v>0</v>
      </c>
      <c r="JM144" s="140" t="n">
        <v>0</v>
      </c>
      <c r="JN144" s="140" t="n">
        <v>0</v>
      </c>
      <c r="JO144" s="140" t="n">
        <v>0</v>
      </c>
      <c r="JP144" s="140" t="n">
        <v>0</v>
      </c>
    </row>
    <row r="145" customFormat="false" ht="14.9" hidden="false" customHeight="false" outlineLevel="0" collapsed="false">
      <c r="A145" s="76"/>
      <c r="B145" s="76"/>
      <c r="C145" s="76"/>
      <c r="D145" s="76"/>
      <c r="E145" s="76" t="s">
        <v>179</v>
      </c>
      <c r="F145" s="141" t="n">
        <v>0</v>
      </c>
      <c r="G145" s="141" t="n">
        <v>600</v>
      </c>
      <c r="H145" s="141" t="n">
        <v>0</v>
      </c>
      <c r="I145" s="141" t="n">
        <v>0</v>
      </c>
      <c r="J145" s="141" t="n">
        <v>2907.1132</v>
      </c>
      <c r="K145" s="141" t="n">
        <v>2663.6315</v>
      </c>
      <c r="L145" s="141" t="n">
        <v>0</v>
      </c>
      <c r="M145" s="141" t="n">
        <v>0</v>
      </c>
      <c r="N145" s="141" t="n">
        <v>2963.1761</v>
      </c>
      <c r="O145" s="141" t="n">
        <v>0</v>
      </c>
      <c r="P145" s="141" t="n">
        <v>0</v>
      </c>
      <c r="Q145" s="141" t="n">
        <v>0</v>
      </c>
      <c r="R145" s="141" t="n">
        <v>0</v>
      </c>
      <c r="S145" s="141" t="n">
        <v>0</v>
      </c>
      <c r="T145" s="141"/>
      <c r="U145" s="141" t="n">
        <v>3298.4308</v>
      </c>
      <c r="V145" s="141"/>
      <c r="W145" s="141" t="n">
        <v>2584.9601</v>
      </c>
      <c r="X145" s="141"/>
      <c r="Y145" s="141" t="n">
        <v>0</v>
      </c>
      <c r="Z145" s="141" t="n">
        <v>0</v>
      </c>
      <c r="AA145" s="141" t="n">
        <v>2506.8243</v>
      </c>
      <c r="AB145" s="141" t="n">
        <v>0</v>
      </c>
      <c r="AC145" s="141" t="n">
        <v>0</v>
      </c>
      <c r="AD145" s="141" t="n">
        <v>0</v>
      </c>
      <c r="AE145" s="141" t="n">
        <v>0</v>
      </c>
      <c r="AF145" s="141" t="n">
        <v>0</v>
      </c>
      <c r="AG145" s="141" t="n">
        <v>0</v>
      </c>
      <c r="AH145" s="141" t="n">
        <v>0</v>
      </c>
      <c r="AI145" s="141" t="n">
        <v>0</v>
      </c>
      <c r="AJ145" s="141" t="n">
        <v>0</v>
      </c>
      <c r="AK145" s="141" t="n">
        <v>0</v>
      </c>
      <c r="AL145" s="141" t="n">
        <v>0</v>
      </c>
      <c r="AM145" s="141" t="n">
        <v>0</v>
      </c>
      <c r="AN145" s="141" t="n">
        <v>0</v>
      </c>
      <c r="AO145" s="141" t="n">
        <v>0</v>
      </c>
      <c r="AP145" s="141" t="n">
        <v>1692.4754</v>
      </c>
      <c r="AQ145" s="141" t="n">
        <v>0</v>
      </c>
      <c r="AR145" s="141" t="n">
        <v>0</v>
      </c>
      <c r="AS145" s="141" t="n">
        <v>0</v>
      </c>
      <c r="AT145" s="141" t="n">
        <v>0</v>
      </c>
      <c r="AU145" s="141" t="n">
        <v>0</v>
      </c>
      <c r="AV145" s="141" t="n">
        <v>0</v>
      </c>
      <c r="AW145" s="141" t="n">
        <v>0</v>
      </c>
      <c r="AX145" s="141" t="n">
        <v>0</v>
      </c>
      <c r="AY145" s="141" t="n">
        <v>0</v>
      </c>
      <c r="AZ145" s="141" t="n">
        <v>0</v>
      </c>
      <c r="BA145" s="141" t="n">
        <v>0</v>
      </c>
      <c r="BB145" s="141" t="n">
        <v>3535.3102</v>
      </c>
      <c r="BC145" s="141" t="n">
        <v>0</v>
      </c>
      <c r="BD145" s="141" t="n">
        <v>0</v>
      </c>
      <c r="BE145" s="141" t="n">
        <v>0</v>
      </c>
      <c r="BF145" s="141" t="n">
        <v>2522.1507</v>
      </c>
      <c r="BG145" s="141" t="n">
        <v>2478.1491</v>
      </c>
      <c r="BH145" s="141" t="n">
        <v>0</v>
      </c>
      <c r="BI145" s="141" t="n">
        <v>0</v>
      </c>
      <c r="BJ145" s="141" t="n">
        <v>0</v>
      </c>
      <c r="BK145" s="141" t="n">
        <v>0</v>
      </c>
      <c r="BL145" s="141" t="n">
        <v>0</v>
      </c>
      <c r="BM145" s="141" t="n">
        <v>0</v>
      </c>
      <c r="BN145" s="141" t="n">
        <v>2635.6773</v>
      </c>
      <c r="BO145" s="141" t="n">
        <v>0</v>
      </c>
      <c r="BP145" s="141" t="n">
        <v>3569.2075</v>
      </c>
      <c r="BQ145" s="141" t="n">
        <v>0</v>
      </c>
      <c r="BR145" s="141" t="n">
        <v>0</v>
      </c>
      <c r="BS145" s="141" t="n">
        <v>0</v>
      </c>
      <c r="BT145" s="141" t="n">
        <v>1384.6187</v>
      </c>
      <c r="BU145" s="141" t="n">
        <v>0</v>
      </c>
      <c r="BV145" s="141" t="n">
        <v>0</v>
      </c>
      <c r="BW145" s="141" t="n">
        <v>0</v>
      </c>
      <c r="BX145" s="141" t="n">
        <v>0</v>
      </c>
      <c r="BY145" s="141" t="n">
        <v>0</v>
      </c>
      <c r="BZ145" s="141" t="n">
        <v>0</v>
      </c>
      <c r="CA145" s="141" t="n">
        <v>2532.5125</v>
      </c>
      <c r="CB145" s="141" t="n">
        <v>0</v>
      </c>
      <c r="CC145" s="141" t="n">
        <v>0</v>
      </c>
      <c r="CD145" s="141" t="n">
        <v>0</v>
      </c>
      <c r="CE145" s="141" t="n">
        <v>3100.4957</v>
      </c>
      <c r="CF145" s="141" t="n">
        <v>0</v>
      </c>
      <c r="CG145" s="141" t="n">
        <v>2327.2541</v>
      </c>
      <c r="CH145" s="141" t="n">
        <v>0</v>
      </c>
      <c r="CI145" s="141" t="n">
        <v>1777.4813</v>
      </c>
      <c r="CJ145" s="141" t="n">
        <v>2377.5799</v>
      </c>
      <c r="CK145" s="141" t="n">
        <v>2029.615</v>
      </c>
      <c r="CL145" s="141"/>
      <c r="CM145" s="141" t="n">
        <v>0</v>
      </c>
      <c r="CN145" s="141" t="n">
        <v>0</v>
      </c>
      <c r="CO145" s="141" t="n">
        <v>0</v>
      </c>
      <c r="CP145" s="141" t="n">
        <v>0</v>
      </c>
      <c r="CQ145" s="141" t="n">
        <v>0</v>
      </c>
      <c r="CR145" s="141" t="n">
        <v>0</v>
      </c>
      <c r="CS145" s="141" t="n">
        <v>3197.1715</v>
      </c>
      <c r="CT145" s="141" t="n">
        <v>0</v>
      </c>
      <c r="CU145" s="141" t="n">
        <v>2463.7291</v>
      </c>
      <c r="CV145" s="141" t="n">
        <v>0</v>
      </c>
      <c r="CW145" s="141" t="n">
        <v>0</v>
      </c>
      <c r="CX145" s="141" t="n">
        <v>0</v>
      </c>
      <c r="CY145" s="141" t="n">
        <v>0</v>
      </c>
      <c r="CZ145" s="141" t="n">
        <v>0</v>
      </c>
      <c r="DA145" s="141" t="n">
        <v>2295.9318</v>
      </c>
      <c r="DB145" s="141" t="n">
        <v>0</v>
      </c>
      <c r="DC145" s="141" t="n">
        <v>1477.8028</v>
      </c>
      <c r="DD145" s="141" t="n">
        <v>0</v>
      </c>
      <c r="DE145" s="141" t="n">
        <v>0</v>
      </c>
      <c r="DF145" s="141" t="n">
        <v>0</v>
      </c>
      <c r="DG145" s="141" t="n">
        <v>0</v>
      </c>
      <c r="DH145" s="141" t="n">
        <v>0</v>
      </c>
      <c r="DI145" s="141" t="n">
        <v>0</v>
      </c>
      <c r="DJ145" s="141" t="n">
        <v>0</v>
      </c>
      <c r="DK145" s="141" t="n">
        <v>0</v>
      </c>
      <c r="DL145" s="141" t="n">
        <v>2324.3598</v>
      </c>
      <c r="DM145" s="141" t="n">
        <v>0</v>
      </c>
      <c r="DN145" s="141" t="n">
        <v>0</v>
      </c>
      <c r="DO145" s="141" t="n">
        <v>0</v>
      </c>
      <c r="DP145" s="141"/>
      <c r="DQ145" s="141" t="n">
        <v>0</v>
      </c>
      <c r="DR145" s="141" t="n">
        <v>0</v>
      </c>
      <c r="DS145" s="141" t="n">
        <v>0</v>
      </c>
      <c r="DT145" s="141" t="n">
        <v>0</v>
      </c>
      <c r="DU145" s="141" t="n">
        <v>0</v>
      </c>
      <c r="DV145" s="141" t="n">
        <v>0</v>
      </c>
      <c r="DW145" s="141"/>
      <c r="DX145" s="141" t="n">
        <v>3549.6478</v>
      </c>
      <c r="DY145" s="141" t="n">
        <v>0</v>
      </c>
      <c r="DZ145" s="141" t="n">
        <v>0</v>
      </c>
      <c r="EA145" s="141" t="n">
        <v>3013.8624</v>
      </c>
      <c r="EB145" s="141" t="n">
        <v>2899.6045</v>
      </c>
      <c r="EC145" s="141" t="n">
        <v>0</v>
      </c>
      <c r="ED145" s="141" t="n">
        <v>2805.0093</v>
      </c>
      <c r="EE145" s="141" t="n">
        <v>0</v>
      </c>
      <c r="EF145" s="141" t="n">
        <v>1508.4968</v>
      </c>
      <c r="EG145" s="141" t="n">
        <v>0</v>
      </c>
      <c r="EH145" s="0"/>
      <c r="EI145" s="109" t="n">
        <f aca="false">ROUND(SUM(F145:EG145),5)</f>
        <v>75022.2792</v>
      </c>
      <c r="EM145" s="140" t="n">
        <v>0</v>
      </c>
      <c r="EN145" s="140" t="n">
        <v>0</v>
      </c>
      <c r="EO145" s="140" t="n">
        <v>0</v>
      </c>
      <c r="EP145" s="140" t="n">
        <v>0</v>
      </c>
      <c r="EQ145" s="140" t="n">
        <v>0</v>
      </c>
      <c r="ER145" s="140" t="n">
        <v>0</v>
      </c>
      <c r="ES145" s="140" t="n">
        <v>0</v>
      </c>
      <c r="ET145" s="140" t="n">
        <v>0</v>
      </c>
      <c r="EU145" s="140" t="n">
        <v>0</v>
      </c>
      <c r="EV145" s="140" t="n">
        <v>0</v>
      </c>
      <c r="EW145" s="140" t="n">
        <v>0</v>
      </c>
      <c r="EX145" s="140" t="n">
        <v>0</v>
      </c>
      <c r="EY145" s="140" t="n">
        <v>0</v>
      </c>
      <c r="EZ145" s="140" t="n">
        <v>0</v>
      </c>
      <c r="FA145" s="140" t="n">
        <v>0</v>
      </c>
      <c r="FB145" s="140" t="n">
        <v>0</v>
      </c>
      <c r="FC145" s="140" t="n">
        <v>0</v>
      </c>
      <c r="FD145" s="140" t="n">
        <v>0</v>
      </c>
      <c r="FE145" s="140" t="n">
        <v>0</v>
      </c>
      <c r="FF145" s="140" t="n">
        <v>0</v>
      </c>
      <c r="FG145" s="140" t="n">
        <v>0</v>
      </c>
      <c r="FH145" s="140" t="n">
        <v>0</v>
      </c>
      <c r="FI145" s="140" t="n">
        <v>0</v>
      </c>
      <c r="FJ145" s="140" t="n">
        <v>0</v>
      </c>
      <c r="FK145" s="140" t="n">
        <v>0</v>
      </c>
      <c r="FL145" s="140" t="n">
        <v>0</v>
      </c>
      <c r="FM145" s="140" t="n">
        <v>0</v>
      </c>
      <c r="FN145" s="140" t="n">
        <v>0</v>
      </c>
      <c r="FO145" s="140" t="n">
        <v>0</v>
      </c>
      <c r="FP145" s="140" t="n">
        <v>0</v>
      </c>
      <c r="FQ145" s="140" t="n">
        <v>0</v>
      </c>
      <c r="FR145" s="140" t="n">
        <v>0</v>
      </c>
      <c r="FS145" s="140" t="n">
        <v>0</v>
      </c>
      <c r="FT145" s="140" t="n">
        <v>0</v>
      </c>
      <c r="FU145" s="140" t="n">
        <v>0</v>
      </c>
      <c r="FV145" s="140" t="n">
        <v>0</v>
      </c>
      <c r="FW145" s="140" t="n">
        <v>0</v>
      </c>
      <c r="FX145" s="140" t="n">
        <v>0</v>
      </c>
      <c r="FY145" s="140" t="n">
        <v>0</v>
      </c>
      <c r="FZ145" s="140" t="n">
        <v>0</v>
      </c>
      <c r="GA145" s="140" t="n">
        <v>0</v>
      </c>
      <c r="GB145" s="140" t="n">
        <v>0</v>
      </c>
      <c r="GC145" s="140" t="n">
        <v>0</v>
      </c>
      <c r="GD145" s="140" t="n">
        <v>0</v>
      </c>
      <c r="GE145" s="140" t="n">
        <v>0</v>
      </c>
      <c r="GF145" s="140" t="n">
        <v>0</v>
      </c>
      <c r="GG145" s="140" t="n">
        <v>0</v>
      </c>
      <c r="GH145" s="140" t="n">
        <v>0</v>
      </c>
      <c r="GI145" s="140" t="n">
        <v>0</v>
      </c>
      <c r="GJ145" s="140" t="n">
        <v>0</v>
      </c>
      <c r="GK145" s="140" t="n">
        <v>0</v>
      </c>
      <c r="GL145" s="140" t="n">
        <v>0</v>
      </c>
      <c r="GM145" s="140" t="n">
        <v>0</v>
      </c>
      <c r="GN145" s="140" t="n">
        <v>0</v>
      </c>
      <c r="GO145" s="140" t="n">
        <v>0</v>
      </c>
      <c r="GP145" s="140" t="n">
        <v>0</v>
      </c>
      <c r="GQ145" s="140" t="n">
        <v>0</v>
      </c>
      <c r="GR145" s="140" t="n">
        <v>0</v>
      </c>
      <c r="GS145" s="140" t="n">
        <v>0</v>
      </c>
      <c r="GT145" s="140" t="n">
        <v>0</v>
      </c>
      <c r="GU145" s="140" t="n">
        <v>0</v>
      </c>
      <c r="GV145" s="140" t="n">
        <v>0</v>
      </c>
      <c r="GW145" s="140" t="n">
        <v>0</v>
      </c>
      <c r="GX145" s="140" t="n">
        <v>0</v>
      </c>
      <c r="GY145" s="140" t="n">
        <v>0</v>
      </c>
      <c r="GZ145" s="140" t="n">
        <v>0</v>
      </c>
      <c r="HA145" s="140" t="n">
        <v>0</v>
      </c>
      <c r="HB145" s="140" t="n">
        <v>0</v>
      </c>
      <c r="HC145" s="140" t="n">
        <v>0</v>
      </c>
      <c r="HD145" s="140" t="n">
        <v>0</v>
      </c>
      <c r="HE145" s="140" t="n">
        <v>0</v>
      </c>
      <c r="HF145" s="140" t="n">
        <v>0</v>
      </c>
      <c r="HG145" s="140" t="n">
        <v>0</v>
      </c>
      <c r="HH145" s="140" t="n">
        <v>0</v>
      </c>
      <c r="HI145" s="140" t="n">
        <v>0</v>
      </c>
      <c r="HJ145" s="140" t="n">
        <v>0</v>
      </c>
      <c r="HK145" s="140" t="n">
        <v>0</v>
      </c>
      <c r="HL145" s="140" t="n">
        <v>0</v>
      </c>
      <c r="HM145" s="140" t="n">
        <v>0</v>
      </c>
      <c r="HN145" s="140" t="n">
        <v>0</v>
      </c>
      <c r="HO145" s="140" t="n">
        <v>0</v>
      </c>
      <c r="HP145" s="140" t="n">
        <v>0</v>
      </c>
      <c r="HQ145" s="140" t="n">
        <v>0</v>
      </c>
      <c r="HR145" s="140" t="n">
        <v>0</v>
      </c>
      <c r="HS145" s="140" t="n">
        <v>0</v>
      </c>
      <c r="HT145" s="140" t="n">
        <v>0</v>
      </c>
      <c r="HU145" s="140" t="n">
        <v>0</v>
      </c>
      <c r="HV145" s="140" t="n">
        <v>0</v>
      </c>
      <c r="HW145" s="140" t="n">
        <v>0</v>
      </c>
      <c r="HX145" s="140" t="n">
        <v>0</v>
      </c>
      <c r="HY145" s="140" t="n">
        <v>0</v>
      </c>
      <c r="HZ145" s="140" t="n">
        <v>0</v>
      </c>
      <c r="IA145" s="140" t="n">
        <v>0</v>
      </c>
      <c r="IB145" s="140" t="n">
        <v>0</v>
      </c>
      <c r="IC145" s="140" t="n">
        <v>0</v>
      </c>
      <c r="ID145" s="140" t="n">
        <v>0</v>
      </c>
      <c r="IE145" s="140" t="n">
        <v>0</v>
      </c>
      <c r="IF145" s="140" t="n">
        <v>0</v>
      </c>
      <c r="IG145" s="140" t="n">
        <v>0</v>
      </c>
      <c r="IH145" s="140" t="n">
        <v>0</v>
      </c>
      <c r="II145" s="140" t="n">
        <v>0</v>
      </c>
      <c r="IJ145" s="140" t="n">
        <v>0</v>
      </c>
      <c r="IK145" s="140" t="n">
        <v>0</v>
      </c>
      <c r="IL145" s="140" t="n">
        <v>0</v>
      </c>
      <c r="IM145" s="140" t="n">
        <v>0</v>
      </c>
      <c r="IN145" s="140" t="n">
        <v>0</v>
      </c>
      <c r="IO145" s="140" t="n">
        <v>0</v>
      </c>
      <c r="IP145" s="140" t="n">
        <v>0</v>
      </c>
      <c r="IQ145" s="140" t="n">
        <v>0</v>
      </c>
      <c r="IR145" s="140" t="n">
        <v>0</v>
      </c>
      <c r="IS145" s="140" t="n">
        <v>0</v>
      </c>
      <c r="IT145" s="140" t="n">
        <v>0</v>
      </c>
      <c r="IU145" s="140" t="n">
        <v>0</v>
      </c>
      <c r="IV145" s="140" t="n">
        <v>0</v>
      </c>
      <c r="IW145" s="140" t="n">
        <v>0</v>
      </c>
      <c r="IX145" s="140" t="n">
        <v>0</v>
      </c>
      <c r="IY145" s="140" t="n">
        <v>0</v>
      </c>
      <c r="IZ145" s="140" t="n">
        <v>0</v>
      </c>
      <c r="JA145" s="140" t="n">
        <v>0</v>
      </c>
      <c r="JB145" s="140" t="n">
        <v>0</v>
      </c>
      <c r="JC145" s="140" t="n">
        <v>0</v>
      </c>
      <c r="JD145" s="140" t="n">
        <v>0</v>
      </c>
      <c r="JE145" s="140" t="n">
        <v>0</v>
      </c>
      <c r="JF145" s="140" t="n">
        <v>0</v>
      </c>
      <c r="JG145" s="140" t="n">
        <v>0</v>
      </c>
      <c r="JH145" s="140" t="n">
        <v>0</v>
      </c>
      <c r="JI145" s="140" t="n">
        <v>0</v>
      </c>
      <c r="JJ145" s="140" t="n">
        <v>0</v>
      </c>
      <c r="JK145" s="140" t="n">
        <v>0</v>
      </c>
      <c r="JL145" s="140" t="n">
        <v>0</v>
      </c>
      <c r="JM145" s="140" t="n">
        <v>0</v>
      </c>
      <c r="JN145" s="140" t="n">
        <v>0</v>
      </c>
      <c r="JO145" s="140" t="n">
        <v>0</v>
      </c>
      <c r="JP145" s="140" t="n">
        <v>0</v>
      </c>
    </row>
    <row r="146" customFormat="false" ht="14.9" hidden="false" customHeight="false" outlineLevel="0" collapsed="false">
      <c r="A146" s="76"/>
      <c r="B146" s="76"/>
      <c r="C146" s="76"/>
      <c r="D146" s="76"/>
      <c r="E146" s="76" t="s">
        <v>180</v>
      </c>
      <c r="F146" s="141" t="n">
        <v>0</v>
      </c>
      <c r="G146" s="141" t="n">
        <v>1100</v>
      </c>
      <c r="H146" s="141" t="n">
        <v>0</v>
      </c>
      <c r="I146" s="141" t="n">
        <v>0</v>
      </c>
      <c r="J146" s="141" t="n">
        <v>3264.791</v>
      </c>
      <c r="K146" s="141" t="n">
        <v>2416.7817</v>
      </c>
      <c r="L146" s="141" t="n">
        <v>0</v>
      </c>
      <c r="M146" s="141" t="n">
        <v>0</v>
      </c>
      <c r="N146" s="141" t="n">
        <v>4992.2761</v>
      </c>
      <c r="O146" s="141" t="n">
        <v>3296</v>
      </c>
      <c r="P146" s="141" t="n">
        <v>0</v>
      </c>
      <c r="Q146" s="141" t="n">
        <v>0</v>
      </c>
      <c r="R146" s="141" t="n">
        <v>0</v>
      </c>
      <c r="S146" s="141" t="n">
        <v>0</v>
      </c>
      <c r="T146" s="141"/>
      <c r="U146" s="141" t="n">
        <v>1171.6765</v>
      </c>
      <c r="V146" s="141"/>
      <c r="W146" s="141" t="n">
        <v>5592.6837</v>
      </c>
      <c r="X146" s="141"/>
      <c r="Y146" s="141" t="n">
        <v>0</v>
      </c>
      <c r="Z146" s="141" t="n">
        <v>0</v>
      </c>
      <c r="AA146" s="141" t="n">
        <v>1590.0213</v>
      </c>
      <c r="AB146" s="141" t="n">
        <v>0</v>
      </c>
      <c r="AC146" s="141" t="n">
        <v>0</v>
      </c>
      <c r="AD146" s="141" t="n">
        <v>0</v>
      </c>
      <c r="AE146" s="141" t="n">
        <v>0</v>
      </c>
      <c r="AF146" s="141" t="n">
        <v>0</v>
      </c>
      <c r="AG146" s="141" t="n">
        <v>0</v>
      </c>
      <c r="AH146" s="141" t="n">
        <v>0</v>
      </c>
      <c r="AI146" s="141" t="n">
        <v>0</v>
      </c>
      <c r="AJ146" s="141" t="n">
        <v>0</v>
      </c>
      <c r="AK146" s="141" t="n">
        <v>0</v>
      </c>
      <c r="AL146" s="141" t="n">
        <v>0</v>
      </c>
      <c r="AM146" s="141" t="n">
        <v>0</v>
      </c>
      <c r="AN146" s="141" t="n">
        <v>0</v>
      </c>
      <c r="AO146" s="141" t="n">
        <v>0</v>
      </c>
      <c r="AP146" s="141" t="n">
        <v>1604.9975</v>
      </c>
      <c r="AQ146" s="141" t="n">
        <v>0</v>
      </c>
      <c r="AR146" s="141" t="n">
        <v>0</v>
      </c>
      <c r="AS146" s="141" t="n">
        <v>0</v>
      </c>
      <c r="AT146" s="141" t="n">
        <v>0</v>
      </c>
      <c r="AU146" s="141" t="n">
        <v>0</v>
      </c>
      <c r="AV146" s="141" t="n">
        <v>0</v>
      </c>
      <c r="AW146" s="141" t="n">
        <v>0</v>
      </c>
      <c r="AX146" s="141" t="n">
        <v>0</v>
      </c>
      <c r="AY146" s="141" t="n">
        <v>0</v>
      </c>
      <c r="AZ146" s="141" t="n">
        <v>0</v>
      </c>
      <c r="BA146" s="141" t="n">
        <v>0</v>
      </c>
      <c r="BB146" s="141" t="n">
        <v>8036.2866</v>
      </c>
      <c r="BC146" s="141" t="n">
        <v>0</v>
      </c>
      <c r="BD146" s="141" t="n">
        <v>0</v>
      </c>
      <c r="BE146" s="141" t="n">
        <v>0</v>
      </c>
      <c r="BF146" s="141" t="n">
        <v>4373.9362</v>
      </c>
      <c r="BG146" s="141" t="n">
        <v>2807.9345</v>
      </c>
      <c r="BH146" s="141" t="n">
        <v>0</v>
      </c>
      <c r="BI146" s="141" t="n">
        <v>0</v>
      </c>
      <c r="BJ146" s="141" t="n">
        <v>0</v>
      </c>
      <c r="BK146" s="141" t="n">
        <v>0</v>
      </c>
      <c r="BL146" s="141" t="n">
        <v>0</v>
      </c>
      <c r="BM146" s="141" t="n">
        <v>0</v>
      </c>
      <c r="BN146" s="141" t="n">
        <v>3196.0591</v>
      </c>
      <c r="BO146" s="141" t="n">
        <v>0</v>
      </c>
      <c r="BP146" s="141" t="n">
        <v>1955.3726</v>
      </c>
      <c r="BQ146" s="141" t="n">
        <v>0</v>
      </c>
      <c r="BR146" s="141" t="n">
        <v>0</v>
      </c>
      <c r="BS146" s="141" t="n">
        <v>0</v>
      </c>
      <c r="BT146" s="141" t="n">
        <v>792.5644</v>
      </c>
      <c r="BU146" s="141" t="n">
        <v>0</v>
      </c>
      <c r="BV146" s="141" t="n">
        <v>0</v>
      </c>
      <c r="BW146" s="141" t="n">
        <v>0</v>
      </c>
      <c r="BX146" s="141" t="n">
        <v>0</v>
      </c>
      <c r="BY146" s="141" t="n">
        <v>0</v>
      </c>
      <c r="BZ146" s="141" t="n">
        <v>0</v>
      </c>
      <c r="CA146" s="141" t="n">
        <v>7807.6884</v>
      </c>
      <c r="CB146" s="141" t="n">
        <v>0</v>
      </c>
      <c r="CC146" s="141" t="n">
        <v>1275.7683</v>
      </c>
      <c r="CD146" s="141" t="n">
        <v>0</v>
      </c>
      <c r="CE146" s="141" t="n">
        <v>11592.0217</v>
      </c>
      <c r="CF146" s="141" t="n">
        <v>0</v>
      </c>
      <c r="CG146" s="141" t="n">
        <v>1056.3371</v>
      </c>
      <c r="CH146" s="141" t="n">
        <v>0</v>
      </c>
      <c r="CI146" s="141" t="n">
        <v>1248.257</v>
      </c>
      <c r="CJ146" s="141" t="n">
        <v>3843.8879</v>
      </c>
      <c r="CK146" s="141" t="n">
        <v>2273.3336</v>
      </c>
      <c r="CL146" s="141"/>
      <c r="CM146" s="141" t="n">
        <v>0</v>
      </c>
      <c r="CN146" s="141" t="n">
        <v>0</v>
      </c>
      <c r="CO146" s="141" t="n">
        <v>0</v>
      </c>
      <c r="CP146" s="141" t="n">
        <v>0</v>
      </c>
      <c r="CQ146" s="141" t="n">
        <v>0</v>
      </c>
      <c r="CR146" s="141" t="n">
        <v>0</v>
      </c>
      <c r="CS146" s="141" t="n">
        <v>2392.2677</v>
      </c>
      <c r="CT146" s="141" t="n">
        <v>0</v>
      </c>
      <c r="CU146" s="141" t="n">
        <v>2742.3853</v>
      </c>
      <c r="CV146" s="141" t="n">
        <v>0</v>
      </c>
      <c r="CW146" s="141" t="n">
        <v>0</v>
      </c>
      <c r="CX146" s="141" t="n">
        <v>0</v>
      </c>
      <c r="CY146" s="141" t="n">
        <v>0</v>
      </c>
      <c r="CZ146" s="141" t="n">
        <v>0</v>
      </c>
      <c r="DA146" s="141" t="n">
        <v>1845.1832</v>
      </c>
      <c r="DB146" s="141" t="n">
        <v>0</v>
      </c>
      <c r="DC146" s="141" t="n">
        <v>1580.123</v>
      </c>
      <c r="DD146" s="141" t="n">
        <v>0</v>
      </c>
      <c r="DE146" s="141" t="n">
        <v>0</v>
      </c>
      <c r="DF146" s="141" t="n">
        <v>0</v>
      </c>
      <c r="DG146" s="141" t="n">
        <v>0</v>
      </c>
      <c r="DH146" s="141" t="n">
        <v>0</v>
      </c>
      <c r="DI146" s="141" t="n">
        <v>0</v>
      </c>
      <c r="DJ146" s="141" t="n">
        <v>0</v>
      </c>
      <c r="DK146" s="141" t="n">
        <v>0</v>
      </c>
      <c r="DL146" s="141" t="n">
        <v>1779.6855</v>
      </c>
      <c r="DM146" s="141" t="n">
        <v>0</v>
      </c>
      <c r="DN146" s="141" t="n">
        <v>0</v>
      </c>
      <c r="DO146" s="141" t="n">
        <v>0</v>
      </c>
      <c r="DP146" s="141"/>
      <c r="DQ146" s="141" t="n">
        <v>0</v>
      </c>
      <c r="DR146" s="141" t="n">
        <v>0</v>
      </c>
      <c r="DS146" s="141" t="n">
        <v>0</v>
      </c>
      <c r="DT146" s="141" t="n">
        <v>0</v>
      </c>
      <c r="DU146" s="141" t="n">
        <v>0</v>
      </c>
      <c r="DV146" s="141" t="n">
        <v>0</v>
      </c>
      <c r="DW146" s="141"/>
      <c r="DX146" s="141" t="n">
        <v>10015.0814</v>
      </c>
      <c r="DY146" s="141" t="n">
        <v>0</v>
      </c>
      <c r="DZ146" s="141" t="n">
        <v>0</v>
      </c>
      <c r="EA146" s="141" t="n">
        <v>6335.8699</v>
      </c>
      <c r="EB146" s="141" t="n">
        <v>9489.39</v>
      </c>
      <c r="EC146" s="141" t="n">
        <v>0</v>
      </c>
      <c r="ED146" s="141" t="n">
        <v>6041.3517</v>
      </c>
      <c r="EE146" s="141" t="n">
        <v>0</v>
      </c>
      <c r="EF146" s="141" t="n">
        <v>4768.2614</v>
      </c>
      <c r="EG146" s="141" t="n">
        <v>0</v>
      </c>
      <c r="EH146" s="0"/>
      <c r="EI146" s="109" t="n">
        <f aca="false">ROUND(SUM(F146:EG146),5)</f>
        <v>122278.2743</v>
      </c>
      <c r="EM146" s="140" t="n">
        <v>0</v>
      </c>
      <c r="EN146" s="140" t="n">
        <v>0</v>
      </c>
      <c r="EO146" s="140" t="n">
        <v>0</v>
      </c>
      <c r="EP146" s="140" t="n">
        <v>0</v>
      </c>
      <c r="EQ146" s="140" t="n">
        <v>0</v>
      </c>
      <c r="ER146" s="140" t="n">
        <v>0</v>
      </c>
      <c r="ES146" s="140" t="n">
        <v>0</v>
      </c>
      <c r="ET146" s="140" t="n">
        <v>0</v>
      </c>
      <c r="EU146" s="140" t="n">
        <v>0</v>
      </c>
      <c r="EV146" s="140" t="n">
        <v>0</v>
      </c>
      <c r="EW146" s="140" t="n">
        <v>0</v>
      </c>
      <c r="EX146" s="140" t="n">
        <v>0</v>
      </c>
      <c r="EY146" s="140" t="n">
        <v>0</v>
      </c>
      <c r="EZ146" s="140" t="n">
        <v>0</v>
      </c>
      <c r="FA146" s="140" t="n">
        <v>0</v>
      </c>
      <c r="FB146" s="140" t="n">
        <v>0</v>
      </c>
      <c r="FC146" s="140" t="n">
        <v>0</v>
      </c>
      <c r="FD146" s="140" t="n">
        <v>0</v>
      </c>
      <c r="FE146" s="140" t="n">
        <v>0</v>
      </c>
      <c r="FF146" s="140" t="n">
        <v>0</v>
      </c>
      <c r="FG146" s="140" t="n">
        <v>0</v>
      </c>
      <c r="FH146" s="140" t="n">
        <v>0</v>
      </c>
      <c r="FI146" s="140" t="n">
        <v>0</v>
      </c>
      <c r="FJ146" s="140" t="n">
        <v>0</v>
      </c>
      <c r="FK146" s="140" t="n">
        <v>0</v>
      </c>
      <c r="FL146" s="140" t="n">
        <v>0</v>
      </c>
      <c r="FM146" s="140" t="n">
        <v>0</v>
      </c>
      <c r="FN146" s="140" t="n">
        <v>0</v>
      </c>
      <c r="FO146" s="140" t="n">
        <v>0</v>
      </c>
      <c r="FP146" s="140" t="n">
        <v>0</v>
      </c>
      <c r="FQ146" s="140" t="n">
        <v>0</v>
      </c>
      <c r="FR146" s="140" t="n">
        <v>0</v>
      </c>
      <c r="FS146" s="140" t="n">
        <v>0</v>
      </c>
      <c r="FT146" s="140" t="n">
        <v>0</v>
      </c>
      <c r="FU146" s="140" t="n">
        <v>0</v>
      </c>
      <c r="FV146" s="140" t="n">
        <v>0</v>
      </c>
      <c r="FW146" s="140" t="n">
        <v>0</v>
      </c>
      <c r="FX146" s="140" t="n">
        <v>0</v>
      </c>
      <c r="FY146" s="140" t="n">
        <v>0</v>
      </c>
      <c r="FZ146" s="140" t="n">
        <v>0</v>
      </c>
      <c r="GA146" s="140" t="n">
        <v>0</v>
      </c>
      <c r="GB146" s="140" t="n">
        <v>0</v>
      </c>
      <c r="GC146" s="140" t="n">
        <v>0</v>
      </c>
      <c r="GD146" s="140" t="n">
        <v>0</v>
      </c>
      <c r="GE146" s="140" t="n">
        <v>0</v>
      </c>
      <c r="GF146" s="140" t="n">
        <v>0</v>
      </c>
      <c r="GG146" s="140" t="n">
        <v>0</v>
      </c>
      <c r="GH146" s="140" t="n">
        <v>0</v>
      </c>
      <c r="GI146" s="140" t="n">
        <v>0</v>
      </c>
      <c r="GJ146" s="140" t="n">
        <v>0</v>
      </c>
      <c r="GK146" s="140" t="n">
        <v>0</v>
      </c>
      <c r="GL146" s="140" t="n">
        <v>0</v>
      </c>
      <c r="GM146" s="140" t="n">
        <v>0</v>
      </c>
      <c r="GN146" s="140" t="n">
        <v>0</v>
      </c>
      <c r="GO146" s="140" t="n">
        <v>0</v>
      </c>
      <c r="GP146" s="140" t="n">
        <v>0</v>
      </c>
      <c r="GQ146" s="140" t="n">
        <v>0</v>
      </c>
      <c r="GR146" s="140" t="n">
        <v>0</v>
      </c>
      <c r="GS146" s="140" t="n">
        <v>0</v>
      </c>
      <c r="GT146" s="140" t="n">
        <v>0</v>
      </c>
      <c r="GU146" s="140" t="n">
        <v>0</v>
      </c>
      <c r="GV146" s="140" t="n">
        <v>0</v>
      </c>
      <c r="GW146" s="140" t="n">
        <v>0</v>
      </c>
      <c r="GX146" s="140" t="n">
        <v>0</v>
      </c>
      <c r="GY146" s="140" t="n">
        <v>0</v>
      </c>
      <c r="GZ146" s="140" t="n">
        <v>0</v>
      </c>
      <c r="HA146" s="140" t="n">
        <v>0</v>
      </c>
      <c r="HB146" s="140" t="n">
        <v>0</v>
      </c>
      <c r="HC146" s="140" t="n">
        <v>0</v>
      </c>
      <c r="HD146" s="140" t="n">
        <v>0</v>
      </c>
      <c r="HE146" s="140" t="n">
        <v>0</v>
      </c>
      <c r="HF146" s="140" t="n">
        <v>0</v>
      </c>
      <c r="HG146" s="140" t="n">
        <v>0</v>
      </c>
      <c r="HH146" s="140" t="n">
        <v>0</v>
      </c>
      <c r="HI146" s="140" t="n">
        <v>0</v>
      </c>
      <c r="HJ146" s="140" t="n">
        <v>0</v>
      </c>
      <c r="HK146" s="140" t="n">
        <v>0</v>
      </c>
      <c r="HL146" s="140" t="n">
        <v>0</v>
      </c>
      <c r="HM146" s="140" t="n">
        <v>0</v>
      </c>
      <c r="HN146" s="140" t="n">
        <v>0</v>
      </c>
      <c r="HO146" s="140" t="n">
        <v>0</v>
      </c>
      <c r="HP146" s="140" t="n">
        <v>0</v>
      </c>
      <c r="HQ146" s="140" t="n">
        <v>0</v>
      </c>
      <c r="HR146" s="140" t="n">
        <v>0</v>
      </c>
      <c r="HS146" s="140" t="n">
        <v>0</v>
      </c>
      <c r="HT146" s="140" t="n">
        <v>0</v>
      </c>
      <c r="HU146" s="140" t="n">
        <v>0</v>
      </c>
      <c r="HV146" s="140" t="n">
        <v>0</v>
      </c>
      <c r="HW146" s="140" t="n">
        <v>0</v>
      </c>
      <c r="HX146" s="140" t="n">
        <v>0</v>
      </c>
      <c r="HY146" s="140" t="n">
        <v>0</v>
      </c>
      <c r="HZ146" s="140" t="n">
        <v>0</v>
      </c>
      <c r="IA146" s="140" t="n">
        <v>0</v>
      </c>
      <c r="IB146" s="140" t="n">
        <v>0</v>
      </c>
      <c r="IC146" s="140" t="n">
        <v>0</v>
      </c>
      <c r="ID146" s="140" t="n">
        <v>0</v>
      </c>
      <c r="IE146" s="140" t="n">
        <v>0</v>
      </c>
      <c r="IF146" s="140" t="n">
        <v>0</v>
      </c>
      <c r="IG146" s="140" t="n">
        <v>0</v>
      </c>
      <c r="IH146" s="140" t="n">
        <v>0</v>
      </c>
      <c r="II146" s="140" t="n">
        <v>0</v>
      </c>
      <c r="IJ146" s="140" t="n">
        <v>0</v>
      </c>
      <c r="IK146" s="140" t="n">
        <v>0</v>
      </c>
      <c r="IL146" s="140" t="n">
        <v>0</v>
      </c>
      <c r="IM146" s="140" t="n">
        <v>0</v>
      </c>
      <c r="IN146" s="140" t="n">
        <v>0</v>
      </c>
      <c r="IO146" s="140" t="n">
        <v>0</v>
      </c>
      <c r="IP146" s="140" t="n">
        <v>0</v>
      </c>
      <c r="IQ146" s="140" t="n">
        <v>0</v>
      </c>
      <c r="IR146" s="140" t="n">
        <v>0</v>
      </c>
      <c r="IS146" s="140" t="n">
        <v>0</v>
      </c>
      <c r="IT146" s="140" t="n">
        <v>0</v>
      </c>
      <c r="IU146" s="140" t="n">
        <v>0</v>
      </c>
      <c r="IV146" s="140" t="n">
        <v>0</v>
      </c>
      <c r="IW146" s="140" t="n">
        <v>0</v>
      </c>
      <c r="IX146" s="140" t="n">
        <v>0</v>
      </c>
      <c r="IY146" s="140" t="n">
        <v>0</v>
      </c>
      <c r="IZ146" s="140" t="n">
        <v>0</v>
      </c>
      <c r="JA146" s="140" t="n">
        <v>0</v>
      </c>
      <c r="JB146" s="140" t="n">
        <v>0</v>
      </c>
      <c r="JC146" s="140" t="n">
        <v>0</v>
      </c>
      <c r="JD146" s="140" t="n">
        <v>0</v>
      </c>
      <c r="JE146" s="140" t="n">
        <v>0</v>
      </c>
      <c r="JF146" s="140" t="n">
        <v>0</v>
      </c>
      <c r="JG146" s="140" t="n">
        <v>0</v>
      </c>
      <c r="JH146" s="140" t="n">
        <v>0</v>
      </c>
      <c r="JI146" s="140" t="n">
        <v>0</v>
      </c>
      <c r="JJ146" s="140" t="n">
        <v>0</v>
      </c>
      <c r="JK146" s="140" t="n">
        <v>0</v>
      </c>
      <c r="JL146" s="140" t="n">
        <v>0</v>
      </c>
      <c r="JM146" s="140" t="n">
        <v>0</v>
      </c>
      <c r="JN146" s="140" t="n">
        <v>0</v>
      </c>
      <c r="JO146" s="140" t="n">
        <v>0</v>
      </c>
      <c r="JP146" s="140" t="n">
        <v>0</v>
      </c>
    </row>
    <row r="147" customFormat="false" ht="14.9" hidden="false" customHeight="false" outlineLevel="0" collapsed="false">
      <c r="A147" s="76"/>
      <c r="B147" s="76"/>
      <c r="C147" s="76"/>
      <c r="D147" s="76"/>
      <c r="E147" s="76" t="s">
        <v>181</v>
      </c>
      <c r="F147" s="141" t="n">
        <v>0</v>
      </c>
      <c r="G147" s="141" t="n">
        <v>0</v>
      </c>
      <c r="H147" s="141" t="n">
        <v>0</v>
      </c>
      <c r="I147" s="141" t="n">
        <v>0</v>
      </c>
      <c r="J147" s="141" t="n">
        <v>0</v>
      </c>
      <c r="K147" s="141" t="n">
        <v>-236.2099</v>
      </c>
      <c r="L147" s="141" t="n">
        <v>0</v>
      </c>
      <c r="M147" s="141" t="n">
        <v>0</v>
      </c>
      <c r="N147" s="141" t="n">
        <v>0</v>
      </c>
      <c r="O147" s="141" t="n">
        <v>0</v>
      </c>
      <c r="P147" s="141" t="n">
        <v>0</v>
      </c>
      <c r="Q147" s="141" t="n">
        <v>0</v>
      </c>
      <c r="R147" s="141" t="n">
        <v>0</v>
      </c>
      <c r="S147" s="141" t="n">
        <v>0</v>
      </c>
      <c r="T147" s="141"/>
      <c r="U147" s="141" t="n">
        <v>0</v>
      </c>
      <c r="V147" s="141"/>
      <c r="W147" s="141" t="n">
        <v>-1304.0212</v>
      </c>
      <c r="X147" s="141"/>
      <c r="Y147" s="141" t="n">
        <v>0</v>
      </c>
      <c r="Z147" s="141" t="n">
        <v>0</v>
      </c>
      <c r="AA147" s="141" t="n">
        <v>0</v>
      </c>
      <c r="AB147" s="141" t="n">
        <v>0</v>
      </c>
      <c r="AC147" s="141" t="n">
        <v>0</v>
      </c>
      <c r="AD147" s="141" t="n">
        <v>0</v>
      </c>
      <c r="AE147" s="141" t="n">
        <v>0</v>
      </c>
      <c r="AF147" s="141" t="n">
        <v>0</v>
      </c>
      <c r="AG147" s="141" t="n">
        <v>0</v>
      </c>
      <c r="AH147" s="141" t="n">
        <v>0</v>
      </c>
      <c r="AI147" s="141" t="n">
        <v>0</v>
      </c>
      <c r="AJ147" s="141" t="n">
        <v>0</v>
      </c>
      <c r="AK147" s="141" t="n">
        <v>0</v>
      </c>
      <c r="AL147" s="141" t="n">
        <v>0</v>
      </c>
      <c r="AM147" s="141" t="n">
        <v>0</v>
      </c>
      <c r="AN147" s="141" t="n">
        <v>0</v>
      </c>
      <c r="AO147" s="141" t="n">
        <v>0</v>
      </c>
      <c r="AP147" s="141" t="n">
        <v>0</v>
      </c>
      <c r="AQ147" s="141" t="n">
        <v>0</v>
      </c>
      <c r="AR147" s="141" t="n">
        <v>0</v>
      </c>
      <c r="AS147" s="141" t="n">
        <v>0</v>
      </c>
      <c r="AT147" s="141" t="n">
        <v>0</v>
      </c>
      <c r="AU147" s="141" t="n">
        <v>0</v>
      </c>
      <c r="AV147" s="141" t="n">
        <v>0</v>
      </c>
      <c r="AW147" s="141" t="n">
        <v>0</v>
      </c>
      <c r="AX147" s="141" t="n">
        <v>0</v>
      </c>
      <c r="AY147" s="141" t="n">
        <v>0</v>
      </c>
      <c r="AZ147" s="141" t="n">
        <v>0</v>
      </c>
      <c r="BA147" s="141" t="n">
        <v>0</v>
      </c>
      <c r="BB147" s="141" t="n">
        <v>0</v>
      </c>
      <c r="BC147" s="141" t="n">
        <v>0</v>
      </c>
      <c r="BD147" s="141" t="n">
        <v>0</v>
      </c>
      <c r="BE147" s="141" t="n">
        <v>0</v>
      </c>
      <c r="BF147" s="141" t="n">
        <v>0</v>
      </c>
      <c r="BG147" s="141" t="n">
        <v>0</v>
      </c>
      <c r="BH147" s="141" t="n">
        <v>0</v>
      </c>
      <c r="BI147" s="141" t="n">
        <v>0</v>
      </c>
      <c r="BJ147" s="141" t="n">
        <v>0</v>
      </c>
      <c r="BK147" s="141" t="n">
        <v>0</v>
      </c>
      <c r="BL147" s="141" t="n">
        <v>0</v>
      </c>
      <c r="BM147" s="141" t="n">
        <v>0</v>
      </c>
      <c r="BN147" s="141" t="n">
        <v>0</v>
      </c>
      <c r="BO147" s="141" t="n">
        <v>0</v>
      </c>
      <c r="BP147" s="141" t="n">
        <v>0</v>
      </c>
      <c r="BQ147" s="141" t="n">
        <v>0</v>
      </c>
      <c r="BR147" s="141" t="n">
        <v>0</v>
      </c>
      <c r="BS147" s="141" t="n">
        <v>0</v>
      </c>
      <c r="BT147" s="141" t="n">
        <v>0</v>
      </c>
      <c r="BU147" s="141" t="n">
        <v>0</v>
      </c>
      <c r="BV147" s="141" t="n">
        <v>0</v>
      </c>
      <c r="BW147" s="141" t="n">
        <v>0</v>
      </c>
      <c r="BX147" s="141" t="n">
        <v>0</v>
      </c>
      <c r="BY147" s="141" t="n">
        <v>0</v>
      </c>
      <c r="BZ147" s="141" t="n">
        <v>0</v>
      </c>
      <c r="CA147" s="141" t="n">
        <v>0</v>
      </c>
      <c r="CB147" s="141" t="n">
        <v>0</v>
      </c>
      <c r="CC147" s="141" t="n">
        <v>435.3398</v>
      </c>
      <c r="CD147" s="141" t="n">
        <v>0</v>
      </c>
      <c r="CE147" s="141" t="n">
        <v>0</v>
      </c>
      <c r="CF147" s="141" t="n">
        <v>0</v>
      </c>
      <c r="CG147" s="141" t="n">
        <v>0</v>
      </c>
      <c r="CH147" s="141" t="n">
        <v>0</v>
      </c>
      <c r="CI147" s="141" t="n">
        <v>0</v>
      </c>
      <c r="CJ147" s="141" t="n">
        <v>0</v>
      </c>
      <c r="CK147" s="141" t="n">
        <v>0</v>
      </c>
      <c r="CL147" s="141"/>
      <c r="CM147" s="141" t="n">
        <v>0</v>
      </c>
      <c r="CN147" s="141" t="n">
        <v>0</v>
      </c>
      <c r="CO147" s="141" t="n">
        <v>0</v>
      </c>
      <c r="CP147" s="141" t="n">
        <v>0</v>
      </c>
      <c r="CQ147" s="141" t="n">
        <v>0</v>
      </c>
      <c r="CR147" s="141" t="n">
        <v>0</v>
      </c>
      <c r="CS147" s="141" t="n">
        <v>2874.7403</v>
      </c>
      <c r="CT147" s="141" t="n">
        <v>0</v>
      </c>
      <c r="CU147" s="141" t="n">
        <v>0</v>
      </c>
      <c r="CV147" s="141" t="n">
        <v>0</v>
      </c>
      <c r="CW147" s="141" t="n">
        <v>0</v>
      </c>
      <c r="CX147" s="141" t="n">
        <v>0</v>
      </c>
      <c r="CY147" s="141" t="n">
        <v>0</v>
      </c>
      <c r="CZ147" s="141" t="n">
        <v>0</v>
      </c>
      <c r="DA147" s="141" t="n">
        <v>0</v>
      </c>
      <c r="DB147" s="141" t="n">
        <v>0</v>
      </c>
      <c r="DC147" s="141" t="n">
        <v>-138.4526</v>
      </c>
      <c r="DD147" s="141" t="n">
        <v>0</v>
      </c>
      <c r="DE147" s="141" t="n">
        <v>0</v>
      </c>
      <c r="DF147" s="141" t="n">
        <v>0</v>
      </c>
      <c r="DG147" s="141" t="n">
        <v>0</v>
      </c>
      <c r="DH147" s="141" t="n">
        <v>0</v>
      </c>
      <c r="DI147" s="141" t="n">
        <v>0</v>
      </c>
      <c r="DJ147" s="141" t="n">
        <v>0</v>
      </c>
      <c r="DK147" s="141" t="n">
        <v>0</v>
      </c>
      <c r="DL147" s="141" t="n">
        <v>0</v>
      </c>
      <c r="DM147" s="141" t="n">
        <v>0</v>
      </c>
      <c r="DN147" s="141" t="n">
        <v>0</v>
      </c>
      <c r="DO147" s="141" t="n">
        <v>0</v>
      </c>
      <c r="DP147" s="141"/>
      <c r="DQ147" s="141" t="n">
        <v>0</v>
      </c>
      <c r="DR147" s="141" t="n">
        <v>0</v>
      </c>
      <c r="DS147" s="141" t="n">
        <v>0</v>
      </c>
      <c r="DT147" s="141" t="n">
        <v>0</v>
      </c>
      <c r="DU147" s="141" t="n">
        <v>0</v>
      </c>
      <c r="DV147" s="141" t="n">
        <v>0</v>
      </c>
      <c r="DW147" s="141"/>
      <c r="DX147" s="141" t="n">
        <v>0</v>
      </c>
      <c r="DY147" s="141" t="n">
        <v>0</v>
      </c>
      <c r="DZ147" s="141" t="n">
        <v>0</v>
      </c>
      <c r="EA147" s="141" t="n">
        <v>0</v>
      </c>
      <c r="EB147" s="141" t="n">
        <v>-1500.5555</v>
      </c>
      <c r="EC147" s="141" t="n">
        <v>0</v>
      </c>
      <c r="ED147" s="141" t="n">
        <v>0</v>
      </c>
      <c r="EE147" s="141" t="n">
        <v>0</v>
      </c>
      <c r="EF147" s="141" t="n">
        <v>-2206.6102</v>
      </c>
      <c r="EG147" s="141" t="n">
        <v>0</v>
      </c>
      <c r="EH147" s="0"/>
      <c r="EI147" s="109" t="n">
        <f aca="false">ROUND(SUM(F147:EG147),5)</f>
        <v>-2075.7693</v>
      </c>
      <c r="EM147" s="140" t="n">
        <v>0</v>
      </c>
      <c r="EN147" s="140" t="n">
        <v>0</v>
      </c>
      <c r="EO147" s="140" t="n">
        <v>0</v>
      </c>
      <c r="EP147" s="140" t="n">
        <v>0</v>
      </c>
      <c r="EQ147" s="140" t="n">
        <v>0</v>
      </c>
      <c r="ER147" s="140" t="n">
        <v>0</v>
      </c>
      <c r="ES147" s="140" t="n">
        <v>0</v>
      </c>
      <c r="ET147" s="140" t="n">
        <v>0</v>
      </c>
      <c r="EU147" s="140" t="n">
        <v>0</v>
      </c>
      <c r="EV147" s="140" t="n">
        <v>0</v>
      </c>
      <c r="EW147" s="140" t="n">
        <v>0</v>
      </c>
      <c r="EX147" s="140" t="n">
        <v>0</v>
      </c>
      <c r="EY147" s="140" t="n">
        <v>0</v>
      </c>
      <c r="EZ147" s="140" t="n">
        <v>0</v>
      </c>
      <c r="FA147" s="140" t="n">
        <v>0</v>
      </c>
      <c r="FB147" s="140" t="n">
        <v>0</v>
      </c>
      <c r="FC147" s="140" t="n">
        <v>0</v>
      </c>
      <c r="FD147" s="140" t="n">
        <v>0</v>
      </c>
      <c r="FE147" s="140" t="n">
        <v>0</v>
      </c>
      <c r="FF147" s="140" t="n">
        <v>0</v>
      </c>
      <c r="FG147" s="140" t="n">
        <v>0</v>
      </c>
      <c r="FH147" s="140" t="n">
        <v>0</v>
      </c>
      <c r="FI147" s="140" t="n">
        <v>0</v>
      </c>
      <c r="FJ147" s="140" t="n">
        <v>0</v>
      </c>
      <c r="FK147" s="140" t="n">
        <v>0</v>
      </c>
      <c r="FL147" s="140" t="n">
        <v>0</v>
      </c>
      <c r="FM147" s="140" t="n">
        <v>0</v>
      </c>
      <c r="FN147" s="140" t="n">
        <v>0</v>
      </c>
      <c r="FO147" s="140" t="n">
        <v>0</v>
      </c>
      <c r="FP147" s="140" t="n">
        <v>0</v>
      </c>
      <c r="FQ147" s="140" t="n">
        <v>0</v>
      </c>
      <c r="FR147" s="140" t="n">
        <v>0</v>
      </c>
      <c r="FS147" s="140" t="n">
        <v>0</v>
      </c>
      <c r="FT147" s="140" t="n">
        <v>0</v>
      </c>
      <c r="FU147" s="140" t="n">
        <v>0</v>
      </c>
      <c r="FV147" s="140" t="n">
        <v>0</v>
      </c>
      <c r="FW147" s="140" t="n">
        <v>0</v>
      </c>
      <c r="FX147" s="140" t="n">
        <v>0</v>
      </c>
      <c r="FY147" s="140" t="n">
        <v>0</v>
      </c>
      <c r="FZ147" s="140" t="n">
        <v>0</v>
      </c>
      <c r="GA147" s="140" t="n">
        <v>0</v>
      </c>
      <c r="GB147" s="140" t="n">
        <v>0</v>
      </c>
      <c r="GC147" s="140" t="n">
        <v>0</v>
      </c>
      <c r="GD147" s="140" t="n">
        <v>0</v>
      </c>
      <c r="GE147" s="140" t="n">
        <v>0</v>
      </c>
      <c r="GF147" s="140" t="n">
        <v>0</v>
      </c>
      <c r="GG147" s="140" t="n">
        <v>0</v>
      </c>
      <c r="GH147" s="140" t="n">
        <v>0</v>
      </c>
      <c r="GI147" s="140" t="n">
        <v>0</v>
      </c>
      <c r="GJ147" s="140" t="n">
        <v>0</v>
      </c>
      <c r="GK147" s="140" t="n">
        <v>0</v>
      </c>
      <c r="GL147" s="140" t="n">
        <v>0</v>
      </c>
      <c r="GM147" s="140" t="n">
        <v>0</v>
      </c>
      <c r="GN147" s="140" t="n">
        <v>0</v>
      </c>
      <c r="GO147" s="140" t="n">
        <v>0</v>
      </c>
      <c r="GP147" s="140" t="n">
        <v>0</v>
      </c>
      <c r="GQ147" s="140" t="n">
        <v>0</v>
      </c>
      <c r="GR147" s="140" t="n">
        <v>0</v>
      </c>
      <c r="GS147" s="140" t="n">
        <v>0</v>
      </c>
      <c r="GT147" s="140" t="n">
        <v>0</v>
      </c>
      <c r="GU147" s="140" t="n">
        <v>0</v>
      </c>
      <c r="GV147" s="140" t="n">
        <v>0</v>
      </c>
      <c r="GW147" s="140" t="n">
        <v>0</v>
      </c>
      <c r="GX147" s="140" t="n">
        <v>0</v>
      </c>
      <c r="GY147" s="140" t="n">
        <v>0</v>
      </c>
      <c r="GZ147" s="140" t="n">
        <v>0</v>
      </c>
      <c r="HA147" s="140" t="n">
        <v>0</v>
      </c>
      <c r="HB147" s="140" t="n">
        <v>0</v>
      </c>
      <c r="HC147" s="140" t="n">
        <v>0</v>
      </c>
      <c r="HD147" s="140" t="n">
        <v>0</v>
      </c>
      <c r="HE147" s="140" t="n">
        <v>0</v>
      </c>
      <c r="HF147" s="140" t="n">
        <v>0</v>
      </c>
      <c r="HG147" s="140" t="n">
        <v>0</v>
      </c>
      <c r="HH147" s="140" t="n">
        <v>0</v>
      </c>
      <c r="HI147" s="140" t="n">
        <v>0</v>
      </c>
      <c r="HJ147" s="140" t="n">
        <v>0</v>
      </c>
      <c r="HK147" s="140" t="n">
        <v>0</v>
      </c>
      <c r="HL147" s="140" t="n">
        <v>0</v>
      </c>
      <c r="HM147" s="140" t="n">
        <v>0</v>
      </c>
      <c r="HN147" s="140" t="n">
        <v>0</v>
      </c>
      <c r="HO147" s="140" t="n">
        <v>0</v>
      </c>
      <c r="HP147" s="140" t="n">
        <v>0</v>
      </c>
      <c r="HQ147" s="140" t="n">
        <v>0</v>
      </c>
      <c r="HR147" s="140" t="n">
        <v>0</v>
      </c>
      <c r="HS147" s="140" t="n">
        <v>0</v>
      </c>
      <c r="HT147" s="140" t="n">
        <v>0</v>
      </c>
      <c r="HU147" s="140" t="n">
        <v>0</v>
      </c>
      <c r="HV147" s="140" t="n">
        <v>0</v>
      </c>
      <c r="HW147" s="140" t="n">
        <v>0</v>
      </c>
      <c r="HX147" s="140" t="n">
        <v>0</v>
      </c>
      <c r="HY147" s="140" t="n">
        <v>0</v>
      </c>
      <c r="HZ147" s="140" t="n">
        <v>0</v>
      </c>
      <c r="IA147" s="140" t="n">
        <v>0</v>
      </c>
      <c r="IB147" s="140" t="n">
        <v>0</v>
      </c>
      <c r="IC147" s="140" t="n">
        <v>0</v>
      </c>
      <c r="ID147" s="140" t="n">
        <v>0</v>
      </c>
      <c r="IE147" s="140" t="n">
        <v>0</v>
      </c>
      <c r="IF147" s="140" t="n">
        <v>0</v>
      </c>
      <c r="IG147" s="140" t="n">
        <v>0</v>
      </c>
      <c r="IH147" s="140" t="n">
        <v>0</v>
      </c>
      <c r="II147" s="140" t="n">
        <v>0</v>
      </c>
      <c r="IJ147" s="140" t="n">
        <v>0</v>
      </c>
      <c r="IK147" s="140" t="n">
        <v>0</v>
      </c>
      <c r="IL147" s="140" t="n">
        <v>0</v>
      </c>
      <c r="IM147" s="140" t="n">
        <v>0</v>
      </c>
      <c r="IN147" s="140" t="n">
        <v>0</v>
      </c>
      <c r="IO147" s="140" t="n">
        <v>0</v>
      </c>
      <c r="IP147" s="140" t="n">
        <v>0</v>
      </c>
      <c r="IQ147" s="140" t="n">
        <v>0</v>
      </c>
      <c r="IR147" s="140" t="n">
        <v>0</v>
      </c>
      <c r="IS147" s="140" t="n">
        <v>0</v>
      </c>
      <c r="IT147" s="140" t="n">
        <v>0</v>
      </c>
      <c r="IU147" s="140" t="n">
        <v>0</v>
      </c>
      <c r="IV147" s="140" t="n">
        <v>0</v>
      </c>
      <c r="IW147" s="140" t="n">
        <v>0</v>
      </c>
      <c r="IX147" s="140" t="n">
        <v>0</v>
      </c>
      <c r="IY147" s="140" t="n">
        <v>0</v>
      </c>
      <c r="IZ147" s="140" t="n">
        <v>0</v>
      </c>
      <c r="JA147" s="140" t="n">
        <v>0</v>
      </c>
      <c r="JB147" s="140" t="n">
        <v>0</v>
      </c>
      <c r="JC147" s="140" t="n">
        <v>0</v>
      </c>
      <c r="JD147" s="140" t="n">
        <v>0</v>
      </c>
      <c r="JE147" s="140" t="n">
        <v>0</v>
      </c>
      <c r="JF147" s="140" t="n">
        <v>0</v>
      </c>
      <c r="JG147" s="140" t="n">
        <v>0</v>
      </c>
      <c r="JH147" s="140" t="n">
        <v>0</v>
      </c>
      <c r="JI147" s="140" t="n">
        <v>0</v>
      </c>
      <c r="JJ147" s="140" t="n">
        <v>0</v>
      </c>
      <c r="JK147" s="140" t="n">
        <v>0</v>
      </c>
      <c r="JL147" s="140" t="n">
        <v>0</v>
      </c>
      <c r="JM147" s="140" t="n">
        <v>0</v>
      </c>
      <c r="JN147" s="140" t="n">
        <v>0</v>
      </c>
      <c r="JO147" s="140" t="n">
        <v>0</v>
      </c>
      <c r="JP147" s="140" t="n">
        <v>0</v>
      </c>
    </row>
    <row r="148" customFormat="false" ht="14.9" hidden="false" customHeight="false" outlineLevel="0" collapsed="false">
      <c r="A148" s="76"/>
      <c r="B148" s="76"/>
      <c r="C148" s="76"/>
      <c r="D148" s="76"/>
      <c r="E148" s="76" t="s">
        <v>182</v>
      </c>
      <c r="F148" s="141" t="n">
        <v>0</v>
      </c>
      <c r="G148" s="141" t="n">
        <v>0</v>
      </c>
      <c r="H148" s="141" t="n">
        <v>5117.4108</v>
      </c>
      <c r="I148" s="141" t="n">
        <v>0</v>
      </c>
      <c r="J148" s="141" t="n">
        <v>0</v>
      </c>
      <c r="K148" s="141" t="n">
        <v>0</v>
      </c>
      <c r="L148" s="141" t="n">
        <v>0</v>
      </c>
      <c r="M148" s="141" t="n">
        <v>0</v>
      </c>
      <c r="N148" s="141" t="n">
        <v>0</v>
      </c>
      <c r="O148" s="141" t="n">
        <v>329.6</v>
      </c>
      <c r="P148" s="141" t="n">
        <v>0</v>
      </c>
      <c r="Q148" s="141" t="n">
        <v>0</v>
      </c>
      <c r="R148" s="141" t="n">
        <v>0</v>
      </c>
      <c r="S148" s="141" t="n">
        <v>0</v>
      </c>
      <c r="T148" s="141"/>
      <c r="U148" s="141" t="n">
        <v>0</v>
      </c>
      <c r="V148" s="141"/>
      <c r="W148" s="141" t="n">
        <v>0</v>
      </c>
      <c r="X148" s="141"/>
      <c r="Y148" s="141" t="n">
        <v>0</v>
      </c>
      <c r="Z148" s="141" t="n">
        <v>0</v>
      </c>
      <c r="AA148" s="141" t="n">
        <v>0</v>
      </c>
      <c r="AB148" s="141" t="n">
        <v>0</v>
      </c>
      <c r="AC148" s="141" t="n">
        <v>0</v>
      </c>
      <c r="AD148" s="141" t="n">
        <v>0</v>
      </c>
      <c r="AE148" s="141" t="n">
        <v>0</v>
      </c>
      <c r="AF148" s="141" t="n">
        <v>0</v>
      </c>
      <c r="AG148" s="141" t="n">
        <v>0</v>
      </c>
      <c r="AH148" s="141" t="n">
        <v>0</v>
      </c>
      <c r="AI148" s="141" t="n">
        <v>0</v>
      </c>
      <c r="AJ148" s="141" t="n">
        <v>0</v>
      </c>
      <c r="AK148" s="141" t="n">
        <v>0</v>
      </c>
      <c r="AL148" s="141" t="n">
        <v>0</v>
      </c>
      <c r="AM148" s="141" t="n">
        <v>0</v>
      </c>
      <c r="AN148" s="141" t="n">
        <v>0</v>
      </c>
      <c r="AO148" s="141" t="n">
        <v>0</v>
      </c>
      <c r="AP148" s="141" t="n">
        <v>0</v>
      </c>
      <c r="AQ148" s="141" t="n">
        <v>0</v>
      </c>
      <c r="AR148" s="141" t="n">
        <v>0</v>
      </c>
      <c r="AS148" s="141" t="n">
        <v>0</v>
      </c>
      <c r="AT148" s="141" t="n">
        <v>0</v>
      </c>
      <c r="AU148" s="141" t="n">
        <v>0</v>
      </c>
      <c r="AV148" s="141" t="n">
        <v>0</v>
      </c>
      <c r="AW148" s="141" t="n">
        <v>0</v>
      </c>
      <c r="AX148" s="141" t="n">
        <v>0</v>
      </c>
      <c r="AY148" s="141" t="n">
        <v>0</v>
      </c>
      <c r="AZ148" s="141" t="n">
        <v>0</v>
      </c>
      <c r="BA148" s="141" t="n">
        <v>0</v>
      </c>
      <c r="BB148" s="141" t="n">
        <v>0</v>
      </c>
      <c r="BC148" s="141" t="n">
        <v>0</v>
      </c>
      <c r="BD148" s="141" t="n">
        <v>0</v>
      </c>
      <c r="BE148" s="141" t="n">
        <v>0</v>
      </c>
      <c r="BF148" s="141" t="n">
        <v>0</v>
      </c>
      <c r="BG148" s="141" t="n">
        <v>0</v>
      </c>
      <c r="BH148" s="141" t="n">
        <v>0</v>
      </c>
      <c r="BI148" s="141" t="n">
        <v>0</v>
      </c>
      <c r="BJ148" s="141" t="n">
        <v>0</v>
      </c>
      <c r="BK148" s="141" t="n">
        <v>0</v>
      </c>
      <c r="BL148" s="141" t="n">
        <v>0</v>
      </c>
      <c r="BM148" s="141" t="n">
        <v>0</v>
      </c>
      <c r="BN148" s="141" t="n">
        <v>0</v>
      </c>
      <c r="BO148" s="141" t="n">
        <v>0</v>
      </c>
      <c r="BP148" s="141" t="n">
        <v>0</v>
      </c>
      <c r="BQ148" s="141" t="n">
        <v>0</v>
      </c>
      <c r="BR148" s="141" t="n">
        <v>0</v>
      </c>
      <c r="BS148" s="141" t="n">
        <v>0</v>
      </c>
      <c r="BT148" s="141" t="n">
        <v>0</v>
      </c>
      <c r="BU148" s="141" t="n">
        <v>0</v>
      </c>
      <c r="BV148" s="141" t="n">
        <v>0</v>
      </c>
      <c r="BW148" s="141" t="n">
        <v>0</v>
      </c>
      <c r="BX148" s="141" t="n">
        <v>0</v>
      </c>
      <c r="BY148" s="141" t="n">
        <v>0</v>
      </c>
      <c r="BZ148" s="141" t="n">
        <v>0</v>
      </c>
      <c r="CA148" s="141" t="n">
        <v>0</v>
      </c>
      <c r="CB148" s="141" t="n">
        <v>0</v>
      </c>
      <c r="CC148" s="141" t="n">
        <v>0</v>
      </c>
      <c r="CD148" s="141" t="n">
        <v>0</v>
      </c>
      <c r="CE148" s="141" t="n">
        <v>0</v>
      </c>
      <c r="CF148" s="141" t="n">
        <v>0</v>
      </c>
      <c r="CG148" s="141" t="n">
        <v>0</v>
      </c>
      <c r="CH148" s="141" t="n">
        <v>0</v>
      </c>
      <c r="CI148" s="141" t="n">
        <v>0</v>
      </c>
      <c r="CJ148" s="141" t="n">
        <v>0</v>
      </c>
      <c r="CK148" s="141" t="n">
        <v>0</v>
      </c>
      <c r="CL148" s="141"/>
      <c r="CM148" s="141" t="n">
        <v>0</v>
      </c>
      <c r="CN148" s="141" t="n">
        <v>0</v>
      </c>
      <c r="CO148" s="141" t="n">
        <v>0</v>
      </c>
      <c r="CP148" s="141" t="n">
        <v>0</v>
      </c>
      <c r="CQ148" s="141" t="n">
        <v>0</v>
      </c>
      <c r="CR148" s="141" t="n">
        <v>0</v>
      </c>
      <c r="CS148" s="141" t="n">
        <v>0</v>
      </c>
      <c r="CT148" s="141" t="n">
        <v>0</v>
      </c>
      <c r="CU148" s="141" t="n">
        <v>0</v>
      </c>
      <c r="CV148" s="141" t="n">
        <v>0</v>
      </c>
      <c r="CW148" s="141" t="n">
        <v>0</v>
      </c>
      <c r="CX148" s="141" t="n">
        <v>0</v>
      </c>
      <c r="CY148" s="141" t="n">
        <v>0</v>
      </c>
      <c r="CZ148" s="141" t="n">
        <v>0</v>
      </c>
      <c r="DA148" s="141" t="n">
        <v>0</v>
      </c>
      <c r="DB148" s="141" t="n">
        <v>0</v>
      </c>
      <c r="DC148" s="141" t="n">
        <v>0</v>
      </c>
      <c r="DD148" s="141" t="n">
        <v>0</v>
      </c>
      <c r="DE148" s="141" t="n">
        <v>0</v>
      </c>
      <c r="DF148" s="141" t="n">
        <v>0</v>
      </c>
      <c r="DG148" s="141" t="n">
        <v>0</v>
      </c>
      <c r="DH148" s="141" t="n">
        <v>0</v>
      </c>
      <c r="DI148" s="141" t="n">
        <v>0</v>
      </c>
      <c r="DJ148" s="141" t="n">
        <v>0</v>
      </c>
      <c r="DK148" s="141" t="n">
        <v>0</v>
      </c>
      <c r="DL148" s="141" t="n">
        <v>0</v>
      </c>
      <c r="DM148" s="141" t="n">
        <v>0</v>
      </c>
      <c r="DN148" s="141" t="n">
        <v>0</v>
      </c>
      <c r="DO148" s="141" t="n">
        <v>0</v>
      </c>
      <c r="DP148" s="141"/>
      <c r="DQ148" s="141" t="n">
        <v>0</v>
      </c>
      <c r="DR148" s="141" t="n">
        <v>0</v>
      </c>
      <c r="DS148" s="141" t="n">
        <v>0</v>
      </c>
      <c r="DT148" s="141" t="n">
        <v>0</v>
      </c>
      <c r="DU148" s="141" t="n">
        <v>0</v>
      </c>
      <c r="DV148" s="141" t="n">
        <v>0</v>
      </c>
      <c r="DW148" s="141"/>
      <c r="DX148" s="141" t="n">
        <v>0</v>
      </c>
      <c r="DY148" s="141" t="n">
        <v>0</v>
      </c>
      <c r="DZ148" s="141" t="n">
        <v>0</v>
      </c>
      <c r="EA148" s="141" t="n">
        <v>0</v>
      </c>
      <c r="EB148" s="141" t="n">
        <v>0</v>
      </c>
      <c r="EC148" s="141" t="n">
        <v>0</v>
      </c>
      <c r="ED148" s="141" t="n">
        <v>0</v>
      </c>
      <c r="EE148" s="141" t="n">
        <v>0</v>
      </c>
      <c r="EF148" s="141" t="n">
        <v>0</v>
      </c>
      <c r="EG148" s="141" t="n">
        <v>0</v>
      </c>
      <c r="EH148" s="0"/>
      <c r="EI148" s="109" t="n">
        <f aca="false">ROUND(SUM(F148:EG148),5)</f>
        <v>5447.0108</v>
      </c>
      <c r="EM148" s="140" t="n">
        <v>0</v>
      </c>
      <c r="EN148" s="140" t="n">
        <v>0</v>
      </c>
      <c r="EO148" s="140" t="n">
        <v>0</v>
      </c>
      <c r="EP148" s="140" t="n">
        <v>0</v>
      </c>
      <c r="EQ148" s="140" t="n">
        <v>0</v>
      </c>
      <c r="ER148" s="140" t="n">
        <v>0</v>
      </c>
      <c r="ES148" s="140" t="n">
        <v>0</v>
      </c>
      <c r="ET148" s="140" t="n">
        <v>0</v>
      </c>
      <c r="EU148" s="140" t="n">
        <v>0</v>
      </c>
      <c r="EV148" s="140" t="n">
        <v>0</v>
      </c>
      <c r="EW148" s="140" t="n">
        <v>0</v>
      </c>
      <c r="EX148" s="140" t="n">
        <v>0</v>
      </c>
      <c r="EY148" s="140" t="n">
        <v>0</v>
      </c>
      <c r="EZ148" s="140" t="n">
        <v>0</v>
      </c>
      <c r="FA148" s="140" t="n">
        <v>0</v>
      </c>
      <c r="FB148" s="140" t="n">
        <v>0</v>
      </c>
      <c r="FC148" s="140" t="n">
        <v>0</v>
      </c>
      <c r="FD148" s="140" t="n">
        <v>0</v>
      </c>
      <c r="FE148" s="140" t="n">
        <v>0</v>
      </c>
      <c r="FF148" s="140" t="n">
        <v>0</v>
      </c>
      <c r="FG148" s="140" t="n">
        <v>0</v>
      </c>
      <c r="FH148" s="140" t="n">
        <v>0</v>
      </c>
      <c r="FI148" s="140" t="n">
        <v>0</v>
      </c>
      <c r="FJ148" s="140" t="n">
        <v>0</v>
      </c>
      <c r="FK148" s="140" t="n">
        <v>0</v>
      </c>
      <c r="FL148" s="140" t="n">
        <v>0</v>
      </c>
      <c r="FM148" s="140" t="n">
        <v>0</v>
      </c>
      <c r="FN148" s="140" t="n">
        <v>0</v>
      </c>
      <c r="FO148" s="140" t="n">
        <v>0</v>
      </c>
      <c r="FP148" s="140" t="n">
        <v>0</v>
      </c>
      <c r="FQ148" s="140" t="n">
        <v>0</v>
      </c>
      <c r="FR148" s="140" t="n">
        <v>0</v>
      </c>
      <c r="FS148" s="140" t="n">
        <v>0</v>
      </c>
      <c r="FT148" s="140" t="n">
        <v>0</v>
      </c>
      <c r="FU148" s="140" t="n">
        <v>0</v>
      </c>
      <c r="FV148" s="140" t="n">
        <v>0</v>
      </c>
      <c r="FW148" s="140" t="n">
        <v>0</v>
      </c>
      <c r="FX148" s="140" t="n">
        <v>0</v>
      </c>
      <c r="FY148" s="140" t="n">
        <v>0</v>
      </c>
      <c r="FZ148" s="140" t="n">
        <v>0</v>
      </c>
      <c r="GA148" s="140" t="n">
        <v>0</v>
      </c>
      <c r="GB148" s="140" t="n">
        <v>0</v>
      </c>
      <c r="GC148" s="140" t="n">
        <v>0</v>
      </c>
      <c r="GD148" s="140" t="n">
        <v>0</v>
      </c>
      <c r="GE148" s="140" t="n">
        <v>0</v>
      </c>
      <c r="GF148" s="140" t="n">
        <v>0</v>
      </c>
      <c r="GG148" s="140" t="n">
        <v>0</v>
      </c>
      <c r="GH148" s="140" t="n">
        <v>0</v>
      </c>
      <c r="GI148" s="140" t="n">
        <v>0</v>
      </c>
      <c r="GJ148" s="140" t="n">
        <v>0</v>
      </c>
      <c r="GK148" s="140" t="n">
        <v>0</v>
      </c>
      <c r="GL148" s="140" t="n">
        <v>0</v>
      </c>
      <c r="GM148" s="140" t="n">
        <v>0</v>
      </c>
      <c r="GN148" s="140" t="n">
        <v>0</v>
      </c>
      <c r="GO148" s="140" t="n">
        <v>0</v>
      </c>
      <c r="GP148" s="140" t="n">
        <v>0</v>
      </c>
      <c r="GQ148" s="140" t="n">
        <v>0</v>
      </c>
      <c r="GR148" s="140" t="n">
        <v>0</v>
      </c>
      <c r="GS148" s="140" t="n">
        <v>0</v>
      </c>
      <c r="GT148" s="140" t="n">
        <v>0</v>
      </c>
      <c r="GU148" s="140" t="n">
        <v>0</v>
      </c>
      <c r="GV148" s="140" t="n">
        <v>0</v>
      </c>
      <c r="GW148" s="140" t="n">
        <v>0</v>
      </c>
      <c r="GX148" s="140" t="n">
        <v>0</v>
      </c>
      <c r="GY148" s="140" t="n">
        <v>0</v>
      </c>
      <c r="GZ148" s="140" t="n">
        <v>0</v>
      </c>
      <c r="HA148" s="140" t="n">
        <v>0</v>
      </c>
      <c r="HB148" s="140" t="n">
        <v>0</v>
      </c>
      <c r="HC148" s="140" t="n">
        <v>0</v>
      </c>
      <c r="HD148" s="140" t="n">
        <v>0</v>
      </c>
      <c r="HE148" s="140" t="n">
        <v>0</v>
      </c>
      <c r="HF148" s="140" t="n">
        <v>0</v>
      </c>
      <c r="HG148" s="140" t="n">
        <v>0</v>
      </c>
      <c r="HH148" s="140" t="n">
        <v>0</v>
      </c>
      <c r="HI148" s="140" t="n">
        <v>0</v>
      </c>
      <c r="HJ148" s="140" t="n">
        <v>0</v>
      </c>
      <c r="HK148" s="140" t="n">
        <v>0</v>
      </c>
      <c r="HL148" s="140" t="n">
        <v>0</v>
      </c>
      <c r="HM148" s="140" t="n">
        <v>0</v>
      </c>
      <c r="HN148" s="140" t="n">
        <v>0</v>
      </c>
      <c r="HO148" s="140" t="n">
        <v>0</v>
      </c>
      <c r="HP148" s="140" t="n">
        <v>0</v>
      </c>
      <c r="HQ148" s="140" t="n">
        <v>0</v>
      </c>
      <c r="HR148" s="140" t="n">
        <v>0</v>
      </c>
      <c r="HS148" s="140" t="n">
        <v>0</v>
      </c>
      <c r="HT148" s="140" t="n">
        <v>0</v>
      </c>
      <c r="HU148" s="140" t="n">
        <v>0</v>
      </c>
      <c r="HV148" s="140" t="n">
        <v>0</v>
      </c>
      <c r="HW148" s="140" t="n">
        <v>0</v>
      </c>
      <c r="HX148" s="140" t="n">
        <v>0</v>
      </c>
      <c r="HY148" s="140" t="n">
        <v>0</v>
      </c>
      <c r="HZ148" s="140" t="n">
        <v>0</v>
      </c>
      <c r="IA148" s="140" t="n">
        <v>0</v>
      </c>
      <c r="IB148" s="140" t="n">
        <v>0</v>
      </c>
      <c r="IC148" s="140" t="n">
        <v>0</v>
      </c>
      <c r="ID148" s="140" t="n">
        <v>0</v>
      </c>
      <c r="IE148" s="140" t="n">
        <v>0</v>
      </c>
      <c r="IF148" s="140" t="n">
        <v>0</v>
      </c>
      <c r="IG148" s="140" t="n">
        <v>0</v>
      </c>
      <c r="IH148" s="140" t="n">
        <v>0</v>
      </c>
      <c r="II148" s="140" t="n">
        <v>0</v>
      </c>
      <c r="IJ148" s="140" t="n">
        <v>0</v>
      </c>
      <c r="IK148" s="140" t="n">
        <v>0</v>
      </c>
      <c r="IL148" s="140" t="n">
        <v>0</v>
      </c>
      <c r="IM148" s="140" t="n">
        <v>0</v>
      </c>
      <c r="IN148" s="140" t="n">
        <v>0</v>
      </c>
      <c r="IO148" s="140" t="n">
        <v>0</v>
      </c>
      <c r="IP148" s="140" t="n">
        <v>0</v>
      </c>
      <c r="IQ148" s="140" t="n">
        <v>0</v>
      </c>
      <c r="IR148" s="140" t="n">
        <v>0</v>
      </c>
      <c r="IS148" s="140" t="n">
        <v>0</v>
      </c>
      <c r="IT148" s="140" t="n">
        <v>0</v>
      </c>
      <c r="IU148" s="140" t="n">
        <v>0</v>
      </c>
      <c r="IV148" s="140" t="n">
        <v>0</v>
      </c>
      <c r="IW148" s="140" t="n">
        <v>0</v>
      </c>
      <c r="IX148" s="140" t="n">
        <v>0</v>
      </c>
      <c r="IY148" s="140" t="n">
        <v>0</v>
      </c>
      <c r="IZ148" s="140" t="n">
        <v>0</v>
      </c>
      <c r="JA148" s="140" t="n">
        <v>0</v>
      </c>
      <c r="JB148" s="140" t="n">
        <v>0</v>
      </c>
      <c r="JC148" s="140" t="n">
        <v>0</v>
      </c>
      <c r="JD148" s="140" t="n">
        <v>0</v>
      </c>
      <c r="JE148" s="140" t="n">
        <v>0</v>
      </c>
      <c r="JF148" s="140" t="n">
        <v>0</v>
      </c>
      <c r="JG148" s="140" t="n">
        <v>0</v>
      </c>
      <c r="JH148" s="140" t="n">
        <v>0</v>
      </c>
      <c r="JI148" s="140" t="n">
        <v>0</v>
      </c>
      <c r="JJ148" s="140" t="n">
        <v>0</v>
      </c>
      <c r="JK148" s="140" t="n">
        <v>0</v>
      </c>
      <c r="JL148" s="140" t="n">
        <v>0</v>
      </c>
      <c r="JM148" s="140" t="n">
        <v>0</v>
      </c>
      <c r="JN148" s="140" t="n">
        <v>0</v>
      </c>
      <c r="JO148" s="140" t="n">
        <v>0</v>
      </c>
      <c r="JP148" s="140" t="n">
        <v>0</v>
      </c>
    </row>
    <row r="149" customFormat="false" ht="14.9" hidden="false" customHeight="false" outlineLevel="0" collapsed="false">
      <c r="A149" s="76"/>
      <c r="B149" s="76"/>
      <c r="C149" s="76"/>
      <c r="D149" s="76"/>
      <c r="E149" s="76" t="s">
        <v>183</v>
      </c>
      <c r="F149" s="141" t="n">
        <v>0</v>
      </c>
      <c r="G149" s="141" t="n">
        <v>0</v>
      </c>
      <c r="H149" s="141" t="n">
        <v>2182.364</v>
      </c>
      <c r="I149" s="141" t="n">
        <v>0</v>
      </c>
      <c r="J149" s="141" t="n">
        <v>0</v>
      </c>
      <c r="K149" s="141" t="n">
        <v>0</v>
      </c>
      <c r="L149" s="141" t="n">
        <v>0</v>
      </c>
      <c r="M149" s="141" t="n">
        <v>0</v>
      </c>
      <c r="N149" s="141" t="n">
        <v>0</v>
      </c>
      <c r="O149" s="141" t="n">
        <v>0</v>
      </c>
      <c r="P149" s="141" t="n">
        <v>0</v>
      </c>
      <c r="Q149" s="141" t="n">
        <v>0</v>
      </c>
      <c r="R149" s="141" t="n">
        <v>0</v>
      </c>
      <c r="S149" s="141" t="n">
        <v>0</v>
      </c>
      <c r="T149" s="141"/>
      <c r="U149" s="141" t="n">
        <v>0</v>
      </c>
      <c r="V149" s="141"/>
      <c r="W149" s="141" t="n">
        <v>0</v>
      </c>
      <c r="X149" s="141"/>
      <c r="Y149" s="141" t="n">
        <v>0</v>
      </c>
      <c r="Z149" s="141" t="n">
        <v>0</v>
      </c>
      <c r="AA149" s="141" t="n">
        <v>0</v>
      </c>
      <c r="AB149" s="141" t="n">
        <v>0</v>
      </c>
      <c r="AC149" s="141" t="n">
        <v>0</v>
      </c>
      <c r="AD149" s="141" t="n">
        <v>0</v>
      </c>
      <c r="AE149" s="141" t="n">
        <v>0</v>
      </c>
      <c r="AF149" s="141" t="n">
        <v>0</v>
      </c>
      <c r="AG149" s="141" t="n">
        <v>0</v>
      </c>
      <c r="AH149" s="141" t="n">
        <v>0</v>
      </c>
      <c r="AI149" s="141" t="n">
        <v>0</v>
      </c>
      <c r="AJ149" s="141" t="n">
        <v>0</v>
      </c>
      <c r="AK149" s="141" t="n">
        <v>0</v>
      </c>
      <c r="AL149" s="141" t="n">
        <v>0</v>
      </c>
      <c r="AM149" s="141" t="n">
        <v>0</v>
      </c>
      <c r="AN149" s="141" t="n">
        <v>0</v>
      </c>
      <c r="AO149" s="141" t="n">
        <v>0</v>
      </c>
      <c r="AP149" s="141" t="n">
        <v>0</v>
      </c>
      <c r="AQ149" s="141" t="n">
        <v>0</v>
      </c>
      <c r="AR149" s="141" t="n">
        <v>0</v>
      </c>
      <c r="AS149" s="141" t="n">
        <v>0</v>
      </c>
      <c r="AT149" s="141" t="n">
        <v>0</v>
      </c>
      <c r="AU149" s="141" t="n">
        <v>0</v>
      </c>
      <c r="AV149" s="141" t="n">
        <v>0</v>
      </c>
      <c r="AW149" s="141" t="n">
        <v>0</v>
      </c>
      <c r="AX149" s="141" t="n">
        <v>0</v>
      </c>
      <c r="AY149" s="141" t="n">
        <v>0</v>
      </c>
      <c r="AZ149" s="141" t="n">
        <v>0</v>
      </c>
      <c r="BA149" s="141" t="n">
        <v>0</v>
      </c>
      <c r="BB149" s="141" t="n">
        <v>0</v>
      </c>
      <c r="BC149" s="141" t="n">
        <v>0</v>
      </c>
      <c r="BD149" s="141" t="n">
        <v>0</v>
      </c>
      <c r="BE149" s="141" t="n">
        <v>0</v>
      </c>
      <c r="BF149" s="141" t="n">
        <v>0</v>
      </c>
      <c r="BG149" s="141" t="n">
        <v>0</v>
      </c>
      <c r="BH149" s="141" t="n">
        <v>0</v>
      </c>
      <c r="BI149" s="141" t="n">
        <v>0</v>
      </c>
      <c r="BJ149" s="141" t="n">
        <v>0</v>
      </c>
      <c r="BK149" s="141" t="n">
        <v>0</v>
      </c>
      <c r="BL149" s="141" t="n">
        <v>0</v>
      </c>
      <c r="BM149" s="141" t="n">
        <v>0</v>
      </c>
      <c r="BN149" s="141" t="n">
        <v>0</v>
      </c>
      <c r="BO149" s="141" t="n">
        <v>0</v>
      </c>
      <c r="BP149" s="141" t="n">
        <v>0</v>
      </c>
      <c r="BQ149" s="141" t="n">
        <v>0</v>
      </c>
      <c r="BR149" s="141" t="n">
        <v>0</v>
      </c>
      <c r="BS149" s="141" t="n">
        <v>0</v>
      </c>
      <c r="BT149" s="141" t="n">
        <v>0</v>
      </c>
      <c r="BU149" s="141" t="n">
        <v>0</v>
      </c>
      <c r="BV149" s="141" t="n">
        <v>0</v>
      </c>
      <c r="BW149" s="141" t="n">
        <v>0</v>
      </c>
      <c r="BX149" s="141" t="n">
        <v>0</v>
      </c>
      <c r="BY149" s="141" t="n">
        <v>0</v>
      </c>
      <c r="BZ149" s="141" t="n">
        <v>0</v>
      </c>
      <c r="CA149" s="141" t="n">
        <v>0</v>
      </c>
      <c r="CB149" s="141" t="n">
        <v>0</v>
      </c>
      <c r="CC149" s="141" t="n">
        <v>0</v>
      </c>
      <c r="CD149" s="141" t="n">
        <v>0</v>
      </c>
      <c r="CE149" s="141" t="n">
        <v>0</v>
      </c>
      <c r="CF149" s="141" t="n">
        <v>0</v>
      </c>
      <c r="CG149" s="141" t="n">
        <v>0</v>
      </c>
      <c r="CH149" s="141" t="n">
        <v>0</v>
      </c>
      <c r="CI149" s="141" t="n">
        <v>0</v>
      </c>
      <c r="CJ149" s="141" t="n">
        <v>0</v>
      </c>
      <c r="CK149" s="141" t="n">
        <v>0</v>
      </c>
      <c r="CL149" s="141"/>
      <c r="CM149" s="141" t="n">
        <v>0</v>
      </c>
      <c r="CN149" s="141" t="n">
        <v>0</v>
      </c>
      <c r="CO149" s="141" t="n">
        <v>0</v>
      </c>
      <c r="CP149" s="141" t="n">
        <v>0</v>
      </c>
      <c r="CQ149" s="141" t="n">
        <v>0</v>
      </c>
      <c r="CR149" s="141" t="n">
        <v>0</v>
      </c>
      <c r="CS149" s="141" t="n">
        <v>0</v>
      </c>
      <c r="CT149" s="141" t="n">
        <v>0</v>
      </c>
      <c r="CU149" s="141" t="n">
        <v>0</v>
      </c>
      <c r="CV149" s="141" t="n">
        <v>0</v>
      </c>
      <c r="CW149" s="141" t="n">
        <v>0</v>
      </c>
      <c r="CX149" s="141" t="n">
        <v>0</v>
      </c>
      <c r="CY149" s="141" t="n">
        <v>0</v>
      </c>
      <c r="CZ149" s="141" t="n">
        <v>0</v>
      </c>
      <c r="DA149" s="141" t="n">
        <v>0</v>
      </c>
      <c r="DB149" s="141" t="n">
        <v>0</v>
      </c>
      <c r="DC149" s="141" t="n">
        <v>0</v>
      </c>
      <c r="DD149" s="141" t="n">
        <v>0</v>
      </c>
      <c r="DE149" s="141" t="n">
        <v>0</v>
      </c>
      <c r="DF149" s="141" t="n">
        <v>0</v>
      </c>
      <c r="DG149" s="141" t="n">
        <v>0</v>
      </c>
      <c r="DH149" s="141" t="n">
        <v>0</v>
      </c>
      <c r="DI149" s="141" t="n">
        <v>0</v>
      </c>
      <c r="DJ149" s="141" t="n">
        <v>0</v>
      </c>
      <c r="DK149" s="141" t="n">
        <v>0</v>
      </c>
      <c r="DL149" s="141" t="n">
        <v>0</v>
      </c>
      <c r="DM149" s="141" t="n">
        <v>0</v>
      </c>
      <c r="DN149" s="141" t="n">
        <v>0</v>
      </c>
      <c r="DO149" s="141" t="n">
        <v>0</v>
      </c>
      <c r="DP149" s="141"/>
      <c r="DQ149" s="141" t="n">
        <v>0</v>
      </c>
      <c r="DR149" s="141" t="n">
        <v>0</v>
      </c>
      <c r="DS149" s="141" t="n">
        <v>0</v>
      </c>
      <c r="DT149" s="141" t="n">
        <v>0</v>
      </c>
      <c r="DU149" s="141" t="n">
        <v>0</v>
      </c>
      <c r="DV149" s="141" t="n">
        <v>0</v>
      </c>
      <c r="DW149" s="141"/>
      <c r="DX149" s="141" t="n">
        <v>0</v>
      </c>
      <c r="DY149" s="141" t="n">
        <v>0</v>
      </c>
      <c r="DZ149" s="141" t="n">
        <v>0</v>
      </c>
      <c r="EA149" s="141" t="n">
        <v>0</v>
      </c>
      <c r="EB149" s="141" t="n">
        <v>0</v>
      </c>
      <c r="EC149" s="141" t="n">
        <v>0</v>
      </c>
      <c r="ED149" s="141" t="n">
        <v>0</v>
      </c>
      <c r="EE149" s="141" t="n">
        <v>0</v>
      </c>
      <c r="EF149" s="141" t="n">
        <v>0</v>
      </c>
      <c r="EG149" s="141" t="n">
        <v>0</v>
      </c>
      <c r="EH149" s="0"/>
      <c r="EI149" s="109" t="n">
        <f aca="false">ROUND(SUM(F149:EG149),5)</f>
        <v>2182.364</v>
      </c>
      <c r="EM149" s="140" t="n">
        <v>0</v>
      </c>
      <c r="EN149" s="140" t="n">
        <v>0</v>
      </c>
      <c r="EO149" s="140" t="n">
        <v>0</v>
      </c>
      <c r="EP149" s="140" t="n">
        <v>0</v>
      </c>
      <c r="EQ149" s="140" t="n">
        <v>0</v>
      </c>
      <c r="ER149" s="140" t="n">
        <v>0</v>
      </c>
      <c r="ES149" s="140" t="n">
        <v>0</v>
      </c>
      <c r="ET149" s="140" t="n">
        <v>0</v>
      </c>
      <c r="EU149" s="140" t="n">
        <v>0</v>
      </c>
      <c r="EV149" s="140" t="n">
        <v>0</v>
      </c>
      <c r="EW149" s="140" t="n">
        <v>0</v>
      </c>
      <c r="EX149" s="140" t="n">
        <v>0</v>
      </c>
      <c r="EY149" s="140" t="n">
        <v>0</v>
      </c>
      <c r="EZ149" s="140" t="n">
        <v>0</v>
      </c>
      <c r="FA149" s="140" t="n">
        <v>0</v>
      </c>
      <c r="FB149" s="140" t="n">
        <v>0</v>
      </c>
      <c r="FC149" s="140" t="n">
        <v>0</v>
      </c>
      <c r="FD149" s="140" t="n">
        <v>0</v>
      </c>
      <c r="FE149" s="140" t="n">
        <v>0</v>
      </c>
      <c r="FF149" s="140" t="n">
        <v>0</v>
      </c>
      <c r="FG149" s="140" t="n">
        <v>0</v>
      </c>
      <c r="FH149" s="140" t="n">
        <v>0</v>
      </c>
      <c r="FI149" s="140" t="n">
        <v>0</v>
      </c>
      <c r="FJ149" s="140" t="n">
        <v>0</v>
      </c>
      <c r="FK149" s="140" t="n">
        <v>0</v>
      </c>
      <c r="FL149" s="140" t="n">
        <v>0</v>
      </c>
      <c r="FM149" s="140" t="n">
        <v>0</v>
      </c>
      <c r="FN149" s="140" t="n">
        <v>0</v>
      </c>
      <c r="FO149" s="140" t="n">
        <v>0</v>
      </c>
      <c r="FP149" s="140" t="n">
        <v>0</v>
      </c>
      <c r="FQ149" s="140" t="n">
        <v>0</v>
      </c>
      <c r="FR149" s="140" t="n">
        <v>0</v>
      </c>
      <c r="FS149" s="140" t="n">
        <v>0</v>
      </c>
      <c r="FT149" s="140" t="n">
        <v>0</v>
      </c>
      <c r="FU149" s="140" t="n">
        <v>0</v>
      </c>
      <c r="FV149" s="140" t="n">
        <v>0</v>
      </c>
      <c r="FW149" s="140" t="n">
        <v>0</v>
      </c>
      <c r="FX149" s="140" t="n">
        <v>0</v>
      </c>
      <c r="FY149" s="140" t="n">
        <v>0</v>
      </c>
      <c r="FZ149" s="140" t="n">
        <v>0</v>
      </c>
      <c r="GA149" s="140" t="n">
        <v>0</v>
      </c>
      <c r="GB149" s="140" t="n">
        <v>0</v>
      </c>
      <c r="GC149" s="140" t="n">
        <v>0</v>
      </c>
      <c r="GD149" s="140" t="n">
        <v>0</v>
      </c>
      <c r="GE149" s="140" t="n">
        <v>0</v>
      </c>
      <c r="GF149" s="140" t="n">
        <v>0</v>
      </c>
      <c r="GG149" s="140" t="n">
        <v>0</v>
      </c>
      <c r="GH149" s="140" t="n">
        <v>0</v>
      </c>
      <c r="GI149" s="140" t="n">
        <v>0</v>
      </c>
      <c r="GJ149" s="140" t="n">
        <v>0</v>
      </c>
      <c r="GK149" s="140" t="n">
        <v>0</v>
      </c>
      <c r="GL149" s="140" t="n">
        <v>0</v>
      </c>
      <c r="GM149" s="140" t="n">
        <v>0</v>
      </c>
      <c r="GN149" s="140" t="n">
        <v>0</v>
      </c>
      <c r="GO149" s="140" t="n">
        <v>0</v>
      </c>
      <c r="GP149" s="140" t="n">
        <v>0</v>
      </c>
      <c r="GQ149" s="140" t="n">
        <v>0</v>
      </c>
      <c r="GR149" s="140" t="n">
        <v>0</v>
      </c>
      <c r="GS149" s="140" t="n">
        <v>0</v>
      </c>
      <c r="GT149" s="140" t="n">
        <v>0</v>
      </c>
      <c r="GU149" s="140" t="n">
        <v>0</v>
      </c>
      <c r="GV149" s="140" t="n">
        <v>0</v>
      </c>
      <c r="GW149" s="140" t="n">
        <v>0</v>
      </c>
      <c r="GX149" s="140" t="n">
        <v>0</v>
      </c>
      <c r="GY149" s="140" t="n">
        <v>0</v>
      </c>
      <c r="GZ149" s="140" t="n">
        <v>0</v>
      </c>
      <c r="HA149" s="140" t="n">
        <v>0</v>
      </c>
      <c r="HB149" s="140" t="n">
        <v>0</v>
      </c>
      <c r="HC149" s="140" t="n">
        <v>0</v>
      </c>
      <c r="HD149" s="140" t="n">
        <v>0</v>
      </c>
      <c r="HE149" s="140" t="n">
        <v>0</v>
      </c>
      <c r="HF149" s="140" t="n">
        <v>0</v>
      </c>
      <c r="HG149" s="140" t="n">
        <v>0</v>
      </c>
      <c r="HH149" s="140" t="n">
        <v>0</v>
      </c>
      <c r="HI149" s="140" t="n">
        <v>0</v>
      </c>
      <c r="HJ149" s="140" t="n">
        <v>0</v>
      </c>
      <c r="HK149" s="140" t="n">
        <v>0</v>
      </c>
      <c r="HL149" s="140" t="n">
        <v>0</v>
      </c>
      <c r="HM149" s="140" t="n">
        <v>0</v>
      </c>
      <c r="HN149" s="140" t="n">
        <v>0</v>
      </c>
      <c r="HO149" s="140" t="n">
        <v>0</v>
      </c>
      <c r="HP149" s="140" t="n">
        <v>0</v>
      </c>
      <c r="HQ149" s="140" t="n">
        <v>0</v>
      </c>
      <c r="HR149" s="140" t="n">
        <v>0</v>
      </c>
      <c r="HS149" s="140" t="n">
        <v>0</v>
      </c>
      <c r="HT149" s="140" t="n">
        <v>0</v>
      </c>
      <c r="HU149" s="140" t="n">
        <v>0</v>
      </c>
      <c r="HV149" s="140" t="n">
        <v>0</v>
      </c>
      <c r="HW149" s="140" t="n">
        <v>0</v>
      </c>
      <c r="HX149" s="140" t="n">
        <v>0</v>
      </c>
      <c r="HY149" s="140" t="n">
        <v>0</v>
      </c>
      <c r="HZ149" s="140" t="n">
        <v>0</v>
      </c>
      <c r="IA149" s="140" t="n">
        <v>0</v>
      </c>
      <c r="IB149" s="140" t="n">
        <v>0</v>
      </c>
      <c r="IC149" s="140" t="n">
        <v>0</v>
      </c>
      <c r="ID149" s="140" t="n">
        <v>0</v>
      </c>
      <c r="IE149" s="140" t="n">
        <v>0</v>
      </c>
      <c r="IF149" s="140" t="n">
        <v>0</v>
      </c>
      <c r="IG149" s="140" t="n">
        <v>0</v>
      </c>
      <c r="IH149" s="140" t="n">
        <v>0</v>
      </c>
      <c r="II149" s="140" t="n">
        <v>0</v>
      </c>
      <c r="IJ149" s="140" t="n">
        <v>0</v>
      </c>
      <c r="IK149" s="140" t="n">
        <v>0</v>
      </c>
      <c r="IL149" s="140" t="n">
        <v>0</v>
      </c>
      <c r="IM149" s="140" t="n">
        <v>0</v>
      </c>
      <c r="IN149" s="140" t="n">
        <v>0</v>
      </c>
      <c r="IO149" s="140" t="n">
        <v>0</v>
      </c>
      <c r="IP149" s="140" t="n">
        <v>0</v>
      </c>
      <c r="IQ149" s="140" t="n">
        <v>0</v>
      </c>
      <c r="IR149" s="140" t="n">
        <v>0</v>
      </c>
      <c r="IS149" s="140" t="n">
        <v>0</v>
      </c>
      <c r="IT149" s="140" t="n">
        <v>0</v>
      </c>
      <c r="IU149" s="140" t="n">
        <v>0</v>
      </c>
      <c r="IV149" s="140" t="n">
        <v>0</v>
      </c>
      <c r="IW149" s="140" t="n">
        <v>0</v>
      </c>
      <c r="IX149" s="140" t="n">
        <v>0</v>
      </c>
      <c r="IY149" s="140" t="n">
        <v>0</v>
      </c>
      <c r="IZ149" s="140" t="n">
        <v>0</v>
      </c>
      <c r="JA149" s="140" t="n">
        <v>0</v>
      </c>
      <c r="JB149" s="140" t="n">
        <v>0</v>
      </c>
      <c r="JC149" s="140" t="n">
        <v>0</v>
      </c>
      <c r="JD149" s="140" t="n">
        <v>0</v>
      </c>
      <c r="JE149" s="140" t="n">
        <v>0</v>
      </c>
      <c r="JF149" s="140" t="n">
        <v>0</v>
      </c>
      <c r="JG149" s="140" t="n">
        <v>0</v>
      </c>
      <c r="JH149" s="140" t="n">
        <v>0</v>
      </c>
      <c r="JI149" s="140" t="n">
        <v>0</v>
      </c>
      <c r="JJ149" s="140" t="n">
        <v>0</v>
      </c>
      <c r="JK149" s="140" t="n">
        <v>0</v>
      </c>
      <c r="JL149" s="140" t="n">
        <v>0</v>
      </c>
      <c r="JM149" s="140" t="n">
        <v>0</v>
      </c>
      <c r="JN149" s="140" t="n">
        <v>0</v>
      </c>
      <c r="JO149" s="140" t="n">
        <v>0</v>
      </c>
      <c r="JP149" s="140" t="n">
        <v>0</v>
      </c>
    </row>
    <row r="150" customFormat="false" ht="14.9" hidden="false" customHeight="false" outlineLevel="0" collapsed="false">
      <c r="A150" s="76"/>
      <c r="B150" s="76"/>
      <c r="C150" s="76"/>
      <c r="D150" s="76"/>
      <c r="E150" s="76" t="s">
        <v>184</v>
      </c>
      <c r="F150" s="141"/>
      <c r="G150" s="141"/>
      <c r="H150" s="141"/>
      <c r="I150" s="141"/>
      <c r="J150" s="141"/>
      <c r="K150" s="141"/>
      <c r="L150" s="141"/>
      <c r="M150" s="141"/>
      <c r="N150" s="141"/>
      <c r="O150" s="141"/>
      <c r="P150" s="141"/>
      <c r="Q150" s="141"/>
      <c r="R150" s="141"/>
      <c r="S150" s="141"/>
      <c r="T150" s="141"/>
      <c r="U150" s="141"/>
      <c r="V150" s="141"/>
      <c r="W150" s="141"/>
      <c r="X150" s="141"/>
      <c r="Y150" s="141"/>
      <c r="Z150" s="141"/>
      <c r="AA150" s="141"/>
      <c r="AB150" s="141"/>
      <c r="AC150" s="141"/>
      <c r="AD150" s="141"/>
      <c r="AE150" s="141"/>
      <c r="AF150" s="141"/>
      <c r="AG150" s="141"/>
      <c r="AH150" s="141"/>
      <c r="AI150" s="141"/>
      <c r="AJ150" s="141"/>
      <c r="AK150" s="141"/>
      <c r="AL150" s="141"/>
      <c r="AM150" s="141"/>
      <c r="AN150" s="141"/>
      <c r="AO150" s="141"/>
      <c r="AP150" s="141"/>
      <c r="AQ150" s="141"/>
      <c r="AR150" s="141"/>
      <c r="AS150" s="141"/>
      <c r="AT150" s="141"/>
      <c r="AU150" s="141"/>
      <c r="AV150" s="141"/>
      <c r="AW150" s="141"/>
      <c r="AX150" s="141"/>
      <c r="AY150" s="141"/>
      <c r="AZ150" s="141"/>
      <c r="BA150" s="141"/>
      <c r="BB150" s="141"/>
      <c r="BC150" s="141"/>
      <c r="BD150" s="141"/>
      <c r="BE150" s="141"/>
      <c r="BF150" s="141"/>
      <c r="BG150" s="141"/>
      <c r="BH150" s="141"/>
      <c r="BI150" s="141"/>
      <c r="BJ150" s="141"/>
      <c r="BK150" s="141"/>
      <c r="BL150" s="141"/>
      <c r="BM150" s="141"/>
      <c r="BN150" s="141"/>
      <c r="BO150" s="141"/>
      <c r="BP150" s="141"/>
      <c r="BQ150" s="141"/>
      <c r="BR150" s="141"/>
      <c r="BS150" s="141"/>
      <c r="BT150" s="141"/>
      <c r="BU150" s="141"/>
      <c r="BV150" s="141"/>
      <c r="BW150" s="141"/>
      <c r="BX150" s="141"/>
      <c r="BY150" s="141"/>
      <c r="BZ150" s="141"/>
      <c r="CA150" s="141"/>
      <c r="CB150" s="141"/>
      <c r="CC150" s="141"/>
      <c r="CD150" s="141"/>
      <c r="CE150" s="141"/>
      <c r="CF150" s="141"/>
      <c r="CG150" s="141"/>
      <c r="CH150" s="141"/>
      <c r="CI150" s="141"/>
      <c r="CJ150" s="141"/>
      <c r="CK150" s="141"/>
      <c r="CL150" s="141"/>
      <c r="CM150" s="141"/>
      <c r="CN150" s="141"/>
      <c r="CO150" s="141"/>
      <c r="CP150" s="141"/>
      <c r="CQ150" s="141"/>
      <c r="CR150" s="141"/>
      <c r="CS150" s="141"/>
      <c r="CT150" s="141"/>
      <c r="CU150" s="141"/>
      <c r="CV150" s="141"/>
      <c r="CW150" s="141"/>
      <c r="CX150" s="141"/>
      <c r="CY150" s="141"/>
      <c r="CZ150" s="141"/>
      <c r="DA150" s="141"/>
      <c r="DB150" s="141"/>
      <c r="DC150" s="141"/>
      <c r="DD150" s="141"/>
      <c r="DE150" s="141"/>
      <c r="DF150" s="141"/>
      <c r="DG150" s="141"/>
      <c r="DH150" s="141"/>
      <c r="DI150" s="141"/>
      <c r="DJ150" s="141"/>
      <c r="DK150" s="141"/>
      <c r="DL150" s="141"/>
      <c r="DM150" s="141"/>
      <c r="DN150" s="141"/>
      <c r="DO150" s="141"/>
      <c r="DP150" s="141"/>
      <c r="DQ150" s="141"/>
      <c r="DR150" s="141"/>
      <c r="DS150" s="141"/>
      <c r="DT150" s="141"/>
      <c r="DU150" s="141"/>
      <c r="DV150" s="141"/>
      <c r="DW150" s="141"/>
      <c r="DX150" s="141"/>
      <c r="DY150" s="141"/>
      <c r="DZ150" s="141"/>
      <c r="EA150" s="141"/>
      <c r="EB150" s="141"/>
      <c r="EC150" s="141"/>
      <c r="ED150" s="141"/>
      <c r="EE150" s="141"/>
      <c r="EF150" s="141"/>
      <c r="EG150" s="141"/>
      <c r="EH150" s="0"/>
      <c r="EI150" s="109" t="n">
        <f aca="false">ROUND(SUM(F150:EG150),5)</f>
        <v>0</v>
      </c>
      <c r="EM150" s="140" t="n">
        <v>0</v>
      </c>
      <c r="EN150" s="140" t="n">
        <v>0</v>
      </c>
      <c r="EO150" s="140" t="n">
        <v>0</v>
      </c>
      <c r="EP150" s="140" t="n">
        <v>0</v>
      </c>
      <c r="EQ150" s="140" t="n">
        <v>0</v>
      </c>
      <c r="ER150" s="140" t="n">
        <v>0</v>
      </c>
      <c r="ES150" s="140" t="n">
        <v>0</v>
      </c>
      <c r="ET150" s="140" t="n">
        <v>0</v>
      </c>
      <c r="EU150" s="140" t="n">
        <v>0</v>
      </c>
      <c r="EV150" s="140" t="n">
        <v>0</v>
      </c>
      <c r="EW150" s="140" t="n">
        <v>0</v>
      </c>
      <c r="EX150" s="140" t="n">
        <v>0</v>
      </c>
      <c r="EY150" s="140" t="n">
        <v>0</v>
      </c>
      <c r="EZ150" s="140" t="n">
        <v>0</v>
      </c>
      <c r="FA150" s="140" t="n">
        <v>0</v>
      </c>
      <c r="FB150" s="140" t="n">
        <v>0</v>
      </c>
      <c r="FC150" s="140" t="n">
        <v>0</v>
      </c>
      <c r="FD150" s="140" t="n">
        <v>0</v>
      </c>
      <c r="FE150" s="140" t="n">
        <v>0</v>
      </c>
      <c r="FF150" s="140" t="n">
        <v>0</v>
      </c>
      <c r="FG150" s="140" t="n">
        <v>0</v>
      </c>
      <c r="FH150" s="140" t="n">
        <v>0</v>
      </c>
      <c r="FI150" s="140" t="n">
        <v>0</v>
      </c>
      <c r="FJ150" s="140" t="n">
        <v>0</v>
      </c>
      <c r="FK150" s="140" t="n">
        <v>0</v>
      </c>
      <c r="FL150" s="140" t="n">
        <v>0</v>
      </c>
      <c r="FM150" s="140" t="n">
        <v>0</v>
      </c>
      <c r="FN150" s="140" t="n">
        <v>0</v>
      </c>
      <c r="FO150" s="140" t="n">
        <v>0</v>
      </c>
      <c r="FP150" s="140" t="n">
        <v>0</v>
      </c>
      <c r="FQ150" s="140" t="n">
        <v>0</v>
      </c>
      <c r="FR150" s="140" t="n">
        <v>0</v>
      </c>
      <c r="FS150" s="140" t="n">
        <v>0</v>
      </c>
      <c r="FT150" s="140" t="n">
        <v>0</v>
      </c>
      <c r="FU150" s="140" t="n">
        <v>0</v>
      </c>
      <c r="FV150" s="140" t="n">
        <v>0</v>
      </c>
      <c r="FW150" s="140" t="n">
        <v>0</v>
      </c>
      <c r="FX150" s="140" t="n">
        <v>0</v>
      </c>
      <c r="FY150" s="140" t="n">
        <v>0</v>
      </c>
      <c r="FZ150" s="140" t="n">
        <v>0</v>
      </c>
      <c r="GA150" s="140" t="n">
        <v>0</v>
      </c>
      <c r="GB150" s="140" t="n">
        <v>0</v>
      </c>
      <c r="GC150" s="140" t="n">
        <v>0</v>
      </c>
      <c r="GD150" s="140" t="n">
        <v>0</v>
      </c>
      <c r="GE150" s="140" t="n">
        <v>0</v>
      </c>
      <c r="GF150" s="140" t="n">
        <v>0</v>
      </c>
      <c r="GG150" s="140" t="n">
        <v>0</v>
      </c>
      <c r="GH150" s="140" t="n">
        <v>0</v>
      </c>
      <c r="GI150" s="140" t="n">
        <v>0</v>
      </c>
      <c r="GJ150" s="140" t="n">
        <v>0</v>
      </c>
      <c r="GK150" s="140" t="n">
        <v>0</v>
      </c>
      <c r="GL150" s="140" t="n">
        <v>0</v>
      </c>
      <c r="GM150" s="140" t="n">
        <v>0</v>
      </c>
      <c r="GN150" s="140" t="n">
        <v>0</v>
      </c>
      <c r="GO150" s="140" t="n">
        <v>0</v>
      </c>
      <c r="GP150" s="140" t="n">
        <v>0</v>
      </c>
      <c r="GQ150" s="140" t="n">
        <v>0</v>
      </c>
      <c r="GR150" s="140" t="n">
        <v>0</v>
      </c>
      <c r="GS150" s="140" t="n">
        <v>0</v>
      </c>
      <c r="GT150" s="140" t="n">
        <v>0</v>
      </c>
      <c r="GU150" s="140" t="n">
        <v>0</v>
      </c>
      <c r="GV150" s="140" t="n">
        <v>0</v>
      </c>
      <c r="GW150" s="140" t="n">
        <v>0</v>
      </c>
      <c r="GX150" s="140" t="n">
        <v>0</v>
      </c>
      <c r="GY150" s="140" t="n">
        <v>0</v>
      </c>
      <c r="GZ150" s="140" t="n">
        <v>0</v>
      </c>
      <c r="HA150" s="140" t="n">
        <v>0</v>
      </c>
      <c r="HB150" s="140" t="n">
        <v>0</v>
      </c>
      <c r="HC150" s="140" t="n">
        <v>0</v>
      </c>
      <c r="HD150" s="140" t="n">
        <v>0</v>
      </c>
      <c r="HE150" s="140" t="n">
        <v>0</v>
      </c>
      <c r="HF150" s="140" t="n">
        <v>0</v>
      </c>
      <c r="HG150" s="140" t="n">
        <v>0</v>
      </c>
      <c r="HH150" s="140" t="n">
        <v>0</v>
      </c>
      <c r="HI150" s="140" t="n">
        <v>0</v>
      </c>
      <c r="HJ150" s="140" t="n">
        <v>0</v>
      </c>
      <c r="HK150" s="140" t="n">
        <v>0</v>
      </c>
      <c r="HL150" s="140" t="n">
        <v>0</v>
      </c>
      <c r="HM150" s="140" t="n">
        <v>0</v>
      </c>
      <c r="HN150" s="140" t="n">
        <v>0</v>
      </c>
      <c r="HO150" s="140" t="n">
        <v>0</v>
      </c>
      <c r="HP150" s="140" t="n">
        <v>0</v>
      </c>
      <c r="HQ150" s="140" t="n">
        <v>0</v>
      </c>
      <c r="HR150" s="140" t="n">
        <v>0</v>
      </c>
      <c r="HS150" s="140" t="n">
        <v>0</v>
      </c>
      <c r="HT150" s="140" t="n">
        <v>0</v>
      </c>
      <c r="HU150" s="140" t="n">
        <v>0</v>
      </c>
      <c r="HV150" s="140" t="n">
        <v>0</v>
      </c>
      <c r="HW150" s="140" t="n">
        <v>0</v>
      </c>
      <c r="HX150" s="140" t="n">
        <v>0</v>
      </c>
      <c r="HY150" s="140" t="n">
        <v>0</v>
      </c>
      <c r="HZ150" s="140" t="n">
        <v>0</v>
      </c>
      <c r="IA150" s="140" t="n">
        <v>0</v>
      </c>
      <c r="IB150" s="140" t="n">
        <v>0</v>
      </c>
      <c r="IC150" s="140" t="n">
        <v>0</v>
      </c>
      <c r="ID150" s="140" t="n">
        <v>0</v>
      </c>
      <c r="IE150" s="140" t="n">
        <v>0</v>
      </c>
      <c r="IF150" s="140" t="n">
        <v>0</v>
      </c>
      <c r="IG150" s="140" t="n">
        <v>0</v>
      </c>
      <c r="IH150" s="140" t="n">
        <v>0</v>
      </c>
      <c r="II150" s="140" t="n">
        <v>0</v>
      </c>
      <c r="IJ150" s="140" t="n">
        <v>0</v>
      </c>
      <c r="IK150" s="140" t="n">
        <v>0</v>
      </c>
      <c r="IL150" s="140" t="n">
        <v>0</v>
      </c>
      <c r="IM150" s="140" t="n">
        <v>0</v>
      </c>
      <c r="IN150" s="140" t="n">
        <v>0</v>
      </c>
      <c r="IO150" s="140" t="n">
        <v>0</v>
      </c>
      <c r="IP150" s="140" t="n">
        <v>0</v>
      </c>
      <c r="IQ150" s="140" t="n">
        <v>0</v>
      </c>
      <c r="IR150" s="140" t="n">
        <v>0</v>
      </c>
      <c r="IS150" s="140" t="n">
        <v>0</v>
      </c>
      <c r="IT150" s="140" t="n">
        <v>0</v>
      </c>
      <c r="IU150" s="140" t="n">
        <v>0</v>
      </c>
      <c r="IV150" s="140" t="n">
        <v>0</v>
      </c>
      <c r="IW150" s="140" t="n">
        <v>0</v>
      </c>
      <c r="IX150" s="140" t="n">
        <v>0</v>
      </c>
      <c r="IY150" s="140" t="n">
        <v>0</v>
      </c>
      <c r="IZ150" s="140" t="n">
        <v>0</v>
      </c>
      <c r="JA150" s="140" t="n">
        <v>0</v>
      </c>
      <c r="JB150" s="140" t="n">
        <v>0</v>
      </c>
      <c r="JC150" s="140" t="n">
        <v>0</v>
      </c>
      <c r="JD150" s="140" t="n">
        <v>0</v>
      </c>
      <c r="JE150" s="140" t="n">
        <v>0</v>
      </c>
      <c r="JF150" s="140" t="n">
        <v>0</v>
      </c>
      <c r="JG150" s="140" t="n">
        <v>0</v>
      </c>
      <c r="JH150" s="140" t="n">
        <v>0</v>
      </c>
      <c r="JI150" s="140" t="n">
        <v>0</v>
      </c>
      <c r="JJ150" s="140" t="n">
        <v>0</v>
      </c>
      <c r="JK150" s="140" t="n">
        <v>0</v>
      </c>
      <c r="JL150" s="140" t="n">
        <v>0</v>
      </c>
      <c r="JM150" s="140" t="n">
        <v>0</v>
      </c>
      <c r="JN150" s="140" t="n">
        <v>0</v>
      </c>
      <c r="JO150" s="140" t="n">
        <v>0</v>
      </c>
      <c r="JP150" s="140" t="n">
        <v>0</v>
      </c>
    </row>
    <row r="151" customFormat="false" ht="14.9" hidden="false" customHeight="false" outlineLevel="0" collapsed="false">
      <c r="A151" s="76"/>
      <c r="B151" s="76"/>
      <c r="C151" s="76"/>
      <c r="D151" s="76"/>
      <c r="E151" s="76" t="s">
        <v>128</v>
      </c>
      <c r="F151" s="141" t="n">
        <v>0</v>
      </c>
      <c r="G151" s="141" t="n">
        <v>0</v>
      </c>
      <c r="H151" s="141" t="n">
        <v>0</v>
      </c>
      <c r="I151" s="141" t="n">
        <v>0</v>
      </c>
      <c r="J151" s="141" t="n">
        <v>662.1252</v>
      </c>
      <c r="K151" s="141" t="n">
        <v>0</v>
      </c>
      <c r="L151" s="141" t="n">
        <v>0</v>
      </c>
      <c r="M151" s="141" t="n">
        <v>0</v>
      </c>
      <c r="N151" s="141" t="n">
        <v>0</v>
      </c>
      <c r="O151" s="141" t="n">
        <v>0</v>
      </c>
      <c r="P151" s="141" t="n">
        <v>0</v>
      </c>
      <c r="Q151" s="141" t="n">
        <v>0</v>
      </c>
      <c r="R151" s="141" t="n">
        <v>0</v>
      </c>
      <c r="S151" s="141" t="n">
        <v>0</v>
      </c>
      <c r="T151" s="141"/>
      <c r="U151" s="141" t="n">
        <v>0</v>
      </c>
      <c r="V151" s="141"/>
      <c r="W151" s="141" t="n">
        <v>0</v>
      </c>
      <c r="X151" s="141"/>
      <c r="Y151" s="141" t="n">
        <v>0</v>
      </c>
      <c r="Z151" s="141" t="n">
        <v>0</v>
      </c>
      <c r="AA151" s="141" t="n">
        <v>0</v>
      </c>
      <c r="AB151" s="141" t="n">
        <v>0</v>
      </c>
      <c r="AC151" s="141" t="n">
        <v>0</v>
      </c>
      <c r="AD151" s="141" t="n">
        <v>0</v>
      </c>
      <c r="AE151" s="141" t="n">
        <v>0</v>
      </c>
      <c r="AF151" s="141" t="n">
        <v>0</v>
      </c>
      <c r="AG151" s="141" t="n">
        <v>0</v>
      </c>
      <c r="AH151" s="141" t="n">
        <v>0</v>
      </c>
      <c r="AI151" s="141" t="n">
        <v>0</v>
      </c>
      <c r="AJ151" s="141" t="n">
        <v>0</v>
      </c>
      <c r="AK151" s="141" t="n">
        <v>0</v>
      </c>
      <c r="AL151" s="141" t="n">
        <v>0</v>
      </c>
      <c r="AM151" s="141" t="n">
        <v>0</v>
      </c>
      <c r="AN151" s="141" t="n">
        <v>0</v>
      </c>
      <c r="AO151" s="141" t="n">
        <v>0</v>
      </c>
      <c r="AP151" s="141" t="n">
        <v>0</v>
      </c>
      <c r="AQ151" s="141" t="n">
        <v>0</v>
      </c>
      <c r="AR151" s="141" t="n">
        <v>0</v>
      </c>
      <c r="AS151" s="141" t="n">
        <v>0</v>
      </c>
      <c r="AT151" s="141" t="n">
        <v>0</v>
      </c>
      <c r="AU151" s="141" t="n">
        <v>0</v>
      </c>
      <c r="AV151" s="141" t="n">
        <v>0</v>
      </c>
      <c r="AW151" s="141" t="n">
        <v>0</v>
      </c>
      <c r="AX151" s="141" t="n">
        <v>0</v>
      </c>
      <c r="AY151" s="141" t="n">
        <v>0</v>
      </c>
      <c r="AZ151" s="141" t="n">
        <v>0</v>
      </c>
      <c r="BA151" s="141" t="n">
        <v>0</v>
      </c>
      <c r="BB151" s="141" t="n">
        <v>0</v>
      </c>
      <c r="BC151" s="141" t="n">
        <v>0</v>
      </c>
      <c r="BD151" s="141" t="n">
        <v>0</v>
      </c>
      <c r="BE151" s="141" t="n">
        <v>0</v>
      </c>
      <c r="BF151" s="141" t="n">
        <v>0</v>
      </c>
      <c r="BG151" s="141" t="n">
        <v>0</v>
      </c>
      <c r="BH151" s="141" t="n">
        <v>0</v>
      </c>
      <c r="BI151" s="141" t="n">
        <v>0</v>
      </c>
      <c r="BJ151" s="141" t="n">
        <v>0</v>
      </c>
      <c r="BK151" s="141" t="n">
        <v>0</v>
      </c>
      <c r="BL151" s="141" t="n">
        <v>0</v>
      </c>
      <c r="BM151" s="141" t="n">
        <v>0</v>
      </c>
      <c r="BN151" s="141" t="n">
        <v>0</v>
      </c>
      <c r="BO151" s="141" t="n">
        <v>0</v>
      </c>
      <c r="BP151" s="141" t="n">
        <v>0</v>
      </c>
      <c r="BQ151" s="141" t="n">
        <v>0</v>
      </c>
      <c r="BR151" s="141" t="n">
        <v>0</v>
      </c>
      <c r="BS151" s="141" t="n">
        <v>0</v>
      </c>
      <c r="BT151" s="141" t="n">
        <v>0</v>
      </c>
      <c r="BU151" s="141" t="n">
        <v>0</v>
      </c>
      <c r="BV151" s="141" t="n">
        <v>0</v>
      </c>
      <c r="BW151" s="141" t="n">
        <v>0</v>
      </c>
      <c r="BX151" s="141" t="n">
        <v>0</v>
      </c>
      <c r="BY151" s="141" t="n">
        <v>0</v>
      </c>
      <c r="BZ151" s="141" t="n">
        <v>0</v>
      </c>
      <c r="CA151" s="141" t="n">
        <v>0</v>
      </c>
      <c r="CB151" s="141" t="n">
        <v>0</v>
      </c>
      <c r="CC151" s="141" t="n">
        <v>0</v>
      </c>
      <c r="CD151" s="141" t="n">
        <v>0</v>
      </c>
      <c r="CE151" s="141" t="n">
        <v>0</v>
      </c>
      <c r="CF151" s="141" t="n">
        <v>0</v>
      </c>
      <c r="CG151" s="141" t="n">
        <v>0</v>
      </c>
      <c r="CH151" s="141" t="n">
        <v>0</v>
      </c>
      <c r="CI151" s="141" t="n">
        <v>0</v>
      </c>
      <c r="CJ151" s="141" t="n">
        <v>0</v>
      </c>
      <c r="CK151" s="141" t="n">
        <v>0</v>
      </c>
      <c r="CL151" s="141"/>
      <c r="CM151" s="141" t="n">
        <v>0</v>
      </c>
      <c r="CN151" s="141" t="n">
        <v>0</v>
      </c>
      <c r="CO151" s="141" t="n">
        <v>0</v>
      </c>
      <c r="CP151" s="141" t="n">
        <v>0</v>
      </c>
      <c r="CQ151" s="141" t="n">
        <v>0</v>
      </c>
      <c r="CR151" s="141" t="n">
        <v>0</v>
      </c>
      <c r="CS151" s="141" t="n">
        <v>0</v>
      </c>
      <c r="CT151" s="141" t="n">
        <v>0</v>
      </c>
      <c r="CU151" s="141" t="n">
        <v>0</v>
      </c>
      <c r="CV151" s="141" t="n">
        <v>0</v>
      </c>
      <c r="CW151" s="141" t="n">
        <v>0</v>
      </c>
      <c r="CX151" s="141" t="n">
        <v>0</v>
      </c>
      <c r="CY151" s="141" t="n">
        <v>0</v>
      </c>
      <c r="CZ151" s="141" t="n">
        <v>0</v>
      </c>
      <c r="DA151" s="141" t="n">
        <v>0</v>
      </c>
      <c r="DB151" s="141" t="n">
        <v>0</v>
      </c>
      <c r="DC151" s="141" t="n">
        <v>0</v>
      </c>
      <c r="DD151" s="141" t="n">
        <v>0</v>
      </c>
      <c r="DE151" s="141" t="n">
        <v>0</v>
      </c>
      <c r="DF151" s="141" t="n">
        <v>0</v>
      </c>
      <c r="DG151" s="141" t="n">
        <v>0</v>
      </c>
      <c r="DH151" s="141" t="n">
        <v>0</v>
      </c>
      <c r="DI151" s="141" t="n">
        <v>0</v>
      </c>
      <c r="DJ151" s="141" t="n">
        <v>0</v>
      </c>
      <c r="DK151" s="141" t="n">
        <v>0</v>
      </c>
      <c r="DL151" s="141" t="n">
        <v>0</v>
      </c>
      <c r="DM151" s="141" t="n">
        <v>0</v>
      </c>
      <c r="DN151" s="141" t="n">
        <v>0</v>
      </c>
      <c r="DO151" s="141" t="n">
        <v>0</v>
      </c>
      <c r="DP151" s="141"/>
      <c r="DQ151" s="141" t="n">
        <v>0</v>
      </c>
      <c r="DR151" s="141" t="n">
        <v>0</v>
      </c>
      <c r="DS151" s="141" t="n">
        <v>0</v>
      </c>
      <c r="DT151" s="141" t="n">
        <v>0</v>
      </c>
      <c r="DU151" s="141" t="n">
        <v>0</v>
      </c>
      <c r="DV151" s="141" t="n">
        <v>0</v>
      </c>
      <c r="DW151" s="141"/>
      <c r="DX151" s="141" t="n">
        <v>0</v>
      </c>
      <c r="DY151" s="141" t="n">
        <v>0</v>
      </c>
      <c r="DZ151" s="141" t="n">
        <v>0</v>
      </c>
      <c r="EA151" s="141" t="n">
        <v>0</v>
      </c>
      <c r="EB151" s="141" t="n">
        <v>0</v>
      </c>
      <c r="EC151" s="141" t="n">
        <v>0</v>
      </c>
      <c r="ED151" s="141" t="n">
        <v>0</v>
      </c>
      <c r="EE151" s="141" t="n">
        <v>0</v>
      </c>
      <c r="EF151" s="141" t="n">
        <v>0</v>
      </c>
      <c r="EG151" s="141" t="n">
        <v>0</v>
      </c>
      <c r="EH151" s="0"/>
      <c r="EI151" s="109" t="n">
        <f aca="false">ROUND(SUM(F151:EG151),5)</f>
        <v>662.1252</v>
      </c>
      <c r="EM151" s="140" t="n">
        <v>0</v>
      </c>
      <c r="EN151" s="140" t="n">
        <v>0</v>
      </c>
      <c r="EO151" s="140" t="n">
        <v>0</v>
      </c>
      <c r="EP151" s="140" t="n">
        <v>0</v>
      </c>
      <c r="EQ151" s="140" t="n">
        <v>0</v>
      </c>
      <c r="ER151" s="140" t="n">
        <v>0</v>
      </c>
      <c r="ES151" s="140" t="n">
        <v>0</v>
      </c>
      <c r="ET151" s="140" t="n">
        <v>0</v>
      </c>
      <c r="EU151" s="140" t="n">
        <v>0</v>
      </c>
      <c r="EV151" s="140" t="n">
        <v>0</v>
      </c>
      <c r="EW151" s="140" t="n">
        <v>0</v>
      </c>
      <c r="EX151" s="140" t="n">
        <v>0</v>
      </c>
      <c r="EY151" s="140" t="n">
        <v>0</v>
      </c>
      <c r="EZ151" s="140" t="n">
        <v>0</v>
      </c>
      <c r="FA151" s="140" t="n">
        <v>0</v>
      </c>
      <c r="FB151" s="140" t="n">
        <v>0</v>
      </c>
      <c r="FC151" s="140" t="n">
        <v>0</v>
      </c>
      <c r="FD151" s="140" t="n">
        <v>0</v>
      </c>
      <c r="FE151" s="140" t="n">
        <v>0</v>
      </c>
      <c r="FF151" s="140" t="n">
        <v>0</v>
      </c>
      <c r="FG151" s="140" t="n">
        <v>0</v>
      </c>
      <c r="FH151" s="140" t="n">
        <v>0</v>
      </c>
      <c r="FI151" s="140" t="n">
        <v>0</v>
      </c>
      <c r="FJ151" s="140" t="n">
        <v>0</v>
      </c>
      <c r="FK151" s="140" t="n">
        <v>0</v>
      </c>
      <c r="FL151" s="140" t="n">
        <v>0</v>
      </c>
      <c r="FM151" s="140" t="n">
        <v>0</v>
      </c>
      <c r="FN151" s="140" t="n">
        <v>0</v>
      </c>
      <c r="FO151" s="140" t="n">
        <v>0</v>
      </c>
      <c r="FP151" s="140" t="n">
        <v>0</v>
      </c>
      <c r="FQ151" s="140" t="n">
        <v>0</v>
      </c>
      <c r="FR151" s="140" t="n">
        <v>0</v>
      </c>
      <c r="FS151" s="140" t="n">
        <v>0</v>
      </c>
      <c r="FT151" s="140" t="n">
        <v>0</v>
      </c>
      <c r="FU151" s="140" t="n">
        <v>0</v>
      </c>
      <c r="FV151" s="140" t="n">
        <v>0</v>
      </c>
      <c r="FW151" s="140" t="n">
        <v>0</v>
      </c>
      <c r="FX151" s="140" t="n">
        <v>0</v>
      </c>
      <c r="FY151" s="140" t="n">
        <v>0</v>
      </c>
      <c r="FZ151" s="140" t="n">
        <v>0</v>
      </c>
      <c r="GA151" s="140" t="n">
        <v>0</v>
      </c>
      <c r="GB151" s="140" t="n">
        <v>0</v>
      </c>
      <c r="GC151" s="140" t="n">
        <v>0</v>
      </c>
      <c r="GD151" s="140" t="n">
        <v>0</v>
      </c>
      <c r="GE151" s="140" t="n">
        <v>0</v>
      </c>
      <c r="GF151" s="140" t="n">
        <v>0</v>
      </c>
      <c r="GG151" s="140" t="n">
        <v>0</v>
      </c>
      <c r="GH151" s="140" t="n">
        <v>0</v>
      </c>
      <c r="GI151" s="140" t="n">
        <v>0</v>
      </c>
      <c r="GJ151" s="140" t="n">
        <v>0</v>
      </c>
      <c r="GK151" s="140" t="n">
        <v>0</v>
      </c>
      <c r="GL151" s="140" t="n">
        <v>0</v>
      </c>
      <c r="GM151" s="140" t="n">
        <v>0</v>
      </c>
      <c r="GN151" s="140" t="n">
        <v>0</v>
      </c>
      <c r="GO151" s="140" t="n">
        <v>0</v>
      </c>
      <c r="GP151" s="140" t="n">
        <v>0</v>
      </c>
      <c r="GQ151" s="140" t="n">
        <v>0</v>
      </c>
      <c r="GR151" s="140" t="n">
        <v>0</v>
      </c>
      <c r="GS151" s="140" t="n">
        <v>0</v>
      </c>
      <c r="GT151" s="140" t="n">
        <v>0</v>
      </c>
      <c r="GU151" s="140" t="n">
        <v>0</v>
      </c>
      <c r="GV151" s="140" t="n">
        <v>0</v>
      </c>
      <c r="GW151" s="140" t="n">
        <v>0</v>
      </c>
      <c r="GX151" s="140" t="n">
        <v>0</v>
      </c>
      <c r="GY151" s="140" t="n">
        <v>0</v>
      </c>
      <c r="GZ151" s="140" t="n">
        <v>0</v>
      </c>
      <c r="HA151" s="140" t="n">
        <v>0</v>
      </c>
      <c r="HB151" s="140" t="n">
        <v>0</v>
      </c>
      <c r="HC151" s="140" t="n">
        <v>0</v>
      </c>
      <c r="HD151" s="140" t="n">
        <v>0</v>
      </c>
      <c r="HE151" s="140" t="n">
        <v>0</v>
      </c>
      <c r="HF151" s="140" t="n">
        <v>0</v>
      </c>
      <c r="HG151" s="140" t="n">
        <v>0</v>
      </c>
      <c r="HH151" s="140" t="n">
        <v>0</v>
      </c>
      <c r="HI151" s="140" t="n">
        <v>0</v>
      </c>
      <c r="HJ151" s="140" t="n">
        <v>0</v>
      </c>
      <c r="HK151" s="140" t="n">
        <v>0</v>
      </c>
      <c r="HL151" s="140" t="n">
        <v>0</v>
      </c>
      <c r="HM151" s="140" t="n">
        <v>0</v>
      </c>
      <c r="HN151" s="140" t="n">
        <v>0</v>
      </c>
      <c r="HO151" s="140" t="n">
        <v>0</v>
      </c>
      <c r="HP151" s="140" t="n">
        <v>0</v>
      </c>
      <c r="HQ151" s="140" t="n">
        <v>0</v>
      </c>
      <c r="HR151" s="140" t="n">
        <v>0</v>
      </c>
      <c r="HS151" s="140" t="n">
        <v>0</v>
      </c>
      <c r="HT151" s="140" t="n">
        <v>0</v>
      </c>
      <c r="HU151" s="140" t="n">
        <v>0</v>
      </c>
      <c r="HV151" s="140" t="n">
        <v>0</v>
      </c>
      <c r="HW151" s="140" t="n">
        <v>0</v>
      </c>
      <c r="HX151" s="140" t="n">
        <v>0</v>
      </c>
      <c r="HY151" s="140" t="n">
        <v>0</v>
      </c>
      <c r="HZ151" s="140" t="n">
        <v>0</v>
      </c>
      <c r="IA151" s="140" t="n">
        <v>0</v>
      </c>
      <c r="IB151" s="140" t="n">
        <v>0</v>
      </c>
      <c r="IC151" s="140" t="n">
        <v>0</v>
      </c>
      <c r="ID151" s="140" t="n">
        <v>0</v>
      </c>
      <c r="IE151" s="140" t="n">
        <v>0</v>
      </c>
      <c r="IF151" s="140" t="n">
        <v>0</v>
      </c>
      <c r="IG151" s="140" t="n">
        <v>0</v>
      </c>
      <c r="IH151" s="140" t="n">
        <v>0</v>
      </c>
      <c r="II151" s="140" t="n">
        <v>0</v>
      </c>
      <c r="IJ151" s="140" t="n">
        <v>0</v>
      </c>
      <c r="IK151" s="140" t="n">
        <v>0</v>
      </c>
      <c r="IL151" s="140" t="n">
        <v>0</v>
      </c>
      <c r="IM151" s="140" t="n">
        <v>0</v>
      </c>
      <c r="IN151" s="140" t="n">
        <v>0</v>
      </c>
      <c r="IO151" s="140" t="n">
        <v>0</v>
      </c>
      <c r="IP151" s="140" t="n">
        <v>0</v>
      </c>
      <c r="IQ151" s="140" t="n">
        <v>0</v>
      </c>
      <c r="IR151" s="140" t="n">
        <v>0</v>
      </c>
      <c r="IS151" s="140" t="n">
        <v>0</v>
      </c>
      <c r="IT151" s="140" t="n">
        <v>0</v>
      </c>
      <c r="IU151" s="140" t="n">
        <v>0</v>
      </c>
      <c r="IV151" s="140" t="n">
        <v>0</v>
      </c>
      <c r="IW151" s="140" t="n">
        <v>0</v>
      </c>
      <c r="IX151" s="140" t="n">
        <v>0</v>
      </c>
      <c r="IY151" s="140" t="n">
        <v>0</v>
      </c>
      <c r="IZ151" s="140" t="n">
        <v>0</v>
      </c>
      <c r="JA151" s="140" t="n">
        <v>0</v>
      </c>
      <c r="JB151" s="140" t="n">
        <v>0</v>
      </c>
      <c r="JC151" s="140" t="n">
        <v>0</v>
      </c>
      <c r="JD151" s="140" t="n">
        <v>0</v>
      </c>
      <c r="JE151" s="140" t="n">
        <v>0</v>
      </c>
      <c r="JF151" s="140" t="n">
        <v>0</v>
      </c>
      <c r="JG151" s="140" t="n">
        <v>0</v>
      </c>
      <c r="JH151" s="140" t="n">
        <v>0</v>
      </c>
      <c r="JI151" s="140" t="n">
        <v>0</v>
      </c>
      <c r="JJ151" s="140" t="n">
        <v>0</v>
      </c>
      <c r="JK151" s="140" t="n">
        <v>0</v>
      </c>
      <c r="JL151" s="140" t="n">
        <v>0</v>
      </c>
      <c r="JM151" s="140" t="n">
        <v>0</v>
      </c>
      <c r="JN151" s="140" t="n">
        <v>0</v>
      </c>
      <c r="JO151" s="140" t="n">
        <v>0</v>
      </c>
      <c r="JP151" s="140" t="n">
        <v>0</v>
      </c>
    </row>
    <row r="152" customFormat="false" ht="14.9" hidden="false" customHeight="false" outlineLevel="0" collapsed="false">
      <c r="A152" s="76"/>
      <c r="B152" s="76"/>
      <c r="C152" s="76"/>
      <c r="D152" s="76"/>
      <c r="E152" s="76" t="s">
        <v>185</v>
      </c>
      <c r="F152" s="142" t="n">
        <v>0</v>
      </c>
      <c r="G152" s="142" t="n">
        <v>0</v>
      </c>
      <c r="H152" s="142" t="n">
        <v>0</v>
      </c>
      <c r="I152" s="142" t="n">
        <v>0</v>
      </c>
      <c r="J152" s="142" t="n">
        <v>0</v>
      </c>
      <c r="K152" s="142" t="n">
        <v>0</v>
      </c>
      <c r="L152" s="142" t="n">
        <v>0</v>
      </c>
      <c r="M152" s="142" t="n">
        <v>0</v>
      </c>
      <c r="N152" s="142" t="n">
        <v>-154.5</v>
      </c>
      <c r="O152" s="142" t="n">
        <v>0</v>
      </c>
      <c r="P152" s="142" t="n">
        <v>0</v>
      </c>
      <c r="Q152" s="142" t="n">
        <v>0</v>
      </c>
      <c r="R152" s="142" t="n">
        <v>0</v>
      </c>
      <c r="S152" s="142" t="n">
        <v>0</v>
      </c>
      <c r="T152" s="142"/>
      <c r="U152" s="142" t="n">
        <v>0</v>
      </c>
      <c r="V152" s="142"/>
      <c r="W152" s="142" t="n">
        <v>1304.0212</v>
      </c>
      <c r="X152" s="142"/>
      <c r="Y152" s="142" t="n">
        <v>0</v>
      </c>
      <c r="Z152" s="142" t="n">
        <v>0</v>
      </c>
      <c r="AA152" s="142" t="n">
        <v>0</v>
      </c>
      <c r="AB152" s="142" t="n">
        <v>0</v>
      </c>
      <c r="AC152" s="142" t="n">
        <v>0</v>
      </c>
      <c r="AD152" s="142" t="n">
        <v>0</v>
      </c>
      <c r="AE152" s="142" t="n">
        <v>0</v>
      </c>
      <c r="AF152" s="142" t="n">
        <v>0</v>
      </c>
      <c r="AG152" s="142" t="n">
        <v>0</v>
      </c>
      <c r="AH152" s="142" t="n">
        <v>0</v>
      </c>
      <c r="AI152" s="142" t="n">
        <v>0</v>
      </c>
      <c r="AJ152" s="142" t="n">
        <v>0</v>
      </c>
      <c r="AK152" s="142" t="n">
        <v>0</v>
      </c>
      <c r="AL152" s="142" t="n">
        <v>0</v>
      </c>
      <c r="AM152" s="142" t="n">
        <v>0</v>
      </c>
      <c r="AN152" s="142" t="n">
        <v>0</v>
      </c>
      <c r="AO152" s="142" t="n">
        <v>0</v>
      </c>
      <c r="AP152" s="142" t="n">
        <v>0</v>
      </c>
      <c r="AQ152" s="142" t="n">
        <v>0</v>
      </c>
      <c r="AR152" s="142" t="n">
        <v>0</v>
      </c>
      <c r="AS152" s="142" t="n">
        <v>0</v>
      </c>
      <c r="AT152" s="142" t="n">
        <v>0</v>
      </c>
      <c r="AU152" s="142" t="n">
        <v>0</v>
      </c>
      <c r="AV152" s="142" t="n">
        <v>0</v>
      </c>
      <c r="AW152" s="142" t="n">
        <v>0</v>
      </c>
      <c r="AX152" s="142" t="n">
        <v>0</v>
      </c>
      <c r="AY152" s="142" t="n">
        <v>0</v>
      </c>
      <c r="AZ152" s="142" t="n">
        <v>0</v>
      </c>
      <c r="BA152" s="142" t="n">
        <v>0</v>
      </c>
      <c r="BB152" s="142" t="n">
        <v>0</v>
      </c>
      <c r="BC152" s="142" t="n">
        <v>0</v>
      </c>
      <c r="BD152" s="142" t="n">
        <v>0</v>
      </c>
      <c r="BE152" s="142" t="n">
        <v>0</v>
      </c>
      <c r="BF152" s="142" t="n">
        <v>0</v>
      </c>
      <c r="BG152" s="142" t="n">
        <v>0</v>
      </c>
      <c r="BH152" s="142" t="n">
        <v>0</v>
      </c>
      <c r="BI152" s="142" t="n">
        <v>0</v>
      </c>
      <c r="BJ152" s="142" t="n">
        <v>0</v>
      </c>
      <c r="BK152" s="142" t="n">
        <v>0</v>
      </c>
      <c r="BL152" s="142" t="n">
        <v>0</v>
      </c>
      <c r="BM152" s="142" t="n">
        <v>0</v>
      </c>
      <c r="BN152" s="142" t="n">
        <v>0</v>
      </c>
      <c r="BO152" s="142" t="n">
        <v>0</v>
      </c>
      <c r="BP152" s="142" t="n">
        <v>0</v>
      </c>
      <c r="BQ152" s="142" t="n">
        <v>0</v>
      </c>
      <c r="BR152" s="142" t="n">
        <v>0</v>
      </c>
      <c r="BS152" s="142" t="n">
        <v>0</v>
      </c>
      <c r="BT152" s="142" t="n">
        <v>0</v>
      </c>
      <c r="BU152" s="142" t="n">
        <v>0</v>
      </c>
      <c r="BV152" s="142" t="n">
        <v>0</v>
      </c>
      <c r="BW152" s="142" t="n">
        <v>0</v>
      </c>
      <c r="BX152" s="142" t="n">
        <v>0</v>
      </c>
      <c r="BY152" s="142" t="n">
        <v>0</v>
      </c>
      <c r="BZ152" s="142" t="n">
        <v>0</v>
      </c>
      <c r="CA152" s="142" t="n">
        <v>0</v>
      </c>
      <c r="CB152" s="142" t="n">
        <v>0</v>
      </c>
      <c r="CC152" s="142" t="n">
        <v>0</v>
      </c>
      <c r="CD152" s="142" t="n">
        <v>0</v>
      </c>
      <c r="CE152" s="142" t="n">
        <v>3737.0872</v>
      </c>
      <c r="CF152" s="142" t="n">
        <v>0</v>
      </c>
      <c r="CG152" s="142" t="n">
        <v>0</v>
      </c>
      <c r="CH152" s="142" t="n">
        <v>0</v>
      </c>
      <c r="CI152" s="142" t="n">
        <v>0</v>
      </c>
      <c r="CJ152" s="142" t="n">
        <v>0</v>
      </c>
      <c r="CK152" s="142" t="n">
        <v>0</v>
      </c>
      <c r="CL152" s="142"/>
      <c r="CM152" s="142" t="n">
        <v>0</v>
      </c>
      <c r="CN152" s="142" t="n">
        <v>0</v>
      </c>
      <c r="CO152" s="142" t="n">
        <v>0</v>
      </c>
      <c r="CP152" s="142" t="n">
        <v>0</v>
      </c>
      <c r="CQ152" s="142" t="n">
        <v>0</v>
      </c>
      <c r="CR152" s="142" t="n">
        <v>0</v>
      </c>
      <c r="CS152" s="142" t="n">
        <v>78.795</v>
      </c>
      <c r="CT152" s="142" t="n">
        <v>0</v>
      </c>
      <c r="CU152" s="142" t="n">
        <v>0</v>
      </c>
      <c r="CV152" s="142" t="n">
        <v>0</v>
      </c>
      <c r="CW152" s="142" t="n">
        <v>0</v>
      </c>
      <c r="CX152" s="142" t="n">
        <v>0</v>
      </c>
      <c r="CY152" s="142" t="n">
        <v>0</v>
      </c>
      <c r="CZ152" s="142" t="n">
        <v>0</v>
      </c>
      <c r="DA152" s="142" t="n">
        <v>0</v>
      </c>
      <c r="DB152" s="142" t="n">
        <v>0</v>
      </c>
      <c r="DC152" s="142" t="n">
        <v>0</v>
      </c>
      <c r="DD152" s="142" t="n">
        <v>0</v>
      </c>
      <c r="DE152" s="142" t="n">
        <v>0</v>
      </c>
      <c r="DF152" s="142" t="n">
        <v>0</v>
      </c>
      <c r="DG152" s="142" t="n">
        <v>0</v>
      </c>
      <c r="DH152" s="142" t="n">
        <v>0</v>
      </c>
      <c r="DI152" s="142" t="n">
        <v>0</v>
      </c>
      <c r="DJ152" s="142" t="n">
        <v>0</v>
      </c>
      <c r="DK152" s="142" t="n">
        <v>0</v>
      </c>
      <c r="DL152" s="142" t="n">
        <v>0</v>
      </c>
      <c r="DM152" s="142" t="n">
        <v>0</v>
      </c>
      <c r="DN152" s="142" t="n">
        <v>0</v>
      </c>
      <c r="DO152" s="142" t="n">
        <v>0</v>
      </c>
      <c r="DP152" s="142"/>
      <c r="DQ152" s="142" t="n">
        <v>0</v>
      </c>
      <c r="DR152" s="142" t="n">
        <v>0</v>
      </c>
      <c r="DS152" s="142" t="n">
        <v>0</v>
      </c>
      <c r="DT152" s="142" t="n">
        <v>0</v>
      </c>
      <c r="DU152" s="142" t="n">
        <v>0</v>
      </c>
      <c r="DV152" s="142" t="n">
        <v>0</v>
      </c>
      <c r="DW152" s="142"/>
      <c r="DX152" s="142" t="n">
        <v>0</v>
      </c>
      <c r="DY152" s="142" t="n">
        <v>0</v>
      </c>
      <c r="DZ152" s="142" t="n">
        <v>0</v>
      </c>
      <c r="EA152" s="142" t="n">
        <v>0</v>
      </c>
      <c r="EB152" s="142" t="n">
        <v>0</v>
      </c>
      <c r="EC152" s="142" t="n">
        <v>0</v>
      </c>
      <c r="ED152" s="142" t="n">
        <v>0</v>
      </c>
      <c r="EE152" s="142" t="n">
        <v>0</v>
      </c>
      <c r="EF152" s="142" t="n">
        <v>0</v>
      </c>
      <c r="EG152" s="142" t="n">
        <v>0</v>
      </c>
      <c r="EH152" s="0"/>
      <c r="EI152" s="113" t="n">
        <f aca="false">ROUND(SUM(F152:EG152),5)</f>
        <v>4965.4034</v>
      </c>
      <c r="EM152" s="140" t="n">
        <v>0</v>
      </c>
      <c r="EN152" s="140" t="n">
        <v>0</v>
      </c>
      <c r="EO152" s="140" t="n">
        <v>0</v>
      </c>
      <c r="EP152" s="140" t="n">
        <v>0</v>
      </c>
      <c r="EQ152" s="140" t="n">
        <v>0</v>
      </c>
      <c r="ER152" s="140" t="n">
        <v>0</v>
      </c>
      <c r="ES152" s="140" t="n">
        <v>0</v>
      </c>
      <c r="ET152" s="140" t="n">
        <v>0</v>
      </c>
      <c r="EU152" s="140" t="n">
        <v>0</v>
      </c>
      <c r="EV152" s="140" t="n">
        <v>0</v>
      </c>
      <c r="EW152" s="140" t="n">
        <v>0</v>
      </c>
      <c r="EX152" s="140" t="n">
        <v>0</v>
      </c>
      <c r="EY152" s="140" t="n">
        <v>0</v>
      </c>
      <c r="EZ152" s="140" t="n">
        <v>0</v>
      </c>
      <c r="FA152" s="140" t="n">
        <v>0</v>
      </c>
      <c r="FB152" s="140" t="n">
        <v>0</v>
      </c>
      <c r="FC152" s="140" t="n">
        <v>0</v>
      </c>
      <c r="FD152" s="140" t="n">
        <v>0</v>
      </c>
      <c r="FE152" s="140" t="n">
        <v>0</v>
      </c>
      <c r="FF152" s="140" t="n">
        <v>0</v>
      </c>
      <c r="FG152" s="140" t="n">
        <v>0</v>
      </c>
      <c r="FH152" s="140" t="n">
        <v>0</v>
      </c>
      <c r="FI152" s="140" t="n">
        <v>0</v>
      </c>
      <c r="FJ152" s="140" t="n">
        <v>0</v>
      </c>
      <c r="FK152" s="140" t="n">
        <v>0</v>
      </c>
      <c r="FL152" s="140" t="n">
        <v>0</v>
      </c>
      <c r="FM152" s="140" t="n">
        <v>0</v>
      </c>
      <c r="FN152" s="140" t="n">
        <v>0</v>
      </c>
      <c r="FO152" s="140" t="n">
        <v>0</v>
      </c>
      <c r="FP152" s="140" t="n">
        <v>0</v>
      </c>
      <c r="FQ152" s="140" t="n">
        <v>0</v>
      </c>
      <c r="FR152" s="140" t="n">
        <v>0</v>
      </c>
      <c r="FS152" s="140" t="n">
        <v>0</v>
      </c>
      <c r="FT152" s="140" t="n">
        <v>0</v>
      </c>
      <c r="FU152" s="140" t="n">
        <v>0</v>
      </c>
      <c r="FV152" s="140" t="n">
        <v>0</v>
      </c>
      <c r="FW152" s="140" t="n">
        <v>0</v>
      </c>
      <c r="FX152" s="140" t="n">
        <v>0</v>
      </c>
      <c r="FY152" s="140" t="n">
        <v>0</v>
      </c>
      <c r="FZ152" s="140" t="n">
        <v>0</v>
      </c>
      <c r="GA152" s="140" t="n">
        <v>0</v>
      </c>
      <c r="GB152" s="140" t="n">
        <v>0</v>
      </c>
      <c r="GC152" s="140" t="n">
        <v>0</v>
      </c>
      <c r="GD152" s="140" t="n">
        <v>0</v>
      </c>
      <c r="GE152" s="140" t="n">
        <v>0</v>
      </c>
      <c r="GF152" s="140" t="n">
        <v>0</v>
      </c>
      <c r="GG152" s="140" t="n">
        <v>0</v>
      </c>
      <c r="GH152" s="140" t="n">
        <v>0</v>
      </c>
      <c r="GI152" s="140" t="n">
        <v>0</v>
      </c>
      <c r="GJ152" s="140" t="n">
        <v>0</v>
      </c>
      <c r="GK152" s="140" t="n">
        <v>0</v>
      </c>
      <c r="GL152" s="140" t="n">
        <v>0</v>
      </c>
      <c r="GM152" s="140" t="n">
        <v>0</v>
      </c>
      <c r="GN152" s="140" t="n">
        <v>0</v>
      </c>
      <c r="GO152" s="140" t="n">
        <v>0</v>
      </c>
      <c r="GP152" s="140" t="n">
        <v>0</v>
      </c>
      <c r="GQ152" s="140" t="n">
        <v>0</v>
      </c>
      <c r="GR152" s="140" t="n">
        <v>0</v>
      </c>
      <c r="GS152" s="140" t="n">
        <v>0</v>
      </c>
      <c r="GT152" s="140" t="n">
        <v>0</v>
      </c>
      <c r="GU152" s="140" t="n">
        <v>0</v>
      </c>
      <c r="GV152" s="140" t="n">
        <v>0</v>
      </c>
      <c r="GW152" s="140" t="n">
        <v>0</v>
      </c>
      <c r="GX152" s="140" t="n">
        <v>0</v>
      </c>
      <c r="GY152" s="140" t="n">
        <v>0</v>
      </c>
      <c r="GZ152" s="140" t="n">
        <v>0</v>
      </c>
      <c r="HA152" s="140" t="n">
        <v>0</v>
      </c>
      <c r="HB152" s="140" t="n">
        <v>0</v>
      </c>
      <c r="HC152" s="140" t="n">
        <v>0</v>
      </c>
      <c r="HD152" s="140" t="n">
        <v>0</v>
      </c>
      <c r="HE152" s="140" t="n">
        <v>0</v>
      </c>
      <c r="HF152" s="140" t="n">
        <v>0</v>
      </c>
      <c r="HG152" s="140" t="n">
        <v>0</v>
      </c>
      <c r="HH152" s="140" t="n">
        <v>0</v>
      </c>
      <c r="HI152" s="140" t="n">
        <v>0</v>
      </c>
      <c r="HJ152" s="140" t="n">
        <v>0</v>
      </c>
      <c r="HK152" s="140" t="n">
        <v>0</v>
      </c>
      <c r="HL152" s="140" t="n">
        <v>0</v>
      </c>
      <c r="HM152" s="140" t="n">
        <v>0</v>
      </c>
      <c r="HN152" s="140" t="n">
        <v>0</v>
      </c>
      <c r="HO152" s="140" t="n">
        <v>0</v>
      </c>
      <c r="HP152" s="140" t="n">
        <v>0</v>
      </c>
      <c r="HQ152" s="140" t="n">
        <v>0</v>
      </c>
      <c r="HR152" s="140" t="n">
        <v>0</v>
      </c>
      <c r="HS152" s="140" t="n">
        <v>0</v>
      </c>
      <c r="HT152" s="140" t="n">
        <v>0</v>
      </c>
      <c r="HU152" s="140" t="n">
        <v>0</v>
      </c>
      <c r="HV152" s="140" t="n">
        <v>0</v>
      </c>
      <c r="HW152" s="140" t="n">
        <v>0</v>
      </c>
      <c r="HX152" s="140" t="n">
        <v>0</v>
      </c>
      <c r="HY152" s="140" t="n">
        <v>0</v>
      </c>
      <c r="HZ152" s="140" t="n">
        <v>0</v>
      </c>
      <c r="IA152" s="140" t="n">
        <v>0</v>
      </c>
      <c r="IB152" s="140" t="n">
        <v>0</v>
      </c>
      <c r="IC152" s="140" t="n">
        <v>0</v>
      </c>
      <c r="ID152" s="140" t="n">
        <v>0</v>
      </c>
      <c r="IE152" s="140" t="n">
        <v>0</v>
      </c>
      <c r="IF152" s="140" t="n">
        <v>0</v>
      </c>
      <c r="IG152" s="140" t="n">
        <v>0</v>
      </c>
      <c r="IH152" s="140" t="n">
        <v>0</v>
      </c>
      <c r="II152" s="140" t="n">
        <v>0</v>
      </c>
      <c r="IJ152" s="140" t="n">
        <v>0</v>
      </c>
      <c r="IK152" s="140" t="n">
        <v>0</v>
      </c>
      <c r="IL152" s="140" t="n">
        <v>0</v>
      </c>
      <c r="IM152" s="140" t="n">
        <v>0</v>
      </c>
      <c r="IN152" s="140" t="n">
        <v>0</v>
      </c>
      <c r="IO152" s="140" t="n">
        <v>0</v>
      </c>
      <c r="IP152" s="140" t="n">
        <v>0</v>
      </c>
      <c r="IQ152" s="140" t="n">
        <v>0</v>
      </c>
      <c r="IR152" s="140" t="n">
        <v>0</v>
      </c>
      <c r="IS152" s="140" t="n">
        <v>0</v>
      </c>
      <c r="IT152" s="140" t="n">
        <v>0</v>
      </c>
      <c r="IU152" s="140" t="n">
        <v>0</v>
      </c>
      <c r="IV152" s="140" t="n">
        <v>0</v>
      </c>
      <c r="IW152" s="140" t="n">
        <v>0</v>
      </c>
      <c r="IX152" s="140" t="n">
        <v>0</v>
      </c>
      <c r="IY152" s="140" t="n">
        <v>0</v>
      </c>
      <c r="IZ152" s="140" t="n">
        <v>0</v>
      </c>
      <c r="JA152" s="140" t="n">
        <v>0</v>
      </c>
      <c r="JB152" s="140" t="n">
        <v>0</v>
      </c>
      <c r="JC152" s="140" t="n">
        <v>0</v>
      </c>
      <c r="JD152" s="140" t="n">
        <v>0</v>
      </c>
      <c r="JE152" s="140" t="n">
        <v>0</v>
      </c>
      <c r="JF152" s="140" t="n">
        <v>0</v>
      </c>
      <c r="JG152" s="140" t="n">
        <v>0</v>
      </c>
      <c r="JH152" s="140" t="n">
        <v>0</v>
      </c>
      <c r="JI152" s="140" t="n">
        <v>0</v>
      </c>
      <c r="JJ152" s="140" t="n">
        <v>0</v>
      </c>
      <c r="JK152" s="140" t="n">
        <v>0</v>
      </c>
      <c r="JL152" s="140" t="n">
        <v>0</v>
      </c>
      <c r="JM152" s="140" t="n">
        <v>0</v>
      </c>
      <c r="JN152" s="140" t="n">
        <v>0</v>
      </c>
      <c r="JO152" s="140" t="n">
        <v>0</v>
      </c>
      <c r="JP152" s="140" t="n">
        <v>0</v>
      </c>
    </row>
    <row r="153" customFormat="false" ht="14.9" hidden="false" customHeight="false" outlineLevel="0" collapsed="false">
      <c r="A153" s="76"/>
      <c r="B153" s="76"/>
      <c r="C153" s="76"/>
      <c r="D153" s="76" t="s">
        <v>186</v>
      </c>
      <c r="E153" s="76"/>
      <c r="F153" s="141" t="n">
        <f aca="false">SUM(F135:F152)</f>
        <v>0</v>
      </c>
      <c r="G153" s="141" t="n">
        <f aca="false">SUM(G135:G152)</f>
        <v>10155</v>
      </c>
      <c r="H153" s="141" t="n">
        <f aca="false">SUM(H135:H152)</f>
        <v>45964.7748</v>
      </c>
      <c r="I153" s="141" t="n">
        <f aca="false">SUM(I135:I152)</f>
        <v>0</v>
      </c>
      <c r="J153" s="141" t="n">
        <f aca="false">SUM(J135:J152)</f>
        <v>43789.9294</v>
      </c>
      <c r="K153" s="141" t="n">
        <f aca="false">SUM(K135:K152)</f>
        <v>35759.2033</v>
      </c>
      <c r="L153" s="141" t="n">
        <f aca="false">SUM(L135:L152)</f>
        <v>0</v>
      </c>
      <c r="M153" s="141" t="n">
        <f aca="false">SUM(M135:M152)</f>
        <v>0</v>
      </c>
      <c r="N153" s="141" t="n">
        <f aca="false">SUM(N135:N152)</f>
        <v>62280.9522</v>
      </c>
      <c r="O153" s="141" t="n">
        <f aca="false">SUM(O135:O152)</f>
        <v>42250.6</v>
      </c>
      <c r="P153" s="141" t="n">
        <f aca="false">SUM(P135:P152)</f>
        <v>0</v>
      </c>
      <c r="Q153" s="141" t="n">
        <f aca="false">SUM(Q135:Q152)</f>
        <v>0</v>
      </c>
      <c r="R153" s="141" t="n">
        <f aca="false">SUM(R135:R152)</f>
        <v>0</v>
      </c>
      <c r="S153" s="141" t="n">
        <f aca="false">SUM(S135:S152)</f>
        <v>0</v>
      </c>
      <c r="T153" s="141" t="n">
        <f aca="false">SUM(T135:T152)</f>
        <v>0</v>
      </c>
      <c r="U153" s="141" t="n">
        <f aca="false">SUM(U135:U152)</f>
        <v>38635.1073</v>
      </c>
      <c r="V153" s="141" t="n">
        <f aca="false">SUM(V135:V152)</f>
        <v>0</v>
      </c>
      <c r="W153" s="141" t="n">
        <f aca="false">SUM(W135:W152)</f>
        <v>63033.85761</v>
      </c>
      <c r="X153" s="141" t="n">
        <f aca="false">SUM(X135:X152)</f>
        <v>0</v>
      </c>
      <c r="Y153" s="141" t="n">
        <f aca="false">SUM(Y135:Y152)</f>
        <v>0</v>
      </c>
      <c r="Z153" s="141" t="n">
        <f aca="false">SUM(Z135:Z152)</f>
        <v>0</v>
      </c>
      <c r="AA153" s="141" t="n">
        <f aca="false">SUM(AA135:AA152)</f>
        <v>31446.7956</v>
      </c>
      <c r="AB153" s="141" t="n">
        <f aca="false">SUM(AB135:AB152)</f>
        <v>0</v>
      </c>
      <c r="AC153" s="141" t="n">
        <f aca="false">SUM(AC135:AC152)</f>
        <v>0</v>
      </c>
      <c r="AD153" s="141" t="n">
        <f aca="false">SUM(AD135:AD152)</f>
        <v>0</v>
      </c>
      <c r="AE153" s="141" t="n">
        <f aca="false">SUM(AE135:AE152)</f>
        <v>0</v>
      </c>
      <c r="AF153" s="141" t="n">
        <f aca="false">SUM(AF135:AF152)</f>
        <v>0</v>
      </c>
      <c r="AG153" s="141" t="n">
        <f aca="false">SUM(AG135:AG152)</f>
        <v>0</v>
      </c>
      <c r="AH153" s="141" t="n">
        <f aca="false">SUM(AH135:AH152)</f>
        <v>0</v>
      </c>
      <c r="AI153" s="141" t="n">
        <f aca="false">SUM(AI135:AI152)</f>
        <v>0</v>
      </c>
      <c r="AJ153" s="141" t="n">
        <f aca="false">SUM(AJ135:AJ152)</f>
        <v>0</v>
      </c>
      <c r="AK153" s="141" t="n">
        <f aca="false">SUM(AK135:AK152)</f>
        <v>0</v>
      </c>
      <c r="AL153" s="141" t="n">
        <f aca="false">SUM(AL135:AL152)</f>
        <v>0</v>
      </c>
      <c r="AM153" s="141" t="n">
        <f aca="false">SUM(AM135:AM152)</f>
        <v>0</v>
      </c>
      <c r="AN153" s="141" t="n">
        <f aca="false">SUM(AN135:AN152)</f>
        <v>0</v>
      </c>
      <c r="AO153" s="141" t="n">
        <f aca="false">SUM(AO135:AO152)</f>
        <v>0</v>
      </c>
      <c r="AP153" s="141" t="n">
        <f aca="false">SUM(AP135:AP152)</f>
        <v>36008.8229</v>
      </c>
      <c r="AQ153" s="141" t="n">
        <f aca="false">SUM(AQ135:AQ152)</f>
        <v>0</v>
      </c>
      <c r="AR153" s="141" t="n">
        <f aca="false">SUM(AR135:AR152)</f>
        <v>0</v>
      </c>
      <c r="AS153" s="141" t="n">
        <f aca="false">SUM(AS135:AS152)</f>
        <v>0</v>
      </c>
      <c r="AT153" s="141" t="n">
        <f aca="false">SUM(AT135:AT152)</f>
        <v>0</v>
      </c>
      <c r="AU153" s="141" t="n">
        <f aca="false">SUM(AU135:AU152)</f>
        <v>0</v>
      </c>
      <c r="AV153" s="141" t="n">
        <f aca="false">SUM(AV135:AV152)</f>
        <v>23665</v>
      </c>
      <c r="AW153" s="141" t="n">
        <f aca="false">SUM(AW135:AW152)</f>
        <v>0</v>
      </c>
      <c r="AX153" s="141" t="n">
        <f aca="false">SUM(AX135:AX152)</f>
        <v>0</v>
      </c>
      <c r="AY153" s="141" t="n">
        <f aca="false">SUM(AY135:AY152)</f>
        <v>0</v>
      </c>
      <c r="AZ153" s="141" t="n">
        <f aca="false">SUM(AZ135:AZ152)</f>
        <v>0</v>
      </c>
      <c r="BA153" s="141" t="n">
        <f aca="false">SUM(BA135:BA152)</f>
        <v>0</v>
      </c>
      <c r="BB153" s="141" t="n">
        <f aca="false">SUM(BB135:BB152)</f>
        <v>145432.5528</v>
      </c>
      <c r="BC153" s="141" t="n">
        <f aca="false">SUM(BC135:BC152)</f>
        <v>0</v>
      </c>
      <c r="BD153" s="141" t="n">
        <f aca="false">SUM(BD135:BD152)</f>
        <v>0</v>
      </c>
      <c r="BE153" s="141" t="n">
        <f aca="false">SUM(BE135:BE152)</f>
        <v>0</v>
      </c>
      <c r="BF153" s="141" t="n">
        <f aca="false">SUM(BF135:BF152)</f>
        <v>71550.80401</v>
      </c>
      <c r="BG153" s="141" t="n">
        <f aca="false">SUM(BG135:BG152)</f>
        <v>38027.8836</v>
      </c>
      <c r="BH153" s="141" t="n">
        <f aca="false">SUM(BH135:BH152)</f>
        <v>0</v>
      </c>
      <c r="BI153" s="141" t="n">
        <f aca="false">SUM(BI135:BI152)</f>
        <v>0</v>
      </c>
      <c r="BJ153" s="141" t="n">
        <f aca="false">SUM(BJ135:BJ152)</f>
        <v>0</v>
      </c>
      <c r="BK153" s="141" t="n">
        <f aca="false">SUM(BK135:BK152)</f>
        <v>0</v>
      </c>
      <c r="BL153" s="141" t="n">
        <f aca="false">SUM(BL135:BL152)</f>
        <v>0</v>
      </c>
      <c r="BM153" s="141" t="n">
        <f aca="false">SUM(BM135:BM152)</f>
        <v>0</v>
      </c>
      <c r="BN153" s="141" t="n">
        <f aca="false">SUM(BN135:BN152)</f>
        <v>41496.73642</v>
      </c>
      <c r="BO153" s="141" t="n">
        <f aca="false">SUM(BO135:BO152)</f>
        <v>0</v>
      </c>
      <c r="BP153" s="141" t="n">
        <f aca="false">SUM(BP135:BP152)</f>
        <v>36189.5801</v>
      </c>
      <c r="BQ153" s="141" t="n">
        <f aca="false">SUM(BQ135:BQ152)</f>
        <v>0</v>
      </c>
      <c r="BR153" s="141" t="n">
        <f aca="false">SUM(BR135:BR152)</f>
        <v>0</v>
      </c>
      <c r="BS153" s="141" t="n">
        <f aca="false">SUM(BS135:BS152)</f>
        <v>0</v>
      </c>
      <c r="BT153" s="141" t="n">
        <f aca="false">SUM(BT135:BT152)</f>
        <v>14842.1831</v>
      </c>
      <c r="BU153" s="141" t="n">
        <f aca="false">SUM(BU135:BU152)</f>
        <v>0</v>
      </c>
      <c r="BV153" s="141" t="n">
        <f aca="false">SUM(BV135:BV152)</f>
        <v>0</v>
      </c>
      <c r="BW153" s="141" t="n">
        <f aca="false">SUM(BW135:BW152)</f>
        <v>20000</v>
      </c>
      <c r="BX153" s="141" t="n">
        <f aca="false">SUM(BX135:BX152)</f>
        <v>0</v>
      </c>
      <c r="BY153" s="141" t="n">
        <f aca="false">SUM(BY135:BY152)</f>
        <v>0</v>
      </c>
      <c r="BZ153" s="141" t="n">
        <f aca="false">SUM(BZ135:BZ152)</f>
        <v>0</v>
      </c>
      <c r="CA153" s="141" t="n">
        <f aca="false">SUM(CA135:CA152)</f>
        <v>56505.2009</v>
      </c>
      <c r="CB153" s="141" t="n">
        <f aca="false">SUM(CB135:CB152)</f>
        <v>0</v>
      </c>
      <c r="CC153" s="141" t="n">
        <f aca="false">SUM(CC135:CC152)</f>
        <v>1711.1081</v>
      </c>
      <c r="CD153" s="141" t="n">
        <f aca="false">SUM(CD135:CD152)</f>
        <v>0</v>
      </c>
      <c r="CE153" s="141" t="n">
        <f aca="false">SUM(CE135:CE152)</f>
        <v>150187.3534</v>
      </c>
      <c r="CF153" s="141" t="n">
        <f aca="false">SUM(CF135:CF152)</f>
        <v>0</v>
      </c>
      <c r="CG153" s="141" t="n">
        <f aca="false">SUM(CG135:CG152)</f>
        <v>22448.5912</v>
      </c>
      <c r="CH153" s="141" t="n">
        <f aca="false">SUM(CH135:CH152)</f>
        <v>0</v>
      </c>
      <c r="CI153" s="141" t="n">
        <f aca="false">SUM(CI135:CI152)</f>
        <v>40102.7383</v>
      </c>
      <c r="CJ153" s="141" t="n">
        <f aca="false">SUM(CJ135:CJ152)</f>
        <v>51375.22781</v>
      </c>
      <c r="CK153" s="141" t="n">
        <f aca="false">SUM(CK135:CK152)</f>
        <v>53540.8342</v>
      </c>
      <c r="CL153" s="141" t="n">
        <f aca="false">SUM(CL135:CL152)</f>
        <v>0</v>
      </c>
      <c r="CM153" s="141" t="n">
        <f aca="false">SUM(CM135:CM152)</f>
        <v>0</v>
      </c>
      <c r="CN153" s="141" t="n">
        <f aca="false">SUM(CN135:CN152)</f>
        <v>0</v>
      </c>
      <c r="CO153" s="141" t="n">
        <f aca="false">SUM(CO135:CO152)</f>
        <v>0</v>
      </c>
      <c r="CP153" s="141" t="n">
        <f aca="false">SUM(CP135:CP152)</f>
        <v>0</v>
      </c>
      <c r="CQ153" s="141" t="n">
        <f aca="false">SUM(CQ135:CQ152)</f>
        <v>0</v>
      </c>
      <c r="CR153" s="141" t="n">
        <f aca="false">SUM(CR135:CR152)</f>
        <v>0</v>
      </c>
      <c r="CS153" s="141" t="n">
        <f aca="false">SUM(CS135:CS152)</f>
        <v>46421.7188</v>
      </c>
      <c r="CT153" s="141" t="n">
        <f aca="false">SUM(CT135:CT152)</f>
        <v>0</v>
      </c>
      <c r="CU153" s="141" t="n">
        <f aca="false">SUM(CU135:CU152)</f>
        <v>39871.1144</v>
      </c>
      <c r="CV153" s="141" t="n">
        <f aca="false">SUM(CV135:CV152)</f>
        <v>0</v>
      </c>
      <c r="CW153" s="141" t="n">
        <f aca="false">SUM(CW135:CW152)</f>
        <v>0</v>
      </c>
      <c r="CX153" s="141" t="n">
        <f aca="false">SUM(CX135:CX152)</f>
        <v>0</v>
      </c>
      <c r="CY153" s="141" t="n">
        <f aca="false">SUM(CY135:CY152)</f>
        <v>0</v>
      </c>
      <c r="CZ153" s="141" t="n">
        <f aca="false">SUM(CZ135:CZ152)</f>
        <v>0</v>
      </c>
      <c r="DA153" s="141" t="n">
        <f aca="false">SUM(DA135:DA152)</f>
        <v>30806.115</v>
      </c>
      <c r="DB153" s="141" t="n">
        <f aca="false">SUM(DB135:DB152)</f>
        <v>0</v>
      </c>
      <c r="DC153" s="141" t="n">
        <f aca="false">SUM(DC135:DC152)</f>
        <v>27784.4732</v>
      </c>
      <c r="DD153" s="141" t="n">
        <f aca="false">SUM(DD135:DD152)</f>
        <v>0</v>
      </c>
      <c r="DE153" s="141" t="n">
        <f aca="false">SUM(DE135:DE152)</f>
        <v>0</v>
      </c>
      <c r="DF153" s="141" t="n">
        <f aca="false">SUM(DF135:DF152)</f>
        <v>0</v>
      </c>
      <c r="DG153" s="141" t="n">
        <f aca="false">SUM(DG135:DG152)</f>
        <v>0</v>
      </c>
      <c r="DH153" s="141" t="n">
        <f aca="false">SUM(DH135:DH152)</f>
        <v>0</v>
      </c>
      <c r="DI153" s="141" t="n">
        <f aca="false">SUM(DI135:DI152)</f>
        <v>0</v>
      </c>
      <c r="DJ153" s="141" t="n">
        <f aca="false">SUM(DJ135:DJ152)</f>
        <v>0</v>
      </c>
      <c r="DK153" s="141" t="n">
        <f aca="false">SUM(DK135:DK152)</f>
        <v>0</v>
      </c>
      <c r="DL153" s="141" t="n">
        <f aca="false">SUM(DL135:DL152)</f>
        <v>30769.0453</v>
      </c>
      <c r="DM153" s="141" t="n">
        <f aca="false">SUM(DM135:DM152)</f>
        <v>0</v>
      </c>
      <c r="DN153" s="141" t="n">
        <f aca="false">SUM(DN135:DN152)</f>
        <v>0</v>
      </c>
      <c r="DO153" s="141" t="n">
        <f aca="false">SUM(DO135:DO152)</f>
        <v>0</v>
      </c>
      <c r="DP153" s="141" t="n">
        <f aca="false">SUM(DP135:DP152)</f>
        <v>0</v>
      </c>
      <c r="DQ153" s="141" t="n">
        <f aca="false">SUM(DQ135:DQ152)</f>
        <v>0</v>
      </c>
      <c r="DR153" s="141" t="n">
        <f aca="false">SUM(DR135:DR152)</f>
        <v>0</v>
      </c>
      <c r="DS153" s="141" t="n">
        <f aca="false">SUM(DS135:DS152)</f>
        <v>0</v>
      </c>
      <c r="DT153" s="141" t="n">
        <f aca="false">SUM(DT135:DT152)</f>
        <v>0</v>
      </c>
      <c r="DU153" s="141" t="n">
        <f aca="false">SUM(DU135:DU152)</f>
        <v>0</v>
      </c>
      <c r="DV153" s="141" t="n">
        <f aca="false">SUM(DV135:DV152)</f>
        <v>0</v>
      </c>
      <c r="DW153" s="141" t="n">
        <f aca="false">SUM(DW135:DW152)</f>
        <v>0</v>
      </c>
      <c r="DX153" s="141" t="n">
        <f aca="false">SUM(DX135:DX152)</f>
        <v>110750.4607</v>
      </c>
      <c r="DY153" s="141" t="n">
        <f aca="false">SUM(DY135:DY152)</f>
        <v>0</v>
      </c>
      <c r="DZ153" s="141" t="n">
        <f aca="false">SUM(DZ135:DZ152)</f>
        <v>0</v>
      </c>
      <c r="EA153" s="141" t="n">
        <f aca="false">SUM(EA135:EA152)</f>
        <v>88442.9637</v>
      </c>
      <c r="EB153" s="141" t="n">
        <f aca="false">SUM(EB135:EB152)</f>
        <v>122821.44871</v>
      </c>
      <c r="EC153" s="141" t="n">
        <f aca="false">SUM(EC135:EC152)</f>
        <v>0</v>
      </c>
      <c r="ED153" s="141" t="n">
        <f aca="false">SUM(ED135:ED152)</f>
        <v>88629.68852</v>
      </c>
      <c r="EE153" s="141" t="n">
        <f aca="false">SUM(EE135:EE152)</f>
        <v>0</v>
      </c>
      <c r="EF153" s="141" t="n">
        <f aca="false">SUM(EF135:EF152)</f>
        <v>27835.148</v>
      </c>
      <c r="EG153" s="141" t="n">
        <f aca="false">SUM(EG135:EG152)</f>
        <v>0</v>
      </c>
      <c r="EH153" s="0"/>
      <c r="EI153" s="109" t="n">
        <f aca="false">ROUND(SUM(F153:EG153),5)</f>
        <v>1790533.01338</v>
      </c>
      <c r="EM153" s="140" t="n">
        <v>0</v>
      </c>
      <c r="EN153" s="140" t="n">
        <v>0</v>
      </c>
      <c r="EO153" s="140" t="n">
        <v>0</v>
      </c>
      <c r="EP153" s="140" t="n">
        <v>0</v>
      </c>
      <c r="EQ153" s="140" t="n">
        <v>0</v>
      </c>
      <c r="ER153" s="140" t="n">
        <v>0</v>
      </c>
      <c r="ES153" s="140" t="n">
        <v>0</v>
      </c>
      <c r="ET153" s="140" t="n">
        <v>0</v>
      </c>
      <c r="EU153" s="140" t="n">
        <v>0</v>
      </c>
      <c r="EV153" s="140" t="n">
        <v>0</v>
      </c>
      <c r="EW153" s="140" t="n">
        <v>0</v>
      </c>
      <c r="EX153" s="140" t="n">
        <v>0</v>
      </c>
      <c r="EY153" s="140" t="n">
        <v>0</v>
      </c>
      <c r="EZ153" s="140" t="n">
        <v>0</v>
      </c>
      <c r="FA153" s="140" t="n">
        <v>0</v>
      </c>
      <c r="FB153" s="140" t="n">
        <v>0</v>
      </c>
      <c r="FC153" s="140" t="n">
        <v>0</v>
      </c>
      <c r="FD153" s="140" t="n">
        <v>0</v>
      </c>
      <c r="FE153" s="140" t="n">
        <v>0</v>
      </c>
      <c r="FF153" s="140" t="n">
        <v>0</v>
      </c>
      <c r="FG153" s="140" t="n">
        <v>0</v>
      </c>
      <c r="FH153" s="140" t="n">
        <v>0</v>
      </c>
      <c r="FI153" s="140" t="n">
        <v>0</v>
      </c>
      <c r="FJ153" s="140" t="n">
        <v>0</v>
      </c>
      <c r="FK153" s="140" t="n">
        <v>0</v>
      </c>
      <c r="FL153" s="140" t="n">
        <v>0</v>
      </c>
      <c r="FM153" s="140" t="n">
        <v>0</v>
      </c>
      <c r="FN153" s="140" t="n">
        <v>0</v>
      </c>
      <c r="FO153" s="140" t="n">
        <v>0</v>
      </c>
      <c r="FP153" s="140" t="n">
        <v>0</v>
      </c>
      <c r="FQ153" s="140" t="n">
        <v>0</v>
      </c>
      <c r="FR153" s="140" t="n">
        <v>0</v>
      </c>
      <c r="FS153" s="140" t="n">
        <v>0</v>
      </c>
      <c r="FT153" s="140" t="n">
        <v>0</v>
      </c>
      <c r="FU153" s="140" t="n">
        <v>0</v>
      </c>
      <c r="FV153" s="140" t="n">
        <v>0</v>
      </c>
      <c r="FW153" s="140" t="n">
        <v>0</v>
      </c>
      <c r="FX153" s="140" t="n">
        <v>0</v>
      </c>
      <c r="FY153" s="140" t="n">
        <v>0</v>
      </c>
      <c r="FZ153" s="140" t="n">
        <v>0</v>
      </c>
      <c r="GA153" s="140" t="n">
        <v>0</v>
      </c>
      <c r="GB153" s="140" t="n">
        <v>0</v>
      </c>
      <c r="GC153" s="140" t="n">
        <v>0</v>
      </c>
      <c r="GD153" s="140" t="n">
        <v>0</v>
      </c>
      <c r="GE153" s="140" t="n">
        <v>0</v>
      </c>
      <c r="GF153" s="140" t="n">
        <v>0</v>
      </c>
      <c r="GG153" s="140" t="n">
        <v>0</v>
      </c>
      <c r="GH153" s="140" t="n">
        <v>0</v>
      </c>
      <c r="GI153" s="140" t="n">
        <v>0</v>
      </c>
      <c r="GJ153" s="140" t="n">
        <v>0</v>
      </c>
      <c r="GK153" s="140" t="n">
        <v>0</v>
      </c>
      <c r="GL153" s="140" t="n">
        <v>0</v>
      </c>
      <c r="GM153" s="140" t="n">
        <v>0</v>
      </c>
      <c r="GN153" s="140" t="n">
        <v>0</v>
      </c>
      <c r="GO153" s="140" t="n">
        <v>0</v>
      </c>
      <c r="GP153" s="140" t="n">
        <v>0</v>
      </c>
      <c r="GQ153" s="140" t="n">
        <v>0</v>
      </c>
      <c r="GR153" s="140" t="n">
        <v>0</v>
      </c>
      <c r="GS153" s="140" t="n">
        <v>0</v>
      </c>
      <c r="GT153" s="140" t="n">
        <v>0</v>
      </c>
      <c r="GU153" s="140" t="n">
        <v>0</v>
      </c>
      <c r="GV153" s="140" t="n">
        <v>0</v>
      </c>
      <c r="GW153" s="140" t="n">
        <v>0</v>
      </c>
      <c r="GX153" s="140" t="n">
        <v>0</v>
      </c>
      <c r="GY153" s="140" t="n">
        <v>0</v>
      </c>
      <c r="GZ153" s="140" t="n">
        <v>0</v>
      </c>
      <c r="HA153" s="140" t="n">
        <v>0</v>
      </c>
      <c r="HB153" s="140" t="n">
        <v>0</v>
      </c>
      <c r="HC153" s="140" t="n">
        <v>0</v>
      </c>
      <c r="HD153" s="140" t="n">
        <v>0</v>
      </c>
      <c r="HE153" s="140" t="n">
        <v>0</v>
      </c>
      <c r="HF153" s="140" t="n">
        <v>0</v>
      </c>
      <c r="HG153" s="140" t="n">
        <v>0</v>
      </c>
      <c r="HH153" s="140" t="n">
        <v>0</v>
      </c>
      <c r="HI153" s="140" t="n">
        <v>0</v>
      </c>
      <c r="HJ153" s="140" t="n">
        <v>0</v>
      </c>
      <c r="HK153" s="140" t="n">
        <v>0</v>
      </c>
      <c r="HL153" s="140" t="n">
        <v>0</v>
      </c>
      <c r="HM153" s="140" t="n">
        <v>0</v>
      </c>
      <c r="HN153" s="140" t="n">
        <v>0</v>
      </c>
      <c r="HO153" s="140" t="n">
        <v>0</v>
      </c>
      <c r="HP153" s="140" t="n">
        <v>0</v>
      </c>
      <c r="HQ153" s="140" t="n">
        <v>0</v>
      </c>
      <c r="HR153" s="140" t="n">
        <v>0</v>
      </c>
      <c r="HS153" s="140" t="n">
        <v>0</v>
      </c>
      <c r="HT153" s="140" t="n">
        <v>0</v>
      </c>
      <c r="HU153" s="140" t="n">
        <v>0</v>
      </c>
      <c r="HV153" s="140" t="n">
        <v>0</v>
      </c>
      <c r="HW153" s="140" t="n">
        <v>0</v>
      </c>
      <c r="HX153" s="140" t="n">
        <v>0</v>
      </c>
      <c r="HY153" s="140" t="n">
        <v>0</v>
      </c>
      <c r="HZ153" s="140" t="n">
        <v>0</v>
      </c>
      <c r="IA153" s="140" t="n">
        <v>0</v>
      </c>
      <c r="IB153" s="140" t="n">
        <v>0</v>
      </c>
      <c r="IC153" s="140" t="n">
        <v>0</v>
      </c>
      <c r="ID153" s="140" t="n">
        <v>0</v>
      </c>
      <c r="IE153" s="140" t="n">
        <v>0</v>
      </c>
      <c r="IF153" s="140" t="n">
        <v>0</v>
      </c>
      <c r="IG153" s="140" t="n">
        <v>0</v>
      </c>
      <c r="IH153" s="140" t="n">
        <v>0</v>
      </c>
      <c r="II153" s="140" t="n">
        <v>0</v>
      </c>
      <c r="IJ153" s="140" t="n">
        <v>0</v>
      </c>
      <c r="IK153" s="140" t="n">
        <v>0</v>
      </c>
      <c r="IL153" s="140" t="n">
        <v>0</v>
      </c>
      <c r="IM153" s="140" t="n">
        <v>0</v>
      </c>
      <c r="IN153" s="140" t="n">
        <v>0</v>
      </c>
      <c r="IO153" s="140" t="n">
        <v>0</v>
      </c>
      <c r="IP153" s="140" t="n">
        <v>0</v>
      </c>
      <c r="IQ153" s="140" t="n">
        <v>0</v>
      </c>
      <c r="IR153" s="140" t="n">
        <v>0</v>
      </c>
      <c r="IS153" s="140" t="n">
        <v>0</v>
      </c>
      <c r="IT153" s="140" t="n">
        <v>0</v>
      </c>
      <c r="IU153" s="140" t="n">
        <v>0</v>
      </c>
      <c r="IV153" s="140" t="n">
        <v>0</v>
      </c>
      <c r="IW153" s="140" t="n">
        <v>0</v>
      </c>
      <c r="IX153" s="140" t="n">
        <v>0</v>
      </c>
      <c r="IY153" s="140" t="n">
        <v>0</v>
      </c>
      <c r="IZ153" s="140" t="n">
        <v>0</v>
      </c>
      <c r="JA153" s="140" t="n">
        <v>0</v>
      </c>
      <c r="JB153" s="140" t="n">
        <v>0</v>
      </c>
      <c r="JC153" s="140" t="n">
        <v>0</v>
      </c>
      <c r="JD153" s="140" t="n">
        <v>0</v>
      </c>
      <c r="JE153" s="140" t="n">
        <v>0</v>
      </c>
      <c r="JF153" s="140" t="n">
        <v>0</v>
      </c>
      <c r="JG153" s="140" t="n">
        <v>0</v>
      </c>
      <c r="JH153" s="140" t="n">
        <v>0</v>
      </c>
      <c r="JI153" s="140" t="n">
        <v>0</v>
      </c>
      <c r="JJ153" s="140" t="n">
        <v>0</v>
      </c>
      <c r="JK153" s="140" t="n">
        <v>0</v>
      </c>
      <c r="JL153" s="140" t="n">
        <v>0</v>
      </c>
      <c r="JM153" s="140" t="n">
        <v>0</v>
      </c>
      <c r="JN153" s="140" t="n">
        <v>0</v>
      </c>
      <c r="JO153" s="140" t="n">
        <v>0</v>
      </c>
      <c r="JP153" s="140" t="n">
        <v>0</v>
      </c>
    </row>
    <row r="154" customFormat="false" ht="30" hidden="false" customHeight="true" outlineLevel="0" collapsed="false">
      <c r="A154" s="76"/>
      <c r="B154" s="76"/>
      <c r="C154" s="76"/>
      <c r="D154" s="76" t="s">
        <v>187</v>
      </c>
      <c r="E154" s="76"/>
      <c r="F154" s="141"/>
      <c r="G154" s="141"/>
      <c r="H154" s="141"/>
      <c r="I154" s="141"/>
      <c r="J154" s="141"/>
      <c r="K154" s="141"/>
      <c r="L154" s="141"/>
      <c r="M154" s="141"/>
      <c r="N154" s="141"/>
      <c r="O154" s="141"/>
      <c r="P154" s="141"/>
      <c r="Q154" s="141"/>
      <c r="R154" s="141"/>
      <c r="S154" s="141"/>
      <c r="T154" s="141"/>
      <c r="U154" s="141"/>
      <c r="V154" s="141"/>
      <c r="W154" s="141"/>
      <c r="X154" s="141"/>
      <c r="Y154" s="141"/>
      <c r="Z154" s="141"/>
      <c r="AA154" s="141"/>
      <c r="AB154" s="141"/>
      <c r="AC154" s="141"/>
      <c r="AD154" s="141"/>
      <c r="AE154" s="141"/>
      <c r="AF154" s="141"/>
      <c r="AG154" s="141"/>
      <c r="AH154" s="141"/>
      <c r="AI154" s="141"/>
      <c r="AJ154" s="141"/>
      <c r="AK154" s="141"/>
      <c r="AL154" s="141"/>
      <c r="AM154" s="141"/>
      <c r="AN154" s="141"/>
      <c r="AO154" s="141"/>
      <c r="AP154" s="141"/>
      <c r="AQ154" s="141"/>
      <c r="AR154" s="141"/>
      <c r="AS154" s="141"/>
      <c r="AT154" s="141"/>
      <c r="AU154" s="141"/>
      <c r="AV154" s="141"/>
      <c r="AW154" s="141"/>
      <c r="AX154" s="141"/>
      <c r="AY154" s="141"/>
      <c r="AZ154" s="141"/>
      <c r="BA154" s="141"/>
      <c r="BB154" s="141"/>
      <c r="BC154" s="141"/>
      <c r="BD154" s="141"/>
      <c r="BE154" s="141"/>
      <c r="BF154" s="141"/>
      <c r="BG154" s="141"/>
      <c r="BH154" s="141"/>
      <c r="BI154" s="141"/>
      <c r="BJ154" s="141"/>
      <c r="BK154" s="141"/>
      <c r="BL154" s="141"/>
      <c r="BM154" s="141"/>
      <c r="BN154" s="141"/>
      <c r="BO154" s="141"/>
      <c r="BP154" s="141"/>
      <c r="BQ154" s="141"/>
      <c r="BR154" s="141"/>
      <c r="BS154" s="141"/>
      <c r="BT154" s="141"/>
      <c r="BU154" s="141"/>
      <c r="BV154" s="141"/>
      <c r="BW154" s="141"/>
      <c r="BX154" s="141"/>
      <c r="BY154" s="141"/>
      <c r="BZ154" s="141"/>
      <c r="CA154" s="141"/>
      <c r="CB154" s="141"/>
      <c r="CC154" s="141"/>
      <c r="CD154" s="141"/>
      <c r="CE154" s="141"/>
      <c r="CF154" s="141"/>
      <c r="CG154" s="141"/>
      <c r="CH154" s="141"/>
      <c r="CI154" s="141"/>
      <c r="CJ154" s="141"/>
      <c r="CK154" s="141"/>
      <c r="CL154" s="141"/>
      <c r="CM154" s="141"/>
      <c r="CN154" s="141"/>
      <c r="CO154" s="141"/>
      <c r="CP154" s="141"/>
      <c r="CQ154" s="141"/>
      <c r="CR154" s="141"/>
      <c r="CS154" s="141"/>
      <c r="CT154" s="141"/>
      <c r="CU154" s="141"/>
      <c r="CV154" s="141"/>
      <c r="CW154" s="141"/>
      <c r="CX154" s="141"/>
      <c r="CY154" s="141"/>
      <c r="CZ154" s="141"/>
      <c r="DA154" s="141"/>
      <c r="DB154" s="141"/>
      <c r="DC154" s="141"/>
      <c r="DD154" s="141"/>
      <c r="DE154" s="141"/>
      <c r="DF154" s="141"/>
      <c r="DG154" s="141"/>
      <c r="DH154" s="141"/>
      <c r="DI154" s="141"/>
      <c r="DJ154" s="141"/>
      <c r="DK154" s="141"/>
      <c r="DL154" s="141"/>
      <c r="DM154" s="141"/>
      <c r="DN154" s="141"/>
      <c r="DO154" s="141"/>
      <c r="DP154" s="141"/>
      <c r="DQ154" s="141"/>
      <c r="DR154" s="141"/>
      <c r="DS154" s="141"/>
      <c r="DT154" s="141"/>
      <c r="DU154" s="141"/>
      <c r="DV154" s="141"/>
      <c r="DW154" s="141"/>
      <c r="DX154" s="141"/>
      <c r="DY154" s="141"/>
      <c r="DZ154" s="141"/>
      <c r="EA154" s="141"/>
      <c r="EB154" s="141"/>
      <c r="EC154" s="141"/>
      <c r="ED154" s="141"/>
      <c r="EE154" s="141"/>
      <c r="EF154" s="141"/>
      <c r="EG154" s="141"/>
      <c r="EH154" s="0"/>
      <c r="EI154" s="109" t="n">
        <f aca="false">ROUND(SUM(F154:EG154),5)</f>
        <v>0</v>
      </c>
      <c r="EM154" s="140" t="n">
        <v>0</v>
      </c>
      <c r="EN154" s="140" t="n">
        <v>0</v>
      </c>
      <c r="EO154" s="140" t="n">
        <v>0</v>
      </c>
      <c r="EP154" s="140" t="n">
        <v>0</v>
      </c>
      <c r="EQ154" s="140" t="n">
        <v>0</v>
      </c>
      <c r="ER154" s="140" t="n">
        <v>0</v>
      </c>
      <c r="ES154" s="140" t="n">
        <v>0</v>
      </c>
      <c r="ET154" s="140" t="n">
        <v>0</v>
      </c>
      <c r="EU154" s="140" t="n">
        <v>0</v>
      </c>
      <c r="EV154" s="140" t="n">
        <v>0</v>
      </c>
      <c r="EW154" s="140" t="n">
        <v>0</v>
      </c>
      <c r="EX154" s="140" t="n">
        <v>0</v>
      </c>
      <c r="EY154" s="140" t="n">
        <v>0</v>
      </c>
      <c r="EZ154" s="140" t="n">
        <v>0</v>
      </c>
      <c r="FA154" s="140" t="n">
        <v>0</v>
      </c>
      <c r="FB154" s="140" t="n">
        <v>0</v>
      </c>
      <c r="FC154" s="140" t="n">
        <v>0</v>
      </c>
      <c r="FD154" s="140" t="n">
        <v>0</v>
      </c>
      <c r="FE154" s="140" t="n">
        <v>0</v>
      </c>
      <c r="FF154" s="140" t="n">
        <v>0</v>
      </c>
      <c r="FG154" s="140" t="n">
        <v>0</v>
      </c>
      <c r="FH154" s="140" t="n">
        <v>0</v>
      </c>
      <c r="FI154" s="140" t="n">
        <v>0</v>
      </c>
      <c r="FJ154" s="140" t="n">
        <v>0</v>
      </c>
      <c r="FK154" s="140" t="n">
        <v>0</v>
      </c>
      <c r="FL154" s="140" t="n">
        <v>0</v>
      </c>
      <c r="FM154" s="140" t="n">
        <v>0</v>
      </c>
      <c r="FN154" s="140" t="n">
        <v>0</v>
      </c>
      <c r="FO154" s="140" t="n">
        <v>0</v>
      </c>
      <c r="FP154" s="140" t="n">
        <v>0</v>
      </c>
      <c r="FQ154" s="140" t="n">
        <v>0</v>
      </c>
      <c r="FR154" s="140" t="n">
        <v>0</v>
      </c>
      <c r="FS154" s="140" t="n">
        <v>0</v>
      </c>
      <c r="FT154" s="140" t="n">
        <v>0</v>
      </c>
      <c r="FU154" s="140" t="n">
        <v>0</v>
      </c>
      <c r="FV154" s="140" t="n">
        <v>0</v>
      </c>
      <c r="FW154" s="140" t="n">
        <v>0</v>
      </c>
      <c r="FX154" s="140" t="n">
        <v>0</v>
      </c>
      <c r="FY154" s="140" t="n">
        <v>0</v>
      </c>
      <c r="FZ154" s="140" t="n">
        <v>0</v>
      </c>
      <c r="GA154" s="140" t="n">
        <v>0</v>
      </c>
      <c r="GB154" s="140" t="n">
        <v>0</v>
      </c>
      <c r="GC154" s="140" t="n">
        <v>0</v>
      </c>
      <c r="GD154" s="140" t="n">
        <v>0</v>
      </c>
      <c r="GE154" s="140" t="n">
        <v>0</v>
      </c>
      <c r="GF154" s="140" t="n">
        <v>0</v>
      </c>
      <c r="GG154" s="140" t="n">
        <v>0</v>
      </c>
      <c r="GH154" s="140" t="n">
        <v>0</v>
      </c>
      <c r="GI154" s="140" t="n">
        <v>0</v>
      </c>
      <c r="GJ154" s="140" t="n">
        <v>0</v>
      </c>
      <c r="GK154" s="140" t="n">
        <v>0</v>
      </c>
      <c r="GL154" s="140" t="n">
        <v>0</v>
      </c>
      <c r="GM154" s="140" t="n">
        <v>0</v>
      </c>
      <c r="GN154" s="140" t="n">
        <v>0</v>
      </c>
      <c r="GO154" s="140" t="n">
        <v>0</v>
      </c>
      <c r="GP154" s="140" t="n">
        <v>0</v>
      </c>
      <c r="GQ154" s="140" t="n">
        <v>0</v>
      </c>
      <c r="GR154" s="140" t="n">
        <v>0</v>
      </c>
      <c r="GS154" s="140" t="n">
        <v>0</v>
      </c>
      <c r="GT154" s="140" t="n">
        <v>0</v>
      </c>
      <c r="GU154" s="140" t="n">
        <v>0</v>
      </c>
      <c r="GV154" s="140" t="n">
        <v>0</v>
      </c>
      <c r="GW154" s="140" t="n">
        <v>0</v>
      </c>
      <c r="GX154" s="140" t="n">
        <v>0</v>
      </c>
      <c r="GY154" s="140" t="n">
        <v>0</v>
      </c>
      <c r="GZ154" s="140" t="n">
        <v>0</v>
      </c>
      <c r="HA154" s="140" t="n">
        <v>0</v>
      </c>
      <c r="HB154" s="140" t="n">
        <v>0</v>
      </c>
      <c r="HC154" s="140" t="n">
        <v>0</v>
      </c>
      <c r="HD154" s="140" t="n">
        <v>0</v>
      </c>
      <c r="HE154" s="140" t="n">
        <v>0</v>
      </c>
      <c r="HF154" s="140" t="n">
        <v>0</v>
      </c>
      <c r="HG154" s="140" t="n">
        <v>0</v>
      </c>
      <c r="HH154" s="140" t="n">
        <v>0</v>
      </c>
      <c r="HI154" s="140" t="n">
        <v>0</v>
      </c>
      <c r="HJ154" s="140" t="n">
        <v>0</v>
      </c>
      <c r="HK154" s="140" t="n">
        <v>0</v>
      </c>
      <c r="HL154" s="140" t="n">
        <v>0</v>
      </c>
      <c r="HM154" s="140" t="n">
        <v>0</v>
      </c>
      <c r="HN154" s="140" t="n">
        <v>0</v>
      </c>
      <c r="HO154" s="140" t="n">
        <v>0</v>
      </c>
      <c r="HP154" s="140" t="n">
        <v>0</v>
      </c>
      <c r="HQ154" s="140" t="n">
        <v>0</v>
      </c>
      <c r="HR154" s="140" t="n">
        <v>0</v>
      </c>
      <c r="HS154" s="140" t="n">
        <v>0</v>
      </c>
      <c r="HT154" s="140" t="n">
        <v>0</v>
      </c>
      <c r="HU154" s="140" t="n">
        <v>0</v>
      </c>
      <c r="HV154" s="140" t="n">
        <v>0</v>
      </c>
      <c r="HW154" s="140" t="n">
        <v>0</v>
      </c>
      <c r="HX154" s="140" t="n">
        <v>0</v>
      </c>
      <c r="HY154" s="140" t="n">
        <v>0</v>
      </c>
      <c r="HZ154" s="140" t="n">
        <v>0</v>
      </c>
      <c r="IA154" s="140" t="n">
        <v>0</v>
      </c>
      <c r="IB154" s="140" t="n">
        <v>0</v>
      </c>
      <c r="IC154" s="140" t="n">
        <v>0</v>
      </c>
      <c r="ID154" s="140" t="n">
        <v>0</v>
      </c>
      <c r="IE154" s="140" t="n">
        <v>0</v>
      </c>
      <c r="IF154" s="140" t="n">
        <v>0</v>
      </c>
      <c r="IG154" s="140" t="n">
        <v>0</v>
      </c>
      <c r="IH154" s="140" t="n">
        <v>0</v>
      </c>
      <c r="II154" s="140" t="n">
        <v>0</v>
      </c>
      <c r="IJ154" s="140" t="n">
        <v>0</v>
      </c>
      <c r="IK154" s="140" t="n">
        <v>0</v>
      </c>
      <c r="IL154" s="140" t="n">
        <v>0</v>
      </c>
      <c r="IM154" s="140" t="n">
        <v>0</v>
      </c>
      <c r="IN154" s="140" t="n">
        <v>0</v>
      </c>
      <c r="IO154" s="140" t="n">
        <v>0</v>
      </c>
      <c r="IP154" s="140" t="n">
        <v>0</v>
      </c>
      <c r="IQ154" s="140" t="n">
        <v>0</v>
      </c>
      <c r="IR154" s="140" t="n">
        <v>0</v>
      </c>
      <c r="IS154" s="140" t="n">
        <v>0</v>
      </c>
      <c r="IT154" s="140" t="n">
        <v>0</v>
      </c>
      <c r="IU154" s="140" t="n">
        <v>0</v>
      </c>
      <c r="IV154" s="140" t="n">
        <v>0</v>
      </c>
      <c r="IW154" s="140" t="n">
        <v>0</v>
      </c>
      <c r="IX154" s="140" t="n">
        <v>0</v>
      </c>
      <c r="IY154" s="140" t="n">
        <v>0</v>
      </c>
      <c r="IZ154" s="140" t="n">
        <v>0</v>
      </c>
      <c r="JA154" s="140" t="n">
        <v>0</v>
      </c>
      <c r="JB154" s="140" t="n">
        <v>0</v>
      </c>
      <c r="JC154" s="140" t="n">
        <v>0</v>
      </c>
      <c r="JD154" s="140" t="n">
        <v>0</v>
      </c>
      <c r="JE154" s="140" t="n">
        <v>0</v>
      </c>
      <c r="JF154" s="140" t="n">
        <v>0</v>
      </c>
      <c r="JG154" s="140" t="n">
        <v>0</v>
      </c>
      <c r="JH154" s="140" t="n">
        <v>0</v>
      </c>
      <c r="JI154" s="140" t="n">
        <v>0</v>
      </c>
      <c r="JJ154" s="140" t="n">
        <v>0</v>
      </c>
      <c r="JK154" s="140" t="n">
        <v>0</v>
      </c>
      <c r="JL154" s="140" t="n">
        <v>0</v>
      </c>
      <c r="JM154" s="140" t="n">
        <v>0</v>
      </c>
      <c r="JN154" s="140" t="n">
        <v>0</v>
      </c>
      <c r="JO154" s="140" t="n">
        <v>0</v>
      </c>
      <c r="JP154" s="140" t="n">
        <v>0</v>
      </c>
    </row>
    <row r="155" customFormat="false" ht="14.9" hidden="false" customHeight="false" outlineLevel="0" collapsed="false">
      <c r="A155" s="76"/>
      <c r="B155" s="76"/>
      <c r="C155" s="76"/>
      <c r="D155" s="76" t="s">
        <v>188</v>
      </c>
      <c r="E155" s="76"/>
      <c r="F155" s="141"/>
      <c r="G155" s="141"/>
      <c r="H155" s="141"/>
      <c r="I155" s="141"/>
      <c r="J155" s="141"/>
      <c r="K155" s="141"/>
      <c r="L155" s="141"/>
      <c r="M155" s="141"/>
      <c r="N155" s="141"/>
      <c r="O155" s="141"/>
      <c r="P155" s="141"/>
      <c r="Q155" s="141"/>
      <c r="R155" s="141"/>
      <c r="S155" s="141"/>
      <c r="T155" s="141"/>
      <c r="U155" s="141"/>
      <c r="V155" s="141"/>
      <c r="W155" s="141"/>
      <c r="X155" s="141"/>
      <c r="Y155" s="141"/>
      <c r="Z155" s="141"/>
      <c r="AA155" s="141"/>
      <c r="AB155" s="141"/>
      <c r="AC155" s="141"/>
      <c r="AD155" s="141"/>
      <c r="AE155" s="141"/>
      <c r="AF155" s="141"/>
      <c r="AG155" s="141"/>
      <c r="AH155" s="141"/>
      <c r="AI155" s="141"/>
      <c r="AJ155" s="141"/>
      <c r="AK155" s="141"/>
      <c r="AL155" s="141"/>
      <c r="AM155" s="141"/>
      <c r="AN155" s="141"/>
      <c r="AO155" s="141"/>
      <c r="AP155" s="141"/>
      <c r="AQ155" s="141"/>
      <c r="AR155" s="141"/>
      <c r="AS155" s="141"/>
      <c r="AT155" s="141"/>
      <c r="AU155" s="141"/>
      <c r="AV155" s="141"/>
      <c r="AW155" s="141"/>
      <c r="AX155" s="141"/>
      <c r="AY155" s="141"/>
      <c r="AZ155" s="141"/>
      <c r="BA155" s="141"/>
      <c r="BB155" s="141"/>
      <c r="BC155" s="141"/>
      <c r="BD155" s="141"/>
      <c r="BE155" s="141"/>
      <c r="BF155" s="141"/>
      <c r="BG155" s="141"/>
      <c r="BH155" s="141"/>
      <c r="BI155" s="141"/>
      <c r="BJ155" s="141"/>
      <c r="BK155" s="141"/>
      <c r="BL155" s="141"/>
      <c r="BM155" s="141"/>
      <c r="BN155" s="141"/>
      <c r="BO155" s="141"/>
      <c r="BP155" s="141"/>
      <c r="BQ155" s="141"/>
      <c r="BR155" s="141"/>
      <c r="BS155" s="141"/>
      <c r="BT155" s="141"/>
      <c r="BU155" s="141"/>
      <c r="BV155" s="141"/>
      <c r="BW155" s="141"/>
      <c r="BX155" s="141"/>
      <c r="BY155" s="141"/>
      <c r="BZ155" s="141"/>
      <c r="CA155" s="141"/>
      <c r="CB155" s="141"/>
      <c r="CC155" s="141"/>
      <c r="CD155" s="141"/>
      <c r="CE155" s="141"/>
      <c r="CF155" s="141"/>
      <c r="CG155" s="141"/>
      <c r="CH155" s="141"/>
      <c r="CI155" s="141"/>
      <c r="CJ155" s="141"/>
      <c r="CK155" s="141"/>
      <c r="CL155" s="141"/>
      <c r="CM155" s="141"/>
      <c r="CN155" s="141"/>
      <c r="CO155" s="141"/>
      <c r="CP155" s="141"/>
      <c r="CQ155" s="141"/>
      <c r="CR155" s="141"/>
      <c r="CS155" s="141"/>
      <c r="CT155" s="141"/>
      <c r="CU155" s="141"/>
      <c r="CV155" s="141"/>
      <c r="CW155" s="141"/>
      <c r="CX155" s="141"/>
      <c r="CY155" s="141"/>
      <c r="CZ155" s="141"/>
      <c r="DA155" s="141"/>
      <c r="DB155" s="141"/>
      <c r="DC155" s="141"/>
      <c r="DD155" s="141"/>
      <c r="DE155" s="141"/>
      <c r="DF155" s="141"/>
      <c r="DG155" s="141"/>
      <c r="DH155" s="141"/>
      <c r="DI155" s="141"/>
      <c r="DJ155" s="141"/>
      <c r="DK155" s="141"/>
      <c r="DL155" s="141"/>
      <c r="DM155" s="141"/>
      <c r="DN155" s="141"/>
      <c r="DO155" s="141"/>
      <c r="DP155" s="141"/>
      <c r="DQ155" s="141"/>
      <c r="DR155" s="141"/>
      <c r="DS155" s="141"/>
      <c r="DT155" s="141"/>
      <c r="DU155" s="141"/>
      <c r="DV155" s="141"/>
      <c r="DW155" s="141"/>
      <c r="DX155" s="141"/>
      <c r="DY155" s="141"/>
      <c r="DZ155" s="141"/>
      <c r="EA155" s="141"/>
      <c r="EB155" s="141"/>
      <c r="EC155" s="141"/>
      <c r="ED155" s="141"/>
      <c r="EE155" s="141"/>
      <c r="EF155" s="141"/>
      <c r="EG155" s="141"/>
      <c r="EH155" s="0"/>
      <c r="EI155" s="109"/>
      <c r="EM155" s="140" t="n">
        <v>0</v>
      </c>
      <c r="EN155" s="140" t="n">
        <v>0</v>
      </c>
      <c r="EO155" s="140" t="n">
        <v>0</v>
      </c>
      <c r="EP155" s="140" t="n">
        <v>0</v>
      </c>
      <c r="EQ155" s="140" t="n">
        <v>0</v>
      </c>
      <c r="ER155" s="140" t="n">
        <v>0</v>
      </c>
      <c r="ES155" s="140" t="n">
        <v>0</v>
      </c>
      <c r="ET155" s="140" t="n">
        <v>0</v>
      </c>
      <c r="EU155" s="140" t="n">
        <v>0</v>
      </c>
      <c r="EV155" s="140" t="n">
        <v>0</v>
      </c>
      <c r="EW155" s="140" t="n">
        <v>0</v>
      </c>
      <c r="EX155" s="140" t="n">
        <v>0</v>
      </c>
      <c r="EY155" s="140" t="n">
        <v>0</v>
      </c>
      <c r="EZ155" s="140" t="n">
        <v>0</v>
      </c>
      <c r="FA155" s="140" t="n">
        <v>0</v>
      </c>
      <c r="FB155" s="140" t="n">
        <v>0</v>
      </c>
      <c r="FC155" s="140" t="n">
        <v>0</v>
      </c>
      <c r="FD155" s="140" t="n">
        <v>0</v>
      </c>
      <c r="FE155" s="140" t="n">
        <v>0</v>
      </c>
      <c r="FF155" s="140" t="n">
        <v>0</v>
      </c>
      <c r="FG155" s="140" t="n">
        <v>0</v>
      </c>
      <c r="FH155" s="140" t="n">
        <v>0</v>
      </c>
      <c r="FI155" s="140" t="n">
        <v>0</v>
      </c>
      <c r="FJ155" s="140" t="n">
        <v>0</v>
      </c>
      <c r="FK155" s="140" t="n">
        <v>0</v>
      </c>
      <c r="FL155" s="140" t="n">
        <v>0</v>
      </c>
      <c r="FM155" s="140" t="n">
        <v>0</v>
      </c>
      <c r="FN155" s="140" t="n">
        <v>0</v>
      </c>
      <c r="FO155" s="140" t="n">
        <v>0</v>
      </c>
      <c r="FP155" s="140" t="n">
        <v>0</v>
      </c>
      <c r="FQ155" s="140" t="n">
        <v>0</v>
      </c>
      <c r="FR155" s="140" t="n">
        <v>0</v>
      </c>
      <c r="FS155" s="140" t="n">
        <v>0</v>
      </c>
      <c r="FT155" s="140" t="n">
        <v>0</v>
      </c>
      <c r="FU155" s="140" t="n">
        <v>0</v>
      </c>
      <c r="FV155" s="140" t="n">
        <v>0</v>
      </c>
      <c r="FW155" s="140" t="n">
        <v>0</v>
      </c>
      <c r="FX155" s="140" t="n">
        <v>0</v>
      </c>
      <c r="FY155" s="140" t="n">
        <v>0</v>
      </c>
      <c r="FZ155" s="140" t="n">
        <v>0</v>
      </c>
      <c r="GA155" s="140" t="n">
        <v>0</v>
      </c>
      <c r="GB155" s="140" t="n">
        <v>0</v>
      </c>
      <c r="GC155" s="140" t="n">
        <v>0</v>
      </c>
      <c r="GD155" s="140" t="n">
        <v>0</v>
      </c>
      <c r="GE155" s="140" t="n">
        <v>0</v>
      </c>
      <c r="GF155" s="140" t="n">
        <v>0</v>
      </c>
      <c r="GG155" s="140" t="n">
        <v>0</v>
      </c>
      <c r="GH155" s="140" t="n">
        <v>0</v>
      </c>
      <c r="GI155" s="140" t="n">
        <v>0</v>
      </c>
      <c r="GJ155" s="140" t="n">
        <v>0</v>
      </c>
      <c r="GK155" s="140" t="n">
        <v>0</v>
      </c>
      <c r="GL155" s="140" t="n">
        <v>0</v>
      </c>
      <c r="GM155" s="140" t="n">
        <v>0</v>
      </c>
      <c r="GN155" s="140" t="n">
        <v>0</v>
      </c>
      <c r="GO155" s="140" t="n">
        <v>0</v>
      </c>
      <c r="GP155" s="140" t="n">
        <v>0</v>
      </c>
      <c r="GQ155" s="140" t="n">
        <v>0</v>
      </c>
      <c r="GR155" s="140" t="n">
        <v>0</v>
      </c>
      <c r="GS155" s="140" t="n">
        <v>0</v>
      </c>
      <c r="GT155" s="140" t="n">
        <v>0</v>
      </c>
      <c r="GU155" s="140" t="n">
        <v>0</v>
      </c>
      <c r="GV155" s="140" t="n">
        <v>0</v>
      </c>
      <c r="GW155" s="140" t="n">
        <v>0</v>
      </c>
      <c r="GX155" s="140" t="n">
        <v>0</v>
      </c>
      <c r="GY155" s="140" t="n">
        <v>0</v>
      </c>
      <c r="GZ155" s="140" t="n">
        <v>0</v>
      </c>
      <c r="HA155" s="140" t="n">
        <v>0</v>
      </c>
      <c r="HB155" s="140" t="n">
        <v>0</v>
      </c>
      <c r="HC155" s="140" t="n">
        <v>0</v>
      </c>
      <c r="HD155" s="140" t="n">
        <v>0</v>
      </c>
      <c r="HE155" s="140" t="n">
        <v>0</v>
      </c>
      <c r="HF155" s="140" t="n">
        <v>0</v>
      </c>
      <c r="HG155" s="140" t="n">
        <v>0</v>
      </c>
      <c r="HH155" s="140" t="n">
        <v>0</v>
      </c>
      <c r="HI155" s="140" t="n">
        <v>0</v>
      </c>
      <c r="HJ155" s="140" t="n">
        <v>0</v>
      </c>
      <c r="HK155" s="140" t="n">
        <v>0</v>
      </c>
      <c r="HL155" s="140" t="n">
        <v>0</v>
      </c>
      <c r="HM155" s="140" t="n">
        <v>0</v>
      </c>
      <c r="HN155" s="140" t="n">
        <v>0</v>
      </c>
      <c r="HO155" s="140" t="n">
        <v>0</v>
      </c>
      <c r="HP155" s="140" t="n">
        <v>0</v>
      </c>
      <c r="HQ155" s="140" t="n">
        <v>0</v>
      </c>
      <c r="HR155" s="140" t="n">
        <v>0</v>
      </c>
      <c r="HS155" s="140" t="n">
        <v>0</v>
      </c>
      <c r="HT155" s="140" t="n">
        <v>0</v>
      </c>
      <c r="HU155" s="140" t="n">
        <v>0</v>
      </c>
      <c r="HV155" s="140" t="n">
        <v>0</v>
      </c>
      <c r="HW155" s="140" t="n">
        <v>0</v>
      </c>
      <c r="HX155" s="140" t="n">
        <v>0</v>
      </c>
      <c r="HY155" s="140" t="n">
        <v>0</v>
      </c>
      <c r="HZ155" s="140" t="n">
        <v>0</v>
      </c>
      <c r="IA155" s="140" t="n">
        <v>0</v>
      </c>
      <c r="IB155" s="140" t="n">
        <v>0</v>
      </c>
      <c r="IC155" s="140" t="n">
        <v>0</v>
      </c>
      <c r="ID155" s="140" t="n">
        <v>0</v>
      </c>
      <c r="IE155" s="140" t="n">
        <v>0</v>
      </c>
      <c r="IF155" s="140" t="n">
        <v>0</v>
      </c>
      <c r="IG155" s="140" t="n">
        <v>0</v>
      </c>
      <c r="IH155" s="140" t="n">
        <v>0</v>
      </c>
      <c r="II155" s="140" t="n">
        <v>0</v>
      </c>
      <c r="IJ155" s="140" t="n">
        <v>0</v>
      </c>
      <c r="IK155" s="140" t="n">
        <v>0</v>
      </c>
      <c r="IL155" s="140" t="n">
        <v>0</v>
      </c>
      <c r="IM155" s="140" t="n">
        <v>0</v>
      </c>
      <c r="IN155" s="140" t="n">
        <v>0</v>
      </c>
      <c r="IO155" s="140" t="n">
        <v>0</v>
      </c>
      <c r="IP155" s="140" t="n">
        <v>0</v>
      </c>
      <c r="IQ155" s="140" t="n">
        <v>0</v>
      </c>
      <c r="IR155" s="140" t="n">
        <v>0</v>
      </c>
      <c r="IS155" s="140" t="n">
        <v>0</v>
      </c>
      <c r="IT155" s="140" t="n">
        <v>0</v>
      </c>
      <c r="IU155" s="140" t="n">
        <v>0</v>
      </c>
      <c r="IV155" s="140" t="n">
        <v>0</v>
      </c>
      <c r="IW155" s="140" t="n">
        <v>0</v>
      </c>
      <c r="IX155" s="140" t="n">
        <v>0</v>
      </c>
      <c r="IY155" s="140" t="n">
        <v>0</v>
      </c>
      <c r="IZ155" s="140" t="n">
        <v>0</v>
      </c>
      <c r="JA155" s="140" t="n">
        <v>0</v>
      </c>
      <c r="JB155" s="140" t="n">
        <v>0</v>
      </c>
      <c r="JC155" s="140" t="n">
        <v>0</v>
      </c>
      <c r="JD155" s="140" t="n">
        <v>0</v>
      </c>
      <c r="JE155" s="140" t="n">
        <v>0</v>
      </c>
      <c r="JF155" s="140" t="n">
        <v>0</v>
      </c>
      <c r="JG155" s="140" t="n">
        <v>0</v>
      </c>
      <c r="JH155" s="140" t="n">
        <v>0</v>
      </c>
      <c r="JI155" s="140" t="n">
        <v>0</v>
      </c>
      <c r="JJ155" s="140" t="n">
        <v>0</v>
      </c>
      <c r="JK155" s="140" t="n">
        <v>0</v>
      </c>
      <c r="JL155" s="140" t="n">
        <v>0</v>
      </c>
      <c r="JM155" s="140" t="n">
        <v>0</v>
      </c>
      <c r="JN155" s="140" t="n">
        <v>0</v>
      </c>
      <c r="JO155" s="140" t="n">
        <v>0</v>
      </c>
      <c r="JP155" s="140" t="n">
        <v>0</v>
      </c>
    </row>
    <row r="156" customFormat="false" ht="14.9" hidden="false" customHeight="false" outlineLevel="0" collapsed="false">
      <c r="A156" s="76"/>
      <c r="B156" s="76"/>
      <c r="C156" s="76"/>
      <c r="D156" s="76"/>
      <c r="E156" s="76" t="s">
        <v>189</v>
      </c>
      <c r="F156" s="141" t="n">
        <v>360</v>
      </c>
      <c r="G156" s="141" t="n">
        <v>360</v>
      </c>
      <c r="H156" s="141" t="n">
        <v>360</v>
      </c>
      <c r="I156" s="141" t="n">
        <v>360</v>
      </c>
      <c r="J156" s="141" t="n">
        <v>360</v>
      </c>
      <c r="K156" s="141" t="n">
        <v>360</v>
      </c>
      <c r="L156" s="141" t="n">
        <v>360</v>
      </c>
      <c r="M156" s="141" t="n">
        <v>360</v>
      </c>
      <c r="N156" s="141" t="n">
        <v>360</v>
      </c>
      <c r="O156" s="141" t="n">
        <v>360</v>
      </c>
      <c r="P156" s="141" t="n">
        <v>360</v>
      </c>
      <c r="Q156" s="141" t="n">
        <v>360</v>
      </c>
      <c r="R156" s="141" t="n">
        <v>360</v>
      </c>
      <c r="S156" s="141" t="n">
        <v>360</v>
      </c>
      <c r="T156" s="141"/>
      <c r="U156" s="141" t="n">
        <v>360</v>
      </c>
      <c r="V156" s="141" t="n">
        <v>360</v>
      </c>
      <c r="W156" s="141" t="n">
        <v>360</v>
      </c>
      <c r="X156" s="141"/>
      <c r="Y156" s="141" t="n">
        <v>1E-005</v>
      </c>
      <c r="Z156" s="141" t="n">
        <v>360</v>
      </c>
      <c r="AA156" s="141" t="n">
        <v>360</v>
      </c>
      <c r="AB156" s="141" t="n">
        <v>360</v>
      </c>
      <c r="AC156" s="141" t="n">
        <v>360</v>
      </c>
      <c r="AD156" s="141" t="n">
        <v>360</v>
      </c>
      <c r="AE156" s="141" t="n">
        <v>360</v>
      </c>
      <c r="AF156" s="141" t="n">
        <v>360</v>
      </c>
      <c r="AG156" s="141" t="n">
        <v>360</v>
      </c>
      <c r="AH156" s="141" t="n">
        <v>360</v>
      </c>
      <c r="AI156" s="141" t="n">
        <v>360</v>
      </c>
      <c r="AJ156" s="141" t="n">
        <v>360</v>
      </c>
      <c r="AK156" s="141" t="n">
        <v>360</v>
      </c>
      <c r="AL156" s="141" t="n">
        <v>360</v>
      </c>
      <c r="AM156" s="141" t="n">
        <v>360</v>
      </c>
      <c r="AN156" s="141" t="n">
        <v>360</v>
      </c>
      <c r="AO156" s="141" t="n">
        <v>360</v>
      </c>
      <c r="AP156" s="141" t="n">
        <v>360</v>
      </c>
      <c r="AQ156" s="141" t="n">
        <v>360</v>
      </c>
      <c r="AR156" s="141" t="n">
        <v>360</v>
      </c>
      <c r="AS156" s="141" t="n">
        <v>360</v>
      </c>
      <c r="AT156" s="141" t="n">
        <v>360</v>
      </c>
      <c r="AU156" s="141" t="n">
        <v>360</v>
      </c>
      <c r="AV156" s="141" t="n">
        <v>360</v>
      </c>
      <c r="AW156" s="141" t="n">
        <v>360</v>
      </c>
      <c r="AX156" s="141" t="n">
        <v>360</v>
      </c>
      <c r="AY156" s="141" t="n">
        <v>360</v>
      </c>
      <c r="AZ156" s="141" t="n">
        <v>360</v>
      </c>
      <c r="BA156" s="141" t="n">
        <v>360</v>
      </c>
      <c r="BB156" s="141" t="n">
        <v>360</v>
      </c>
      <c r="BC156" s="141" t="n">
        <v>360</v>
      </c>
      <c r="BD156" s="141" t="n">
        <v>360</v>
      </c>
      <c r="BE156" s="141" t="n">
        <v>360</v>
      </c>
      <c r="BF156" s="141" t="n">
        <v>360</v>
      </c>
      <c r="BG156" s="141" t="n">
        <v>360</v>
      </c>
      <c r="BH156" s="141" t="n">
        <v>360</v>
      </c>
      <c r="BI156" s="141" t="n">
        <v>360</v>
      </c>
      <c r="BJ156" s="141" t="n">
        <v>360</v>
      </c>
      <c r="BK156" s="141" t="n">
        <v>360</v>
      </c>
      <c r="BL156" s="141" t="n">
        <v>360</v>
      </c>
      <c r="BM156" s="141" t="n">
        <v>360</v>
      </c>
      <c r="BN156" s="141" t="n">
        <v>360</v>
      </c>
      <c r="BO156" s="141" t="n">
        <v>360</v>
      </c>
      <c r="BP156" s="141" t="n">
        <v>360</v>
      </c>
      <c r="BQ156" s="141" t="n">
        <v>360</v>
      </c>
      <c r="BR156" s="141" t="n">
        <v>360</v>
      </c>
      <c r="BS156" s="141" t="n">
        <v>360</v>
      </c>
      <c r="BT156" s="141" t="n">
        <v>360</v>
      </c>
      <c r="BU156" s="141" t="n">
        <v>360</v>
      </c>
      <c r="BV156" s="141" t="n">
        <v>360</v>
      </c>
      <c r="BW156" s="141" t="n">
        <v>360</v>
      </c>
      <c r="BX156" s="141" t="n">
        <v>360</v>
      </c>
      <c r="BY156" s="141" t="n">
        <v>360</v>
      </c>
      <c r="BZ156" s="141" t="n">
        <v>360</v>
      </c>
      <c r="CA156" s="141" t="n">
        <v>360</v>
      </c>
      <c r="CB156" s="141" t="n">
        <v>360</v>
      </c>
      <c r="CC156" s="141" t="n">
        <v>360</v>
      </c>
      <c r="CD156" s="141" t="n">
        <v>360</v>
      </c>
      <c r="CE156" s="141" t="n">
        <v>360</v>
      </c>
      <c r="CF156" s="141" t="n">
        <v>360</v>
      </c>
      <c r="CG156" s="141" t="n">
        <v>360</v>
      </c>
      <c r="CH156" s="141" t="n">
        <v>360</v>
      </c>
      <c r="CI156" s="141" t="n">
        <v>360</v>
      </c>
      <c r="CJ156" s="141" t="n">
        <v>360</v>
      </c>
      <c r="CK156" s="141" t="n">
        <v>360</v>
      </c>
      <c r="CL156" s="141"/>
      <c r="CM156" s="141" t="n">
        <v>360</v>
      </c>
      <c r="CN156" s="141" t="n">
        <v>360</v>
      </c>
      <c r="CO156" s="141" t="n">
        <v>360</v>
      </c>
      <c r="CP156" s="141" t="n">
        <v>360</v>
      </c>
      <c r="CQ156" s="141" t="n">
        <v>360</v>
      </c>
      <c r="CR156" s="141" t="n">
        <v>360</v>
      </c>
      <c r="CS156" s="141" t="n">
        <v>360</v>
      </c>
      <c r="CT156" s="141" t="n">
        <v>360</v>
      </c>
      <c r="CU156" s="141" t="n">
        <v>360</v>
      </c>
      <c r="CV156" s="141" t="n">
        <v>360</v>
      </c>
      <c r="CW156" s="141" t="n">
        <v>360</v>
      </c>
      <c r="CX156" s="141" t="n">
        <v>360</v>
      </c>
      <c r="CY156" s="141" t="n">
        <v>360</v>
      </c>
      <c r="CZ156" s="141" t="n">
        <v>360</v>
      </c>
      <c r="DA156" s="141" t="n">
        <v>360</v>
      </c>
      <c r="DB156" s="141" t="n">
        <v>360</v>
      </c>
      <c r="DC156" s="141" t="n">
        <v>360</v>
      </c>
      <c r="DD156" s="141" t="n">
        <v>360</v>
      </c>
      <c r="DE156" s="141" t="n">
        <v>360</v>
      </c>
      <c r="DF156" s="141" t="n">
        <v>360</v>
      </c>
      <c r="DG156" s="141" t="n">
        <v>360</v>
      </c>
      <c r="DH156" s="141" t="n">
        <v>360</v>
      </c>
      <c r="DI156" s="141" t="n">
        <v>360</v>
      </c>
      <c r="DJ156" s="141" t="n">
        <v>360</v>
      </c>
      <c r="DK156" s="141" t="n">
        <v>360</v>
      </c>
      <c r="DL156" s="141" t="n">
        <v>360</v>
      </c>
      <c r="DM156" s="141" t="n">
        <v>360</v>
      </c>
      <c r="DN156" s="141" t="n">
        <v>360</v>
      </c>
      <c r="DO156" s="141" t="n">
        <v>360</v>
      </c>
      <c r="DP156" s="141"/>
      <c r="DQ156" s="141" t="n">
        <v>360</v>
      </c>
      <c r="DR156" s="141" t="n">
        <v>360</v>
      </c>
      <c r="DS156" s="141" t="n">
        <v>360</v>
      </c>
      <c r="DT156" s="141" t="n">
        <v>360</v>
      </c>
      <c r="DU156" s="141" t="n">
        <v>360</v>
      </c>
      <c r="DV156" s="141" t="n">
        <v>360</v>
      </c>
      <c r="DW156" s="141"/>
      <c r="DX156" s="141" t="n">
        <v>360</v>
      </c>
      <c r="DY156" s="141" t="n">
        <v>360</v>
      </c>
      <c r="DZ156" s="141" t="n">
        <v>360</v>
      </c>
      <c r="EA156" s="141" t="n">
        <v>360</v>
      </c>
      <c r="EB156" s="141" t="n">
        <v>360</v>
      </c>
      <c r="EC156" s="141" t="n">
        <v>360</v>
      </c>
      <c r="ED156" s="141" t="n">
        <v>360</v>
      </c>
      <c r="EE156" s="141" t="n">
        <v>360</v>
      </c>
      <c r="EF156" s="141" t="n">
        <v>360</v>
      </c>
      <c r="EG156" s="141" t="n">
        <v>360</v>
      </c>
      <c r="EH156" s="0"/>
      <c r="EI156" s="109" t="n">
        <f aca="false">ROUND(SUM(F156:EG156),5)</f>
        <v>45360.00001</v>
      </c>
      <c r="EM156" s="140" t="n">
        <v>0</v>
      </c>
      <c r="EN156" s="140" t="n">
        <v>0</v>
      </c>
      <c r="EO156" s="140" t="n">
        <v>0</v>
      </c>
      <c r="EP156" s="140" t="n">
        <v>0</v>
      </c>
      <c r="EQ156" s="140" t="n">
        <v>0</v>
      </c>
      <c r="ER156" s="140" t="n">
        <v>0</v>
      </c>
      <c r="ES156" s="140" t="n">
        <v>0</v>
      </c>
      <c r="ET156" s="140" t="n">
        <v>0</v>
      </c>
      <c r="EU156" s="140" t="n">
        <v>0</v>
      </c>
      <c r="EV156" s="140" t="n">
        <v>0</v>
      </c>
      <c r="EW156" s="140" t="n">
        <v>0</v>
      </c>
      <c r="EX156" s="140" t="n">
        <v>0</v>
      </c>
      <c r="EY156" s="140" t="n">
        <v>0</v>
      </c>
      <c r="EZ156" s="140" t="n">
        <v>0</v>
      </c>
      <c r="FA156" s="140" t="n">
        <v>0</v>
      </c>
      <c r="FB156" s="140" t="n">
        <v>0</v>
      </c>
      <c r="FC156" s="140" t="n">
        <v>0</v>
      </c>
      <c r="FD156" s="140" t="n">
        <v>0</v>
      </c>
      <c r="FE156" s="140" t="n">
        <v>0</v>
      </c>
      <c r="FF156" s="140" t="n">
        <v>0</v>
      </c>
      <c r="FG156" s="140" t="n">
        <v>0</v>
      </c>
      <c r="FH156" s="140" t="n">
        <v>0</v>
      </c>
      <c r="FI156" s="140" t="n">
        <v>0</v>
      </c>
      <c r="FJ156" s="140" t="n">
        <v>0</v>
      </c>
      <c r="FK156" s="140" t="n">
        <v>0</v>
      </c>
      <c r="FL156" s="140" t="n">
        <v>0</v>
      </c>
      <c r="FM156" s="140" t="n">
        <v>0</v>
      </c>
      <c r="FN156" s="140" t="n">
        <v>0</v>
      </c>
      <c r="FO156" s="140" t="n">
        <v>0</v>
      </c>
      <c r="FP156" s="140" t="n">
        <v>0</v>
      </c>
      <c r="FQ156" s="140" t="n">
        <v>0</v>
      </c>
      <c r="FR156" s="140" t="n">
        <v>0</v>
      </c>
      <c r="FS156" s="140" t="n">
        <v>0</v>
      </c>
      <c r="FT156" s="140" t="n">
        <v>0</v>
      </c>
      <c r="FU156" s="140" t="n">
        <v>0</v>
      </c>
      <c r="FV156" s="140" t="n">
        <v>0</v>
      </c>
      <c r="FW156" s="140" t="n">
        <v>0</v>
      </c>
      <c r="FX156" s="140" t="n">
        <v>0</v>
      </c>
      <c r="FY156" s="140" t="n">
        <v>0</v>
      </c>
      <c r="FZ156" s="140" t="n">
        <v>0</v>
      </c>
      <c r="GA156" s="140" t="n">
        <v>0</v>
      </c>
      <c r="GB156" s="140" t="n">
        <v>0</v>
      </c>
      <c r="GC156" s="140" t="n">
        <v>0</v>
      </c>
      <c r="GD156" s="140" t="n">
        <v>0</v>
      </c>
      <c r="GE156" s="140" t="n">
        <v>0</v>
      </c>
      <c r="GF156" s="140" t="n">
        <v>0</v>
      </c>
      <c r="GG156" s="140" t="n">
        <v>0</v>
      </c>
      <c r="GH156" s="140" t="n">
        <v>0</v>
      </c>
      <c r="GI156" s="140" t="n">
        <v>0</v>
      </c>
      <c r="GJ156" s="140" t="n">
        <v>0</v>
      </c>
      <c r="GK156" s="140" t="n">
        <v>0</v>
      </c>
      <c r="GL156" s="140" t="n">
        <v>0</v>
      </c>
      <c r="GM156" s="140" t="n">
        <v>0</v>
      </c>
      <c r="GN156" s="140" t="n">
        <v>0</v>
      </c>
      <c r="GO156" s="140" t="n">
        <v>0</v>
      </c>
      <c r="GP156" s="140" t="n">
        <v>0</v>
      </c>
      <c r="GQ156" s="140" t="n">
        <v>0</v>
      </c>
      <c r="GR156" s="140" t="n">
        <v>0</v>
      </c>
      <c r="GS156" s="140" t="n">
        <v>0</v>
      </c>
      <c r="GT156" s="140" t="n">
        <v>0</v>
      </c>
      <c r="GU156" s="140" t="n">
        <v>0</v>
      </c>
      <c r="GV156" s="140" t="n">
        <v>0</v>
      </c>
      <c r="GW156" s="140" t="n">
        <v>0</v>
      </c>
      <c r="GX156" s="140" t="n">
        <v>0</v>
      </c>
      <c r="GY156" s="140" t="n">
        <v>0</v>
      </c>
      <c r="GZ156" s="140" t="n">
        <v>0</v>
      </c>
      <c r="HA156" s="140" t="n">
        <v>0</v>
      </c>
      <c r="HB156" s="140" t="n">
        <v>0</v>
      </c>
      <c r="HC156" s="140" t="n">
        <v>0</v>
      </c>
      <c r="HD156" s="140" t="n">
        <v>0</v>
      </c>
      <c r="HE156" s="140" t="n">
        <v>0</v>
      </c>
      <c r="HF156" s="140" t="n">
        <v>0</v>
      </c>
      <c r="HG156" s="140" t="n">
        <v>0</v>
      </c>
      <c r="HH156" s="140" t="n">
        <v>0</v>
      </c>
      <c r="HI156" s="140" t="n">
        <v>0</v>
      </c>
      <c r="HJ156" s="140" t="n">
        <v>0</v>
      </c>
      <c r="HK156" s="140" t="n">
        <v>0</v>
      </c>
      <c r="HL156" s="140" t="n">
        <v>0</v>
      </c>
      <c r="HM156" s="140" t="n">
        <v>0</v>
      </c>
      <c r="HN156" s="140" t="n">
        <v>0</v>
      </c>
      <c r="HO156" s="140" t="n">
        <v>0</v>
      </c>
      <c r="HP156" s="140" t="n">
        <v>0</v>
      </c>
      <c r="HQ156" s="140" t="n">
        <v>0</v>
      </c>
      <c r="HR156" s="140" t="n">
        <v>0</v>
      </c>
      <c r="HS156" s="140" t="n">
        <v>0</v>
      </c>
      <c r="HT156" s="140" t="n">
        <v>0</v>
      </c>
      <c r="HU156" s="140" t="n">
        <v>0</v>
      </c>
      <c r="HV156" s="140" t="n">
        <v>0</v>
      </c>
      <c r="HW156" s="140" t="n">
        <v>0</v>
      </c>
      <c r="HX156" s="140" t="n">
        <v>0</v>
      </c>
      <c r="HY156" s="140" t="n">
        <v>0</v>
      </c>
      <c r="HZ156" s="140" t="n">
        <v>0</v>
      </c>
      <c r="IA156" s="140" t="n">
        <v>0</v>
      </c>
      <c r="IB156" s="140" t="n">
        <v>0</v>
      </c>
      <c r="IC156" s="140" t="n">
        <v>0</v>
      </c>
      <c r="ID156" s="140" t="n">
        <v>0</v>
      </c>
      <c r="IE156" s="140" t="n">
        <v>0</v>
      </c>
      <c r="IF156" s="140" t="n">
        <v>0</v>
      </c>
      <c r="IG156" s="140" t="n">
        <v>0</v>
      </c>
      <c r="IH156" s="140" t="n">
        <v>0</v>
      </c>
      <c r="II156" s="140" t="n">
        <v>0</v>
      </c>
      <c r="IJ156" s="140" t="n">
        <v>0</v>
      </c>
      <c r="IK156" s="140" t="n">
        <v>0</v>
      </c>
      <c r="IL156" s="140" t="n">
        <v>0</v>
      </c>
      <c r="IM156" s="140" t="n">
        <v>0</v>
      </c>
      <c r="IN156" s="140" t="n">
        <v>0</v>
      </c>
      <c r="IO156" s="140" t="n">
        <v>0</v>
      </c>
      <c r="IP156" s="140" t="n">
        <v>0</v>
      </c>
      <c r="IQ156" s="140" t="n">
        <v>0</v>
      </c>
      <c r="IR156" s="140" t="n">
        <v>0</v>
      </c>
      <c r="IS156" s="140" t="n">
        <v>0</v>
      </c>
      <c r="IT156" s="140" t="n">
        <v>0</v>
      </c>
      <c r="IU156" s="140" t="n">
        <v>0</v>
      </c>
      <c r="IV156" s="140" t="n">
        <v>0</v>
      </c>
      <c r="IW156" s="140" t="n">
        <v>0</v>
      </c>
      <c r="IX156" s="140" t="n">
        <v>0</v>
      </c>
      <c r="IY156" s="140" t="n">
        <v>0</v>
      </c>
      <c r="IZ156" s="140" t="n">
        <v>0</v>
      </c>
      <c r="JA156" s="140" t="n">
        <v>0</v>
      </c>
      <c r="JB156" s="140" t="n">
        <v>0</v>
      </c>
      <c r="JC156" s="140" t="n">
        <v>0</v>
      </c>
      <c r="JD156" s="140" t="n">
        <v>0</v>
      </c>
      <c r="JE156" s="140" t="n">
        <v>0</v>
      </c>
      <c r="JF156" s="140" t="n">
        <v>0</v>
      </c>
      <c r="JG156" s="140" t="n">
        <v>0</v>
      </c>
      <c r="JH156" s="140" t="n">
        <v>0</v>
      </c>
      <c r="JI156" s="140" t="n">
        <v>0</v>
      </c>
      <c r="JJ156" s="140" t="n">
        <v>0</v>
      </c>
      <c r="JK156" s="140" t="n">
        <v>0</v>
      </c>
      <c r="JL156" s="140" t="n">
        <v>0</v>
      </c>
      <c r="JM156" s="140" t="n">
        <v>0</v>
      </c>
      <c r="JN156" s="140" t="n">
        <v>0</v>
      </c>
      <c r="JO156" s="140" t="n">
        <v>0</v>
      </c>
      <c r="JP156" s="140" t="n">
        <v>0</v>
      </c>
    </row>
    <row r="157" customFormat="false" ht="14.9" hidden="false" customHeight="false" outlineLevel="0" collapsed="false">
      <c r="A157" s="76"/>
      <c r="B157" s="76"/>
      <c r="C157" s="76"/>
      <c r="D157" s="76"/>
      <c r="E157" s="76" t="s">
        <v>190</v>
      </c>
      <c r="F157" s="141"/>
      <c r="G157" s="141"/>
      <c r="H157" s="141"/>
      <c r="I157" s="141"/>
      <c r="J157" s="141"/>
      <c r="K157" s="141"/>
      <c r="L157" s="141"/>
      <c r="M157" s="141"/>
      <c r="N157" s="141"/>
      <c r="O157" s="141"/>
      <c r="P157" s="141"/>
      <c r="Q157" s="141"/>
      <c r="R157" s="141"/>
      <c r="S157" s="141"/>
      <c r="T157" s="141"/>
      <c r="U157" s="141"/>
      <c r="V157" s="141"/>
      <c r="W157" s="141"/>
      <c r="X157" s="141"/>
      <c r="Y157" s="141"/>
      <c r="Z157" s="141"/>
      <c r="AA157" s="141"/>
      <c r="AB157" s="141"/>
      <c r="AC157" s="141"/>
      <c r="AD157" s="141"/>
      <c r="AE157" s="141"/>
      <c r="AF157" s="141"/>
      <c r="AG157" s="141"/>
      <c r="AH157" s="141"/>
      <c r="AI157" s="141"/>
      <c r="AJ157" s="141"/>
      <c r="AK157" s="141"/>
      <c r="AL157" s="141"/>
      <c r="AM157" s="141"/>
      <c r="AN157" s="141"/>
      <c r="AO157" s="141"/>
      <c r="AP157" s="141"/>
      <c r="AQ157" s="141"/>
      <c r="AR157" s="141"/>
      <c r="AS157" s="141"/>
      <c r="AT157" s="141"/>
      <c r="AU157" s="141"/>
      <c r="AV157" s="141"/>
      <c r="AW157" s="141"/>
      <c r="AX157" s="141"/>
      <c r="AY157" s="141"/>
      <c r="AZ157" s="141"/>
      <c r="BA157" s="141"/>
      <c r="BB157" s="141"/>
      <c r="BC157" s="141"/>
      <c r="BD157" s="141"/>
      <c r="BE157" s="141"/>
      <c r="BF157" s="141"/>
      <c r="BG157" s="141"/>
      <c r="BH157" s="141"/>
      <c r="BI157" s="141"/>
      <c r="BJ157" s="141"/>
      <c r="BK157" s="141"/>
      <c r="BL157" s="141"/>
      <c r="BM157" s="141"/>
      <c r="BN157" s="141"/>
      <c r="BO157" s="141"/>
      <c r="BP157" s="141"/>
      <c r="BQ157" s="141"/>
      <c r="BR157" s="141"/>
      <c r="BS157" s="141"/>
      <c r="BT157" s="141"/>
      <c r="BU157" s="141"/>
      <c r="BV157" s="141"/>
      <c r="BW157" s="141"/>
      <c r="BX157" s="141"/>
      <c r="BY157" s="141"/>
      <c r="BZ157" s="141"/>
      <c r="CA157" s="141"/>
      <c r="CB157" s="141"/>
      <c r="CC157" s="141"/>
      <c r="CD157" s="141"/>
      <c r="CE157" s="141"/>
      <c r="CF157" s="141"/>
      <c r="CG157" s="141"/>
      <c r="CH157" s="141"/>
      <c r="CI157" s="141"/>
      <c r="CJ157" s="141"/>
      <c r="CK157" s="141"/>
      <c r="CL157" s="141"/>
      <c r="CM157" s="141"/>
      <c r="CN157" s="141"/>
      <c r="CO157" s="141"/>
      <c r="CP157" s="141"/>
      <c r="CQ157" s="141"/>
      <c r="CR157" s="141"/>
      <c r="CS157" s="141"/>
      <c r="CT157" s="141"/>
      <c r="CU157" s="141"/>
      <c r="CV157" s="141"/>
      <c r="CW157" s="141"/>
      <c r="CX157" s="141"/>
      <c r="CY157" s="141"/>
      <c r="CZ157" s="141"/>
      <c r="DA157" s="141"/>
      <c r="DB157" s="141"/>
      <c r="DC157" s="141"/>
      <c r="DD157" s="141"/>
      <c r="DE157" s="141"/>
      <c r="DF157" s="141"/>
      <c r="DG157" s="141"/>
      <c r="DH157" s="141"/>
      <c r="DI157" s="141"/>
      <c r="DJ157" s="141"/>
      <c r="DK157" s="141"/>
      <c r="DL157" s="141"/>
      <c r="DM157" s="141"/>
      <c r="DN157" s="141"/>
      <c r="DO157" s="141"/>
      <c r="DP157" s="141"/>
      <c r="DQ157" s="141"/>
      <c r="DR157" s="141"/>
      <c r="DS157" s="141"/>
      <c r="DT157" s="141"/>
      <c r="DU157" s="141"/>
      <c r="DV157" s="141"/>
      <c r="DW157" s="141"/>
      <c r="DX157" s="141"/>
      <c r="DY157" s="141"/>
      <c r="DZ157" s="141"/>
      <c r="EA157" s="141"/>
      <c r="EB157" s="141"/>
      <c r="EC157" s="141"/>
      <c r="ED157" s="141"/>
      <c r="EE157" s="141"/>
      <c r="EF157" s="141"/>
      <c r="EG157" s="141"/>
      <c r="EH157" s="0"/>
      <c r="EI157" s="109" t="n">
        <f aca="false">ROUND(SUM(F157:EG157),5)</f>
        <v>0</v>
      </c>
      <c r="EM157" s="140" t="n">
        <v>0</v>
      </c>
      <c r="EN157" s="140" t="n">
        <v>0</v>
      </c>
      <c r="EO157" s="140" t="n">
        <v>0</v>
      </c>
      <c r="EP157" s="140" t="n">
        <v>0</v>
      </c>
      <c r="EQ157" s="140" t="n">
        <v>0</v>
      </c>
      <c r="ER157" s="140" t="n">
        <v>0</v>
      </c>
      <c r="ES157" s="140" t="n">
        <v>0</v>
      </c>
      <c r="ET157" s="140" t="n">
        <v>0</v>
      </c>
      <c r="EU157" s="140" t="n">
        <v>0</v>
      </c>
      <c r="EV157" s="140" t="n">
        <v>0</v>
      </c>
      <c r="EW157" s="140" t="n">
        <v>0</v>
      </c>
      <c r="EX157" s="140" t="n">
        <v>0</v>
      </c>
      <c r="EY157" s="140" t="n">
        <v>0</v>
      </c>
      <c r="EZ157" s="140" t="n">
        <v>0</v>
      </c>
      <c r="FA157" s="140" t="n">
        <v>0</v>
      </c>
      <c r="FB157" s="140" t="n">
        <v>0</v>
      </c>
      <c r="FC157" s="140" t="n">
        <v>0</v>
      </c>
      <c r="FD157" s="140" t="n">
        <v>0</v>
      </c>
      <c r="FE157" s="140" t="n">
        <v>0</v>
      </c>
      <c r="FF157" s="140" t="n">
        <v>0</v>
      </c>
      <c r="FG157" s="140" t="n">
        <v>0</v>
      </c>
      <c r="FH157" s="140" t="n">
        <v>0</v>
      </c>
      <c r="FI157" s="140" t="n">
        <v>0</v>
      </c>
      <c r="FJ157" s="140" t="n">
        <v>0</v>
      </c>
      <c r="FK157" s="140" t="n">
        <v>0</v>
      </c>
      <c r="FL157" s="140" t="n">
        <v>0</v>
      </c>
      <c r="FM157" s="140" t="n">
        <v>0</v>
      </c>
      <c r="FN157" s="140" t="n">
        <v>0</v>
      </c>
      <c r="FO157" s="140" t="n">
        <v>0</v>
      </c>
      <c r="FP157" s="140" t="n">
        <v>0</v>
      </c>
      <c r="FQ157" s="140" t="n">
        <v>0</v>
      </c>
      <c r="FR157" s="140" t="n">
        <v>0</v>
      </c>
      <c r="FS157" s="140" t="n">
        <v>0</v>
      </c>
      <c r="FT157" s="140" t="n">
        <v>0</v>
      </c>
      <c r="FU157" s="140" t="n">
        <v>0</v>
      </c>
      <c r="FV157" s="140" t="n">
        <v>0</v>
      </c>
      <c r="FW157" s="140" t="n">
        <v>0</v>
      </c>
      <c r="FX157" s="140" t="n">
        <v>0</v>
      </c>
      <c r="FY157" s="140" t="n">
        <v>0</v>
      </c>
      <c r="FZ157" s="140" t="n">
        <v>0</v>
      </c>
      <c r="GA157" s="140" t="n">
        <v>0</v>
      </c>
      <c r="GB157" s="140" t="n">
        <v>0</v>
      </c>
      <c r="GC157" s="140" t="n">
        <v>0</v>
      </c>
      <c r="GD157" s="140" t="n">
        <v>0</v>
      </c>
      <c r="GE157" s="140" t="n">
        <v>0</v>
      </c>
      <c r="GF157" s="140" t="n">
        <v>0</v>
      </c>
      <c r="GG157" s="140" t="n">
        <v>0</v>
      </c>
      <c r="GH157" s="140" t="n">
        <v>0</v>
      </c>
      <c r="GI157" s="140" t="n">
        <v>0</v>
      </c>
      <c r="GJ157" s="140" t="n">
        <v>0</v>
      </c>
      <c r="GK157" s="140" t="n">
        <v>0</v>
      </c>
      <c r="GL157" s="140" t="n">
        <v>0</v>
      </c>
      <c r="GM157" s="140" t="n">
        <v>0</v>
      </c>
      <c r="GN157" s="140" t="n">
        <v>0</v>
      </c>
      <c r="GO157" s="140" t="n">
        <v>0</v>
      </c>
      <c r="GP157" s="140" t="n">
        <v>0</v>
      </c>
      <c r="GQ157" s="140" t="n">
        <v>0</v>
      </c>
      <c r="GR157" s="140" t="n">
        <v>0</v>
      </c>
      <c r="GS157" s="140" t="n">
        <v>0</v>
      </c>
      <c r="GT157" s="140" t="n">
        <v>0</v>
      </c>
      <c r="GU157" s="140" t="n">
        <v>0</v>
      </c>
      <c r="GV157" s="140" t="n">
        <v>0</v>
      </c>
      <c r="GW157" s="140" t="n">
        <v>0</v>
      </c>
      <c r="GX157" s="140" t="n">
        <v>0</v>
      </c>
      <c r="GY157" s="140" t="n">
        <v>0</v>
      </c>
      <c r="GZ157" s="140" t="n">
        <v>0</v>
      </c>
      <c r="HA157" s="140" t="n">
        <v>0</v>
      </c>
      <c r="HB157" s="140" t="n">
        <v>0</v>
      </c>
      <c r="HC157" s="140" t="n">
        <v>0</v>
      </c>
      <c r="HD157" s="140" t="n">
        <v>0</v>
      </c>
      <c r="HE157" s="140" t="n">
        <v>0</v>
      </c>
      <c r="HF157" s="140" t="n">
        <v>0</v>
      </c>
      <c r="HG157" s="140" t="n">
        <v>0</v>
      </c>
      <c r="HH157" s="140" t="n">
        <v>0</v>
      </c>
      <c r="HI157" s="140" t="n">
        <v>0</v>
      </c>
      <c r="HJ157" s="140" t="n">
        <v>0</v>
      </c>
      <c r="HK157" s="140" t="n">
        <v>0</v>
      </c>
      <c r="HL157" s="140" t="n">
        <v>0</v>
      </c>
      <c r="HM157" s="140" t="n">
        <v>0</v>
      </c>
      <c r="HN157" s="140" t="n">
        <v>0</v>
      </c>
      <c r="HO157" s="140" t="n">
        <v>0</v>
      </c>
      <c r="HP157" s="140" t="n">
        <v>0</v>
      </c>
      <c r="HQ157" s="140" t="n">
        <v>0</v>
      </c>
      <c r="HR157" s="140" t="n">
        <v>0</v>
      </c>
      <c r="HS157" s="140" t="n">
        <v>0</v>
      </c>
      <c r="HT157" s="140" t="n">
        <v>0</v>
      </c>
      <c r="HU157" s="140" t="n">
        <v>0</v>
      </c>
      <c r="HV157" s="140" t="n">
        <v>0</v>
      </c>
      <c r="HW157" s="140" t="n">
        <v>0</v>
      </c>
      <c r="HX157" s="140" t="n">
        <v>0</v>
      </c>
      <c r="HY157" s="140" t="n">
        <v>0</v>
      </c>
      <c r="HZ157" s="140" t="n">
        <v>0</v>
      </c>
      <c r="IA157" s="140" t="n">
        <v>0</v>
      </c>
      <c r="IB157" s="140" t="n">
        <v>0</v>
      </c>
      <c r="IC157" s="140" t="n">
        <v>0</v>
      </c>
      <c r="ID157" s="140" t="n">
        <v>0</v>
      </c>
      <c r="IE157" s="140" t="n">
        <v>0</v>
      </c>
      <c r="IF157" s="140" t="n">
        <v>0</v>
      </c>
      <c r="IG157" s="140" t="n">
        <v>0</v>
      </c>
      <c r="IH157" s="140" t="n">
        <v>0</v>
      </c>
      <c r="II157" s="140" t="n">
        <v>0</v>
      </c>
      <c r="IJ157" s="140" t="n">
        <v>0</v>
      </c>
      <c r="IK157" s="140" t="n">
        <v>0</v>
      </c>
      <c r="IL157" s="140" t="n">
        <v>0</v>
      </c>
      <c r="IM157" s="140" t="n">
        <v>0</v>
      </c>
      <c r="IN157" s="140" t="n">
        <v>0</v>
      </c>
      <c r="IO157" s="140" t="n">
        <v>0</v>
      </c>
      <c r="IP157" s="140" t="n">
        <v>0</v>
      </c>
      <c r="IQ157" s="140" t="n">
        <v>0</v>
      </c>
      <c r="IR157" s="140" t="n">
        <v>0</v>
      </c>
      <c r="IS157" s="140" t="n">
        <v>0</v>
      </c>
      <c r="IT157" s="140" t="n">
        <v>0</v>
      </c>
      <c r="IU157" s="140" t="n">
        <v>0</v>
      </c>
      <c r="IV157" s="140" t="n">
        <v>0</v>
      </c>
      <c r="IW157" s="140" t="n">
        <v>0</v>
      </c>
      <c r="IX157" s="140" t="n">
        <v>0</v>
      </c>
      <c r="IY157" s="140" t="n">
        <v>0</v>
      </c>
      <c r="IZ157" s="140" t="n">
        <v>0</v>
      </c>
      <c r="JA157" s="140" t="n">
        <v>0</v>
      </c>
      <c r="JB157" s="140" t="n">
        <v>0</v>
      </c>
      <c r="JC157" s="140" t="n">
        <v>0</v>
      </c>
      <c r="JD157" s="140" t="n">
        <v>0</v>
      </c>
      <c r="JE157" s="140" t="n">
        <v>0</v>
      </c>
      <c r="JF157" s="140" t="n">
        <v>0</v>
      </c>
      <c r="JG157" s="140" t="n">
        <v>0</v>
      </c>
      <c r="JH157" s="140" t="n">
        <v>0</v>
      </c>
      <c r="JI157" s="140" t="n">
        <v>0</v>
      </c>
      <c r="JJ157" s="140" t="n">
        <v>0</v>
      </c>
      <c r="JK157" s="140" t="n">
        <v>0</v>
      </c>
      <c r="JL157" s="140" t="n">
        <v>0</v>
      </c>
      <c r="JM157" s="140" t="n">
        <v>0</v>
      </c>
      <c r="JN157" s="140" t="n">
        <v>0</v>
      </c>
      <c r="JO157" s="140" t="n">
        <v>0</v>
      </c>
      <c r="JP157" s="140" t="n">
        <v>0</v>
      </c>
    </row>
    <row r="158" customFormat="false" ht="14.9" hidden="false" customHeight="false" outlineLevel="0" collapsed="false">
      <c r="A158" s="76"/>
      <c r="B158" s="76"/>
      <c r="C158" s="76"/>
      <c r="D158" s="76"/>
      <c r="E158" s="76" t="s">
        <v>191</v>
      </c>
      <c r="F158" s="141" t="n">
        <v>1473.14485475</v>
      </c>
      <c r="G158" s="141" t="n">
        <v>2659.77879575</v>
      </c>
      <c r="H158" s="141" t="n">
        <v>44506.312375</v>
      </c>
      <c r="I158" s="141" t="n">
        <v>130.2018885</v>
      </c>
      <c r="J158" s="141" t="n">
        <v>11476.132</v>
      </c>
      <c r="K158" s="141" t="n">
        <v>6689.306425</v>
      </c>
      <c r="L158" s="141" t="n">
        <v>318.40075</v>
      </c>
      <c r="M158" s="141" t="n">
        <v>331.10725</v>
      </c>
      <c r="N158" s="141" t="n">
        <v>7179.4851865</v>
      </c>
      <c r="O158" s="141" t="n">
        <v>35270.47675</v>
      </c>
      <c r="P158" s="141" t="n">
        <v>527.13056</v>
      </c>
      <c r="Q158" s="141" t="n">
        <v>4611.694157</v>
      </c>
      <c r="R158" s="141" t="n">
        <v>138.8125</v>
      </c>
      <c r="S158" s="141" t="n">
        <v>133.4991225</v>
      </c>
      <c r="T158" s="141"/>
      <c r="U158" s="141" t="n">
        <v>9928.74853225</v>
      </c>
      <c r="V158" s="141" t="n">
        <v>2500</v>
      </c>
      <c r="W158" s="141" t="n">
        <v>25331.79441125</v>
      </c>
      <c r="X158" s="141" t="n">
        <f aca="false">1324.17+79.66</f>
        <v>1403.83</v>
      </c>
      <c r="Y158" s="141" t="n">
        <v>1E-005</v>
      </c>
      <c r="Z158" s="141" t="n">
        <v>855.85082575</v>
      </c>
      <c r="AA158" s="141" t="n">
        <v>11175.900875</v>
      </c>
      <c r="AB158" s="141" t="n">
        <v>335.59</v>
      </c>
      <c r="AC158" s="141" t="n">
        <v>121.625</v>
      </c>
      <c r="AD158" s="141" t="n">
        <v>3859.0177445</v>
      </c>
      <c r="AE158" s="141" t="n">
        <v>267.24675</v>
      </c>
      <c r="AF158" s="141" t="n">
        <v>1097.98875</v>
      </c>
      <c r="AG158" s="141" t="n">
        <v>1261.982005</v>
      </c>
      <c r="AH158" s="141" t="n">
        <v>1174.56654375</v>
      </c>
      <c r="AI158" s="141" t="n">
        <v>426.2445</v>
      </c>
      <c r="AJ158" s="141" t="n">
        <v>953.475</v>
      </c>
      <c r="AK158" s="141" t="n">
        <v>157.00349375</v>
      </c>
      <c r="AL158" s="141" t="n">
        <v>2380</v>
      </c>
      <c r="AM158" s="141" t="n">
        <v>537.799875</v>
      </c>
      <c r="AN158" s="141" t="n">
        <v>476.925</v>
      </c>
      <c r="AO158" s="141" t="n">
        <v>408.991525</v>
      </c>
      <c r="AP158" s="141" t="n">
        <v>13445</v>
      </c>
      <c r="AQ158" s="141" t="n">
        <v>349.6947</v>
      </c>
      <c r="AR158" s="141" t="n">
        <v>763.35875</v>
      </c>
      <c r="AS158" s="141" t="n">
        <v>154.25033025</v>
      </c>
      <c r="AT158" s="141" t="n">
        <v>495.48470325</v>
      </c>
      <c r="AU158" s="141" t="n">
        <v>549.9</v>
      </c>
      <c r="AV158" s="141" t="n">
        <v>2287.130736</v>
      </c>
      <c r="AW158" s="141" t="n">
        <v>276.498243</v>
      </c>
      <c r="AX158" s="141" t="n">
        <v>75.0875</v>
      </c>
      <c r="AY158" s="141" t="n">
        <v>237.49553125</v>
      </c>
      <c r="AZ158" s="141" t="n">
        <v>526.6750005</v>
      </c>
      <c r="BA158" s="141" t="n">
        <v>612.1525</v>
      </c>
      <c r="BB158" s="141" t="n">
        <v>24966.543764</v>
      </c>
      <c r="BC158" s="141" t="n">
        <v>337.88634375</v>
      </c>
      <c r="BD158" s="141" t="n">
        <v>401.546875</v>
      </c>
      <c r="BE158" s="141" t="n">
        <v>1979.672789</v>
      </c>
      <c r="BF158" s="141" t="n">
        <v>18919.71103925</v>
      </c>
      <c r="BG158" s="141" t="n">
        <v>12505.8108235</v>
      </c>
      <c r="BH158" s="141" t="n">
        <v>490.0105</v>
      </c>
      <c r="BI158" s="141" t="n">
        <v>443.972625</v>
      </c>
      <c r="BJ158" s="141" t="n">
        <v>944.9875</v>
      </c>
      <c r="BK158" s="141" t="n">
        <v>214.4375</v>
      </c>
      <c r="BL158" s="141" t="n">
        <v>201.50450675</v>
      </c>
      <c r="BM158" s="141" t="n">
        <v>937.12102</v>
      </c>
      <c r="BN158" s="141" t="n">
        <v>14178.6377075</v>
      </c>
      <c r="BO158" s="141" t="n">
        <v>2461.46414275</v>
      </c>
      <c r="BP158" s="141" t="n">
        <v>8096.015265</v>
      </c>
      <c r="BQ158" s="141" t="n">
        <v>77.4381615</v>
      </c>
      <c r="BR158" s="141" t="n">
        <v>439.00218875</v>
      </c>
      <c r="BS158" s="141" t="n">
        <v>129.74882425</v>
      </c>
      <c r="BT158" s="141" t="n">
        <v>3945.093225</v>
      </c>
      <c r="BU158" s="141" t="n">
        <v>372.81875</v>
      </c>
      <c r="BV158" s="141" t="n">
        <v>308.749</v>
      </c>
      <c r="BW158" s="141" t="n">
        <v>5912.4114375</v>
      </c>
      <c r="BX158" s="141" t="n">
        <v>818.710425</v>
      </c>
      <c r="BY158" s="141" t="n">
        <v>115.7515435</v>
      </c>
      <c r="BZ158" s="141" t="n">
        <v>1735.039875</v>
      </c>
      <c r="CA158" s="141" t="n">
        <v>20623.39406925</v>
      </c>
      <c r="CB158" s="141" t="n">
        <v>786.86215125</v>
      </c>
      <c r="CC158" s="141" t="n">
        <v>7541.9375</v>
      </c>
      <c r="CD158" s="141" t="n">
        <v>324.358225</v>
      </c>
      <c r="CE158" s="141" t="n">
        <v>37681.81198</v>
      </c>
      <c r="CF158" s="141" t="n">
        <v>445.36067925</v>
      </c>
      <c r="CG158" s="141" t="n">
        <v>3532.7896875</v>
      </c>
      <c r="CH158" s="141" t="n">
        <v>1000.2225</v>
      </c>
      <c r="CI158" s="141" t="n">
        <v>26222.722501</v>
      </c>
      <c r="CJ158" s="141" t="n">
        <v>13866.5302075</v>
      </c>
      <c r="CK158" s="141" t="n">
        <v>11936.21625</v>
      </c>
      <c r="CL158" s="141"/>
      <c r="CM158" s="141" t="n">
        <v>138.4445635</v>
      </c>
      <c r="CN158" s="141" t="n">
        <v>443.4860675</v>
      </c>
      <c r="CO158" s="141" t="n">
        <v>255.75</v>
      </c>
      <c r="CP158" s="141" t="n">
        <v>2699.2548825</v>
      </c>
      <c r="CQ158" s="141" t="n">
        <v>245.768094</v>
      </c>
      <c r="CR158" s="141" t="n">
        <v>386.5</v>
      </c>
      <c r="CS158" s="141" t="n">
        <v>19929.989284</v>
      </c>
      <c r="CT158" s="141" t="n">
        <v>1015.683964</v>
      </c>
      <c r="CU158" s="141" t="n">
        <v>14631.00185625</v>
      </c>
      <c r="CV158" s="141" t="n">
        <v>426.79685</v>
      </c>
      <c r="CW158" s="141" t="n">
        <v>856.7705</v>
      </c>
      <c r="CX158" s="141" t="n">
        <v>399.660125</v>
      </c>
      <c r="CY158" s="141" t="n">
        <v>851.700917</v>
      </c>
      <c r="CZ158" s="141" t="n">
        <v>1354.7</v>
      </c>
      <c r="DA158" s="141" t="n">
        <v>8417.92869375</v>
      </c>
      <c r="DB158" s="141" t="n">
        <v>232.202545</v>
      </c>
      <c r="DC158" s="141" t="n">
        <v>4751.251699</v>
      </c>
      <c r="DD158" s="141" t="n">
        <v>156.37860375</v>
      </c>
      <c r="DE158" s="141" t="n">
        <v>531.7482945</v>
      </c>
      <c r="DF158" s="141" t="n">
        <v>3000.7566</v>
      </c>
      <c r="DG158" s="141" t="n">
        <v>2166.937125</v>
      </c>
      <c r="DH158" s="141" t="n">
        <v>168.1127</v>
      </c>
      <c r="DI158" s="141" t="n">
        <v>208</v>
      </c>
      <c r="DJ158" s="141" t="n">
        <v>720.7695875</v>
      </c>
      <c r="DK158" s="141" t="n">
        <v>259.05</v>
      </c>
      <c r="DL158" s="141" t="n">
        <v>2832.33570425</v>
      </c>
      <c r="DM158" s="141" t="n">
        <v>180.8245</v>
      </c>
      <c r="DN158" s="141" t="n">
        <v>320.2569525</v>
      </c>
      <c r="DO158" s="141" t="n">
        <v>1920.125</v>
      </c>
      <c r="DP158" s="141"/>
      <c r="DQ158" s="141" t="n">
        <v>363.5625</v>
      </c>
      <c r="DR158" s="141" t="n">
        <v>47.49944825</v>
      </c>
      <c r="DS158" s="141" t="n">
        <v>790.08114375</v>
      </c>
      <c r="DT158" s="141" t="n">
        <v>542.25100275</v>
      </c>
      <c r="DU158" s="141" t="n">
        <v>172.917</v>
      </c>
      <c r="DV158" s="141" t="n">
        <v>607.423875</v>
      </c>
      <c r="DW158" s="141" t="n">
        <f aca="false">1524.79+86.97</f>
        <v>1611.76</v>
      </c>
      <c r="DX158" s="141" t="n">
        <v>23688.859875</v>
      </c>
      <c r="DY158" s="141" t="n">
        <v>197.14225</v>
      </c>
      <c r="DZ158" s="141" t="n">
        <v>283.7481695</v>
      </c>
      <c r="EA158" s="141" t="n">
        <v>22296.59379225</v>
      </c>
      <c r="EB158" s="141" t="n">
        <v>36047.932</v>
      </c>
      <c r="EC158" s="141" t="n">
        <v>588.49237925</v>
      </c>
      <c r="ED158" s="141" t="n">
        <v>12230.20285</v>
      </c>
      <c r="EE158" s="141" t="n">
        <v>425.5009005</v>
      </c>
      <c r="EF158" s="141" t="n">
        <v>8727.920758</v>
      </c>
      <c r="EG158" s="141" t="n">
        <v>4418.2515</v>
      </c>
      <c r="EH158" s="0"/>
      <c r="EI158" s="109" t="n">
        <f aca="false">ROUND(SUM(F158:EG158),5)</f>
        <v>607311.40759</v>
      </c>
      <c r="EM158" s="140" t="n">
        <v>0</v>
      </c>
      <c r="EN158" s="140" t="n">
        <v>0</v>
      </c>
      <c r="EO158" s="140" t="n">
        <v>0</v>
      </c>
      <c r="EP158" s="140" t="n">
        <v>0</v>
      </c>
      <c r="EQ158" s="140" t="n">
        <v>0</v>
      </c>
      <c r="ER158" s="140" t="n">
        <v>0</v>
      </c>
      <c r="ES158" s="140" t="n">
        <v>0</v>
      </c>
      <c r="ET158" s="140" t="n">
        <v>0</v>
      </c>
      <c r="EU158" s="140" t="n">
        <v>0</v>
      </c>
      <c r="EV158" s="140" t="n">
        <v>0</v>
      </c>
      <c r="EW158" s="140" t="n">
        <v>0</v>
      </c>
      <c r="EX158" s="140" t="n">
        <v>0</v>
      </c>
      <c r="EY158" s="140" t="n">
        <v>0</v>
      </c>
      <c r="EZ158" s="140" t="n">
        <v>0</v>
      </c>
      <c r="FA158" s="140" t="n">
        <v>0</v>
      </c>
      <c r="FB158" s="140" t="n">
        <v>0</v>
      </c>
      <c r="FC158" s="140" t="n">
        <v>0</v>
      </c>
      <c r="FD158" s="140" t="n">
        <v>0</v>
      </c>
      <c r="FE158" s="140" t="n">
        <v>0</v>
      </c>
      <c r="FF158" s="140" t="n">
        <v>0</v>
      </c>
      <c r="FG158" s="140" t="n">
        <v>0</v>
      </c>
      <c r="FH158" s="140" t="n">
        <v>0</v>
      </c>
      <c r="FI158" s="140" t="n">
        <v>0</v>
      </c>
      <c r="FJ158" s="140" t="n">
        <v>0</v>
      </c>
      <c r="FK158" s="140" t="n">
        <v>0</v>
      </c>
      <c r="FL158" s="140" t="n">
        <v>0</v>
      </c>
      <c r="FM158" s="140" t="n">
        <v>0</v>
      </c>
      <c r="FN158" s="140" t="n">
        <v>0</v>
      </c>
      <c r="FO158" s="140" t="n">
        <v>0</v>
      </c>
      <c r="FP158" s="140" t="n">
        <v>0</v>
      </c>
      <c r="FQ158" s="140" t="n">
        <v>0</v>
      </c>
      <c r="FR158" s="140" t="n">
        <v>0</v>
      </c>
      <c r="FS158" s="140" t="n">
        <v>0</v>
      </c>
      <c r="FT158" s="140" t="n">
        <v>0</v>
      </c>
      <c r="FU158" s="140" t="n">
        <v>0</v>
      </c>
      <c r="FV158" s="140" t="n">
        <v>0</v>
      </c>
      <c r="FW158" s="140" t="n">
        <v>0</v>
      </c>
      <c r="FX158" s="140" t="n">
        <v>0</v>
      </c>
      <c r="FY158" s="140" t="n">
        <v>0</v>
      </c>
      <c r="FZ158" s="140" t="n">
        <v>0</v>
      </c>
      <c r="GA158" s="140" t="n">
        <v>0</v>
      </c>
      <c r="GB158" s="140" t="n">
        <v>0</v>
      </c>
      <c r="GC158" s="140" t="n">
        <v>0</v>
      </c>
      <c r="GD158" s="140" t="n">
        <v>0</v>
      </c>
      <c r="GE158" s="140" t="n">
        <v>0</v>
      </c>
      <c r="GF158" s="140" t="n">
        <v>0</v>
      </c>
      <c r="GG158" s="140" t="n">
        <v>0</v>
      </c>
      <c r="GH158" s="140" t="n">
        <v>0</v>
      </c>
      <c r="GI158" s="140" t="n">
        <v>0</v>
      </c>
      <c r="GJ158" s="140" t="n">
        <v>0</v>
      </c>
      <c r="GK158" s="140" t="n">
        <v>0</v>
      </c>
      <c r="GL158" s="140" t="n">
        <v>0</v>
      </c>
      <c r="GM158" s="140" t="n">
        <v>0</v>
      </c>
      <c r="GN158" s="140" t="n">
        <v>0</v>
      </c>
      <c r="GO158" s="140" t="n">
        <v>0</v>
      </c>
      <c r="GP158" s="140" t="n">
        <v>0</v>
      </c>
      <c r="GQ158" s="140" t="n">
        <v>0</v>
      </c>
      <c r="GR158" s="140" t="n">
        <v>0</v>
      </c>
      <c r="GS158" s="140" t="n">
        <v>0</v>
      </c>
      <c r="GT158" s="140" t="n">
        <v>0</v>
      </c>
      <c r="GU158" s="140" t="n">
        <v>0</v>
      </c>
      <c r="GV158" s="140" t="n">
        <v>0</v>
      </c>
      <c r="GW158" s="140" t="n">
        <v>0</v>
      </c>
      <c r="GX158" s="140" t="n">
        <v>0</v>
      </c>
      <c r="GY158" s="140" t="n">
        <v>0</v>
      </c>
      <c r="GZ158" s="140" t="n">
        <v>0</v>
      </c>
      <c r="HA158" s="140" t="n">
        <v>0</v>
      </c>
      <c r="HB158" s="140" t="n">
        <v>0</v>
      </c>
      <c r="HC158" s="140" t="n">
        <v>0</v>
      </c>
      <c r="HD158" s="140" t="n">
        <v>0</v>
      </c>
      <c r="HE158" s="140" t="n">
        <v>0</v>
      </c>
      <c r="HF158" s="140" t="n">
        <v>0</v>
      </c>
      <c r="HG158" s="140" t="n">
        <v>0</v>
      </c>
      <c r="HH158" s="140" t="n">
        <v>0</v>
      </c>
      <c r="HI158" s="140" t="n">
        <v>0</v>
      </c>
      <c r="HJ158" s="140" t="n">
        <v>0</v>
      </c>
      <c r="HK158" s="140" t="n">
        <v>0</v>
      </c>
      <c r="HL158" s="140" t="n">
        <v>0</v>
      </c>
      <c r="HM158" s="140" t="n">
        <v>0</v>
      </c>
      <c r="HN158" s="140" t="n">
        <v>0</v>
      </c>
      <c r="HO158" s="140" t="n">
        <v>0</v>
      </c>
      <c r="HP158" s="140" t="n">
        <v>0</v>
      </c>
      <c r="HQ158" s="140" t="n">
        <v>0</v>
      </c>
      <c r="HR158" s="140" t="n">
        <v>0</v>
      </c>
      <c r="HS158" s="140" t="n">
        <v>0</v>
      </c>
      <c r="HT158" s="140" t="n">
        <v>0</v>
      </c>
      <c r="HU158" s="140" t="n">
        <v>0</v>
      </c>
      <c r="HV158" s="140" t="n">
        <v>0</v>
      </c>
      <c r="HW158" s="140" t="n">
        <v>0</v>
      </c>
      <c r="HX158" s="140" t="n">
        <v>0</v>
      </c>
      <c r="HY158" s="140" t="n">
        <v>0</v>
      </c>
      <c r="HZ158" s="140" t="n">
        <v>0</v>
      </c>
      <c r="IA158" s="140" t="n">
        <v>0</v>
      </c>
      <c r="IB158" s="140" t="n">
        <v>0</v>
      </c>
      <c r="IC158" s="140" t="n">
        <v>0</v>
      </c>
      <c r="ID158" s="140" t="n">
        <v>0</v>
      </c>
      <c r="IE158" s="140" t="n">
        <v>0</v>
      </c>
      <c r="IF158" s="140" t="n">
        <v>0</v>
      </c>
      <c r="IG158" s="140" t="n">
        <v>0</v>
      </c>
      <c r="IH158" s="140" t="n">
        <v>0</v>
      </c>
      <c r="II158" s="140" t="n">
        <v>0</v>
      </c>
      <c r="IJ158" s="140" t="n">
        <v>0</v>
      </c>
      <c r="IK158" s="140" t="n">
        <v>0</v>
      </c>
      <c r="IL158" s="140" t="n">
        <v>0</v>
      </c>
      <c r="IM158" s="140" t="n">
        <v>0</v>
      </c>
      <c r="IN158" s="140" t="n">
        <v>0</v>
      </c>
      <c r="IO158" s="140" t="n">
        <v>0</v>
      </c>
      <c r="IP158" s="140" t="n">
        <v>0</v>
      </c>
      <c r="IQ158" s="140" t="n">
        <v>0</v>
      </c>
      <c r="IR158" s="140" t="n">
        <v>0</v>
      </c>
      <c r="IS158" s="140" t="n">
        <v>0</v>
      </c>
      <c r="IT158" s="140" t="n">
        <v>0</v>
      </c>
      <c r="IU158" s="140" t="n">
        <v>0</v>
      </c>
      <c r="IV158" s="140" t="n">
        <v>0</v>
      </c>
      <c r="IW158" s="140" t="n">
        <v>0</v>
      </c>
      <c r="IX158" s="140" t="n">
        <v>0</v>
      </c>
      <c r="IY158" s="140" t="n">
        <v>0</v>
      </c>
      <c r="IZ158" s="140" t="n">
        <v>0</v>
      </c>
      <c r="JA158" s="140" t="n">
        <v>0</v>
      </c>
      <c r="JB158" s="140" t="n">
        <v>0</v>
      </c>
      <c r="JC158" s="140" t="n">
        <v>0</v>
      </c>
      <c r="JD158" s="140" t="n">
        <v>0</v>
      </c>
      <c r="JE158" s="140" t="n">
        <v>0</v>
      </c>
      <c r="JF158" s="140" t="n">
        <v>0</v>
      </c>
      <c r="JG158" s="140" t="n">
        <v>0</v>
      </c>
      <c r="JH158" s="140" t="n">
        <v>0</v>
      </c>
      <c r="JI158" s="140" t="n">
        <v>0</v>
      </c>
      <c r="JJ158" s="140" t="n">
        <v>0</v>
      </c>
      <c r="JK158" s="140" t="n">
        <v>0</v>
      </c>
      <c r="JL158" s="140" t="n">
        <v>0</v>
      </c>
      <c r="JM158" s="140" t="n">
        <v>0</v>
      </c>
      <c r="JN158" s="140" t="n">
        <v>0</v>
      </c>
      <c r="JO158" s="140" t="n">
        <v>0</v>
      </c>
      <c r="JP158" s="140" t="n">
        <v>0</v>
      </c>
    </row>
    <row r="159" customFormat="false" ht="14.9" hidden="false" customHeight="false" outlineLevel="0" collapsed="false">
      <c r="A159" s="76"/>
      <c r="B159" s="76"/>
      <c r="C159" s="76"/>
      <c r="D159" s="76"/>
      <c r="E159" s="76" t="s">
        <v>192</v>
      </c>
      <c r="F159" s="141" t="n">
        <v>0</v>
      </c>
      <c r="G159" s="141" t="n">
        <v>0</v>
      </c>
      <c r="H159" s="141" t="n">
        <v>0</v>
      </c>
      <c r="I159" s="141" t="n">
        <v>0</v>
      </c>
      <c r="J159" s="141" t="n">
        <v>0</v>
      </c>
      <c r="K159" s="141" t="n">
        <v>0</v>
      </c>
      <c r="L159" s="141" t="n">
        <v>0</v>
      </c>
      <c r="M159" s="141" t="n">
        <v>0</v>
      </c>
      <c r="N159" s="141" t="n">
        <v>0</v>
      </c>
      <c r="O159" s="141" t="n">
        <v>0</v>
      </c>
      <c r="P159" s="141" t="n">
        <v>0</v>
      </c>
      <c r="Q159" s="141" t="n">
        <v>0</v>
      </c>
      <c r="R159" s="141" t="n">
        <v>0</v>
      </c>
      <c r="S159" s="141" t="n">
        <v>0</v>
      </c>
      <c r="T159" s="141"/>
      <c r="U159" s="141" t="n">
        <v>0</v>
      </c>
      <c r="V159" s="141"/>
      <c r="W159" s="141" t="n">
        <v>0</v>
      </c>
      <c r="X159" s="141"/>
      <c r="Y159" s="141" t="n">
        <v>0</v>
      </c>
      <c r="Z159" s="141" t="n">
        <v>0</v>
      </c>
      <c r="AA159" s="141" t="n">
        <v>0</v>
      </c>
      <c r="AB159" s="141" t="n">
        <v>0</v>
      </c>
      <c r="AC159" s="141" t="n">
        <v>0</v>
      </c>
      <c r="AD159" s="141" t="n">
        <v>0</v>
      </c>
      <c r="AE159" s="141" t="n">
        <v>0</v>
      </c>
      <c r="AF159" s="141" t="n">
        <v>0</v>
      </c>
      <c r="AG159" s="141" t="n">
        <v>0</v>
      </c>
      <c r="AH159" s="141" t="n">
        <v>0</v>
      </c>
      <c r="AI159" s="141" t="n">
        <v>0</v>
      </c>
      <c r="AJ159" s="141" t="n">
        <v>0</v>
      </c>
      <c r="AK159" s="141" t="n">
        <v>0</v>
      </c>
      <c r="AL159" s="141" t="n">
        <v>0</v>
      </c>
      <c r="AM159" s="141" t="n">
        <v>0</v>
      </c>
      <c r="AN159" s="141" t="n">
        <v>0</v>
      </c>
      <c r="AO159" s="141" t="n">
        <v>0</v>
      </c>
      <c r="AP159" s="141" t="n">
        <v>0</v>
      </c>
      <c r="AQ159" s="141" t="n">
        <v>0</v>
      </c>
      <c r="AR159" s="141" t="n">
        <v>0</v>
      </c>
      <c r="AS159" s="141" t="n">
        <v>0</v>
      </c>
      <c r="AT159" s="141" t="n">
        <v>0</v>
      </c>
      <c r="AU159" s="141" t="n">
        <v>0</v>
      </c>
      <c r="AV159" s="141" t="n">
        <v>0</v>
      </c>
      <c r="AW159" s="141" t="n">
        <v>0</v>
      </c>
      <c r="AX159" s="141" t="n">
        <v>0</v>
      </c>
      <c r="AY159" s="141" t="n">
        <v>0</v>
      </c>
      <c r="AZ159" s="141" t="n">
        <v>0</v>
      </c>
      <c r="BA159" s="141" t="n">
        <v>0</v>
      </c>
      <c r="BB159" s="141" t="n">
        <v>0</v>
      </c>
      <c r="BC159" s="141" t="n">
        <v>0</v>
      </c>
      <c r="BD159" s="141" t="n">
        <v>0</v>
      </c>
      <c r="BE159" s="141" t="n">
        <v>0</v>
      </c>
      <c r="BF159" s="141" t="n">
        <v>0</v>
      </c>
      <c r="BG159" s="141" t="n">
        <v>0</v>
      </c>
      <c r="BH159" s="141" t="n">
        <v>0</v>
      </c>
      <c r="BI159" s="141" t="n">
        <v>0</v>
      </c>
      <c r="BJ159" s="141" t="n">
        <v>0</v>
      </c>
      <c r="BK159" s="141" t="n">
        <v>0</v>
      </c>
      <c r="BL159" s="141" t="n">
        <v>0</v>
      </c>
      <c r="BM159" s="141" t="n">
        <v>0</v>
      </c>
      <c r="BN159" s="141" t="n">
        <v>0</v>
      </c>
      <c r="BO159" s="141" t="n">
        <v>0</v>
      </c>
      <c r="BP159" s="141" t="n">
        <v>0</v>
      </c>
      <c r="BQ159" s="141" t="n">
        <v>0</v>
      </c>
      <c r="BR159" s="141" t="n">
        <v>0</v>
      </c>
      <c r="BS159" s="141" t="n">
        <v>0</v>
      </c>
      <c r="BT159" s="141" t="n">
        <v>0</v>
      </c>
      <c r="BU159" s="141" t="n">
        <v>0</v>
      </c>
      <c r="BV159" s="141" t="n">
        <v>0</v>
      </c>
      <c r="BW159" s="141" t="n">
        <v>0</v>
      </c>
      <c r="BX159" s="141" t="n">
        <v>0</v>
      </c>
      <c r="BY159" s="141" t="n">
        <v>0</v>
      </c>
      <c r="BZ159" s="141" t="n">
        <v>0</v>
      </c>
      <c r="CA159" s="141" t="n">
        <v>0</v>
      </c>
      <c r="CB159" s="141" t="n">
        <v>0</v>
      </c>
      <c r="CC159" s="141" t="n">
        <v>0</v>
      </c>
      <c r="CD159" s="141" t="n">
        <v>0</v>
      </c>
      <c r="CE159" s="141" t="n">
        <v>0</v>
      </c>
      <c r="CF159" s="141" t="n">
        <v>0</v>
      </c>
      <c r="CG159" s="141" t="n">
        <v>0</v>
      </c>
      <c r="CH159" s="141" t="n">
        <v>0</v>
      </c>
      <c r="CI159" s="141" t="n">
        <v>0</v>
      </c>
      <c r="CJ159" s="141" t="n">
        <v>0</v>
      </c>
      <c r="CK159" s="141" t="n">
        <v>0</v>
      </c>
      <c r="CL159" s="141"/>
      <c r="CM159" s="141" t="n">
        <v>0</v>
      </c>
      <c r="CN159" s="141" t="n">
        <v>25</v>
      </c>
      <c r="CO159" s="141" t="n">
        <v>0</v>
      </c>
      <c r="CP159" s="141" t="n">
        <v>0</v>
      </c>
      <c r="CQ159" s="141" t="n">
        <v>0</v>
      </c>
      <c r="CR159" s="141" t="n">
        <v>0</v>
      </c>
      <c r="CS159" s="141" t="n">
        <v>0</v>
      </c>
      <c r="CT159" s="141" t="n">
        <v>0</v>
      </c>
      <c r="CU159" s="141" t="n">
        <v>0</v>
      </c>
      <c r="CV159" s="141" t="n">
        <v>0</v>
      </c>
      <c r="CW159" s="141" t="n">
        <v>0</v>
      </c>
      <c r="CX159" s="141" t="n">
        <v>0</v>
      </c>
      <c r="CY159" s="141" t="n">
        <v>0</v>
      </c>
      <c r="CZ159" s="141" t="n">
        <v>0</v>
      </c>
      <c r="DA159" s="141" t="n">
        <v>0</v>
      </c>
      <c r="DB159" s="141" t="n">
        <v>0</v>
      </c>
      <c r="DC159" s="141" t="n">
        <v>0</v>
      </c>
      <c r="DD159" s="141" t="n">
        <v>0</v>
      </c>
      <c r="DE159" s="141" t="n">
        <v>0</v>
      </c>
      <c r="DF159" s="141" t="n">
        <v>0</v>
      </c>
      <c r="DG159" s="141" t="n">
        <v>0</v>
      </c>
      <c r="DH159" s="141" t="n">
        <v>0</v>
      </c>
      <c r="DI159" s="141" t="n">
        <v>0</v>
      </c>
      <c r="DJ159" s="141" t="n">
        <v>0</v>
      </c>
      <c r="DK159" s="141" t="n">
        <v>0</v>
      </c>
      <c r="DL159" s="141" t="n">
        <v>0</v>
      </c>
      <c r="DM159" s="141" t="n">
        <v>0</v>
      </c>
      <c r="DN159" s="141" t="n">
        <v>0</v>
      </c>
      <c r="DO159" s="141" t="n">
        <v>0</v>
      </c>
      <c r="DP159" s="141"/>
      <c r="DQ159" s="141" t="n">
        <v>0</v>
      </c>
      <c r="DR159" s="141" t="n">
        <v>0</v>
      </c>
      <c r="DS159" s="141" t="n">
        <v>0</v>
      </c>
      <c r="DT159" s="141" t="n">
        <v>0</v>
      </c>
      <c r="DU159" s="141" t="n">
        <v>0</v>
      </c>
      <c r="DV159" s="141" t="n">
        <v>0</v>
      </c>
      <c r="DW159" s="141"/>
      <c r="DX159" s="141" t="n">
        <v>0</v>
      </c>
      <c r="DY159" s="141" t="n">
        <v>0</v>
      </c>
      <c r="DZ159" s="141" t="n">
        <v>0</v>
      </c>
      <c r="EA159" s="141" t="n">
        <v>0</v>
      </c>
      <c r="EB159" s="141" t="n">
        <v>0</v>
      </c>
      <c r="EC159" s="141" t="n">
        <v>0</v>
      </c>
      <c r="ED159" s="141" t="n">
        <v>0</v>
      </c>
      <c r="EE159" s="141" t="n">
        <v>0</v>
      </c>
      <c r="EF159" s="141" t="n">
        <v>0</v>
      </c>
      <c r="EG159" s="141" t="n">
        <v>0</v>
      </c>
      <c r="EH159" s="0"/>
      <c r="EI159" s="109" t="n">
        <f aca="false">ROUND(SUM(F159:EG159),5)</f>
        <v>25</v>
      </c>
      <c r="EM159" s="140" t="n">
        <v>0</v>
      </c>
      <c r="EN159" s="140" t="n">
        <v>0</v>
      </c>
      <c r="EO159" s="140" t="n">
        <v>0</v>
      </c>
      <c r="EP159" s="140" t="n">
        <v>0</v>
      </c>
      <c r="EQ159" s="140" t="n">
        <v>0</v>
      </c>
      <c r="ER159" s="140" t="n">
        <v>0</v>
      </c>
      <c r="ES159" s="140" t="n">
        <v>0</v>
      </c>
      <c r="ET159" s="140" t="n">
        <v>0</v>
      </c>
      <c r="EU159" s="140" t="n">
        <v>0</v>
      </c>
      <c r="EV159" s="140" t="n">
        <v>0</v>
      </c>
      <c r="EW159" s="140" t="n">
        <v>0</v>
      </c>
      <c r="EX159" s="140" t="n">
        <v>0</v>
      </c>
      <c r="EY159" s="140" t="n">
        <v>0</v>
      </c>
      <c r="EZ159" s="140" t="n">
        <v>0</v>
      </c>
      <c r="FA159" s="140" t="n">
        <v>0</v>
      </c>
      <c r="FB159" s="140" t="n">
        <v>0</v>
      </c>
      <c r="FC159" s="140" t="n">
        <v>0</v>
      </c>
      <c r="FD159" s="140" t="n">
        <v>0</v>
      </c>
      <c r="FE159" s="140" t="n">
        <v>0</v>
      </c>
      <c r="FF159" s="140" t="n">
        <v>0</v>
      </c>
      <c r="FG159" s="140" t="n">
        <v>0</v>
      </c>
      <c r="FH159" s="140" t="n">
        <v>0</v>
      </c>
      <c r="FI159" s="140" t="n">
        <v>0</v>
      </c>
      <c r="FJ159" s="140" t="n">
        <v>0</v>
      </c>
      <c r="FK159" s="140" t="n">
        <v>0</v>
      </c>
      <c r="FL159" s="140" t="n">
        <v>0</v>
      </c>
      <c r="FM159" s="140" t="n">
        <v>0</v>
      </c>
      <c r="FN159" s="140" t="n">
        <v>0</v>
      </c>
      <c r="FO159" s="140" t="n">
        <v>0</v>
      </c>
      <c r="FP159" s="140" t="n">
        <v>0</v>
      </c>
      <c r="FQ159" s="140" t="n">
        <v>0</v>
      </c>
      <c r="FR159" s="140" t="n">
        <v>0</v>
      </c>
      <c r="FS159" s="140" t="n">
        <v>0</v>
      </c>
      <c r="FT159" s="140" t="n">
        <v>0</v>
      </c>
      <c r="FU159" s="140" t="n">
        <v>0</v>
      </c>
      <c r="FV159" s="140" t="n">
        <v>0</v>
      </c>
      <c r="FW159" s="140" t="n">
        <v>0</v>
      </c>
      <c r="FX159" s="140" t="n">
        <v>0</v>
      </c>
      <c r="FY159" s="140" t="n">
        <v>0</v>
      </c>
      <c r="FZ159" s="140" t="n">
        <v>0</v>
      </c>
      <c r="GA159" s="140" t="n">
        <v>0</v>
      </c>
      <c r="GB159" s="140" t="n">
        <v>0</v>
      </c>
      <c r="GC159" s="140" t="n">
        <v>0</v>
      </c>
      <c r="GD159" s="140" t="n">
        <v>0</v>
      </c>
      <c r="GE159" s="140" t="n">
        <v>0</v>
      </c>
      <c r="GF159" s="140" t="n">
        <v>0</v>
      </c>
      <c r="GG159" s="140" t="n">
        <v>0</v>
      </c>
      <c r="GH159" s="140" t="n">
        <v>0</v>
      </c>
      <c r="GI159" s="140" t="n">
        <v>0</v>
      </c>
      <c r="GJ159" s="140" t="n">
        <v>0</v>
      </c>
      <c r="GK159" s="140" t="n">
        <v>0</v>
      </c>
      <c r="GL159" s="140" t="n">
        <v>0</v>
      </c>
      <c r="GM159" s="140" t="n">
        <v>0</v>
      </c>
      <c r="GN159" s="140" t="n">
        <v>0</v>
      </c>
      <c r="GO159" s="140" t="n">
        <v>0</v>
      </c>
      <c r="GP159" s="140" t="n">
        <v>0</v>
      </c>
      <c r="GQ159" s="140" t="n">
        <v>0</v>
      </c>
      <c r="GR159" s="140" t="n">
        <v>0</v>
      </c>
      <c r="GS159" s="140" t="n">
        <v>0</v>
      </c>
      <c r="GT159" s="140" t="n">
        <v>0</v>
      </c>
      <c r="GU159" s="140" t="n">
        <v>0</v>
      </c>
      <c r="GV159" s="140" t="n">
        <v>0</v>
      </c>
      <c r="GW159" s="140" t="n">
        <v>0</v>
      </c>
      <c r="GX159" s="140" t="n">
        <v>0</v>
      </c>
      <c r="GY159" s="140" t="n">
        <v>0</v>
      </c>
      <c r="GZ159" s="140" t="n">
        <v>0</v>
      </c>
      <c r="HA159" s="140" t="n">
        <v>0</v>
      </c>
      <c r="HB159" s="140" t="n">
        <v>0</v>
      </c>
      <c r="HC159" s="140" t="n">
        <v>0</v>
      </c>
      <c r="HD159" s="140" t="n">
        <v>0</v>
      </c>
      <c r="HE159" s="140" t="n">
        <v>0</v>
      </c>
      <c r="HF159" s="140" t="n">
        <v>0</v>
      </c>
      <c r="HG159" s="140" t="n">
        <v>0</v>
      </c>
      <c r="HH159" s="140" t="n">
        <v>0</v>
      </c>
      <c r="HI159" s="140" t="n">
        <v>0</v>
      </c>
      <c r="HJ159" s="140" t="n">
        <v>0</v>
      </c>
      <c r="HK159" s="140" t="n">
        <v>0</v>
      </c>
      <c r="HL159" s="140" t="n">
        <v>0</v>
      </c>
      <c r="HM159" s="140" t="n">
        <v>0</v>
      </c>
      <c r="HN159" s="140" t="n">
        <v>0</v>
      </c>
      <c r="HO159" s="140" t="n">
        <v>0</v>
      </c>
      <c r="HP159" s="140" t="n">
        <v>0</v>
      </c>
      <c r="HQ159" s="140" t="n">
        <v>0</v>
      </c>
      <c r="HR159" s="140" t="n">
        <v>0</v>
      </c>
      <c r="HS159" s="140" t="n">
        <v>0</v>
      </c>
      <c r="HT159" s="140" t="n">
        <v>0</v>
      </c>
      <c r="HU159" s="140" t="n">
        <v>0</v>
      </c>
      <c r="HV159" s="140" t="n">
        <v>0</v>
      </c>
      <c r="HW159" s="140" t="n">
        <v>0</v>
      </c>
      <c r="HX159" s="140" t="n">
        <v>0</v>
      </c>
      <c r="HY159" s="140" t="n">
        <v>0</v>
      </c>
      <c r="HZ159" s="140" t="n">
        <v>0</v>
      </c>
      <c r="IA159" s="140" t="n">
        <v>0</v>
      </c>
      <c r="IB159" s="140" t="n">
        <v>0</v>
      </c>
      <c r="IC159" s="140" t="n">
        <v>0</v>
      </c>
      <c r="ID159" s="140" t="n">
        <v>0</v>
      </c>
      <c r="IE159" s="140" t="n">
        <v>0</v>
      </c>
      <c r="IF159" s="140" t="n">
        <v>0</v>
      </c>
      <c r="IG159" s="140" t="n">
        <v>0</v>
      </c>
      <c r="IH159" s="140" t="n">
        <v>0</v>
      </c>
      <c r="II159" s="140" t="n">
        <v>0</v>
      </c>
      <c r="IJ159" s="140" t="n">
        <v>0</v>
      </c>
      <c r="IK159" s="140" t="n">
        <v>0</v>
      </c>
      <c r="IL159" s="140" t="n">
        <v>0</v>
      </c>
      <c r="IM159" s="140" t="n">
        <v>0</v>
      </c>
      <c r="IN159" s="140" t="n">
        <v>0</v>
      </c>
      <c r="IO159" s="140" t="n">
        <v>0</v>
      </c>
      <c r="IP159" s="140" t="n">
        <v>0</v>
      </c>
      <c r="IQ159" s="140" t="n">
        <v>0</v>
      </c>
      <c r="IR159" s="140" t="n">
        <v>0</v>
      </c>
      <c r="IS159" s="140" t="n">
        <v>0</v>
      </c>
      <c r="IT159" s="140" t="n">
        <v>0</v>
      </c>
      <c r="IU159" s="140" t="n">
        <v>0</v>
      </c>
      <c r="IV159" s="140" t="n">
        <v>0</v>
      </c>
      <c r="IW159" s="140" t="n">
        <v>0</v>
      </c>
      <c r="IX159" s="140" t="n">
        <v>0</v>
      </c>
      <c r="IY159" s="140" t="n">
        <v>0</v>
      </c>
      <c r="IZ159" s="140" t="n">
        <v>0</v>
      </c>
      <c r="JA159" s="140" t="n">
        <v>0</v>
      </c>
      <c r="JB159" s="140" t="n">
        <v>0</v>
      </c>
      <c r="JC159" s="140" t="n">
        <v>0</v>
      </c>
      <c r="JD159" s="140" t="n">
        <v>0</v>
      </c>
      <c r="JE159" s="140" t="n">
        <v>0</v>
      </c>
      <c r="JF159" s="140" t="n">
        <v>0</v>
      </c>
      <c r="JG159" s="140" t="n">
        <v>0</v>
      </c>
      <c r="JH159" s="140" t="n">
        <v>0</v>
      </c>
      <c r="JI159" s="140" t="n">
        <v>0</v>
      </c>
      <c r="JJ159" s="140" t="n">
        <v>0</v>
      </c>
      <c r="JK159" s="140" t="n">
        <v>0</v>
      </c>
      <c r="JL159" s="140" t="n">
        <v>0</v>
      </c>
      <c r="JM159" s="140" t="n">
        <v>0</v>
      </c>
      <c r="JN159" s="140" t="n">
        <v>0</v>
      </c>
      <c r="JO159" s="140" t="n">
        <v>0</v>
      </c>
      <c r="JP159" s="140" t="n">
        <v>0</v>
      </c>
    </row>
    <row r="160" customFormat="false" ht="14.9" hidden="false" customHeight="false" outlineLevel="0" collapsed="false">
      <c r="A160" s="76"/>
      <c r="B160" s="76"/>
      <c r="C160" s="76"/>
      <c r="D160" s="76"/>
      <c r="E160" s="76" t="s">
        <v>193</v>
      </c>
      <c r="F160" s="141" t="n">
        <v>0</v>
      </c>
      <c r="G160" s="141" t="n">
        <v>0</v>
      </c>
      <c r="H160" s="141" t="n">
        <v>0</v>
      </c>
      <c r="I160" s="141" t="n">
        <v>0</v>
      </c>
      <c r="J160" s="141" t="n">
        <v>0</v>
      </c>
      <c r="K160" s="141" t="n">
        <v>0</v>
      </c>
      <c r="L160" s="141" t="n">
        <v>0</v>
      </c>
      <c r="M160" s="141" t="n">
        <v>0</v>
      </c>
      <c r="N160" s="141" t="n">
        <v>0</v>
      </c>
      <c r="O160" s="141" t="n">
        <v>0</v>
      </c>
      <c r="P160" s="141" t="n">
        <v>0</v>
      </c>
      <c r="Q160" s="141" t="n">
        <v>0</v>
      </c>
      <c r="R160" s="141" t="n">
        <v>0</v>
      </c>
      <c r="S160" s="141" t="n">
        <v>0</v>
      </c>
      <c r="T160" s="141"/>
      <c r="U160" s="141" t="n">
        <v>0</v>
      </c>
      <c r="V160" s="141"/>
      <c r="W160" s="141" t="n">
        <v>0</v>
      </c>
      <c r="X160" s="141"/>
      <c r="Y160" s="141" t="n">
        <v>0</v>
      </c>
      <c r="Z160" s="141" t="n">
        <v>0</v>
      </c>
      <c r="AA160" s="141" t="n">
        <v>0</v>
      </c>
      <c r="AB160" s="141" t="n">
        <v>0</v>
      </c>
      <c r="AC160" s="141" t="n">
        <v>0</v>
      </c>
      <c r="AD160" s="141" t="n">
        <v>0</v>
      </c>
      <c r="AE160" s="141" t="n">
        <v>0</v>
      </c>
      <c r="AF160" s="141" t="n">
        <v>0</v>
      </c>
      <c r="AG160" s="141" t="n">
        <v>0</v>
      </c>
      <c r="AH160" s="141" t="n">
        <v>0</v>
      </c>
      <c r="AI160" s="141" t="n">
        <v>0</v>
      </c>
      <c r="AJ160" s="141" t="n">
        <v>0</v>
      </c>
      <c r="AK160" s="141" t="n">
        <v>0</v>
      </c>
      <c r="AL160" s="141" t="n">
        <v>0</v>
      </c>
      <c r="AM160" s="141" t="n">
        <v>0</v>
      </c>
      <c r="AN160" s="141" t="n">
        <v>0</v>
      </c>
      <c r="AO160" s="141" t="n">
        <v>0</v>
      </c>
      <c r="AP160" s="141" t="n">
        <v>0</v>
      </c>
      <c r="AQ160" s="141" t="n">
        <v>0</v>
      </c>
      <c r="AR160" s="141" t="n">
        <v>0</v>
      </c>
      <c r="AS160" s="141" t="n">
        <v>0</v>
      </c>
      <c r="AT160" s="141" t="n">
        <v>0</v>
      </c>
      <c r="AU160" s="141" t="n">
        <v>0</v>
      </c>
      <c r="AV160" s="141" t="n">
        <v>0</v>
      </c>
      <c r="AW160" s="141" t="n">
        <v>0</v>
      </c>
      <c r="AX160" s="141" t="n">
        <v>0</v>
      </c>
      <c r="AY160" s="141" t="n">
        <v>0</v>
      </c>
      <c r="AZ160" s="141" t="n">
        <v>0</v>
      </c>
      <c r="BA160" s="141" t="n">
        <v>0</v>
      </c>
      <c r="BB160" s="141" t="n">
        <v>0</v>
      </c>
      <c r="BC160" s="141" t="n">
        <v>0</v>
      </c>
      <c r="BD160" s="141" t="n">
        <v>0</v>
      </c>
      <c r="BE160" s="141" t="n">
        <v>0</v>
      </c>
      <c r="BF160" s="141" t="n">
        <v>0</v>
      </c>
      <c r="BG160" s="141" t="n">
        <v>0</v>
      </c>
      <c r="BH160" s="141" t="n">
        <v>0</v>
      </c>
      <c r="BI160" s="141" t="n">
        <v>0</v>
      </c>
      <c r="BJ160" s="141" t="n">
        <v>0</v>
      </c>
      <c r="BK160" s="141" t="n">
        <v>0</v>
      </c>
      <c r="BL160" s="141" t="n">
        <v>0</v>
      </c>
      <c r="BM160" s="141" t="n">
        <v>0</v>
      </c>
      <c r="BN160" s="141" t="n">
        <v>0</v>
      </c>
      <c r="BO160" s="141" t="n">
        <v>0</v>
      </c>
      <c r="BP160" s="141" t="n">
        <v>0</v>
      </c>
      <c r="BQ160" s="141" t="n">
        <v>0</v>
      </c>
      <c r="BR160" s="141" t="n">
        <v>0</v>
      </c>
      <c r="BS160" s="141" t="n">
        <v>0</v>
      </c>
      <c r="BT160" s="141" t="n">
        <v>0</v>
      </c>
      <c r="BU160" s="141" t="n">
        <v>0</v>
      </c>
      <c r="BV160" s="141" t="n">
        <v>0</v>
      </c>
      <c r="BW160" s="141" t="n">
        <v>0</v>
      </c>
      <c r="BX160" s="141" t="n">
        <v>0</v>
      </c>
      <c r="BY160" s="141" t="n">
        <v>0</v>
      </c>
      <c r="BZ160" s="141" t="n">
        <v>0</v>
      </c>
      <c r="CA160" s="141" t="n">
        <v>0</v>
      </c>
      <c r="CB160" s="141" t="n">
        <v>0</v>
      </c>
      <c r="CC160" s="141" t="n">
        <v>0</v>
      </c>
      <c r="CD160" s="141" t="n">
        <v>0</v>
      </c>
      <c r="CE160" s="141" t="n">
        <v>0</v>
      </c>
      <c r="CF160" s="141" t="n">
        <v>0</v>
      </c>
      <c r="CG160" s="141" t="n">
        <v>0</v>
      </c>
      <c r="CH160" s="141" t="n">
        <v>0</v>
      </c>
      <c r="CI160" s="141" t="n">
        <v>0</v>
      </c>
      <c r="CJ160" s="141" t="n">
        <v>0</v>
      </c>
      <c r="CK160" s="141" t="n">
        <v>0</v>
      </c>
      <c r="CL160" s="141"/>
      <c r="CM160" s="141" t="n">
        <v>0</v>
      </c>
      <c r="CN160" s="141" t="n">
        <v>0</v>
      </c>
      <c r="CO160" s="141" t="n">
        <v>0</v>
      </c>
      <c r="CP160" s="141" t="n">
        <v>0</v>
      </c>
      <c r="CQ160" s="141" t="n">
        <v>0</v>
      </c>
      <c r="CR160" s="141" t="n">
        <v>0</v>
      </c>
      <c r="CS160" s="141" t="n">
        <v>0</v>
      </c>
      <c r="CT160" s="141" t="n">
        <v>0</v>
      </c>
      <c r="CU160" s="141" t="n">
        <v>0</v>
      </c>
      <c r="CV160" s="141" t="n">
        <v>0</v>
      </c>
      <c r="CW160" s="141" t="n">
        <v>0</v>
      </c>
      <c r="CX160" s="141" t="n">
        <v>0</v>
      </c>
      <c r="CY160" s="141" t="n">
        <v>0</v>
      </c>
      <c r="CZ160" s="141" t="n">
        <v>0</v>
      </c>
      <c r="DA160" s="141" t="n">
        <v>0</v>
      </c>
      <c r="DB160" s="141" t="n">
        <v>0</v>
      </c>
      <c r="DC160" s="141" t="n">
        <v>0</v>
      </c>
      <c r="DD160" s="141" t="n">
        <v>0</v>
      </c>
      <c r="DE160" s="141" t="n">
        <v>0</v>
      </c>
      <c r="DF160" s="141" t="n">
        <v>0</v>
      </c>
      <c r="DG160" s="141" t="n">
        <v>0</v>
      </c>
      <c r="DH160" s="141" t="n">
        <v>0</v>
      </c>
      <c r="DI160" s="141" t="n">
        <v>0</v>
      </c>
      <c r="DJ160" s="141" t="n">
        <v>0</v>
      </c>
      <c r="DK160" s="141" t="n">
        <v>0</v>
      </c>
      <c r="DL160" s="141" t="n">
        <v>0</v>
      </c>
      <c r="DM160" s="141" t="n">
        <v>0</v>
      </c>
      <c r="DN160" s="141" t="n">
        <v>0</v>
      </c>
      <c r="DO160" s="141" t="n">
        <v>0</v>
      </c>
      <c r="DP160" s="141"/>
      <c r="DQ160" s="141" t="n">
        <v>0</v>
      </c>
      <c r="DR160" s="141" t="n">
        <v>0</v>
      </c>
      <c r="DS160" s="141" t="n">
        <v>0</v>
      </c>
      <c r="DT160" s="141" t="n">
        <v>0</v>
      </c>
      <c r="DU160" s="141" t="n">
        <v>0</v>
      </c>
      <c r="DV160" s="141" t="n">
        <v>0</v>
      </c>
      <c r="DW160" s="141"/>
      <c r="DX160" s="141" t="n">
        <v>0</v>
      </c>
      <c r="DY160" s="141" t="n">
        <v>0</v>
      </c>
      <c r="DZ160" s="141" t="n">
        <v>0</v>
      </c>
      <c r="EA160" s="141" t="n">
        <v>0</v>
      </c>
      <c r="EB160" s="141" t="n">
        <v>0</v>
      </c>
      <c r="EC160" s="141" t="n">
        <v>0</v>
      </c>
      <c r="ED160" s="141" t="n">
        <v>0</v>
      </c>
      <c r="EE160" s="141" t="n">
        <v>0</v>
      </c>
      <c r="EF160" s="141" t="n">
        <v>0</v>
      </c>
      <c r="EG160" s="141" t="n">
        <v>0</v>
      </c>
      <c r="EH160" s="0"/>
      <c r="EI160" s="109" t="n">
        <f aca="false">ROUND(SUM(F160:EG160),5)</f>
        <v>0</v>
      </c>
      <c r="EM160" s="140" t="n">
        <v>0</v>
      </c>
      <c r="EN160" s="140" t="n">
        <v>0</v>
      </c>
      <c r="EO160" s="140" t="n">
        <v>0</v>
      </c>
      <c r="EP160" s="140" t="n">
        <v>0</v>
      </c>
      <c r="EQ160" s="140" t="n">
        <v>0</v>
      </c>
      <c r="ER160" s="140" t="n">
        <v>0</v>
      </c>
      <c r="ES160" s="140" t="n">
        <v>0</v>
      </c>
      <c r="ET160" s="140" t="n">
        <v>0</v>
      </c>
      <c r="EU160" s="140" t="n">
        <v>0</v>
      </c>
      <c r="EV160" s="140" t="n">
        <v>0</v>
      </c>
      <c r="EW160" s="140" t="n">
        <v>0</v>
      </c>
      <c r="EX160" s="140" t="n">
        <v>0</v>
      </c>
      <c r="EY160" s="140" t="n">
        <v>0</v>
      </c>
      <c r="EZ160" s="140" t="n">
        <v>0</v>
      </c>
      <c r="FA160" s="140" t="n">
        <v>0</v>
      </c>
      <c r="FB160" s="140" t="n">
        <v>0</v>
      </c>
      <c r="FC160" s="140" t="n">
        <v>0</v>
      </c>
      <c r="FD160" s="140" t="n">
        <v>0</v>
      </c>
      <c r="FE160" s="140" t="n">
        <v>0</v>
      </c>
      <c r="FF160" s="140" t="n">
        <v>0</v>
      </c>
      <c r="FG160" s="140" t="n">
        <v>0</v>
      </c>
      <c r="FH160" s="140" t="n">
        <v>0</v>
      </c>
      <c r="FI160" s="140" t="n">
        <v>0</v>
      </c>
      <c r="FJ160" s="140" t="n">
        <v>0</v>
      </c>
      <c r="FK160" s="140" t="n">
        <v>0</v>
      </c>
      <c r="FL160" s="140" t="n">
        <v>0</v>
      </c>
      <c r="FM160" s="140" t="n">
        <v>0</v>
      </c>
      <c r="FN160" s="140" t="n">
        <v>0</v>
      </c>
      <c r="FO160" s="140" t="n">
        <v>0</v>
      </c>
      <c r="FP160" s="140" t="n">
        <v>0</v>
      </c>
      <c r="FQ160" s="140" t="n">
        <v>0</v>
      </c>
      <c r="FR160" s="140" t="n">
        <v>0</v>
      </c>
      <c r="FS160" s="140" t="n">
        <v>0</v>
      </c>
      <c r="FT160" s="140" t="n">
        <v>0</v>
      </c>
      <c r="FU160" s="140" t="n">
        <v>0</v>
      </c>
      <c r="FV160" s="140" t="n">
        <v>0</v>
      </c>
      <c r="FW160" s="140" t="n">
        <v>0</v>
      </c>
      <c r="FX160" s="140" t="n">
        <v>0</v>
      </c>
      <c r="FY160" s="140" t="n">
        <v>0</v>
      </c>
      <c r="FZ160" s="140" t="n">
        <v>0</v>
      </c>
      <c r="GA160" s="140" t="n">
        <v>0</v>
      </c>
      <c r="GB160" s="140" t="n">
        <v>0</v>
      </c>
      <c r="GC160" s="140" t="n">
        <v>0</v>
      </c>
      <c r="GD160" s="140" t="n">
        <v>0</v>
      </c>
      <c r="GE160" s="140" t="n">
        <v>0</v>
      </c>
      <c r="GF160" s="140" t="n">
        <v>0</v>
      </c>
      <c r="GG160" s="140" t="n">
        <v>0</v>
      </c>
      <c r="GH160" s="140" t="n">
        <v>0</v>
      </c>
      <c r="GI160" s="140" t="n">
        <v>0</v>
      </c>
      <c r="GJ160" s="140" t="n">
        <v>0</v>
      </c>
      <c r="GK160" s="140" t="n">
        <v>0</v>
      </c>
      <c r="GL160" s="140" t="n">
        <v>0</v>
      </c>
      <c r="GM160" s="140" t="n">
        <v>0</v>
      </c>
      <c r="GN160" s="140" t="n">
        <v>0</v>
      </c>
      <c r="GO160" s="140" t="n">
        <v>0</v>
      </c>
      <c r="GP160" s="140" t="n">
        <v>0</v>
      </c>
      <c r="GQ160" s="140" t="n">
        <v>0</v>
      </c>
      <c r="GR160" s="140" t="n">
        <v>0</v>
      </c>
      <c r="GS160" s="140" t="n">
        <v>0</v>
      </c>
      <c r="GT160" s="140" t="n">
        <v>0</v>
      </c>
      <c r="GU160" s="140" t="n">
        <v>0</v>
      </c>
      <c r="GV160" s="140" t="n">
        <v>0</v>
      </c>
      <c r="GW160" s="140" t="n">
        <v>0</v>
      </c>
      <c r="GX160" s="140" t="n">
        <v>0</v>
      </c>
      <c r="GY160" s="140" t="n">
        <v>0</v>
      </c>
      <c r="GZ160" s="140" t="n">
        <v>0</v>
      </c>
      <c r="HA160" s="140" t="n">
        <v>0</v>
      </c>
      <c r="HB160" s="140" t="n">
        <v>0</v>
      </c>
      <c r="HC160" s="140" t="n">
        <v>0</v>
      </c>
      <c r="HD160" s="140" t="n">
        <v>0</v>
      </c>
      <c r="HE160" s="140" t="n">
        <v>0</v>
      </c>
      <c r="HF160" s="140" t="n">
        <v>0</v>
      </c>
      <c r="HG160" s="140" t="n">
        <v>0</v>
      </c>
      <c r="HH160" s="140" t="n">
        <v>0</v>
      </c>
      <c r="HI160" s="140" t="n">
        <v>0</v>
      </c>
      <c r="HJ160" s="140" t="n">
        <v>0</v>
      </c>
      <c r="HK160" s="140" t="n">
        <v>0</v>
      </c>
      <c r="HL160" s="140" t="n">
        <v>0</v>
      </c>
      <c r="HM160" s="140" t="n">
        <v>0</v>
      </c>
      <c r="HN160" s="140" t="n">
        <v>0</v>
      </c>
      <c r="HO160" s="140" t="n">
        <v>0</v>
      </c>
      <c r="HP160" s="140" t="n">
        <v>0</v>
      </c>
      <c r="HQ160" s="140" t="n">
        <v>0</v>
      </c>
      <c r="HR160" s="140" t="n">
        <v>0</v>
      </c>
      <c r="HS160" s="140" t="n">
        <v>0</v>
      </c>
      <c r="HT160" s="140" t="n">
        <v>0</v>
      </c>
      <c r="HU160" s="140" t="n">
        <v>0</v>
      </c>
      <c r="HV160" s="140" t="n">
        <v>0</v>
      </c>
      <c r="HW160" s="140" t="n">
        <v>0</v>
      </c>
      <c r="HX160" s="140" t="n">
        <v>0</v>
      </c>
      <c r="HY160" s="140" t="n">
        <v>0</v>
      </c>
      <c r="HZ160" s="140" t="n">
        <v>0</v>
      </c>
      <c r="IA160" s="140" t="n">
        <v>0</v>
      </c>
      <c r="IB160" s="140" t="n">
        <v>0</v>
      </c>
      <c r="IC160" s="140" t="n">
        <v>0</v>
      </c>
      <c r="ID160" s="140" t="n">
        <v>0</v>
      </c>
      <c r="IE160" s="140" t="n">
        <v>0</v>
      </c>
      <c r="IF160" s="140" t="n">
        <v>0</v>
      </c>
      <c r="IG160" s="140" t="n">
        <v>0</v>
      </c>
      <c r="IH160" s="140" t="n">
        <v>0</v>
      </c>
      <c r="II160" s="140" t="n">
        <v>0</v>
      </c>
      <c r="IJ160" s="140" t="n">
        <v>0</v>
      </c>
      <c r="IK160" s="140" t="n">
        <v>0</v>
      </c>
      <c r="IL160" s="140" t="n">
        <v>0</v>
      </c>
      <c r="IM160" s="140" t="n">
        <v>0</v>
      </c>
      <c r="IN160" s="140" t="n">
        <v>0</v>
      </c>
      <c r="IO160" s="140" t="n">
        <v>0</v>
      </c>
      <c r="IP160" s="140" t="n">
        <v>0</v>
      </c>
      <c r="IQ160" s="140" t="n">
        <v>0</v>
      </c>
      <c r="IR160" s="140" t="n">
        <v>0</v>
      </c>
      <c r="IS160" s="140" t="n">
        <v>0</v>
      </c>
      <c r="IT160" s="140" t="n">
        <v>0</v>
      </c>
      <c r="IU160" s="140" t="n">
        <v>0</v>
      </c>
      <c r="IV160" s="140" t="n">
        <v>0</v>
      </c>
      <c r="IW160" s="140" t="n">
        <v>0</v>
      </c>
      <c r="IX160" s="140" t="n">
        <v>0</v>
      </c>
      <c r="IY160" s="140" t="n">
        <v>0</v>
      </c>
      <c r="IZ160" s="140" t="n">
        <v>0</v>
      </c>
      <c r="JA160" s="140" t="n">
        <v>0</v>
      </c>
      <c r="JB160" s="140" t="n">
        <v>0</v>
      </c>
      <c r="JC160" s="140" t="n">
        <v>0</v>
      </c>
      <c r="JD160" s="140" t="n">
        <v>0</v>
      </c>
      <c r="JE160" s="140" t="n">
        <v>0</v>
      </c>
      <c r="JF160" s="140" t="n">
        <v>0</v>
      </c>
      <c r="JG160" s="140" t="n">
        <v>0</v>
      </c>
      <c r="JH160" s="140" t="n">
        <v>0</v>
      </c>
      <c r="JI160" s="140" t="n">
        <v>0</v>
      </c>
      <c r="JJ160" s="140" t="n">
        <v>0</v>
      </c>
      <c r="JK160" s="140" t="n">
        <v>0</v>
      </c>
      <c r="JL160" s="140" t="n">
        <v>0</v>
      </c>
      <c r="JM160" s="140" t="n">
        <v>0</v>
      </c>
      <c r="JN160" s="140" t="n">
        <v>0</v>
      </c>
      <c r="JO160" s="140" t="n">
        <v>0</v>
      </c>
      <c r="JP160" s="140" t="n">
        <v>0</v>
      </c>
    </row>
    <row r="161" customFormat="false" ht="14.9" hidden="false" customHeight="false" outlineLevel="0" collapsed="false">
      <c r="A161" s="76"/>
      <c r="B161" s="76"/>
      <c r="C161" s="76"/>
      <c r="D161" s="76"/>
      <c r="E161" s="76" t="s">
        <v>194</v>
      </c>
      <c r="F161" s="141" t="n">
        <v>0</v>
      </c>
      <c r="G161" s="141" t="n">
        <v>0</v>
      </c>
      <c r="H161" s="141" t="n">
        <v>0</v>
      </c>
      <c r="I161" s="141" t="n">
        <v>0</v>
      </c>
      <c r="J161" s="141" t="n">
        <v>0</v>
      </c>
      <c r="K161" s="141" t="n">
        <v>0</v>
      </c>
      <c r="L161" s="141" t="n">
        <v>0</v>
      </c>
      <c r="M161" s="141" t="n">
        <v>0</v>
      </c>
      <c r="N161" s="141" t="n">
        <v>0</v>
      </c>
      <c r="O161" s="141" t="n">
        <v>0</v>
      </c>
      <c r="P161" s="141" t="n">
        <v>0</v>
      </c>
      <c r="Q161" s="141" t="n">
        <v>0</v>
      </c>
      <c r="R161" s="141" t="n">
        <v>0</v>
      </c>
      <c r="S161" s="141" t="n">
        <v>0</v>
      </c>
      <c r="T161" s="141"/>
      <c r="U161" s="141" t="n">
        <v>0</v>
      </c>
      <c r="V161" s="141"/>
      <c r="W161" s="141" t="n">
        <v>0</v>
      </c>
      <c r="X161" s="141"/>
      <c r="Y161" s="141" t="n">
        <v>0</v>
      </c>
      <c r="Z161" s="141" t="n">
        <v>0</v>
      </c>
      <c r="AA161" s="141" t="n">
        <v>0</v>
      </c>
      <c r="AB161" s="141" t="n">
        <v>0</v>
      </c>
      <c r="AC161" s="141" t="n">
        <v>0</v>
      </c>
      <c r="AD161" s="141" t="n">
        <v>0</v>
      </c>
      <c r="AE161" s="141" t="n">
        <v>0</v>
      </c>
      <c r="AF161" s="141" t="n">
        <v>0</v>
      </c>
      <c r="AG161" s="141" t="n">
        <v>0</v>
      </c>
      <c r="AH161" s="141" t="n">
        <v>0</v>
      </c>
      <c r="AI161" s="141" t="n">
        <v>0</v>
      </c>
      <c r="AJ161" s="141" t="n">
        <v>0</v>
      </c>
      <c r="AK161" s="141" t="n">
        <v>0</v>
      </c>
      <c r="AL161" s="141" t="n">
        <v>0</v>
      </c>
      <c r="AM161" s="141" t="n">
        <v>0</v>
      </c>
      <c r="AN161" s="141" t="n">
        <v>0</v>
      </c>
      <c r="AO161" s="141" t="n">
        <v>0</v>
      </c>
      <c r="AP161" s="141" t="n">
        <v>0</v>
      </c>
      <c r="AQ161" s="141" t="n">
        <v>0</v>
      </c>
      <c r="AR161" s="141" t="n">
        <v>0</v>
      </c>
      <c r="AS161" s="141" t="n">
        <v>0</v>
      </c>
      <c r="AT161" s="141" t="n">
        <v>0</v>
      </c>
      <c r="AU161" s="141" t="n">
        <v>0</v>
      </c>
      <c r="AV161" s="141" t="n">
        <v>0</v>
      </c>
      <c r="AW161" s="141" t="n">
        <v>0</v>
      </c>
      <c r="AX161" s="141" t="n">
        <v>0</v>
      </c>
      <c r="AY161" s="141" t="n">
        <v>0</v>
      </c>
      <c r="AZ161" s="141" t="n">
        <v>0</v>
      </c>
      <c r="BA161" s="141" t="n">
        <v>0</v>
      </c>
      <c r="BB161" s="141" t="n">
        <v>0</v>
      </c>
      <c r="BC161" s="141" t="n">
        <v>0</v>
      </c>
      <c r="BD161" s="141" t="n">
        <v>0</v>
      </c>
      <c r="BE161" s="141" t="n">
        <v>0</v>
      </c>
      <c r="BF161" s="141" t="n">
        <v>0</v>
      </c>
      <c r="BG161" s="141" t="n">
        <v>0</v>
      </c>
      <c r="BH161" s="141" t="n">
        <v>0</v>
      </c>
      <c r="BI161" s="141" t="n">
        <v>0</v>
      </c>
      <c r="BJ161" s="141" t="n">
        <v>0</v>
      </c>
      <c r="BK161" s="141" t="n">
        <v>0</v>
      </c>
      <c r="BL161" s="141" t="n">
        <v>0</v>
      </c>
      <c r="BM161" s="141" t="n">
        <v>0</v>
      </c>
      <c r="BN161" s="141" t="n">
        <v>0</v>
      </c>
      <c r="BO161" s="141" t="n">
        <v>0</v>
      </c>
      <c r="BP161" s="141" t="n">
        <v>0</v>
      </c>
      <c r="BQ161" s="141" t="n">
        <v>0</v>
      </c>
      <c r="BR161" s="141" t="n">
        <v>0</v>
      </c>
      <c r="BS161" s="141" t="n">
        <v>0</v>
      </c>
      <c r="BT161" s="141" t="n">
        <v>0</v>
      </c>
      <c r="BU161" s="141" t="n">
        <v>0</v>
      </c>
      <c r="BV161" s="141" t="n">
        <v>0</v>
      </c>
      <c r="BW161" s="141" t="n">
        <v>0</v>
      </c>
      <c r="BX161" s="141" t="n">
        <v>0</v>
      </c>
      <c r="BY161" s="141" t="n">
        <v>0</v>
      </c>
      <c r="BZ161" s="141" t="n">
        <v>0</v>
      </c>
      <c r="CA161" s="141" t="n">
        <v>0</v>
      </c>
      <c r="CB161" s="141" t="n">
        <v>0</v>
      </c>
      <c r="CC161" s="141" t="n">
        <v>0</v>
      </c>
      <c r="CD161" s="141" t="n">
        <v>0</v>
      </c>
      <c r="CE161" s="141" t="n">
        <v>0</v>
      </c>
      <c r="CF161" s="141" t="n">
        <v>0</v>
      </c>
      <c r="CG161" s="141" t="n">
        <v>0</v>
      </c>
      <c r="CH161" s="141" t="n">
        <v>0</v>
      </c>
      <c r="CI161" s="141" t="n">
        <v>0</v>
      </c>
      <c r="CJ161" s="141" t="n">
        <v>0</v>
      </c>
      <c r="CK161" s="141" t="n">
        <v>0</v>
      </c>
      <c r="CL161" s="141"/>
      <c r="CM161" s="141" t="n">
        <v>0</v>
      </c>
      <c r="CN161" s="141" t="n">
        <v>0</v>
      </c>
      <c r="CO161" s="141" t="n">
        <v>0</v>
      </c>
      <c r="CP161" s="141" t="n">
        <v>0</v>
      </c>
      <c r="CQ161" s="141" t="n">
        <v>0</v>
      </c>
      <c r="CR161" s="141" t="n">
        <v>0</v>
      </c>
      <c r="CS161" s="141" t="n">
        <v>0</v>
      </c>
      <c r="CT161" s="141" t="n">
        <v>0</v>
      </c>
      <c r="CU161" s="141" t="n">
        <v>0</v>
      </c>
      <c r="CV161" s="141" t="n">
        <v>0</v>
      </c>
      <c r="CW161" s="141" t="n">
        <v>0</v>
      </c>
      <c r="CX161" s="141" t="n">
        <v>0</v>
      </c>
      <c r="CY161" s="141" t="n">
        <v>0</v>
      </c>
      <c r="CZ161" s="141" t="n">
        <v>0</v>
      </c>
      <c r="DA161" s="141" t="n">
        <v>0</v>
      </c>
      <c r="DB161" s="141" t="n">
        <v>0</v>
      </c>
      <c r="DC161" s="141" t="n">
        <v>0</v>
      </c>
      <c r="DD161" s="141" t="n">
        <v>0</v>
      </c>
      <c r="DE161" s="141" t="n">
        <v>0</v>
      </c>
      <c r="DF161" s="141" t="n">
        <v>0</v>
      </c>
      <c r="DG161" s="141" t="n">
        <v>0</v>
      </c>
      <c r="DH161" s="141" t="n">
        <v>0</v>
      </c>
      <c r="DI161" s="141" t="n">
        <v>0</v>
      </c>
      <c r="DJ161" s="141" t="n">
        <v>0</v>
      </c>
      <c r="DK161" s="141" t="n">
        <v>0</v>
      </c>
      <c r="DL161" s="141" t="n">
        <v>0</v>
      </c>
      <c r="DM161" s="141" t="n">
        <v>0</v>
      </c>
      <c r="DN161" s="141" t="n">
        <v>0</v>
      </c>
      <c r="DO161" s="141" t="n">
        <v>0</v>
      </c>
      <c r="DP161" s="141"/>
      <c r="DQ161" s="141" t="n">
        <v>0</v>
      </c>
      <c r="DR161" s="141" t="n">
        <v>0</v>
      </c>
      <c r="DS161" s="141" t="n">
        <v>0</v>
      </c>
      <c r="DT161" s="141" t="n">
        <v>0</v>
      </c>
      <c r="DU161" s="141" t="n">
        <v>0</v>
      </c>
      <c r="DV161" s="141" t="n">
        <v>0</v>
      </c>
      <c r="DW161" s="141"/>
      <c r="DX161" s="141" t="n">
        <v>0</v>
      </c>
      <c r="DY161" s="141" t="n">
        <v>0</v>
      </c>
      <c r="DZ161" s="141" t="n">
        <v>0</v>
      </c>
      <c r="EA161" s="141" t="n">
        <v>0</v>
      </c>
      <c r="EB161" s="141" t="n">
        <v>0</v>
      </c>
      <c r="EC161" s="141" t="n">
        <v>0</v>
      </c>
      <c r="ED161" s="141" t="n">
        <v>0</v>
      </c>
      <c r="EE161" s="141" t="n">
        <v>0</v>
      </c>
      <c r="EF161" s="141" t="n">
        <v>0</v>
      </c>
      <c r="EG161" s="141" t="n">
        <v>0</v>
      </c>
      <c r="EH161" s="0"/>
      <c r="EI161" s="109" t="n">
        <f aca="false">ROUND(SUM(F161:EG161),5)</f>
        <v>0</v>
      </c>
      <c r="EM161" s="140" t="n">
        <v>0</v>
      </c>
      <c r="EN161" s="140" t="n">
        <v>0</v>
      </c>
      <c r="EO161" s="140" t="n">
        <v>0</v>
      </c>
      <c r="EP161" s="140" t="n">
        <v>0</v>
      </c>
      <c r="EQ161" s="140" t="n">
        <v>0</v>
      </c>
      <c r="ER161" s="140" t="n">
        <v>0</v>
      </c>
      <c r="ES161" s="140" t="n">
        <v>0</v>
      </c>
      <c r="ET161" s="140" t="n">
        <v>0</v>
      </c>
      <c r="EU161" s="140" t="n">
        <v>0</v>
      </c>
      <c r="EV161" s="140" t="n">
        <v>0</v>
      </c>
      <c r="EW161" s="140" t="n">
        <v>0</v>
      </c>
      <c r="EX161" s="140" t="n">
        <v>0</v>
      </c>
      <c r="EY161" s="140" t="n">
        <v>0</v>
      </c>
      <c r="EZ161" s="140" t="n">
        <v>0</v>
      </c>
      <c r="FA161" s="140" t="n">
        <v>0</v>
      </c>
      <c r="FB161" s="140" t="n">
        <v>0</v>
      </c>
      <c r="FC161" s="140" t="n">
        <v>0</v>
      </c>
      <c r="FD161" s="140" t="n">
        <v>0</v>
      </c>
      <c r="FE161" s="140" t="n">
        <v>0</v>
      </c>
      <c r="FF161" s="140" t="n">
        <v>0</v>
      </c>
      <c r="FG161" s="140" t="n">
        <v>0</v>
      </c>
      <c r="FH161" s="140" t="n">
        <v>0</v>
      </c>
      <c r="FI161" s="140" t="n">
        <v>0</v>
      </c>
      <c r="FJ161" s="140" t="n">
        <v>0</v>
      </c>
      <c r="FK161" s="140" t="n">
        <v>0</v>
      </c>
      <c r="FL161" s="140" t="n">
        <v>0</v>
      </c>
      <c r="FM161" s="140" t="n">
        <v>0</v>
      </c>
      <c r="FN161" s="140" t="n">
        <v>0</v>
      </c>
      <c r="FO161" s="140" t="n">
        <v>0</v>
      </c>
      <c r="FP161" s="140" t="n">
        <v>0</v>
      </c>
      <c r="FQ161" s="140" t="n">
        <v>0</v>
      </c>
      <c r="FR161" s="140" t="n">
        <v>0</v>
      </c>
      <c r="FS161" s="140" t="n">
        <v>0</v>
      </c>
      <c r="FT161" s="140" t="n">
        <v>0</v>
      </c>
      <c r="FU161" s="140" t="n">
        <v>0</v>
      </c>
      <c r="FV161" s="140" t="n">
        <v>0</v>
      </c>
      <c r="FW161" s="140" t="n">
        <v>0</v>
      </c>
      <c r="FX161" s="140" t="n">
        <v>0</v>
      </c>
      <c r="FY161" s="140" t="n">
        <v>0</v>
      </c>
      <c r="FZ161" s="140" t="n">
        <v>0</v>
      </c>
      <c r="GA161" s="140" t="n">
        <v>0</v>
      </c>
      <c r="GB161" s="140" t="n">
        <v>0</v>
      </c>
      <c r="GC161" s="140" t="n">
        <v>0</v>
      </c>
      <c r="GD161" s="140" t="n">
        <v>0</v>
      </c>
      <c r="GE161" s="140" t="n">
        <v>0</v>
      </c>
      <c r="GF161" s="140" t="n">
        <v>0</v>
      </c>
      <c r="GG161" s="140" t="n">
        <v>0</v>
      </c>
      <c r="GH161" s="140" t="n">
        <v>0</v>
      </c>
      <c r="GI161" s="140" t="n">
        <v>0</v>
      </c>
      <c r="GJ161" s="140" t="n">
        <v>0</v>
      </c>
      <c r="GK161" s="140" t="n">
        <v>0</v>
      </c>
      <c r="GL161" s="140" t="n">
        <v>0</v>
      </c>
      <c r="GM161" s="140" t="n">
        <v>0</v>
      </c>
      <c r="GN161" s="140" t="n">
        <v>0</v>
      </c>
      <c r="GO161" s="140" t="n">
        <v>0</v>
      </c>
      <c r="GP161" s="140" t="n">
        <v>0</v>
      </c>
      <c r="GQ161" s="140" t="n">
        <v>0</v>
      </c>
      <c r="GR161" s="140" t="n">
        <v>0</v>
      </c>
      <c r="GS161" s="140" t="n">
        <v>0</v>
      </c>
      <c r="GT161" s="140" t="n">
        <v>0</v>
      </c>
      <c r="GU161" s="140" t="n">
        <v>0</v>
      </c>
      <c r="GV161" s="140" t="n">
        <v>0</v>
      </c>
      <c r="GW161" s="140" t="n">
        <v>0</v>
      </c>
      <c r="GX161" s="140" t="n">
        <v>0</v>
      </c>
      <c r="GY161" s="140" t="n">
        <v>0</v>
      </c>
      <c r="GZ161" s="140" t="n">
        <v>0</v>
      </c>
      <c r="HA161" s="140" t="n">
        <v>0</v>
      </c>
      <c r="HB161" s="140" t="n">
        <v>0</v>
      </c>
      <c r="HC161" s="140" t="n">
        <v>0</v>
      </c>
      <c r="HD161" s="140" t="n">
        <v>0</v>
      </c>
      <c r="HE161" s="140" t="n">
        <v>0</v>
      </c>
      <c r="HF161" s="140" t="n">
        <v>0</v>
      </c>
      <c r="HG161" s="140" t="n">
        <v>0</v>
      </c>
      <c r="HH161" s="140" t="n">
        <v>0</v>
      </c>
      <c r="HI161" s="140" t="n">
        <v>0</v>
      </c>
      <c r="HJ161" s="140" t="n">
        <v>0</v>
      </c>
      <c r="HK161" s="140" t="n">
        <v>0</v>
      </c>
      <c r="HL161" s="140" t="n">
        <v>0</v>
      </c>
      <c r="HM161" s="140" t="n">
        <v>0</v>
      </c>
      <c r="HN161" s="140" t="n">
        <v>0</v>
      </c>
      <c r="HO161" s="140" t="n">
        <v>0</v>
      </c>
      <c r="HP161" s="140" t="n">
        <v>0</v>
      </c>
      <c r="HQ161" s="140" t="n">
        <v>0</v>
      </c>
      <c r="HR161" s="140" t="n">
        <v>0</v>
      </c>
      <c r="HS161" s="140" t="n">
        <v>0</v>
      </c>
      <c r="HT161" s="140" t="n">
        <v>0</v>
      </c>
      <c r="HU161" s="140" t="n">
        <v>0</v>
      </c>
      <c r="HV161" s="140" t="n">
        <v>0</v>
      </c>
      <c r="HW161" s="140" t="n">
        <v>0</v>
      </c>
      <c r="HX161" s="140" t="n">
        <v>0</v>
      </c>
      <c r="HY161" s="140" t="n">
        <v>0</v>
      </c>
      <c r="HZ161" s="140" t="n">
        <v>0</v>
      </c>
      <c r="IA161" s="140" t="n">
        <v>0</v>
      </c>
      <c r="IB161" s="140" t="n">
        <v>0</v>
      </c>
      <c r="IC161" s="140" t="n">
        <v>0</v>
      </c>
      <c r="ID161" s="140" t="n">
        <v>0</v>
      </c>
      <c r="IE161" s="140" t="n">
        <v>0</v>
      </c>
      <c r="IF161" s="140" t="n">
        <v>0</v>
      </c>
      <c r="IG161" s="140" t="n">
        <v>0</v>
      </c>
      <c r="IH161" s="140" t="n">
        <v>0</v>
      </c>
      <c r="II161" s="140" t="n">
        <v>0</v>
      </c>
      <c r="IJ161" s="140" t="n">
        <v>0</v>
      </c>
      <c r="IK161" s="140" t="n">
        <v>0</v>
      </c>
      <c r="IL161" s="140" t="n">
        <v>0</v>
      </c>
      <c r="IM161" s="140" t="n">
        <v>0</v>
      </c>
      <c r="IN161" s="140" t="n">
        <v>0</v>
      </c>
      <c r="IO161" s="140" t="n">
        <v>0</v>
      </c>
      <c r="IP161" s="140" t="n">
        <v>0</v>
      </c>
      <c r="IQ161" s="140" t="n">
        <v>0</v>
      </c>
      <c r="IR161" s="140" t="n">
        <v>0</v>
      </c>
      <c r="IS161" s="140" t="n">
        <v>0</v>
      </c>
      <c r="IT161" s="140" t="n">
        <v>0</v>
      </c>
      <c r="IU161" s="140" t="n">
        <v>0</v>
      </c>
      <c r="IV161" s="140" t="n">
        <v>0</v>
      </c>
      <c r="IW161" s="140" t="n">
        <v>0</v>
      </c>
      <c r="IX161" s="140" t="n">
        <v>0</v>
      </c>
      <c r="IY161" s="140" t="n">
        <v>0</v>
      </c>
      <c r="IZ161" s="140" t="n">
        <v>0</v>
      </c>
      <c r="JA161" s="140" t="n">
        <v>0</v>
      </c>
      <c r="JB161" s="140" t="n">
        <v>0</v>
      </c>
      <c r="JC161" s="140" t="n">
        <v>0</v>
      </c>
      <c r="JD161" s="140" t="n">
        <v>0</v>
      </c>
      <c r="JE161" s="140" t="n">
        <v>0</v>
      </c>
      <c r="JF161" s="140" t="n">
        <v>0</v>
      </c>
      <c r="JG161" s="140" t="n">
        <v>0</v>
      </c>
      <c r="JH161" s="140" t="n">
        <v>0</v>
      </c>
      <c r="JI161" s="140" t="n">
        <v>0</v>
      </c>
      <c r="JJ161" s="140" t="n">
        <v>0</v>
      </c>
      <c r="JK161" s="140" t="n">
        <v>0</v>
      </c>
      <c r="JL161" s="140" t="n">
        <v>0</v>
      </c>
      <c r="JM161" s="140" t="n">
        <v>0</v>
      </c>
      <c r="JN161" s="140" t="n">
        <v>0</v>
      </c>
      <c r="JO161" s="140" t="n">
        <v>0</v>
      </c>
      <c r="JP161" s="140" t="n">
        <v>0</v>
      </c>
    </row>
    <row r="162" customFormat="false" ht="14.9" hidden="false" customHeight="false" outlineLevel="0" collapsed="false">
      <c r="A162" s="76"/>
      <c r="B162" s="76"/>
      <c r="C162" s="76"/>
      <c r="D162" s="76"/>
      <c r="E162" s="76" t="s">
        <v>195</v>
      </c>
      <c r="F162" s="141" t="n">
        <v>0</v>
      </c>
      <c r="G162" s="141" t="n">
        <v>0</v>
      </c>
      <c r="H162" s="141" t="n">
        <v>0</v>
      </c>
      <c r="I162" s="141" t="n">
        <v>0</v>
      </c>
      <c r="J162" s="141" t="n">
        <v>0</v>
      </c>
      <c r="K162" s="141" t="n">
        <v>0</v>
      </c>
      <c r="L162" s="141" t="n">
        <v>0</v>
      </c>
      <c r="M162" s="141" t="n">
        <v>0</v>
      </c>
      <c r="N162" s="141" t="n">
        <v>0</v>
      </c>
      <c r="O162" s="141" t="n">
        <v>0</v>
      </c>
      <c r="P162" s="141" t="n">
        <v>0</v>
      </c>
      <c r="Q162" s="141" t="n">
        <v>0</v>
      </c>
      <c r="R162" s="141" t="n">
        <v>0</v>
      </c>
      <c r="S162" s="141" t="n">
        <v>0</v>
      </c>
      <c r="T162" s="141"/>
      <c r="U162" s="141" t="n">
        <v>0</v>
      </c>
      <c r="V162" s="141"/>
      <c r="W162" s="141" t="n">
        <v>0</v>
      </c>
      <c r="X162" s="141"/>
      <c r="Y162" s="141" t="n">
        <v>0</v>
      </c>
      <c r="Z162" s="141" t="n">
        <v>0</v>
      </c>
      <c r="AA162" s="141" t="n">
        <v>0</v>
      </c>
      <c r="AB162" s="141" t="n">
        <v>0</v>
      </c>
      <c r="AC162" s="141" t="n">
        <v>0</v>
      </c>
      <c r="AD162" s="141" t="n">
        <v>0</v>
      </c>
      <c r="AE162" s="141" t="n">
        <v>0</v>
      </c>
      <c r="AF162" s="141" t="n">
        <v>0</v>
      </c>
      <c r="AG162" s="141" t="n">
        <v>0</v>
      </c>
      <c r="AH162" s="141" t="n">
        <v>0</v>
      </c>
      <c r="AI162" s="141" t="n">
        <v>0</v>
      </c>
      <c r="AJ162" s="141" t="n">
        <v>0</v>
      </c>
      <c r="AK162" s="141" t="n">
        <v>0</v>
      </c>
      <c r="AL162" s="141" t="n">
        <v>0</v>
      </c>
      <c r="AM162" s="141" t="n">
        <v>0</v>
      </c>
      <c r="AN162" s="141" t="n">
        <v>0</v>
      </c>
      <c r="AO162" s="141" t="n">
        <v>0</v>
      </c>
      <c r="AP162" s="141" t="n">
        <v>0</v>
      </c>
      <c r="AQ162" s="141" t="n">
        <v>0</v>
      </c>
      <c r="AR162" s="141" t="n">
        <v>0</v>
      </c>
      <c r="AS162" s="141" t="n">
        <v>0</v>
      </c>
      <c r="AT162" s="141" t="n">
        <v>0</v>
      </c>
      <c r="AU162" s="141" t="n">
        <v>0</v>
      </c>
      <c r="AV162" s="141" t="n">
        <v>0</v>
      </c>
      <c r="AW162" s="141" t="n">
        <v>0</v>
      </c>
      <c r="AX162" s="141" t="n">
        <v>0</v>
      </c>
      <c r="AY162" s="141" t="n">
        <v>0</v>
      </c>
      <c r="AZ162" s="141" t="n">
        <v>0</v>
      </c>
      <c r="BA162" s="141" t="n">
        <v>0</v>
      </c>
      <c r="BB162" s="141" t="n">
        <v>0</v>
      </c>
      <c r="BC162" s="141" t="n">
        <v>0</v>
      </c>
      <c r="BD162" s="141" t="n">
        <v>0</v>
      </c>
      <c r="BE162" s="141" t="n">
        <v>0</v>
      </c>
      <c r="BF162" s="141" t="n">
        <v>0</v>
      </c>
      <c r="BG162" s="141" t="n">
        <v>0</v>
      </c>
      <c r="BH162" s="141" t="n">
        <v>0</v>
      </c>
      <c r="BI162" s="141" t="n">
        <v>0</v>
      </c>
      <c r="BJ162" s="141" t="n">
        <v>0</v>
      </c>
      <c r="BK162" s="141" t="n">
        <v>0</v>
      </c>
      <c r="BL162" s="141" t="n">
        <v>0</v>
      </c>
      <c r="BM162" s="141" t="n">
        <v>0</v>
      </c>
      <c r="BN162" s="141" t="n">
        <v>0</v>
      </c>
      <c r="BO162" s="141" t="n">
        <v>0</v>
      </c>
      <c r="BP162" s="141" t="n">
        <v>0</v>
      </c>
      <c r="BQ162" s="141" t="n">
        <v>0</v>
      </c>
      <c r="BR162" s="141" t="n">
        <v>0</v>
      </c>
      <c r="BS162" s="141" t="n">
        <v>0</v>
      </c>
      <c r="BT162" s="141" t="n">
        <v>0</v>
      </c>
      <c r="BU162" s="141" t="n">
        <v>0</v>
      </c>
      <c r="BV162" s="141" t="n">
        <v>0</v>
      </c>
      <c r="BW162" s="141" t="n">
        <v>0</v>
      </c>
      <c r="BX162" s="141" t="n">
        <v>0</v>
      </c>
      <c r="BY162" s="141" t="n">
        <v>0</v>
      </c>
      <c r="BZ162" s="141" t="n">
        <v>0</v>
      </c>
      <c r="CA162" s="141" t="n">
        <v>0</v>
      </c>
      <c r="CB162" s="141" t="n">
        <v>0</v>
      </c>
      <c r="CC162" s="141" t="n">
        <v>0</v>
      </c>
      <c r="CD162" s="141" t="n">
        <v>0</v>
      </c>
      <c r="CE162" s="141" t="n">
        <v>0</v>
      </c>
      <c r="CF162" s="141" t="n">
        <v>0</v>
      </c>
      <c r="CG162" s="141" t="n">
        <v>0</v>
      </c>
      <c r="CH162" s="141" t="n">
        <v>0</v>
      </c>
      <c r="CI162" s="141" t="n">
        <v>0</v>
      </c>
      <c r="CJ162" s="141" t="n">
        <v>0</v>
      </c>
      <c r="CK162" s="141" t="n">
        <v>0</v>
      </c>
      <c r="CL162" s="141"/>
      <c r="CM162" s="141" t="n">
        <v>0</v>
      </c>
      <c r="CN162" s="141" t="n">
        <v>0</v>
      </c>
      <c r="CO162" s="141" t="n">
        <v>0</v>
      </c>
      <c r="CP162" s="141" t="n">
        <v>0</v>
      </c>
      <c r="CQ162" s="141" t="n">
        <v>0</v>
      </c>
      <c r="CR162" s="141" t="n">
        <v>0</v>
      </c>
      <c r="CS162" s="141" t="n">
        <v>0</v>
      </c>
      <c r="CT162" s="141" t="n">
        <v>0</v>
      </c>
      <c r="CU162" s="141" t="n">
        <v>0</v>
      </c>
      <c r="CV162" s="141" t="n">
        <v>0</v>
      </c>
      <c r="CW162" s="141" t="n">
        <v>0</v>
      </c>
      <c r="CX162" s="141" t="n">
        <v>0</v>
      </c>
      <c r="CY162" s="141" t="n">
        <v>0</v>
      </c>
      <c r="CZ162" s="141" t="n">
        <v>0</v>
      </c>
      <c r="DA162" s="141" t="n">
        <v>0</v>
      </c>
      <c r="DB162" s="141" t="n">
        <v>0</v>
      </c>
      <c r="DC162" s="141" t="n">
        <v>0</v>
      </c>
      <c r="DD162" s="141" t="n">
        <v>0</v>
      </c>
      <c r="DE162" s="141" t="n">
        <v>0</v>
      </c>
      <c r="DF162" s="141" t="n">
        <v>0</v>
      </c>
      <c r="DG162" s="141" t="n">
        <v>0</v>
      </c>
      <c r="DH162" s="141" t="n">
        <v>0</v>
      </c>
      <c r="DI162" s="141" t="n">
        <v>0</v>
      </c>
      <c r="DJ162" s="141" t="n">
        <v>0</v>
      </c>
      <c r="DK162" s="141" t="n">
        <v>0</v>
      </c>
      <c r="DL162" s="141" t="n">
        <v>0</v>
      </c>
      <c r="DM162" s="141" t="n">
        <v>0</v>
      </c>
      <c r="DN162" s="141" t="n">
        <v>0</v>
      </c>
      <c r="DO162" s="141" t="n">
        <v>0</v>
      </c>
      <c r="DP162" s="141"/>
      <c r="DQ162" s="141" t="n">
        <v>0</v>
      </c>
      <c r="DR162" s="141" t="n">
        <v>0</v>
      </c>
      <c r="DS162" s="141" t="n">
        <v>0</v>
      </c>
      <c r="DT162" s="141" t="n">
        <v>0</v>
      </c>
      <c r="DU162" s="141" t="n">
        <v>0</v>
      </c>
      <c r="DV162" s="141" t="n">
        <v>0</v>
      </c>
      <c r="DW162" s="141"/>
      <c r="DX162" s="141" t="n">
        <v>0</v>
      </c>
      <c r="DY162" s="141" t="n">
        <v>0</v>
      </c>
      <c r="DZ162" s="141" t="n">
        <v>0</v>
      </c>
      <c r="EA162" s="141" t="n">
        <v>0</v>
      </c>
      <c r="EB162" s="141" t="n">
        <v>0</v>
      </c>
      <c r="EC162" s="141" t="n">
        <v>0</v>
      </c>
      <c r="ED162" s="141" t="n">
        <v>0</v>
      </c>
      <c r="EE162" s="141" t="n">
        <v>0</v>
      </c>
      <c r="EF162" s="141" t="n">
        <v>0</v>
      </c>
      <c r="EG162" s="141" t="n">
        <v>0</v>
      </c>
      <c r="EH162" s="0"/>
      <c r="EI162" s="109" t="n">
        <f aca="false">ROUND(SUM(F162:EG162),5)</f>
        <v>0</v>
      </c>
      <c r="EM162" s="140" t="n">
        <v>0</v>
      </c>
      <c r="EN162" s="140" t="n">
        <v>0</v>
      </c>
      <c r="EO162" s="140" t="n">
        <v>0</v>
      </c>
      <c r="EP162" s="140" t="n">
        <v>0</v>
      </c>
      <c r="EQ162" s="140" t="n">
        <v>0</v>
      </c>
      <c r="ER162" s="140" t="n">
        <v>0</v>
      </c>
      <c r="ES162" s="140" t="n">
        <v>0</v>
      </c>
      <c r="ET162" s="140" t="n">
        <v>0</v>
      </c>
      <c r="EU162" s="140" t="n">
        <v>0</v>
      </c>
      <c r="EV162" s="140" t="n">
        <v>0</v>
      </c>
      <c r="EW162" s="140" t="n">
        <v>0</v>
      </c>
      <c r="EX162" s="140" t="n">
        <v>0</v>
      </c>
      <c r="EY162" s="140" t="n">
        <v>0</v>
      </c>
      <c r="EZ162" s="140" t="n">
        <v>0</v>
      </c>
      <c r="FA162" s="140" t="n">
        <v>0</v>
      </c>
      <c r="FB162" s="140" t="n">
        <v>0</v>
      </c>
      <c r="FC162" s="140" t="n">
        <v>0</v>
      </c>
      <c r="FD162" s="140" t="n">
        <v>0</v>
      </c>
      <c r="FE162" s="140" t="n">
        <v>0</v>
      </c>
      <c r="FF162" s="140" t="n">
        <v>0</v>
      </c>
      <c r="FG162" s="140" t="n">
        <v>0</v>
      </c>
      <c r="FH162" s="140" t="n">
        <v>0</v>
      </c>
      <c r="FI162" s="140" t="n">
        <v>0</v>
      </c>
      <c r="FJ162" s="140" t="n">
        <v>0</v>
      </c>
      <c r="FK162" s="140" t="n">
        <v>0</v>
      </c>
      <c r="FL162" s="140" t="n">
        <v>0</v>
      </c>
      <c r="FM162" s="140" t="n">
        <v>0</v>
      </c>
      <c r="FN162" s="140" t="n">
        <v>0</v>
      </c>
      <c r="FO162" s="140" t="n">
        <v>0</v>
      </c>
      <c r="FP162" s="140" t="n">
        <v>0</v>
      </c>
      <c r="FQ162" s="140" t="n">
        <v>0</v>
      </c>
      <c r="FR162" s="140" t="n">
        <v>0</v>
      </c>
      <c r="FS162" s="140" t="n">
        <v>0</v>
      </c>
      <c r="FT162" s="140" t="n">
        <v>0</v>
      </c>
      <c r="FU162" s="140" t="n">
        <v>0</v>
      </c>
      <c r="FV162" s="140" t="n">
        <v>0</v>
      </c>
      <c r="FW162" s="140" t="n">
        <v>0</v>
      </c>
      <c r="FX162" s="140" t="n">
        <v>0</v>
      </c>
      <c r="FY162" s="140" t="n">
        <v>0</v>
      </c>
      <c r="FZ162" s="140" t="n">
        <v>0</v>
      </c>
      <c r="GA162" s="140" t="n">
        <v>0</v>
      </c>
      <c r="GB162" s="140" t="n">
        <v>0</v>
      </c>
      <c r="GC162" s="140" t="n">
        <v>0</v>
      </c>
      <c r="GD162" s="140" t="n">
        <v>0</v>
      </c>
      <c r="GE162" s="140" t="n">
        <v>0</v>
      </c>
      <c r="GF162" s="140" t="n">
        <v>0</v>
      </c>
      <c r="GG162" s="140" t="n">
        <v>0</v>
      </c>
      <c r="GH162" s="140" t="n">
        <v>0</v>
      </c>
      <c r="GI162" s="140" t="n">
        <v>0</v>
      </c>
      <c r="GJ162" s="140" t="n">
        <v>0</v>
      </c>
      <c r="GK162" s="140" t="n">
        <v>0</v>
      </c>
      <c r="GL162" s="140" t="n">
        <v>0</v>
      </c>
      <c r="GM162" s="140" t="n">
        <v>0</v>
      </c>
      <c r="GN162" s="140" t="n">
        <v>0</v>
      </c>
      <c r="GO162" s="140" t="n">
        <v>0</v>
      </c>
      <c r="GP162" s="140" t="n">
        <v>0</v>
      </c>
      <c r="GQ162" s="140" t="n">
        <v>0</v>
      </c>
      <c r="GR162" s="140" t="n">
        <v>0</v>
      </c>
      <c r="GS162" s="140" t="n">
        <v>0</v>
      </c>
      <c r="GT162" s="140" t="n">
        <v>0</v>
      </c>
      <c r="GU162" s="140" t="n">
        <v>0</v>
      </c>
      <c r="GV162" s="140" t="n">
        <v>0</v>
      </c>
      <c r="GW162" s="140" t="n">
        <v>0</v>
      </c>
      <c r="GX162" s="140" t="n">
        <v>0</v>
      </c>
      <c r="GY162" s="140" t="n">
        <v>0</v>
      </c>
      <c r="GZ162" s="140" t="n">
        <v>0</v>
      </c>
      <c r="HA162" s="140" t="n">
        <v>0</v>
      </c>
      <c r="HB162" s="140" t="n">
        <v>0</v>
      </c>
      <c r="HC162" s="140" t="n">
        <v>0</v>
      </c>
      <c r="HD162" s="140" t="n">
        <v>0</v>
      </c>
      <c r="HE162" s="140" t="n">
        <v>0</v>
      </c>
      <c r="HF162" s="140" t="n">
        <v>0</v>
      </c>
      <c r="HG162" s="140" t="n">
        <v>0</v>
      </c>
      <c r="HH162" s="140" t="n">
        <v>0</v>
      </c>
      <c r="HI162" s="140" t="n">
        <v>0</v>
      </c>
      <c r="HJ162" s="140" t="n">
        <v>0</v>
      </c>
      <c r="HK162" s="140" t="n">
        <v>0</v>
      </c>
      <c r="HL162" s="140" t="n">
        <v>0</v>
      </c>
      <c r="HM162" s="140" t="n">
        <v>0</v>
      </c>
      <c r="HN162" s="140" t="n">
        <v>0</v>
      </c>
      <c r="HO162" s="140" t="n">
        <v>0</v>
      </c>
      <c r="HP162" s="140" t="n">
        <v>0</v>
      </c>
      <c r="HQ162" s="140" t="n">
        <v>0</v>
      </c>
      <c r="HR162" s="140" t="n">
        <v>0</v>
      </c>
      <c r="HS162" s="140" t="n">
        <v>0</v>
      </c>
      <c r="HT162" s="140" t="n">
        <v>0</v>
      </c>
      <c r="HU162" s="140" t="n">
        <v>0</v>
      </c>
      <c r="HV162" s="140" t="n">
        <v>0</v>
      </c>
      <c r="HW162" s="140" t="n">
        <v>0</v>
      </c>
      <c r="HX162" s="140" t="n">
        <v>0</v>
      </c>
      <c r="HY162" s="140" t="n">
        <v>0</v>
      </c>
      <c r="HZ162" s="140" t="n">
        <v>0</v>
      </c>
      <c r="IA162" s="140" t="n">
        <v>0</v>
      </c>
      <c r="IB162" s="140" t="n">
        <v>0</v>
      </c>
      <c r="IC162" s="140" t="n">
        <v>0</v>
      </c>
      <c r="ID162" s="140" t="n">
        <v>0</v>
      </c>
      <c r="IE162" s="140" t="n">
        <v>0</v>
      </c>
      <c r="IF162" s="140" t="n">
        <v>0</v>
      </c>
      <c r="IG162" s="140" t="n">
        <v>0</v>
      </c>
      <c r="IH162" s="140" t="n">
        <v>0</v>
      </c>
      <c r="II162" s="140" t="n">
        <v>0</v>
      </c>
      <c r="IJ162" s="140" t="n">
        <v>0</v>
      </c>
      <c r="IK162" s="140" t="n">
        <v>0</v>
      </c>
      <c r="IL162" s="140" t="n">
        <v>0</v>
      </c>
      <c r="IM162" s="140" t="n">
        <v>0</v>
      </c>
      <c r="IN162" s="140" t="n">
        <v>0</v>
      </c>
      <c r="IO162" s="140" t="n">
        <v>0</v>
      </c>
      <c r="IP162" s="140" t="n">
        <v>0</v>
      </c>
      <c r="IQ162" s="140" t="n">
        <v>0</v>
      </c>
      <c r="IR162" s="140" t="n">
        <v>0</v>
      </c>
      <c r="IS162" s="140" t="n">
        <v>0</v>
      </c>
      <c r="IT162" s="140" t="n">
        <v>0</v>
      </c>
      <c r="IU162" s="140" t="n">
        <v>0</v>
      </c>
      <c r="IV162" s="140" t="n">
        <v>0</v>
      </c>
      <c r="IW162" s="140" t="n">
        <v>0</v>
      </c>
      <c r="IX162" s="140" t="n">
        <v>0</v>
      </c>
      <c r="IY162" s="140" t="n">
        <v>0</v>
      </c>
      <c r="IZ162" s="140" t="n">
        <v>0</v>
      </c>
      <c r="JA162" s="140" t="n">
        <v>0</v>
      </c>
      <c r="JB162" s="140" t="n">
        <v>0</v>
      </c>
      <c r="JC162" s="140" t="n">
        <v>0</v>
      </c>
      <c r="JD162" s="140" t="n">
        <v>0</v>
      </c>
      <c r="JE162" s="140" t="n">
        <v>0</v>
      </c>
      <c r="JF162" s="140" t="n">
        <v>0</v>
      </c>
      <c r="JG162" s="140" t="n">
        <v>0</v>
      </c>
      <c r="JH162" s="140" t="n">
        <v>0</v>
      </c>
      <c r="JI162" s="140" t="n">
        <v>0</v>
      </c>
      <c r="JJ162" s="140" t="n">
        <v>0</v>
      </c>
      <c r="JK162" s="140" t="n">
        <v>0</v>
      </c>
      <c r="JL162" s="140" t="n">
        <v>0</v>
      </c>
      <c r="JM162" s="140" t="n">
        <v>0</v>
      </c>
      <c r="JN162" s="140" t="n">
        <v>0</v>
      </c>
      <c r="JO162" s="140" t="n">
        <v>0</v>
      </c>
      <c r="JP162" s="140" t="n">
        <v>0</v>
      </c>
    </row>
    <row r="163" customFormat="false" ht="14.9" hidden="false" customHeight="false" outlineLevel="0" collapsed="false">
      <c r="A163" s="76"/>
      <c r="B163" s="76"/>
      <c r="C163" s="76"/>
      <c r="D163" s="76"/>
      <c r="E163" s="76" t="s">
        <v>196</v>
      </c>
      <c r="F163" s="143" t="n">
        <v>0</v>
      </c>
      <c r="G163" s="143" t="n">
        <v>0</v>
      </c>
      <c r="H163" s="143" t="n">
        <v>0</v>
      </c>
      <c r="I163" s="143" t="n">
        <v>0</v>
      </c>
      <c r="J163" s="143" t="n">
        <v>0</v>
      </c>
      <c r="K163" s="143" t="n">
        <v>0</v>
      </c>
      <c r="L163" s="143" t="n">
        <v>0</v>
      </c>
      <c r="M163" s="143" t="n">
        <v>0</v>
      </c>
      <c r="N163" s="143" t="n">
        <v>0</v>
      </c>
      <c r="O163" s="143" t="n">
        <v>0</v>
      </c>
      <c r="P163" s="143" t="n">
        <v>0</v>
      </c>
      <c r="Q163" s="143" t="n">
        <v>0</v>
      </c>
      <c r="R163" s="143" t="n">
        <v>0</v>
      </c>
      <c r="S163" s="143" t="n">
        <v>0</v>
      </c>
      <c r="T163" s="143"/>
      <c r="U163" s="143" t="n">
        <v>0</v>
      </c>
      <c r="V163" s="143"/>
      <c r="W163" s="143" t="n">
        <v>0</v>
      </c>
      <c r="X163" s="143"/>
      <c r="Y163" s="143" t="n">
        <v>0</v>
      </c>
      <c r="Z163" s="143" t="n">
        <v>0</v>
      </c>
      <c r="AA163" s="143" t="n">
        <v>0</v>
      </c>
      <c r="AB163" s="143" t="n">
        <v>0</v>
      </c>
      <c r="AC163" s="143" t="n">
        <v>0</v>
      </c>
      <c r="AD163" s="143" t="n">
        <v>0</v>
      </c>
      <c r="AE163" s="143" t="n">
        <v>0</v>
      </c>
      <c r="AF163" s="143" t="n">
        <v>0</v>
      </c>
      <c r="AG163" s="143" t="n">
        <v>0</v>
      </c>
      <c r="AH163" s="143" t="n">
        <v>0</v>
      </c>
      <c r="AI163" s="143" t="n">
        <v>0</v>
      </c>
      <c r="AJ163" s="143" t="n">
        <v>0</v>
      </c>
      <c r="AK163" s="143" t="n">
        <v>0</v>
      </c>
      <c r="AL163" s="143" t="n">
        <v>0</v>
      </c>
      <c r="AM163" s="143" t="n">
        <v>0</v>
      </c>
      <c r="AN163" s="143" t="n">
        <v>0</v>
      </c>
      <c r="AO163" s="143" t="n">
        <v>0</v>
      </c>
      <c r="AP163" s="143" t="n">
        <v>0</v>
      </c>
      <c r="AQ163" s="143" t="n">
        <v>0</v>
      </c>
      <c r="AR163" s="143" t="n">
        <v>0</v>
      </c>
      <c r="AS163" s="143" t="n">
        <v>0</v>
      </c>
      <c r="AT163" s="143" t="n">
        <v>0</v>
      </c>
      <c r="AU163" s="143" t="n">
        <v>0</v>
      </c>
      <c r="AV163" s="143" t="n">
        <v>0</v>
      </c>
      <c r="AW163" s="143" t="n">
        <v>0</v>
      </c>
      <c r="AX163" s="143" t="n">
        <v>0</v>
      </c>
      <c r="AY163" s="143" t="n">
        <v>0</v>
      </c>
      <c r="AZ163" s="143" t="n">
        <v>0</v>
      </c>
      <c r="BA163" s="143" t="n">
        <v>0</v>
      </c>
      <c r="BB163" s="143" t="n">
        <v>499.95</v>
      </c>
      <c r="BC163" s="143" t="n">
        <v>0</v>
      </c>
      <c r="BD163" s="143" t="n">
        <v>0</v>
      </c>
      <c r="BE163" s="143" t="n">
        <v>0</v>
      </c>
      <c r="BF163" s="143" t="n">
        <v>0</v>
      </c>
      <c r="BG163" s="143" t="n">
        <v>0</v>
      </c>
      <c r="BH163" s="143" t="n">
        <v>0</v>
      </c>
      <c r="BI163" s="143" t="n">
        <v>0</v>
      </c>
      <c r="BJ163" s="143" t="n">
        <v>0</v>
      </c>
      <c r="BK163" s="143" t="n">
        <v>0</v>
      </c>
      <c r="BL163" s="143" t="n">
        <v>0</v>
      </c>
      <c r="BM163" s="143" t="n">
        <v>0</v>
      </c>
      <c r="BN163" s="143" t="n">
        <v>0</v>
      </c>
      <c r="BO163" s="143" t="n">
        <v>0</v>
      </c>
      <c r="BP163" s="143" t="n">
        <v>0</v>
      </c>
      <c r="BQ163" s="143" t="n">
        <v>0</v>
      </c>
      <c r="BR163" s="143" t="n">
        <v>0</v>
      </c>
      <c r="BS163" s="143" t="n">
        <v>0</v>
      </c>
      <c r="BT163" s="143" t="n">
        <v>0</v>
      </c>
      <c r="BU163" s="143" t="n">
        <v>0</v>
      </c>
      <c r="BV163" s="143" t="n">
        <v>0</v>
      </c>
      <c r="BW163" s="143" t="n">
        <v>0</v>
      </c>
      <c r="BX163" s="143" t="n">
        <v>0</v>
      </c>
      <c r="BY163" s="143" t="n">
        <v>0</v>
      </c>
      <c r="BZ163" s="143" t="n">
        <v>0</v>
      </c>
      <c r="CA163" s="143" t="n">
        <v>0</v>
      </c>
      <c r="CB163" s="143" t="n">
        <v>0</v>
      </c>
      <c r="CC163" s="143" t="n">
        <v>0</v>
      </c>
      <c r="CD163" s="143" t="n">
        <v>0</v>
      </c>
      <c r="CE163" s="143" t="n">
        <v>0</v>
      </c>
      <c r="CF163" s="143" t="n">
        <v>0</v>
      </c>
      <c r="CG163" s="143" t="n">
        <v>0</v>
      </c>
      <c r="CH163" s="143" t="n">
        <v>0</v>
      </c>
      <c r="CI163" s="143" t="n">
        <v>0</v>
      </c>
      <c r="CJ163" s="143" t="n">
        <v>0</v>
      </c>
      <c r="CK163" s="143" t="n">
        <v>0</v>
      </c>
      <c r="CL163" s="143"/>
      <c r="CM163" s="143" t="n">
        <v>0</v>
      </c>
      <c r="CN163" s="143" t="n">
        <v>0</v>
      </c>
      <c r="CO163" s="143" t="n">
        <v>0</v>
      </c>
      <c r="CP163" s="143" t="n">
        <v>0</v>
      </c>
      <c r="CQ163" s="143" t="n">
        <v>0</v>
      </c>
      <c r="CR163" s="143" t="n">
        <v>0</v>
      </c>
      <c r="CS163" s="143" t="n">
        <v>0</v>
      </c>
      <c r="CT163" s="143" t="n">
        <v>0</v>
      </c>
      <c r="CU163" s="143" t="n">
        <v>0</v>
      </c>
      <c r="CV163" s="143" t="n">
        <v>0</v>
      </c>
      <c r="CW163" s="143" t="n">
        <v>0</v>
      </c>
      <c r="CX163" s="143" t="n">
        <v>0</v>
      </c>
      <c r="CY163" s="143" t="n">
        <v>0</v>
      </c>
      <c r="CZ163" s="143" t="n">
        <v>0</v>
      </c>
      <c r="DA163" s="143" t="n">
        <v>0</v>
      </c>
      <c r="DB163" s="143" t="n">
        <v>0</v>
      </c>
      <c r="DC163" s="143" t="n">
        <v>0</v>
      </c>
      <c r="DD163" s="143" t="n">
        <v>0</v>
      </c>
      <c r="DE163" s="143" t="n">
        <v>0</v>
      </c>
      <c r="DF163" s="143" t="n">
        <v>0</v>
      </c>
      <c r="DG163" s="143" t="n">
        <v>0</v>
      </c>
      <c r="DH163" s="143" t="n">
        <v>0</v>
      </c>
      <c r="DI163" s="143" t="n">
        <v>0</v>
      </c>
      <c r="DJ163" s="143" t="n">
        <v>0</v>
      </c>
      <c r="DK163" s="143" t="n">
        <v>0</v>
      </c>
      <c r="DL163" s="143" t="n">
        <v>0</v>
      </c>
      <c r="DM163" s="143" t="n">
        <v>0</v>
      </c>
      <c r="DN163" s="143" t="n">
        <v>0</v>
      </c>
      <c r="DO163" s="143" t="n">
        <v>0</v>
      </c>
      <c r="DP163" s="143"/>
      <c r="DQ163" s="143" t="n">
        <v>0</v>
      </c>
      <c r="DR163" s="143" t="n">
        <v>0</v>
      </c>
      <c r="DS163" s="143" t="n">
        <v>0</v>
      </c>
      <c r="DT163" s="143" t="n">
        <v>0</v>
      </c>
      <c r="DU163" s="143" t="n">
        <v>0</v>
      </c>
      <c r="DV163" s="143" t="n">
        <v>0</v>
      </c>
      <c r="DW163" s="143"/>
      <c r="DX163" s="143" t="n">
        <v>0</v>
      </c>
      <c r="DY163" s="143" t="n">
        <v>0</v>
      </c>
      <c r="DZ163" s="143" t="n">
        <v>0</v>
      </c>
      <c r="EA163" s="143" t="n">
        <v>0</v>
      </c>
      <c r="EB163" s="143" t="n">
        <v>0</v>
      </c>
      <c r="EC163" s="143" t="n">
        <v>0</v>
      </c>
      <c r="ED163" s="143" t="n">
        <v>0</v>
      </c>
      <c r="EE163" s="143" t="n">
        <v>0</v>
      </c>
      <c r="EF163" s="143" t="n">
        <v>0</v>
      </c>
      <c r="EG163" s="143" t="n">
        <v>0</v>
      </c>
      <c r="EH163" s="0"/>
      <c r="EI163" s="109" t="n">
        <f aca="false">ROUND(SUM(F163:EG163),5)</f>
        <v>499.95</v>
      </c>
      <c r="EM163" s="140" t="n">
        <v>0</v>
      </c>
      <c r="EN163" s="140" t="n">
        <v>0</v>
      </c>
      <c r="EO163" s="140" t="n">
        <v>0</v>
      </c>
      <c r="EP163" s="140" t="n">
        <v>0</v>
      </c>
      <c r="EQ163" s="140" t="n">
        <v>0</v>
      </c>
      <c r="ER163" s="140" t="n">
        <v>0</v>
      </c>
      <c r="ES163" s="140" t="n">
        <v>0</v>
      </c>
      <c r="ET163" s="140" t="n">
        <v>0</v>
      </c>
      <c r="EU163" s="140" t="n">
        <v>0</v>
      </c>
      <c r="EV163" s="140" t="n">
        <v>0</v>
      </c>
      <c r="EW163" s="140" t="n">
        <v>0</v>
      </c>
      <c r="EX163" s="140" t="n">
        <v>0</v>
      </c>
      <c r="EY163" s="140" t="n">
        <v>0</v>
      </c>
      <c r="EZ163" s="140" t="n">
        <v>0</v>
      </c>
      <c r="FA163" s="140" t="n">
        <v>0</v>
      </c>
      <c r="FB163" s="140" t="n">
        <v>0</v>
      </c>
      <c r="FC163" s="140" t="n">
        <v>0</v>
      </c>
      <c r="FD163" s="140" t="n">
        <v>0</v>
      </c>
      <c r="FE163" s="140" t="n">
        <v>0</v>
      </c>
      <c r="FF163" s="140" t="n">
        <v>0</v>
      </c>
      <c r="FG163" s="140" t="n">
        <v>0</v>
      </c>
      <c r="FH163" s="140" t="n">
        <v>0</v>
      </c>
      <c r="FI163" s="140" t="n">
        <v>0</v>
      </c>
      <c r="FJ163" s="140" t="n">
        <v>0</v>
      </c>
      <c r="FK163" s="140" t="n">
        <v>0</v>
      </c>
      <c r="FL163" s="140" t="n">
        <v>0</v>
      </c>
      <c r="FM163" s="140" t="n">
        <v>0</v>
      </c>
      <c r="FN163" s="140" t="n">
        <v>0</v>
      </c>
      <c r="FO163" s="140" t="n">
        <v>0</v>
      </c>
      <c r="FP163" s="140" t="n">
        <v>0</v>
      </c>
      <c r="FQ163" s="140" t="n">
        <v>0</v>
      </c>
      <c r="FR163" s="140" t="n">
        <v>0</v>
      </c>
      <c r="FS163" s="140" t="n">
        <v>0</v>
      </c>
      <c r="FT163" s="140" t="n">
        <v>0</v>
      </c>
      <c r="FU163" s="140" t="n">
        <v>0</v>
      </c>
      <c r="FV163" s="140" t="n">
        <v>0</v>
      </c>
      <c r="FW163" s="140" t="n">
        <v>0</v>
      </c>
      <c r="FX163" s="140" t="n">
        <v>0</v>
      </c>
      <c r="FY163" s="140" t="n">
        <v>0</v>
      </c>
      <c r="FZ163" s="140" t="n">
        <v>0</v>
      </c>
      <c r="GA163" s="140" t="n">
        <v>0</v>
      </c>
      <c r="GB163" s="140" t="n">
        <v>0</v>
      </c>
      <c r="GC163" s="140" t="n">
        <v>0</v>
      </c>
      <c r="GD163" s="140" t="n">
        <v>0</v>
      </c>
      <c r="GE163" s="140" t="n">
        <v>0</v>
      </c>
      <c r="GF163" s="140" t="n">
        <v>0</v>
      </c>
      <c r="GG163" s="140" t="n">
        <v>0</v>
      </c>
      <c r="GH163" s="140" t="n">
        <v>0</v>
      </c>
      <c r="GI163" s="140" t="n">
        <v>0</v>
      </c>
      <c r="GJ163" s="140" t="n">
        <v>0</v>
      </c>
      <c r="GK163" s="140" t="n">
        <v>0</v>
      </c>
      <c r="GL163" s="140" t="n">
        <v>0</v>
      </c>
      <c r="GM163" s="140" t="n">
        <v>0</v>
      </c>
      <c r="GN163" s="140" t="n">
        <v>0</v>
      </c>
      <c r="GO163" s="140" t="n">
        <v>0</v>
      </c>
      <c r="GP163" s="140" t="n">
        <v>0</v>
      </c>
      <c r="GQ163" s="140" t="n">
        <v>0</v>
      </c>
      <c r="GR163" s="140" t="n">
        <v>0</v>
      </c>
      <c r="GS163" s="140" t="n">
        <v>0</v>
      </c>
      <c r="GT163" s="140" t="n">
        <v>0</v>
      </c>
      <c r="GU163" s="140" t="n">
        <v>0</v>
      </c>
      <c r="GV163" s="140" t="n">
        <v>0</v>
      </c>
      <c r="GW163" s="140" t="n">
        <v>0</v>
      </c>
      <c r="GX163" s="140" t="n">
        <v>0</v>
      </c>
      <c r="GY163" s="140" t="n">
        <v>0</v>
      </c>
      <c r="GZ163" s="140" t="n">
        <v>0</v>
      </c>
      <c r="HA163" s="140" t="n">
        <v>0</v>
      </c>
      <c r="HB163" s="140" t="n">
        <v>0</v>
      </c>
      <c r="HC163" s="140" t="n">
        <v>0</v>
      </c>
      <c r="HD163" s="140" t="n">
        <v>0</v>
      </c>
      <c r="HE163" s="140" t="n">
        <v>0</v>
      </c>
      <c r="HF163" s="140" t="n">
        <v>0</v>
      </c>
      <c r="HG163" s="140" t="n">
        <v>0</v>
      </c>
      <c r="HH163" s="140" t="n">
        <v>0</v>
      </c>
      <c r="HI163" s="140" t="n">
        <v>0</v>
      </c>
      <c r="HJ163" s="140" t="n">
        <v>0</v>
      </c>
      <c r="HK163" s="140" t="n">
        <v>0</v>
      </c>
      <c r="HL163" s="140" t="n">
        <v>0</v>
      </c>
      <c r="HM163" s="140" t="n">
        <v>0</v>
      </c>
      <c r="HN163" s="140" t="n">
        <v>0</v>
      </c>
      <c r="HO163" s="140" t="n">
        <v>0</v>
      </c>
      <c r="HP163" s="140" t="n">
        <v>0</v>
      </c>
      <c r="HQ163" s="140" t="n">
        <v>0</v>
      </c>
      <c r="HR163" s="140" t="n">
        <v>0</v>
      </c>
      <c r="HS163" s="140" t="n">
        <v>0</v>
      </c>
      <c r="HT163" s="140" t="n">
        <v>0</v>
      </c>
      <c r="HU163" s="140" t="n">
        <v>0</v>
      </c>
      <c r="HV163" s="140" t="n">
        <v>0</v>
      </c>
      <c r="HW163" s="140" t="n">
        <v>0</v>
      </c>
      <c r="HX163" s="140" t="n">
        <v>0</v>
      </c>
      <c r="HY163" s="140" t="n">
        <v>0</v>
      </c>
      <c r="HZ163" s="140" t="n">
        <v>0</v>
      </c>
      <c r="IA163" s="140" t="n">
        <v>0</v>
      </c>
      <c r="IB163" s="140" t="n">
        <v>0</v>
      </c>
      <c r="IC163" s="140" t="n">
        <v>0</v>
      </c>
      <c r="ID163" s="140" t="n">
        <v>0</v>
      </c>
      <c r="IE163" s="140" t="n">
        <v>0</v>
      </c>
      <c r="IF163" s="140" t="n">
        <v>0</v>
      </c>
      <c r="IG163" s="140" t="n">
        <v>0</v>
      </c>
      <c r="IH163" s="140" t="n">
        <v>0</v>
      </c>
      <c r="II163" s="140" t="n">
        <v>0</v>
      </c>
      <c r="IJ163" s="140" t="n">
        <v>0</v>
      </c>
      <c r="IK163" s="140" t="n">
        <v>0</v>
      </c>
      <c r="IL163" s="140" t="n">
        <v>0</v>
      </c>
      <c r="IM163" s="140" t="n">
        <v>0</v>
      </c>
      <c r="IN163" s="140" t="n">
        <v>0</v>
      </c>
      <c r="IO163" s="140" t="n">
        <v>0</v>
      </c>
      <c r="IP163" s="140" t="n">
        <v>0</v>
      </c>
      <c r="IQ163" s="140" t="n">
        <v>0</v>
      </c>
      <c r="IR163" s="140" t="n">
        <v>0</v>
      </c>
      <c r="IS163" s="140" t="n">
        <v>0</v>
      </c>
      <c r="IT163" s="140" t="n">
        <v>0</v>
      </c>
      <c r="IU163" s="140" t="n">
        <v>0</v>
      </c>
      <c r="IV163" s="140" t="n">
        <v>0</v>
      </c>
      <c r="IW163" s="140" t="n">
        <v>0</v>
      </c>
      <c r="IX163" s="140" t="n">
        <v>0</v>
      </c>
      <c r="IY163" s="140" t="n">
        <v>0</v>
      </c>
      <c r="IZ163" s="140" t="n">
        <v>0</v>
      </c>
      <c r="JA163" s="140" t="n">
        <v>0</v>
      </c>
      <c r="JB163" s="140" t="n">
        <v>0</v>
      </c>
      <c r="JC163" s="140" t="n">
        <v>0</v>
      </c>
      <c r="JD163" s="140" t="n">
        <v>0</v>
      </c>
      <c r="JE163" s="140" t="n">
        <v>0</v>
      </c>
      <c r="JF163" s="140" t="n">
        <v>0</v>
      </c>
      <c r="JG163" s="140" t="n">
        <v>0</v>
      </c>
      <c r="JH163" s="140" t="n">
        <v>0</v>
      </c>
      <c r="JI163" s="140" t="n">
        <v>0</v>
      </c>
      <c r="JJ163" s="140" t="n">
        <v>0</v>
      </c>
      <c r="JK163" s="140" t="n">
        <v>0</v>
      </c>
      <c r="JL163" s="140" t="n">
        <v>0</v>
      </c>
      <c r="JM163" s="140" t="n">
        <v>0</v>
      </c>
      <c r="JN163" s="140" t="n">
        <v>0</v>
      </c>
      <c r="JO163" s="140" t="n">
        <v>0</v>
      </c>
      <c r="JP163" s="140" t="n">
        <v>0</v>
      </c>
    </row>
    <row r="164" customFormat="false" ht="14.9" hidden="false" customHeight="false" outlineLevel="0" collapsed="false">
      <c r="A164" s="76"/>
      <c r="B164" s="76"/>
      <c r="C164" s="76"/>
      <c r="D164" s="76"/>
      <c r="E164" s="76" t="s">
        <v>197</v>
      </c>
      <c r="F164" s="142" t="n">
        <v>0</v>
      </c>
      <c r="G164" s="142" t="n">
        <v>0</v>
      </c>
      <c r="H164" s="142" t="n">
        <v>0</v>
      </c>
      <c r="I164" s="142" t="n">
        <v>0</v>
      </c>
      <c r="J164" s="142" t="n">
        <v>0</v>
      </c>
      <c r="K164" s="142" t="n">
        <v>0</v>
      </c>
      <c r="L164" s="142" t="n">
        <v>0</v>
      </c>
      <c r="M164" s="142" t="n">
        <v>0</v>
      </c>
      <c r="N164" s="142" t="n">
        <v>0</v>
      </c>
      <c r="O164" s="142" t="n">
        <v>0</v>
      </c>
      <c r="P164" s="142" t="n">
        <v>0</v>
      </c>
      <c r="Q164" s="142" t="n">
        <v>0</v>
      </c>
      <c r="R164" s="142" t="n">
        <v>0</v>
      </c>
      <c r="S164" s="142" t="n">
        <v>0</v>
      </c>
      <c r="T164" s="142" t="n">
        <v>0</v>
      </c>
      <c r="U164" s="142" t="n">
        <v>0</v>
      </c>
      <c r="V164" s="142" t="n">
        <v>0</v>
      </c>
      <c r="W164" s="142" t="n">
        <v>0</v>
      </c>
      <c r="X164" s="142" t="n">
        <v>0</v>
      </c>
      <c r="Y164" s="142" t="n">
        <v>0</v>
      </c>
      <c r="Z164" s="142" t="n">
        <v>0</v>
      </c>
      <c r="AA164" s="142" t="n">
        <v>0</v>
      </c>
      <c r="AB164" s="142" t="n">
        <v>0</v>
      </c>
      <c r="AC164" s="142" t="n">
        <v>0</v>
      </c>
      <c r="AD164" s="142" t="n">
        <v>0</v>
      </c>
      <c r="AE164" s="142" t="n">
        <v>0</v>
      </c>
      <c r="AF164" s="142" t="n">
        <v>0</v>
      </c>
      <c r="AG164" s="142" t="n">
        <v>0</v>
      </c>
      <c r="AH164" s="142" t="n">
        <v>0</v>
      </c>
      <c r="AI164" s="142" t="n">
        <v>0</v>
      </c>
      <c r="AJ164" s="142" t="n">
        <v>0</v>
      </c>
      <c r="AK164" s="142" t="n">
        <v>0</v>
      </c>
      <c r="AL164" s="142" t="n">
        <v>0</v>
      </c>
      <c r="AM164" s="142" t="n">
        <v>0</v>
      </c>
      <c r="AN164" s="142" t="n">
        <v>0</v>
      </c>
      <c r="AO164" s="142" t="n">
        <v>0</v>
      </c>
      <c r="AP164" s="142" t="n">
        <v>0</v>
      </c>
      <c r="AQ164" s="142" t="n">
        <v>0</v>
      </c>
      <c r="AR164" s="142" t="n">
        <v>0</v>
      </c>
      <c r="AS164" s="142" t="n">
        <v>0</v>
      </c>
      <c r="AT164" s="142" t="n">
        <v>0</v>
      </c>
      <c r="AU164" s="142" t="n">
        <v>0</v>
      </c>
      <c r="AV164" s="142" t="n">
        <v>0</v>
      </c>
      <c r="AW164" s="142" t="n">
        <v>0</v>
      </c>
      <c r="AX164" s="142" t="n">
        <v>0</v>
      </c>
      <c r="AY164" s="142" t="n">
        <v>0</v>
      </c>
      <c r="AZ164" s="142" t="n">
        <v>0</v>
      </c>
      <c r="BA164" s="142" t="n">
        <v>0</v>
      </c>
      <c r="BB164" s="142" t="n">
        <v>0</v>
      </c>
      <c r="BC164" s="142" t="n">
        <v>0</v>
      </c>
      <c r="BD164" s="142" t="n">
        <v>0</v>
      </c>
      <c r="BE164" s="142" t="n">
        <v>0</v>
      </c>
      <c r="BF164" s="142" t="n">
        <v>0</v>
      </c>
      <c r="BG164" s="142" t="n">
        <v>0</v>
      </c>
      <c r="BH164" s="142" t="n">
        <v>0</v>
      </c>
      <c r="BI164" s="142" t="n">
        <v>0</v>
      </c>
      <c r="BJ164" s="142" t="n">
        <v>0</v>
      </c>
      <c r="BK164" s="142" t="n">
        <v>0</v>
      </c>
      <c r="BL164" s="142" t="n">
        <v>0</v>
      </c>
      <c r="BM164" s="142" t="n">
        <v>0</v>
      </c>
      <c r="BN164" s="142" t="n">
        <v>0</v>
      </c>
      <c r="BO164" s="142" t="n">
        <v>0</v>
      </c>
      <c r="BP164" s="142" t="n">
        <v>0</v>
      </c>
      <c r="BQ164" s="142" t="n">
        <v>0</v>
      </c>
      <c r="BR164" s="142" t="n">
        <v>0</v>
      </c>
      <c r="BS164" s="142" t="n">
        <v>0</v>
      </c>
      <c r="BT164" s="142" t="n">
        <v>0</v>
      </c>
      <c r="BU164" s="142" t="n">
        <v>0</v>
      </c>
      <c r="BV164" s="142" t="n">
        <v>0</v>
      </c>
      <c r="BW164" s="142" t="n">
        <v>0</v>
      </c>
      <c r="BX164" s="142" t="n">
        <v>0</v>
      </c>
      <c r="BY164" s="142" t="n">
        <v>0</v>
      </c>
      <c r="BZ164" s="142" t="n">
        <v>0</v>
      </c>
      <c r="CA164" s="142" t="n">
        <v>0</v>
      </c>
      <c r="CB164" s="142" t="n">
        <v>0</v>
      </c>
      <c r="CC164" s="142" t="n">
        <v>0</v>
      </c>
      <c r="CD164" s="142" t="n">
        <v>0</v>
      </c>
      <c r="CE164" s="142" t="n">
        <v>0</v>
      </c>
      <c r="CF164" s="142" t="n">
        <v>0</v>
      </c>
      <c r="CG164" s="142" t="n">
        <v>0</v>
      </c>
      <c r="CH164" s="142" t="n">
        <v>0</v>
      </c>
      <c r="CI164" s="142" t="n">
        <v>0</v>
      </c>
      <c r="CJ164" s="142" t="n">
        <v>0</v>
      </c>
      <c r="CK164" s="142" t="n">
        <v>0</v>
      </c>
      <c r="CL164" s="142" t="n">
        <v>0</v>
      </c>
      <c r="CM164" s="142" t="n">
        <v>0</v>
      </c>
      <c r="CN164" s="142" t="n">
        <v>0</v>
      </c>
      <c r="CO164" s="142" t="n">
        <v>0</v>
      </c>
      <c r="CP164" s="142" t="n">
        <v>0</v>
      </c>
      <c r="CQ164" s="142" t="n">
        <v>0</v>
      </c>
      <c r="CR164" s="142" t="n">
        <v>0</v>
      </c>
      <c r="CS164" s="142" t="n">
        <v>0</v>
      </c>
      <c r="CT164" s="142" t="n">
        <v>0</v>
      </c>
      <c r="CU164" s="142" t="n">
        <v>0</v>
      </c>
      <c r="CV164" s="142" t="n">
        <v>0</v>
      </c>
      <c r="CW164" s="142" t="n">
        <v>0</v>
      </c>
      <c r="CX164" s="142" t="n">
        <v>0</v>
      </c>
      <c r="CY164" s="142" t="n">
        <v>0</v>
      </c>
      <c r="CZ164" s="142" t="n">
        <v>0</v>
      </c>
      <c r="DA164" s="142" t="n">
        <v>0</v>
      </c>
      <c r="DB164" s="142" t="n">
        <v>0</v>
      </c>
      <c r="DC164" s="142" t="n">
        <v>0</v>
      </c>
      <c r="DD164" s="142" t="n">
        <v>0</v>
      </c>
      <c r="DE164" s="142" t="n">
        <v>0</v>
      </c>
      <c r="DF164" s="142" t="n">
        <v>0</v>
      </c>
      <c r="DG164" s="142" t="n">
        <v>0</v>
      </c>
      <c r="DH164" s="142" t="n">
        <v>0</v>
      </c>
      <c r="DI164" s="142" t="n">
        <v>0</v>
      </c>
      <c r="DJ164" s="142" t="n">
        <v>0</v>
      </c>
      <c r="DK164" s="142" t="n">
        <v>0</v>
      </c>
      <c r="DL164" s="142" t="n">
        <v>0</v>
      </c>
      <c r="DM164" s="142" t="n">
        <v>0</v>
      </c>
      <c r="DN164" s="142" t="n">
        <v>0</v>
      </c>
      <c r="DO164" s="142" t="n">
        <v>0</v>
      </c>
      <c r="DP164" s="142" t="n">
        <v>0</v>
      </c>
      <c r="DQ164" s="142" t="n">
        <v>0</v>
      </c>
      <c r="DR164" s="142" t="n">
        <v>0</v>
      </c>
      <c r="DS164" s="142" t="n">
        <v>0</v>
      </c>
      <c r="DT164" s="142" t="n">
        <v>0</v>
      </c>
      <c r="DU164" s="142" t="n">
        <v>0</v>
      </c>
      <c r="DV164" s="142" t="n">
        <v>0</v>
      </c>
      <c r="DW164" s="142" t="n">
        <v>0</v>
      </c>
      <c r="DX164" s="142" t="n">
        <v>0</v>
      </c>
      <c r="DY164" s="142" t="n">
        <v>0</v>
      </c>
      <c r="DZ164" s="142" t="n">
        <v>0</v>
      </c>
      <c r="EA164" s="142" t="n">
        <v>0</v>
      </c>
      <c r="EB164" s="142" t="n">
        <v>0</v>
      </c>
      <c r="EC164" s="142" t="n">
        <v>0</v>
      </c>
      <c r="ED164" s="142" t="n">
        <v>0</v>
      </c>
      <c r="EE164" s="142" t="n">
        <v>0</v>
      </c>
      <c r="EF164" s="142" t="n">
        <v>0</v>
      </c>
      <c r="EG164" s="142" t="n">
        <v>0</v>
      </c>
      <c r="EH164" s="0"/>
      <c r="EI164" s="113" t="n">
        <f aca="false">ROUND(SUM(F164:EG164),5)</f>
        <v>0</v>
      </c>
      <c r="EM164" s="140" t="n">
        <v>0</v>
      </c>
      <c r="EN164" s="140" t="n">
        <v>0</v>
      </c>
      <c r="EO164" s="140" t="n">
        <v>0</v>
      </c>
      <c r="EP164" s="140" t="n">
        <v>0</v>
      </c>
      <c r="EQ164" s="140" t="n">
        <v>0</v>
      </c>
      <c r="ER164" s="140" t="n">
        <v>0</v>
      </c>
      <c r="ES164" s="140" t="n">
        <v>0</v>
      </c>
      <c r="ET164" s="140" t="n">
        <v>0</v>
      </c>
      <c r="EU164" s="140" t="n">
        <v>0</v>
      </c>
      <c r="EV164" s="140" t="n">
        <v>0</v>
      </c>
      <c r="EW164" s="140" t="n">
        <v>0</v>
      </c>
      <c r="EX164" s="140" t="n">
        <v>0</v>
      </c>
      <c r="EY164" s="140" t="n">
        <v>0</v>
      </c>
      <c r="EZ164" s="140" t="n">
        <v>0</v>
      </c>
      <c r="FA164" s="140" t="n">
        <v>0</v>
      </c>
      <c r="FB164" s="140" t="n">
        <v>0</v>
      </c>
      <c r="FC164" s="140" t="n">
        <v>0</v>
      </c>
      <c r="FD164" s="140" t="n">
        <v>0</v>
      </c>
      <c r="FE164" s="140" t="n">
        <v>0</v>
      </c>
      <c r="FF164" s="140" t="n">
        <v>0</v>
      </c>
      <c r="FG164" s="140" t="n">
        <v>0</v>
      </c>
      <c r="FH164" s="140" t="n">
        <v>0</v>
      </c>
      <c r="FI164" s="140" t="n">
        <v>0</v>
      </c>
      <c r="FJ164" s="140" t="n">
        <v>0</v>
      </c>
      <c r="FK164" s="140" t="n">
        <v>0</v>
      </c>
      <c r="FL164" s="140" t="n">
        <v>0</v>
      </c>
      <c r="FM164" s="140" t="n">
        <v>0</v>
      </c>
      <c r="FN164" s="140" t="n">
        <v>0</v>
      </c>
      <c r="FO164" s="140" t="n">
        <v>0</v>
      </c>
      <c r="FP164" s="140" t="n">
        <v>0</v>
      </c>
      <c r="FQ164" s="140" t="n">
        <v>0</v>
      </c>
      <c r="FR164" s="140" t="n">
        <v>0</v>
      </c>
      <c r="FS164" s="140" t="n">
        <v>0</v>
      </c>
      <c r="FT164" s="140" t="n">
        <v>0</v>
      </c>
      <c r="FU164" s="140" t="n">
        <v>0</v>
      </c>
      <c r="FV164" s="140" t="n">
        <v>0</v>
      </c>
      <c r="FW164" s="140" t="n">
        <v>0</v>
      </c>
      <c r="FX164" s="140" t="n">
        <v>0</v>
      </c>
      <c r="FY164" s="140" t="n">
        <v>0</v>
      </c>
      <c r="FZ164" s="140" t="n">
        <v>0</v>
      </c>
      <c r="GA164" s="140" t="n">
        <v>0</v>
      </c>
      <c r="GB164" s="140" t="n">
        <v>0</v>
      </c>
      <c r="GC164" s="140" t="n">
        <v>0</v>
      </c>
      <c r="GD164" s="140" t="n">
        <v>0</v>
      </c>
      <c r="GE164" s="140" t="n">
        <v>0</v>
      </c>
      <c r="GF164" s="140" t="n">
        <v>0</v>
      </c>
      <c r="GG164" s="140" t="n">
        <v>0</v>
      </c>
      <c r="GH164" s="140" t="n">
        <v>0</v>
      </c>
      <c r="GI164" s="140" t="n">
        <v>0</v>
      </c>
      <c r="GJ164" s="140" t="n">
        <v>0</v>
      </c>
      <c r="GK164" s="140" t="n">
        <v>0</v>
      </c>
      <c r="GL164" s="140" t="n">
        <v>0</v>
      </c>
      <c r="GM164" s="140" t="n">
        <v>0</v>
      </c>
      <c r="GN164" s="140" t="n">
        <v>0</v>
      </c>
      <c r="GO164" s="140" t="n">
        <v>0</v>
      </c>
      <c r="GP164" s="140" t="n">
        <v>0</v>
      </c>
      <c r="GQ164" s="140" t="n">
        <v>0</v>
      </c>
      <c r="GR164" s="140" t="n">
        <v>0</v>
      </c>
      <c r="GS164" s="140" t="n">
        <v>0</v>
      </c>
      <c r="GT164" s="140" t="n">
        <v>0</v>
      </c>
      <c r="GU164" s="140" t="n">
        <v>0</v>
      </c>
      <c r="GV164" s="140" t="n">
        <v>0</v>
      </c>
      <c r="GW164" s="140" t="n">
        <v>0</v>
      </c>
      <c r="GX164" s="140" t="n">
        <v>0</v>
      </c>
      <c r="GY164" s="140" t="n">
        <v>0</v>
      </c>
      <c r="GZ164" s="140" t="n">
        <v>0</v>
      </c>
      <c r="HA164" s="140" t="n">
        <v>0</v>
      </c>
      <c r="HB164" s="140" t="n">
        <v>0</v>
      </c>
      <c r="HC164" s="140" t="n">
        <v>0</v>
      </c>
      <c r="HD164" s="140" t="n">
        <v>0</v>
      </c>
      <c r="HE164" s="140" t="n">
        <v>0</v>
      </c>
      <c r="HF164" s="140" t="n">
        <v>0</v>
      </c>
      <c r="HG164" s="140" t="n">
        <v>0</v>
      </c>
      <c r="HH164" s="140" t="n">
        <v>0</v>
      </c>
      <c r="HI164" s="140" t="n">
        <v>0</v>
      </c>
      <c r="HJ164" s="140" t="n">
        <v>0</v>
      </c>
      <c r="HK164" s="140" t="n">
        <v>0</v>
      </c>
      <c r="HL164" s="140" t="n">
        <v>0</v>
      </c>
      <c r="HM164" s="140" t="n">
        <v>0</v>
      </c>
      <c r="HN164" s="140" t="n">
        <v>0</v>
      </c>
      <c r="HO164" s="140" t="n">
        <v>0</v>
      </c>
      <c r="HP164" s="140" t="n">
        <v>0</v>
      </c>
      <c r="HQ164" s="140" t="n">
        <v>0</v>
      </c>
      <c r="HR164" s="140" t="n">
        <v>0</v>
      </c>
      <c r="HS164" s="140" t="n">
        <v>0</v>
      </c>
      <c r="HT164" s="140" t="n">
        <v>0</v>
      </c>
      <c r="HU164" s="140" t="n">
        <v>0</v>
      </c>
      <c r="HV164" s="140" t="n">
        <v>0</v>
      </c>
      <c r="HW164" s="140" t="n">
        <v>0</v>
      </c>
      <c r="HX164" s="140" t="n">
        <v>0</v>
      </c>
      <c r="HY164" s="140" t="n">
        <v>0</v>
      </c>
      <c r="HZ164" s="140" t="n">
        <v>0</v>
      </c>
      <c r="IA164" s="140" t="n">
        <v>0</v>
      </c>
      <c r="IB164" s="140" t="n">
        <v>0</v>
      </c>
      <c r="IC164" s="140" t="n">
        <v>0</v>
      </c>
      <c r="ID164" s="140" t="n">
        <v>0</v>
      </c>
      <c r="IE164" s="140" t="n">
        <v>0</v>
      </c>
      <c r="IF164" s="140" t="n">
        <v>0</v>
      </c>
      <c r="IG164" s="140" t="n">
        <v>0</v>
      </c>
      <c r="IH164" s="140" t="n">
        <v>0</v>
      </c>
      <c r="II164" s="140" t="n">
        <v>0</v>
      </c>
      <c r="IJ164" s="140" t="n">
        <v>0</v>
      </c>
      <c r="IK164" s="140" t="n">
        <v>0</v>
      </c>
      <c r="IL164" s="140" t="n">
        <v>0</v>
      </c>
      <c r="IM164" s="140" t="n">
        <v>0</v>
      </c>
      <c r="IN164" s="140" t="n">
        <v>0</v>
      </c>
      <c r="IO164" s="140" t="n">
        <v>0</v>
      </c>
      <c r="IP164" s="140" t="n">
        <v>0</v>
      </c>
      <c r="IQ164" s="140" t="n">
        <v>0</v>
      </c>
      <c r="IR164" s="140" t="n">
        <v>0</v>
      </c>
      <c r="IS164" s="140" t="n">
        <v>0</v>
      </c>
      <c r="IT164" s="140" t="n">
        <v>0</v>
      </c>
      <c r="IU164" s="140" t="n">
        <v>0</v>
      </c>
      <c r="IV164" s="140" t="n">
        <v>0</v>
      </c>
      <c r="IW164" s="140" t="n">
        <v>0</v>
      </c>
      <c r="IX164" s="140" t="n">
        <v>0</v>
      </c>
      <c r="IY164" s="140" t="n">
        <v>0</v>
      </c>
      <c r="IZ164" s="140" t="n">
        <v>0</v>
      </c>
      <c r="JA164" s="140" t="n">
        <v>0</v>
      </c>
      <c r="JB164" s="140" t="n">
        <v>0</v>
      </c>
      <c r="JC164" s="140" t="n">
        <v>0</v>
      </c>
      <c r="JD164" s="140" t="n">
        <v>0</v>
      </c>
      <c r="JE164" s="140" t="n">
        <v>0</v>
      </c>
      <c r="JF164" s="140" t="n">
        <v>0</v>
      </c>
      <c r="JG164" s="140" t="n">
        <v>0</v>
      </c>
      <c r="JH164" s="140" t="n">
        <v>0</v>
      </c>
      <c r="JI164" s="140" t="n">
        <v>0</v>
      </c>
      <c r="JJ164" s="140" t="n">
        <v>0</v>
      </c>
      <c r="JK164" s="140" t="n">
        <v>0</v>
      </c>
      <c r="JL164" s="140" t="n">
        <v>0</v>
      </c>
      <c r="JM164" s="140" t="n">
        <v>0</v>
      </c>
      <c r="JN164" s="140" t="n">
        <v>0</v>
      </c>
      <c r="JO164" s="140" t="n">
        <v>0</v>
      </c>
      <c r="JP164" s="140" t="n">
        <v>0</v>
      </c>
    </row>
    <row r="165" customFormat="false" ht="14.9" hidden="false" customHeight="false" outlineLevel="0" collapsed="false">
      <c r="A165" s="76"/>
      <c r="B165" s="76"/>
      <c r="C165" s="76"/>
      <c r="D165" s="76" t="s">
        <v>198</v>
      </c>
      <c r="E165" s="76"/>
      <c r="F165" s="141" t="n">
        <f aca="false">SUM(F156:F164)</f>
        <v>1833.14485475</v>
      </c>
      <c r="G165" s="141" t="n">
        <f aca="false">SUM(G156:G164)</f>
        <v>3019.77879575</v>
      </c>
      <c r="H165" s="141" t="n">
        <f aca="false">SUM(H156:H164)</f>
        <v>44866.312375</v>
      </c>
      <c r="I165" s="141" t="n">
        <f aca="false">SUM(I156:I164)</f>
        <v>490.2018885</v>
      </c>
      <c r="J165" s="141" t="n">
        <f aca="false">SUM(J156:J164)</f>
        <v>11836.132</v>
      </c>
      <c r="K165" s="141" t="n">
        <f aca="false">SUM(K156:K164)</f>
        <v>7049.306425</v>
      </c>
      <c r="L165" s="141" t="n">
        <f aca="false">SUM(L156:L164)</f>
        <v>678.40075</v>
      </c>
      <c r="M165" s="141" t="n">
        <f aca="false">SUM(M156:M164)</f>
        <v>691.10725</v>
      </c>
      <c r="N165" s="141" t="n">
        <f aca="false">SUM(N156:N164)</f>
        <v>7539.4851865</v>
      </c>
      <c r="O165" s="141" t="n">
        <f aca="false">SUM(O156:O164)</f>
        <v>35630.47675</v>
      </c>
      <c r="P165" s="141" t="n">
        <f aca="false">SUM(P156:P164)</f>
        <v>887.13056</v>
      </c>
      <c r="Q165" s="141" t="n">
        <f aca="false">SUM(Q156:Q164)</f>
        <v>4971.694157</v>
      </c>
      <c r="R165" s="141" t="n">
        <f aca="false">SUM(R156:R164)</f>
        <v>498.8125</v>
      </c>
      <c r="S165" s="141" t="n">
        <f aca="false">SUM(S156:S164)</f>
        <v>493.4991225</v>
      </c>
      <c r="T165" s="141" t="n">
        <f aca="false">SUM(T156:T164)</f>
        <v>0</v>
      </c>
      <c r="U165" s="141" t="n">
        <f aca="false">SUM(U156:U164)</f>
        <v>10288.74853225</v>
      </c>
      <c r="V165" s="141" t="n">
        <f aca="false">SUM(V156:V164)</f>
        <v>2860</v>
      </c>
      <c r="W165" s="141" t="n">
        <f aca="false">SUM(W156:W164)</f>
        <v>25691.79441125</v>
      </c>
      <c r="X165" s="141" t="n">
        <f aca="false">SUM(X156:X164)</f>
        <v>1403.83</v>
      </c>
      <c r="Y165" s="141" t="n">
        <f aca="false">SUM(Y156:Y164)</f>
        <v>2E-005</v>
      </c>
      <c r="Z165" s="141" t="n">
        <f aca="false">SUM(Z156:Z164)</f>
        <v>1215.85082575</v>
      </c>
      <c r="AA165" s="141" t="n">
        <f aca="false">SUM(AA156:AA164)</f>
        <v>11535.900875</v>
      </c>
      <c r="AB165" s="141" t="n">
        <f aca="false">SUM(AB156:AB164)</f>
        <v>695.59</v>
      </c>
      <c r="AC165" s="141" t="n">
        <f aca="false">SUM(AC156:AC164)</f>
        <v>481.625</v>
      </c>
      <c r="AD165" s="141" t="n">
        <f aca="false">SUM(AD156:AD164)</f>
        <v>4219.0177445</v>
      </c>
      <c r="AE165" s="141" t="n">
        <f aca="false">SUM(AE156:AE164)</f>
        <v>627.24675</v>
      </c>
      <c r="AF165" s="141" t="n">
        <f aca="false">SUM(AF156:AF164)</f>
        <v>1457.98875</v>
      </c>
      <c r="AG165" s="141" t="n">
        <f aca="false">SUM(AG156:AG164)</f>
        <v>1621.982005</v>
      </c>
      <c r="AH165" s="141" t="n">
        <f aca="false">SUM(AH156:AH164)</f>
        <v>1534.56654375</v>
      </c>
      <c r="AI165" s="141" t="n">
        <f aca="false">SUM(AI156:AI164)</f>
        <v>786.2445</v>
      </c>
      <c r="AJ165" s="141" t="n">
        <f aca="false">SUM(AJ156:AJ164)</f>
        <v>1313.475</v>
      </c>
      <c r="AK165" s="141" t="n">
        <f aca="false">SUM(AK156:AK164)</f>
        <v>517.00349375</v>
      </c>
      <c r="AL165" s="141" t="n">
        <f aca="false">SUM(AL156:AL164)</f>
        <v>2740</v>
      </c>
      <c r="AM165" s="141" t="n">
        <f aca="false">SUM(AM156:AM164)</f>
        <v>897.799875</v>
      </c>
      <c r="AN165" s="141" t="n">
        <f aca="false">SUM(AN156:AN164)</f>
        <v>836.925</v>
      </c>
      <c r="AO165" s="141" t="n">
        <f aca="false">SUM(AO156:AO164)</f>
        <v>768.991525</v>
      </c>
      <c r="AP165" s="141" t="n">
        <f aca="false">SUM(AP156:AP164)</f>
        <v>13805</v>
      </c>
      <c r="AQ165" s="141" t="n">
        <f aca="false">SUM(AQ156:AQ164)</f>
        <v>709.6947</v>
      </c>
      <c r="AR165" s="141" t="n">
        <f aca="false">SUM(AR156:AR164)</f>
        <v>1123.35875</v>
      </c>
      <c r="AS165" s="141" t="n">
        <f aca="false">SUM(AS156:AS164)</f>
        <v>514.25033025</v>
      </c>
      <c r="AT165" s="141" t="n">
        <f aca="false">SUM(AT156:AT164)</f>
        <v>855.48470325</v>
      </c>
      <c r="AU165" s="141" t="n">
        <f aca="false">SUM(AU156:AU164)</f>
        <v>909.9</v>
      </c>
      <c r="AV165" s="141" t="n">
        <f aca="false">SUM(AV156:AV164)</f>
        <v>2647.130736</v>
      </c>
      <c r="AW165" s="141" t="n">
        <f aca="false">SUM(AW156:AW164)</f>
        <v>636.498243</v>
      </c>
      <c r="AX165" s="141" t="n">
        <f aca="false">SUM(AX156:AX164)</f>
        <v>435.0875</v>
      </c>
      <c r="AY165" s="141" t="n">
        <f aca="false">SUM(AY156:AY164)</f>
        <v>597.49553125</v>
      </c>
      <c r="AZ165" s="141" t="n">
        <f aca="false">SUM(AZ156:AZ164)</f>
        <v>886.6750005</v>
      </c>
      <c r="BA165" s="141" t="n">
        <f aca="false">SUM(BA156:BA164)</f>
        <v>972.1525</v>
      </c>
      <c r="BB165" s="141" t="n">
        <f aca="false">SUM(BB156:BB164)</f>
        <v>25826.493764</v>
      </c>
      <c r="BC165" s="141" t="n">
        <f aca="false">SUM(BC156:BC164)</f>
        <v>697.88634375</v>
      </c>
      <c r="BD165" s="141" t="n">
        <f aca="false">SUM(BD156:BD164)</f>
        <v>761.546875</v>
      </c>
      <c r="BE165" s="141" t="n">
        <f aca="false">SUM(BE156:BE164)</f>
        <v>2339.672789</v>
      </c>
      <c r="BF165" s="141" t="n">
        <f aca="false">SUM(BF156:BF164)</f>
        <v>19279.71103925</v>
      </c>
      <c r="BG165" s="141" t="n">
        <f aca="false">SUM(BG156:BG164)</f>
        <v>12865.8108235</v>
      </c>
      <c r="BH165" s="141" t="n">
        <f aca="false">SUM(BH156:BH164)</f>
        <v>850.0105</v>
      </c>
      <c r="BI165" s="141" t="n">
        <f aca="false">SUM(BI156:BI164)</f>
        <v>803.972625</v>
      </c>
      <c r="BJ165" s="141" t="n">
        <f aca="false">SUM(BJ156:BJ164)</f>
        <v>1304.9875</v>
      </c>
      <c r="BK165" s="141" t="n">
        <f aca="false">SUM(BK156:BK164)</f>
        <v>574.4375</v>
      </c>
      <c r="BL165" s="141" t="n">
        <f aca="false">SUM(BL156:BL164)</f>
        <v>561.50450675</v>
      </c>
      <c r="BM165" s="141" t="n">
        <f aca="false">SUM(BM156:BM164)</f>
        <v>1297.12102</v>
      </c>
      <c r="BN165" s="141" t="n">
        <f aca="false">SUM(BN156:BN164)</f>
        <v>14538.6377075</v>
      </c>
      <c r="BO165" s="141" t="n">
        <f aca="false">SUM(BO156:BO164)</f>
        <v>2821.46414275</v>
      </c>
      <c r="BP165" s="141" t="n">
        <f aca="false">SUM(BP156:BP164)</f>
        <v>8456.015265</v>
      </c>
      <c r="BQ165" s="141" t="n">
        <f aca="false">SUM(BQ156:BQ164)</f>
        <v>437.4381615</v>
      </c>
      <c r="BR165" s="141" t="n">
        <f aca="false">SUM(BR156:BR164)</f>
        <v>799.00218875</v>
      </c>
      <c r="BS165" s="141" t="n">
        <f aca="false">SUM(BS156:BS164)</f>
        <v>489.74882425</v>
      </c>
      <c r="BT165" s="141" t="n">
        <f aca="false">SUM(BT156:BT164)</f>
        <v>4305.093225</v>
      </c>
      <c r="BU165" s="141" t="n">
        <f aca="false">SUM(BU156:BU164)</f>
        <v>732.81875</v>
      </c>
      <c r="BV165" s="141" t="n">
        <f aca="false">SUM(BV156:BV164)</f>
        <v>668.749</v>
      </c>
      <c r="BW165" s="141" t="n">
        <f aca="false">SUM(BW156:BW164)</f>
        <v>6272.4114375</v>
      </c>
      <c r="BX165" s="141" t="n">
        <f aca="false">SUM(BX156:BX164)</f>
        <v>1178.710425</v>
      </c>
      <c r="BY165" s="141" t="n">
        <f aca="false">SUM(BY156:BY164)</f>
        <v>475.7515435</v>
      </c>
      <c r="BZ165" s="141" t="n">
        <f aca="false">SUM(BZ156:BZ164)</f>
        <v>2095.039875</v>
      </c>
      <c r="CA165" s="141" t="n">
        <f aca="false">SUM(CA156:CA164)</f>
        <v>20983.39406925</v>
      </c>
      <c r="CB165" s="141" t="n">
        <f aca="false">SUM(CB156:CB164)</f>
        <v>1146.86215125</v>
      </c>
      <c r="CC165" s="141" t="n">
        <f aca="false">SUM(CC156:CC164)</f>
        <v>7901.9375</v>
      </c>
      <c r="CD165" s="141" t="n">
        <f aca="false">SUM(CD156:CD164)</f>
        <v>684.358225</v>
      </c>
      <c r="CE165" s="141" t="n">
        <f aca="false">SUM(CE156:CE164)</f>
        <v>38041.81198</v>
      </c>
      <c r="CF165" s="141" t="n">
        <f aca="false">SUM(CF156:CF164)</f>
        <v>805.36067925</v>
      </c>
      <c r="CG165" s="141" t="n">
        <f aca="false">SUM(CG156:CG164)</f>
        <v>3892.7896875</v>
      </c>
      <c r="CH165" s="141" t="n">
        <f aca="false">SUM(CH156:CH164)</f>
        <v>1360.2225</v>
      </c>
      <c r="CI165" s="141" t="n">
        <f aca="false">SUM(CI156:CI164)</f>
        <v>26582.722501</v>
      </c>
      <c r="CJ165" s="141" t="n">
        <f aca="false">SUM(CJ156:CJ164)</f>
        <v>14226.5302075</v>
      </c>
      <c r="CK165" s="141" t="n">
        <f aca="false">SUM(CK156:CK164)</f>
        <v>12296.21625</v>
      </c>
      <c r="CL165" s="141" t="n">
        <f aca="false">SUM(CL156:CL164)</f>
        <v>0</v>
      </c>
      <c r="CM165" s="141" t="n">
        <f aca="false">SUM(CM156:CM164)</f>
        <v>498.4445635</v>
      </c>
      <c r="CN165" s="141" t="n">
        <f aca="false">SUM(CN156:CN164)</f>
        <v>828.4860675</v>
      </c>
      <c r="CO165" s="141" t="n">
        <f aca="false">SUM(CO156:CO164)</f>
        <v>615.75</v>
      </c>
      <c r="CP165" s="141" t="n">
        <f aca="false">SUM(CP156:CP164)</f>
        <v>3059.2548825</v>
      </c>
      <c r="CQ165" s="141" t="n">
        <f aca="false">SUM(CQ156:CQ164)</f>
        <v>605.768094</v>
      </c>
      <c r="CR165" s="141" t="n">
        <f aca="false">SUM(CR156:CR164)</f>
        <v>746.5</v>
      </c>
      <c r="CS165" s="141" t="n">
        <f aca="false">SUM(CS156:CS164)</f>
        <v>20289.989284</v>
      </c>
      <c r="CT165" s="141" t="n">
        <f aca="false">SUM(CT156:CT164)</f>
        <v>1375.683964</v>
      </c>
      <c r="CU165" s="141" t="n">
        <f aca="false">SUM(CU156:CU164)</f>
        <v>14991.00185625</v>
      </c>
      <c r="CV165" s="141" t="n">
        <f aca="false">SUM(CV156:CV164)</f>
        <v>786.79685</v>
      </c>
      <c r="CW165" s="141" t="n">
        <f aca="false">SUM(CW156:CW164)</f>
        <v>1216.7705</v>
      </c>
      <c r="CX165" s="141" t="n">
        <f aca="false">SUM(CX156:CX164)</f>
        <v>759.660125</v>
      </c>
      <c r="CY165" s="141" t="n">
        <f aca="false">SUM(CY156:CY164)</f>
        <v>1211.700917</v>
      </c>
      <c r="CZ165" s="141" t="n">
        <f aca="false">SUM(CZ156:CZ164)</f>
        <v>1714.7</v>
      </c>
      <c r="DA165" s="141" t="n">
        <f aca="false">SUM(DA156:DA164)</f>
        <v>8777.92869375</v>
      </c>
      <c r="DB165" s="141" t="n">
        <f aca="false">SUM(DB156:DB164)</f>
        <v>592.202545</v>
      </c>
      <c r="DC165" s="141" t="n">
        <f aca="false">SUM(DC156:DC164)</f>
        <v>5111.251699</v>
      </c>
      <c r="DD165" s="141" t="n">
        <f aca="false">SUM(DD156:DD164)</f>
        <v>516.37860375</v>
      </c>
      <c r="DE165" s="141" t="n">
        <f aca="false">SUM(DE156:DE164)</f>
        <v>891.7482945</v>
      </c>
      <c r="DF165" s="141" t="n">
        <f aca="false">SUM(DF156:DF164)</f>
        <v>3360.7566</v>
      </c>
      <c r="DG165" s="141" t="n">
        <f aca="false">SUM(DG156:DG164)</f>
        <v>2526.937125</v>
      </c>
      <c r="DH165" s="141" t="n">
        <f aca="false">SUM(DH156:DH164)</f>
        <v>528.1127</v>
      </c>
      <c r="DI165" s="141" t="n">
        <f aca="false">SUM(DI156:DI164)</f>
        <v>568</v>
      </c>
      <c r="DJ165" s="141" t="n">
        <f aca="false">SUM(DJ156:DJ164)</f>
        <v>1080.7695875</v>
      </c>
      <c r="DK165" s="141" t="n">
        <f aca="false">SUM(DK156:DK164)</f>
        <v>619.05</v>
      </c>
      <c r="DL165" s="141" t="n">
        <f aca="false">SUM(DL156:DL164)</f>
        <v>3192.33570425</v>
      </c>
      <c r="DM165" s="141" t="n">
        <f aca="false">SUM(DM156:DM164)</f>
        <v>540.8245</v>
      </c>
      <c r="DN165" s="141" t="n">
        <f aca="false">SUM(DN156:DN164)</f>
        <v>680.2569525</v>
      </c>
      <c r="DO165" s="141" t="n">
        <f aca="false">SUM(DO156:DO164)</f>
        <v>2280.125</v>
      </c>
      <c r="DP165" s="141" t="n">
        <f aca="false">SUM(DP156:DP164)</f>
        <v>0</v>
      </c>
      <c r="DQ165" s="141" t="n">
        <f aca="false">SUM(DQ156:DQ164)</f>
        <v>723.5625</v>
      </c>
      <c r="DR165" s="141" t="n">
        <f aca="false">SUM(DR156:DR164)</f>
        <v>407.49944825</v>
      </c>
      <c r="DS165" s="141" t="n">
        <f aca="false">SUM(DS156:DS164)</f>
        <v>1150.08114375</v>
      </c>
      <c r="DT165" s="141" t="n">
        <f aca="false">SUM(DT156:DT164)</f>
        <v>902.25100275</v>
      </c>
      <c r="DU165" s="141" t="n">
        <f aca="false">SUM(DU156:DU164)</f>
        <v>532.917</v>
      </c>
      <c r="DV165" s="141" t="n">
        <f aca="false">SUM(DV156:DV164)</f>
        <v>967.423875</v>
      </c>
      <c r="DW165" s="141" t="n">
        <f aca="false">SUM(DW156:DW164)</f>
        <v>1611.76</v>
      </c>
      <c r="DX165" s="141" t="n">
        <f aca="false">SUM(DX156:DX164)</f>
        <v>24048.859875</v>
      </c>
      <c r="DY165" s="141" t="n">
        <f aca="false">SUM(DY156:DY164)</f>
        <v>557.14225</v>
      </c>
      <c r="DZ165" s="141" t="n">
        <f aca="false">SUM(DZ156:DZ164)</f>
        <v>643.7481695</v>
      </c>
      <c r="EA165" s="141" t="n">
        <f aca="false">SUM(EA156:EA164)</f>
        <v>22656.59379225</v>
      </c>
      <c r="EB165" s="141" t="n">
        <f aca="false">SUM(EB156:EB164)</f>
        <v>36407.932</v>
      </c>
      <c r="EC165" s="141" t="n">
        <f aca="false">SUM(EC156:EC164)</f>
        <v>948.49237925</v>
      </c>
      <c r="ED165" s="141" t="n">
        <f aca="false">SUM(ED156:ED164)</f>
        <v>12590.20285</v>
      </c>
      <c r="EE165" s="141" t="n">
        <f aca="false">SUM(EE156:EE164)</f>
        <v>785.5009005</v>
      </c>
      <c r="EF165" s="141" t="n">
        <f aca="false">SUM(EF156:EF164)</f>
        <v>9087.920758</v>
      </c>
      <c r="EG165" s="141" t="n">
        <f aca="false">SUM(EG156:EG164)</f>
        <v>4778.2515</v>
      </c>
      <c r="EH165" s="0"/>
      <c r="EI165" s="109" t="n">
        <f aca="false">ROUND(SUM(F165:EG165),5)</f>
        <v>653196.3576</v>
      </c>
      <c r="EM165" s="140" t="n">
        <v>0</v>
      </c>
      <c r="EN165" s="140" t="n">
        <v>0</v>
      </c>
      <c r="EO165" s="140" t="n">
        <v>0</v>
      </c>
      <c r="EP165" s="140" t="n">
        <v>0</v>
      </c>
      <c r="EQ165" s="140" t="n">
        <v>0</v>
      </c>
      <c r="ER165" s="140" t="n">
        <v>0</v>
      </c>
      <c r="ES165" s="140" t="n">
        <v>0</v>
      </c>
      <c r="ET165" s="140" t="n">
        <v>0</v>
      </c>
      <c r="EU165" s="140" t="n">
        <v>0</v>
      </c>
      <c r="EV165" s="140" t="n">
        <v>0</v>
      </c>
      <c r="EW165" s="140" t="n">
        <v>0</v>
      </c>
      <c r="EX165" s="140" t="n">
        <v>0</v>
      </c>
      <c r="EY165" s="140" t="n">
        <v>0</v>
      </c>
      <c r="EZ165" s="140" t="n">
        <v>0</v>
      </c>
      <c r="FA165" s="140" t="n">
        <v>0</v>
      </c>
      <c r="FB165" s="140" t="n">
        <v>0</v>
      </c>
      <c r="FC165" s="140" t="n">
        <v>0</v>
      </c>
      <c r="FD165" s="140" t="n">
        <v>0</v>
      </c>
      <c r="FE165" s="140" t="n">
        <v>0</v>
      </c>
      <c r="FF165" s="140" t="n">
        <v>0</v>
      </c>
      <c r="FG165" s="140" t="n">
        <v>0</v>
      </c>
      <c r="FH165" s="140" t="n">
        <v>0</v>
      </c>
      <c r="FI165" s="140" t="n">
        <v>0</v>
      </c>
      <c r="FJ165" s="140" t="n">
        <v>0</v>
      </c>
      <c r="FK165" s="140" t="n">
        <v>0</v>
      </c>
      <c r="FL165" s="140" t="n">
        <v>0</v>
      </c>
      <c r="FM165" s="140" t="n">
        <v>0</v>
      </c>
      <c r="FN165" s="140" t="n">
        <v>0</v>
      </c>
      <c r="FO165" s="140" t="n">
        <v>0</v>
      </c>
      <c r="FP165" s="140" t="n">
        <v>0</v>
      </c>
      <c r="FQ165" s="140" t="n">
        <v>0</v>
      </c>
      <c r="FR165" s="140" t="n">
        <v>0</v>
      </c>
      <c r="FS165" s="140" t="n">
        <v>0</v>
      </c>
      <c r="FT165" s="140" t="n">
        <v>0</v>
      </c>
      <c r="FU165" s="140" t="n">
        <v>0</v>
      </c>
      <c r="FV165" s="140" t="n">
        <v>0</v>
      </c>
      <c r="FW165" s="140" t="n">
        <v>0</v>
      </c>
      <c r="FX165" s="140" t="n">
        <v>0</v>
      </c>
      <c r="FY165" s="140" t="n">
        <v>0</v>
      </c>
      <c r="FZ165" s="140" t="n">
        <v>0</v>
      </c>
      <c r="GA165" s="140" t="n">
        <v>0</v>
      </c>
      <c r="GB165" s="140" t="n">
        <v>0</v>
      </c>
      <c r="GC165" s="140" t="n">
        <v>0</v>
      </c>
      <c r="GD165" s="140" t="n">
        <v>0</v>
      </c>
      <c r="GE165" s="140" t="n">
        <v>0</v>
      </c>
      <c r="GF165" s="140" t="n">
        <v>0</v>
      </c>
      <c r="GG165" s="140" t="n">
        <v>0</v>
      </c>
      <c r="GH165" s="140" t="n">
        <v>0</v>
      </c>
      <c r="GI165" s="140" t="n">
        <v>0</v>
      </c>
      <c r="GJ165" s="140" t="n">
        <v>0</v>
      </c>
      <c r="GK165" s="140" t="n">
        <v>0</v>
      </c>
      <c r="GL165" s="140" t="n">
        <v>0</v>
      </c>
      <c r="GM165" s="140" t="n">
        <v>0</v>
      </c>
      <c r="GN165" s="140" t="n">
        <v>0</v>
      </c>
      <c r="GO165" s="140" t="n">
        <v>0</v>
      </c>
      <c r="GP165" s="140" t="n">
        <v>0</v>
      </c>
      <c r="GQ165" s="140" t="n">
        <v>0</v>
      </c>
      <c r="GR165" s="140" t="n">
        <v>0</v>
      </c>
      <c r="GS165" s="140" t="n">
        <v>0</v>
      </c>
      <c r="GT165" s="140" t="n">
        <v>0</v>
      </c>
      <c r="GU165" s="140" t="n">
        <v>0</v>
      </c>
      <c r="GV165" s="140" t="n">
        <v>0</v>
      </c>
      <c r="GW165" s="140" t="n">
        <v>0</v>
      </c>
      <c r="GX165" s="140" t="n">
        <v>0</v>
      </c>
      <c r="GY165" s="140" t="n">
        <v>0</v>
      </c>
      <c r="GZ165" s="140" t="n">
        <v>0</v>
      </c>
      <c r="HA165" s="140" t="n">
        <v>0</v>
      </c>
      <c r="HB165" s="140" t="n">
        <v>0</v>
      </c>
      <c r="HC165" s="140" t="n">
        <v>0</v>
      </c>
      <c r="HD165" s="140" t="n">
        <v>0</v>
      </c>
      <c r="HE165" s="140" t="n">
        <v>0</v>
      </c>
      <c r="HF165" s="140" t="n">
        <v>0</v>
      </c>
      <c r="HG165" s="140" t="n">
        <v>0</v>
      </c>
      <c r="HH165" s="140" t="n">
        <v>0</v>
      </c>
      <c r="HI165" s="140" t="n">
        <v>0</v>
      </c>
      <c r="HJ165" s="140" t="n">
        <v>0</v>
      </c>
      <c r="HK165" s="140" t="n">
        <v>0</v>
      </c>
      <c r="HL165" s="140" t="n">
        <v>0</v>
      </c>
      <c r="HM165" s="140" t="n">
        <v>0</v>
      </c>
      <c r="HN165" s="140" t="n">
        <v>0</v>
      </c>
      <c r="HO165" s="140" t="n">
        <v>0</v>
      </c>
      <c r="HP165" s="140" t="n">
        <v>0</v>
      </c>
      <c r="HQ165" s="140" t="n">
        <v>0</v>
      </c>
      <c r="HR165" s="140" t="n">
        <v>0</v>
      </c>
      <c r="HS165" s="140" t="n">
        <v>0</v>
      </c>
      <c r="HT165" s="140" t="n">
        <v>0</v>
      </c>
      <c r="HU165" s="140" t="n">
        <v>0</v>
      </c>
      <c r="HV165" s="140" t="n">
        <v>0</v>
      </c>
      <c r="HW165" s="140" t="n">
        <v>0</v>
      </c>
      <c r="HX165" s="140" t="n">
        <v>0</v>
      </c>
      <c r="HY165" s="140" t="n">
        <v>0</v>
      </c>
      <c r="HZ165" s="140" t="n">
        <v>0</v>
      </c>
      <c r="IA165" s="140" t="n">
        <v>0</v>
      </c>
      <c r="IB165" s="140" t="n">
        <v>0</v>
      </c>
      <c r="IC165" s="140" t="n">
        <v>0</v>
      </c>
      <c r="ID165" s="140" t="n">
        <v>0</v>
      </c>
      <c r="IE165" s="140" t="n">
        <v>0</v>
      </c>
      <c r="IF165" s="140" t="n">
        <v>0</v>
      </c>
      <c r="IG165" s="140" t="n">
        <v>0</v>
      </c>
      <c r="IH165" s="140" t="n">
        <v>0</v>
      </c>
      <c r="II165" s="140" t="n">
        <v>0</v>
      </c>
      <c r="IJ165" s="140" t="n">
        <v>0</v>
      </c>
      <c r="IK165" s="140" t="n">
        <v>0</v>
      </c>
      <c r="IL165" s="140" t="n">
        <v>0</v>
      </c>
      <c r="IM165" s="140" t="n">
        <v>0</v>
      </c>
      <c r="IN165" s="140" t="n">
        <v>0</v>
      </c>
      <c r="IO165" s="140" t="n">
        <v>0</v>
      </c>
      <c r="IP165" s="140" t="n">
        <v>0</v>
      </c>
      <c r="IQ165" s="140" t="n">
        <v>0</v>
      </c>
      <c r="IR165" s="140" t="n">
        <v>0</v>
      </c>
      <c r="IS165" s="140" t="n">
        <v>0</v>
      </c>
      <c r="IT165" s="140" t="n">
        <v>0</v>
      </c>
      <c r="IU165" s="140" t="n">
        <v>0</v>
      </c>
      <c r="IV165" s="140" t="n">
        <v>0</v>
      </c>
      <c r="IW165" s="140" t="n">
        <v>0</v>
      </c>
      <c r="IX165" s="140" t="n">
        <v>0</v>
      </c>
      <c r="IY165" s="140" t="n">
        <v>0</v>
      </c>
      <c r="IZ165" s="140" t="n">
        <v>0</v>
      </c>
      <c r="JA165" s="140" t="n">
        <v>0</v>
      </c>
      <c r="JB165" s="140" t="n">
        <v>0</v>
      </c>
      <c r="JC165" s="140" t="n">
        <v>0</v>
      </c>
      <c r="JD165" s="140" t="n">
        <v>0</v>
      </c>
      <c r="JE165" s="140" t="n">
        <v>0</v>
      </c>
      <c r="JF165" s="140" t="n">
        <v>0</v>
      </c>
      <c r="JG165" s="140" t="n">
        <v>0</v>
      </c>
      <c r="JH165" s="140" t="n">
        <v>0</v>
      </c>
      <c r="JI165" s="140" t="n">
        <v>0</v>
      </c>
      <c r="JJ165" s="140" t="n">
        <v>0</v>
      </c>
      <c r="JK165" s="140" t="n">
        <v>0</v>
      </c>
      <c r="JL165" s="140" t="n">
        <v>0</v>
      </c>
      <c r="JM165" s="140" t="n">
        <v>0</v>
      </c>
      <c r="JN165" s="140" t="n">
        <v>0</v>
      </c>
      <c r="JO165" s="140" t="n">
        <v>0</v>
      </c>
      <c r="JP165" s="140" t="n">
        <v>0</v>
      </c>
    </row>
    <row r="166" customFormat="false" ht="30" hidden="false" customHeight="true" outlineLevel="0" collapsed="false">
      <c r="A166" s="76"/>
      <c r="B166" s="76"/>
      <c r="C166" s="76"/>
      <c r="D166" s="76" t="s">
        <v>199</v>
      </c>
      <c r="E166" s="76"/>
      <c r="F166" s="141"/>
      <c r="G166" s="141"/>
      <c r="H166" s="141"/>
      <c r="I166" s="141"/>
      <c r="J166" s="141"/>
      <c r="K166" s="141"/>
      <c r="L166" s="141"/>
      <c r="M166" s="141"/>
      <c r="N166" s="141"/>
      <c r="O166" s="141"/>
      <c r="P166" s="141"/>
      <c r="Q166" s="141"/>
      <c r="R166" s="141"/>
      <c r="S166" s="141"/>
      <c r="T166" s="141"/>
      <c r="U166" s="141"/>
      <c r="V166" s="141"/>
      <c r="W166" s="141"/>
      <c r="X166" s="141"/>
      <c r="Y166" s="141"/>
      <c r="Z166" s="141"/>
      <c r="AA166" s="141"/>
      <c r="AB166" s="141"/>
      <c r="AC166" s="141"/>
      <c r="AD166" s="141"/>
      <c r="AE166" s="141"/>
      <c r="AF166" s="141"/>
      <c r="AG166" s="141"/>
      <c r="AH166" s="141"/>
      <c r="AI166" s="141"/>
      <c r="AJ166" s="141"/>
      <c r="AK166" s="141"/>
      <c r="AL166" s="141"/>
      <c r="AM166" s="141"/>
      <c r="AN166" s="141"/>
      <c r="AO166" s="141"/>
      <c r="AP166" s="141"/>
      <c r="AQ166" s="141"/>
      <c r="AR166" s="141"/>
      <c r="AS166" s="141"/>
      <c r="AT166" s="141"/>
      <c r="AU166" s="141"/>
      <c r="AV166" s="141"/>
      <c r="AW166" s="141"/>
      <c r="AX166" s="141"/>
      <c r="AY166" s="141"/>
      <c r="AZ166" s="141"/>
      <c r="BA166" s="141"/>
      <c r="BB166" s="141"/>
      <c r="BC166" s="141"/>
      <c r="BD166" s="141"/>
      <c r="BE166" s="141"/>
      <c r="BF166" s="141"/>
      <c r="BG166" s="141"/>
      <c r="BH166" s="141"/>
      <c r="BI166" s="141"/>
      <c r="BJ166" s="141"/>
      <c r="BK166" s="141"/>
      <c r="BL166" s="141"/>
      <c r="BM166" s="141"/>
      <c r="BN166" s="141"/>
      <c r="BO166" s="141"/>
      <c r="BP166" s="141"/>
      <c r="BQ166" s="141"/>
      <c r="BR166" s="141"/>
      <c r="BS166" s="141"/>
      <c r="BT166" s="141"/>
      <c r="BU166" s="141"/>
      <c r="BV166" s="141"/>
      <c r="BW166" s="141"/>
      <c r="BX166" s="141"/>
      <c r="BY166" s="141"/>
      <c r="BZ166" s="141"/>
      <c r="CA166" s="141"/>
      <c r="CB166" s="141"/>
      <c r="CC166" s="141"/>
      <c r="CD166" s="141"/>
      <c r="CE166" s="141"/>
      <c r="CF166" s="141"/>
      <c r="CG166" s="141"/>
      <c r="CH166" s="141"/>
      <c r="CI166" s="141"/>
      <c r="CJ166" s="141"/>
      <c r="CK166" s="141"/>
      <c r="CL166" s="141"/>
      <c r="CM166" s="141"/>
      <c r="CN166" s="141"/>
      <c r="CO166" s="141"/>
      <c r="CP166" s="141"/>
      <c r="CQ166" s="141"/>
      <c r="CR166" s="141"/>
      <c r="CS166" s="141"/>
      <c r="CT166" s="141"/>
      <c r="CU166" s="141"/>
      <c r="CV166" s="141"/>
      <c r="CW166" s="141"/>
      <c r="CX166" s="141"/>
      <c r="CY166" s="141"/>
      <c r="CZ166" s="141"/>
      <c r="DA166" s="141"/>
      <c r="DB166" s="141"/>
      <c r="DC166" s="141"/>
      <c r="DD166" s="141"/>
      <c r="DE166" s="141"/>
      <c r="DF166" s="141"/>
      <c r="DG166" s="141"/>
      <c r="DH166" s="141"/>
      <c r="DI166" s="141"/>
      <c r="DJ166" s="141"/>
      <c r="DK166" s="141"/>
      <c r="DL166" s="141"/>
      <c r="DM166" s="141"/>
      <c r="DN166" s="141"/>
      <c r="DO166" s="141"/>
      <c r="DP166" s="141"/>
      <c r="DQ166" s="141"/>
      <c r="DR166" s="141"/>
      <c r="DS166" s="141"/>
      <c r="DT166" s="141"/>
      <c r="DU166" s="141"/>
      <c r="DV166" s="141"/>
      <c r="DW166" s="141"/>
      <c r="DX166" s="141"/>
      <c r="DY166" s="141"/>
      <c r="DZ166" s="141"/>
      <c r="EA166" s="141"/>
      <c r="EB166" s="141"/>
      <c r="EC166" s="141"/>
      <c r="ED166" s="141"/>
      <c r="EE166" s="141"/>
      <c r="EF166" s="141"/>
      <c r="EG166" s="141"/>
      <c r="EH166" s="0"/>
      <c r="EI166" s="109" t="n">
        <f aca="false">ROUND(SUM(F166:EG166),5)</f>
        <v>0</v>
      </c>
      <c r="EM166" s="140" t="n">
        <v>0</v>
      </c>
      <c r="EN166" s="140" t="n">
        <v>0</v>
      </c>
      <c r="EO166" s="140" t="n">
        <v>0</v>
      </c>
      <c r="EP166" s="140" t="n">
        <v>0</v>
      </c>
      <c r="EQ166" s="140" t="n">
        <v>0</v>
      </c>
      <c r="ER166" s="140" t="n">
        <v>0</v>
      </c>
      <c r="ES166" s="140" t="n">
        <v>0</v>
      </c>
      <c r="ET166" s="140" t="n">
        <v>0</v>
      </c>
      <c r="EU166" s="140" t="n">
        <v>0</v>
      </c>
      <c r="EV166" s="140" t="n">
        <v>0</v>
      </c>
      <c r="EW166" s="140" t="n">
        <v>0</v>
      </c>
      <c r="EX166" s="140" t="n">
        <v>0</v>
      </c>
      <c r="EY166" s="140" t="n">
        <v>0</v>
      </c>
      <c r="EZ166" s="140" t="n">
        <v>0</v>
      </c>
      <c r="FA166" s="140" t="n">
        <v>0</v>
      </c>
      <c r="FB166" s="140" t="n">
        <v>0</v>
      </c>
      <c r="FC166" s="140" t="n">
        <v>0</v>
      </c>
      <c r="FD166" s="140" t="n">
        <v>0</v>
      </c>
      <c r="FE166" s="140" t="n">
        <v>0</v>
      </c>
      <c r="FF166" s="140" t="n">
        <v>0</v>
      </c>
      <c r="FG166" s="140" t="n">
        <v>0</v>
      </c>
      <c r="FH166" s="140" t="n">
        <v>0</v>
      </c>
      <c r="FI166" s="140" t="n">
        <v>0</v>
      </c>
      <c r="FJ166" s="140" t="n">
        <v>0</v>
      </c>
      <c r="FK166" s="140" t="n">
        <v>0</v>
      </c>
      <c r="FL166" s="140" t="n">
        <v>0</v>
      </c>
      <c r="FM166" s="140" t="n">
        <v>0</v>
      </c>
      <c r="FN166" s="140" t="n">
        <v>0</v>
      </c>
      <c r="FO166" s="140" t="n">
        <v>0</v>
      </c>
      <c r="FP166" s="140" t="n">
        <v>0</v>
      </c>
      <c r="FQ166" s="140" t="n">
        <v>0</v>
      </c>
      <c r="FR166" s="140" t="n">
        <v>0</v>
      </c>
      <c r="FS166" s="140" t="n">
        <v>0</v>
      </c>
      <c r="FT166" s="140" t="n">
        <v>0</v>
      </c>
      <c r="FU166" s="140" t="n">
        <v>0</v>
      </c>
      <c r="FV166" s="140" t="n">
        <v>0</v>
      </c>
      <c r="FW166" s="140" t="n">
        <v>0</v>
      </c>
      <c r="FX166" s="140" t="n">
        <v>0</v>
      </c>
      <c r="FY166" s="140" t="n">
        <v>0</v>
      </c>
      <c r="FZ166" s="140" t="n">
        <v>0</v>
      </c>
      <c r="GA166" s="140" t="n">
        <v>0</v>
      </c>
      <c r="GB166" s="140" t="n">
        <v>0</v>
      </c>
      <c r="GC166" s="140" t="n">
        <v>0</v>
      </c>
      <c r="GD166" s="140" t="n">
        <v>0</v>
      </c>
      <c r="GE166" s="140" t="n">
        <v>0</v>
      </c>
      <c r="GF166" s="140" t="n">
        <v>0</v>
      </c>
      <c r="GG166" s="140" t="n">
        <v>0</v>
      </c>
      <c r="GH166" s="140" t="n">
        <v>0</v>
      </c>
      <c r="GI166" s="140" t="n">
        <v>0</v>
      </c>
      <c r="GJ166" s="140" t="n">
        <v>0</v>
      </c>
      <c r="GK166" s="140" t="n">
        <v>0</v>
      </c>
      <c r="GL166" s="140" t="n">
        <v>0</v>
      </c>
      <c r="GM166" s="140" t="n">
        <v>0</v>
      </c>
      <c r="GN166" s="140" t="n">
        <v>0</v>
      </c>
      <c r="GO166" s="140" t="n">
        <v>0</v>
      </c>
      <c r="GP166" s="140" t="n">
        <v>0</v>
      </c>
      <c r="GQ166" s="140" t="n">
        <v>0</v>
      </c>
      <c r="GR166" s="140" t="n">
        <v>0</v>
      </c>
      <c r="GS166" s="140" t="n">
        <v>0</v>
      </c>
      <c r="GT166" s="140" t="n">
        <v>0</v>
      </c>
      <c r="GU166" s="140" t="n">
        <v>0</v>
      </c>
      <c r="GV166" s="140" t="n">
        <v>0</v>
      </c>
      <c r="GW166" s="140" t="n">
        <v>0</v>
      </c>
      <c r="GX166" s="140" t="n">
        <v>0</v>
      </c>
      <c r="GY166" s="140" t="n">
        <v>0</v>
      </c>
      <c r="GZ166" s="140" t="n">
        <v>0</v>
      </c>
      <c r="HA166" s="140" t="n">
        <v>0</v>
      </c>
      <c r="HB166" s="140" t="n">
        <v>0</v>
      </c>
      <c r="HC166" s="140" t="n">
        <v>0</v>
      </c>
      <c r="HD166" s="140" t="n">
        <v>0</v>
      </c>
      <c r="HE166" s="140" t="n">
        <v>0</v>
      </c>
      <c r="HF166" s="140" t="n">
        <v>0</v>
      </c>
      <c r="HG166" s="140" t="n">
        <v>0</v>
      </c>
      <c r="HH166" s="140" t="n">
        <v>0</v>
      </c>
      <c r="HI166" s="140" t="n">
        <v>0</v>
      </c>
      <c r="HJ166" s="140" t="n">
        <v>0</v>
      </c>
      <c r="HK166" s="140" t="n">
        <v>0</v>
      </c>
      <c r="HL166" s="140" t="n">
        <v>0</v>
      </c>
      <c r="HM166" s="140" t="n">
        <v>0</v>
      </c>
      <c r="HN166" s="140" t="n">
        <v>0</v>
      </c>
      <c r="HO166" s="140" t="n">
        <v>0</v>
      </c>
      <c r="HP166" s="140" t="n">
        <v>0</v>
      </c>
      <c r="HQ166" s="140" t="n">
        <v>0</v>
      </c>
      <c r="HR166" s="140" t="n">
        <v>0</v>
      </c>
      <c r="HS166" s="140" t="n">
        <v>0</v>
      </c>
      <c r="HT166" s="140" t="n">
        <v>0</v>
      </c>
      <c r="HU166" s="140" t="n">
        <v>0</v>
      </c>
      <c r="HV166" s="140" t="n">
        <v>0</v>
      </c>
      <c r="HW166" s="140" t="n">
        <v>0</v>
      </c>
      <c r="HX166" s="140" t="n">
        <v>0</v>
      </c>
      <c r="HY166" s="140" t="n">
        <v>0</v>
      </c>
      <c r="HZ166" s="140" t="n">
        <v>0</v>
      </c>
      <c r="IA166" s="140" t="n">
        <v>0</v>
      </c>
      <c r="IB166" s="140" t="n">
        <v>0</v>
      </c>
      <c r="IC166" s="140" t="n">
        <v>0</v>
      </c>
      <c r="ID166" s="140" t="n">
        <v>0</v>
      </c>
      <c r="IE166" s="140" t="n">
        <v>0</v>
      </c>
      <c r="IF166" s="140" t="n">
        <v>0</v>
      </c>
      <c r="IG166" s="140" t="n">
        <v>0</v>
      </c>
      <c r="IH166" s="140" t="n">
        <v>0</v>
      </c>
      <c r="II166" s="140" t="n">
        <v>0</v>
      </c>
      <c r="IJ166" s="140" t="n">
        <v>0</v>
      </c>
      <c r="IK166" s="140" t="n">
        <v>0</v>
      </c>
      <c r="IL166" s="140" t="n">
        <v>0</v>
      </c>
      <c r="IM166" s="140" t="n">
        <v>0</v>
      </c>
      <c r="IN166" s="140" t="n">
        <v>0</v>
      </c>
      <c r="IO166" s="140" t="n">
        <v>0</v>
      </c>
      <c r="IP166" s="140" t="n">
        <v>0</v>
      </c>
      <c r="IQ166" s="140" t="n">
        <v>0</v>
      </c>
      <c r="IR166" s="140" t="n">
        <v>0</v>
      </c>
      <c r="IS166" s="140" t="n">
        <v>0</v>
      </c>
      <c r="IT166" s="140" t="n">
        <v>0</v>
      </c>
      <c r="IU166" s="140" t="n">
        <v>0</v>
      </c>
      <c r="IV166" s="140" t="n">
        <v>0</v>
      </c>
      <c r="IW166" s="140" t="n">
        <v>0</v>
      </c>
      <c r="IX166" s="140" t="n">
        <v>0</v>
      </c>
      <c r="IY166" s="140" t="n">
        <v>0</v>
      </c>
      <c r="IZ166" s="140" t="n">
        <v>0</v>
      </c>
      <c r="JA166" s="140" t="n">
        <v>0</v>
      </c>
      <c r="JB166" s="140" t="n">
        <v>0</v>
      </c>
      <c r="JC166" s="140" t="n">
        <v>0</v>
      </c>
      <c r="JD166" s="140" t="n">
        <v>0</v>
      </c>
      <c r="JE166" s="140" t="n">
        <v>0</v>
      </c>
      <c r="JF166" s="140" t="n">
        <v>0</v>
      </c>
      <c r="JG166" s="140" t="n">
        <v>0</v>
      </c>
      <c r="JH166" s="140" t="n">
        <v>0</v>
      </c>
      <c r="JI166" s="140" t="n">
        <v>0</v>
      </c>
      <c r="JJ166" s="140" t="n">
        <v>0</v>
      </c>
      <c r="JK166" s="140" t="n">
        <v>0</v>
      </c>
      <c r="JL166" s="140" t="n">
        <v>0</v>
      </c>
      <c r="JM166" s="140" t="n">
        <v>0</v>
      </c>
      <c r="JN166" s="140" t="n">
        <v>0</v>
      </c>
      <c r="JO166" s="140" t="n">
        <v>0</v>
      </c>
      <c r="JP166" s="140" t="n">
        <v>0</v>
      </c>
    </row>
    <row r="167" customFormat="false" ht="14.9" hidden="false" customHeight="false" outlineLevel="0" collapsed="false">
      <c r="A167" s="76"/>
      <c r="B167" s="76"/>
      <c r="C167" s="76"/>
      <c r="D167" s="76" t="s">
        <v>200</v>
      </c>
      <c r="E167" s="76"/>
      <c r="F167" s="141"/>
      <c r="G167" s="141"/>
      <c r="H167" s="141"/>
      <c r="I167" s="141"/>
      <c r="J167" s="141"/>
      <c r="K167" s="141"/>
      <c r="L167" s="141"/>
      <c r="M167" s="141"/>
      <c r="N167" s="141"/>
      <c r="O167" s="141"/>
      <c r="P167" s="141"/>
      <c r="Q167" s="141"/>
      <c r="R167" s="141"/>
      <c r="S167" s="141"/>
      <c r="T167" s="141"/>
      <c r="U167" s="141"/>
      <c r="V167" s="141"/>
      <c r="W167" s="141"/>
      <c r="X167" s="141"/>
      <c r="Y167" s="141"/>
      <c r="Z167" s="141"/>
      <c r="AA167" s="141"/>
      <c r="AB167" s="141"/>
      <c r="AC167" s="141"/>
      <c r="AD167" s="141"/>
      <c r="AE167" s="141"/>
      <c r="AF167" s="141"/>
      <c r="AG167" s="141"/>
      <c r="AH167" s="141"/>
      <c r="AI167" s="141"/>
      <c r="AJ167" s="141"/>
      <c r="AK167" s="141"/>
      <c r="AL167" s="141"/>
      <c r="AM167" s="141"/>
      <c r="AN167" s="141"/>
      <c r="AO167" s="141"/>
      <c r="AP167" s="141"/>
      <c r="AQ167" s="141"/>
      <c r="AR167" s="141"/>
      <c r="AS167" s="141"/>
      <c r="AT167" s="141"/>
      <c r="AU167" s="141"/>
      <c r="AV167" s="141"/>
      <c r="AW167" s="141"/>
      <c r="AX167" s="141"/>
      <c r="AY167" s="141"/>
      <c r="AZ167" s="141"/>
      <c r="BA167" s="141"/>
      <c r="BB167" s="141"/>
      <c r="BC167" s="141"/>
      <c r="BD167" s="141"/>
      <c r="BE167" s="141"/>
      <c r="BF167" s="141"/>
      <c r="BG167" s="141"/>
      <c r="BH167" s="141"/>
      <c r="BI167" s="141"/>
      <c r="BJ167" s="141"/>
      <c r="BK167" s="141"/>
      <c r="BL167" s="141"/>
      <c r="BM167" s="141"/>
      <c r="BN167" s="141"/>
      <c r="BO167" s="141"/>
      <c r="BP167" s="141"/>
      <c r="BQ167" s="141"/>
      <c r="BR167" s="141"/>
      <c r="BS167" s="141"/>
      <c r="BT167" s="141"/>
      <c r="BU167" s="141"/>
      <c r="BV167" s="141"/>
      <c r="BW167" s="141"/>
      <c r="BX167" s="141"/>
      <c r="BY167" s="141"/>
      <c r="BZ167" s="141"/>
      <c r="CA167" s="141"/>
      <c r="CB167" s="141"/>
      <c r="CC167" s="141"/>
      <c r="CD167" s="141"/>
      <c r="CE167" s="141"/>
      <c r="CF167" s="141"/>
      <c r="CG167" s="141"/>
      <c r="CH167" s="141"/>
      <c r="CI167" s="141"/>
      <c r="CJ167" s="141"/>
      <c r="CK167" s="141"/>
      <c r="CL167" s="141"/>
      <c r="CM167" s="141"/>
      <c r="CN167" s="141"/>
      <c r="CO167" s="141"/>
      <c r="CP167" s="141"/>
      <c r="CQ167" s="141"/>
      <c r="CR167" s="141"/>
      <c r="CS167" s="141"/>
      <c r="CT167" s="141"/>
      <c r="CU167" s="141"/>
      <c r="CV167" s="141"/>
      <c r="CW167" s="141"/>
      <c r="CX167" s="141"/>
      <c r="CY167" s="141"/>
      <c r="CZ167" s="141"/>
      <c r="DA167" s="141"/>
      <c r="DB167" s="141"/>
      <c r="DC167" s="141"/>
      <c r="DD167" s="141"/>
      <c r="DE167" s="141"/>
      <c r="DF167" s="141"/>
      <c r="DG167" s="141"/>
      <c r="DH167" s="141"/>
      <c r="DI167" s="141"/>
      <c r="DJ167" s="141"/>
      <c r="DK167" s="141"/>
      <c r="DL167" s="141"/>
      <c r="DM167" s="141"/>
      <c r="DN167" s="141"/>
      <c r="DO167" s="141"/>
      <c r="DP167" s="141"/>
      <c r="DQ167" s="141"/>
      <c r="DR167" s="141"/>
      <c r="DS167" s="141"/>
      <c r="DT167" s="141"/>
      <c r="DU167" s="141"/>
      <c r="DV167" s="141"/>
      <c r="DW167" s="141"/>
      <c r="DX167" s="141"/>
      <c r="DY167" s="141"/>
      <c r="DZ167" s="141"/>
      <c r="EA167" s="141"/>
      <c r="EB167" s="141"/>
      <c r="EC167" s="141"/>
      <c r="ED167" s="141"/>
      <c r="EE167" s="141"/>
      <c r="EF167" s="141"/>
      <c r="EG167" s="141"/>
      <c r="EH167" s="0"/>
      <c r="EI167" s="109"/>
      <c r="EM167" s="140" t="n">
        <v>0</v>
      </c>
      <c r="EN167" s="140" t="n">
        <v>0</v>
      </c>
      <c r="EO167" s="140" t="n">
        <v>0</v>
      </c>
      <c r="EP167" s="140" t="n">
        <v>0</v>
      </c>
      <c r="EQ167" s="140" t="n">
        <v>0</v>
      </c>
      <c r="ER167" s="140" t="n">
        <v>0</v>
      </c>
      <c r="ES167" s="140" t="n">
        <v>0</v>
      </c>
      <c r="ET167" s="140" t="n">
        <v>0</v>
      </c>
      <c r="EU167" s="140" t="n">
        <v>0</v>
      </c>
      <c r="EV167" s="140" t="n">
        <v>0</v>
      </c>
      <c r="EW167" s="140" t="n">
        <v>0</v>
      </c>
      <c r="EX167" s="140" t="n">
        <v>0</v>
      </c>
      <c r="EY167" s="140" t="n">
        <v>0</v>
      </c>
      <c r="EZ167" s="140" t="n">
        <v>0</v>
      </c>
      <c r="FA167" s="140" t="n">
        <v>0</v>
      </c>
      <c r="FB167" s="140" t="n">
        <v>0</v>
      </c>
      <c r="FC167" s="140" t="n">
        <v>0</v>
      </c>
      <c r="FD167" s="140" t="n">
        <v>0</v>
      </c>
      <c r="FE167" s="140" t="n">
        <v>0</v>
      </c>
      <c r="FF167" s="140" t="n">
        <v>0</v>
      </c>
      <c r="FG167" s="140" t="n">
        <v>0</v>
      </c>
      <c r="FH167" s="140" t="n">
        <v>0</v>
      </c>
      <c r="FI167" s="140" t="n">
        <v>0</v>
      </c>
      <c r="FJ167" s="140" t="n">
        <v>0</v>
      </c>
      <c r="FK167" s="140" t="n">
        <v>0</v>
      </c>
      <c r="FL167" s="140" t="n">
        <v>0</v>
      </c>
      <c r="FM167" s="140" t="n">
        <v>0</v>
      </c>
      <c r="FN167" s="140" t="n">
        <v>0</v>
      </c>
      <c r="FO167" s="140" t="n">
        <v>0</v>
      </c>
      <c r="FP167" s="140" t="n">
        <v>0</v>
      </c>
      <c r="FQ167" s="140" t="n">
        <v>0</v>
      </c>
      <c r="FR167" s="140" t="n">
        <v>0</v>
      </c>
      <c r="FS167" s="140" t="n">
        <v>0</v>
      </c>
      <c r="FT167" s="140" t="n">
        <v>0</v>
      </c>
      <c r="FU167" s="140" t="n">
        <v>0</v>
      </c>
      <c r="FV167" s="140" t="n">
        <v>0</v>
      </c>
      <c r="FW167" s="140" t="n">
        <v>0</v>
      </c>
      <c r="FX167" s="140" t="n">
        <v>0</v>
      </c>
      <c r="FY167" s="140" t="n">
        <v>0</v>
      </c>
      <c r="FZ167" s="140" t="n">
        <v>0</v>
      </c>
      <c r="GA167" s="140" t="n">
        <v>0</v>
      </c>
      <c r="GB167" s="140" t="n">
        <v>0</v>
      </c>
      <c r="GC167" s="140" t="n">
        <v>0</v>
      </c>
      <c r="GD167" s="140" t="n">
        <v>0</v>
      </c>
      <c r="GE167" s="140" t="n">
        <v>0</v>
      </c>
      <c r="GF167" s="140" t="n">
        <v>0</v>
      </c>
      <c r="GG167" s="140" t="n">
        <v>0</v>
      </c>
      <c r="GH167" s="140" t="n">
        <v>0</v>
      </c>
      <c r="GI167" s="140" t="n">
        <v>0</v>
      </c>
      <c r="GJ167" s="140" t="n">
        <v>0</v>
      </c>
      <c r="GK167" s="140" t="n">
        <v>0</v>
      </c>
      <c r="GL167" s="140" t="n">
        <v>0</v>
      </c>
      <c r="GM167" s="140" t="n">
        <v>0</v>
      </c>
      <c r="GN167" s="140" t="n">
        <v>0</v>
      </c>
      <c r="GO167" s="140" t="n">
        <v>0</v>
      </c>
      <c r="GP167" s="140" t="n">
        <v>0</v>
      </c>
      <c r="GQ167" s="140" t="n">
        <v>0</v>
      </c>
      <c r="GR167" s="140" t="n">
        <v>0</v>
      </c>
      <c r="GS167" s="140" t="n">
        <v>0</v>
      </c>
      <c r="GT167" s="140" t="n">
        <v>0</v>
      </c>
      <c r="GU167" s="140" t="n">
        <v>0</v>
      </c>
      <c r="GV167" s="140" t="n">
        <v>0</v>
      </c>
      <c r="GW167" s="140" t="n">
        <v>0</v>
      </c>
      <c r="GX167" s="140" t="n">
        <v>0</v>
      </c>
      <c r="GY167" s="140" t="n">
        <v>0</v>
      </c>
      <c r="GZ167" s="140" t="n">
        <v>0</v>
      </c>
      <c r="HA167" s="140" t="n">
        <v>0</v>
      </c>
      <c r="HB167" s="140" t="n">
        <v>0</v>
      </c>
      <c r="HC167" s="140" t="n">
        <v>0</v>
      </c>
      <c r="HD167" s="140" t="n">
        <v>0</v>
      </c>
      <c r="HE167" s="140" t="n">
        <v>0</v>
      </c>
      <c r="HF167" s="140" t="n">
        <v>0</v>
      </c>
      <c r="HG167" s="140" t="n">
        <v>0</v>
      </c>
      <c r="HH167" s="140" t="n">
        <v>0</v>
      </c>
      <c r="HI167" s="140" t="n">
        <v>0</v>
      </c>
      <c r="HJ167" s="140" t="n">
        <v>0</v>
      </c>
      <c r="HK167" s="140" t="n">
        <v>0</v>
      </c>
      <c r="HL167" s="140" t="n">
        <v>0</v>
      </c>
      <c r="HM167" s="140" t="n">
        <v>0</v>
      </c>
      <c r="HN167" s="140" t="n">
        <v>0</v>
      </c>
      <c r="HO167" s="140" t="n">
        <v>0</v>
      </c>
      <c r="HP167" s="140" t="n">
        <v>0</v>
      </c>
      <c r="HQ167" s="140" t="n">
        <v>0</v>
      </c>
      <c r="HR167" s="140" t="n">
        <v>0</v>
      </c>
      <c r="HS167" s="140" t="n">
        <v>0</v>
      </c>
      <c r="HT167" s="140" t="n">
        <v>0</v>
      </c>
      <c r="HU167" s="140" t="n">
        <v>0</v>
      </c>
      <c r="HV167" s="140" t="n">
        <v>0</v>
      </c>
      <c r="HW167" s="140" t="n">
        <v>0</v>
      </c>
      <c r="HX167" s="140" t="n">
        <v>0</v>
      </c>
      <c r="HY167" s="140" t="n">
        <v>0</v>
      </c>
      <c r="HZ167" s="140" t="n">
        <v>0</v>
      </c>
      <c r="IA167" s="140" t="n">
        <v>0</v>
      </c>
      <c r="IB167" s="140" t="n">
        <v>0</v>
      </c>
      <c r="IC167" s="140" t="n">
        <v>0</v>
      </c>
      <c r="ID167" s="140" t="n">
        <v>0</v>
      </c>
      <c r="IE167" s="140" t="n">
        <v>0</v>
      </c>
      <c r="IF167" s="140" t="n">
        <v>0</v>
      </c>
      <c r="IG167" s="140" t="n">
        <v>0</v>
      </c>
      <c r="IH167" s="140" t="n">
        <v>0</v>
      </c>
      <c r="II167" s="140" t="n">
        <v>0</v>
      </c>
      <c r="IJ167" s="140" t="n">
        <v>0</v>
      </c>
      <c r="IK167" s="140" t="n">
        <v>0</v>
      </c>
      <c r="IL167" s="140" t="n">
        <v>0</v>
      </c>
      <c r="IM167" s="140" t="n">
        <v>0</v>
      </c>
      <c r="IN167" s="140" t="n">
        <v>0</v>
      </c>
      <c r="IO167" s="140" t="n">
        <v>0</v>
      </c>
      <c r="IP167" s="140" t="n">
        <v>0</v>
      </c>
      <c r="IQ167" s="140" t="n">
        <v>0</v>
      </c>
      <c r="IR167" s="140" t="n">
        <v>0</v>
      </c>
      <c r="IS167" s="140" t="n">
        <v>0</v>
      </c>
      <c r="IT167" s="140" t="n">
        <v>0</v>
      </c>
      <c r="IU167" s="140" t="n">
        <v>0</v>
      </c>
      <c r="IV167" s="140" t="n">
        <v>0</v>
      </c>
      <c r="IW167" s="140" t="n">
        <v>0</v>
      </c>
      <c r="IX167" s="140" t="n">
        <v>0</v>
      </c>
      <c r="IY167" s="140" t="n">
        <v>0</v>
      </c>
      <c r="IZ167" s="140" t="n">
        <v>0</v>
      </c>
      <c r="JA167" s="140" t="n">
        <v>0</v>
      </c>
      <c r="JB167" s="140" t="n">
        <v>0</v>
      </c>
      <c r="JC167" s="140" t="n">
        <v>0</v>
      </c>
      <c r="JD167" s="140" t="n">
        <v>0</v>
      </c>
      <c r="JE167" s="140" t="n">
        <v>0</v>
      </c>
      <c r="JF167" s="140" t="n">
        <v>0</v>
      </c>
      <c r="JG167" s="140" t="n">
        <v>0</v>
      </c>
      <c r="JH167" s="140" t="n">
        <v>0</v>
      </c>
      <c r="JI167" s="140" t="n">
        <v>0</v>
      </c>
      <c r="JJ167" s="140" t="n">
        <v>0</v>
      </c>
      <c r="JK167" s="140" t="n">
        <v>0</v>
      </c>
      <c r="JL167" s="140" t="n">
        <v>0</v>
      </c>
      <c r="JM167" s="140" t="n">
        <v>0</v>
      </c>
      <c r="JN167" s="140" t="n">
        <v>0</v>
      </c>
      <c r="JO167" s="140" t="n">
        <v>0</v>
      </c>
      <c r="JP167" s="140" t="n">
        <v>0</v>
      </c>
    </row>
    <row r="168" customFormat="false" ht="14.9" hidden="false" customHeight="false" outlineLevel="0" collapsed="false">
      <c r="A168" s="76"/>
      <c r="B168" s="76"/>
      <c r="C168" s="76"/>
      <c r="D168" s="76"/>
      <c r="E168" s="76" t="s">
        <v>41</v>
      </c>
      <c r="F168" s="141" t="n">
        <v>0</v>
      </c>
      <c r="G168" s="141" t="n">
        <v>7869.509</v>
      </c>
      <c r="H168" s="141" t="n">
        <v>195000</v>
      </c>
      <c r="I168" s="141" t="n">
        <v>0</v>
      </c>
      <c r="J168" s="141" t="n">
        <v>0</v>
      </c>
      <c r="K168" s="141" t="n">
        <v>0</v>
      </c>
      <c r="L168" s="141" t="n">
        <v>0</v>
      </c>
      <c r="M168" s="141" t="n">
        <v>0</v>
      </c>
      <c r="N168" s="141" t="n">
        <v>1E-005</v>
      </c>
      <c r="O168" s="141" t="n">
        <v>670530</v>
      </c>
      <c r="P168" s="141" t="n">
        <v>9000</v>
      </c>
      <c r="Q168" s="141" t="n">
        <v>101228.4</v>
      </c>
      <c r="R168" s="141" t="n">
        <v>0</v>
      </c>
      <c r="S168" s="141" t="n">
        <v>0</v>
      </c>
      <c r="T168" s="141"/>
      <c r="U168" s="141" t="n">
        <v>114261.196</v>
      </c>
      <c r="V168" s="141"/>
      <c r="W168" s="141" t="n">
        <v>412000</v>
      </c>
      <c r="X168" s="141"/>
      <c r="Y168" s="141" t="n">
        <v>0</v>
      </c>
      <c r="Z168" s="141" t="n">
        <v>0</v>
      </c>
      <c r="AA168" s="141" t="n">
        <v>185400</v>
      </c>
      <c r="AB168" s="141" t="n">
        <v>6334.5</v>
      </c>
      <c r="AC168" s="141" t="n">
        <v>0</v>
      </c>
      <c r="AD168" s="141" t="n">
        <v>29252</v>
      </c>
      <c r="AE168" s="141" t="n">
        <v>0</v>
      </c>
      <c r="AF168" s="141" t="n">
        <v>0</v>
      </c>
      <c r="AG168" s="141" t="n">
        <v>10.3</v>
      </c>
      <c r="AH168" s="141" t="n">
        <v>0</v>
      </c>
      <c r="AI168" s="141" t="n">
        <v>0</v>
      </c>
      <c r="AJ168" s="141" t="n">
        <v>7540.63</v>
      </c>
      <c r="AK168" s="141" t="n">
        <v>0</v>
      </c>
      <c r="AL168" s="141" t="n">
        <v>0</v>
      </c>
      <c r="AM168" s="141" t="n">
        <v>8652</v>
      </c>
      <c r="AN168" s="141" t="n">
        <v>0</v>
      </c>
      <c r="AO168" s="141" t="n">
        <v>0</v>
      </c>
      <c r="AP168" s="141" t="n">
        <v>322428</v>
      </c>
      <c r="AQ168" s="141" t="n">
        <v>0</v>
      </c>
      <c r="AR168" s="141" t="n">
        <v>5645</v>
      </c>
      <c r="AS168" s="141" t="n">
        <v>0</v>
      </c>
      <c r="AT168" s="141" t="n">
        <v>4799.8</v>
      </c>
      <c r="AU168" s="141" t="n">
        <v>0</v>
      </c>
      <c r="AV168" s="141" t="n">
        <v>31724</v>
      </c>
      <c r="AW168" s="141" t="n">
        <v>2472</v>
      </c>
      <c r="AX168" s="141" t="n">
        <v>0</v>
      </c>
      <c r="AY168" s="141" t="n">
        <v>0</v>
      </c>
      <c r="AZ168" s="141" t="n">
        <v>0</v>
      </c>
      <c r="BA168" s="141" t="n">
        <v>2979.275</v>
      </c>
      <c r="BB168" s="141" t="n">
        <v>1E-008</v>
      </c>
      <c r="BC168" s="141" t="n">
        <v>0</v>
      </c>
      <c r="BD168" s="141" t="n">
        <v>2352.3655</v>
      </c>
      <c r="BE168" s="141" t="n">
        <v>1623.5272</v>
      </c>
      <c r="BF168" s="141" t="n">
        <v>236900</v>
      </c>
      <c r="BG168" s="141" t="n">
        <v>103000</v>
      </c>
      <c r="BH168" s="141" t="n">
        <v>0</v>
      </c>
      <c r="BI168" s="141" t="n">
        <v>1390.5</v>
      </c>
      <c r="BJ168" s="141" t="n">
        <v>0</v>
      </c>
      <c r="BK168" s="141" t="n">
        <v>0</v>
      </c>
      <c r="BL168" s="141" t="n">
        <v>0</v>
      </c>
      <c r="BM168" s="141" t="n">
        <v>2468.91</v>
      </c>
      <c r="BN168" s="141" t="n">
        <v>224952</v>
      </c>
      <c r="BO168" s="141" t="n">
        <v>46350</v>
      </c>
      <c r="BP168" s="141" t="n">
        <v>132355</v>
      </c>
      <c r="BQ168" s="141" t="n">
        <v>0</v>
      </c>
      <c r="BR168" s="141" t="n">
        <v>0</v>
      </c>
      <c r="BS168" s="141" t="n">
        <v>0</v>
      </c>
      <c r="BT168" s="141" t="n">
        <v>51500</v>
      </c>
      <c r="BU168" s="141" t="n">
        <v>0</v>
      </c>
      <c r="BV168" s="141" t="n">
        <v>0</v>
      </c>
      <c r="BW168" s="141" t="n">
        <v>123600</v>
      </c>
      <c r="BX168" s="141" t="n">
        <v>0</v>
      </c>
      <c r="BY168" s="141" t="n">
        <v>0</v>
      </c>
      <c r="BZ168" s="141" t="n">
        <v>2060</v>
      </c>
      <c r="CA168" s="141" t="n">
        <v>1E-007</v>
      </c>
      <c r="CB168" s="141" t="n">
        <v>0</v>
      </c>
      <c r="CC168" s="141" t="n">
        <v>0</v>
      </c>
      <c r="CD168" s="141" t="n">
        <v>0</v>
      </c>
      <c r="CE168" s="141" t="n">
        <v>0</v>
      </c>
      <c r="CF168" s="141" t="n">
        <v>0</v>
      </c>
      <c r="CG168" s="141" t="n">
        <v>4969.9869</v>
      </c>
      <c r="CH168" s="141" t="n">
        <v>10563.68</v>
      </c>
      <c r="CI168" s="141" t="n">
        <v>515000</v>
      </c>
      <c r="CJ168" s="141" t="n">
        <v>121381.6375</v>
      </c>
      <c r="CK168" s="141" t="n">
        <v>0</v>
      </c>
      <c r="CL168" s="141" t="n">
        <v>100000</v>
      </c>
      <c r="CM168" s="141" t="n">
        <v>0</v>
      </c>
      <c r="CN168" s="141" t="n">
        <v>0</v>
      </c>
      <c r="CO168" s="141" t="n">
        <v>0</v>
      </c>
      <c r="CP168" s="141" t="n">
        <v>41200</v>
      </c>
      <c r="CQ168" s="141" t="n">
        <v>0</v>
      </c>
      <c r="CR168" s="141" t="n">
        <v>0</v>
      </c>
      <c r="CS168" s="141" t="n">
        <v>391400</v>
      </c>
      <c r="CT168" s="141" t="n">
        <v>15338.76</v>
      </c>
      <c r="CU168" s="141" t="n">
        <v>195700</v>
      </c>
      <c r="CV168" s="141" t="n">
        <v>6180</v>
      </c>
      <c r="CW168" s="141" t="n">
        <v>0</v>
      </c>
      <c r="CX168" s="141" t="n">
        <v>0</v>
      </c>
      <c r="CY168" s="141" t="n">
        <v>0</v>
      </c>
      <c r="CZ168" s="141" t="n">
        <v>0.0001</v>
      </c>
      <c r="DA168" s="141" t="n">
        <v>51500</v>
      </c>
      <c r="DB168" s="141" t="n">
        <v>0</v>
      </c>
      <c r="DC168" s="141" t="n">
        <v>72100</v>
      </c>
      <c r="DD168" s="141" t="n">
        <v>0</v>
      </c>
      <c r="DE168" s="141" t="n">
        <v>0</v>
      </c>
      <c r="DF168" s="141" t="n">
        <v>0</v>
      </c>
      <c r="DG168" s="141" t="n">
        <v>0</v>
      </c>
      <c r="DH168" s="141" t="n">
        <v>0</v>
      </c>
      <c r="DI168" s="141" t="n">
        <v>0</v>
      </c>
      <c r="DJ168" s="141" t="n">
        <v>0</v>
      </c>
      <c r="DK168" s="141" t="n">
        <v>0</v>
      </c>
      <c r="DL168" s="141" t="n">
        <v>25750</v>
      </c>
      <c r="DM168" s="141" t="n">
        <v>0</v>
      </c>
      <c r="DN168" s="141" t="n">
        <v>412</v>
      </c>
      <c r="DO168" s="141" t="n">
        <v>0</v>
      </c>
      <c r="DP168" s="141" t="n">
        <v>30000</v>
      </c>
      <c r="DQ168" s="141" t="n">
        <v>0</v>
      </c>
      <c r="DR168" s="141" t="n">
        <v>0</v>
      </c>
      <c r="DS168" s="141" t="n">
        <v>2500</v>
      </c>
      <c r="DT168" s="141" t="n">
        <v>0</v>
      </c>
      <c r="DU168" s="141" t="n">
        <v>0</v>
      </c>
      <c r="DV168" s="141" t="n">
        <v>0</v>
      </c>
      <c r="DW168" s="141"/>
      <c r="DX168" s="141" t="n">
        <v>424360</v>
      </c>
      <c r="DY168" s="141" t="n">
        <v>6674.4</v>
      </c>
      <c r="DZ168" s="141" t="n">
        <v>0</v>
      </c>
      <c r="EA168" s="141" t="n">
        <v>449904</v>
      </c>
      <c r="EB168" s="141" t="n">
        <v>412000</v>
      </c>
      <c r="EC168" s="141" t="n">
        <v>0</v>
      </c>
      <c r="ED168" s="141" t="n">
        <v>0</v>
      </c>
      <c r="EE168" s="141" t="n">
        <v>0</v>
      </c>
      <c r="EF168" s="141" t="n">
        <v>131651.7881</v>
      </c>
      <c r="EG168" s="141" t="n">
        <v>75000</v>
      </c>
      <c r="EH168" s="0"/>
      <c r="EI168" s="109" t="n">
        <f aca="false">ROUND(SUM(F168:EG168),5)</f>
        <v>6129265.16531</v>
      </c>
      <c r="EM168" s="140" t="n">
        <v>0</v>
      </c>
      <c r="EN168" s="140" t="n">
        <v>0</v>
      </c>
      <c r="EO168" s="140" t="n">
        <v>0</v>
      </c>
      <c r="EP168" s="140" t="n">
        <v>0</v>
      </c>
      <c r="EQ168" s="140" t="n">
        <v>0</v>
      </c>
      <c r="ER168" s="140" t="n">
        <v>0</v>
      </c>
      <c r="ES168" s="140" t="n">
        <v>0</v>
      </c>
      <c r="ET168" s="140" t="n">
        <v>0</v>
      </c>
      <c r="EU168" s="140" t="n">
        <v>0</v>
      </c>
      <c r="EV168" s="140" t="n">
        <v>0</v>
      </c>
      <c r="EW168" s="140" t="n">
        <v>0</v>
      </c>
      <c r="EX168" s="140" t="n">
        <v>0</v>
      </c>
      <c r="EY168" s="140" t="n">
        <v>0</v>
      </c>
      <c r="EZ168" s="140" t="n">
        <v>0</v>
      </c>
      <c r="FA168" s="140" t="n">
        <v>0</v>
      </c>
      <c r="FB168" s="140" t="n">
        <v>0</v>
      </c>
      <c r="FC168" s="140" t="n">
        <v>0</v>
      </c>
      <c r="FD168" s="140" t="n">
        <v>0</v>
      </c>
      <c r="FE168" s="140" t="n">
        <v>0</v>
      </c>
      <c r="FF168" s="140" t="n">
        <v>0</v>
      </c>
      <c r="FG168" s="140" t="n">
        <v>0</v>
      </c>
      <c r="FH168" s="140" t="n">
        <v>0</v>
      </c>
      <c r="FI168" s="140" t="n">
        <v>0</v>
      </c>
      <c r="FJ168" s="140" t="n">
        <v>0</v>
      </c>
      <c r="FK168" s="140" t="n">
        <v>0</v>
      </c>
      <c r="FL168" s="140" t="n">
        <v>0</v>
      </c>
      <c r="FM168" s="140" t="n">
        <v>0</v>
      </c>
      <c r="FN168" s="140" t="n">
        <v>0</v>
      </c>
      <c r="FO168" s="140" t="n">
        <v>0</v>
      </c>
      <c r="FP168" s="140" t="n">
        <v>0</v>
      </c>
      <c r="FQ168" s="140" t="n">
        <v>0</v>
      </c>
      <c r="FR168" s="140" t="n">
        <v>0</v>
      </c>
      <c r="FS168" s="140" t="n">
        <v>0</v>
      </c>
      <c r="FT168" s="140" t="n">
        <v>0</v>
      </c>
      <c r="FU168" s="140" t="n">
        <v>0</v>
      </c>
      <c r="FV168" s="140" t="n">
        <v>0</v>
      </c>
      <c r="FW168" s="140" t="n">
        <v>0</v>
      </c>
      <c r="FX168" s="140" t="n">
        <v>0</v>
      </c>
      <c r="FY168" s="140" t="n">
        <v>0</v>
      </c>
      <c r="FZ168" s="140" t="n">
        <v>0</v>
      </c>
      <c r="GA168" s="140" t="n">
        <v>0</v>
      </c>
      <c r="GB168" s="140" t="n">
        <v>0</v>
      </c>
      <c r="GC168" s="140" t="n">
        <v>0</v>
      </c>
      <c r="GD168" s="140" t="n">
        <v>0</v>
      </c>
      <c r="GE168" s="140" t="n">
        <v>0</v>
      </c>
      <c r="GF168" s="140" t="n">
        <v>0</v>
      </c>
      <c r="GG168" s="140" t="n">
        <v>0</v>
      </c>
      <c r="GH168" s="140" t="n">
        <v>0</v>
      </c>
      <c r="GI168" s="140" t="n">
        <v>0</v>
      </c>
      <c r="GJ168" s="140" t="n">
        <v>0</v>
      </c>
      <c r="GK168" s="140" t="n">
        <v>0</v>
      </c>
      <c r="GL168" s="140" t="n">
        <v>0</v>
      </c>
      <c r="GM168" s="140" t="n">
        <v>0</v>
      </c>
      <c r="GN168" s="140" t="n">
        <v>0</v>
      </c>
      <c r="GO168" s="140" t="n">
        <v>0</v>
      </c>
      <c r="GP168" s="140" t="n">
        <v>0</v>
      </c>
      <c r="GQ168" s="140" t="n">
        <v>0</v>
      </c>
      <c r="GR168" s="140" t="n">
        <v>0</v>
      </c>
      <c r="GS168" s="140" t="n">
        <v>0</v>
      </c>
      <c r="GT168" s="140" t="n">
        <v>0</v>
      </c>
      <c r="GU168" s="140" t="n">
        <v>0</v>
      </c>
      <c r="GV168" s="140" t="n">
        <v>0</v>
      </c>
      <c r="GW168" s="140" t="n">
        <v>0</v>
      </c>
      <c r="GX168" s="140" t="n">
        <v>0</v>
      </c>
      <c r="GY168" s="140" t="n">
        <v>0</v>
      </c>
      <c r="GZ168" s="140" t="n">
        <v>0</v>
      </c>
      <c r="HA168" s="140" t="n">
        <v>0</v>
      </c>
      <c r="HB168" s="140" t="n">
        <v>0</v>
      </c>
      <c r="HC168" s="140" t="n">
        <v>0</v>
      </c>
      <c r="HD168" s="140" t="n">
        <v>0</v>
      </c>
      <c r="HE168" s="140" t="n">
        <v>0</v>
      </c>
      <c r="HF168" s="140" t="n">
        <v>0</v>
      </c>
      <c r="HG168" s="140" t="n">
        <v>0</v>
      </c>
      <c r="HH168" s="140" t="n">
        <v>0</v>
      </c>
      <c r="HI168" s="140" t="n">
        <v>0</v>
      </c>
      <c r="HJ168" s="140" t="n">
        <v>0</v>
      </c>
      <c r="HK168" s="140" t="n">
        <v>0</v>
      </c>
      <c r="HL168" s="140" t="n">
        <v>0</v>
      </c>
      <c r="HM168" s="140" t="n">
        <v>0</v>
      </c>
      <c r="HN168" s="140" t="n">
        <v>0</v>
      </c>
      <c r="HO168" s="140" t="n">
        <v>0</v>
      </c>
      <c r="HP168" s="140" t="n">
        <v>0</v>
      </c>
      <c r="HQ168" s="140" t="n">
        <v>0</v>
      </c>
      <c r="HR168" s="140" t="n">
        <v>0</v>
      </c>
      <c r="HS168" s="140" t="n">
        <v>0</v>
      </c>
      <c r="HT168" s="140" t="n">
        <v>0</v>
      </c>
      <c r="HU168" s="140" t="n">
        <v>0</v>
      </c>
      <c r="HV168" s="140" t="n">
        <v>0</v>
      </c>
      <c r="HW168" s="140" t="n">
        <v>0</v>
      </c>
      <c r="HX168" s="140" t="n">
        <v>0</v>
      </c>
      <c r="HY168" s="140" t="n">
        <v>0</v>
      </c>
      <c r="HZ168" s="140" t="n">
        <v>0</v>
      </c>
      <c r="IA168" s="140" t="n">
        <v>0</v>
      </c>
      <c r="IB168" s="140" t="n">
        <v>0</v>
      </c>
      <c r="IC168" s="140" t="n">
        <v>0</v>
      </c>
      <c r="ID168" s="140" t="n">
        <v>0</v>
      </c>
      <c r="IE168" s="140" t="n">
        <v>0</v>
      </c>
      <c r="IF168" s="140" t="n">
        <v>0</v>
      </c>
      <c r="IG168" s="140" t="n">
        <v>0</v>
      </c>
      <c r="IH168" s="140" t="n">
        <v>0</v>
      </c>
      <c r="II168" s="140" t="n">
        <v>0</v>
      </c>
      <c r="IJ168" s="140" t="n">
        <v>0</v>
      </c>
      <c r="IK168" s="140" t="n">
        <v>0</v>
      </c>
      <c r="IL168" s="140" t="n">
        <v>0</v>
      </c>
      <c r="IM168" s="140" t="n">
        <v>0</v>
      </c>
      <c r="IN168" s="140" t="n">
        <v>0</v>
      </c>
      <c r="IO168" s="140" t="n">
        <v>0</v>
      </c>
      <c r="IP168" s="140" t="n">
        <v>0</v>
      </c>
      <c r="IQ168" s="140" t="n">
        <v>0</v>
      </c>
      <c r="IR168" s="140" t="n">
        <v>0</v>
      </c>
      <c r="IS168" s="140" t="n">
        <v>0</v>
      </c>
      <c r="IT168" s="140" t="n">
        <v>0</v>
      </c>
      <c r="IU168" s="140" t="n">
        <v>0</v>
      </c>
      <c r="IV168" s="140" t="n">
        <v>0</v>
      </c>
      <c r="IW168" s="140" t="n">
        <v>0</v>
      </c>
      <c r="IX168" s="140" t="n">
        <v>0</v>
      </c>
      <c r="IY168" s="140" t="n">
        <v>0</v>
      </c>
      <c r="IZ168" s="140" t="n">
        <v>0</v>
      </c>
      <c r="JA168" s="140" t="n">
        <v>0</v>
      </c>
      <c r="JB168" s="140" t="n">
        <v>0</v>
      </c>
      <c r="JC168" s="140" t="n">
        <v>0</v>
      </c>
      <c r="JD168" s="140" t="n">
        <v>0</v>
      </c>
      <c r="JE168" s="140" t="n">
        <v>0</v>
      </c>
      <c r="JF168" s="140" t="n">
        <v>0</v>
      </c>
      <c r="JG168" s="140" t="n">
        <v>0</v>
      </c>
      <c r="JH168" s="140" t="n">
        <v>0</v>
      </c>
      <c r="JI168" s="140" t="n">
        <v>0</v>
      </c>
      <c r="JJ168" s="140" t="n">
        <v>0</v>
      </c>
      <c r="JK168" s="140" t="n">
        <v>0</v>
      </c>
      <c r="JL168" s="140" t="n">
        <v>0</v>
      </c>
      <c r="JM168" s="140" t="n">
        <v>0</v>
      </c>
      <c r="JN168" s="140" t="n">
        <v>0</v>
      </c>
      <c r="JO168" s="140" t="n">
        <v>0</v>
      </c>
      <c r="JP168" s="140" t="n">
        <v>0</v>
      </c>
    </row>
    <row r="169" customFormat="false" ht="14.9" hidden="false" customHeight="false" outlineLevel="0" collapsed="false">
      <c r="A169" s="76"/>
      <c r="B169" s="76"/>
      <c r="C169" s="76"/>
      <c r="D169" s="76"/>
      <c r="E169" s="76" t="s">
        <v>201</v>
      </c>
      <c r="F169" s="143" t="n">
        <v>3489.64</v>
      </c>
      <c r="G169" s="143" t="n">
        <v>0</v>
      </c>
      <c r="H169" s="143" t="n">
        <v>3527.75</v>
      </c>
      <c r="I169" s="143" t="n">
        <v>0</v>
      </c>
      <c r="J169" s="143" t="n">
        <v>0</v>
      </c>
      <c r="K169" s="143" t="n">
        <v>1748.528</v>
      </c>
      <c r="L169" s="143" t="n">
        <v>0</v>
      </c>
      <c r="M169" s="143" t="n">
        <v>919.4295</v>
      </c>
      <c r="N169" s="143" t="n">
        <v>0</v>
      </c>
      <c r="O169" s="143" t="n">
        <v>2379.7223</v>
      </c>
      <c r="P169" s="143" t="n">
        <v>0</v>
      </c>
      <c r="Q169" s="143" t="n">
        <v>0</v>
      </c>
      <c r="R169" s="143" t="n">
        <v>0</v>
      </c>
      <c r="S169" s="143" t="n">
        <v>0</v>
      </c>
      <c r="T169" s="143"/>
      <c r="U169" s="143" t="n">
        <v>0</v>
      </c>
      <c r="V169" s="143"/>
      <c r="W169" s="143" t="n">
        <v>128.75</v>
      </c>
      <c r="X169" s="143" t="n">
        <v>1604.52</v>
      </c>
      <c r="Y169" s="143" t="n">
        <v>1240.12</v>
      </c>
      <c r="Z169" s="143" t="n">
        <v>1530.6933</v>
      </c>
      <c r="AA169" s="143" t="n">
        <v>0</v>
      </c>
      <c r="AB169" s="143" t="n">
        <v>800</v>
      </c>
      <c r="AC169" s="143" t="n">
        <v>803.4</v>
      </c>
      <c r="AD169" s="143" t="n">
        <v>0</v>
      </c>
      <c r="AE169" s="143" t="n">
        <v>1169.05</v>
      </c>
      <c r="AF169" s="143" t="n">
        <v>0</v>
      </c>
      <c r="AG169" s="143" t="n">
        <v>618</v>
      </c>
      <c r="AH169" s="143" t="n">
        <v>334.75</v>
      </c>
      <c r="AI169" s="143" t="n">
        <v>0</v>
      </c>
      <c r="AJ169" s="143" t="n">
        <v>2648.13</v>
      </c>
      <c r="AK169" s="143" t="n">
        <v>1102.1</v>
      </c>
      <c r="AL169" s="143" t="n">
        <v>0</v>
      </c>
      <c r="AM169" s="143" t="n">
        <v>741.6</v>
      </c>
      <c r="AN169" s="143" t="n">
        <v>0</v>
      </c>
      <c r="AO169" s="143" t="n">
        <v>1154.282</v>
      </c>
      <c r="AP169" s="143" t="n">
        <v>0</v>
      </c>
      <c r="AQ169" s="143" t="n">
        <v>1297.8</v>
      </c>
      <c r="AR169" s="143" t="n">
        <v>1421.4</v>
      </c>
      <c r="AS169" s="143" t="n">
        <v>0</v>
      </c>
      <c r="AT169" s="143" t="n">
        <v>0</v>
      </c>
      <c r="AU169" s="143" t="n">
        <v>0</v>
      </c>
      <c r="AV169" s="143" t="n">
        <v>0</v>
      </c>
      <c r="AW169" s="143" t="n">
        <v>596.37</v>
      </c>
      <c r="AX169" s="143" t="n">
        <v>0</v>
      </c>
      <c r="AY169" s="143" t="n">
        <v>736.45</v>
      </c>
      <c r="AZ169" s="143" t="n">
        <v>3965.912</v>
      </c>
      <c r="BA169" s="143" t="n">
        <v>0</v>
      </c>
      <c r="BB169" s="143" t="n">
        <v>0</v>
      </c>
      <c r="BC169" s="143" t="n">
        <v>0</v>
      </c>
      <c r="BD169" s="143" t="n">
        <v>1211.28</v>
      </c>
      <c r="BE169" s="143" t="n">
        <v>0</v>
      </c>
      <c r="BF169" s="143" t="n">
        <v>0</v>
      </c>
      <c r="BG169" s="143" t="n">
        <v>0</v>
      </c>
      <c r="BH169" s="143" t="n">
        <v>1127.85</v>
      </c>
      <c r="BI169" s="143" t="n">
        <v>0</v>
      </c>
      <c r="BJ169" s="143" t="n">
        <v>0</v>
      </c>
      <c r="BK169" s="143" t="n">
        <v>0</v>
      </c>
      <c r="BL169" s="143" t="n">
        <v>0</v>
      </c>
      <c r="BM169" s="143" t="n">
        <v>964.08</v>
      </c>
      <c r="BN169" s="143" t="n">
        <v>0</v>
      </c>
      <c r="BO169" s="143" t="n">
        <v>440.84</v>
      </c>
      <c r="BP169" s="143" t="n">
        <v>0</v>
      </c>
      <c r="BQ169" s="143" t="n">
        <v>1004.25</v>
      </c>
      <c r="BR169" s="143" t="n">
        <v>1019.7</v>
      </c>
      <c r="BS169" s="143" t="n">
        <v>1403.3853</v>
      </c>
      <c r="BT169" s="143" t="n">
        <v>0</v>
      </c>
      <c r="BU169" s="143" t="n">
        <v>0</v>
      </c>
      <c r="BV169" s="143" t="n">
        <v>75.3239</v>
      </c>
      <c r="BW169" s="143" t="n">
        <v>2856.9213</v>
      </c>
      <c r="BX169" s="143" t="n">
        <v>3600</v>
      </c>
      <c r="BY169" s="143" t="n">
        <v>283.25</v>
      </c>
      <c r="BZ169" s="143" t="n">
        <v>1223.4649</v>
      </c>
      <c r="CA169" s="143" t="n">
        <v>0</v>
      </c>
      <c r="CB169" s="143" t="n">
        <v>0</v>
      </c>
      <c r="CC169" s="143" t="n">
        <v>0</v>
      </c>
      <c r="CD169" s="143" t="n">
        <v>0</v>
      </c>
      <c r="CE169" s="143" t="n">
        <v>0</v>
      </c>
      <c r="CF169" s="143" t="n">
        <v>1066.05</v>
      </c>
      <c r="CG169" s="143" t="n">
        <v>2985.2799</v>
      </c>
      <c r="CH169" s="143" t="n">
        <v>0</v>
      </c>
      <c r="CI169" s="143" t="n">
        <v>1116.932</v>
      </c>
      <c r="CJ169" s="143" t="n">
        <v>0</v>
      </c>
      <c r="CK169" s="143" t="n">
        <v>0</v>
      </c>
      <c r="CL169" s="143"/>
      <c r="CM169" s="143" t="n">
        <v>0</v>
      </c>
      <c r="CN169" s="143" t="n">
        <v>1075.32</v>
      </c>
      <c r="CO169" s="143" t="n">
        <v>660</v>
      </c>
      <c r="CP169" s="143" t="n">
        <v>0</v>
      </c>
      <c r="CQ169" s="143" t="n">
        <v>0</v>
      </c>
      <c r="CR169" s="143" t="n">
        <v>494.4</v>
      </c>
      <c r="CS169" s="143" t="n">
        <v>0</v>
      </c>
      <c r="CT169" s="143" t="n">
        <v>0</v>
      </c>
      <c r="CU169" s="143" t="n">
        <v>0</v>
      </c>
      <c r="CV169" s="143" t="n">
        <v>0</v>
      </c>
      <c r="CW169" s="143" t="n">
        <v>4063.4324</v>
      </c>
      <c r="CX169" s="143" t="n">
        <v>1626.782</v>
      </c>
      <c r="CY169" s="143" t="n">
        <v>0</v>
      </c>
      <c r="CZ169" s="143" t="n">
        <v>0</v>
      </c>
      <c r="DA169" s="143" t="n">
        <v>0</v>
      </c>
      <c r="DB169" s="143" t="n">
        <v>0</v>
      </c>
      <c r="DC169" s="143" t="n">
        <v>0</v>
      </c>
      <c r="DD169" s="143" t="n">
        <v>0</v>
      </c>
      <c r="DE169" s="143" t="n">
        <v>0</v>
      </c>
      <c r="DF169" s="143" t="n">
        <v>0</v>
      </c>
      <c r="DG169" s="143" t="n">
        <v>0</v>
      </c>
      <c r="DH169" s="143" t="n">
        <v>0</v>
      </c>
      <c r="DI169" s="143" t="n">
        <v>237.93</v>
      </c>
      <c r="DJ169" s="143" t="n">
        <v>1260</v>
      </c>
      <c r="DK169" s="143" t="n">
        <v>0</v>
      </c>
      <c r="DL169" s="143" t="n">
        <v>0</v>
      </c>
      <c r="DM169" s="143" t="n">
        <v>524.064</v>
      </c>
      <c r="DN169" s="143" t="n">
        <v>0</v>
      </c>
      <c r="DO169" s="143" t="n">
        <v>1421.4</v>
      </c>
      <c r="DP169" s="143"/>
      <c r="DQ169" s="143" t="n">
        <v>1470.84</v>
      </c>
      <c r="DR169" s="143" t="n">
        <v>0</v>
      </c>
      <c r="DS169" s="143" t="n">
        <v>2760</v>
      </c>
      <c r="DT169" s="143" t="n">
        <v>827.09</v>
      </c>
      <c r="DU169" s="143" t="n">
        <v>0</v>
      </c>
      <c r="DV169" s="143" t="n">
        <v>0</v>
      </c>
      <c r="DW169" s="143"/>
      <c r="DX169" s="143" t="n">
        <v>265.1941</v>
      </c>
      <c r="DY169" s="143" t="n">
        <v>0</v>
      </c>
      <c r="DZ169" s="143" t="n">
        <v>2075.45</v>
      </c>
      <c r="EA169" s="143" t="n">
        <v>1508.229</v>
      </c>
      <c r="EB169" s="143" t="n">
        <v>1253.716</v>
      </c>
      <c r="EC169" s="143" t="n">
        <v>1178.3921</v>
      </c>
      <c r="ED169" s="143" t="n">
        <v>0</v>
      </c>
      <c r="EE169" s="143" t="n">
        <v>1773.66</v>
      </c>
      <c r="EF169" s="143" t="n">
        <v>0</v>
      </c>
      <c r="EG169" s="143" t="n">
        <v>598.7493</v>
      </c>
      <c r="EH169" s="0"/>
      <c r="EI169" s="109" t="n">
        <f aca="false">ROUND(SUM(F169:EG169),5)</f>
        <v>79411.6533</v>
      </c>
      <c r="EM169" s="140" t="n">
        <v>0</v>
      </c>
      <c r="EN169" s="140" t="n">
        <v>0</v>
      </c>
      <c r="EO169" s="140" t="n">
        <v>0</v>
      </c>
      <c r="EP169" s="140" t="n">
        <v>0</v>
      </c>
      <c r="EQ169" s="140" t="n">
        <v>0</v>
      </c>
      <c r="ER169" s="140" t="n">
        <v>0</v>
      </c>
      <c r="ES169" s="140" t="n">
        <v>0</v>
      </c>
      <c r="ET169" s="140" t="n">
        <v>0</v>
      </c>
      <c r="EU169" s="140" t="n">
        <v>0</v>
      </c>
      <c r="EV169" s="140" t="n">
        <v>0</v>
      </c>
      <c r="EW169" s="140" t="n">
        <v>0</v>
      </c>
      <c r="EX169" s="140" t="n">
        <v>0</v>
      </c>
      <c r="EY169" s="140" t="n">
        <v>0</v>
      </c>
      <c r="EZ169" s="140" t="n">
        <v>0</v>
      </c>
      <c r="FA169" s="140" t="n">
        <v>0</v>
      </c>
      <c r="FB169" s="140" t="n">
        <v>0</v>
      </c>
      <c r="FC169" s="140" t="n">
        <v>0</v>
      </c>
      <c r="FD169" s="140" t="n">
        <v>0</v>
      </c>
      <c r="FE169" s="140" t="n">
        <v>0</v>
      </c>
      <c r="FF169" s="140" t="n">
        <v>0</v>
      </c>
      <c r="FG169" s="140" t="n">
        <v>0</v>
      </c>
      <c r="FH169" s="140" t="n">
        <v>0</v>
      </c>
      <c r="FI169" s="140" t="n">
        <v>0</v>
      </c>
      <c r="FJ169" s="140" t="n">
        <v>0</v>
      </c>
      <c r="FK169" s="140" t="n">
        <v>0</v>
      </c>
      <c r="FL169" s="140" t="n">
        <v>0</v>
      </c>
      <c r="FM169" s="140" t="n">
        <v>0</v>
      </c>
      <c r="FN169" s="140" t="n">
        <v>0</v>
      </c>
      <c r="FO169" s="140" t="n">
        <v>0</v>
      </c>
      <c r="FP169" s="140" t="n">
        <v>0</v>
      </c>
      <c r="FQ169" s="140" t="n">
        <v>0</v>
      </c>
      <c r="FR169" s="140" t="n">
        <v>0</v>
      </c>
      <c r="FS169" s="140" t="n">
        <v>0</v>
      </c>
      <c r="FT169" s="140" t="n">
        <v>0</v>
      </c>
      <c r="FU169" s="140" t="n">
        <v>0</v>
      </c>
      <c r="FV169" s="140" t="n">
        <v>0</v>
      </c>
      <c r="FW169" s="140" t="n">
        <v>0</v>
      </c>
      <c r="FX169" s="140" t="n">
        <v>0</v>
      </c>
      <c r="FY169" s="140" t="n">
        <v>0</v>
      </c>
      <c r="FZ169" s="140" t="n">
        <v>0</v>
      </c>
      <c r="GA169" s="140" t="n">
        <v>0</v>
      </c>
      <c r="GB169" s="140" t="n">
        <v>0</v>
      </c>
      <c r="GC169" s="140" t="n">
        <v>0</v>
      </c>
      <c r="GD169" s="140" t="n">
        <v>0</v>
      </c>
      <c r="GE169" s="140" t="n">
        <v>0</v>
      </c>
      <c r="GF169" s="140" t="n">
        <v>0</v>
      </c>
      <c r="GG169" s="140" t="n">
        <v>0</v>
      </c>
      <c r="GH169" s="140" t="n">
        <v>0</v>
      </c>
      <c r="GI169" s="140" t="n">
        <v>0</v>
      </c>
      <c r="GJ169" s="140" t="n">
        <v>0</v>
      </c>
      <c r="GK169" s="140" t="n">
        <v>0</v>
      </c>
      <c r="GL169" s="140" t="n">
        <v>0</v>
      </c>
      <c r="GM169" s="140" t="n">
        <v>0</v>
      </c>
      <c r="GN169" s="140" t="n">
        <v>0</v>
      </c>
      <c r="GO169" s="140" t="n">
        <v>0</v>
      </c>
      <c r="GP169" s="140" t="n">
        <v>0</v>
      </c>
      <c r="GQ169" s="140" t="n">
        <v>0</v>
      </c>
      <c r="GR169" s="140" t="n">
        <v>0</v>
      </c>
      <c r="GS169" s="140" t="n">
        <v>0</v>
      </c>
      <c r="GT169" s="140" t="n">
        <v>0</v>
      </c>
      <c r="GU169" s="140" t="n">
        <v>0</v>
      </c>
      <c r="GV169" s="140" t="n">
        <v>0</v>
      </c>
      <c r="GW169" s="140" t="n">
        <v>0</v>
      </c>
      <c r="GX169" s="140" t="n">
        <v>0</v>
      </c>
      <c r="GY169" s="140" t="n">
        <v>0</v>
      </c>
      <c r="GZ169" s="140" t="n">
        <v>0</v>
      </c>
      <c r="HA169" s="140" t="n">
        <v>0</v>
      </c>
      <c r="HB169" s="140" t="n">
        <v>0</v>
      </c>
      <c r="HC169" s="140" t="n">
        <v>0</v>
      </c>
      <c r="HD169" s="140" t="n">
        <v>0</v>
      </c>
      <c r="HE169" s="140" t="n">
        <v>0</v>
      </c>
      <c r="HF169" s="140" t="n">
        <v>0</v>
      </c>
      <c r="HG169" s="140" t="n">
        <v>0</v>
      </c>
      <c r="HH169" s="140" t="n">
        <v>0</v>
      </c>
      <c r="HI169" s="140" t="n">
        <v>0</v>
      </c>
      <c r="HJ169" s="140" t="n">
        <v>0</v>
      </c>
      <c r="HK169" s="140" t="n">
        <v>0</v>
      </c>
      <c r="HL169" s="140" t="n">
        <v>0</v>
      </c>
      <c r="HM169" s="140" t="n">
        <v>0</v>
      </c>
      <c r="HN169" s="140" t="n">
        <v>0</v>
      </c>
      <c r="HO169" s="140" t="n">
        <v>0</v>
      </c>
      <c r="HP169" s="140" t="n">
        <v>0</v>
      </c>
      <c r="HQ169" s="140" t="n">
        <v>0</v>
      </c>
      <c r="HR169" s="140" t="n">
        <v>0</v>
      </c>
      <c r="HS169" s="140" t="n">
        <v>0</v>
      </c>
      <c r="HT169" s="140" t="n">
        <v>0</v>
      </c>
      <c r="HU169" s="140" t="n">
        <v>0</v>
      </c>
      <c r="HV169" s="140" t="n">
        <v>0</v>
      </c>
      <c r="HW169" s="140" t="n">
        <v>0</v>
      </c>
      <c r="HX169" s="140" t="n">
        <v>0</v>
      </c>
      <c r="HY169" s="140" t="n">
        <v>0</v>
      </c>
      <c r="HZ169" s="140" t="n">
        <v>0</v>
      </c>
      <c r="IA169" s="140" t="n">
        <v>0</v>
      </c>
      <c r="IB169" s="140" t="n">
        <v>0</v>
      </c>
      <c r="IC169" s="140" t="n">
        <v>0</v>
      </c>
      <c r="ID169" s="140" t="n">
        <v>0</v>
      </c>
      <c r="IE169" s="140" t="n">
        <v>0</v>
      </c>
      <c r="IF169" s="140" t="n">
        <v>0</v>
      </c>
      <c r="IG169" s="140" t="n">
        <v>0</v>
      </c>
      <c r="IH169" s="140" t="n">
        <v>0</v>
      </c>
      <c r="II169" s="140" t="n">
        <v>0</v>
      </c>
      <c r="IJ169" s="140" t="n">
        <v>0</v>
      </c>
      <c r="IK169" s="140" t="n">
        <v>0</v>
      </c>
      <c r="IL169" s="140" t="n">
        <v>0</v>
      </c>
      <c r="IM169" s="140" t="n">
        <v>0</v>
      </c>
      <c r="IN169" s="140" t="n">
        <v>0</v>
      </c>
      <c r="IO169" s="140" t="n">
        <v>0</v>
      </c>
      <c r="IP169" s="140" t="n">
        <v>0</v>
      </c>
      <c r="IQ169" s="140" t="n">
        <v>0</v>
      </c>
      <c r="IR169" s="140" t="n">
        <v>0</v>
      </c>
      <c r="IS169" s="140" t="n">
        <v>0</v>
      </c>
      <c r="IT169" s="140" t="n">
        <v>0</v>
      </c>
      <c r="IU169" s="140" t="n">
        <v>0</v>
      </c>
      <c r="IV169" s="140" t="n">
        <v>0</v>
      </c>
      <c r="IW169" s="140" t="n">
        <v>0</v>
      </c>
      <c r="IX169" s="140" t="n">
        <v>0</v>
      </c>
      <c r="IY169" s="140" t="n">
        <v>0</v>
      </c>
      <c r="IZ169" s="140" t="n">
        <v>0</v>
      </c>
      <c r="JA169" s="140" t="n">
        <v>0</v>
      </c>
      <c r="JB169" s="140" t="n">
        <v>0</v>
      </c>
      <c r="JC169" s="140" t="n">
        <v>0</v>
      </c>
      <c r="JD169" s="140" t="n">
        <v>0</v>
      </c>
      <c r="JE169" s="140" t="n">
        <v>0</v>
      </c>
      <c r="JF169" s="140" t="n">
        <v>0</v>
      </c>
      <c r="JG169" s="140" t="n">
        <v>0</v>
      </c>
      <c r="JH169" s="140" t="n">
        <v>0</v>
      </c>
      <c r="JI169" s="140" t="n">
        <v>0</v>
      </c>
      <c r="JJ169" s="140" t="n">
        <v>0</v>
      </c>
      <c r="JK169" s="140" t="n">
        <v>0</v>
      </c>
      <c r="JL169" s="140" t="n">
        <v>0</v>
      </c>
      <c r="JM169" s="140" t="n">
        <v>0</v>
      </c>
      <c r="JN169" s="140" t="n">
        <v>0</v>
      </c>
      <c r="JO169" s="140" t="n">
        <v>0</v>
      </c>
      <c r="JP169" s="140" t="n">
        <v>0</v>
      </c>
    </row>
    <row r="170" customFormat="false" ht="14.9" hidden="false" customHeight="false" outlineLevel="0" collapsed="false">
      <c r="A170" s="76"/>
      <c r="B170" s="76"/>
      <c r="C170" s="76"/>
      <c r="D170" s="76"/>
      <c r="E170" s="76" t="s">
        <v>202</v>
      </c>
      <c r="F170" s="142" t="n">
        <v>0</v>
      </c>
      <c r="G170" s="142" t="n">
        <v>0</v>
      </c>
      <c r="H170" s="142" t="n">
        <v>0</v>
      </c>
      <c r="I170" s="142" t="n">
        <v>0</v>
      </c>
      <c r="J170" s="142" t="n">
        <v>0</v>
      </c>
      <c r="K170" s="142" t="n">
        <v>0</v>
      </c>
      <c r="L170" s="142" t="n">
        <v>0</v>
      </c>
      <c r="M170" s="142" t="n">
        <v>0</v>
      </c>
      <c r="N170" s="142" t="n">
        <v>0</v>
      </c>
      <c r="O170" s="142" t="n">
        <v>0</v>
      </c>
      <c r="P170" s="142" t="n">
        <v>0</v>
      </c>
      <c r="Q170" s="142" t="n">
        <v>0</v>
      </c>
      <c r="R170" s="142" t="n">
        <v>0</v>
      </c>
      <c r="S170" s="142" t="n">
        <v>0</v>
      </c>
      <c r="T170" s="142" t="n">
        <v>0</v>
      </c>
      <c r="U170" s="142" t="n">
        <v>0</v>
      </c>
      <c r="V170" s="142" t="n">
        <v>0</v>
      </c>
      <c r="W170" s="142" t="n">
        <v>0</v>
      </c>
      <c r="X170" s="142" t="n">
        <v>0</v>
      </c>
      <c r="Y170" s="142" t="n">
        <v>0</v>
      </c>
      <c r="Z170" s="142" t="n">
        <v>0</v>
      </c>
      <c r="AA170" s="142" t="n">
        <v>0</v>
      </c>
      <c r="AB170" s="142" t="n">
        <v>0</v>
      </c>
      <c r="AC170" s="142" t="n">
        <v>0</v>
      </c>
      <c r="AD170" s="142" t="n">
        <v>0</v>
      </c>
      <c r="AE170" s="142" t="n">
        <v>0</v>
      </c>
      <c r="AF170" s="142" t="n">
        <v>0</v>
      </c>
      <c r="AG170" s="142" t="n">
        <v>0</v>
      </c>
      <c r="AH170" s="142" t="n">
        <v>0</v>
      </c>
      <c r="AI170" s="142" t="n">
        <v>0</v>
      </c>
      <c r="AJ170" s="142" t="n">
        <v>0</v>
      </c>
      <c r="AK170" s="142" t="n">
        <v>0</v>
      </c>
      <c r="AL170" s="142" t="n">
        <v>0</v>
      </c>
      <c r="AM170" s="142" t="n">
        <v>0</v>
      </c>
      <c r="AN170" s="142" t="n">
        <v>0</v>
      </c>
      <c r="AO170" s="142" t="n">
        <v>0</v>
      </c>
      <c r="AP170" s="142" t="n">
        <v>0</v>
      </c>
      <c r="AQ170" s="142" t="n">
        <v>0</v>
      </c>
      <c r="AR170" s="142" t="n">
        <v>0</v>
      </c>
      <c r="AS170" s="142" t="n">
        <v>0</v>
      </c>
      <c r="AT170" s="142" t="n">
        <v>0</v>
      </c>
      <c r="AU170" s="142" t="n">
        <v>0</v>
      </c>
      <c r="AV170" s="142" t="n">
        <v>0</v>
      </c>
      <c r="AW170" s="142" t="n">
        <v>0</v>
      </c>
      <c r="AX170" s="142" t="n">
        <v>0</v>
      </c>
      <c r="AY170" s="142" t="n">
        <v>0</v>
      </c>
      <c r="AZ170" s="142" t="n">
        <v>0</v>
      </c>
      <c r="BA170" s="142" t="n">
        <v>0</v>
      </c>
      <c r="BB170" s="142" t="n">
        <v>0</v>
      </c>
      <c r="BC170" s="142" t="n">
        <v>0</v>
      </c>
      <c r="BD170" s="142" t="n">
        <v>0</v>
      </c>
      <c r="BE170" s="142" t="n">
        <v>0</v>
      </c>
      <c r="BF170" s="142" t="n">
        <v>0</v>
      </c>
      <c r="BG170" s="142" t="n">
        <v>0</v>
      </c>
      <c r="BH170" s="142" t="n">
        <v>0</v>
      </c>
      <c r="BI170" s="142" t="n">
        <v>0</v>
      </c>
      <c r="BJ170" s="142" t="n">
        <v>0</v>
      </c>
      <c r="BK170" s="142" t="n">
        <v>0</v>
      </c>
      <c r="BL170" s="142" t="n">
        <v>0</v>
      </c>
      <c r="BM170" s="142" t="n">
        <v>0</v>
      </c>
      <c r="BN170" s="142" t="n">
        <v>0</v>
      </c>
      <c r="BO170" s="142" t="n">
        <v>0</v>
      </c>
      <c r="BP170" s="142" t="n">
        <v>0</v>
      </c>
      <c r="BQ170" s="142" t="n">
        <v>0</v>
      </c>
      <c r="BR170" s="142" t="n">
        <v>0</v>
      </c>
      <c r="BS170" s="142" t="n">
        <v>0</v>
      </c>
      <c r="BT170" s="142" t="n">
        <v>0</v>
      </c>
      <c r="BU170" s="142" t="n">
        <v>0</v>
      </c>
      <c r="BV170" s="142" t="n">
        <v>0</v>
      </c>
      <c r="BW170" s="142" t="n">
        <v>0</v>
      </c>
      <c r="BX170" s="142" t="n">
        <v>0</v>
      </c>
      <c r="BY170" s="142" t="n">
        <v>0</v>
      </c>
      <c r="BZ170" s="142" t="n">
        <v>0</v>
      </c>
      <c r="CA170" s="142" t="n">
        <v>0</v>
      </c>
      <c r="CB170" s="142" t="n">
        <v>0</v>
      </c>
      <c r="CC170" s="142" t="n">
        <v>0</v>
      </c>
      <c r="CD170" s="142" t="n">
        <v>0</v>
      </c>
      <c r="CE170" s="142" t="n">
        <v>0</v>
      </c>
      <c r="CF170" s="142" t="n">
        <v>0</v>
      </c>
      <c r="CG170" s="142" t="n">
        <v>0</v>
      </c>
      <c r="CH170" s="142" t="n">
        <v>0</v>
      </c>
      <c r="CI170" s="142" t="n">
        <v>0</v>
      </c>
      <c r="CJ170" s="142" t="n">
        <v>0</v>
      </c>
      <c r="CK170" s="142" t="n">
        <v>0</v>
      </c>
      <c r="CL170" s="142" t="n">
        <v>0</v>
      </c>
      <c r="CM170" s="142" t="n">
        <v>0</v>
      </c>
      <c r="CN170" s="142" t="n">
        <v>0</v>
      </c>
      <c r="CO170" s="142" t="n">
        <v>0</v>
      </c>
      <c r="CP170" s="142" t="n">
        <v>0</v>
      </c>
      <c r="CQ170" s="142" t="n">
        <v>0</v>
      </c>
      <c r="CR170" s="142" t="n">
        <v>0</v>
      </c>
      <c r="CS170" s="142" t="n">
        <v>0</v>
      </c>
      <c r="CT170" s="142" t="n">
        <v>0</v>
      </c>
      <c r="CU170" s="142" t="n">
        <v>0</v>
      </c>
      <c r="CV170" s="142" t="n">
        <v>0</v>
      </c>
      <c r="CW170" s="142" t="n">
        <v>0</v>
      </c>
      <c r="CX170" s="142" t="n">
        <v>0</v>
      </c>
      <c r="CY170" s="142" t="n">
        <v>0</v>
      </c>
      <c r="CZ170" s="142" t="n">
        <v>0</v>
      </c>
      <c r="DA170" s="142" t="n">
        <v>0</v>
      </c>
      <c r="DB170" s="142" t="n">
        <v>0</v>
      </c>
      <c r="DC170" s="142" t="n">
        <v>0</v>
      </c>
      <c r="DD170" s="142" t="n">
        <v>0</v>
      </c>
      <c r="DE170" s="142" t="n">
        <v>0</v>
      </c>
      <c r="DF170" s="142" t="n">
        <v>0</v>
      </c>
      <c r="DG170" s="142" t="n">
        <v>0</v>
      </c>
      <c r="DH170" s="142" t="n">
        <v>0</v>
      </c>
      <c r="DI170" s="142" t="n">
        <v>0</v>
      </c>
      <c r="DJ170" s="142" t="n">
        <v>0</v>
      </c>
      <c r="DK170" s="142" t="n">
        <v>0</v>
      </c>
      <c r="DL170" s="142" t="n">
        <v>0</v>
      </c>
      <c r="DM170" s="142" t="n">
        <v>0</v>
      </c>
      <c r="DN170" s="142" t="n">
        <v>0</v>
      </c>
      <c r="DO170" s="142" t="n">
        <v>0</v>
      </c>
      <c r="DP170" s="142" t="n">
        <v>0</v>
      </c>
      <c r="DQ170" s="142" t="n">
        <v>0</v>
      </c>
      <c r="DR170" s="142" t="n">
        <v>0</v>
      </c>
      <c r="DS170" s="142" t="n">
        <v>0</v>
      </c>
      <c r="DT170" s="142" t="n">
        <v>0</v>
      </c>
      <c r="DU170" s="142" t="n">
        <v>0</v>
      </c>
      <c r="DV170" s="142" t="n">
        <v>0</v>
      </c>
      <c r="DW170" s="142" t="n">
        <v>0</v>
      </c>
      <c r="DX170" s="142" t="n">
        <v>0</v>
      </c>
      <c r="DY170" s="142" t="n">
        <v>0</v>
      </c>
      <c r="DZ170" s="142" t="n">
        <v>0</v>
      </c>
      <c r="EA170" s="142" t="n">
        <v>0</v>
      </c>
      <c r="EB170" s="142" t="n">
        <v>0</v>
      </c>
      <c r="EC170" s="142" t="n">
        <v>0</v>
      </c>
      <c r="ED170" s="142" t="n">
        <v>0</v>
      </c>
      <c r="EE170" s="142" t="n">
        <v>0</v>
      </c>
      <c r="EF170" s="142" t="n">
        <v>0</v>
      </c>
      <c r="EG170" s="142" t="n">
        <v>0</v>
      </c>
      <c r="EH170" s="0"/>
      <c r="EI170" s="113" t="n">
        <f aca="false">ROUND(SUM(F170:EG170),5)</f>
        <v>0</v>
      </c>
      <c r="EM170" s="140" t="n">
        <v>0</v>
      </c>
      <c r="EN170" s="140" t="n">
        <v>0</v>
      </c>
      <c r="EO170" s="140" t="n">
        <v>0</v>
      </c>
      <c r="EP170" s="140" t="n">
        <v>0</v>
      </c>
      <c r="EQ170" s="140" t="n">
        <v>0</v>
      </c>
      <c r="ER170" s="140" t="n">
        <v>0</v>
      </c>
      <c r="ES170" s="140" t="n">
        <v>0</v>
      </c>
      <c r="ET170" s="140" t="n">
        <v>0</v>
      </c>
      <c r="EU170" s="140" t="n">
        <v>0</v>
      </c>
      <c r="EV170" s="140" t="n">
        <v>0</v>
      </c>
      <c r="EW170" s="140" t="n">
        <v>0</v>
      </c>
      <c r="EX170" s="140" t="n">
        <v>0</v>
      </c>
      <c r="EY170" s="140" t="n">
        <v>0</v>
      </c>
      <c r="EZ170" s="140" t="n">
        <v>0</v>
      </c>
      <c r="FA170" s="140" t="n">
        <v>0</v>
      </c>
      <c r="FB170" s="140" t="n">
        <v>0</v>
      </c>
      <c r="FC170" s="140" t="n">
        <v>0</v>
      </c>
      <c r="FD170" s="140" t="n">
        <v>0</v>
      </c>
      <c r="FE170" s="140" t="n">
        <v>0</v>
      </c>
      <c r="FF170" s="140" t="n">
        <v>0</v>
      </c>
      <c r="FG170" s="140" t="n">
        <v>0</v>
      </c>
      <c r="FH170" s="140" t="n">
        <v>0</v>
      </c>
      <c r="FI170" s="140" t="n">
        <v>0</v>
      </c>
      <c r="FJ170" s="140" t="n">
        <v>0</v>
      </c>
      <c r="FK170" s="140" t="n">
        <v>0</v>
      </c>
      <c r="FL170" s="140" t="n">
        <v>0</v>
      </c>
      <c r="FM170" s="140" t="n">
        <v>0</v>
      </c>
      <c r="FN170" s="140" t="n">
        <v>0</v>
      </c>
      <c r="FO170" s="140" t="n">
        <v>0</v>
      </c>
      <c r="FP170" s="140" t="n">
        <v>0</v>
      </c>
      <c r="FQ170" s="140" t="n">
        <v>0</v>
      </c>
      <c r="FR170" s="140" t="n">
        <v>0</v>
      </c>
      <c r="FS170" s="140" t="n">
        <v>0</v>
      </c>
      <c r="FT170" s="140" t="n">
        <v>0</v>
      </c>
      <c r="FU170" s="140" t="n">
        <v>0</v>
      </c>
      <c r="FV170" s="140" t="n">
        <v>0</v>
      </c>
      <c r="FW170" s="140" t="n">
        <v>0</v>
      </c>
      <c r="FX170" s="140" t="n">
        <v>0</v>
      </c>
      <c r="FY170" s="140" t="n">
        <v>0</v>
      </c>
      <c r="FZ170" s="140" t="n">
        <v>0</v>
      </c>
      <c r="GA170" s="140" t="n">
        <v>0</v>
      </c>
      <c r="GB170" s="140" t="n">
        <v>0</v>
      </c>
      <c r="GC170" s="140" t="n">
        <v>0</v>
      </c>
      <c r="GD170" s="140" t="n">
        <v>0</v>
      </c>
      <c r="GE170" s="140" t="n">
        <v>0</v>
      </c>
      <c r="GF170" s="140" t="n">
        <v>0</v>
      </c>
      <c r="GG170" s="140" t="n">
        <v>0</v>
      </c>
      <c r="GH170" s="140" t="n">
        <v>0</v>
      </c>
      <c r="GI170" s="140" t="n">
        <v>0</v>
      </c>
      <c r="GJ170" s="140" t="n">
        <v>0</v>
      </c>
      <c r="GK170" s="140" t="n">
        <v>0</v>
      </c>
      <c r="GL170" s="140" t="n">
        <v>0</v>
      </c>
      <c r="GM170" s="140" t="n">
        <v>0</v>
      </c>
      <c r="GN170" s="140" t="n">
        <v>0</v>
      </c>
      <c r="GO170" s="140" t="n">
        <v>0</v>
      </c>
      <c r="GP170" s="140" t="n">
        <v>0</v>
      </c>
      <c r="GQ170" s="140" t="n">
        <v>0</v>
      </c>
      <c r="GR170" s="140" t="n">
        <v>0</v>
      </c>
      <c r="GS170" s="140" t="n">
        <v>0</v>
      </c>
      <c r="GT170" s="140" t="n">
        <v>0</v>
      </c>
      <c r="GU170" s="140" t="n">
        <v>0</v>
      </c>
      <c r="GV170" s="140" t="n">
        <v>0</v>
      </c>
      <c r="GW170" s="140" t="n">
        <v>0</v>
      </c>
      <c r="GX170" s="140" t="n">
        <v>0</v>
      </c>
      <c r="GY170" s="140" t="n">
        <v>0</v>
      </c>
      <c r="GZ170" s="140" t="n">
        <v>0</v>
      </c>
      <c r="HA170" s="140" t="n">
        <v>0</v>
      </c>
      <c r="HB170" s="140" t="n">
        <v>0</v>
      </c>
      <c r="HC170" s="140" t="n">
        <v>0</v>
      </c>
      <c r="HD170" s="140" t="n">
        <v>0</v>
      </c>
      <c r="HE170" s="140" t="n">
        <v>0</v>
      </c>
      <c r="HF170" s="140" t="n">
        <v>0</v>
      </c>
      <c r="HG170" s="140" t="n">
        <v>0</v>
      </c>
      <c r="HH170" s="140" t="n">
        <v>0</v>
      </c>
      <c r="HI170" s="140" t="n">
        <v>0</v>
      </c>
      <c r="HJ170" s="140" t="n">
        <v>0</v>
      </c>
      <c r="HK170" s="140" t="n">
        <v>0</v>
      </c>
      <c r="HL170" s="140" t="n">
        <v>0</v>
      </c>
      <c r="HM170" s="140" t="n">
        <v>0</v>
      </c>
      <c r="HN170" s="140" t="n">
        <v>0</v>
      </c>
      <c r="HO170" s="140" t="n">
        <v>0</v>
      </c>
      <c r="HP170" s="140" t="n">
        <v>0</v>
      </c>
      <c r="HQ170" s="140" t="n">
        <v>0</v>
      </c>
      <c r="HR170" s="140" t="n">
        <v>0</v>
      </c>
      <c r="HS170" s="140" t="n">
        <v>0</v>
      </c>
      <c r="HT170" s="140" t="n">
        <v>0</v>
      </c>
      <c r="HU170" s="140" t="n">
        <v>0</v>
      </c>
      <c r="HV170" s="140" t="n">
        <v>0</v>
      </c>
      <c r="HW170" s="140" t="n">
        <v>0</v>
      </c>
      <c r="HX170" s="140" t="n">
        <v>0</v>
      </c>
      <c r="HY170" s="140" t="n">
        <v>0</v>
      </c>
      <c r="HZ170" s="140" t="n">
        <v>0</v>
      </c>
      <c r="IA170" s="140" t="n">
        <v>0</v>
      </c>
      <c r="IB170" s="140" t="n">
        <v>0</v>
      </c>
      <c r="IC170" s="140" t="n">
        <v>0</v>
      </c>
      <c r="ID170" s="140" t="n">
        <v>0</v>
      </c>
      <c r="IE170" s="140" t="n">
        <v>0</v>
      </c>
      <c r="IF170" s="140" t="n">
        <v>0</v>
      </c>
      <c r="IG170" s="140" t="n">
        <v>0</v>
      </c>
      <c r="IH170" s="140" t="n">
        <v>0</v>
      </c>
      <c r="II170" s="140" t="n">
        <v>0</v>
      </c>
      <c r="IJ170" s="140" t="n">
        <v>0</v>
      </c>
      <c r="IK170" s="140" t="n">
        <v>0</v>
      </c>
      <c r="IL170" s="140" t="n">
        <v>0</v>
      </c>
      <c r="IM170" s="140" t="n">
        <v>0</v>
      </c>
      <c r="IN170" s="140" t="n">
        <v>0</v>
      </c>
      <c r="IO170" s="140" t="n">
        <v>0</v>
      </c>
      <c r="IP170" s="140" t="n">
        <v>0</v>
      </c>
      <c r="IQ170" s="140" t="n">
        <v>0</v>
      </c>
      <c r="IR170" s="140" t="n">
        <v>0</v>
      </c>
      <c r="IS170" s="140" t="n">
        <v>0</v>
      </c>
      <c r="IT170" s="140" t="n">
        <v>0</v>
      </c>
      <c r="IU170" s="140" t="n">
        <v>0</v>
      </c>
      <c r="IV170" s="140" t="n">
        <v>0</v>
      </c>
      <c r="IW170" s="140" t="n">
        <v>0</v>
      </c>
      <c r="IX170" s="140" t="n">
        <v>0</v>
      </c>
      <c r="IY170" s="140" t="n">
        <v>0</v>
      </c>
      <c r="IZ170" s="140" t="n">
        <v>0</v>
      </c>
      <c r="JA170" s="140" t="n">
        <v>0</v>
      </c>
      <c r="JB170" s="140" t="n">
        <v>0</v>
      </c>
      <c r="JC170" s="140" t="n">
        <v>0</v>
      </c>
      <c r="JD170" s="140" t="n">
        <v>0</v>
      </c>
      <c r="JE170" s="140" t="n">
        <v>0</v>
      </c>
      <c r="JF170" s="140" t="n">
        <v>0</v>
      </c>
      <c r="JG170" s="140" t="n">
        <v>0</v>
      </c>
      <c r="JH170" s="140" t="n">
        <v>0</v>
      </c>
      <c r="JI170" s="140" t="n">
        <v>0</v>
      </c>
      <c r="JJ170" s="140" t="n">
        <v>0</v>
      </c>
      <c r="JK170" s="140" t="n">
        <v>0</v>
      </c>
      <c r="JL170" s="140" t="n">
        <v>0</v>
      </c>
      <c r="JM170" s="140" t="n">
        <v>0</v>
      </c>
      <c r="JN170" s="140" t="n">
        <v>0</v>
      </c>
      <c r="JO170" s="140" t="n">
        <v>0</v>
      </c>
      <c r="JP170" s="140" t="n">
        <v>0</v>
      </c>
    </row>
    <row r="171" customFormat="false" ht="14.9" hidden="false" customHeight="false" outlineLevel="0" collapsed="false">
      <c r="A171" s="76"/>
      <c r="B171" s="76"/>
      <c r="C171" s="76"/>
      <c r="D171" s="76" t="s">
        <v>203</v>
      </c>
      <c r="E171" s="76"/>
      <c r="F171" s="141" t="n">
        <f aca="false">SUM(F168:F170)</f>
        <v>3489.64</v>
      </c>
      <c r="G171" s="141" t="n">
        <f aca="false">SUM(G168:G170)</f>
        <v>7869.509</v>
      </c>
      <c r="H171" s="141" t="n">
        <f aca="false">SUM(H168:H170)</f>
        <v>198527.75</v>
      </c>
      <c r="I171" s="141" t="n">
        <f aca="false">SUM(I168:I170)</f>
        <v>0</v>
      </c>
      <c r="J171" s="141" t="n">
        <f aca="false">SUM(J168:J170)</f>
        <v>0</v>
      </c>
      <c r="K171" s="141" t="n">
        <f aca="false">SUM(K168:K170)</f>
        <v>1748.528</v>
      </c>
      <c r="L171" s="141" t="n">
        <f aca="false">SUM(L168:L170)</f>
        <v>0</v>
      </c>
      <c r="M171" s="141" t="n">
        <f aca="false">SUM(M168:M170)</f>
        <v>919.4295</v>
      </c>
      <c r="N171" s="141" t="n">
        <f aca="false">SUM(N168:N170)</f>
        <v>1E-005</v>
      </c>
      <c r="O171" s="141" t="n">
        <f aca="false">SUM(O168:O170)</f>
        <v>672909.7223</v>
      </c>
      <c r="P171" s="141" t="n">
        <f aca="false">SUM(P168:P170)</f>
        <v>9000</v>
      </c>
      <c r="Q171" s="141" t="n">
        <f aca="false">SUM(Q168:Q170)</f>
        <v>101228.4</v>
      </c>
      <c r="R171" s="141" t="n">
        <f aca="false">SUM(R168:R170)</f>
        <v>0</v>
      </c>
      <c r="S171" s="141" t="n">
        <f aca="false">SUM(S168:S170)</f>
        <v>0</v>
      </c>
      <c r="T171" s="141" t="n">
        <f aca="false">SUM(T168:T170)</f>
        <v>0</v>
      </c>
      <c r="U171" s="141" t="n">
        <f aca="false">SUM(U168:U170)</f>
        <v>114261.196</v>
      </c>
      <c r="V171" s="141" t="n">
        <f aca="false">SUM(V168:V170)</f>
        <v>0</v>
      </c>
      <c r="W171" s="141" t="n">
        <f aca="false">SUM(W168:W170)</f>
        <v>412128.75</v>
      </c>
      <c r="X171" s="141" t="n">
        <f aca="false">SUM(X168:X170)</f>
        <v>1604.52</v>
      </c>
      <c r="Y171" s="141" t="n">
        <f aca="false">SUM(Y168:Y170)</f>
        <v>1240.12</v>
      </c>
      <c r="Z171" s="141" t="n">
        <f aca="false">SUM(Z168:Z170)</f>
        <v>1530.6933</v>
      </c>
      <c r="AA171" s="141" t="n">
        <f aca="false">SUM(AA168:AA170)</f>
        <v>185400</v>
      </c>
      <c r="AB171" s="141" t="n">
        <f aca="false">SUM(AB168:AB170)</f>
        <v>7134.5</v>
      </c>
      <c r="AC171" s="141" t="n">
        <f aca="false">SUM(AC168:AC170)</f>
        <v>803.4</v>
      </c>
      <c r="AD171" s="141" t="n">
        <f aca="false">SUM(AD168:AD170)</f>
        <v>29252</v>
      </c>
      <c r="AE171" s="141" t="n">
        <f aca="false">SUM(AE168:AE170)</f>
        <v>1169.05</v>
      </c>
      <c r="AF171" s="141" t="n">
        <f aca="false">SUM(AF168:AF170)</f>
        <v>0</v>
      </c>
      <c r="AG171" s="141" t="n">
        <f aca="false">SUM(AG168:AG170)</f>
        <v>628.3</v>
      </c>
      <c r="AH171" s="141" t="n">
        <f aca="false">SUM(AH168:AH170)</f>
        <v>334.75</v>
      </c>
      <c r="AI171" s="141" t="n">
        <f aca="false">SUM(AI168:AI170)</f>
        <v>0</v>
      </c>
      <c r="AJ171" s="141" t="n">
        <f aca="false">SUM(AJ168:AJ170)</f>
        <v>10188.76</v>
      </c>
      <c r="AK171" s="141" t="n">
        <f aca="false">SUM(AK168:AK170)</f>
        <v>1102.1</v>
      </c>
      <c r="AL171" s="141" t="n">
        <f aca="false">SUM(AL168:AL170)</f>
        <v>0</v>
      </c>
      <c r="AM171" s="141" t="n">
        <f aca="false">SUM(AM168:AM170)</f>
        <v>9393.6</v>
      </c>
      <c r="AN171" s="141" t="n">
        <f aca="false">SUM(AN168:AN170)</f>
        <v>0</v>
      </c>
      <c r="AO171" s="141" t="n">
        <f aca="false">SUM(AO168:AO170)</f>
        <v>1154.282</v>
      </c>
      <c r="AP171" s="141" t="n">
        <f aca="false">SUM(AP168:AP170)</f>
        <v>322428</v>
      </c>
      <c r="AQ171" s="141" t="n">
        <f aca="false">SUM(AQ168:AQ170)</f>
        <v>1297.8</v>
      </c>
      <c r="AR171" s="141" t="n">
        <f aca="false">SUM(AR168:AR170)</f>
        <v>7066.4</v>
      </c>
      <c r="AS171" s="141" t="n">
        <f aca="false">SUM(AS168:AS170)</f>
        <v>0</v>
      </c>
      <c r="AT171" s="141" t="n">
        <f aca="false">SUM(AT168:AT170)</f>
        <v>4799.8</v>
      </c>
      <c r="AU171" s="141" t="n">
        <f aca="false">SUM(AU168:AU170)</f>
        <v>0</v>
      </c>
      <c r="AV171" s="141" t="n">
        <f aca="false">SUM(AV168:AV170)</f>
        <v>31724</v>
      </c>
      <c r="AW171" s="141" t="n">
        <f aca="false">SUM(AW168:AW170)</f>
        <v>3068.37</v>
      </c>
      <c r="AX171" s="141" t="n">
        <f aca="false">SUM(AX168:AX170)</f>
        <v>0</v>
      </c>
      <c r="AY171" s="141" t="n">
        <f aca="false">SUM(AY168:AY170)</f>
        <v>736.45</v>
      </c>
      <c r="AZ171" s="141" t="n">
        <f aca="false">SUM(AZ168:AZ170)</f>
        <v>3965.912</v>
      </c>
      <c r="BA171" s="141" t="n">
        <f aca="false">SUM(BA168:BA170)</f>
        <v>2979.275</v>
      </c>
      <c r="BB171" s="141" t="n">
        <f aca="false">SUM(BB168:BB170)</f>
        <v>1E-008</v>
      </c>
      <c r="BC171" s="141" t="n">
        <f aca="false">SUM(BC168:BC170)</f>
        <v>0</v>
      </c>
      <c r="BD171" s="141" t="n">
        <f aca="false">SUM(BD168:BD170)</f>
        <v>3563.6455</v>
      </c>
      <c r="BE171" s="141" t="n">
        <f aca="false">SUM(BE168:BE170)</f>
        <v>1623.5272</v>
      </c>
      <c r="BF171" s="141" t="n">
        <f aca="false">SUM(BF168:BF170)</f>
        <v>236900</v>
      </c>
      <c r="BG171" s="141" t="n">
        <f aca="false">SUM(BG168:BG170)</f>
        <v>103000</v>
      </c>
      <c r="BH171" s="141" t="n">
        <f aca="false">SUM(BH168:BH170)</f>
        <v>1127.85</v>
      </c>
      <c r="BI171" s="141" t="n">
        <f aca="false">SUM(BI168:BI170)</f>
        <v>1390.5</v>
      </c>
      <c r="BJ171" s="141" t="n">
        <f aca="false">SUM(BJ168:BJ170)</f>
        <v>0</v>
      </c>
      <c r="BK171" s="141" t="n">
        <f aca="false">SUM(BK168:BK170)</f>
        <v>0</v>
      </c>
      <c r="BL171" s="141" t="n">
        <f aca="false">SUM(BL168:BL170)</f>
        <v>0</v>
      </c>
      <c r="BM171" s="141" t="n">
        <f aca="false">SUM(BM168:BM170)</f>
        <v>3432.99</v>
      </c>
      <c r="BN171" s="141" t="n">
        <f aca="false">SUM(BN168:BN170)</f>
        <v>224952</v>
      </c>
      <c r="BO171" s="141" t="n">
        <f aca="false">SUM(BO168:BO170)</f>
        <v>46790.84</v>
      </c>
      <c r="BP171" s="141" t="n">
        <f aca="false">SUM(BP168:BP170)</f>
        <v>132355</v>
      </c>
      <c r="BQ171" s="141" t="n">
        <f aca="false">SUM(BQ168:BQ170)</f>
        <v>1004.25</v>
      </c>
      <c r="BR171" s="141" t="n">
        <f aca="false">SUM(BR168:BR170)</f>
        <v>1019.7</v>
      </c>
      <c r="BS171" s="141" t="n">
        <f aca="false">SUM(BS168:BS170)</f>
        <v>1403.3853</v>
      </c>
      <c r="BT171" s="141" t="n">
        <f aca="false">SUM(BT168:BT170)</f>
        <v>51500</v>
      </c>
      <c r="BU171" s="141" t="n">
        <f aca="false">SUM(BU168:BU170)</f>
        <v>0</v>
      </c>
      <c r="BV171" s="141" t="n">
        <f aca="false">SUM(BV168:BV170)</f>
        <v>75.3239</v>
      </c>
      <c r="BW171" s="141" t="n">
        <f aca="false">SUM(BW168:BW170)</f>
        <v>126456.9213</v>
      </c>
      <c r="BX171" s="141" t="n">
        <f aca="false">SUM(BX168:BX170)</f>
        <v>3600</v>
      </c>
      <c r="BY171" s="141" t="n">
        <f aca="false">SUM(BY168:BY170)</f>
        <v>283.25</v>
      </c>
      <c r="BZ171" s="141" t="n">
        <f aca="false">SUM(BZ168:BZ170)</f>
        <v>3283.4649</v>
      </c>
      <c r="CA171" s="141" t="n">
        <f aca="false">SUM(CA168:CA170)</f>
        <v>1E-007</v>
      </c>
      <c r="CB171" s="141" t="n">
        <f aca="false">SUM(CB168:CB170)</f>
        <v>0</v>
      </c>
      <c r="CC171" s="141" t="n">
        <f aca="false">SUM(CC168:CC170)</f>
        <v>0</v>
      </c>
      <c r="CD171" s="141" t="n">
        <f aca="false">SUM(CD168:CD170)</f>
        <v>0</v>
      </c>
      <c r="CE171" s="141" t="n">
        <f aca="false">SUM(CE168:CE170)</f>
        <v>0</v>
      </c>
      <c r="CF171" s="141" t="n">
        <f aca="false">SUM(CF168:CF170)</f>
        <v>1066.05</v>
      </c>
      <c r="CG171" s="141" t="n">
        <f aca="false">SUM(CG168:CG170)</f>
        <v>7955.2668</v>
      </c>
      <c r="CH171" s="141" t="n">
        <f aca="false">SUM(CH168:CH170)</f>
        <v>10563.68</v>
      </c>
      <c r="CI171" s="141" t="n">
        <f aca="false">SUM(CI168:CI170)</f>
        <v>516116.932</v>
      </c>
      <c r="CJ171" s="141" t="n">
        <f aca="false">SUM(CJ168:CJ170)</f>
        <v>121381.6375</v>
      </c>
      <c r="CK171" s="141" t="n">
        <f aca="false">SUM(CK168:CK170)</f>
        <v>0</v>
      </c>
      <c r="CL171" s="141" t="n">
        <f aca="false">SUM(CL168:CL170)</f>
        <v>100000</v>
      </c>
      <c r="CM171" s="141" t="n">
        <f aca="false">SUM(CM168:CM170)</f>
        <v>0</v>
      </c>
      <c r="CN171" s="141" t="n">
        <f aca="false">SUM(CN168:CN170)</f>
        <v>1075.32</v>
      </c>
      <c r="CO171" s="141" t="n">
        <f aca="false">SUM(CO168:CO170)</f>
        <v>660</v>
      </c>
      <c r="CP171" s="141" t="n">
        <f aca="false">SUM(CP168:CP170)</f>
        <v>41200</v>
      </c>
      <c r="CQ171" s="141" t="n">
        <f aca="false">SUM(CQ168:CQ170)</f>
        <v>0</v>
      </c>
      <c r="CR171" s="141" t="n">
        <f aca="false">SUM(CR168:CR170)</f>
        <v>494.4</v>
      </c>
      <c r="CS171" s="141" t="n">
        <f aca="false">SUM(CS168:CS170)</f>
        <v>391400</v>
      </c>
      <c r="CT171" s="141" t="n">
        <f aca="false">SUM(CT168:CT170)</f>
        <v>15338.76</v>
      </c>
      <c r="CU171" s="141" t="n">
        <f aca="false">SUM(CU168:CU170)</f>
        <v>195700</v>
      </c>
      <c r="CV171" s="141" t="n">
        <f aca="false">SUM(CV168:CV170)</f>
        <v>6180</v>
      </c>
      <c r="CW171" s="141" t="n">
        <f aca="false">SUM(CW168:CW170)</f>
        <v>4063.4324</v>
      </c>
      <c r="CX171" s="141" t="n">
        <f aca="false">SUM(CX168:CX170)</f>
        <v>1626.782</v>
      </c>
      <c r="CY171" s="141" t="n">
        <f aca="false">SUM(CY168:CY170)</f>
        <v>0</v>
      </c>
      <c r="CZ171" s="141" t="n">
        <f aca="false">SUM(CZ168:CZ170)</f>
        <v>0.0001</v>
      </c>
      <c r="DA171" s="141" t="n">
        <f aca="false">SUM(DA168:DA170)</f>
        <v>51500</v>
      </c>
      <c r="DB171" s="141" t="n">
        <f aca="false">SUM(DB168:DB170)</f>
        <v>0</v>
      </c>
      <c r="DC171" s="141" t="n">
        <f aca="false">SUM(DC168:DC170)</f>
        <v>72100</v>
      </c>
      <c r="DD171" s="141" t="n">
        <f aca="false">SUM(DD168:DD170)</f>
        <v>0</v>
      </c>
      <c r="DE171" s="141" t="n">
        <f aca="false">SUM(DE168:DE170)</f>
        <v>0</v>
      </c>
      <c r="DF171" s="141" t="n">
        <f aca="false">SUM(DF168:DF170)</f>
        <v>0</v>
      </c>
      <c r="DG171" s="141" t="n">
        <f aca="false">SUM(DG168:DG170)</f>
        <v>0</v>
      </c>
      <c r="DH171" s="141" t="n">
        <f aca="false">SUM(DH168:DH170)</f>
        <v>0</v>
      </c>
      <c r="DI171" s="141" t="n">
        <f aca="false">SUM(DI168:DI170)</f>
        <v>237.93</v>
      </c>
      <c r="DJ171" s="141" t="n">
        <f aca="false">SUM(DJ168:DJ170)</f>
        <v>1260</v>
      </c>
      <c r="DK171" s="141" t="n">
        <f aca="false">SUM(DK168:DK170)</f>
        <v>0</v>
      </c>
      <c r="DL171" s="141" t="n">
        <f aca="false">SUM(DL168:DL170)</f>
        <v>25750</v>
      </c>
      <c r="DM171" s="141" t="n">
        <f aca="false">SUM(DM168:DM170)</f>
        <v>524.064</v>
      </c>
      <c r="DN171" s="141" t="n">
        <f aca="false">SUM(DN168:DN170)</f>
        <v>412</v>
      </c>
      <c r="DO171" s="141" t="n">
        <f aca="false">SUM(DO168:DO170)</f>
        <v>1421.4</v>
      </c>
      <c r="DP171" s="141" t="n">
        <f aca="false">SUM(DP168:DP170)</f>
        <v>30000</v>
      </c>
      <c r="DQ171" s="141" t="n">
        <f aca="false">SUM(DQ168:DQ170)</f>
        <v>1470.84</v>
      </c>
      <c r="DR171" s="141" t="n">
        <f aca="false">SUM(DR168:DR170)</f>
        <v>0</v>
      </c>
      <c r="DS171" s="141" t="n">
        <f aca="false">SUM(DS168:DS170)</f>
        <v>5260</v>
      </c>
      <c r="DT171" s="141" t="n">
        <f aca="false">SUM(DT168:DT170)</f>
        <v>827.09</v>
      </c>
      <c r="DU171" s="141" t="n">
        <f aca="false">SUM(DU168:DU170)</f>
        <v>0</v>
      </c>
      <c r="DV171" s="141" t="n">
        <f aca="false">SUM(DV168:DV170)</f>
        <v>0</v>
      </c>
      <c r="DW171" s="141" t="n">
        <f aca="false">SUM(DW168:DW170)</f>
        <v>0</v>
      </c>
      <c r="DX171" s="141" t="n">
        <f aca="false">SUM(DX168:DX170)</f>
        <v>424625.1941</v>
      </c>
      <c r="DY171" s="141" t="n">
        <f aca="false">SUM(DY168:DY170)</f>
        <v>6674.4</v>
      </c>
      <c r="DZ171" s="141" t="n">
        <f aca="false">SUM(DZ168:DZ170)</f>
        <v>2075.45</v>
      </c>
      <c r="EA171" s="141" t="n">
        <f aca="false">SUM(EA168:EA170)</f>
        <v>451412.229</v>
      </c>
      <c r="EB171" s="141" t="n">
        <f aca="false">SUM(EB168:EB170)</f>
        <v>413253.716</v>
      </c>
      <c r="EC171" s="141" t="n">
        <f aca="false">SUM(EC168:EC170)</f>
        <v>1178.3921</v>
      </c>
      <c r="ED171" s="141" t="n">
        <f aca="false">SUM(ED168:ED170)</f>
        <v>0</v>
      </c>
      <c r="EE171" s="141" t="n">
        <f aca="false">SUM(EE168:EE170)</f>
        <v>1773.66</v>
      </c>
      <c r="EF171" s="141" t="n">
        <f aca="false">SUM(EF168:EF170)</f>
        <v>131651.7881</v>
      </c>
      <c r="EG171" s="141" t="n">
        <f aca="false">SUM(EG168:EG170)</f>
        <v>75598.7493</v>
      </c>
      <c r="EH171" s="0"/>
      <c r="EI171" s="109" t="n">
        <f aca="false">ROUND(SUM(F171:EG171),5)</f>
        <v>6208676.81861</v>
      </c>
      <c r="EM171" s="140" t="n">
        <v>0</v>
      </c>
      <c r="EN171" s="140" t="n">
        <v>0</v>
      </c>
      <c r="EO171" s="140" t="n">
        <v>0</v>
      </c>
      <c r="EP171" s="140" t="n">
        <v>0</v>
      </c>
      <c r="EQ171" s="140" t="n">
        <v>0</v>
      </c>
      <c r="ER171" s="140" t="n">
        <v>0</v>
      </c>
      <c r="ES171" s="140" t="n">
        <v>0</v>
      </c>
      <c r="ET171" s="140" t="n">
        <v>0</v>
      </c>
      <c r="EU171" s="140" t="n">
        <v>0</v>
      </c>
      <c r="EV171" s="140" t="n">
        <v>0</v>
      </c>
      <c r="EW171" s="140" t="n">
        <v>0</v>
      </c>
      <c r="EX171" s="140" t="n">
        <v>0</v>
      </c>
      <c r="EY171" s="140" t="n">
        <v>0</v>
      </c>
      <c r="EZ171" s="140" t="n">
        <v>0</v>
      </c>
      <c r="FA171" s="140" t="n">
        <v>0</v>
      </c>
      <c r="FB171" s="140" t="n">
        <v>0</v>
      </c>
      <c r="FC171" s="140" t="n">
        <v>0</v>
      </c>
      <c r="FD171" s="140" t="n">
        <v>0</v>
      </c>
      <c r="FE171" s="140" t="n">
        <v>0</v>
      </c>
      <c r="FF171" s="140" t="n">
        <v>0</v>
      </c>
      <c r="FG171" s="140" t="n">
        <v>0</v>
      </c>
      <c r="FH171" s="140" t="n">
        <v>0</v>
      </c>
      <c r="FI171" s="140" t="n">
        <v>0</v>
      </c>
      <c r="FJ171" s="140" t="n">
        <v>0</v>
      </c>
      <c r="FK171" s="140" t="n">
        <v>0</v>
      </c>
      <c r="FL171" s="140" t="n">
        <v>0</v>
      </c>
      <c r="FM171" s="140" t="n">
        <v>0</v>
      </c>
      <c r="FN171" s="140" t="n">
        <v>0</v>
      </c>
      <c r="FO171" s="140" t="n">
        <v>0</v>
      </c>
      <c r="FP171" s="140" t="n">
        <v>0</v>
      </c>
      <c r="FQ171" s="140" t="n">
        <v>0</v>
      </c>
      <c r="FR171" s="140" t="n">
        <v>0</v>
      </c>
      <c r="FS171" s="140" t="n">
        <v>0</v>
      </c>
      <c r="FT171" s="140" t="n">
        <v>0</v>
      </c>
      <c r="FU171" s="140" t="n">
        <v>0</v>
      </c>
      <c r="FV171" s="140" t="n">
        <v>0</v>
      </c>
      <c r="FW171" s="140" t="n">
        <v>0</v>
      </c>
      <c r="FX171" s="140" t="n">
        <v>0</v>
      </c>
      <c r="FY171" s="140" t="n">
        <v>0</v>
      </c>
      <c r="FZ171" s="140" t="n">
        <v>0</v>
      </c>
      <c r="GA171" s="140" t="n">
        <v>0</v>
      </c>
      <c r="GB171" s="140" t="n">
        <v>0</v>
      </c>
      <c r="GC171" s="140" t="n">
        <v>0</v>
      </c>
      <c r="GD171" s="140" t="n">
        <v>0</v>
      </c>
      <c r="GE171" s="140" t="n">
        <v>0</v>
      </c>
      <c r="GF171" s="140" t="n">
        <v>0</v>
      </c>
      <c r="GG171" s="140" t="n">
        <v>0</v>
      </c>
      <c r="GH171" s="140" t="n">
        <v>0</v>
      </c>
      <c r="GI171" s="140" t="n">
        <v>0</v>
      </c>
      <c r="GJ171" s="140" t="n">
        <v>0</v>
      </c>
      <c r="GK171" s="140" t="n">
        <v>0</v>
      </c>
      <c r="GL171" s="140" t="n">
        <v>0</v>
      </c>
      <c r="GM171" s="140" t="n">
        <v>0</v>
      </c>
      <c r="GN171" s="140" t="n">
        <v>0</v>
      </c>
      <c r="GO171" s="140" t="n">
        <v>0</v>
      </c>
      <c r="GP171" s="140" t="n">
        <v>0</v>
      </c>
      <c r="GQ171" s="140" t="n">
        <v>0</v>
      </c>
      <c r="GR171" s="140" t="n">
        <v>0</v>
      </c>
      <c r="GS171" s="140" t="n">
        <v>0</v>
      </c>
      <c r="GT171" s="140" t="n">
        <v>0</v>
      </c>
      <c r="GU171" s="140" t="n">
        <v>0</v>
      </c>
      <c r="GV171" s="140" t="n">
        <v>0</v>
      </c>
      <c r="GW171" s="140" t="n">
        <v>0</v>
      </c>
      <c r="GX171" s="140" t="n">
        <v>0</v>
      </c>
      <c r="GY171" s="140" t="n">
        <v>0</v>
      </c>
      <c r="GZ171" s="140" t="n">
        <v>0</v>
      </c>
      <c r="HA171" s="140" t="n">
        <v>0</v>
      </c>
      <c r="HB171" s="140" t="n">
        <v>0</v>
      </c>
      <c r="HC171" s="140" t="n">
        <v>0</v>
      </c>
      <c r="HD171" s="140" t="n">
        <v>0</v>
      </c>
      <c r="HE171" s="140" t="n">
        <v>0</v>
      </c>
      <c r="HF171" s="140" t="n">
        <v>0</v>
      </c>
      <c r="HG171" s="140" t="n">
        <v>0</v>
      </c>
      <c r="HH171" s="140" t="n">
        <v>0</v>
      </c>
      <c r="HI171" s="140" t="n">
        <v>0</v>
      </c>
      <c r="HJ171" s="140" t="n">
        <v>0</v>
      </c>
      <c r="HK171" s="140" t="n">
        <v>0</v>
      </c>
      <c r="HL171" s="140" t="n">
        <v>0</v>
      </c>
      <c r="HM171" s="140" t="n">
        <v>0</v>
      </c>
      <c r="HN171" s="140" t="n">
        <v>0</v>
      </c>
      <c r="HO171" s="140" t="n">
        <v>0</v>
      </c>
      <c r="HP171" s="140" t="n">
        <v>0</v>
      </c>
      <c r="HQ171" s="140" t="n">
        <v>0</v>
      </c>
      <c r="HR171" s="140" t="n">
        <v>0</v>
      </c>
      <c r="HS171" s="140" t="n">
        <v>0</v>
      </c>
      <c r="HT171" s="140" t="n">
        <v>0</v>
      </c>
      <c r="HU171" s="140" t="n">
        <v>0</v>
      </c>
      <c r="HV171" s="140" t="n">
        <v>0</v>
      </c>
      <c r="HW171" s="140" t="n">
        <v>0</v>
      </c>
      <c r="HX171" s="140" t="n">
        <v>0</v>
      </c>
      <c r="HY171" s="140" t="n">
        <v>0</v>
      </c>
      <c r="HZ171" s="140" t="n">
        <v>0</v>
      </c>
      <c r="IA171" s="140" t="n">
        <v>0</v>
      </c>
      <c r="IB171" s="140" t="n">
        <v>0</v>
      </c>
      <c r="IC171" s="140" t="n">
        <v>0</v>
      </c>
      <c r="ID171" s="140" t="n">
        <v>0</v>
      </c>
      <c r="IE171" s="140" t="n">
        <v>0</v>
      </c>
      <c r="IF171" s="140" t="n">
        <v>0</v>
      </c>
      <c r="IG171" s="140" t="n">
        <v>0</v>
      </c>
      <c r="IH171" s="140" t="n">
        <v>0</v>
      </c>
      <c r="II171" s="140" t="n">
        <v>0</v>
      </c>
      <c r="IJ171" s="140" t="n">
        <v>0</v>
      </c>
      <c r="IK171" s="140" t="n">
        <v>0</v>
      </c>
      <c r="IL171" s="140" t="n">
        <v>0</v>
      </c>
      <c r="IM171" s="140" t="n">
        <v>0</v>
      </c>
      <c r="IN171" s="140" t="n">
        <v>0</v>
      </c>
      <c r="IO171" s="140" t="n">
        <v>0</v>
      </c>
      <c r="IP171" s="140" t="n">
        <v>0</v>
      </c>
      <c r="IQ171" s="140" t="n">
        <v>0</v>
      </c>
      <c r="IR171" s="140" t="n">
        <v>0</v>
      </c>
      <c r="IS171" s="140" t="n">
        <v>0</v>
      </c>
      <c r="IT171" s="140" t="n">
        <v>0</v>
      </c>
      <c r="IU171" s="140" t="n">
        <v>0</v>
      </c>
      <c r="IV171" s="140" t="n">
        <v>0</v>
      </c>
      <c r="IW171" s="140" t="n">
        <v>0</v>
      </c>
      <c r="IX171" s="140" t="n">
        <v>0</v>
      </c>
      <c r="IY171" s="140" t="n">
        <v>0</v>
      </c>
      <c r="IZ171" s="140" t="n">
        <v>0</v>
      </c>
      <c r="JA171" s="140" t="n">
        <v>0</v>
      </c>
      <c r="JB171" s="140" t="n">
        <v>0</v>
      </c>
      <c r="JC171" s="140" t="n">
        <v>0</v>
      </c>
      <c r="JD171" s="140" t="n">
        <v>0</v>
      </c>
      <c r="JE171" s="140" t="n">
        <v>0</v>
      </c>
      <c r="JF171" s="140" t="n">
        <v>0</v>
      </c>
      <c r="JG171" s="140" t="n">
        <v>0</v>
      </c>
      <c r="JH171" s="140" t="n">
        <v>0</v>
      </c>
      <c r="JI171" s="140" t="n">
        <v>0</v>
      </c>
      <c r="JJ171" s="140" t="n">
        <v>0</v>
      </c>
      <c r="JK171" s="140" t="n">
        <v>0</v>
      </c>
      <c r="JL171" s="140" t="n">
        <v>0</v>
      </c>
      <c r="JM171" s="140" t="n">
        <v>0</v>
      </c>
      <c r="JN171" s="140" t="n">
        <v>0</v>
      </c>
      <c r="JO171" s="140" t="n">
        <v>0</v>
      </c>
      <c r="JP171" s="140" t="n">
        <v>0</v>
      </c>
    </row>
    <row r="172" customFormat="false" ht="30" hidden="false" customHeight="true" outlineLevel="0" collapsed="false">
      <c r="A172" s="76"/>
      <c r="B172" s="76"/>
      <c r="C172" s="76"/>
      <c r="D172" s="76" t="s">
        <v>204</v>
      </c>
      <c r="E172" s="76"/>
      <c r="F172" s="141"/>
      <c r="G172" s="141"/>
      <c r="H172" s="141"/>
      <c r="I172" s="141"/>
      <c r="J172" s="141"/>
      <c r="K172" s="141"/>
      <c r="L172" s="141"/>
      <c r="M172" s="141"/>
      <c r="N172" s="141"/>
      <c r="O172" s="141"/>
      <c r="P172" s="141"/>
      <c r="Q172" s="141"/>
      <c r="R172" s="141"/>
      <c r="S172" s="141"/>
      <c r="T172" s="141"/>
      <c r="U172" s="141"/>
      <c r="V172" s="141"/>
      <c r="W172" s="141"/>
      <c r="X172" s="141"/>
      <c r="Y172" s="141"/>
      <c r="Z172" s="141"/>
      <c r="AA172" s="141"/>
      <c r="AB172" s="141"/>
      <c r="AC172" s="141"/>
      <c r="AD172" s="141"/>
      <c r="AE172" s="141"/>
      <c r="AF172" s="141"/>
      <c r="AG172" s="141"/>
      <c r="AH172" s="141"/>
      <c r="AI172" s="141"/>
      <c r="AJ172" s="141"/>
      <c r="AK172" s="141"/>
      <c r="AL172" s="141"/>
      <c r="AM172" s="141"/>
      <c r="AN172" s="141"/>
      <c r="AO172" s="141"/>
      <c r="AP172" s="141"/>
      <c r="AQ172" s="141"/>
      <c r="AR172" s="141"/>
      <c r="AS172" s="141"/>
      <c r="AT172" s="141"/>
      <c r="AU172" s="141"/>
      <c r="AV172" s="141"/>
      <c r="AW172" s="141"/>
      <c r="AX172" s="141"/>
      <c r="AY172" s="141"/>
      <c r="AZ172" s="141"/>
      <c r="BA172" s="141"/>
      <c r="BB172" s="141"/>
      <c r="BC172" s="141"/>
      <c r="BD172" s="141"/>
      <c r="BE172" s="141"/>
      <c r="BF172" s="141"/>
      <c r="BG172" s="141"/>
      <c r="BH172" s="141"/>
      <c r="BI172" s="141"/>
      <c r="BJ172" s="141"/>
      <c r="BK172" s="141"/>
      <c r="BL172" s="141"/>
      <c r="BM172" s="141"/>
      <c r="BN172" s="141"/>
      <c r="BO172" s="141"/>
      <c r="BP172" s="141"/>
      <c r="BQ172" s="141"/>
      <c r="BR172" s="141"/>
      <c r="BS172" s="141"/>
      <c r="BT172" s="141"/>
      <c r="BU172" s="141"/>
      <c r="BV172" s="141"/>
      <c r="BW172" s="141"/>
      <c r="BX172" s="141"/>
      <c r="BY172" s="141"/>
      <c r="BZ172" s="141"/>
      <c r="CA172" s="141"/>
      <c r="CB172" s="141"/>
      <c r="CC172" s="141"/>
      <c r="CD172" s="141"/>
      <c r="CE172" s="141"/>
      <c r="CF172" s="141"/>
      <c r="CG172" s="141"/>
      <c r="CH172" s="141"/>
      <c r="CI172" s="141"/>
      <c r="CJ172" s="141"/>
      <c r="CK172" s="141"/>
      <c r="CL172" s="141"/>
      <c r="CM172" s="141"/>
      <c r="CN172" s="141"/>
      <c r="CO172" s="141"/>
      <c r="CP172" s="141"/>
      <c r="CQ172" s="141"/>
      <c r="CR172" s="141"/>
      <c r="CS172" s="141"/>
      <c r="CT172" s="141"/>
      <c r="CU172" s="141"/>
      <c r="CV172" s="141"/>
      <c r="CW172" s="141"/>
      <c r="CX172" s="141"/>
      <c r="CY172" s="141"/>
      <c r="CZ172" s="141"/>
      <c r="DA172" s="141"/>
      <c r="DB172" s="141"/>
      <c r="DC172" s="141"/>
      <c r="DD172" s="141"/>
      <c r="DE172" s="141"/>
      <c r="DF172" s="141"/>
      <c r="DG172" s="141"/>
      <c r="DH172" s="141"/>
      <c r="DI172" s="141"/>
      <c r="DJ172" s="141"/>
      <c r="DK172" s="141"/>
      <c r="DL172" s="141"/>
      <c r="DM172" s="141"/>
      <c r="DN172" s="141"/>
      <c r="DO172" s="141"/>
      <c r="DP172" s="141"/>
      <c r="DQ172" s="141"/>
      <c r="DR172" s="141"/>
      <c r="DS172" s="141"/>
      <c r="DT172" s="141"/>
      <c r="DU172" s="141"/>
      <c r="DV172" s="141"/>
      <c r="DW172" s="141"/>
      <c r="DX172" s="141"/>
      <c r="DY172" s="141"/>
      <c r="DZ172" s="141"/>
      <c r="EA172" s="141"/>
      <c r="EB172" s="141"/>
      <c r="EC172" s="141"/>
      <c r="ED172" s="141"/>
      <c r="EE172" s="141"/>
      <c r="EF172" s="141"/>
      <c r="EG172" s="141"/>
      <c r="EH172" s="0"/>
      <c r="EI172" s="109"/>
      <c r="EM172" s="140" t="n">
        <v>0</v>
      </c>
      <c r="EN172" s="140" t="n">
        <v>0</v>
      </c>
      <c r="EO172" s="140" t="n">
        <v>0</v>
      </c>
      <c r="EP172" s="140" t="n">
        <v>0</v>
      </c>
      <c r="EQ172" s="140" t="n">
        <v>0</v>
      </c>
      <c r="ER172" s="140" t="n">
        <v>0</v>
      </c>
      <c r="ES172" s="140" t="n">
        <v>0</v>
      </c>
      <c r="ET172" s="140" t="n">
        <v>0</v>
      </c>
      <c r="EU172" s="140" t="n">
        <v>0</v>
      </c>
      <c r="EV172" s="140" t="n">
        <v>0</v>
      </c>
      <c r="EW172" s="140" t="n">
        <v>0</v>
      </c>
      <c r="EX172" s="140" t="n">
        <v>0</v>
      </c>
      <c r="EY172" s="140" t="n">
        <v>0</v>
      </c>
      <c r="EZ172" s="140" t="n">
        <v>0</v>
      </c>
      <c r="FA172" s="140" t="n">
        <v>0</v>
      </c>
      <c r="FB172" s="140" t="n">
        <v>0</v>
      </c>
      <c r="FC172" s="140" t="n">
        <v>0</v>
      </c>
      <c r="FD172" s="140" t="n">
        <v>0</v>
      </c>
      <c r="FE172" s="140" t="n">
        <v>0</v>
      </c>
      <c r="FF172" s="140" t="n">
        <v>0</v>
      </c>
      <c r="FG172" s="140" t="n">
        <v>0</v>
      </c>
      <c r="FH172" s="140" t="n">
        <v>0</v>
      </c>
      <c r="FI172" s="140" t="n">
        <v>0</v>
      </c>
      <c r="FJ172" s="140" t="n">
        <v>0</v>
      </c>
      <c r="FK172" s="140" t="n">
        <v>0</v>
      </c>
      <c r="FL172" s="140" t="n">
        <v>0</v>
      </c>
      <c r="FM172" s="140" t="n">
        <v>0</v>
      </c>
      <c r="FN172" s="140" t="n">
        <v>0</v>
      </c>
      <c r="FO172" s="140" t="n">
        <v>0</v>
      </c>
      <c r="FP172" s="140" t="n">
        <v>0</v>
      </c>
      <c r="FQ172" s="140" t="n">
        <v>0</v>
      </c>
      <c r="FR172" s="140" t="n">
        <v>0</v>
      </c>
      <c r="FS172" s="140" t="n">
        <v>0</v>
      </c>
      <c r="FT172" s="140" t="n">
        <v>0</v>
      </c>
      <c r="FU172" s="140" t="n">
        <v>0</v>
      </c>
      <c r="FV172" s="140" t="n">
        <v>0</v>
      </c>
      <c r="FW172" s="140" t="n">
        <v>0</v>
      </c>
      <c r="FX172" s="140" t="n">
        <v>0</v>
      </c>
      <c r="FY172" s="140" t="n">
        <v>0</v>
      </c>
      <c r="FZ172" s="140" t="n">
        <v>0</v>
      </c>
      <c r="GA172" s="140" t="n">
        <v>0</v>
      </c>
      <c r="GB172" s="140" t="n">
        <v>0</v>
      </c>
      <c r="GC172" s="140" t="n">
        <v>0</v>
      </c>
      <c r="GD172" s="140" t="n">
        <v>0</v>
      </c>
      <c r="GE172" s="140" t="n">
        <v>0</v>
      </c>
      <c r="GF172" s="140" t="n">
        <v>0</v>
      </c>
      <c r="GG172" s="140" t="n">
        <v>0</v>
      </c>
      <c r="GH172" s="140" t="n">
        <v>0</v>
      </c>
      <c r="GI172" s="140" t="n">
        <v>0</v>
      </c>
      <c r="GJ172" s="140" t="n">
        <v>0</v>
      </c>
      <c r="GK172" s="140" t="n">
        <v>0</v>
      </c>
      <c r="GL172" s="140" t="n">
        <v>0</v>
      </c>
      <c r="GM172" s="140" t="n">
        <v>0</v>
      </c>
      <c r="GN172" s="140" t="n">
        <v>0</v>
      </c>
      <c r="GO172" s="140" t="n">
        <v>0</v>
      </c>
      <c r="GP172" s="140" t="n">
        <v>0</v>
      </c>
      <c r="GQ172" s="140" t="n">
        <v>0</v>
      </c>
      <c r="GR172" s="140" t="n">
        <v>0</v>
      </c>
      <c r="GS172" s="140" t="n">
        <v>0</v>
      </c>
      <c r="GT172" s="140" t="n">
        <v>0</v>
      </c>
      <c r="GU172" s="140" t="n">
        <v>0</v>
      </c>
      <c r="GV172" s="140" t="n">
        <v>0</v>
      </c>
      <c r="GW172" s="140" t="n">
        <v>0</v>
      </c>
      <c r="GX172" s="140" t="n">
        <v>0</v>
      </c>
      <c r="GY172" s="140" t="n">
        <v>0</v>
      </c>
      <c r="GZ172" s="140" t="n">
        <v>0</v>
      </c>
      <c r="HA172" s="140" t="n">
        <v>0</v>
      </c>
      <c r="HB172" s="140" t="n">
        <v>0</v>
      </c>
      <c r="HC172" s="140" t="n">
        <v>0</v>
      </c>
      <c r="HD172" s="140" t="n">
        <v>0</v>
      </c>
      <c r="HE172" s="140" t="n">
        <v>0</v>
      </c>
      <c r="HF172" s="140" t="n">
        <v>0</v>
      </c>
      <c r="HG172" s="140" t="n">
        <v>0</v>
      </c>
      <c r="HH172" s="140" t="n">
        <v>0</v>
      </c>
      <c r="HI172" s="140" t="n">
        <v>0</v>
      </c>
      <c r="HJ172" s="140" t="n">
        <v>0</v>
      </c>
      <c r="HK172" s="140" t="n">
        <v>0</v>
      </c>
      <c r="HL172" s="140" t="n">
        <v>0</v>
      </c>
      <c r="HM172" s="140" t="n">
        <v>0</v>
      </c>
      <c r="HN172" s="140" t="n">
        <v>0</v>
      </c>
      <c r="HO172" s="140" t="n">
        <v>0</v>
      </c>
      <c r="HP172" s="140" t="n">
        <v>0</v>
      </c>
      <c r="HQ172" s="140" t="n">
        <v>0</v>
      </c>
      <c r="HR172" s="140" t="n">
        <v>0</v>
      </c>
      <c r="HS172" s="140" t="n">
        <v>0</v>
      </c>
      <c r="HT172" s="140" t="n">
        <v>0</v>
      </c>
      <c r="HU172" s="140" t="n">
        <v>0</v>
      </c>
      <c r="HV172" s="140" t="n">
        <v>0</v>
      </c>
      <c r="HW172" s="140" t="n">
        <v>0</v>
      </c>
      <c r="HX172" s="140" t="n">
        <v>0</v>
      </c>
      <c r="HY172" s="140" t="n">
        <v>0</v>
      </c>
      <c r="HZ172" s="140" t="n">
        <v>0</v>
      </c>
      <c r="IA172" s="140" t="n">
        <v>0</v>
      </c>
      <c r="IB172" s="140" t="n">
        <v>0</v>
      </c>
      <c r="IC172" s="140" t="n">
        <v>0</v>
      </c>
      <c r="ID172" s="140" t="n">
        <v>0</v>
      </c>
      <c r="IE172" s="140" t="n">
        <v>0</v>
      </c>
      <c r="IF172" s="140" t="n">
        <v>0</v>
      </c>
      <c r="IG172" s="140" t="n">
        <v>0</v>
      </c>
      <c r="IH172" s="140" t="n">
        <v>0</v>
      </c>
      <c r="II172" s="140" t="n">
        <v>0</v>
      </c>
      <c r="IJ172" s="140" t="n">
        <v>0</v>
      </c>
      <c r="IK172" s="140" t="n">
        <v>0</v>
      </c>
      <c r="IL172" s="140" t="n">
        <v>0</v>
      </c>
      <c r="IM172" s="140" t="n">
        <v>0</v>
      </c>
      <c r="IN172" s="140" t="n">
        <v>0</v>
      </c>
      <c r="IO172" s="140" t="n">
        <v>0</v>
      </c>
      <c r="IP172" s="140" t="n">
        <v>0</v>
      </c>
      <c r="IQ172" s="140" t="n">
        <v>0</v>
      </c>
      <c r="IR172" s="140" t="n">
        <v>0</v>
      </c>
      <c r="IS172" s="140" t="n">
        <v>0</v>
      </c>
      <c r="IT172" s="140" t="n">
        <v>0</v>
      </c>
      <c r="IU172" s="140" t="n">
        <v>0</v>
      </c>
      <c r="IV172" s="140" t="n">
        <v>0</v>
      </c>
      <c r="IW172" s="140" t="n">
        <v>0</v>
      </c>
      <c r="IX172" s="140" t="n">
        <v>0</v>
      </c>
      <c r="IY172" s="140" t="n">
        <v>0</v>
      </c>
      <c r="IZ172" s="140" t="n">
        <v>0</v>
      </c>
      <c r="JA172" s="140" t="n">
        <v>0</v>
      </c>
      <c r="JB172" s="140" t="n">
        <v>0</v>
      </c>
      <c r="JC172" s="140" t="n">
        <v>0</v>
      </c>
      <c r="JD172" s="140" t="n">
        <v>0</v>
      </c>
      <c r="JE172" s="140" t="n">
        <v>0</v>
      </c>
      <c r="JF172" s="140" t="n">
        <v>0</v>
      </c>
      <c r="JG172" s="140" t="n">
        <v>0</v>
      </c>
      <c r="JH172" s="140" t="n">
        <v>0</v>
      </c>
      <c r="JI172" s="140" t="n">
        <v>0</v>
      </c>
      <c r="JJ172" s="140" t="n">
        <v>0</v>
      </c>
      <c r="JK172" s="140" t="n">
        <v>0</v>
      </c>
      <c r="JL172" s="140" t="n">
        <v>0</v>
      </c>
      <c r="JM172" s="140" t="n">
        <v>0</v>
      </c>
      <c r="JN172" s="140" t="n">
        <v>0</v>
      </c>
      <c r="JO172" s="140" t="n">
        <v>0</v>
      </c>
      <c r="JP172" s="140" t="n">
        <v>0</v>
      </c>
    </row>
    <row r="173" customFormat="false" ht="14.9" hidden="false" customHeight="false" outlineLevel="0" collapsed="false">
      <c r="A173" s="76"/>
      <c r="B173" s="76"/>
      <c r="C173" s="76"/>
      <c r="D173" s="76"/>
      <c r="E173" s="76" t="s">
        <v>26</v>
      </c>
      <c r="F173" s="141" t="n">
        <v>0</v>
      </c>
      <c r="G173" s="141" t="n">
        <v>0</v>
      </c>
      <c r="H173" s="141" t="n">
        <v>2596.8978</v>
      </c>
      <c r="I173" s="141" t="n">
        <v>0</v>
      </c>
      <c r="J173" s="141" t="n">
        <v>200</v>
      </c>
      <c r="K173" s="141" t="n">
        <v>0</v>
      </c>
      <c r="L173" s="141" t="n">
        <v>0</v>
      </c>
      <c r="M173" s="141" t="n">
        <v>0</v>
      </c>
      <c r="N173" s="141" t="n">
        <v>541.162</v>
      </c>
      <c r="O173" s="141" t="n">
        <v>5150</v>
      </c>
      <c r="P173" s="141" t="n">
        <v>0</v>
      </c>
      <c r="Q173" s="141" t="n">
        <v>0</v>
      </c>
      <c r="R173" s="141" t="n">
        <v>0</v>
      </c>
      <c r="S173" s="141" t="n">
        <v>16.3976</v>
      </c>
      <c r="T173" s="141"/>
      <c r="U173" s="141" t="n">
        <v>860.0706</v>
      </c>
      <c r="V173" s="141"/>
      <c r="W173" s="141" t="n">
        <v>46.5869</v>
      </c>
      <c r="X173" s="141"/>
      <c r="Y173" s="141" t="n">
        <v>0</v>
      </c>
      <c r="Z173" s="141" t="n">
        <v>0</v>
      </c>
      <c r="AA173" s="141" t="n">
        <v>1705.5461</v>
      </c>
      <c r="AB173" s="141" t="n">
        <v>0</v>
      </c>
      <c r="AC173" s="141" t="n">
        <v>0</v>
      </c>
      <c r="AD173" s="141" t="n">
        <v>0</v>
      </c>
      <c r="AE173" s="141" t="n">
        <v>0</v>
      </c>
      <c r="AF173" s="141" t="n">
        <v>339.0657</v>
      </c>
      <c r="AG173" s="141" t="n">
        <v>0</v>
      </c>
      <c r="AH173" s="141" t="n">
        <v>0</v>
      </c>
      <c r="AI173" s="141" t="n">
        <v>0</v>
      </c>
      <c r="AJ173" s="141" t="n">
        <v>0</v>
      </c>
      <c r="AK173" s="141" t="n">
        <v>0</v>
      </c>
      <c r="AL173" s="141" t="n">
        <v>0</v>
      </c>
      <c r="AM173" s="141" t="n">
        <v>0</v>
      </c>
      <c r="AN173" s="141" t="n">
        <v>0</v>
      </c>
      <c r="AO173" s="141" t="n">
        <v>0</v>
      </c>
      <c r="AP173" s="141" t="n">
        <v>129.7697</v>
      </c>
      <c r="AQ173" s="141" t="n">
        <v>0</v>
      </c>
      <c r="AR173" s="141" t="n">
        <v>0</v>
      </c>
      <c r="AS173" s="141" t="n">
        <v>0</v>
      </c>
      <c r="AT173" s="141" t="n">
        <v>115.7617</v>
      </c>
      <c r="AU173" s="141" t="n">
        <v>0</v>
      </c>
      <c r="AV173" s="141" t="n">
        <v>0</v>
      </c>
      <c r="AW173" s="141" t="n">
        <v>0</v>
      </c>
      <c r="AX173" s="141" t="n">
        <v>0</v>
      </c>
      <c r="AY173" s="141" t="n">
        <v>0</v>
      </c>
      <c r="AZ173" s="141" t="n">
        <v>0</v>
      </c>
      <c r="BA173" s="141" t="n">
        <v>0</v>
      </c>
      <c r="BB173" s="141" t="n">
        <v>388.5469</v>
      </c>
      <c r="BC173" s="141" t="n">
        <v>0</v>
      </c>
      <c r="BD173" s="141" t="n">
        <v>0</v>
      </c>
      <c r="BE173" s="141" t="n">
        <v>0</v>
      </c>
      <c r="BF173" s="141" t="n">
        <v>0</v>
      </c>
      <c r="BG173" s="141" t="n">
        <v>326.9323</v>
      </c>
      <c r="BH173" s="141" t="n">
        <v>0</v>
      </c>
      <c r="BI173" s="141" t="n">
        <v>88.2092</v>
      </c>
      <c r="BJ173" s="141" t="n">
        <v>0</v>
      </c>
      <c r="BK173" s="141" t="n">
        <v>0</v>
      </c>
      <c r="BL173" s="141" t="n">
        <v>0</v>
      </c>
      <c r="BM173" s="141" t="n">
        <v>0</v>
      </c>
      <c r="BN173" s="141" t="n">
        <v>0</v>
      </c>
      <c r="BO173" s="141" t="n">
        <v>0</v>
      </c>
      <c r="BP173" s="141" t="n">
        <v>97.3247</v>
      </c>
      <c r="BQ173" s="141" t="n">
        <v>0</v>
      </c>
      <c r="BR173" s="141" t="n">
        <v>0</v>
      </c>
      <c r="BS173" s="141" t="n">
        <v>0</v>
      </c>
      <c r="BT173" s="141" t="n">
        <v>100</v>
      </c>
      <c r="BU173" s="141" t="n">
        <v>0</v>
      </c>
      <c r="BV173" s="141" t="n">
        <v>0</v>
      </c>
      <c r="BW173" s="141" t="n">
        <v>0</v>
      </c>
      <c r="BX173" s="141" t="n">
        <v>0</v>
      </c>
      <c r="BY173" s="141" t="n">
        <v>0</v>
      </c>
      <c r="BZ173" s="141" t="n">
        <v>0</v>
      </c>
      <c r="CA173" s="141" t="n">
        <v>0</v>
      </c>
      <c r="CB173" s="141" t="n">
        <v>0</v>
      </c>
      <c r="CC173" s="141" t="n">
        <v>47.1946</v>
      </c>
      <c r="CD173" s="141" t="n">
        <v>0</v>
      </c>
      <c r="CE173" s="141" t="n">
        <v>199.0269</v>
      </c>
      <c r="CF173" s="141" t="n">
        <v>0</v>
      </c>
      <c r="CG173" s="141" t="n">
        <v>0</v>
      </c>
      <c r="CH173" s="141" t="n">
        <v>0</v>
      </c>
      <c r="CI173" s="141" t="n">
        <v>359.1198</v>
      </c>
      <c r="CJ173" s="141" t="n">
        <v>0</v>
      </c>
      <c r="CK173" s="141" t="n">
        <v>0</v>
      </c>
      <c r="CL173" s="141"/>
      <c r="CM173" s="141" t="n">
        <v>0</v>
      </c>
      <c r="CN173" s="141" t="n">
        <v>0</v>
      </c>
      <c r="CO173" s="141" t="n">
        <v>0</v>
      </c>
      <c r="CP173" s="141" t="n">
        <v>0</v>
      </c>
      <c r="CQ173" s="141" t="n">
        <v>0</v>
      </c>
      <c r="CR173" s="141" t="n">
        <v>0</v>
      </c>
      <c r="CS173" s="141" t="n">
        <v>0</v>
      </c>
      <c r="CT173" s="141" t="n">
        <v>45.7938</v>
      </c>
      <c r="CU173" s="141" t="n">
        <v>81.8644</v>
      </c>
      <c r="CV173" s="141" t="n">
        <v>110.8177</v>
      </c>
      <c r="CW173" s="141" t="n">
        <v>0</v>
      </c>
      <c r="CX173" s="141" t="n">
        <v>0</v>
      </c>
      <c r="CY173" s="141" t="n">
        <v>0</v>
      </c>
      <c r="CZ173" s="141" t="n">
        <v>0</v>
      </c>
      <c r="DA173" s="141" t="n">
        <v>0</v>
      </c>
      <c r="DB173" s="141" t="n">
        <v>0</v>
      </c>
      <c r="DC173" s="141" t="n">
        <v>20.5794</v>
      </c>
      <c r="DD173" s="141" t="n">
        <v>0</v>
      </c>
      <c r="DE173" s="141" t="n">
        <v>0</v>
      </c>
      <c r="DF173" s="141" t="n">
        <v>0</v>
      </c>
      <c r="DG173" s="141" t="n">
        <v>0</v>
      </c>
      <c r="DH173" s="141" t="n">
        <v>0</v>
      </c>
      <c r="DI173" s="141" t="n">
        <v>0</v>
      </c>
      <c r="DJ173" s="141" t="n">
        <v>0</v>
      </c>
      <c r="DK173" s="141" t="n">
        <v>0</v>
      </c>
      <c r="DL173" s="141" t="n">
        <v>711.5755</v>
      </c>
      <c r="DM173" s="141" t="n">
        <v>0</v>
      </c>
      <c r="DN173" s="141" t="n">
        <v>0</v>
      </c>
      <c r="DO173" s="141" t="n">
        <v>0</v>
      </c>
      <c r="DP173" s="141"/>
      <c r="DQ173" s="141" t="n">
        <v>0</v>
      </c>
      <c r="DR173" s="141" t="n">
        <v>0</v>
      </c>
      <c r="DS173" s="141" t="n">
        <v>0</v>
      </c>
      <c r="DT173" s="141" t="n">
        <v>0</v>
      </c>
      <c r="DU173" s="141" t="n">
        <v>0</v>
      </c>
      <c r="DV173" s="141" t="n">
        <v>71.1318</v>
      </c>
      <c r="DW173" s="141"/>
      <c r="DX173" s="141" t="n">
        <v>135.2802</v>
      </c>
      <c r="DY173" s="141" t="n">
        <v>0</v>
      </c>
      <c r="DZ173" s="141" t="n">
        <v>0</v>
      </c>
      <c r="EA173" s="141" t="n">
        <v>113.4339</v>
      </c>
      <c r="EB173" s="141" t="n">
        <v>56.9796</v>
      </c>
      <c r="EC173" s="141" t="n">
        <v>0</v>
      </c>
      <c r="ED173" s="141" t="n">
        <v>13.3488</v>
      </c>
      <c r="EE173" s="141" t="n">
        <v>0</v>
      </c>
      <c r="EF173" s="141" t="n">
        <v>0</v>
      </c>
      <c r="EG173" s="141" t="n">
        <v>0</v>
      </c>
      <c r="EH173" s="0"/>
      <c r="EI173" s="109" t="n">
        <f aca="false">ROUND(SUM(F173:EG173),5)</f>
        <v>14668.4176</v>
      </c>
      <c r="EM173" s="140" t="n">
        <v>0</v>
      </c>
      <c r="EN173" s="140" t="n">
        <v>0</v>
      </c>
      <c r="EO173" s="140" t="n">
        <v>0</v>
      </c>
      <c r="EP173" s="140" t="n">
        <v>0</v>
      </c>
      <c r="EQ173" s="140" t="n">
        <v>0</v>
      </c>
      <c r="ER173" s="140" t="n">
        <v>0</v>
      </c>
      <c r="ES173" s="140" t="n">
        <v>0</v>
      </c>
      <c r="ET173" s="140" t="n">
        <v>0</v>
      </c>
      <c r="EU173" s="140" t="n">
        <v>0</v>
      </c>
      <c r="EV173" s="140" t="n">
        <v>0</v>
      </c>
      <c r="EW173" s="140" t="n">
        <v>0</v>
      </c>
      <c r="EX173" s="140" t="n">
        <v>0</v>
      </c>
      <c r="EY173" s="140" t="n">
        <v>0</v>
      </c>
      <c r="EZ173" s="140" t="n">
        <v>0</v>
      </c>
      <c r="FA173" s="140" t="n">
        <v>0</v>
      </c>
      <c r="FB173" s="140" t="n">
        <v>0</v>
      </c>
      <c r="FC173" s="140" t="n">
        <v>0</v>
      </c>
      <c r="FD173" s="140" t="n">
        <v>0</v>
      </c>
      <c r="FE173" s="140" t="n">
        <v>0</v>
      </c>
      <c r="FF173" s="140" t="n">
        <v>0</v>
      </c>
      <c r="FG173" s="140" t="n">
        <v>0</v>
      </c>
      <c r="FH173" s="140" t="n">
        <v>0</v>
      </c>
      <c r="FI173" s="140" t="n">
        <v>0</v>
      </c>
      <c r="FJ173" s="140" t="n">
        <v>0</v>
      </c>
      <c r="FK173" s="140" t="n">
        <v>0</v>
      </c>
      <c r="FL173" s="140" t="n">
        <v>0</v>
      </c>
      <c r="FM173" s="140" t="n">
        <v>0</v>
      </c>
      <c r="FN173" s="140" t="n">
        <v>0</v>
      </c>
      <c r="FO173" s="140" t="n">
        <v>0</v>
      </c>
      <c r="FP173" s="140" t="n">
        <v>0</v>
      </c>
      <c r="FQ173" s="140" t="n">
        <v>0</v>
      </c>
      <c r="FR173" s="140" t="n">
        <v>0</v>
      </c>
      <c r="FS173" s="140" t="n">
        <v>0</v>
      </c>
      <c r="FT173" s="140" t="n">
        <v>0</v>
      </c>
      <c r="FU173" s="140" t="n">
        <v>0</v>
      </c>
      <c r="FV173" s="140" t="n">
        <v>0</v>
      </c>
      <c r="FW173" s="140" t="n">
        <v>0</v>
      </c>
      <c r="FX173" s="140" t="n">
        <v>0</v>
      </c>
      <c r="FY173" s="140" t="n">
        <v>0</v>
      </c>
      <c r="FZ173" s="140" t="n">
        <v>0</v>
      </c>
      <c r="GA173" s="140" t="n">
        <v>0</v>
      </c>
      <c r="GB173" s="140" t="n">
        <v>0</v>
      </c>
      <c r="GC173" s="140" t="n">
        <v>0</v>
      </c>
      <c r="GD173" s="140" t="n">
        <v>0</v>
      </c>
      <c r="GE173" s="140" t="n">
        <v>0</v>
      </c>
      <c r="GF173" s="140" t="n">
        <v>0</v>
      </c>
      <c r="GG173" s="140" t="n">
        <v>0</v>
      </c>
      <c r="GH173" s="140" t="n">
        <v>0</v>
      </c>
      <c r="GI173" s="140" t="n">
        <v>0</v>
      </c>
      <c r="GJ173" s="140" t="n">
        <v>0</v>
      </c>
      <c r="GK173" s="140" t="n">
        <v>0</v>
      </c>
      <c r="GL173" s="140" t="n">
        <v>0</v>
      </c>
      <c r="GM173" s="140" t="n">
        <v>0</v>
      </c>
      <c r="GN173" s="140" t="n">
        <v>0</v>
      </c>
      <c r="GO173" s="140" t="n">
        <v>0</v>
      </c>
      <c r="GP173" s="140" t="n">
        <v>0</v>
      </c>
      <c r="GQ173" s="140" t="n">
        <v>0</v>
      </c>
      <c r="GR173" s="140" t="n">
        <v>0</v>
      </c>
      <c r="GS173" s="140" t="n">
        <v>0</v>
      </c>
      <c r="GT173" s="140" t="n">
        <v>0</v>
      </c>
      <c r="GU173" s="140" t="n">
        <v>0</v>
      </c>
      <c r="GV173" s="140" t="n">
        <v>0</v>
      </c>
      <c r="GW173" s="140" t="n">
        <v>0</v>
      </c>
      <c r="GX173" s="140" t="n">
        <v>0</v>
      </c>
      <c r="GY173" s="140" t="n">
        <v>0</v>
      </c>
      <c r="GZ173" s="140" t="n">
        <v>0</v>
      </c>
      <c r="HA173" s="140" t="n">
        <v>0</v>
      </c>
      <c r="HB173" s="140" t="n">
        <v>0</v>
      </c>
      <c r="HC173" s="140" t="n">
        <v>0</v>
      </c>
      <c r="HD173" s="140" t="n">
        <v>0</v>
      </c>
      <c r="HE173" s="140" t="n">
        <v>0</v>
      </c>
      <c r="HF173" s="140" t="n">
        <v>0</v>
      </c>
      <c r="HG173" s="140" t="n">
        <v>0</v>
      </c>
      <c r="HH173" s="140" t="n">
        <v>0</v>
      </c>
      <c r="HI173" s="140" t="n">
        <v>0</v>
      </c>
      <c r="HJ173" s="140" t="n">
        <v>0</v>
      </c>
      <c r="HK173" s="140" t="n">
        <v>0</v>
      </c>
      <c r="HL173" s="140" t="n">
        <v>0</v>
      </c>
      <c r="HM173" s="140" t="n">
        <v>0</v>
      </c>
      <c r="HN173" s="140" t="n">
        <v>0</v>
      </c>
      <c r="HO173" s="140" t="n">
        <v>0</v>
      </c>
      <c r="HP173" s="140" t="n">
        <v>0</v>
      </c>
      <c r="HQ173" s="140" t="n">
        <v>0</v>
      </c>
      <c r="HR173" s="140" t="n">
        <v>0</v>
      </c>
      <c r="HS173" s="140" t="n">
        <v>0</v>
      </c>
      <c r="HT173" s="140" t="n">
        <v>0</v>
      </c>
      <c r="HU173" s="140" t="n">
        <v>0</v>
      </c>
      <c r="HV173" s="140" t="n">
        <v>0</v>
      </c>
      <c r="HW173" s="140" t="n">
        <v>0</v>
      </c>
      <c r="HX173" s="140" t="n">
        <v>0</v>
      </c>
      <c r="HY173" s="140" t="n">
        <v>0</v>
      </c>
      <c r="HZ173" s="140" t="n">
        <v>0</v>
      </c>
      <c r="IA173" s="140" t="n">
        <v>0</v>
      </c>
      <c r="IB173" s="140" t="n">
        <v>0</v>
      </c>
      <c r="IC173" s="140" t="n">
        <v>0</v>
      </c>
      <c r="ID173" s="140" t="n">
        <v>0</v>
      </c>
      <c r="IE173" s="140" t="n">
        <v>0</v>
      </c>
      <c r="IF173" s="140" t="n">
        <v>0</v>
      </c>
      <c r="IG173" s="140" t="n">
        <v>0</v>
      </c>
      <c r="IH173" s="140" t="n">
        <v>0</v>
      </c>
      <c r="II173" s="140" t="n">
        <v>0</v>
      </c>
      <c r="IJ173" s="140" t="n">
        <v>0</v>
      </c>
      <c r="IK173" s="140" t="n">
        <v>0</v>
      </c>
      <c r="IL173" s="140" t="n">
        <v>0</v>
      </c>
      <c r="IM173" s="140" t="n">
        <v>0</v>
      </c>
      <c r="IN173" s="140" t="n">
        <v>0</v>
      </c>
      <c r="IO173" s="140" t="n">
        <v>0</v>
      </c>
      <c r="IP173" s="140" t="n">
        <v>0</v>
      </c>
      <c r="IQ173" s="140" t="n">
        <v>0</v>
      </c>
      <c r="IR173" s="140" t="n">
        <v>0</v>
      </c>
      <c r="IS173" s="140" t="n">
        <v>0</v>
      </c>
      <c r="IT173" s="140" t="n">
        <v>0</v>
      </c>
      <c r="IU173" s="140" t="n">
        <v>0</v>
      </c>
      <c r="IV173" s="140" t="n">
        <v>0</v>
      </c>
      <c r="IW173" s="140" t="n">
        <v>0</v>
      </c>
      <c r="IX173" s="140" t="n">
        <v>0</v>
      </c>
      <c r="IY173" s="140" t="n">
        <v>0</v>
      </c>
      <c r="IZ173" s="140" t="n">
        <v>0</v>
      </c>
      <c r="JA173" s="140" t="n">
        <v>0</v>
      </c>
      <c r="JB173" s="140" t="n">
        <v>0</v>
      </c>
      <c r="JC173" s="140" t="n">
        <v>0</v>
      </c>
      <c r="JD173" s="140" t="n">
        <v>0</v>
      </c>
      <c r="JE173" s="140" t="n">
        <v>0</v>
      </c>
      <c r="JF173" s="140" t="n">
        <v>0</v>
      </c>
      <c r="JG173" s="140" t="n">
        <v>0</v>
      </c>
      <c r="JH173" s="140" t="n">
        <v>0</v>
      </c>
      <c r="JI173" s="140" t="n">
        <v>0</v>
      </c>
      <c r="JJ173" s="140" t="n">
        <v>0</v>
      </c>
      <c r="JK173" s="140" t="n">
        <v>0</v>
      </c>
      <c r="JL173" s="140" t="n">
        <v>0</v>
      </c>
      <c r="JM173" s="140" t="n">
        <v>0</v>
      </c>
      <c r="JN173" s="140" t="n">
        <v>0</v>
      </c>
      <c r="JO173" s="140" t="n">
        <v>0</v>
      </c>
      <c r="JP173" s="140" t="n">
        <v>0</v>
      </c>
    </row>
    <row r="174" customFormat="false" ht="14.9" hidden="false" customHeight="false" outlineLevel="0" collapsed="false">
      <c r="A174" s="76"/>
      <c r="B174" s="76"/>
      <c r="C174" s="76"/>
      <c r="D174" s="76"/>
      <c r="E174" s="76" t="s">
        <v>119</v>
      </c>
      <c r="F174" s="141" t="n">
        <v>0</v>
      </c>
      <c r="G174" s="141" t="n">
        <v>0</v>
      </c>
      <c r="H174" s="141" t="n">
        <v>3893.3588</v>
      </c>
      <c r="I174" s="141" t="n">
        <v>0</v>
      </c>
      <c r="J174" s="141" t="n">
        <v>178.705</v>
      </c>
      <c r="K174" s="141" t="n">
        <v>0</v>
      </c>
      <c r="L174" s="141" t="n">
        <v>0</v>
      </c>
      <c r="M174" s="141" t="n">
        <v>0</v>
      </c>
      <c r="N174" s="141" t="n">
        <v>7389.9616</v>
      </c>
      <c r="O174" s="141" t="n">
        <v>10.7841</v>
      </c>
      <c r="P174" s="141" t="n">
        <v>0</v>
      </c>
      <c r="Q174" s="141" t="n">
        <v>0</v>
      </c>
      <c r="R174" s="141" t="n">
        <v>0</v>
      </c>
      <c r="S174" s="141" t="n">
        <v>0</v>
      </c>
      <c r="T174" s="141"/>
      <c r="U174" s="141" t="n">
        <v>49.9859</v>
      </c>
      <c r="V174" s="141"/>
      <c r="W174" s="141" t="n">
        <v>101.2799</v>
      </c>
      <c r="X174" s="141"/>
      <c r="Y174" s="141" t="n">
        <v>0</v>
      </c>
      <c r="Z174" s="141" t="n">
        <v>0</v>
      </c>
      <c r="AA174" s="141" t="n">
        <v>1000</v>
      </c>
      <c r="AB174" s="141" t="n">
        <v>0</v>
      </c>
      <c r="AC174" s="141" t="n">
        <v>0</v>
      </c>
      <c r="AD174" s="141" t="n">
        <v>0</v>
      </c>
      <c r="AE174" s="141" t="n">
        <v>0</v>
      </c>
      <c r="AF174" s="141" t="n">
        <v>15.6457</v>
      </c>
      <c r="AG174" s="141" t="n">
        <v>0</v>
      </c>
      <c r="AH174" s="141" t="n">
        <v>0</v>
      </c>
      <c r="AI174" s="141" t="n">
        <v>0</v>
      </c>
      <c r="AJ174" s="141" t="n">
        <v>0</v>
      </c>
      <c r="AK174" s="141" t="n">
        <v>0</v>
      </c>
      <c r="AL174" s="141" t="n">
        <v>0</v>
      </c>
      <c r="AM174" s="141" t="n">
        <v>0</v>
      </c>
      <c r="AN174" s="141" t="n">
        <v>0</v>
      </c>
      <c r="AO174" s="141" t="n">
        <v>0</v>
      </c>
      <c r="AP174" s="141" t="n">
        <v>5150</v>
      </c>
      <c r="AQ174" s="141" t="n">
        <v>0</v>
      </c>
      <c r="AR174" s="141" t="n">
        <v>0</v>
      </c>
      <c r="AS174" s="141" t="n">
        <v>0</v>
      </c>
      <c r="AT174" s="141" t="n">
        <v>0</v>
      </c>
      <c r="AU174" s="141" t="n">
        <v>0</v>
      </c>
      <c r="AV174" s="141" t="n">
        <v>500</v>
      </c>
      <c r="AW174" s="141" t="n">
        <v>0</v>
      </c>
      <c r="AX174" s="141" t="n">
        <v>0</v>
      </c>
      <c r="AY174" s="141" t="n">
        <v>0</v>
      </c>
      <c r="AZ174" s="141" t="n">
        <v>0</v>
      </c>
      <c r="BA174" s="141" t="n">
        <v>0</v>
      </c>
      <c r="BB174" s="141" t="n">
        <v>5000</v>
      </c>
      <c r="BC174" s="141" t="n">
        <v>0</v>
      </c>
      <c r="BD174" s="141" t="n">
        <v>0</v>
      </c>
      <c r="BE174" s="141" t="n">
        <v>0</v>
      </c>
      <c r="BF174" s="141" t="n">
        <v>6904.81</v>
      </c>
      <c r="BG174" s="141" t="n">
        <v>679.9339</v>
      </c>
      <c r="BH174" s="141" t="n">
        <v>0</v>
      </c>
      <c r="BI174" s="141" t="n">
        <v>0</v>
      </c>
      <c r="BJ174" s="141" t="n">
        <v>0</v>
      </c>
      <c r="BK174" s="141" t="n">
        <v>0</v>
      </c>
      <c r="BL174" s="141" t="n">
        <v>0</v>
      </c>
      <c r="BM174" s="141" t="n">
        <v>0</v>
      </c>
      <c r="BN174" s="141" t="n">
        <v>2070.4751</v>
      </c>
      <c r="BO174" s="141" t="n">
        <v>0</v>
      </c>
      <c r="BP174" s="141" t="n">
        <v>2732.4458</v>
      </c>
      <c r="BQ174" s="141" t="n">
        <v>0</v>
      </c>
      <c r="BR174" s="141" t="n">
        <v>0</v>
      </c>
      <c r="BS174" s="141" t="n">
        <v>0</v>
      </c>
      <c r="BT174" s="141" t="n">
        <v>0</v>
      </c>
      <c r="BU174" s="141" t="n">
        <v>0</v>
      </c>
      <c r="BV174" s="141" t="n">
        <v>0</v>
      </c>
      <c r="BW174" s="141" t="n">
        <v>0</v>
      </c>
      <c r="BX174" s="141" t="n">
        <v>0</v>
      </c>
      <c r="BY174" s="141" t="n">
        <v>0</v>
      </c>
      <c r="BZ174" s="141" t="n">
        <v>0</v>
      </c>
      <c r="CA174" s="141" t="n">
        <v>5500</v>
      </c>
      <c r="CB174" s="141" t="n">
        <v>0</v>
      </c>
      <c r="CC174" s="141" t="n">
        <v>6060.6951</v>
      </c>
      <c r="CD174" s="141" t="n">
        <v>0</v>
      </c>
      <c r="CE174" s="141" t="n">
        <v>16112.7432</v>
      </c>
      <c r="CF174" s="141" t="n">
        <v>0</v>
      </c>
      <c r="CG174" s="141" t="n">
        <v>329.291</v>
      </c>
      <c r="CH174" s="141" t="n">
        <v>0</v>
      </c>
      <c r="CI174" s="141" t="n">
        <v>4011.4895</v>
      </c>
      <c r="CJ174" s="141" t="n">
        <v>3786.2182</v>
      </c>
      <c r="CK174" s="141" t="n">
        <v>4120</v>
      </c>
      <c r="CL174" s="141"/>
      <c r="CM174" s="141" t="n">
        <v>0</v>
      </c>
      <c r="CN174" s="141" t="n">
        <v>0</v>
      </c>
      <c r="CO174" s="141" t="n">
        <v>0</v>
      </c>
      <c r="CP174" s="141" t="n">
        <v>156.2201</v>
      </c>
      <c r="CQ174" s="141" t="n">
        <v>0</v>
      </c>
      <c r="CR174" s="141" t="n">
        <v>0</v>
      </c>
      <c r="CS174" s="141" t="n">
        <v>3678.748</v>
      </c>
      <c r="CT174" s="141" t="n">
        <v>0</v>
      </c>
      <c r="CU174" s="141" t="n">
        <v>0</v>
      </c>
      <c r="CV174" s="141" t="n">
        <v>64.9621</v>
      </c>
      <c r="CW174" s="141" t="n">
        <v>0</v>
      </c>
      <c r="CX174" s="141" t="n">
        <v>0</v>
      </c>
      <c r="CY174" s="141" t="n">
        <v>0</v>
      </c>
      <c r="CZ174" s="141" t="n">
        <v>127.0608</v>
      </c>
      <c r="DA174" s="141" t="n">
        <v>0</v>
      </c>
      <c r="DB174" s="141" t="n">
        <v>0</v>
      </c>
      <c r="DC174" s="141" t="n">
        <v>701.3373</v>
      </c>
      <c r="DD174" s="141" t="n">
        <v>46.4221</v>
      </c>
      <c r="DE174" s="141" t="n">
        <v>0</v>
      </c>
      <c r="DF174" s="141" t="n">
        <v>0</v>
      </c>
      <c r="DG174" s="141" t="n">
        <v>0</v>
      </c>
      <c r="DH174" s="141" t="n">
        <v>0</v>
      </c>
      <c r="DI174" s="141" t="n">
        <v>0</v>
      </c>
      <c r="DJ174" s="141" t="n">
        <v>0</v>
      </c>
      <c r="DK174" s="141" t="n">
        <v>0</v>
      </c>
      <c r="DL174" s="141" t="n">
        <v>0</v>
      </c>
      <c r="DM174" s="141" t="n">
        <v>0</v>
      </c>
      <c r="DN174" s="141" t="n">
        <v>0</v>
      </c>
      <c r="DO174" s="141" t="n">
        <v>0</v>
      </c>
      <c r="DP174" s="141"/>
      <c r="DQ174" s="141" t="n">
        <v>0</v>
      </c>
      <c r="DR174" s="141" t="n">
        <v>0</v>
      </c>
      <c r="DS174" s="141" t="n">
        <v>0</v>
      </c>
      <c r="DT174" s="141" t="n">
        <v>0</v>
      </c>
      <c r="DU174" s="141" t="n">
        <v>0</v>
      </c>
      <c r="DV174" s="141" t="n">
        <v>0</v>
      </c>
      <c r="DW174" s="141"/>
      <c r="DX174" s="141" t="n">
        <v>9811.6976</v>
      </c>
      <c r="DY174" s="141" t="n">
        <v>0</v>
      </c>
      <c r="DZ174" s="141" t="n">
        <v>0</v>
      </c>
      <c r="EA174" s="141" t="n">
        <v>4246.8342</v>
      </c>
      <c r="EB174" s="141" t="n">
        <v>10000</v>
      </c>
      <c r="EC174" s="141" t="n">
        <v>0</v>
      </c>
      <c r="ED174" s="141" t="n">
        <v>5995.3725</v>
      </c>
      <c r="EE174" s="141" t="n">
        <v>0</v>
      </c>
      <c r="EF174" s="141" t="n">
        <v>1175.1167</v>
      </c>
      <c r="EG174" s="141" t="n">
        <v>99.0654</v>
      </c>
      <c r="EH174" s="0"/>
      <c r="EI174" s="109" t="n">
        <f aca="false">ROUND(SUM(F174:EG174),5)</f>
        <v>111700.6596</v>
      </c>
      <c r="EM174" s="140" t="n">
        <v>0</v>
      </c>
      <c r="EN174" s="140" t="n">
        <v>0</v>
      </c>
      <c r="EO174" s="140" t="n">
        <v>0</v>
      </c>
      <c r="EP174" s="140" t="n">
        <v>0</v>
      </c>
      <c r="EQ174" s="140" t="n">
        <v>0</v>
      </c>
      <c r="ER174" s="140" t="n">
        <v>0</v>
      </c>
      <c r="ES174" s="140" t="n">
        <v>0</v>
      </c>
      <c r="ET174" s="140" t="n">
        <v>0</v>
      </c>
      <c r="EU174" s="140" t="n">
        <v>0</v>
      </c>
      <c r="EV174" s="140" t="n">
        <v>0</v>
      </c>
      <c r="EW174" s="140" t="n">
        <v>0</v>
      </c>
      <c r="EX174" s="140" t="n">
        <v>0</v>
      </c>
      <c r="EY174" s="140" t="n">
        <v>0</v>
      </c>
      <c r="EZ174" s="140" t="n">
        <v>0</v>
      </c>
      <c r="FA174" s="140" t="n">
        <v>0</v>
      </c>
      <c r="FB174" s="140" t="n">
        <v>0</v>
      </c>
      <c r="FC174" s="140" t="n">
        <v>0</v>
      </c>
      <c r="FD174" s="140" t="n">
        <v>0</v>
      </c>
      <c r="FE174" s="140" t="n">
        <v>0</v>
      </c>
      <c r="FF174" s="140" t="n">
        <v>0</v>
      </c>
      <c r="FG174" s="140" t="n">
        <v>0</v>
      </c>
      <c r="FH174" s="140" t="n">
        <v>0</v>
      </c>
      <c r="FI174" s="140" t="n">
        <v>0</v>
      </c>
      <c r="FJ174" s="140" t="n">
        <v>0</v>
      </c>
      <c r="FK174" s="140" t="n">
        <v>0</v>
      </c>
      <c r="FL174" s="140" t="n">
        <v>0</v>
      </c>
      <c r="FM174" s="140" t="n">
        <v>0</v>
      </c>
      <c r="FN174" s="140" t="n">
        <v>0</v>
      </c>
      <c r="FO174" s="140" t="n">
        <v>0</v>
      </c>
      <c r="FP174" s="140" t="n">
        <v>0</v>
      </c>
      <c r="FQ174" s="140" t="n">
        <v>0</v>
      </c>
      <c r="FR174" s="140" t="n">
        <v>0</v>
      </c>
      <c r="FS174" s="140" t="n">
        <v>0</v>
      </c>
      <c r="FT174" s="140" t="n">
        <v>0</v>
      </c>
      <c r="FU174" s="140" t="n">
        <v>0</v>
      </c>
      <c r="FV174" s="140" t="n">
        <v>0</v>
      </c>
      <c r="FW174" s="140" t="n">
        <v>0</v>
      </c>
      <c r="FX174" s="140" t="n">
        <v>0</v>
      </c>
      <c r="FY174" s="140" t="n">
        <v>0</v>
      </c>
      <c r="FZ174" s="140" t="n">
        <v>0</v>
      </c>
      <c r="GA174" s="140" t="n">
        <v>0</v>
      </c>
      <c r="GB174" s="140" t="n">
        <v>0</v>
      </c>
      <c r="GC174" s="140" t="n">
        <v>0</v>
      </c>
      <c r="GD174" s="140" t="n">
        <v>0</v>
      </c>
      <c r="GE174" s="140" t="n">
        <v>0</v>
      </c>
      <c r="GF174" s="140" t="n">
        <v>0</v>
      </c>
      <c r="GG174" s="140" t="n">
        <v>0</v>
      </c>
      <c r="GH174" s="140" t="n">
        <v>0</v>
      </c>
      <c r="GI174" s="140" t="n">
        <v>0</v>
      </c>
      <c r="GJ174" s="140" t="n">
        <v>0</v>
      </c>
      <c r="GK174" s="140" t="n">
        <v>0</v>
      </c>
      <c r="GL174" s="140" t="n">
        <v>0</v>
      </c>
      <c r="GM174" s="140" t="n">
        <v>0</v>
      </c>
      <c r="GN174" s="140" t="n">
        <v>0</v>
      </c>
      <c r="GO174" s="140" t="n">
        <v>0</v>
      </c>
      <c r="GP174" s="140" t="n">
        <v>0</v>
      </c>
      <c r="GQ174" s="140" t="n">
        <v>0</v>
      </c>
      <c r="GR174" s="140" t="n">
        <v>0</v>
      </c>
      <c r="GS174" s="140" t="n">
        <v>0</v>
      </c>
      <c r="GT174" s="140" t="n">
        <v>0</v>
      </c>
      <c r="GU174" s="140" t="n">
        <v>0</v>
      </c>
      <c r="GV174" s="140" t="n">
        <v>0</v>
      </c>
      <c r="GW174" s="140" t="n">
        <v>0</v>
      </c>
      <c r="GX174" s="140" t="n">
        <v>0</v>
      </c>
      <c r="GY174" s="140" t="n">
        <v>0</v>
      </c>
      <c r="GZ174" s="140" t="n">
        <v>0</v>
      </c>
      <c r="HA174" s="140" t="n">
        <v>0</v>
      </c>
      <c r="HB174" s="140" t="n">
        <v>0</v>
      </c>
      <c r="HC174" s="140" t="n">
        <v>0</v>
      </c>
      <c r="HD174" s="140" t="n">
        <v>0</v>
      </c>
      <c r="HE174" s="140" t="n">
        <v>0</v>
      </c>
      <c r="HF174" s="140" t="n">
        <v>0</v>
      </c>
      <c r="HG174" s="140" t="n">
        <v>0</v>
      </c>
      <c r="HH174" s="140" t="n">
        <v>0</v>
      </c>
      <c r="HI174" s="140" t="n">
        <v>0</v>
      </c>
      <c r="HJ174" s="140" t="n">
        <v>0</v>
      </c>
      <c r="HK174" s="140" t="n">
        <v>0</v>
      </c>
      <c r="HL174" s="140" t="n">
        <v>0</v>
      </c>
      <c r="HM174" s="140" t="n">
        <v>0</v>
      </c>
      <c r="HN174" s="140" t="n">
        <v>0</v>
      </c>
      <c r="HO174" s="140" t="n">
        <v>0</v>
      </c>
      <c r="HP174" s="140" t="n">
        <v>0</v>
      </c>
      <c r="HQ174" s="140" t="n">
        <v>0</v>
      </c>
      <c r="HR174" s="140" t="n">
        <v>0</v>
      </c>
      <c r="HS174" s="140" t="n">
        <v>0</v>
      </c>
      <c r="HT174" s="140" t="n">
        <v>0</v>
      </c>
      <c r="HU174" s="140" t="n">
        <v>0</v>
      </c>
      <c r="HV174" s="140" t="n">
        <v>0</v>
      </c>
      <c r="HW174" s="140" t="n">
        <v>0</v>
      </c>
      <c r="HX174" s="140" t="n">
        <v>0</v>
      </c>
      <c r="HY174" s="140" t="n">
        <v>0</v>
      </c>
      <c r="HZ174" s="140" t="n">
        <v>0</v>
      </c>
      <c r="IA174" s="140" t="n">
        <v>0</v>
      </c>
      <c r="IB174" s="140" t="n">
        <v>0</v>
      </c>
      <c r="IC174" s="140" t="n">
        <v>0</v>
      </c>
      <c r="ID174" s="140" t="n">
        <v>0</v>
      </c>
      <c r="IE174" s="140" t="n">
        <v>0</v>
      </c>
      <c r="IF174" s="140" t="n">
        <v>0</v>
      </c>
      <c r="IG174" s="140" t="n">
        <v>0</v>
      </c>
      <c r="IH174" s="140" t="n">
        <v>0</v>
      </c>
      <c r="II174" s="140" t="n">
        <v>0</v>
      </c>
      <c r="IJ174" s="140" t="n">
        <v>0</v>
      </c>
      <c r="IK174" s="140" t="n">
        <v>0</v>
      </c>
      <c r="IL174" s="140" t="n">
        <v>0</v>
      </c>
      <c r="IM174" s="140" t="n">
        <v>0</v>
      </c>
      <c r="IN174" s="140" t="n">
        <v>0</v>
      </c>
      <c r="IO174" s="140" t="n">
        <v>0</v>
      </c>
      <c r="IP174" s="140" t="n">
        <v>0</v>
      </c>
      <c r="IQ174" s="140" t="n">
        <v>0</v>
      </c>
      <c r="IR174" s="140" t="n">
        <v>0</v>
      </c>
      <c r="IS174" s="140" t="n">
        <v>0</v>
      </c>
      <c r="IT174" s="140" t="n">
        <v>0</v>
      </c>
      <c r="IU174" s="140" t="n">
        <v>0</v>
      </c>
      <c r="IV174" s="140" t="n">
        <v>0</v>
      </c>
      <c r="IW174" s="140" t="n">
        <v>0</v>
      </c>
      <c r="IX174" s="140" t="n">
        <v>0</v>
      </c>
      <c r="IY174" s="140" t="n">
        <v>0</v>
      </c>
      <c r="IZ174" s="140" t="n">
        <v>0</v>
      </c>
      <c r="JA174" s="140" t="n">
        <v>0</v>
      </c>
      <c r="JB174" s="140" t="n">
        <v>0</v>
      </c>
      <c r="JC174" s="140" t="n">
        <v>0</v>
      </c>
      <c r="JD174" s="140" t="n">
        <v>0</v>
      </c>
      <c r="JE174" s="140" t="n">
        <v>0</v>
      </c>
      <c r="JF174" s="140" t="n">
        <v>0</v>
      </c>
      <c r="JG174" s="140" t="n">
        <v>0</v>
      </c>
      <c r="JH174" s="140" t="n">
        <v>0</v>
      </c>
      <c r="JI174" s="140" t="n">
        <v>0</v>
      </c>
      <c r="JJ174" s="140" t="n">
        <v>0</v>
      </c>
      <c r="JK174" s="140" t="n">
        <v>0</v>
      </c>
      <c r="JL174" s="140" t="n">
        <v>0</v>
      </c>
      <c r="JM174" s="140" t="n">
        <v>0</v>
      </c>
      <c r="JN174" s="140" t="n">
        <v>0</v>
      </c>
      <c r="JO174" s="140" t="n">
        <v>0</v>
      </c>
      <c r="JP174" s="140" t="n">
        <v>0</v>
      </c>
    </row>
    <row r="175" customFormat="false" ht="14.9" hidden="false" customHeight="false" outlineLevel="0" collapsed="false">
      <c r="A175" s="76"/>
      <c r="B175" s="76"/>
      <c r="C175" s="76"/>
      <c r="D175" s="76"/>
      <c r="E175" s="76" t="s">
        <v>42</v>
      </c>
      <c r="F175" s="143" t="n">
        <v>0</v>
      </c>
      <c r="G175" s="143" t="n">
        <v>0</v>
      </c>
      <c r="H175" s="143" t="n">
        <v>0</v>
      </c>
      <c r="I175" s="143" t="n">
        <v>0</v>
      </c>
      <c r="J175" s="143" t="n">
        <v>0</v>
      </c>
      <c r="K175" s="143" t="n">
        <v>0</v>
      </c>
      <c r="L175" s="143" t="n">
        <v>0</v>
      </c>
      <c r="M175" s="143" t="n">
        <v>0</v>
      </c>
      <c r="N175" s="143" t="n">
        <v>0</v>
      </c>
      <c r="O175" s="143" t="n">
        <v>0</v>
      </c>
      <c r="P175" s="143" t="n">
        <v>0</v>
      </c>
      <c r="Q175" s="143" t="n">
        <v>0</v>
      </c>
      <c r="R175" s="143" t="n">
        <v>0</v>
      </c>
      <c r="S175" s="143" t="n">
        <v>0</v>
      </c>
      <c r="T175" s="143"/>
      <c r="U175" s="143" t="n">
        <v>0</v>
      </c>
      <c r="V175" s="143"/>
      <c r="W175" s="143" t="n">
        <v>0</v>
      </c>
      <c r="X175" s="143"/>
      <c r="Y175" s="143" t="n">
        <v>0</v>
      </c>
      <c r="Z175" s="143" t="n">
        <v>0</v>
      </c>
      <c r="AA175" s="143" t="n">
        <v>0</v>
      </c>
      <c r="AB175" s="143" t="n">
        <v>0</v>
      </c>
      <c r="AC175" s="143" t="n">
        <v>0</v>
      </c>
      <c r="AD175" s="143" t="n">
        <v>0</v>
      </c>
      <c r="AE175" s="143" t="n">
        <v>0</v>
      </c>
      <c r="AF175" s="143" t="n">
        <v>0</v>
      </c>
      <c r="AG175" s="143" t="n">
        <v>0</v>
      </c>
      <c r="AH175" s="143" t="n">
        <v>0</v>
      </c>
      <c r="AI175" s="143" t="n">
        <v>0</v>
      </c>
      <c r="AJ175" s="143" t="n">
        <v>0</v>
      </c>
      <c r="AK175" s="143" t="n">
        <v>0</v>
      </c>
      <c r="AL175" s="143" t="n">
        <v>0</v>
      </c>
      <c r="AM175" s="143" t="n">
        <v>0</v>
      </c>
      <c r="AN175" s="143" t="n">
        <v>0</v>
      </c>
      <c r="AO175" s="143" t="n">
        <v>0</v>
      </c>
      <c r="AP175" s="143" t="n">
        <v>0</v>
      </c>
      <c r="AQ175" s="143" t="n">
        <v>0</v>
      </c>
      <c r="AR175" s="143" t="n">
        <v>0</v>
      </c>
      <c r="AS175" s="143" t="n">
        <v>0</v>
      </c>
      <c r="AT175" s="143" t="n">
        <v>0</v>
      </c>
      <c r="AU175" s="143" t="n">
        <v>0</v>
      </c>
      <c r="AV175" s="143" t="n">
        <v>0</v>
      </c>
      <c r="AW175" s="143" t="n">
        <v>0</v>
      </c>
      <c r="AX175" s="143" t="n">
        <v>0</v>
      </c>
      <c r="AY175" s="143" t="n">
        <v>0</v>
      </c>
      <c r="AZ175" s="143" t="n">
        <v>0</v>
      </c>
      <c r="BA175" s="143" t="n">
        <v>0</v>
      </c>
      <c r="BB175" s="143" t="n">
        <v>0</v>
      </c>
      <c r="BC175" s="143" t="n">
        <v>0</v>
      </c>
      <c r="BD175" s="143" t="n">
        <v>0</v>
      </c>
      <c r="BE175" s="143" t="n">
        <v>0</v>
      </c>
      <c r="BF175" s="143" t="n">
        <v>0</v>
      </c>
      <c r="BG175" s="143" t="n">
        <v>0</v>
      </c>
      <c r="BH175" s="143" t="n">
        <v>0</v>
      </c>
      <c r="BI175" s="143" t="n">
        <v>0</v>
      </c>
      <c r="BJ175" s="143" t="n">
        <v>0</v>
      </c>
      <c r="BK175" s="143" t="n">
        <v>0</v>
      </c>
      <c r="BL175" s="143" t="n">
        <v>0</v>
      </c>
      <c r="BM175" s="143" t="n">
        <v>0</v>
      </c>
      <c r="BN175" s="143" t="n">
        <v>0</v>
      </c>
      <c r="BO175" s="143" t="n">
        <v>0</v>
      </c>
      <c r="BP175" s="143" t="n">
        <v>0</v>
      </c>
      <c r="BQ175" s="143" t="n">
        <v>0</v>
      </c>
      <c r="BR175" s="143" t="n">
        <v>0</v>
      </c>
      <c r="BS175" s="143" t="n">
        <v>0</v>
      </c>
      <c r="BT175" s="143" t="n">
        <v>0</v>
      </c>
      <c r="BU175" s="143" t="n">
        <v>0</v>
      </c>
      <c r="BV175" s="143" t="n">
        <v>0</v>
      </c>
      <c r="BW175" s="143" t="n">
        <v>0</v>
      </c>
      <c r="BX175" s="143" t="n">
        <v>0</v>
      </c>
      <c r="BY175" s="143" t="n">
        <v>0</v>
      </c>
      <c r="BZ175" s="143" t="n">
        <v>0</v>
      </c>
      <c r="CA175" s="143" t="n">
        <v>0</v>
      </c>
      <c r="CB175" s="143" t="n">
        <v>0</v>
      </c>
      <c r="CC175" s="143" t="n">
        <v>0</v>
      </c>
      <c r="CD175" s="143" t="n">
        <v>0</v>
      </c>
      <c r="CE175" s="143" t="n">
        <v>0</v>
      </c>
      <c r="CF175" s="143" t="n">
        <v>0</v>
      </c>
      <c r="CG175" s="143" t="n">
        <v>0</v>
      </c>
      <c r="CH175" s="143" t="n">
        <v>0</v>
      </c>
      <c r="CI175" s="143" t="n">
        <v>0</v>
      </c>
      <c r="CJ175" s="143" t="n">
        <v>0</v>
      </c>
      <c r="CK175" s="143" t="n">
        <v>0</v>
      </c>
      <c r="CL175" s="143"/>
      <c r="CM175" s="143" t="n">
        <v>0</v>
      </c>
      <c r="CN175" s="143" t="n">
        <v>0</v>
      </c>
      <c r="CO175" s="143" t="n">
        <v>0</v>
      </c>
      <c r="CP175" s="143" t="n">
        <v>0</v>
      </c>
      <c r="CQ175" s="143" t="n">
        <v>0</v>
      </c>
      <c r="CR175" s="143" t="n">
        <v>0</v>
      </c>
      <c r="CS175" s="143" t="n">
        <v>0</v>
      </c>
      <c r="CT175" s="143" t="n">
        <v>0</v>
      </c>
      <c r="CU175" s="143" t="n">
        <v>0</v>
      </c>
      <c r="CV175" s="143" t="n">
        <v>0</v>
      </c>
      <c r="CW175" s="143" t="n">
        <v>0</v>
      </c>
      <c r="CX175" s="143" t="n">
        <v>0</v>
      </c>
      <c r="CY175" s="143" t="n">
        <v>0</v>
      </c>
      <c r="CZ175" s="143" t="n">
        <v>0</v>
      </c>
      <c r="DA175" s="143" t="n">
        <v>0</v>
      </c>
      <c r="DB175" s="143" t="n">
        <v>0</v>
      </c>
      <c r="DC175" s="143" t="n">
        <v>0</v>
      </c>
      <c r="DD175" s="143" t="n">
        <v>0</v>
      </c>
      <c r="DE175" s="143" t="n">
        <v>0</v>
      </c>
      <c r="DF175" s="143" t="n">
        <v>0</v>
      </c>
      <c r="DG175" s="143" t="n">
        <v>0</v>
      </c>
      <c r="DH175" s="143" t="n">
        <v>0</v>
      </c>
      <c r="DI175" s="143" t="n">
        <v>0</v>
      </c>
      <c r="DJ175" s="143" t="n">
        <v>0</v>
      </c>
      <c r="DK175" s="143" t="n">
        <v>0</v>
      </c>
      <c r="DL175" s="143" t="n">
        <v>0</v>
      </c>
      <c r="DM175" s="143" t="n">
        <v>0</v>
      </c>
      <c r="DN175" s="143" t="n">
        <v>0</v>
      </c>
      <c r="DO175" s="143" t="n">
        <v>0</v>
      </c>
      <c r="DP175" s="143"/>
      <c r="DQ175" s="143" t="n">
        <v>0</v>
      </c>
      <c r="DR175" s="143" t="n">
        <v>0</v>
      </c>
      <c r="DS175" s="143" t="n">
        <v>0</v>
      </c>
      <c r="DT175" s="143" t="n">
        <v>0</v>
      </c>
      <c r="DU175" s="143" t="n">
        <v>0</v>
      </c>
      <c r="DV175" s="143" t="n">
        <v>0</v>
      </c>
      <c r="DW175" s="143"/>
      <c r="DX175" s="143" t="n">
        <v>0</v>
      </c>
      <c r="DY175" s="143" t="n">
        <v>0</v>
      </c>
      <c r="DZ175" s="143" t="n">
        <v>0</v>
      </c>
      <c r="EA175" s="143" t="n">
        <v>0</v>
      </c>
      <c r="EB175" s="143" t="n">
        <v>0</v>
      </c>
      <c r="EC175" s="143" t="n">
        <v>0</v>
      </c>
      <c r="ED175" s="143" t="n">
        <v>0</v>
      </c>
      <c r="EE175" s="143" t="n">
        <v>0</v>
      </c>
      <c r="EF175" s="143" t="n">
        <v>0</v>
      </c>
      <c r="EG175" s="143" t="n">
        <v>0</v>
      </c>
      <c r="EH175" s="0"/>
      <c r="EI175" s="109" t="n">
        <f aca="false">ROUND(SUM(F175:EG175),5)</f>
        <v>0</v>
      </c>
      <c r="EM175" s="140" t="n">
        <v>0</v>
      </c>
      <c r="EN175" s="140" t="n">
        <v>0</v>
      </c>
      <c r="EO175" s="140" t="n">
        <v>0</v>
      </c>
      <c r="EP175" s="140" t="n">
        <v>0</v>
      </c>
      <c r="EQ175" s="140" t="n">
        <v>0</v>
      </c>
      <c r="ER175" s="140" t="n">
        <v>0</v>
      </c>
      <c r="ES175" s="140" t="n">
        <v>0</v>
      </c>
      <c r="ET175" s="140" t="n">
        <v>0</v>
      </c>
      <c r="EU175" s="140" t="n">
        <v>0</v>
      </c>
      <c r="EV175" s="140" t="n">
        <v>0</v>
      </c>
      <c r="EW175" s="140" t="n">
        <v>0</v>
      </c>
      <c r="EX175" s="140" t="n">
        <v>0</v>
      </c>
      <c r="EY175" s="140" t="n">
        <v>0</v>
      </c>
      <c r="EZ175" s="140" t="n">
        <v>0</v>
      </c>
      <c r="FA175" s="140" t="n">
        <v>0</v>
      </c>
      <c r="FB175" s="140" t="n">
        <v>0</v>
      </c>
      <c r="FC175" s="140" t="n">
        <v>0</v>
      </c>
      <c r="FD175" s="140" t="n">
        <v>0</v>
      </c>
      <c r="FE175" s="140" t="n">
        <v>0</v>
      </c>
      <c r="FF175" s="140" t="n">
        <v>0</v>
      </c>
      <c r="FG175" s="140" t="n">
        <v>0</v>
      </c>
      <c r="FH175" s="140" t="n">
        <v>0</v>
      </c>
      <c r="FI175" s="140" t="n">
        <v>0</v>
      </c>
      <c r="FJ175" s="140" t="n">
        <v>0</v>
      </c>
      <c r="FK175" s="140" t="n">
        <v>0</v>
      </c>
      <c r="FL175" s="140" t="n">
        <v>0</v>
      </c>
      <c r="FM175" s="140" t="n">
        <v>0</v>
      </c>
      <c r="FN175" s="140" t="n">
        <v>0</v>
      </c>
      <c r="FO175" s="140" t="n">
        <v>0</v>
      </c>
      <c r="FP175" s="140" t="n">
        <v>0</v>
      </c>
      <c r="FQ175" s="140" t="n">
        <v>0</v>
      </c>
      <c r="FR175" s="140" t="n">
        <v>0</v>
      </c>
      <c r="FS175" s="140" t="n">
        <v>0</v>
      </c>
      <c r="FT175" s="140" t="n">
        <v>0</v>
      </c>
      <c r="FU175" s="140" t="n">
        <v>0</v>
      </c>
      <c r="FV175" s="140" t="n">
        <v>0</v>
      </c>
      <c r="FW175" s="140" t="n">
        <v>0</v>
      </c>
      <c r="FX175" s="140" t="n">
        <v>0</v>
      </c>
      <c r="FY175" s="140" t="n">
        <v>0</v>
      </c>
      <c r="FZ175" s="140" t="n">
        <v>0</v>
      </c>
      <c r="GA175" s="140" t="n">
        <v>0</v>
      </c>
      <c r="GB175" s="140" t="n">
        <v>0</v>
      </c>
      <c r="GC175" s="140" t="n">
        <v>0</v>
      </c>
      <c r="GD175" s="140" t="n">
        <v>0</v>
      </c>
      <c r="GE175" s="140" t="n">
        <v>0</v>
      </c>
      <c r="GF175" s="140" t="n">
        <v>0</v>
      </c>
      <c r="GG175" s="140" t="n">
        <v>0</v>
      </c>
      <c r="GH175" s="140" t="n">
        <v>0</v>
      </c>
      <c r="GI175" s="140" t="n">
        <v>0</v>
      </c>
      <c r="GJ175" s="140" t="n">
        <v>0</v>
      </c>
      <c r="GK175" s="140" t="n">
        <v>0</v>
      </c>
      <c r="GL175" s="140" t="n">
        <v>0</v>
      </c>
      <c r="GM175" s="140" t="n">
        <v>0</v>
      </c>
      <c r="GN175" s="140" t="n">
        <v>0</v>
      </c>
      <c r="GO175" s="140" t="n">
        <v>0</v>
      </c>
      <c r="GP175" s="140" t="n">
        <v>0</v>
      </c>
      <c r="GQ175" s="140" t="n">
        <v>0</v>
      </c>
      <c r="GR175" s="140" t="n">
        <v>0</v>
      </c>
      <c r="GS175" s="140" t="n">
        <v>0</v>
      </c>
      <c r="GT175" s="140" t="n">
        <v>0</v>
      </c>
      <c r="GU175" s="140" t="n">
        <v>0</v>
      </c>
      <c r="GV175" s="140" t="n">
        <v>0</v>
      </c>
      <c r="GW175" s="140" t="n">
        <v>0</v>
      </c>
      <c r="GX175" s="140" t="n">
        <v>0</v>
      </c>
      <c r="GY175" s="140" t="n">
        <v>0</v>
      </c>
      <c r="GZ175" s="140" t="n">
        <v>0</v>
      </c>
      <c r="HA175" s="140" t="n">
        <v>0</v>
      </c>
      <c r="HB175" s="140" t="n">
        <v>0</v>
      </c>
      <c r="HC175" s="140" t="n">
        <v>0</v>
      </c>
      <c r="HD175" s="140" t="n">
        <v>0</v>
      </c>
      <c r="HE175" s="140" t="n">
        <v>0</v>
      </c>
      <c r="HF175" s="140" t="n">
        <v>0</v>
      </c>
      <c r="HG175" s="140" t="n">
        <v>0</v>
      </c>
      <c r="HH175" s="140" t="n">
        <v>0</v>
      </c>
      <c r="HI175" s="140" t="n">
        <v>0</v>
      </c>
      <c r="HJ175" s="140" t="n">
        <v>0</v>
      </c>
      <c r="HK175" s="140" t="n">
        <v>0</v>
      </c>
      <c r="HL175" s="140" t="n">
        <v>0</v>
      </c>
      <c r="HM175" s="140" t="n">
        <v>0</v>
      </c>
      <c r="HN175" s="140" t="n">
        <v>0</v>
      </c>
      <c r="HO175" s="140" t="n">
        <v>0</v>
      </c>
      <c r="HP175" s="140" t="n">
        <v>0</v>
      </c>
      <c r="HQ175" s="140" t="n">
        <v>0</v>
      </c>
      <c r="HR175" s="140" t="n">
        <v>0</v>
      </c>
      <c r="HS175" s="140" t="n">
        <v>0</v>
      </c>
      <c r="HT175" s="140" t="n">
        <v>0</v>
      </c>
      <c r="HU175" s="140" t="n">
        <v>0</v>
      </c>
      <c r="HV175" s="140" t="n">
        <v>0</v>
      </c>
      <c r="HW175" s="140" t="n">
        <v>0</v>
      </c>
      <c r="HX175" s="140" t="n">
        <v>0</v>
      </c>
      <c r="HY175" s="140" t="n">
        <v>0</v>
      </c>
      <c r="HZ175" s="140" t="n">
        <v>0</v>
      </c>
      <c r="IA175" s="140" t="n">
        <v>0</v>
      </c>
      <c r="IB175" s="140" t="n">
        <v>0</v>
      </c>
      <c r="IC175" s="140" t="n">
        <v>0</v>
      </c>
      <c r="ID175" s="140" t="n">
        <v>0</v>
      </c>
      <c r="IE175" s="140" t="n">
        <v>0</v>
      </c>
      <c r="IF175" s="140" t="n">
        <v>0</v>
      </c>
      <c r="IG175" s="140" t="n">
        <v>0</v>
      </c>
      <c r="IH175" s="140" t="n">
        <v>0</v>
      </c>
      <c r="II175" s="140" t="n">
        <v>0</v>
      </c>
      <c r="IJ175" s="140" t="n">
        <v>0</v>
      </c>
      <c r="IK175" s="140" t="n">
        <v>0</v>
      </c>
      <c r="IL175" s="140" t="n">
        <v>0</v>
      </c>
      <c r="IM175" s="140" t="n">
        <v>0</v>
      </c>
      <c r="IN175" s="140" t="n">
        <v>0</v>
      </c>
      <c r="IO175" s="140" t="n">
        <v>0</v>
      </c>
      <c r="IP175" s="140" t="n">
        <v>0</v>
      </c>
      <c r="IQ175" s="140" t="n">
        <v>0</v>
      </c>
      <c r="IR175" s="140" t="n">
        <v>0</v>
      </c>
      <c r="IS175" s="140" t="n">
        <v>0</v>
      </c>
      <c r="IT175" s="140" t="n">
        <v>0</v>
      </c>
      <c r="IU175" s="140" t="n">
        <v>0</v>
      </c>
      <c r="IV175" s="140" t="n">
        <v>0</v>
      </c>
      <c r="IW175" s="140" t="n">
        <v>0</v>
      </c>
      <c r="IX175" s="140" t="n">
        <v>0</v>
      </c>
      <c r="IY175" s="140" t="n">
        <v>0</v>
      </c>
      <c r="IZ175" s="140" t="n">
        <v>0</v>
      </c>
      <c r="JA175" s="140" t="n">
        <v>0</v>
      </c>
      <c r="JB175" s="140" t="n">
        <v>0</v>
      </c>
      <c r="JC175" s="140" t="n">
        <v>0</v>
      </c>
      <c r="JD175" s="140" t="n">
        <v>0</v>
      </c>
      <c r="JE175" s="140" t="n">
        <v>0</v>
      </c>
      <c r="JF175" s="140" t="n">
        <v>0</v>
      </c>
      <c r="JG175" s="140" t="n">
        <v>0</v>
      </c>
      <c r="JH175" s="140" t="n">
        <v>0</v>
      </c>
      <c r="JI175" s="140" t="n">
        <v>0</v>
      </c>
      <c r="JJ175" s="140" t="n">
        <v>0</v>
      </c>
      <c r="JK175" s="140" t="n">
        <v>0</v>
      </c>
      <c r="JL175" s="140" t="n">
        <v>0</v>
      </c>
      <c r="JM175" s="140" t="n">
        <v>0</v>
      </c>
      <c r="JN175" s="140" t="n">
        <v>0</v>
      </c>
      <c r="JO175" s="140" t="n">
        <v>0</v>
      </c>
      <c r="JP175" s="140" t="n">
        <v>0</v>
      </c>
    </row>
    <row r="176" customFormat="false" ht="14.9" hidden="false" customHeight="false" outlineLevel="0" collapsed="false">
      <c r="A176" s="76"/>
      <c r="B176" s="76"/>
      <c r="C176" s="76"/>
      <c r="D176" s="76"/>
      <c r="E176" s="76" t="s">
        <v>205</v>
      </c>
      <c r="F176" s="142" t="n">
        <v>0</v>
      </c>
      <c r="G176" s="142" t="n">
        <v>0</v>
      </c>
      <c r="H176" s="142" t="n">
        <v>0</v>
      </c>
      <c r="I176" s="142" t="n">
        <v>0</v>
      </c>
      <c r="J176" s="142" t="n">
        <v>0</v>
      </c>
      <c r="K176" s="142" t="n">
        <v>0</v>
      </c>
      <c r="L176" s="142" t="n">
        <v>0</v>
      </c>
      <c r="M176" s="142" t="n">
        <v>0</v>
      </c>
      <c r="N176" s="142" t="n">
        <v>0</v>
      </c>
      <c r="O176" s="142" t="n">
        <v>0</v>
      </c>
      <c r="P176" s="142" t="n">
        <v>0</v>
      </c>
      <c r="Q176" s="142" t="n">
        <v>0</v>
      </c>
      <c r="R176" s="142" t="n">
        <v>0</v>
      </c>
      <c r="S176" s="142" t="n">
        <v>0</v>
      </c>
      <c r="T176" s="142" t="n">
        <v>0</v>
      </c>
      <c r="U176" s="142" t="n">
        <v>0</v>
      </c>
      <c r="V176" s="142" t="n">
        <v>0</v>
      </c>
      <c r="W176" s="142" t="n">
        <v>0</v>
      </c>
      <c r="X176" s="142" t="n">
        <v>0</v>
      </c>
      <c r="Y176" s="142" t="n">
        <v>0</v>
      </c>
      <c r="Z176" s="142" t="n">
        <v>0</v>
      </c>
      <c r="AA176" s="142" t="n">
        <v>0</v>
      </c>
      <c r="AB176" s="142" t="n">
        <v>0</v>
      </c>
      <c r="AC176" s="142" t="n">
        <v>0</v>
      </c>
      <c r="AD176" s="142" t="n">
        <v>0</v>
      </c>
      <c r="AE176" s="142" t="n">
        <v>0</v>
      </c>
      <c r="AF176" s="142" t="n">
        <v>0</v>
      </c>
      <c r="AG176" s="142" t="n">
        <v>0</v>
      </c>
      <c r="AH176" s="142" t="n">
        <v>0</v>
      </c>
      <c r="AI176" s="142" t="n">
        <v>0</v>
      </c>
      <c r="AJ176" s="142" t="n">
        <v>0</v>
      </c>
      <c r="AK176" s="142" t="n">
        <v>0</v>
      </c>
      <c r="AL176" s="142" t="n">
        <v>0</v>
      </c>
      <c r="AM176" s="142" t="n">
        <v>0</v>
      </c>
      <c r="AN176" s="142" t="n">
        <v>0</v>
      </c>
      <c r="AO176" s="142" t="n">
        <v>0</v>
      </c>
      <c r="AP176" s="142" t="n">
        <v>0</v>
      </c>
      <c r="AQ176" s="142" t="n">
        <v>0</v>
      </c>
      <c r="AR176" s="142" t="n">
        <v>0</v>
      </c>
      <c r="AS176" s="142" t="n">
        <v>0</v>
      </c>
      <c r="AT176" s="142" t="n">
        <v>0</v>
      </c>
      <c r="AU176" s="142" t="n">
        <v>0</v>
      </c>
      <c r="AV176" s="142" t="n">
        <v>0</v>
      </c>
      <c r="AW176" s="142" t="n">
        <v>0</v>
      </c>
      <c r="AX176" s="142" t="n">
        <v>0</v>
      </c>
      <c r="AY176" s="142" t="n">
        <v>0</v>
      </c>
      <c r="AZ176" s="142" t="n">
        <v>0</v>
      </c>
      <c r="BA176" s="142" t="n">
        <v>0</v>
      </c>
      <c r="BB176" s="142" t="n">
        <v>0</v>
      </c>
      <c r="BC176" s="142" t="n">
        <v>0</v>
      </c>
      <c r="BD176" s="142" t="n">
        <v>0</v>
      </c>
      <c r="BE176" s="142" t="n">
        <v>0</v>
      </c>
      <c r="BF176" s="142" t="n">
        <v>0</v>
      </c>
      <c r="BG176" s="142" t="n">
        <v>0</v>
      </c>
      <c r="BH176" s="142" t="n">
        <v>0</v>
      </c>
      <c r="BI176" s="142" t="n">
        <v>0</v>
      </c>
      <c r="BJ176" s="142" t="n">
        <v>0</v>
      </c>
      <c r="BK176" s="142" t="n">
        <v>0</v>
      </c>
      <c r="BL176" s="142" t="n">
        <v>0</v>
      </c>
      <c r="BM176" s="142" t="n">
        <v>0</v>
      </c>
      <c r="BN176" s="142" t="n">
        <v>0</v>
      </c>
      <c r="BO176" s="142" t="n">
        <v>0</v>
      </c>
      <c r="BP176" s="142" t="n">
        <v>0</v>
      </c>
      <c r="BQ176" s="142" t="n">
        <v>0</v>
      </c>
      <c r="BR176" s="142" t="n">
        <v>0</v>
      </c>
      <c r="BS176" s="142" t="n">
        <v>0</v>
      </c>
      <c r="BT176" s="142" t="n">
        <v>0</v>
      </c>
      <c r="BU176" s="142" t="n">
        <v>0</v>
      </c>
      <c r="BV176" s="142" t="n">
        <v>0</v>
      </c>
      <c r="BW176" s="142" t="n">
        <v>0</v>
      </c>
      <c r="BX176" s="142" t="n">
        <v>0</v>
      </c>
      <c r="BY176" s="142" t="n">
        <v>0</v>
      </c>
      <c r="BZ176" s="142" t="n">
        <v>0</v>
      </c>
      <c r="CA176" s="142" t="n">
        <v>0</v>
      </c>
      <c r="CB176" s="142" t="n">
        <v>0</v>
      </c>
      <c r="CC176" s="142" t="n">
        <v>0</v>
      </c>
      <c r="CD176" s="142" t="n">
        <v>0</v>
      </c>
      <c r="CE176" s="142" t="n">
        <v>0</v>
      </c>
      <c r="CF176" s="142" t="n">
        <v>0</v>
      </c>
      <c r="CG176" s="142" t="n">
        <v>0</v>
      </c>
      <c r="CH176" s="142" t="n">
        <v>0</v>
      </c>
      <c r="CI176" s="142" t="n">
        <v>0</v>
      </c>
      <c r="CJ176" s="142" t="n">
        <v>0</v>
      </c>
      <c r="CK176" s="142" t="n">
        <v>0</v>
      </c>
      <c r="CL176" s="142" t="n">
        <v>0</v>
      </c>
      <c r="CM176" s="142" t="n">
        <v>0</v>
      </c>
      <c r="CN176" s="142" t="n">
        <v>0</v>
      </c>
      <c r="CO176" s="142" t="n">
        <v>0</v>
      </c>
      <c r="CP176" s="142" t="n">
        <v>0</v>
      </c>
      <c r="CQ176" s="142" t="n">
        <v>0</v>
      </c>
      <c r="CR176" s="142" t="n">
        <v>0</v>
      </c>
      <c r="CS176" s="142" t="n">
        <v>0</v>
      </c>
      <c r="CT176" s="142" t="n">
        <v>0</v>
      </c>
      <c r="CU176" s="142" t="n">
        <v>0</v>
      </c>
      <c r="CV176" s="142" t="n">
        <v>0</v>
      </c>
      <c r="CW176" s="142" t="n">
        <v>0</v>
      </c>
      <c r="CX176" s="142" t="n">
        <v>0</v>
      </c>
      <c r="CY176" s="142" t="n">
        <v>0</v>
      </c>
      <c r="CZ176" s="142" t="n">
        <v>0</v>
      </c>
      <c r="DA176" s="142" t="n">
        <v>0</v>
      </c>
      <c r="DB176" s="142" t="n">
        <v>0</v>
      </c>
      <c r="DC176" s="142" t="n">
        <v>0</v>
      </c>
      <c r="DD176" s="142" t="n">
        <v>0</v>
      </c>
      <c r="DE176" s="142" t="n">
        <v>0</v>
      </c>
      <c r="DF176" s="142" t="n">
        <v>0</v>
      </c>
      <c r="DG176" s="142" t="n">
        <v>0</v>
      </c>
      <c r="DH176" s="142" t="n">
        <v>0</v>
      </c>
      <c r="DI176" s="142" t="n">
        <v>0</v>
      </c>
      <c r="DJ176" s="142" t="n">
        <v>0</v>
      </c>
      <c r="DK176" s="142" t="n">
        <v>0</v>
      </c>
      <c r="DL176" s="142" t="n">
        <v>0</v>
      </c>
      <c r="DM176" s="142" t="n">
        <v>0</v>
      </c>
      <c r="DN176" s="142" t="n">
        <v>0</v>
      </c>
      <c r="DO176" s="142" t="n">
        <v>0</v>
      </c>
      <c r="DP176" s="142" t="n">
        <v>0</v>
      </c>
      <c r="DQ176" s="142" t="n">
        <v>0</v>
      </c>
      <c r="DR176" s="142" t="n">
        <v>0</v>
      </c>
      <c r="DS176" s="142" t="n">
        <v>0</v>
      </c>
      <c r="DT176" s="142" t="n">
        <v>0</v>
      </c>
      <c r="DU176" s="142" t="n">
        <v>0</v>
      </c>
      <c r="DV176" s="142" t="n">
        <v>0</v>
      </c>
      <c r="DW176" s="142" t="n">
        <v>0</v>
      </c>
      <c r="DX176" s="142" t="n">
        <v>0</v>
      </c>
      <c r="DY176" s="142" t="n">
        <v>0</v>
      </c>
      <c r="DZ176" s="142" t="n">
        <v>0</v>
      </c>
      <c r="EA176" s="142" t="n">
        <v>0</v>
      </c>
      <c r="EB176" s="142" t="n">
        <v>0</v>
      </c>
      <c r="EC176" s="142" t="n">
        <v>0</v>
      </c>
      <c r="ED176" s="142" t="n">
        <v>0</v>
      </c>
      <c r="EE176" s="142" t="n">
        <v>0</v>
      </c>
      <c r="EF176" s="142" t="n">
        <v>0</v>
      </c>
      <c r="EG176" s="142" t="n">
        <v>0</v>
      </c>
      <c r="EH176" s="0"/>
      <c r="EI176" s="113" t="n">
        <f aca="false">ROUND(SUM(F176:EG176),5)</f>
        <v>0</v>
      </c>
      <c r="EM176" s="140" t="n">
        <v>0</v>
      </c>
      <c r="EN176" s="140" t="n">
        <v>0</v>
      </c>
      <c r="EO176" s="140" t="n">
        <v>0</v>
      </c>
      <c r="EP176" s="140" t="n">
        <v>0</v>
      </c>
      <c r="EQ176" s="140" t="n">
        <v>0</v>
      </c>
      <c r="ER176" s="140" t="n">
        <v>0</v>
      </c>
      <c r="ES176" s="140" t="n">
        <v>0</v>
      </c>
      <c r="ET176" s="140" t="n">
        <v>0</v>
      </c>
      <c r="EU176" s="140" t="n">
        <v>0</v>
      </c>
      <c r="EV176" s="140" t="n">
        <v>0</v>
      </c>
      <c r="EW176" s="140" t="n">
        <v>0</v>
      </c>
      <c r="EX176" s="140" t="n">
        <v>0</v>
      </c>
      <c r="EY176" s="140" t="n">
        <v>0</v>
      </c>
      <c r="EZ176" s="140" t="n">
        <v>0</v>
      </c>
      <c r="FA176" s="140" t="n">
        <v>0</v>
      </c>
      <c r="FB176" s="140" t="n">
        <v>0</v>
      </c>
      <c r="FC176" s="140" t="n">
        <v>0</v>
      </c>
      <c r="FD176" s="140" t="n">
        <v>0</v>
      </c>
      <c r="FE176" s="140" t="n">
        <v>0</v>
      </c>
      <c r="FF176" s="140" t="n">
        <v>0</v>
      </c>
      <c r="FG176" s="140" t="n">
        <v>0</v>
      </c>
      <c r="FH176" s="140" t="n">
        <v>0</v>
      </c>
      <c r="FI176" s="140" t="n">
        <v>0</v>
      </c>
      <c r="FJ176" s="140" t="n">
        <v>0</v>
      </c>
      <c r="FK176" s="140" t="n">
        <v>0</v>
      </c>
      <c r="FL176" s="140" t="n">
        <v>0</v>
      </c>
      <c r="FM176" s="140" t="n">
        <v>0</v>
      </c>
      <c r="FN176" s="140" t="n">
        <v>0</v>
      </c>
      <c r="FO176" s="140" t="n">
        <v>0</v>
      </c>
      <c r="FP176" s="140" t="n">
        <v>0</v>
      </c>
      <c r="FQ176" s="140" t="n">
        <v>0</v>
      </c>
      <c r="FR176" s="140" t="n">
        <v>0</v>
      </c>
      <c r="FS176" s="140" t="n">
        <v>0</v>
      </c>
      <c r="FT176" s="140" t="n">
        <v>0</v>
      </c>
      <c r="FU176" s="140" t="n">
        <v>0</v>
      </c>
      <c r="FV176" s="140" t="n">
        <v>0</v>
      </c>
      <c r="FW176" s="140" t="n">
        <v>0</v>
      </c>
      <c r="FX176" s="140" t="n">
        <v>0</v>
      </c>
      <c r="FY176" s="140" t="n">
        <v>0</v>
      </c>
      <c r="FZ176" s="140" t="n">
        <v>0</v>
      </c>
      <c r="GA176" s="140" t="n">
        <v>0</v>
      </c>
      <c r="GB176" s="140" t="n">
        <v>0</v>
      </c>
      <c r="GC176" s="140" t="n">
        <v>0</v>
      </c>
      <c r="GD176" s="140" t="n">
        <v>0</v>
      </c>
      <c r="GE176" s="140" t="n">
        <v>0</v>
      </c>
      <c r="GF176" s="140" t="n">
        <v>0</v>
      </c>
      <c r="GG176" s="140" t="n">
        <v>0</v>
      </c>
      <c r="GH176" s="140" t="n">
        <v>0</v>
      </c>
      <c r="GI176" s="140" t="n">
        <v>0</v>
      </c>
      <c r="GJ176" s="140" t="n">
        <v>0</v>
      </c>
      <c r="GK176" s="140" t="n">
        <v>0</v>
      </c>
      <c r="GL176" s="140" t="n">
        <v>0</v>
      </c>
      <c r="GM176" s="140" t="n">
        <v>0</v>
      </c>
      <c r="GN176" s="140" t="n">
        <v>0</v>
      </c>
      <c r="GO176" s="140" t="n">
        <v>0</v>
      </c>
      <c r="GP176" s="140" t="n">
        <v>0</v>
      </c>
      <c r="GQ176" s="140" t="n">
        <v>0</v>
      </c>
      <c r="GR176" s="140" t="n">
        <v>0</v>
      </c>
      <c r="GS176" s="140" t="n">
        <v>0</v>
      </c>
      <c r="GT176" s="140" t="n">
        <v>0</v>
      </c>
      <c r="GU176" s="140" t="n">
        <v>0</v>
      </c>
      <c r="GV176" s="140" t="n">
        <v>0</v>
      </c>
      <c r="GW176" s="140" t="n">
        <v>0</v>
      </c>
      <c r="GX176" s="140" t="n">
        <v>0</v>
      </c>
      <c r="GY176" s="140" t="n">
        <v>0</v>
      </c>
      <c r="GZ176" s="140" t="n">
        <v>0</v>
      </c>
      <c r="HA176" s="140" t="n">
        <v>0</v>
      </c>
      <c r="HB176" s="140" t="n">
        <v>0</v>
      </c>
      <c r="HC176" s="140" t="n">
        <v>0</v>
      </c>
      <c r="HD176" s="140" t="n">
        <v>0</v>
      </c>
      <c r="HE176" s="140" t="n">
        <v>0</v>
      </c>
      <c r="HF176" s="140" t="n">
        <v>0</v>
      </c>
      <c r="HG176" s="140" t="n">
        <v>0</v>
      </c>
      <c r="HH176" s="140" t="n">
        <v>0</v>
      </c>
      <c r="HI176" s="140" t="n">
        <v>0</v>
      </c>
      <c r="HJ176" s="140" t="n">
        <v>0</v>
      </c>
      <c r="HK176" s="140" t="n">
        <v>0</v>
      </c>
      <c r="HL176" s="140" t="n">
        <v>0</v>
      </c>
      <c r="HM176" s="140" t="n">
        <v>0</v>
      </c>
      <c r="HN176" s="140" t="n">
        <v>0</v>
      </c>
      <c r="HO176" s="140" t="n">
        <v>0</v>
      </c>
      <c r="HP176" s="140" t="n">
        <v>0</v>
      </c>
      <c r="HQ176" s="140" t="n">
        <v>0</v>
      </c>
      <c r="HR176" s="140" t="n">
        <v>0</v>
      </c>
      <c r="HS176" s="140" t="n">
        <v>0</v>
      </c>
      <c r="HT176" s="140" t="n">
        <v>0</v>
      </c>
      <c r="HU176" s="140" t="n">
        <v>0</v>
      </c>
      <c r="HV176" s="140" t="n">
        <v>0</v>
      </c>
      <c r="HW176" s="140" t="n">
        <v>0</v>
      </c>
      <c r="HX176" s="140" t="n">
        <v>0</v>
      </c>
      <c r="HY176" s="140" t="n">
        <v>0</v>
      </c>
      <c r="HZ176" s="140" t="n">
        <v>0</v>
      </c>
      <c r="IA176" s="140" t="n">
        <v>0</v>
      </c>
      <c r="IB176" s="140" t="n">
        <v>0</v>
      </c>
      <c r="IC176" s="140" t="n">
        <v>0</v>
      </c>
      <c r="ID176" s="140" t="n">
        <v>0</v>
      </c>
      <c r="IE176" s="140" t="n">
        <v>0</v>
      </c>
      <c r="IF176" s="140" t="n">
        <v>0</v>
      </c>
      <c r="IG176" s="140" t="n">
        <v>0</v>
      </c>
      <c r="IH176" s="140" t="n">
        <v>0</v>
      </c>
      <c r="II176" s="140" t="n">
        <v>0</v>
      </c>
      <c r="IJ176" s="140" t="n">
        <v>0</v>
      </c>
      <c r="IK176" s="140" t="n">
        <v>0</v>
      </c>
      <c r="IL176" s="140" t="n">
        <v>0</v>
      </c>
      <c r="IM176" s="140" t="n">
        <v>0</v>
      </c>
      <c r="IN176" s="140" t="n">
        <v>0</v>
      </c>
      <c r="IO176" s="140" t="n">
        <v>0</v>
      </c>
      <c r="IP176" s="140" t="n">
        <v>0</v>
      </c>
      <c r="IQ176" s="140" t="n">
        <v>0</v>
      </c>
      <c r="IR176" s="140" t="n">
        <v>0</v>
      </c>
      <c r="IS176" s="140" t="n">
        <v>0</v>
      </c>
      <c r="IT176" s="140" t="n">
        <v>0</v>
      </c>
      <c r="IU176" s="140" t="n">
        <v>0</v>
      </c>
      <c r="IV176" s="140" t="n">
        <v>0</v>
      </c>
      <c r="IW176" s="140" t="n">
        <v>0</v>
      </c>
      <c r="IX176" s="140" t="n">
        <v>0</v>
      </c>
      <c r="IY176" s="140" t="n">
        <v>0</v>
      </c>
      <c r="IZ176" s="140" t="n">
        <v>0</v>
      </c>
      <c r="JA176" s="140" t="n">
        <v>0</v>
      </c>
      <c r="JB176" s="140" t="n">
        <v>0</v>
      </c>
      <c r="JC176" s="140" t="n">
        <v>0</v>
      </c>
      <c r="JD176" s="140" t="n">
        <v>0</v>
      </c>
      <c r="JE176" s="140" t="n">
        <v>0</v>
      </c>
      <c r="JF176" s="140" t="n">
        <v>0</v>
      </c>
      <c r="JG176" s="140" t="n">
        <v>0</v>
      </c>
      <c r="JH176" s="140" t="n">
        <v>0</v>
      </c>
      <c r="JI176" s="140" t="n">
        <v>0</v>
      </c>
      <c r="JJ176" s="140" t="n">
        <v>0</v>
      </c>
      <c r="JK176" s="140" t="n">
        <v>0</v>
      </c>
      <c r="JL176" s="140" t="n">
        <v>0</v>
      </c>
      <c r="JM176" s="140" t="n">
        <v>0</v>
      </c>
      <c r="JN176" s="140" t="n">
        <v>0</v>
      </c>
      <c r="JO176" s="140" t="n">
        <v>0</v>
      </c>
      <c r="JP176" s="140" t="n">
        <v>0</v>
      </c>
    </row>
    <row r="177" customFormat="false" ht="14.9" hidden="false" customHeight="false" outlineLevel="0" collapsed="false">
      <c r="A177" s="76"/>
      <c r="B177" s="76"/>
      <c r="C177" s="76"/>
      <c r="D177" s="76" t="s">
        <v>206</v>
      </c>
      <c r="E177" s="76"/>
      <c r="F177" s="141" t="n">
        <f aca="false">SUM(F173:F176)</f>
        <v>0</v>
      </c>
      <c r="G177" s="141" t="n">
        <f aca="false">SUM(G173:G176)</f>
        <v>0</v>
      </c>
      <c r="H177" s="141" t="n">
        <f aca="false">SUM(H173:H176)</f>
        <v>6490.2566</v>
      </c>
      <c r="I177" s="141" t="n">
        <f aca="false">SUM(I173:I176)</f>
        <v>0</v>
      </c>
      <c r="J177" s="141" t="n">
        <f aca="false">SUM(J173:J176)</f>
        <v>378.705</v>
      </c>
      <c r="K177" s="141" t="n">
        <f aca="false">SUM(K173:K176)</f>
        <v>0</v>
      </c>
      <c r="L177" s="141" t="n">
        <f aca="false">SUM(L173:L176)</f>
        <v>0</v>
      </c>
      <c r="M177" s="141" t="n">
        <f aca="false">SUM(M173:M176)</f>
        <v>0</v>
      </c>
      <c r="N177" s="141" t="n">
        <f aca="false">SUM(N173:N176)</f>
        <v>7931.1236</v>
      </c>
      <c r="O177" s="141" t="n">
        <f aca="false">SUM(O173:O176)</f>
        <v>5160.7841</v>
      </c>
      <c r="P177" s="141" t="n">
        <f aca="false">SUM(P173:P176)</f>
        <v>0</v>
      </c>
      <c r="Q177" s="141" t="n">
        <f aca="false">SUM(Q173:Q176)</f>
        <v>0</v>
      </c>
      <c r="R177" s="141" t="n">
        <f aca="false">SUM(R173:R176)</f>
        <v>0</v>
      </c>
      <c r="S177" s="141" t="n">
        <f aca="false">SUM(S173:S176)</f>
        <v>16.3976</v>
      </c>
      <c r="T177" s="141" t="n">
        <f aca="false">SUM(T173:T176)</f>
        <v>0</v>
      </c>
      <c r="U177" s="141" t="n">
        <f aca="false">SUM(U173:U176)</f>
        <v>910.0565</v>
      </c>
      <c r="V177" s="141" t="n">
        <f aca="false">SUM(V173:V176)</f>
        <v>0</v>
      </c>
      <c r="W177" s="141" t="n">
        <f aca="false">SUM(W173:W176)</f>
        <v>147.8668</v>
      </c>
      <c r="X177" s="141" t="n">
        <f aca="false">SUM(X173:X176)</f>
        <v>0</v>
      </c>
      <c r="Y177" s="141" t="n">
        <f aca="false">SUM(Y173:Y176)</f>
        <v>0</v>
      </c>
      <c r="Z177" s="141" t="n">
        <f aca="false">SUM(Z173:Z176)</f>
        <v>0</v>
      </c>
      <c r="AA177" s="141" t="n">
        <f aca="false">SUM(AA173:AA176)</f>
        <v>2705.5461</v>
      </c>
      <c r="AB177" s="141" t="n">
        <f aca="false">SUM(AB173:AB176)</f>
        <v>0</v>
      </c>
      <c r="AC177" s="141" t="n">
        <f aca="false">SUM(AC173:AC176)</f>
        <v>0</v>
      </c>
      <c r="AD177" s="141" t="n">
        <f aca="false">SUM(AD173:AD176)</f>
        <v>0</v>
      </c>
      <c r="AE177" s="141" t="n">
        <f aca="false">SUM(AE173:AE176)</f>
        <v>0</v>
      </c>
      <c r="AF177" s="141" t="n">
        <f aca="false">SUM(AF173:AF176)</f>
        <v>354.7114</v>
      </c>
      <c r="AG177" s="141" t="n">
        <f aca="false">SUM(AG173:AG176)</f>
        <v>0</v>
      </c>
      <c r="AH177" s="141" t="n">
        <f aca="false">SUM(AH173:AH176)</f>
        <v>0</v>
      </c>
      <c r="AI177" s="141" t="n">
        <f aca="false">SUM(AI173:AI176)</f>
        <v>0</v>
      </c>
      <c r="AJ177" s="141" t="n">
        <f aca="false">SUM(AJ173:AJ176)</f>
        <v>0</v>
      </c>
      <c r="AK177" s="141" t="n">
        <f aca="false">SUM(AK173:AK176)</f>
        <v>0</v>
      </c>
      <c r="AL177" s="141" t="n">
        <f aca="false">SUM(AL173:AL176)</f>
        <v>0</v>
      </c>
      <c r="AM177" s="141" t="n">
        <f aca="false">SUM(AM173:AM176)</f>
        <v>0</v>
      </c>
      <c r="AN177" s="141" t="n">
        <f aca="false">SUM(AN173:AN176)</f>
        <v>0</v>
      </c>
      <c r="AO177" s="141" t="n">
        <f aca="false">SUM(AO173:AO176)</f>
        <v>0</v>
      </c>
      <c r="AP177" s="141" t="n">
        <f aca="false">SUM(AP173:AP176)</f>
        <v>5279.7697</v>
      </c>
      <c r="AQ177" s="141" t="n">
        <f aca="false">SUM(AQ173:AQ176)</f>
        <v>0</v>
      </c>
      <c r="AR177" s="141" t="n">
        <f aca="false">SUM(AR173:AR176)</f>
        <v>0</v>
      </c>
      <c r="AS177" s="141" t="n">
        <f aca="false">SUM(AS173:AS176)</f>
        <v>0</v>
      </c>
      <c r="AT177" s="141" t="n">
        <f aca="false">SUM(AT173:AT176)</f>
        <v>115.7617</v>
      </c>
      <c r="AU177" s="141" t="n">
        <f aca="false">SUM(AU173:AU176)</f>
        <v>0</v>
      </c>
      <c r="AV177" s="141" t="n">
        <f aca="false">SUM(AV173:AV176)</f>
        <v>500</v>
      </c>
      <c r="AW177" s="141" t="n">
        <f aca="false">SUM(AW173:AW176)</f>
        <v>0</v>
      </c>
      <c r="AX177" s="141" t="n">
        <f aca="false">SUM(AX173:AX176)</f>
        <v>0</v>
      </c>
      <c r="AY177" s="141" t="n">
        <f aca="false">SUM(AY173:AY176)</f>
        <v>0</v>
      </c>
      <c r="AZ177" s="141" t="n">
        <f aca="false">SUM(AZ173:AZ176)</f>
        <v>0</v>
      </c>
      <c r="BA177" s="141" t="n">
        <f aca="false">SUM(BA173:BA176)</f>
        <v>0</v>
      </c>
      <c r="BB177" s="141" t="n">
        <f aca="false">SUM(BB173:BB176)</f>
        <v>5388.5469</v>
      </c>
      <c r="BC177" s="141" t="n">
        <f aca="false">SUM(BC173:BC176)</f>
        <v>0</v>
      </c>
      <c r="BD177" s="141" t="n">
        <f aca="false">SUM(BD173:BD176)</f>
        <v>0</v>
      </c>
      <c r="BE177" s="141" t="n">
        <f aca="false">SUM(BE173:BE176)</f>
        <v>0</v>
      </c>
      <c r="BF177" s="141" t="n">
        <f aca="false">SUM(BF173:BF176)</f>
        <v>6904.81</v>
      </c>
      <c r="BG177" s="141" t="n">
        <f aca="false">SUM(BG173:BG176)</f>
        <v>1006.8662</v>
      </c>
      <c r="BH177" s="141" t="n">
        <f aca="false">SUM(BH173:BH176)</f>
        <v>0</v>
      </c>
      <c r="BI177" s="141" t="n">
        <f aca="false">SUM(BI173:BI176)</f>
        <v>88.2092</v>
      </c>
      <c r="BJ177" s="141" t="n">
        <f aca="false">SUM(BJ173:BJ176)</f>
        <v>0</v>
      </c>
      <c r="BK177" s="141" t="n">
        <f aca="false">SUM(BK173:BK176)</f>
        <v>0</v>
      </c>
      <c r="BL177" s="141" t="n">
        <f aca="false">SUM(BL173:BL176)</f>
        <v>0</v>
      </c>
      <c r="BM177" s="141" t="n">
        <f aca="false">SUM(BM173:BM176)</f>
        <v>0</v>
      </c>
      <c r="BN177" s="141" t="n">
        <f aca="false">SUM(BN173:BN176)</f>
        <v>2070.4751</v>
      </c>
      <c r="BO177" s="141" t="n">
        <f aca="false">SUM(BO173:BO176)</f>
        <v>0</v>
      </c>
      <c r="BP177" s="141" t="n">
        <f aca="false">SUM(BP173:BP176)</f>
        <v>2829.7705</v>
      </c>
      <c r="BQ177" s="141" t="n">
        <f aca="false">SUM(BQ173:BQ176)</f>
        <v>0</v>
      </c>
      <c r="BR177" s="141" t="n">
        <f aca="false">SUM(BR173:BR176)</f>
        <v>0</v>
      </c>
      <c r="BS177" s="141" t="n">
        <f aca="false">SUM(BS173:BS176)</f>
        <v>0</v>
      </c>
      <c r="BT177" s="141" t="n">
        <f aca="false">SUM(BT173:BT176)</f>
        <v>100</v>
      </c>
      <c r="BU177" s="141" t="n">
        <f aca="false">SUM(BU173:BU176)</f>
        <v>0</v>
      </c>
      <c r="BV177" s="141" t="n">
        <f aca="false">SUM(BV173:BV176)</f>
        <v>0</v>
      </c>
      <c r="BW177" s="141" t="n">
        <f aca="false">SUM(BW173:BW176)</f>
        <v>0</v>
      </c>
      <c r="BX177" s="141" t="n">
        <f aca="false">SUM(BX173:BX176)</f>
        <v>0</v>
      </c>
      <c r="BY177" s="141" t="n">
        <f aca="false">SUM(BY173:BY176)</f>
        <v>0</v>
      </c>
      <c r="BZ177" s="141" t="n">
        <f aca="false">SUM(BZ173:BZ176)</f>
        <v>0</v>
      </c>
      <c r="CA177" s="141" t="n">
        <f aca="false">SUM(CA173:CA176)</f>
        <v>5500</v>
      </c>
      <c r="CB177" s="141" t="n">
        <f aca="false">SUM(CB173:CB176)</f>
        <v>0</v>
      </c>
      <c r="CC177" s="141" t="n">
        <f aca="false">SUM(CC173:CC176)</f>
        <v>6107.8897</v>
      </c>
      <c r="CD177" s="141" t="n">
        <f aca="false">SUM(CD173:CD176)</f>
        <v>0</v>
      </c>
      <c r="CE177" s="141" t="n">
        <f aca="false">SUM(CE173:CE176)</f>
        <v>16311.7701</v>
      </c>
      <c r="CF177" s="141" t="n">
        <f aca="false">SUM(CF173:CF176)</f>
        <v>0</v>
      </c>
      <c r="CG177" s="141" t="n">
        <f aca="false">SUM(CG173:CG176)</f>
        <v>329.291</v>
      </c>
      <c r="CH177" s="141" t="n">
        <f aca="false">SUM(CH173:CH176)</f>
        <v>0</v>
      </c>
      <c r="CI177" s="141" t="n">
        <f aca="false">SUM(CI173:CI176)</f>
        <v>4370.6093</v>
      </c>
      <c r="CJ177" s="141" t="n">
        <f aca="false">SUM(CJ173:CJ176)</f>
        <v>3786.2182</v>
      </c>
      <c r="CK177" s="141" t="n">
        <f aca="false">SUM(CK173:CK176)</f>
        <v>4120</v>
      </c>
      <c r="CL177" s="141" t="n">
        <f aca="false">SUM(CL173:CL176)</f>
        <v>0</v>
      </c>
      <c r="CM177" s="141" t="n">
        <f aca="false">SUM(CM173:CM176)</f>
        <v>0</v>
      </c>
      <c r="CN177" s="141" t="n">
        <f aca="false">SUM(CN173:CN176)</f>
        <v>0</v>
      </c>
      <c r="CO177" s="141" t="n">
        <f aca="false">SUM(CO173:CO176)</f>
        <v>0</v>
      </c>
      <c r="CP177" s="141" t="n">
        <f aca="false">SUM(CP173:CP176)</f>
        <v>156.2201</v>
      </c>
      <c r="CQ177" s="141" t="n">
        <f aca="false">SUM(CQ173:CQ176)</f>
        <v>0</v>
      </c>
      <c r="CR177" s="141" t="n">
        <f aca="false">SUM(CR173:CR176)</f>
        <v>0</v>
      </c>
      <c r="CS177" s="141" t="n">
        <f aca="false">SUM(CS173:CS176)</f>
        <v>3678.748</v>
      </c>
      <c r="CT177" s="141" t="n">
        <f aca="false">SUM(CT173:CT176)</f>
        <v>45.7938</v>
      </c>
      <c r="CU177" s="141" t="n">
        <f aca="false">SUM(CU173:CU176)</f>
        <v>81.8644</v>
      </c>
      <c r="CV177" s="141" t="n">
        <f aca="false">SUM(CV173:CV176)</f>
        <v>175.7798</v>
      </c>
      <c r="CW177" s="141" t="n">
        <f aca="false">SUM(CW173:CW176)</f>
        <v>0</v>
      </c>
      <c r="CX177" s="141" t="n">
        <f aca="false">SUM(CX173:CX176)</f>
        <v>0</v>
      </c>
      <c r="CY177" s="141" t="n">
        <f aca="false">SUM(CY173:CY176)</f>
        <v>0</v>
      </c>
      <c r="CZ177" s="141" t="n">
        <f aca="false">SUM(CZ173:CZ176)</f>
        <v>127.0608</v>
      </c>
      <c r="DA177" s="141" t="n">
        <f aca="false">SUM(DA173:DA176)</f>
        <v>0</v>
      </c>
      <c r="DB177" s="141" t="n">
        <f aca="false">SUM(DB173:DB176)</f>
        <v>0</v>
      </c>
      <c r="DC177" s="141" t="n">
        <f aca="false">SUM(DC173:DC176)</f>
        <v>721.9167</v>
      </c>
      <c r="DD177" s="141" t="n">
        <f aca="false">SUM(DD173:DD176)</f>
        <v>46.4221</v>
      </c>
      <c r="DE177" s="141" t="n">
        <f aca="false">SUM(DE173:DE176)</f>
        <v>0</v>
      </c>
      <c r="DF177" s="141" t="n">
        <f aca="false">SUM(DF173:DF176)</f>
        <v>0</v>
      </c>
      <c r="DG177" s="141" t="n">
        <f aca="false">SUM(DG173:DG176)</f>
        <v>0</v>
      </c>
      <c r="DH177" s="141" t="n">
        <f aca="false">SUM(DH173:DH176)</f>
        <v>0</v>
      </c>
      <c r="DI177" s="141" t="n">
        <f aca="false">SUM(DI173:DI176)</f>
        <v>0</v>
      </c>
      <c r="DJ177" s="141" t="n">
        <f aca="false">SUM(DJ173:DJ176)</f>
        <v>0</v>
      </c>
      <c r="DK177" s="141" t="n">
        <f aca="false">SUM(DK173:DK176)</f>
        <v>0</v>
      </c>
      <c r="DL177" s="141" t="n">
        <f aca="false">SUM(DL173:DL176)</f>
        <v>711.5755</v>
      </c>
      <c r="DM177" s="141" t="n">
        <f aca="false">SUM(DM173:DM176)</f>
        <v>0</v>
      </c>
      <c r="DN177" s="141" t="n">
        <f aca="false">SUM(DN173:DN176)</f>
        <v>0</v>
      </c>
      <c r="DO177" s="141" t="n">
        <f aca="false">SUM(DO173:DO176)</f>
        <v>0</v>
      </c>
      <c r="DP177" s="141" t="n">
        <f aca="false">SUM(DP173:DP176)</f>
        <v>0</v>
      </c>
      <c r="DQ177" s="141" t="n">
        <f aca="false">SUM(DQ173:DQ176)</f>
        <v>0</v>
      </c>
      <c r="DR177" s="141" t="n">
        <f aca="false">SUM(DR173:DR176)</f>
        <v>0</v>
      </c>
      <c r="DS177" s="141" t="n">
        <f aca="false">SUM(DS173:DS176)</f>
        <v>0</v>
      </c>
      <c r="DT177" s="141" t="n">
        <f aca="false">SUM(DT173:DT176)</f>
        <v>0</v>
      </c>
      <c r="DU177" s="141" t="n">
        <f aca="false">SUM(DU173:DU176)</f>
        <v>0</v>
      </c>
      <c r="DV177" s="141" t="n">
        <f aca="false">SUM(DV173:DV176)</f>
        <v>71.1318</v>
      </c>
      <c r="DW177" s="141" t="n">
        <f aca="false">SUM(DW173:DW176)</f>
        <v>0</v>
      </c>
      <c r="DX177" s="141" t="n">
        <f aca="false">SUM(DX173:DX176)</f>
        <v>9946.9778</v>
      </c>
      <c r="DY177" s="141" t="n">
        <f aca="false">SUM(DY173:DY176)</f>
        <v>0</v>
      </c>
      <c r="DZ177" s="141" t="n">
        <f aca="false">SUM(DZ173:DZ176)</f>
        <v>0</v>
      </c>
      <c r="EA177" s="141" t="n">
        <f aca="false">SUM(EA173:EA176)</f>
        <v>4360.2681</v>
      </c>
      <c r="EB177" s="141" t="n">
        <f aca="false">SUM(EB173:EB176)</f>
        <v>10056.9796</v>
      </c>
      <c r="EC177" s="141" t="n">
        <f aca="false">SUM(EC173:EC176)</f>
        <v>0</v>
      </c>
      <c r="ED177" s="141" t="n">
        <f aca="false">SUM(ED173:ED176)</f>
        <v>6008.7213</v>
      </c>
      <c r="EE177" s="141" t="n">
        <f aca="false">SUM(EE173:EE176)</f>
        <v>0</v>
      </c>
      <c r="EF177" s="141" t="n">
        <f aca="false">SUM(EF173:EF176)</f>
        <v>1175.1167</v>
      </c>
      <c r="EG177" s="141" t="n">
        <f aca="false">SUM(EG173:EG176)</f>
        <v>99.0654</v>
      </c>
      <c r="EH177" s="0"/>
      <c r="EI177" s="109" t="n">
        <f aca="false">ROUND(SUM(F177:EG177),5)</f>
        <v>126369.0772</v>
      </c>
      <c r="EM177" s="140" t="n">
        <v>0</v>
      </c>
      <c r="EN177" s="140" t="n">
        <v>0</v>
      </c>
      <c r="EO177" s="140" t="n">
        <v>0</v>
      </c>
      <c r="EP177" s="140" t="n">
        <v>0</v>
      </c>
      <c r="EQ177" s="140" t="n">
        <v>0</v>
      </c>
      <c r="ER177" s="140" t="n">
        <v>0</v>
      </c>
      <c r="ES177" s="140" t="n">
        <v>0</v>
      </c>
      <c r="ET177" s="140" t="n">
        <v>0</v>
      </c>
      <c r="EU177" s="140" t="n">
        <v>0</v>
      </c>
      <c r="EV177" s="140" t="n">
        <v>0</v>
      </c>
      <c r="EW177" s="140" t="n">
        <v>0</v>
      </c>
      <c r="EX177" s="140" t="n">
        <v>0</v>
      </c>
      <c r="EY177" s="140" t="n">
        <v>0</v>
      </c>
      <c r="EZ177" s="140" t="n">
        <v>0</v>
      </c>
      <c r="FA177" s="140" t="n">
        <v>0</v>
      </c>
      <c r="FB177" s="140" t="n">
        <v>0</v>
      </c>
      <c r="FC177" s="140" t="n">
        <v>0</v>
      </c>
      <c r="FD177" s="140" t="n">
        <v>0</v>
      </c>
      <c r="FE177" s="140" t="n">
        <v>0</v>
      </c>
      <c r="FF177" s="140" t="n">
        <v>0</v>
      </c>
      <c r="FG177" s="140" t="n">
        <v>0</v>
      </c>
      <c r="FH177" s="140" t="n">
        <v>0</v>
      </c>
      <c r="FI177" s="140" t="n">
        <v>0</v>
      </c>
      <c r="FJ177" s="140" t="n">
        <v>0</v>
      </c>
      <c r="FK177" s="140" t="n">
        <v>0</v>
      </c>
      <c r="FL177" s="140" t="n">
        <v>0</v>
      </c>
      <c r="FM177" s="140" t="n">
        <v>0</v>
      </c>
      <c r="FN177" s="140" t="n">
        <v>0</v>
      </c>
      <c r="FO177" s="140" t="n">
        <v>0</v>
      </c>
      <c r="FP177" s="140" t="n">
        <v>0</v>
      </c>
      <c r="FQ177" s="140" t="n">
        <v>0</v>
      </c>
      <c r="FR177" s="140" t="n">
        <v>0</v>
      </c>
      <c r="FS177" s="140" t="n">
        <v>0</v>
      </c>
      <c r="FT177" s="140" t="n">
        <v>0</v>
      </c>
      <c r="FU177" s="140" t="n">
        <v>0</v>
      </c>
      <c r="FV177" s="140" t="n">
        <v>0</v>
      </c>
      <c r="FW177" s="140" t="n">
        <v>0</v>
      </c>
      <c r="FX177" s="140" t="n">
        <v>0</v>
      </c>
      <c r="FY177" s="140" t="n">
        <v>0</v>
      </c>
      <c r="FZ177" s="140" t="n">
        <v>0</v>
      </c>
      <c r="GA177" s="140" t="n">
        <v>0</v>
      </c>
      <c r="GB177" s="140" t="n">
        <v>0</v>
      </c>
      <c r="GC177" s="140" t="n">
        <v>0</v>
      </c>
      <c r="GD177" s="140" t="n">
        <v>0</v>
      </c>
      <c r="GE177" s="140" t="n">
        <v>0</v>
      </c>
      <c r="GF177" s="140" t="n">
        <v>0</v>
      </c>
      <c r="GG177" s="140" t="n">
        <v>0</v>
      </c>
      <c r="GH177" s="140" t="n">
        <v>0</v>
      </c>
      <c r="GI177" s="140" t="n">
        <v>0</v>
      </c>
      <c r="GJ177" s="140" t="n">
        <v>0</v>
      </c>
      <c r="GK177" s="140" t="n">
        <v>0</v>
      </c>
      <c r="GL177" s="140" t="n">
        <v>0</v>
      </c>
      <c r="GM177" s="140" t="n">
        <v>0</v>
      </c>
      <c r="GN177" s="140" t="n">
        <v>0</v>
      </c>
      <c r="GO177" s="140" t="n">
        <v>0</v>
      </c>
      <c r="GP177" s="140" t="n">
        <v>0</v>
      </c>
      <c r="GQ177" s="140" t="n">
        <v>0</v>
      </c>
      <c r="GR177" s="140" t="n">
        <v>0</v>
      </c>
      <c r="GS177" s="140" t="n">
        <v>0</v>
      </c>
      <c r="GT177" s="140" t="n">
        <v>0</v>
      </c>
      <c r="GU177" s="140" t="n">
        <v>0</v>
      </c>
      <c r="GV177" s="140" t="n">
        <v>0</v>
      </c>
      <c r="GW177" s="140" t="n">
        <v>0</v>
      </c>
      <c r="GX177" s="140" t="n">
        <v>0</v>
      </c>
      <c r="GY177" s="140" t="n">
        <v>0</v>
      </c>
      <c r="GZ177" s="140" t="n">
        <v>0</v>
      </c>
      <c r="HA177" s="140" t="n">
        <v>0</v>
      </c>
      <c r="HB177" s="140" t="n">
        <v>0</v>
      </c>
      <c r="HC177" s="140" t="n">
        <v>0</v>
      </c>
      <c r="HD177" s="140" t="n">
        <v>0</v>
      </c>
      <c r="HE177" s="140" t="n">
        <v>0</v>
      </c>
      <c r="HF177" s="140" t="n">
        <v>0</v>
      </c>
      <c r="HG177" s="140" t="n">
        <v>0</v>
      </c>
      <c r="HH177" s="140" t="n">
        <v>0</v>
      </c>
      <c r="HI177" s="140" t="n">
        <v>0</v>
      </c>
      <c r="HJ177" s="140" t="n">
        <v>0</v>
      </c>
      <c r="HK177" s="140" t="n">
        <v>0</v>
      </c>
      <c r="HL177" s="140" t="n">
        <v>0</v>
      </c>
      <c r="HM177" s="140" t="n">
        <v>0</v>
      </c>
      <c r="HN177" s="140" t="n">
        <v>0</v>
      </c>
      <c r="HO177" s="140" t="n">
        <v>0</v>
      </c>
      <c r="HP177" s="140" t="n">
        <v>0</v>
      </c>
      <c r="HQ177" s="140" t="n">
        <v>0</v>
      </c>
      <c r="HR177" s="140" t="n">
        <v>0</v>
      </c>
      <c r="HS177" s="140" t="n">
        <v>0</v>
      </c>
      <c r="HT177" s="140" t="n">
        <v>0</v>
      </c>
      <c r="HU177" s="140" t="n">
        <v>0</v>
      </c>
      <c r="HV177" s="140" t="n">
        <v>0</v>
      </c>
      <c r="HW177" s="140" t="n">
        <v>0</v>
      </c>
      <c r="HX177" s="140" t="n">
        <v>0</v>
      </c>
      <c r="HY177" s="140" t="n">
        <v>0</v>
      </c>
      <c r="HZ177" s="140" t="n">
        <v>0</v>
      </c>
      <c r="IA177" s="140" t="n">
        <v>0</v>
      </c>
      <c r="IB177" s="140" t="n">
        <v>0</v>
      </c>
      <c r="IC177" s="140" t="n">
        <v>0</v>
      </c>
      <c r="ID177" s="140" t="n">
        <v>0</v>
      </c>
      <c r="IE177" s="140" t="n">
        <v>0</v>
      </c>
      <c r="IF177" s="140" t="n">
        <v>0</v>
      </c>
      <c r="IG177" s="140" t="n">
        <v>0</v>
      </c>
      <c r="IH177" s="140" t="n">
        <v>0</v>
      </c>
      <c r="II177" s="140" t="n">
        <v>0</v>
      </c>
      <c r="IJ177" s="140" t="n">
        <v>0</v>
      </c>
      <c r="IK177" s="140" t="n">
        <v>0</v>
      </c>
      <c r="IL177" s="140" t="n">
        <v>0</v>
      </c>
      <c r="IM177" s="140" t="n">
        <v>0</v>
      </c>
      <c r="IN177" s="140" t="n">
        <v>0</v>
      </c>
      <c r="IO177" s="140" t="n">
        <v>0</v>
      </c>
      <c r="IP177" s="140" t="n">
        <v>0</v>
      </c>
      <c r="IQ177" s="140" t="n">
        <v>0</v>
      </c>
      <c r="IR177" s="140" t="n">
        <v>0</v>
      </c>
      <c r="IS177" s="140" t="n">
        <v>0</v>
      </c>
      <c r="IT177" s="140" t="n">
        <v>0</v>
      </c>
      <c r="IU177" s="140" t="n">
        <v>0</v>
      </c>
      <c r="IV177" s="140" t="n">
        <v>0</v>
      </c>
      <c r="IW177" s="140" t="n">
        <v>0</v>
      </c>
      <c r="IX177" s="140" t="n">
        <v>0</v>
      </c>
      <c r="IY177" s="140" t="n">
        <v>0</v>
      </c>
      <c r="IZ177" s="140" t="n">
        <v>0</v>
      </c>
      <c r="JA177" s="140" t="n">
        <v>0</v>
      </c>
      <c r="JB177" s="140" t="n">
        <v>0</v>
      </c>
      <c r="JC177" s="140" t="n">
        <v>0</v>
      </c>
      <c r="JD177" s="140" t="n">
        <v>0</v>
      </c>
      <c r="JE177" s="140" t="n">
        <v>0</v>
      </c>
      <c r="JF177" s="140" t="n">
        <v>0</v>
      </c>
      <c r="JG177" s="140" t="n">
        <v>0</v>
      </c>
      <c r="JH177" s="140" t="n">
        <v>0</v>
      </c>
      <c r="JI177" s="140" t="n">
        <v>0</v>
      </c>
      <c r="JJ177" s="140" t="n">
        <v>0</v>
      </c>
      <c r="JK177" s="140" t="n">
        <v>0</v>
      </c>
      <c r="JL177" s="140" t="n">
        <v>0</v>
      </c>
      <c r="JM177" s="140" t="n">
        <v>0</v>
      </c>
      <c r="JN177" s="140" t="n">
        <v>0</v>
      </c>
      <c r="JO177" s="140" t="n">
        <v>0</v>
      </c>
      <c r="JP177" s="140" t="n">
        <v>0</v>
      </c>
    </row>
    <row r="178" customFormat="false" ht="30" hidden="false" customHeight="true" outlineLevel="0" collapsed="false">
      <c r="A178" s="76"/>
      <c r="B178" s="76"/>
      <c r="C178" s="76"/>
      <c r="D178" s="76" t="s">
        <v>207</v>
      </c>
      <c r="E178" s="76"/>
      <c r="F178" s="141"/>
      <c r="G178" s="141"/>
      <c r="H178" s="141"/>
      <c r="I178" s="141"/>
      <c r="J178" s="141"/>
      <c r="K178" s="141"/>
      <c r="L178" s="141"/>
      <c r="M178" s="141"/>
      <c r="N178" s="141"/>
      <c r="O178" s="141"/>
      <c r="P178" s="141"/>
      <c r="Q178" s="141"/>
      <c r="R178" s="141"/>
      <c r="S178" s="141"/>
      <c r="T178" s="141"/>
      <c r="U178" s="141"/>
      <c r="V178" s="141"/>
      <c r="W178" s="141"/>
      <c r="X178" s="141"/>
      <c r="Y178" s="141"/>
      <c r="Z178" s="141"/>
      <c r="AA178" s="141"/>
      <c r="AB178" s="141"/>
      <c r="AC178" s="141"/>
      <c r="AD178" s="141"/>
      <c r="AE178" s="141"/>
      <c r="AF178" s="141"/>
      <c r="AG178" s="141"/>
      <c r="AH178" s="141"/>
      <c r="AI178" s="141"/>
      <c r="AJ178" s="141"/>
      <c r="AK178" s="141"/>
      <c r="AL178" s="141"/>
      <c r="AM178" s="141"/>
      <c r="AN178" s="141"/>
      <c r="AO178" s="141"/>
      <c r="AP178" s="141"/>
      <c r="AQ178" s="141"/>
      <c r="AR178" s="141"/>
      <c r="AS178" s="141"/>
      <c r="AT178" s="141"/>
      <c r="AU178" s="141"/>
      <c r="AV178" s="141"/>
      <c r="AW178" s="141"/>
      <c r="AX178" s="141"/>
      <c r="AY178" s="141"/>
      <c r="AZ178" s="141"/>
      <c r="BA178" s="141"/>
      <c r="BB178" s="141"/>
      <c r="BC178" s="141"/>
      <c r="BD178" s="141"/>
      <c r="BE178" s="141"/>
      <c r="BF178" s="141"/>
      <c r="BG178" s="141"/>
      <c r="BH178" s="141"/>
      <c r="BI178" s="141"/>
      <c r="BJ178" s="141"/>
      <c r="BK178" s="141"/>
      <c r="BL178" s="141"/>
      <c r="BM178" s="141"/>
      <c r="BN178" s="141"/>
      <c r="BO178" s="141"/>
      <c r="BP178" s="141"/>
      <c r="BQ178" s="141"/>
      <c r="BR178" s="141"/>
      <c r="BS178" s="141"/>
      <c r="BT178" s="141"/>
      <c r="BU178" s="141"/>
      <c r="BV178" s="141"/>
      <c r="BW178" s="141"/>
      <c r="BX178" s="141"/>
      <c r="BY178" s="141"/>
      <c r="BZ178" s="141"/>
      <c r="CA178" s="141"/>
      <c r="CB178" s="141"/>
      <c r="CC178" s="141"/>
      <c r="CD178" s="141"/>
      <c r="CE178" s="141"/>
      <c r="CF178" s="141"/>
      <c r="CG178" s="141"/>
      <c r="CH178" s="141"/>
      <c r="CI178" s="141"/>
      <c r="CJ178" s="141"/>
      <c r="CK178" s="141"/>
      <c r="CL178" s="141"/>
      <c r="CM178" s="141"/>
      <c r="CN178" s="141"/>
      <c r="CO178" s="141"/>
      <c r="CP178" s="141"/>
      <c r="CQ178" s="141"/>
      <c r="CR178" s="141"/>
      <c r="CS178" s="141"/>
      <c r="CT178" s="141"/>
      <c r="CU178" s="141"/>
      <c r="CV178" s="141"/>
      <c r="CW178" s="141"/>
      <c r="CX178" s="141"/>
      <c r="CY178" s="141"/>
      <c r="CZ178" s="141"/>
      <c r="DA178" s="141"/>
      <c r="DB178" s="141"/>
      <c r="DC178" s="141"/>
      <c r="DD178" s="141"/>
      <c r="DE178" s="141"/>
      <c r="DF178" s="141"/>
      <c r="DG178" s="141"/>
      <c r="DH178" s="141"/>
      <c r="DI178" s="141"/>
      <c r="DJ178" s="141"/>
      <c r="DK178" s="141"/>
      <c r="DL178" s="141"/>
      <c r="DM178" s="141"/>
      <c r="DN178" s="141"/>
      <c r="DO178" s="141"/>
      <c r="DP178" s="141"/>
      <c r="DQ178" s="141"/>
      <c r="DR178" s="141"/>
      <c r="DS178" s="141"/>
      <c r="DT178" s="141"/>
      <c r="DU178" s="141"/>
      <c r="DV178" s="141"/>
      <c r="DW178" s="141"/>
      <c r="DX178" s="141"/>
      <c r="DY178" s="141"/>
      <c r="DZ178" s="141"/>
      <c r="EA178" s="141"/>
      <c r="EB178" s="141"/>
      <c r="EC178" s="141"/>
      <c r="ED178" s="141"/>
      <c r="EE178" s="141"/>
      <c r="EF178" s="141"/>
      <c r="EG178" s="141"/>
      <c r="EH178" s="0"/>
      <c r="EI178" s="109"/>
      <c r="EM178" s="140" t="n">
        <v>0</v>
      </c>
      <c r="EN178" s="140" t="n">
        <v>0</v>
      </c>
      <c r="EO178" s="140" t="n">
        <v>0</v>
      </c>
      <c r="EP178" s="140" t="n">
        <v>0</v>
      </c>
      <c r="EQ178" s="140" t="n">
        <v>0</v>
      </c>
      <c r="ER178" s="140" t="n">
        <v>0</v>
      </c>
      <c r="ES178" s="140" t="n">
        <v>0</v>
      </c>
      <c r="ET178" s="140" t="n">
        <v>0</v>
      </c>
      <c r="EU178" s="140" t="n">
        <v>0</v>
      </c>
      <c r="EV178" s="140" t="n">
        <v>0</v>
      </c>
      <c r="EW178" s="140" t="n">
        <v>0</v>
      </c>
      <c r="EX178" s="140" t="n">
        <v>0</v>
      </c>
      <c r="EY178" s="140" t="n">
        <v>0</v>
      </c>
      <c r="EZ178" s="140" t="n">
        <v>0</v>
      </c>
      <c r="FA178" s="140" t="n">
        <v>0</v>
      </c>
      <c r="FB178" s="140" t="n">
        <v>0</v>
      </c>
      <c r="FC178" s="140" t="n">
        <v>0</v>
      </c>
      <c r="FD178" s="140" t="n">
        <v>0</v>
      </c>
      <c r="FE178" s="140" t="n">
        <v>0</v>
      </c>
      <c r="FF178" s="140" t="n">
        <v>0</v>
      </c>
      <c r="FG178" s="140" t="n">
        <v>0</v>
      </c>
      <c r="FH178" s="140" t="n">
        <v>0</v>
      </c>
      <c r="FI178" s="140" t="n">
        <v>0</v>
      </c>
      <c r="FJ178" s="140" t="n">
        <v>0</v>
      </c>
      <c r="FK178" s="140" t="n">
        <v>0</v>
      </c>
      <c r="FL178" s="140" t="n">
        <v>0</v>
      </c>
      <c r="FM178" s="140" t="n">
        <v>0</v>
      </c>
      <c r="FN178" s="140" t="n">
        <v>0</v>
      </c>
      <c r="FO178" s="140" t="n">
        <v>0</v>
      </c>
      <c r="FP178" s="140" t="n">
        <v>0</v>
      </c>
      <c r="FQ178" s="140" t="n">
        <v>0</v>
      </c>
      <c r="FR178" s="140" t="n">
        <v>0</v>
      </c>
      <c r="FS178" s="140" t="n">
        <v>0</v>
      </c>
      <c r="FT178" s="140" t="n">
        <v>0</v>
      </c>
      <c r="FU178" s="140" t="n">
        <v>0</v>
      </c>
      <c r="FV178" s="140" t="n">
        <v>0</v>
      </c>
      <c r="FW178" s="140" t="n">
        <v>0</v>
      </c>
      <c r="FX178" s="140" t="n">
        <v>0</v>
      </c>
      <c r="FY178" s="140" t="n">
        <v>0</v>
      </c>
      <c r="FZ178" s="140" t="n">
        <v>0</v>
      </c>
      <c r="GA178" s="140" t="n">
        <v>0</v>
      </c>
      <c r="GB178" s="140" t="n">
        <v>0</v>
      </c>
      <c r="GC178" s="140" t="n">
        <v>0</v>
      </c>
      <c r="GD178" s="140" t="n">
        <v>0</v>
      </c>
      <c r="GE178" s="140" t="n">
        <v>0</v>
      </c>
      <c r="GF178" s="140" t="n">
        <v>0</v>
      </c>
      <c r="GG178" s="140" t="n">
        <v>0</v>
      </c>
      <c r="GH178" s="140" t="n">
        <v>0</v>
      </c>
      <c r="GI178" s="140" t="n">
        <v>0</v>
      </c>
      <c r="GJ178" s="140" t="n">
        <v>0</v>
      </c>
      <c r="GK178" s="140" t="n">
        <v>0</v>
      </c>
      <c r="GL178" s="140" t="n">
        <v>0</v>
      </c>
      <c r="GM178" s="140" t="n">
        <v>0</v>
      </c>
      <c r="GN178" s="140" t="n">
        <v>0</v>
      </c>
      <c r="GO178" s="140" t="n">
        <v>0</v>
      </c>
      <c r="GP178" s="140" t="n">
        <v>0</v>
      </c>
      <c r="GQ178" s="140" t="n">
        <v>0</v>
      </c>
      <c r="GR178" s="140" t="n">
        <v>0</v>
      </c>
      <c r="GS178" s="140" t="n">
        <v>0</v>
      </c>
      <c r="GT178" s="140" t="n">
        <v>0</v>
      </c>
      <c r="GU178" s="140" t="n">
        <v>0</v>
      </c>
      <c r="GV178" s="140" t="n">
        <v>0</v>
      </c>
      <c r="GW178" s="140" t="n">
        <v>0</v>
      </c>
      <c r="GX178" s="140" t="n">
        <v>0</v>
      </c>
      <c r="GY178" s="140" t="n">
        <v>0</v>
      </c>
      <c r="GZ178" s="140" t="n">
        <v>0</v>
      </c>
      <c r="HA178" s="140" t="n">
        <v>0</v>
      </c>
      <c r="HB178" s="140" t="n">
        <v>0</v>
      </c>
      <c r="HC178" s="140" t="n">
        <v>0</v>
      </c>
      <c r="HD178" s="140" t="n">
        <v>0</v>
      </c>
      <c r="HE178" s="140" t="n">
        <v>0</v>
      </c>
      <c r="HF178" s="140" t="n">
        <v>0</v>
      </c>
      <c r="HG178" s="140" t="n">
        <v>0</v>
      </c>
      <c r="HH178" s="140" t="n">
        <v>0</v>
      </c>
      <c r="HI178" s="140" t="n">
        <v>0</v>
      </c>
      <c r="HJ178" s="140" t="n">
        <v>0</v>
      </c>
      <c r="HK178" s="140" t="n">
        <v>0</v>
      </c>
      <c r="HL178" s="140" t="n">
        <v>0</v>
      </c>
      <c r="HM178" s="140" t="n">
        <v>0</v>
      </c>
      <c r="HN178" s="140" t="n">
        <v>0</v>
      </c>
      <c r="HO178" s="140" t="n">
        <v>0</v>
      </c>
      <c r="HP178" s="140" t="n">
        <v>0</v>
      </c>
      <c r="HQ178" s="140" t="n">
        <v>0</v>
      </c>
      <c r="HR178" s="140" t="n">
        <v>0</v>
      </c>
      <c r="HS178" s="140" t="n">
        <v>0</v>
      </c>
      <c r="HT178" s="140" t="n">
        <v>0</v>
      </c>
      <c r="HU178" s="140" t="n">
        <v>0</v>
      </c>
      <c r="HV178" s="140" t="n">
        <v>0</v>
      </c>
      <c r="HW178" s="140" t="n">
        <v>0</v>
      </c>
      <c r="HX178" s="140" t="n">
        <v>0</v>
      </c>
      <c r="HY178" s="140" t="n">
        <v>0</v>
      </c>
      <c r="HZ178" s="140" t="n">
        <v>0</v>
      </c>
      <c r="IA178" s="140" t="n">
        <v>0</v>
      </c>
      <c r="IB178" s="140" t="n">
        <v>0</v>
      </c>
      <c r="IC178" s="140" t="n">
        <v>0</v>
      </c>
      <c r="ID178" s="140" t="n">
        <v>0</v>
      </c>
      <c r="IE178" s="140" t="n">
        <v>0</v>
      </c>
      <c r="IF178" s="140" t="n">
        <v>0</v>
      </c>
      <c r="IG178" s="140" t="n">
        <v>0</v>
      </c>
      <c r="IH178" s="140" t="n">
        <v>0</v>
      </c>
      <c r="II178" s="140" t="n">
        <v>0</v>
      </c>
      <c r="IJ178" s="140" t="n">
        <v>0</v>
      </c>
      <c r="IK178" s="140" t="n">
        <v>0</v>
      </c>
      <c r="IL178" s="140" t="n">
        <v>0</v>
      </c>
      <c r="IM178" s="140" t="n">
        <v>0</v>
      </c>
      <c r="IN178" s="140" t="n">
        <v>0</v>
      </c>
      <c r="IO178" s="140" t="n">
        <v>0</v>
      </c>
      <c r="IP178" s="140" t="n">
        <v>0</v>
      </c>
      <c r="IQ178" s="140" t="n">
        <v>0</v>
      </c>
      <c r="IR178" s="140" t="n">
        <v>0</v>
      </c>
      <c r="IS178" s="140" t="n">
        <v>0</v>
      </c>
      <c r="IT178" s="140" t="n">
        <v>0</v>
      </c>
      <c r="IU178" s="140" t="n">
        <v>0</v>
      </c>
      <c r="IV178" s="140" t="n">
        <v>0</v>
      </c>
      <c r="IW178" s="140" t="n">
        <v>0</v>
      </c>
      <c r="IX178" s="140" t="n">
        <v>0</v>
      </c>
      <c r="IY178" s="140" t="n">
        <v>0</v>
      </c>
      <c r="IZ178" s="140" t="n">
        <v>0</v>
      </c>
      <c r="JA178" s="140" t="n">
        <v>0</v>
      </c>
      <c r="JB178" s="140" t="n">
        <v>0</v>
      </c>
      <c r="JC178" s="140" t="n">
        <v>0</v>
      </c>
      <c r="JD178" s="140" t="n">
        <v>0</v>
      </c>
      <c r="JE178" s="140" t="n">
        <v>0</v>
      </c>
      <c r="JF178" s="140" t="n">
        <v>0</v>
      </c>
      <c r="JG178" s="140" t="n">
        <v>0</v>
      </c>
      <c r="JH178" s="140" t="n">
        <v>0</v>
      </c>
      <c r="JI178" s="140" t="n">
        <v>0</v>
      </c>
      <c r="JJ178" s="140" t="n">
        <v>0</v>
      </c>
      <c r="JK178" s="140" t="n">
        <v>0</v>
      </c>
      <c r="JL178" s="140" t="n">
        <v>0</v>
      </c>
      <c r="JM178" s="140" t="n">
        <v>0</v>
      </c>
      <c r="JN178" s="140" t="n">
        <v>0</v>
      </c>
      <c r="JO178" s="140" t="n">
        <v>0</v>
      </c>
      <c r="JP178" s="140" t="n">
        <v>0</v>
      </c>
    </row>
    <row r="179" customFormat="false" ht="14.9" hidden="false" customHeight="false" outlineLevel="0" collapsed="false">
      <c r="A179" s="76"/>
      <c r="B179" s="76"/>
      <c r="C179" s="76"/>
      <c r="D179" s="76"/>
      <c r="E179" s="76" t="s">
        <v>43</v>
      </c>
      <c r="F179" s="141" t="n">
        <v>0</v>
      </c>
      <c r="G179" s="141" t="n">
        <v>800</v>
      </c>
      <c r="H179" s="141" t="n">
        <v>451.655</v>
      </c>
      <c r="I179" s="141" t="n">
        <v>0</v>
      </c>
      <c r="J179" s="141" t="n">
        <v>1771.3837</v>
      </c>
      <c r="K179" s="141" t="n">
        <v>485.645</v>
      </c>
      <c r="L179" s="141" t="n">
        <v>0</v>
      </c>
      <c r="M179" s="141" t="n">
        <v>392.224</v>
      </c>
      <c r="N179" s="141" t="n">
        <v>1117.55</v>
      </c>
      <c r="O179" s="141" t="n">
        <v>0</v>
      </c>
      <c r="P179" s="141" t="n">
        <v>0</v>
      </c>
      <c r="Q179" s="141" t="n">
        <v>0</v>
      </c>
      <c r="R179" s="141" t="n">
        <v>0</v>
      </c>
      <c r="S179" s="141" t="n">
        <v>0</v>
      </c>
      <c r="T179" s="141"/>
      <c r="U179" s="141" t="n">
        <v>564.955</v>
      </c>
      <c r="V179" s="141"/>
      <c r="W179" s="141" t="n">
        <v>1200</v>
      </c>
      <c r="X179" s="141"/>
      <c r="Y179" s="141" t="n">
        <v>0</v>
      </c>
      <c r="Z179" s="141" t="n">
        <v>0</v>
      </c>
      <c r="AA179" s="141" t="n">
        <v>1187.4973</v>
      </c>
      <c r="AB179" s="141" t="n">
        <v>0</v>
      </c>
      <c r="AC179" s="141" t="n">
        <v>0</v>
      </c>
      <c r="AD179" s="141" t="n">
        <v>0</v>
      </c>
      <c r="AE179" s="141" t="n">
        <v>0</v>
      </c>
      <c r="AF179" s="141" t="n">
        <v>0</v>
      </c>
      <c r="AG179" s="141" t="n">
        <v>0</v>
      </c>
      <c r="AH179" s="141" t="n">
        <v>0</v>
      </c>
      <c r="AI179" s="141" t="n">
        <v>0</v>
      </c>
      <c r="AJ179" s="141" t="n">
        <v>0</v>
      </c>
      <c r="AK179" s="141" t="n">
        <v>0</v>
      </c>
      <c r="AL179" s="141" t="n">
        <v>0</v>
      </c>
      <c r="AM179" s="141" t="n">
        <v>0</v>
      </c>
      <c r="AN179" s="141" t="n">
        <v>0</v>
      </c>
      <c r="AO179" s="141" t="n">
        <v>0</v>
      </c>
      <c r="AP179" s="141" t="n">
        <v>0</v>
      </c>
      <c r="AQ179" s="141" t="n">
        <v>0</v>
      </c>
      <c r="AR179" s="141" t="n">
        <v>1E-008</v>
      </c>
      <c r="AS179" s="141" t="n">
        <v>0</v>
      </c>
      <c r="AT179" s="141" t="n">
        <v>0</v>
      </c>
      <c r="AU179" s="141" t="n">
        <v>856.7128</v>
      </c>
      <c r="AV179" s="141" t="n">
        <v>836.36</v>
      </c>
      <c r="AW179" s="141" t="n">
        <v>0</v>
      </c>
      <c r="AX179" s="141" t="n">
        <v>0</v>
      </c>
      <c r="AY179" s="141" t="n">
        <v>0</v>
      </c>
      <c r="AZ179" s="141" t="n">
        <v>0</v>
      </c>
      <c r="BA179" s="141" t="n">
        <v>0</v>
      </c>
      <c r="BB179" s="141" t="n">
        <v>659.7047</v>
      </c>
      <c r="BC179" s="141" t="n">
        <v>0</v>
      </c>
      <c r="BD179" s="141" t="n">
        <v>0</v>
      </c>
      <c r="BE179" s="141" t="n">
        <v>0</v>
      </c>
      <c r="BF179" s="141" t="n">
        <v>1200</v>
      </c>
      <c r="BG179" s="141" t="n">
        <v>1000</v>
      </c>
      <c r="BH179" s="141" t="n">
        <v>0</v>
      </c>
      <c r="BI179" s="141" t="n">
        <v>0</v>
      </c>
      <c r="BJ179" s="141" t="n">
        <v>0</v>
      </c>
      <c r="BK179" s="141" t="n">
        <v>0</v>
      </c>
      <c r="BL179" s="141" t="n">
        <v>0</v>
      </c>
      <c r="BM179" s="141" t="n">
        <v>0</v>
      </c>
      <c r="BN179" s="141" t="n">
        <v>800</v>
      </c>
      <c r="BO179" s="141" t="n">
        <v>0</v>
      </c>
      <c r="BP179" s="141" t="n">
        <v>993.95</v>
      </c>
      <c r="BQ179" s="141" t="n">
        <v>0</v>
      </c>
      <c r="BR179" s="141" t="n">
        <v>0</v>
      </c>
      <c r="BS179" s="141" t="n">
        <v>0</v>
      </c>
      <c r="BT179" s="141" t="n">
        <v>675.165</v>
      </c>
      <c r="BU179" s="141" t="n">
        <v>0</v>
      </c>
      <c r="BV179" s="141" t="n">
        <v>0</v>
      </c>
      <c r="BW179" s="141" t="n">
        <v>797.632</v>
      </c>
      <c r="BX179" s="141" t="n">
        <v>0</v>
      </c>
      <c r="BY179" s="141" t="n">
        <v>0</v>
      </c>
      <c r="BZ179" s="141" t="n">
        <v>0</v>
      </c>
      <c r="CA179" s="141" t="n">
        <v>539.205</v>
      </c>
      <c r="CB179" s="141" t="n">
        <v>0</v>
      </c>
      <c r="CC179" s="141" t="n">
        <v>0</v>
      </c>
      <c r="CD179" s="141" t="n">
        <v>0</v>
      </c>
      <c r="CE179" s="141" t="n">
        <v>123.7854</v>
      </c>
      <c r="CF179" s="141" t="n">
        <v>0</v>
      </c>
      <c r="CG179" s="141" t="n">
        <v>500</v>
      </c>
      <c r="CH179" s="141" t="n">
        <v>0</v>
      </c>
      <c r="CI179" s="141" t="n">
        <v>249.775</v>
      </c>
      <c r="CJ179" s="141" t="n">
        <v>1000</v>
      </c>
      <c r="CK179" s="141" t="n">
        <v>0</v>
      </c>
      <c r="CL179" s="141"/>
      <c r="CM179" s="141" t="n">
        <v>0</v>
      </c>
      <c r="CN179" s="141" t="n">
        <v>0</v>
      </c>
      <c r="CO179" s="141" t="n">
        <v>0</v>
      </c>
      <c r="CP179" s="141" t="n">
        <v>0</v>
      </c>
      <c r="CQ179" s="141" t="n">
        <v>0</v>
      </c>
      <c r="CR179" s="141" t="n">
        <v>0</v>
      </c>
      <c r="CS179" s="141" t="n">
        <v>800</v>
      </c>
      <c r="CT179" s="141" t="n">
        <v>0</v>
      </c>
      <c r="CU179" s="141" t="n">
        <v>507.8724</v>
      </c>
      <c r="CV179" s="141" t="n">
        <v>0</v>
      </c>
      <c r="CW179" s="141" t="n">
        <v>0</v>
      </c>
      <c r="CX179" s="141" t="n">
        <v>0</v>
      </c>
      <c r="CY179" s="141" t="n">
        <v>0</v>
      </c>
      <c r="CZ179" s="141" t="n">
        <v>0</v>
      </c>
      <c r="DA179" s="141" t="n">
        <v>295.095</v>
      </c>
      <c r="DB179" s="141" t="n">
        <v>0</v>
      </c>
      <c r="DC179" s="141" t="n">
        <v>764.775</v>
      </c>
      <c r="DD179" s="141" t="n">
        <v>0</v>
      </c>
      <c r="DE179" s="141" t="n">
        <v>0</v>
      </c>
      <c r="DF179" s="141" t="n">
        <v>305.1993</v>
      </c>
      <c r="DG179" s="141" t="n">
        <v>0</v>
      </c>
      <c r="DH179" s="141" t="n">
        <v>0</v>
      </c>
      <c r="DI179" s="141" t="n">
        <v>0</v>
      </c>
      <c r="DJ179" s="141" t="n">
        <v>0</v>
      </c>
      <c r="DK179" s="141" t="n">
        <v>0</v>
      </c>
      <c r="DL179" s="141" t="n">
        <v>426.1934</v>
      </c>
      <c r="DM179" s="141" t="n">
        <v>0</v>
      </c>
      <c r="DN179" s="141" t="n">
        <v>0</v>
      </c>
      <c r="DO179" s="141" t="n">
        <v>0</v>
      </c>
      <c r="DP179" s="141"/>
      <c r="DQ179" s="141" t="n">
        <v>0</v>
      </c>
      <c r="DR179" s="141" t="n">
        <v>0</v>
      </c>
      <c r="DS179" s="141" t="n">
        <v>0</v>
      </c>
      <c r="DT179" s="141" t="n">
        <v>0</v>
      </c>
      <c r="DU179" s="141" t="n">
        <v>257.6751</v>
      </c>
      <c r="DV179" s="141" t="n">
        <v>0</v>
      </c>
      <c r="DW179" s="141"/>
      <c r="DX179" s="141" t="n">
        <v>1181.41</v>
      </c>
      <c r="DY179" s="141" t="n">
        <v>0</v>
      </c>
      <c r="DZ179" s="141" t="n">
        <v>0</v>
      </c>
      <c r="EA179" s="141" t="n">
        <v>1000</v>
      </c>
      <c r="EB179" s="141" t="n">
        <v>1200</v>
      </c>
      <c r="EC179" s="141" t="n">
        <v>0</v>
      </c>
      <c r="ED179" s="141" t="n">
        <v>820.3126</v>
      </c>
      <c r="EE179" s="141" t="n">
        <v>0</v>
      </c>
      <c r="EF179" s="141" t="n">
        <v>367.195</v>
      </c>
      <c r="EG179" s="141" t="n">
        <v>0</v>
      </c>
      <c r="EH179" s="0"/>
      <c r="EI179" s="109" t="n">
        <f aca="false">ROUND(SUM(F179:EG179),5)</f>
        <v>26128.9277</v>
      </c>
      <c r="EM179" s="140" t="n">
        <v>0</v>
      </c>
      <c r="EN179" s="140" t="n">
        <v>0</v>
      </c>
      <c r="EO179" s="140" t="n">
        <v>0</v>
      </c>
      <c r="EP179" s="140" t="n">
        <v>0</v>
      </c>
      <c r="EQ179" s="140" t="n">
        <v>0</v>
      </c>
      <c r="ER179" s="140" t="n">
        <v>0</v>
      </c>
      <c r="ES179" s="140" t="n">
        <v>0</v>
      </c>
      <c r="ET179" s="140" t="n">
        <v>0</v>
      </c>
      <c r="EU179" s="140" t="n">
        <v>0</v>
      </c>
      <c r="EV179" s="140" t="n">
        <v>0</v>
      </c>
      <c r="EW179" s="140" t="n">
        <v>0</v>
      </c>
      <c r="EX179" s="140" t="n">
        <v>0</v>
      </c>
      <c r="EY179" s="140" t="n">
        <v>0</v>
      </c>
      <c r="EZ179" s="140" t="n">
        <v>0</v>
      </c>
      <c r="FA179" s="140" t="n">
        <v>0</v>
      </c>
      <c r="FB179" s="140" t="n">
        <v>0</v>
      </c>
      <c r="FC179" s="140" t="n">
        <v>0</v>
      </c>
      <c r="FD179" s="140" t="n">
        <v>0</v>
      </c>
      <c r="FE179" s="140" t="n">
        <v>0</v>
      </c>
      <c r="FF179" s="140" t="n">
        <v>0</v>
      </c>
      <c r="FG179" s="140" t="n">
        <v>0</v>
      </c>
      <c r="FH179" s="140" t="n">
        <v>0</v>
      </c>
      <c r="FI179" s="140" t="n">
        <v>0</v>
      </c>
      <c r="FJ179" s="140" t="n">
        <v>0</v>
      </c>
      <c r="FK179" s="140" t="n">
        <v>0</v>
      </c>
      <c r="FL179" s="140" t="n">
        <v>0</v>
      </c>
      <c r="FM179" s="140" t="n">
        <v>0</v>
      </c>
      <c r="FN179" s="140" t="n">
        <v>0</v>
      </c>
      <c r="FO179" s="140" t="n">
        <v>0</v>
      </c>
      <c r="FP179" s="140" t="n">
        <v>0</v>
      </c>
      <c r="FQ179" s="140" t="n">
        <v>0</v>
      </c>
      <c r="FR179" s="140" t="n">
        <v>0</v>
      </c>
      <c r="FS179" s="140" t="n">
        <v>0</v>
      </c>
      <c r="FT179" s="140" t="n">
        <v>0</v>
      </c>
      <c r="FU179" s="140" t="n">
        <v>0</v>
      </c>
      <c r="FV179" s="140" t="n">
        <v>0</v>
      </c>
      <c r="FW179" s="140" t="n">
        <v>0</v>
      </c>
      <c r="FX179" s="140" t="n">
        <v>0</v>
      </c>
      <c r="FY179" s="140" t="n">
        <v>0</v>
      </c>
      <c r="FZ179" s="140" t="n">
        <v>0</v>
      </c>
      <c r="GA179" s="140" t="n">
        <v>0</v>
      </c>
      <c r="GB179" s="140" t="n">
        <v>0</v>
      </c>
      <c r="GC179" s="140" t="n">
        <v>0</v>
      </c>
      <c r="GD179" s="140" t="n">
        <v>0</v>
      </c>
      <c r="GE179" s="140" t="n">
        <v>0</v>
      </c>
      <c r="GF179" s="140" t="n">
        <v>0</v>
      </c>
      <c r="GG179" s="140" t="n">
        <v>0</v>
      </c>
      <c r="GH179" s="140" t="n">
        <v>0</v>
      </c>
      <c r="GI179" s="140" t="n">
        <v>0</v>
      </c>
      <c r="GJ179" s="140" t="n">
        <v>0</v>
      </c>
      <c r="GK179" s="140" t="n">
        <v>0</v>
      </c>
      <c r="GL179" s="140" t="n">
        <v>0</v>
      </c>
      <c r="GM179" s="140" t="n">
        <v>0</v>
      </c>
      <c r="GN179" s="140" t="n">
        <v>0</v>
      </c>
      <c r="GO179" s="140" t="n">
        <v>0</v>
      </c>
      <c r="GP179" s="140" t="n">
        <v>0</v>
      </c>
      <c r="GQ179" s="140" t="n">
        <v>0</v>
      </c>
      <c r="GR179" s="140" t="n">
        <v>0</v>
      </c>
      <c r="GS179" s="140" t="n">
        <v>0</v>
      </c>
      <c r="GT179" s="140" t="n">
        <v>0</v>
      </c>
      <c r="GU179" s="140" t="n">
        <v>0</v>
      </c>
      <c r="GV179" s="140" t="n">
        <v>0</v>
      </c>
      <c r="GW179" s="140" t="n">
        <v>0</v>
      </c>
      <c r="GX179" s="140" t="n">
        <v>0</v>
      </c>
      <c r="GY179" s="140" t="n">
        <v>0</v>
      </c>
      <c r="GZ179" s="140" t="n">
        <v>0</v>
      </c>
      <c r="HA179" s="140" t="n">
        <v>0</v>
      </c>
      <c r="HB179" s="140" t="n">
        <v>0</v>
      </c>
      <c r="HC179" s="140" t="n">
        <v>0</v>
      </c>
      <c r="HD179" s="140" t="n">
        <v>0</v>
      </c>
      <c r="HE179" s="140" t="n">
        <v>0</v>
      </c>
      <c r="HF179" s="140" t="n">
        <v>0</v>
      </c>
      <c r="HG179" s="140" t="n">
        <v>0</v>
      </c>
      <c r="HH179" s="140" t="n">
        <v>0</v>
      </c>
      <c r="HI179" s="140" t="n">
        <v>0</v>
      </c>
      <c r="HJ179" s="140" t="n">
        <v>0</v>
      </c>
      <c r="HK179" s="140" t="n">
        <v>0</v>
      </c>
      <c r="HL179" s="140" t="n">
        <v>0</v>
      </c>
      <c r="HM179" s="140" t="n">
        <v>0</v>
      </c>
      <c r="HN179" s="140" t="n">
        <v>0</v>
      </c>
      <c r="HO179" s="140" t="n">
        <v>0</v>
      </c>
      <c r="HP179" s="140" t="n">
        <v>0</v>
      </c>
      <c r="HQ179" s="140" t="n">
        <v>0</v>
      </c>
      <c r="HR179" s="140" t="n">
        <v>0</v>
      </c>
      <c r="HS179" s="140" t="n">
        <v>0</v>
      </c>
      <c r="HT179" s="140" t="n">
        <v>0</v>
      </c>
      <c r="HU179" s="140" t="n">
        <v>0</v>
      </c>
      <c r="HV179" s="140" t="n">
        <v>0</v>
      </c>
      <c r="HW179" s="140" t="n">
        <v>0</v>
      </c>
      <c r="HX179" s="140" t="n">
        <v>0</v>
      </c>
      <c r="HY179" s="140" t="n">
        <v>0</v>
      </c>
      <c r="HZ179" s="140" t="n">
        <v>0</v>
      </c>
      <c r="IA179" s="140" t="n">
        <v>0</v>
      </c>
      <c r="IB179" s="140" t="n">
        <v>0</v>
      </c>
      <c r="IC179" s="140" t="n">
        <v>0</v>
      </c>
      <c r="ID179" s="140" t="n">
        <v>0</v>
      </c>
      <c r="IE179" s="140" t="n">
        <v>0</v>
      </c>
      <c r="IF179" s="140" t="n">
        <v>0</v>
      </c>
      <c r="IG179" s="140" t="n">
        <v>0</v>
      </c>
      <c r="IH179" s="140" t="n">
        <v>0</v>
      </c>
      <c r="II179" s="140" t="n">
        <v>0</v>
      </c>
      <c r="IJ179" s="140" t="n">
        <v>0</v>
      </c>
      <c r="IK179" s="140" t="n">
        <v>0</v>
      </c>
      <c r="IL179" s="140" t="n">
        <v>0</v>
      </c>
      <c r="IM179" s="140" t="n">
        <v>0</v>
      </c>
      <c r="IN179" s="140" t="n">
        <v>0</v>
      </c>
      <c r="IO179" s="140" t="n">
        <v>0</v>
      </c>
      <c r="IP179" s="140" t="n">
        <v>0</v>
      </c>
      <c r="IQ179" s="140" t="n">
        <v>0</v>
      </c>
      <c r="IR179" s="140" t="n">
        <v>0</v>
      </c>
      <c r="IS179" s="140" t="n">
        <v>0</v>
      </c>
      <c r="IT179" s="140" t="n">
        <v>0</v>
      </c>
      <c r="IU179" s="140" t="n">
        <v>0</v>
      </c>
      <c r="IV179" s="140" t="n">
        <v>0</v>
      </c>
      <c r="IW179" s="140" t="n">
        <v>0</v>
      </c>
      <c r="IX179" s="140" t="n">
        <v>0</v>
      </c>
      <c r="IY179" s="140" t="n">
        <v>0</v>
      </c>
      <c r="IZ179" s="140" t="n">
        <v>0</v>
      </c>
      <c r="JA179" s="140" t="n">
        <v>0</v>
      </c>
      <c r="JB179" s="140" t="n">
        <v>0</v>
      </c>
      <c r="JC179" s="140" t="n">
        <v>0</v>
      </c>
      <c r="JD179" s="140" t="n">
        <v>0</v>
      </c>
      <c r="JE179" s="140" t="n">
        <v>0</v>
      </c>
      <c r="JF179" s="140" t="n">
        <v>0</v>
      </c>
      <c r="JG179" s="140" t="n">
        <v>0</v>
      </c>
      <c r="JH179" s="140" t="n">
        <v>0</v>
      </c>
      <c r="JI179" s="140" t="n">
        <v>0</v>
      </c>
      <c r="JJ179" s="140" t="n">
        <v>0</v>
      </c>
      <c r="JK179" s="140" t="n">
        <v>0</v>
      </c>
      <c r="JL179" s="140" t="n">
        <v>0</v>
      </c>
      <c r="JM179" s="140" t="n">
        <v>0</v>
      </c>
      <c r="JN179" s="140" t="n">
        <v>0</v>
      </c>
      <c r="JO179" s="140" t="n">
        <v>0</v>
      </c>
      <c r="JP179" s="140" t="n">
        <v>0</v>
      </c>
    </row>
    <row r="180" customFormat="false" ht="14.9" hidden="false" customHeight="false" outlineLevel="0" collapsed="false">
      <c r="A180" s="76"/>
      <c r="B180" s="76"/>
      <c r="C180" s="76"/>
      <c r="D180" s="76"/>
      <c r="E180" s="76" t="s">
        <v>208</v>
      </c>
      <c r="F180" s="142" t="n">
        <v>0</v>
      </c>
      <c r="G180" s="142" t="n">
        <v>0</v>
      </c>
      <c r="H180" s="142" t="n">
        <v>0</v>
      </c>
      <c r="I180" s="142" t="n">
        <v>0</v>
      </c>
      <c r="J180" s="142" t="n">
        <v>0</v>
      </c>
      <c r="K180" s="142" t="n">
        <v>0</v>
      </c>
      <c r="L180" s="142" t="n">
        <v>0</v>
      </c>
      <c r="M180" s="142" t="n">
        <v>0</v>
      </c>
      <c r="N180" s="142" t="n">
        <v>0</v>
      </c>
      <c r="O180" s="142" t="n">
        <v>0</v>
      </c>
      <c r="P180" s="142" t="n">
        <v>0</v>
      </c>
      <c r="Q180" s="142" t="n">
        <v>0</v>
      </c>
      <c r="R180" s="142" t="n">
        <v>0</v>
      </c>
      <c r="S180" s="142" t="n">
        <v>0</v>
      </c>
      <c r="T180" s="142"/>
      <c r="U180" s="142" t="n">
        <v>0</v>
      </c>
      <c r="V180" s="142"/>
      <c r="W180" s="142" t="n">
        <v>0</v>
      </c>
      <c r="X180" s="142"/>
      <c r="Y180" s="142" t="n">
        <v>0</v>
      </c>
      <c r="Z180" s="142" t="n">
        <v>0</v>
      </c>
      <c r="AA180" s="142" t="n">
        <v>0</v>
      </c>
      <c r="AB180" s="142" t="n">
        <v>0</v>
      </c>
      <c r="AC180" s="142" t="n">
        <v>0</v>
      </c>
      <c r="AD180" s="142" t="n">
        <v>0</v>
      </c>
      <c r="AE180" s="142" t="n">
        <v>0</v>
      </c>
      <c r="AF180" s="142" t="n">
        <v>0</v>
      </c>
      <c r="AG180" s="142" t="n">
        <v>0</v>
      </c>
      <c r="AH180" s="142" t="n">
        <v>0</v>
      </c>
      <c r="AI180" s="142" t="n">
        <v>0</v>
      </c>
      <c r="AJ180" s="142" t="n">
        <v>0</v>
      </c>
      <c r="AK180" s="142" t="n">
        <v>0</v>
      </c>
      <c r="AL180" s="142" t="n">
        <v>0</v>
      </c>
      <c r="AM180" s="142" t="n">
        <v>0</v>
      </c>
      <c r="AN180" s="142" t="n">
        <v>0</v>
      </c>
      <c r="AO180" s="142" t="n">
        <v>0</v>
      </c>
      <c r="AP180" s="142" t="n">
        <v>0</v>
      </c>
      <c r="AQ180" s="142" t="n">
        <v>0</v>
      </c>
      <c r="AR180" s="142" t="n">
        <v>0</v>
      </c>
      <c r="AS180" s="142" t="n">
        <v>0</v>
      </c>
      <c r="AT180" s="142" t="n">
        <v>0</v>
      </c>
      <c r="AU180" s="142" t="n">
        <v>0</v>
      </c>
      <c r="AV180" s="142" t="n">
        <v>0</v>
      </c>
      <c r="AW180" s="142" t="n">
        <v>0</v>
      </c>
      <c r="AX180" s="142" t="n">
        <v>0</v>
      </c>
      <c r="AY180" s="142" t="n">
        <v>0</v>
      </c>
      <c r="AZ180" s="142" t="n">
        <v>0</v>
      </c>
      <c r="BA180" s="142" t="n">
        <v>0</v>
      </c>
      <c r="BB180" s="142" t="n">
        <v>0</v>
      </c>
      <c r="BC180" s="142" t="n">
        <v>0</v>
      </c>
      <c r="BD180" s="142" t="n">
        <v>0</v>
      </c>
      <c r="BE180" s="142" t="n">
        <v>0</v>
      </c>
      <c r="BF180" s="142" t="n">
        <v>0</v>
      </c>
      <c r="BG180" s="142" t="n">
        <v>0</v>
      </c>
      <c r="BH180" s="142" t="n">
        <v>0</v>
      </c>
      <c r="BI180" s="142" t="n">
        <v>0</v>
      </c>
      <c r="BJ180" s="142" t="n">
        <v>0</v>
      </c>
      <c r="BK180" s="142" t="n">
        <v>0</v>
      </c>
      <c r="BL180" s="142" t="n">
        <v>0</v>
      </c>
      <c r="BM180" s="142" t="n">
        <v>0</v>
      </c>
      <c r="BN180" s="142" t="n">
        <v>0</v>
      </c>
      <c r="BO180" s="142" t="n">
        <v>0</v>
      </c>
      <c r="BP180" s="142" t="n">
        <v>0</v>
      </c>
      <c r="BQ180" s="142" t="n">
        <v>0</v>
      </c>
      <c r="BR180" s="142" t="n">
        <v>0</v>
      </c>
      <c r="BS180" s="142" t="n">
        <v>0</v>
      </c>
      <c r="BT180" s="142" t="n">
        <v>0</v>
      </c>
      <c r="BU180" s="142" t="n">
        <v>0</v>
      </c>
      <c r="BV180" s="142" t="n">
        <v>0</v>
      </c>
      <c r="BW180" s="142" t="n">
        <v>0</v>
      </c>
      <c r="BX180" s="142" t="n">
        <v>0</v>
      </c>
      <c r="BY180" s="142" t="n">
        <v>0</v>
      </c>
      <c r="BZ180" s="142" t="n">
        <v>0</v>
      </c>
      <c r="CA180" s="142" t="n">
        <v>0</v>
      </c>
      <c r="CB180" s="142" t="n">
        <v>0</v>
      </c>
      <c r="CC180" s="142" t="n">
        <v>0</v>
      </c>
      <c r="CD180" s="142" t="n">
        <v>0</v>
      </c>
      <c r="CE180" s="142" t="n">
        <v>0</v>
      </c>
      <c r="CF180" s="142" t="n">
        <v>0</v>
      </c>
      <c r="CG180" s="142" t="n">
        <v>0</v>
      </c>
      <c r="CH180" s="142" t="n">
        <v>0</v>
      </c>
      <c r="CI180" s="142" t="n">
        <v>0</v>
      </c>
      <c r="CJ180" s="142" t="n">
        <v>0</v>
      </c>
      <c r="CK180" s="142" t="n">
        <v>0</v>
      </c>
      <c r="CL180" s="142"/>
      <c r="CM180" s="142" t="n">
        <v>0</v>
      </c>
      <c r="CN180" s="142" t="n">
        <v>0</v>
      </c>
      <c r="CO180" s="142" t="n">
        <v>0</v>
      </c>
      <c r="CP180" s="142" t="n">
        <v>0</v>
      </c>
      <c r="CQ180" s="142" t="n">
        <v>0</v>
      </c>
      <c r="CR180" s="142" t="n">
        <v>0</v>
      </c>
      <c r="CS180" s="142" t="n">
        <v>0</v>
      </c>
      <c r="CT180" s="142" t="n">
        <v>0</v>
      </c>
      <c r="CU180" s="142" t="n">
        <v>0</v>
      </c>
      <c r="CV180" s="142" t="n">
        <v>0</v>
      </c>
      <c r="CW180" s="142" t="n">
        <v>0</v>
      </c>
      <c r="CX180" s="142" t="n">
        <v>0</v>
      </c>
      <c r="CY180" s="142" t="n">
        <v>0</v>
      </c>
      <c r="CZ180" s="142" t="n">
        <v>0</v>
      </c>
      <c r="DA180" s="142" t="n">
        <v>0</v>
      </c>
      <c r="DB180" s="142" t="n">
        <v>0</v>
      </c>
      <c r="DC180" s="142" t="n">
        <v>0</v>
      </c>
      <c r="DD180" s="142" t="n">
        <v>0</v>
      </c>
      <c r="DE180" s="142" t="n">
        <v>0</v>
      </c>
      <c r="DF180" s="142" t="n">
        <v>0</v>
      </c>
      <c r="DG180" s="142" t="n">
        <v>0</v>
      </c>
      <c r="DH180" s="142" t="n">
        <v>0</v>
      </c>
      <c r="DI180" s="142" t="n">
        <v>0</v>
      </c>
      <c r="DJ180" s="142" t="n">
        <v>0</v>
      </c>
      <c r="DK180" s="142" t="n">
        <v>0</v>
      </c>
      <c r="DL180" s="142" t="n">
        <v>0</v>
      </c>
      <c r="DM180" s="142" t="n">
        <v>0</v>
      </c>
      <c r="DN180" s="142" t="n">
        <v>0</v>
      </c>
      <c r="DO180" s="142" t="n">
        <v>0</v>
      </c>
      <c r="DP180" s="142"/>
      <c r="DQ180" s="142" t="n">
        <v>0</v>
      </c>
      <c r="DR180" s="142" t="n">
        <v>0</v>
      </c>
      <c r="DS180" s="142" t="n">
        <v>0</v>
      </c>
      <c r="DT180" s="142" t="n">
        <v>0</v>
      </c>
      <c r="DU180" s="142" t="n">
        <v>0</v>
      </c>
      <c r="DV180" s="142" t="n">
        <v>0</v>
      </c>
      <c r="DW180" s="142"/>
      <c r="DX180" s="142" t="n">
        <v>0</v>
      </c>
      <c r="DY180" s="142" t="n">
        <v>0</v>
      </c>
      <c r="DZ180" s="142" t="n">
        <v>0</v>
      </c>
      <c r="EA180" s="142" t="n">
        <v>0</v>
      </c>
      <c r="EB180" s="142" t="n">
        <v>0</v>
      </c>
      <c r="EC180" s="142" t="n">
        <v>0</v>
      </c>
      <c r="ED180" s="142" t="n">
        <v>43.58</v>
      </c>
      <c r="EE180" s="142" t="n">
        <v>0</v>
      </c>
      <c r="EF180" s="142" t="n">
        <v>0</v>
      </c>
      <c r="EG180" s="142" t="n">
        <v>0</v>
      </c>
      <c r="EH180" s="0"/>
      <c r="EI180" s="113" t="n">
        <f aca="false">ROUND(SUM(F180:EG180),5)</f>
        <v>43.58</v>
      </c>
      <c r="EM180" s="140" t="n">
        <v>0</v>
      </c>
      <c r="EN180" s="140" t="n">
        <v>0</v>
      </c>
      <c r="EO180" s="140" t="n">
        <v>0</v>
      </c>
      <c r="EP180" s="140" t="n">
        <v>0</v>
      </c>
      <c r="EQ180" s="140" t="n">
        <v>0</v>
      </c>
      <c r="ER180" s="140" t="n">
        <v>0</v>
      </c>
      <c r="ES180" s="140" t="n">
        <v>0</v>
      </c>
      <c r="ET180" s="140" t="n">
        <v>0</v>
      </c>
      <c r="EU180" s="140" t="n">
        <v>0</v>
      </c>
      <c r="EV180" s="140" t="n">
        <v>0</v>
      </c>
      <c r="EW180" s="140" t="n">
        <v>0</v>
      </c>
      <c r="EX180" s="140" t="n">
        <v>0</v>
      </c>
      <c r="EY180" s="140" t="n">
        <v>0</v>
      </c>
      <c r="EZ180" s="140" t="n">
        <v>0</v>
      </c>
      <c r="FA180" s="140" t="n">
        <v>0</v>
      </c>
      <c r="FB180" s="140" t="n">
        <v>0</v>
      </c>
      <c r="FC180" s="140" t="n">
        <v>0</v>
      </c>
      <c r="FD180" s="140" t="n">
        <v>0</v>
      </c>
      <c r="FE180" s="140" t="n">
        <v>0</v>
      </c>
      <c r="FF180" s="140" t="n">
        <v>0</v>
      </c>
      <c r="FG180" s="140" t="n">
        <v>0</v>
      </c>
      <c r="FH180" s="140" t="n">
        <v>0</v>
      </c>
      <c r="FI180" s="140" t="n">
        <v>0</v>
      </c>
      <c r="FJ180" s="140" t="n">
        <v>0</v>
      </c>
      <c r="FK180" s="140" t="n">
        <v>0</v>
      </c>
      <c r="FL180" s="140" t="n">
        <v>0</v>
      </c>
      <c r="FM180" s="140" t="n">
        <v>0</v>
      </c>
      <c r="FN180" s="140" t="n">
        <v>0</v>
      </c>
      <c r="FO180" s="140" t="n">
        <v>0</v>
      </c>
      <c r="FP180" s="140" t="n">
        <v>0</v>
      </c>
      <c r="FQ180" s="140" t="n">
        <v>0</v>
      </c>
      <c r="FR180" s="140" t="n">
        <v>0</v>
      </c>
      <c r="FS180" s="140" t="n">
        <v>0</v>
      </c>
      <c r="FT180" s="140" t="n">
        <v>0</v>
      </c>
      <c r="FU180" s="140" t="n">
        <v>0</v>
      </c>
      <c r="FV180" s="140" t="n">
        <v>0</v>
      </c>
      <c r="FW180" s="140" t="n">
        <v>0</v>
      </c>
      <c r="FX180" s="140" t="n">
        <v>0</v>
      </c>
      <c r="FY180" s="140" t="n">
        <v>0</v>
      </c>
      <c r="FZ180" s="140" t="n">
        <v>0</v>
      </c>
      <c r="GA180" s="140" t="n">
        <v>0</v>
      </c>
      <c r="GB180" s="140" t="n">
        <v>0</v>
      </c>
      <c r="GC180" s="140" t="n">
        <v>0</v>
      </c>
      <c r="GD180" s="140" t="n">
        <v>0</v>
      </c>
      <c r="GE180" s="140" t="n">
        <v>0</v>
      </c>
      <c r="GF180" s="140" t="n">
        <v>0</v>
      </c>
      <c r="GG180" s="140" t="n">
        <v>0</v>
      </c>
      <c r="GH180" s="140" t="n">
        <v>0</v>
      </c>
      <c r="GI180" s="140" t="n">
        <v>0</v>
      </c>
      <c r="GJ180" s="140" t="n">
        <v>0</v>
      </c>
      <c r="GK180" s="140" t="n">
        <v>0</v>
      </c>
      <c r="GL180" s="140" t="n">
        <v>0</v>
      </c>
      <c r="GM180" s="140" t="n">
        <v>0</v>
      </c>
      <c r="GN180" s="140" t="n">
        <v>0</v>
      </c>
      <c r="GO180" s="140" t="n">
        <v>0</v>
      </c>
      <c r="GP180" s="140" t="n">
        <v>0</v>
      </c>
      <c r="GQ180" s="140" t="n">
        <v>0</v>
      </c>
      <c r="GR180" s="140" t="n">
        <v>0</v>
      </c>
      <c r="GS180" s="140" t="n">
        <v>0</v>
      </c>
      <c r="GT180" s="140" t="n">
        <v>0</v>
      </c>
      <c r="GU180" s="140" t="n">
        <v>0</v>
      </c>
      <c r="GV180" s="140" t="n">
        <v>0</v>
      </c>
      <c r="GW180" s="140" t="n">
        <v>0</v>
      </c>
      <c r="GX180" s="140" t="n">
        <v>0</v>
      </c>
      <c r="GY180" s="140" t="n">
        <v>0</v>
      </c>
      <c r="GZ180" s="140" t="n">
        <v>0</v>
      </c>
      <c r="HA180" s="140" t="n">
        <v>0</v>
      </c>
      <c r="HB180" s="140" t="n">
        <v>0</v>
      </c>
      <c r="HC180" s="140" t="n">
        <v>0</v>
      </c>
      <c r="HD180" s="140" t="n">
        <v>0</v>
      </c>
      <c r="HE180" s="140" t="n">
        <v>0</v>
      </c>
      <c r="HF180" s="140" t="n">
        <v>0</v>
      </c>
      <c r="HG180" s="140" t="n">
        <v>0</v>
      </c>
      <c r="HH180" s="140" t="n">
        <v>0</v>
      </c>
      <c r="HI180" s="140" t="n">
        <v>0</v>
      </c>
      <c r="HJ180" s="140" t="n">
        <v>0</v>
      </c>
      <c r="HK180" s="140" t="n">
        <v>0</v>
      </c>
      <c r="HL180" s="140" t="n">
        <v>0</v>
      </c>
      <c r="HM180" s="140" t="n">
        <v>0</v>
      </c>
      <c r="HN180" s="140" t="n">
        <v>0</v>
      </c>
      <c r="HO180" s="140" t="n">
        <v>0</v>
      </c>
      <c r="HP180" s="140" t="n">
        <v>0</v>
      </c>
      <c r="HQ180" s="140" t="n">
        <v>0</v>
      </c>
      <c r="HR180" s="140" t="n">
        <v>0</v>
      </c>
      <c r="HS180" s="140" t="n">
        <v>0</v>
      </c>
      <c r="HT180" s="140" t="n">
        <v>0</v>
      </c>
      <c r="HU180" s="140" t="n">
        <v>0</v>
      </c>
      <c r="HV180" s="140" t="n">
        <v>0</v>
      </c>
      <c r="HW180" s="140" t="n">
        <v>0</v>
      </c>
      <c r="HX180" s="140" t="n">
        <v>0</v>
      </c>
      <c r="HY180" s="140" t="n">
        <v>0</v>
      </c>
      <c r="HZ180" s="140" t="n">
        <v>0</v>
      </c>
      <c r="IA180" s="140" t="n">
        <v>0</v>
      </c>
      <c r="IB180" s="140" t="n">
        <v>0</v>
      </c>
      <c r="IC180" s="140" t="n">
        <v>0</v>
      </c>
      <c r="ID180" s="140" t="n">
        <v>0</v>
      </c>
      <c r="IE180" s="140" t="n">
        <v>0</v>
      </c>
      <c r="IF180" s="140" t="n">
        <v>0</v>
      </c>
      <c r="IG180" s="140" t="n">
        <v>0</v>
      </c>
      <c r="IH180" s="140" t="n">
        <v>0</v>
      </c>
      <c r="II180" s="140" t="n">
        <v>0</v>
      </c>
      <c r="IJ180" s="140" t="n">
        <v>0</v>
      </c>
      <c r="IK180" s="140" t="n">
        <v>0</v>
      </c>
      <c r="IL180" s="140" t="n">
        <v>0</v>
      </c>
      <c r="IM180" s="140" t="n">
        <v>0</v>
      </c>
      <c r="IN180" s="140" t="n">
        <v>0</v>
      </c>
      <c r="IO180" s="140" t="n">
        <v>0</v>
      </c>
      <c r="IP180" s="140" t="n">
        <v>0</v>
      </c>
      <c r="IQ180" s="140" t="n">
        <v>0</v>
      </c>
      <c r="IR180" s="140" t="n">
        <v>0</v>
      </c>
      <c r="IS180" s="140" t="n">
        <v>0</v>
      </c>
      <c r="IT180" s="140" t="n">
        <v>0</v>
      </c>
      <c r="IU180" s="140" t="n">
        <v>0</v>
      </c>
      <c r="IV180" s="140" t="n">
        <v>0</v>
      </c>
      <c r="IW180" s="140" t="n">
        <v>0</v>
      </c>
      <c r="IX180" s="140" t="n">
        <v>0</v>
      </c>
      <c r="IY180" s="140" t="n">
        <v>0</v>
      </c>
      <c r="IZ180" s="140" t="n">
        <v>0</v>
      </c>
      <c r="JA180" s="140" t="n">
        <v>0</v>
      </c>
      <c r="JB180" s="140" t="n">
        <v>0</v>
      </c>
      <c r="JC180" s="140" t="n">
        <v>0</v>
      </c>
      <c r="JD180" s="140" t="n">
        <v>0</v>
      </c>
      <c r="JE180" s="140" t="n">
        <v>0</v>
      </c>
      <c r="JF180" s="140" t="n">
        <v>0</v>
      </c>
      <c r="JG180" s="140" t="n">
        <v>0</v>
      </c>
      <c r="JH180" s="140" t="n">
        <v>0</v>
      </c>
      <c r="JI180" s="140" t="n">
        <v>0</v>
      </c>
      <c r="JJ180" s="140" t="n">
        <v>0</v>
      </c>
      <c r="JK180" s="140" t="n">
        <v>0</v>
      </c>
      <c r="JL180" s="140" t="n">
        <v>0</v>
      </c>
      <c r="JM180" s="140" t="n">
        <v>0</v>
      </c>
      <c r="JN180" s="140" t="n">
        <v>0</v>
      </c>
      <c r="JO180" s="140" t="n">
        <v>0</v>
      </c>
      <c r="JP180" s="140" t="n">
        <v>0</v>
      </c>
    </row>
    <row r="181" customFormat="false" ht="14.9" hidden="false" customHeight="false" outlineLevel="0" collapsed="false">
      <c r="A181" s="76"/>
      <c r="B181" s="76"/>
      <c r="C181" s="76"/>
      <c r="D181" s="76" t="s">
        <v>209</v>
      </c>
      <c r="E181" s="76"/>
      <c r="F181" s="141" t="n">
        <f aca="false">SUM(F179:F180)</f>
        <v>0</v>
      </c>
      <c r="G181" s="141" t="n">
        <f aca="false">SUM(G179:G180)</f>
        <v>800</v>
      </c>
      <c r="H181" s="141" t="n">
        <f aca="false">SUM(H179:H180)</f>
        <v>451.655</v>
      </c>
      <c r="I181" s="141" t="n">
        <f aca="false">SUM(I179:I180)</f>
        <v>0</v>
      </c>
      <c r="J181" s="141" t="n">
        <f aca="false">SUM(J179:J180)</f>
        <v>1771.3837</v>
      </c>
      <c r="K181" s="141" t="n">
        <f aca="false">SUM(K179:K180)</f>
        <v>485.645</v>
      </c>
      <c r="L181" s="141" t="n">
        <f aca="false">SUM(L179:L180)</f>
        <v>0</v>
      </c>
      <c r="M181" s="141" t="n">
        <f aca="false">SUM(M179:M180)</f>
        <v>392.224</v>
      </c>
      <c r="N181" s="141" t="n">
        <f aca="false">SUM(N179:N180)</f>
        <v>1117.55</v>
      </c>
      <c r="O181" s="141" t="n">
        <f aca="false">SUM(O179:O180)</f>
        <v>0</v>
      </c>
      <c r="P181" s="141" t="n">
        <f aca="false">SUM(P179:P180)</f>
        <v>0</v>
      </c>
      <c r="Q181" s="141" t="n">
        <f aca="false">SUM(Q179:Q180)</f>
        <v>0</v>
      </c>
      <c r="R181" s="141" t="n">
        <f aca="false">SUM(R179:R180)</f>
        <v>0</v>
      </c>
      <c r="S181" s="141" t="n">
        <f aca="false">SUM(S179:S180)</f>
        <v>0</v>
      </c>
      <c r="T181" s="141" t="n">
        <f aca="false">SUM(T179:T180)</f>
        <v>0</v>
      </c>
      <c r="U181" s="141" t="n">
        <f aca="false">SUM(U179:U180)</f>
        <v>564.955</v>
      </c>
      <c r="V181" s="141" t="n">
        <f aca="false">SUM(V179:V180)</f>
        <v>0</v>
      </c>
      <c r="W181" s="141" t="n">
        <f aca="false">SUM(W179:W180)</f>
        <v>1200</v>
      </c>
      <c r="X181" s="141" t="n">
        <f aca="false">SUM(X179:X180)</f>
        <v>0</v>
      </c>
      <c r="Y181" s="141" t="n">
        <f aca="false">SUM(Y179:Y180)</f>
        <v>0</v>
      </c>
      <c r="Z181" s="141" t="n">
        <f aca="false">SUM(Z179:Z180)</f>
        <v>0</v>
      </c>
      <c r="AA181" s="141" t="n">
        <f aca="false">SUM(AA179:AA180)</f>
        <v>1187.4973</v>
      </c>
      <c r="AB181" s="141" t="n">
        <f aca="false">SUM(AB179:AB180)</f>
        <v>0</v>
      </c>
      <c r="AC181" s="141" t="n">
        <f aca="false">SUM(AC179:AC180)</f>
        <v>0</v>
      </c>
      <c r="AD181" s="141" t="n">
        <f aca="false">SUM(AD179:AD180)</f>
        <v>0</v>
      </c>
      <c r="AE181" s="141" t="n">
        <f aca="false">SUM(AE179:AE180)</f>
        <v>0</v>
      </c>
      <c r="AF181" s="141" t="n">
        <f aca="false">SUM(AF179:AF180)</f>
        <v>0</v>
      </c>
      <c r="AG181" s="141" t="n">
        <f aca="false">SUM(AG179:AG180)</f>
        <v>0</v>
      </c>
      <c r="AH181" s="141" t="n">
        <f aca="false">SUM(AH179:AH180)</f>
        <v>0</v>
      </c>
      <c r="AI181" s="141" t="n">
        <f aca="false">SUM(AI179:AI180)</f>
        <v>0</v>
      </c>
      <c r="AJ181" s="141" t="n">
        <f aca="false">SUM(AJ179:AJ180)</f>
        <v>0</v>
      </c>
      <c r="AK181" s="141" t="n">
        <f aca="false">SUM(AK179:AK180)</f>
        <v>0</v>
      </c>
      <c r="AL181" s="141" t="n">
        <f aca="false">SUM(AL179:AL180)</f>
        <v>0</v>
      </c>
      <c r="AM181" s="141" t="n">
        <f aca="false">SUM(AM179:AM180)</f>
        <v>0</v>
      </c>
      <c r="AN181" s="141" t="n">
        <f aca="false">SUM(AN179:AN180)</f>
        <v>0</v>
      </c>
      <c r="AO181" s="141" t="n">
        <f aca="false">SUM(AO179:AO180)</f>
        <v>0</v>
      </c>
      <c r="AP181" s="141" t="n">
        <f aca="false">SUM(AP179:AP180)</f>
        <v>0</v>
      </c>
      <c r="AQ181" s="141" t="n">
        <f aca="false">SUM(AQ179:AQ180)</f>
        <v>0</v>
      </c>
      <c r="AR181" s="141" t="n">
        <f aca="false">SUM(AR179:AR180)</f>
        <v>1E-008</v>
      </c>
      <c r="AS181" s="141" t="n">
        <f aca="false">SUM(AS179:AS180)</f>
        <v>0</v>
      </c>
      <c r="AT181" s="141" t="n">
        <f aca="false">SUM(AT179:AT180)</f>
        <v>0</v>
      </c>
      <c r="AU181" s="141" t="n">
        <f aca="false">SUM(AU179:AU180)</f>
        <v>856.7128</v>
      </c>
      <c r="AV181" s="141" t="n">
        <f aca="false">SUM(AV179:AV180)</f>
        <v>836.36</v>
      </c>
      <c r="AW181" s="141" t="n">
        <f aca="false">SUM(AW179:AW180)</f>
        <v>0</v>
      </c>
      <c r="AX181" s="141" t="n">
        <f aca="false">SUM(AX179:AX180)</f>
        <v>0</v>
      </c>
      <c r="AY181" s="141" t="n">
        <f aca="false">SUM(AY179:AY180)</f>
        <v>0</v>
      </c>
      <c r="AZ181" s="141" t="n">
        <f aca="false">SUM(AZ179:AZ180)</f>
        <v>0</v>
      </c>
      <c r="BA181" s="141" t="n">
        <f aca="false">SUM(BA179:BA180)</f>
        <v>0</v>
      </c>
      <c r="BB181" s="141" t="n">
        <f aca="false">SUM(BB179:BB180)</f>
        <v>659.7047</v>
      </c>
      <c r="BC181" s="141" t="n">
        <f aca="false">SUM(BC179:BC180)</f>
        <v>0</v>
      </c>
      <c r="BD181" s="141" t="n">
        <f aca="false">SUM(BD179:BD180)</f>
        <v>0</v>
      </c>
      <c r="BE181" s="141" t="n">
        <f aca="false">SUM(BE179:BE180)</f>
        <v>0</v>
      </c>
      <c r="BF181" s="141" t="n">
        <f aca="false">SUM(BF179:BF180)</f>
        <v>1200</v>
      </c>
      <c r="BG181" s="141" t="n">
        <f aca="false">SUM(BG179:BG180)</f>
        <v>1000</v>
      </c>
      <c r="BH181" s="141" t="n">
        <f aca="false">SUM(BH179:BH180)</f>
        <v>0</v>
      </c>
      <c r="BI181" s="141" t="n">
        <f aca="false">SUM(BI179:BI180)</f>
        <v>0</v>
      </c>
      <c r="BJ181" s="141" t="n">
        <f aca="false">SUM(BJ179:BJ180)</f>
        <v>0</v>
      </c>
      <c r="BK181" s="141" t="n">
        <f aca="false">SUM(BK179:BK180)</f>
        <v>0</v>
      </c>
      <c r="BL181" s="141" t="n">
        <f aca="false">SUM(BL179:BL180)</f>
        <v>0</v>
      </c>
      <c r="BM181" s="141" t="n">
        <f aca="false">SUM(BM179:BM180)</f>
        <v>0</v>
      </c>
      <c r="BN181" s="141" t="n">
        <f aca="false">SUM(BN179:BN180)</f>
        <v>800</v>
      </c>
      <c r="BO181" s="141" t="n">
        <f aca="false">SUM(BO179:BO180)</f>
        <v>0</v>
      </c>
      <c r="BP181" s="141" t="n">
        <f aca="false">SUM(BP179:BP180)</f>
        <v>993.95</v>
      </c>
      <c r="BQ181" s="141" t="n">
        <f aca="false">SUM(BQ179:BQ180)</f>
        <v>0</v>
      </c>
      <c r="BR181" s="141" t="n">
        <f aca="false">SUM(BR179:BR180)</f>
        <v>0</v>
      </c>
      <c r="BS181" s="141" t="n">
        <f aca="false">SUM(BS179:BS180)</f>
        <v>0</v>
      </c>
      <c r="BT181" s="141" t="n">
        <f aca="false">SUM(BT179:BT180)</f>
        <v>675.165</v>
      </c>
      <c r="BU181" s="141" t="n">
        <f aca="false">SUM(BU179:BU180)</f>
        <v>0</v>
      </c>
      <c r="BV181" s="141" t="n">
        <f aca="false">SUM(BV179:BV180)</f>
        <v>0</v>
      </c>
      <c r="BW181" s="141" t="n">
        <f aca="false">SUM(BW179:BW180)</f>
        <v>797.632</v>
      </c>
      <c r="BX181" s="141" t="n">
        <f aca="false">SUM(BX179:BX180)</f>
        <v>0</v>
      </c>
      <c r="BY181" s="141" t="n">
        <f aca="false">SUM(BY179:BY180)</f>
        <v>0</v>
      </c>
      <c r="BZ181" s="141" t="n">
        <f aca="false">SUM(BZ179:BZ180)</f>
        <v>0</v>
      </c>
      <c r="CA181" s="141" t="n">
        <f aca="false">SUM(CA179:CA180)</f>
        <v>539.205</v>
      </c>
      <c r="CB181" s="141" t="n">
        <f aca="false">SUM(CB179:CB180)</f>
        <v>0</v>
      </c>
      <c r="CC181" s="141" t="n">
        <f aca="false">SUM(CC179:CC180)</f>
        <v>0</v>
      </c>
      <c r="CD181" s="141" t="n">
        <f aca="false">SUM(CD179:CD180)</f>
        <v>0</v>
      </c>
      <c r="CE181" s="141" t="n">
        <f aca="false">SUM(CE179:CE180)</f>
        <v>123.7854</v>
      </c>
      <c r="CF181" s="141" t="n">
        <f aca="false">SUM(CF179:CF180)</f>
        <v>0</v>
      </c>
      <c r="CG181" s="141" t="n">
        <f aca="false">SUM(CG179:CG180)</f>
        <v>500</v>
      </c>
      <c r="CH181" s="141" t="n">
        <f aca="false">SUM(CH179:CH180)</f>
        <v>0</v>
      </c>
      <c r="CI181" s="141" t="n">
        <f aca="false">SUM(CI179:CI180)</f>
        <v>249.775</v>
      </c>
      <c r="CJ181" s="141" t="n">
        <f aca="false">SUM(CJ179:CJ180)</f>
        <v>1000</v>
      </c>
      <c r="CK181" s="141" t="n">
        <f aca="false">SUM(CK179:CK180)</f>
        <v>0</v>
      </c>
      <c r="CL181" s="141" t="n">
        <f aca="false">SUM(CL179:CL180)</f>
        <v>0</v>
      </c>
      <c r="CM181" s="141" t="n">
        <f aca="false">SUM(CM179:CM180)</f>
        <v>0</v>
      </c>
      <c r="CN181" s="141" t="n">
        <f aca="false">SUM(CN179:CN180)</f>
        <v>0</v>
      </c>
      <c r="CO181" s="141" t="n">
        <f aca="false">SUM(CO179:CO180)</f>
        <v>0</v>
      </c>
      <c r="CP181" s="141" t="n">
        <f aca="false">SUM(CP179:CP180)</f>
        <v>0</v>
      </c>
      <c r="CQ181" s="141" t="n">
        <f aca="false">SUM(CQ179:CQ180)</f>
        <v>0</v>
      </c>
      <c r="CR181" s="141" t="n">
        <f aca="false">SUM(CR179:CR180)</f>
        <v>0</v>
      </c>
      <c r="CS181" s="141" t="n">
        <f aca="false">SUM(CS179:CS180)</f>
        <v>800</v>
      </c>
      <c r="CT181" s="141" t="n">
        <f aca="false">SUM(CT179:CT180)</f>
        <v>0</v>
      </c>
      <c r="CU181" s="141" t="n">
        <f aca="false">SUM(CU179:CU180)</f>
        <v>507.8724</v>
      </c>
      <c r="CV181" s="141" t="n">
        <f aca="false">SUM(CV179:CV180)</f>
        <v>0</v>
      </c>
      <c r="CW181" s="141" t="n">
        <f aca="false">SUM(CW179:CW180)</f>
        <v>0</v>
      </c>
      <c r="CX181" s="141" t="n">
        <f aca="false">SUM(CX179:CX180)</f>
        <v>0</v>
      </c>
      <c r="CY181" s="141" t="n">
        <f aca="false">SUM(CY179:CY180)</f>
        <v>0</v>
      </c>
      <c r="CZ181" s="141" t="n">
        <f aca="false">SUM(CZ179:CZ180)</f>
        <v>0</v>
      </c>
      <c r="DA181" s="141" t="n">
        <f aca="false">SUM(DA179:DA180)</f>
        <v>295.095</v>
      </c>
      <c r="DB181" s="141" t="n">
        <f aca="false">SUM(DB179:DB180)</f>
        <v>0</v>
      </c>
      <c r="DC181" s="141" t="n">
        <f aca="false">SUM(DC179:DC180)</f>
        <v>764.775</v>
      </c>
      <c r="DD181" s="141" t="n">
        <f aca="false">SUM(DD179:DD180)</f>
        <v>0</v>
      </c>
      <c r="DE181" s="141" t="n">
        <f aca="false">SUM(DE179:DE180)</f>
        <v>0</v>
      </c>
      <c r="DF181" s="141" t="n">
        <f aca="false">SUM(DF179:DF180)</f>
        <v>305.1993</v>
      </c>
      <c r="DG181" s="141" t="n">
        <f aca="false">SUM(DG179:DG180)</f>
        <v>0</v>
      </c>
      <c r="DH181" s="141" t="n">
        <f aca="false">SUM(DH179:DH180)</f>
        <v>0</v>
      </c>
      <c r="DI181" s="141" t="n">
        <f aca="false">SUM(DI179:DI180)</f>
        <v>0</v>
      </c>
      <c r="DJ181" s="141" t="n">
        <f aca="false">SUM(DJ179:DJ180)</f>
        <v>0</v>
      </c>
      <c r="DK181" s="141" t="n">
        <f aca="false">SUM(DK179:DK180)</f>
        <v>0</v>
      </c>
      <c r="DL181" s="141" t="n">
        <f aca="false">SUM(DL179:DL180)</f>
        <v>426.1934</v>
      </c>
      <c r="DM181" s="141" t="n">
        <f aca="false">SUM(DM179:DM180)</f>
        <v>0</v>
      </c>
      <c r="DN181" s="141" t="n">
        <f aca="false">SUM(DN179:DN180)</f>
        <v>0</v>
      </c>
      <c r="DO181" s="141" t="n">
        <f aca="false">SUM(DO179:DO180)</f>
        <v>0</v>
      </c>
      <c r="DP181" s="141" t="n">
        <f aca="false">SUM(DP179:DP180)</f>
        <v>0</v>
      </c>
      <c r="DQ181" s="141" t="n">
        <f aca="false">SUM(DQ179:DQ180)</f>
        <v>0</v>
      </c>
      <c r="DR181" s="141" t="n">
        <f aca="false">SUM(DR179:DR180)</f>
        <v>0</v>
      </c>
      <c r="DS181" s="141" t="n">
        <f aca="false">SUM(DS179:DS180)</f>
        <v>0</v>
      </c>
      <c r="DT181" s="141" t="n">
        <f aca="false">SUM(DT179:DT180)</f>
        <v>0</v>
      </c>
      <c r="DU181" s="141" t="n">
        <f aca="false">SUM(DU179:DU180)</f>
        <v>257.6751</v>
      </c>
      <c r="DV181" s="141" t="n">
        <f aca="false">SUM(DV179:DV180)</f>
        <v>0</v>
      </c>
      <c r="DW181" s="141" t="n">
        <f aca="false">SUM(DW179:DW180)</f>
        <v>0</v>
      </c>
      <c r="DX181" s="141" t="n">
        <f aca="false">SUM(DX179:DX180)</f>
        <v>1181.41</v>
      </c>
      <c r="DY181" s="141" t="n">
        <f aca="false">SUM(DY179:DY180)</f>
        <v>0</v>
      </c>
      <c r="DZ181" s="141" t="n">
        <f aca="false">SUM(DZ179:DZ180)</f>
        <v>0</v>
      </c>
      <c r="EA181" s="141" t="n">
        <f aca="false">SUM(EA179:EA180)</f>
        <v>1000</v>
      </c>
      <c r="EB181" s="141" t="n">
        <f aca="false">SUM(EB179:EB180)</f>
        <v>1200</v>
      </c>
      <c r="EC181" s="141" t="n">
        <f aca="false">SUM(EC179:EC180)</f>
        <v>0</v>
      </c>
      <c r="ED181" s="141" t="n">
        <f aca="false">SUM(ED179:ED180)</f>
        <v>863.8926</v>
      </c>
      <c r="EE181" s="141" t="n">
        <f aca="false">SUM(EE179:EE180)</f>
        <v>0</v>
      </c>
      <c r="EF181" s="141" t="n">
        <f aca="false">SUM(EF179:EF180)</f>
        <v>367.195</v>
      </c>
      <c r="EG181" s="141" t="n">
        <f aca="false">SUM(EG179:EG180)</f>
        <v>0</v>
      </c>
      <c r="EH181" s="0"/>
      <c r="EI181" s="109" t="n">
        <f aca="false">ROUND(SUM(F181:EG181),5)</f>
        <v>26172.5077</v>
      </c>
      <c r="EM181" s="140" t="n">
        <v>0</v>
      </c>
      <c r="EN181" s="140" t="n">
        <v>0</v>
      </c>
      <c r="EO181" s="140" t="n">
        <v>0</v>
      </c>
      <c r="EP181" s="140" t="n">
        <v>0</v>
      </c>
      <c r="EQ181" s="140" t="n">
        <v>0</v>
      </c>
      <c r="ER181" s="140" t="n">
        <v>0</v>
      </c>
      <c r="ES181" s="140" t="n">
        <v>0</v>
      </c>
      <c r="ET181" s="140" t="n">
        <v>0</v>
      </c>
      <c r="EU181" s="140" t="n">
        <v>0</v>
      </c>
      <c r="EV181" s="140" t="n">
        <v>0</v>
      </c>
      <c r="EW181" s="140" t="n">
        <v>0</v>
      </c>
      <c r="EX181" s="140" t="n">
        <v>0</v>
      </c>
      <c r="EY181" s="140" t="n">
        <v>0</v>
      </c>
      <c r="EZ181" s="140" t="n">
        <v>0</v>
      </c>
      <c r="FA181" s="140" t="n">
        <v>0</v>
      </c>
      <c r="FB181" s="140" t="n">
        <v>0</v>
      </c>
      <c r="FC181" s="140" t="n">
        <v>0</v>
      </c>
      <c r="FD181" s="140" t="n">
        <v>0</v>
      </c>
      <c r="FE181" s="140" t="n">
        <v>0</v>
      </c>
      <c r="FF181" s="140" t="n">
        <v>0</v>
      </c>
      <c r="FG181" s="140" t="n">
        <v>0</v>
      </c>
      <c r="FH181" s="140" t="n">
        <v>0</v>
      </c>
      <c r="FI181" s="140" t="n">
        <v>0</v>
      </c>
      <c r="FJ181" s="140" t="n">
        <v>0</v>
      </c>
      <c r="FK181" s="140" t="n">
        <v>0</v>
      </c>
      <c r="FL181" s="140" t="n">
        <v>0</v>
      </c>
      <c r="FM181" s="140" t="n">
        <v>0</v>
      </c>
      <c r="FN181" s="140" t="n">
        <v>0</v>
      </c>
      <c r="FO181" s="140" t="n">
        <v>0</v>
      </c>
      <c r="FP181" s="140" t="n">
        <v>0</v>
      </c>
      <c r="FQ181" s="140" t="n">
        <v>0</v>
      </c>
      <c r="FR181" s="140" t="n">
        <v>0</v>
      </c>
      <c r="FS181" s="140" t="n">
        <v>0</v>
      </c>
      <c r="FT181" s="140" t="n">
        <v>0</v>
      </c>
      <c r="FU181" s="140" t="n">
        <v>0</v>
      </c>
      <c r="FV181" s="140" t="n">
        <v>0</v>
      </c>
      <c r="FW181" s="140" t="n">
        <v>0</v>
      </c>
      <c r="FX181" s="140" t="n">
        <v>0</v>
      </c>
      <c r="FY181" s="140" t="n">
        <v>0</v>
      </c>
      <c r="FZ181" s="140" t="n">
        <v>0</v>
      </c>
      <c r="GA181" s="140" t="n">
        <v>0</v>
      </c>
      <c r="GB181" s="140" t="n">
        <v>0</v>
      </c>
      <c r="GC181" s="140" t="n">
        <v>0</v>
      </c>
      <c r="GD181" s="140" t="n">
        <v>0</v>
      </c>
      <c r="GE181" s="140" t="n">
        <v>0</v>
      </c>
      <c r="GF181" s="140" t="n">
        <v>0</v>
      </c>
      <c r="GG181" s="140" t="n">
        <v>0</v>
      </c>
      <c r="GH181" s="140" t="n">
        <v>0</v>
      </c>
      <c r="GI181" s="140" t="n">
        <v>0</v>
      </c>
      <c r="GJ181" s="140" t="n">
        <v>0</v>
      </c>
      <c r="GK181" s="140" t="n">
        <v>0</v>
      </c>
      <c r="GL181" s="140" t="n">
        <v>0</v>
      </c>
      <c r="GM181" s="140" t="n">
        <v>0</v>
      </c>
      <c r="GN181" s="140" t="n">
        <v>0</v>
      </c>
      <c r="GO181" s="140" t="n">
        <v>0</v>
      </c>
      <c r="GP181" s="140" t="n">
        <v>0</v>
      </c>
      <c r="GQ181" s="140" t="n">
        <v>0</v>
      </c>
      <c r="GR181" s="140" t="n">
        <v>0</v>
      </c>
      <c r="GS181" s="140" t="n">
        <v>0</v>
      </c>
      <c r="GT181" s="140" t="n">
        <v>0</v>
      </c>
      <c r="GU181" s="140" t="n">
        <v>0</v>
      </c>
      <c r="GV181" s="140" t="n">
        <v>0</v>
      </c>
      <c r="GW181" s="140" t="n">
        <v>0</v>
      </c>
      <c r="GX181" s="140" t="n">
        <v>0</v>
      </c>
      <c r="GY181" s="140" t="n">
        <v>0</v>
      </c>
      <c r="GZ181" s="140" t="n">
        <v>0</v>
      </c>
      <c r="HA181" s="140" t="n">
        <v>0</v>
      </c>
      <c r="HB181" s="140" t="n">
        <v>0</v>
      </c>
      <c r="HC181" s="140" t="n">
        <v>0</v>
      </c>
      <c r="HD181" s="140" t="n">
        <v>0</v>
      </c>
      <c r="HE181" s="140" t="n">
        <v>0</v>
      </c>
      <c r="HF181" s="140" t="n">
        <v>0</v>
      </c>
      <c r="HG181" s="140" t="n">
        <v>0</v>
      </c>
      <c r="HH181" s="140" t="n">
        <v>0</v>
      </c>
      <c r="HI181" s="140" t="n">
        <v>0</v>
      </c>
      <c r="HJ181" s="140" t="n">
        <v>0</v>
      </c>
      <c r="HK181" s="140" t="n">
        <v>0</v>
      </c>
      <c r="HL181" s="140" t="n">
        <v>0</v>
      </c>
      <c r="HM181" s="140" t="n">
        <v>0</v>
      </c>
      <c r="HN181" s="140" t="n">
        <v>0</v>
      </c>
      <c r="HO181" s="140" t="n">
        <v>0</v>
      </c>
      <c r="HP181" s="140" t="n">
        <v>0</v>
      </c>
      <c r="HQ181" s="140" t="n">
        <v>0</v>
      </c>
      <c r="HR181" s="140" t="n">
        <v>0</v>
      </c>
      <c r="HS181" s="140" t="n">
        <v>0</v>
      </c>
      <c r="HT181" s="140" t="n">
        <v>0</v>
      </c>
      <c r="HU181" s="140" t="n">
        <v>0</v>
      </c>
      <c r="HV181" s="140" t="n">
        <v>0</v>
      </c>
      <c r="HW181" s="140" t="n">
        <v>0</v>
      </c>
      <c r="HX181" s="140" t="n">
        <v>0</v>
      </c>
      <c r="HY181" s="140" t="n">
        <v>0</v>
      </c>
      <c r="HZ181" s="140" t="n">
        <v>0</v>
      </c>
      <c r="IA181" s="140" t="n">
        <v>0</v>
      </c>
      <c r="IB181" s="140" t="n">
        <v>0</v>
      </c>
      <c r="IC181" s="140" t="n">
        <v>0</v>
      </c>
      <c r="ID181" s="140" t="n">
        <v>0</v>
      </c>
      <c r="IE181" s="140" t="n">
        <v>0</v>
      </c>
      <c r="IF181" s="140" t="n">
        <v>0</v>
      </c>
      <c r="IG181" s="140" t="n">
        <v>0</v>
      </c>
      <c r="IH181" s="140" t="n">
        <v>0</v>
      </c>
      <c r="II181" s="140" t="n">
        <v>0</v>
      </c>
      <c r="IJ181" s="140" t="n">
        <v>0</v>
      </c>
      <c r="IK181" s="140" t="n">
        <v>0</v>
      </c>
      <c r="IL181" s="140" t="n">
        <v>0</v>
      </c>
      <c r="IM181" s="140" t="n">
        <v>0</v>
      </c>
      <c r="IN181" s="140" t="n">
        <v>0</v>
      </c>
      <c r="IO181" s="140" t="n">
        <v>0</v>
      </c>
      <c r="IP181" s="140" t="n">
        <v>0</v>
      </c>
      <c r="IQ181" s="140" t="n">
        <v>0</v>
      </c>
      <c r="IR181" s="140" t="n">
        <v>0</v>
      </c>
      <c r="IS181" s="140" t="n">
        <v>0</v>
      </c>
      <c r="IT181" s="140" t="n">
        <v>0</v>
      </c>
      <c r="IU181" s="140" t="n">
        <v>0</v>
      </c>
      <c r="IV181" s="140" t="n">
        <v>0</v>
      </c>
      <c r="IW181" s="140" t="n">
        <v>0</v>
      </c>
      <c r="IX181" s="140" t="n">
        <v>0</v>
      </c>
      <c r="IY181" s="140" t="n">
        <v>0</v>
      </c>
      <c r="IZ181" s="140" t="n">
        <v>0</v>
      </c>
      <c r="JA181" s="140" t="n">
        <v>0</v>
      </c>
      <c r="JB181" s="140" t="n">
        <v>0</v>
      </c>
      <c r="JC181" s="140" t="n">
        <v>0</v>
      </c>
      <c r="JD181" s="140" t="n">
        <v>0</v>
      </c>
      <c r="JE181" s="140" t="n">
        <v>0</v>
      </c>
      <c r="JF181" s="140" t="n">
        <v>0</v>
      </c>
      <c r="JG181" s="140" t="n">
        <v>0</v>
      </c>
      <c r="JH181" s="140" t="n">
        <v>0</v>
      </c>
      <c r="JI181" s="140" t="n">
        <v>0</v>
      </c>
      <c r="JJ181" s="140" t="n">
        <v>0</v>
      </c>
      <c r="JK181" s="140" t="n">
        <v>0</v>
      </c>
      <c r="JL181" s="140" t="n">
        <v>0</v>
      </c>
      <c r="JM181" s="140" t="n">
        <v>0</v>
      </c>
      <c r="JN181" s="140" t="n">
        <v>0</v>
      </c>
      <c r="JO181" s="140" t="n">
        <v>0</v>
      </c>
      <c r="JP181" s="140" t="n">
        <v>0</v>
      </c>
    </row>
    <row r="182" customFormat="false" ht="30" hidden="false" customHeight="true" outlineLevel="0" collapsed="false">
      <c r="A182" s="76"/>
      <c r="B182" s="76"/>
      <c r="C182" s="76"/>
      <c r="D182" s="76" t="s">
        <v>210</v>
      </c>
      <c r="E182" s="76"/>
      <c r="F182" s="141"/>
      <c r="G182" s="141"/>
      <c r="H182" s="141"/>
      <c r="I182" s="141"/>
      <c r="J182" s="141"/>
      <c r="K182" s="141"/>
      <c r="L182" s="141"/>
      <c r="M182" s="141"/>
      <c r="N182" s="141"/>
      <c r="O182" s="141"/>
      <c r="P182" s="141"/>
      <c r="Q182" s="141"/>
      <c r="R182" s="141"/>
      <c r="S182" s="141"/>
      <c r="T182" s="141"/>
      <c r="U182" s="141"/>
      <c r="V182" s="141"/>
      <c r="W182" s="141"/>
      <c r="X182" s="141"/>
      <c r="Y182" s="141"/>
      <c r="Z182" s="141"/>
      <c r="AA182" s="141"/>
      <c r="AB182" s="141"/>
      <c r="AC182" s="141"/>
      <c r="AD182" s="141"/>
      <c r="AE182" s="141"/>
      <c r="AF182" s="141"/>
      <c r="AG182" s="141"/>
      <c r="AH182" s="141"/>
      <c r="AI182" s="141"/>
      <c r="AJ182" s="141"/>
      <c r="AK182" s="141"/>
      <c r="AL182" s="141"/>
      <c r="AM182" s="141"/>
      <c r="AN182" s="141"/>
      <c r="AO182" s="141"/>
      <c r="AP182" s="141"/>
      <c r="AQ182" s="141"/>
      <c r="AR182" s="141"/>
      <c r="AS182" s="141"/>
      <c r="AT182" s="141"/>
      <c r="AU182" s="141"/>
      <c r="AV182" s="141"/>
      <c r="AW182" s="141"/>
      <c r="AX182" s="141"/>
      <c r="AY182" s="141"/>
      <c r="AZ182" s="141"/>
      <c r="BA182" s="141"/>
      <c r="BB182" s="141"/>
      <c r="BC182" s="141"/>
      <c r="BD182" s="141"/>
      <c r="BE182" s="141"/>
      <c r="BF182" s="141"/>
      <c r="BG182" s="141"/>
      <c r="BH182" s="141"/>
      <c r="BI182" s="141"/>
      <c r="BJ182" s="141"/>
      <c r="BK182" s="141"/>
      <c r="BL182" s="141"/>
      <c r="BM182" s="141"/>
      <c r="BN182" s="141"/>
      <c r="BO182" s="141"/>
      <c r="BP182" s="141"/>
      <c r="BQ182" s="141"/>
      <c r="BR182" s="141"/>
      <c r="BS182" s="141"/>
      <c r="BT182" s="141"/>
      <c r="BU182" s="141"/>
      <c r="BV182" s="141"/>
      <c r="BW182" s="141"/>
      <c r="BX182" s="141"/>
      <c r="BY182" s="141"/>
      <c r="BZ182" s="141"/>
      <c r="CA182" s="141"/>
      <c r="CB182" s="141"/>
      <c r="CC182" s="141"/>
      <c r="CD182" s="141"/>
      <c r="CE182" s="141"/>
      <c r="CF182" s="141"/>
      <c r="CG182" s="141"/>
      <c r="CH182" s="141"/>
      <c r="CI182" s="141"/>
      <c r="CJ182" s="141"/>
      <c r="CK182" s="141"/>
      <c r="CL182" s="141"/>
      <c r="CM182" s="141"/>
      <c r="CN182" s="141"/>
      <c r="CO182" s="141"/>
      <c r="CP182" s="141"/>
      <c r="CQ182" s="141"/>
      <c r="CR182" s="141"/>
      <c r="CS182" s="141"/>
      <c r="CT182" s="141"/>
      <c r="CU182" s="141"/>
      <c r="CV182" s="141"/>
      <c r="CW182" s="141"/>
      <c r="CX182" s="141"/>
      <c r="CY182" s="141"/>
      <c r="CZ182" s="141"/>
      <c r="DA182" s="141"/>
      <c r="DB182" s="141"/>
      <c r="DC182" s="141"/>
      <c r="DD182" s="141"/>
      <c r="DE182" s="141"/>
      <c r="DF182" s="141"/>
      <c r="DG182" s="141"/>
      <c r="DH182" s="141"/>
      <c r="DI182" s="141"/>
      <c r="DJ182" s="141"/>
      <c r="DK182" s="141"/>
      <c r="DL182" s="141"/>
      <c r="DM182" s="141"/>
      <c r="DN182" s="141"/>
      <c r="DO182" s="141"/>
      <c r="DP182" s="141"/>
      <c r="DQ182" s="141"/>
      <c r="DR182" s="141"/>
      <c r="DS182" s="141"/>
      <c r="DT182" s="141"/>
      <c r="DU182" s="141"/>
      <c r="DV182" s="141"/>
      <c r="DW182" s="141"/>
      <c r="DX182" s="141"/>
      <c r="DY182" s="141"/>
      <c r="DZ182" s="141"/>
      <c r="EA182" s="141"/>
      <c r="EB182" s="141"/>
      <c r="EC182" s="141"/>
      <c r="ED182" s="141"/>
      <c r="EE182" s="141"/>
      <c r="EF182" s="141"/>
      <c r="EG182" s="141"/>
      <c r="EH182" s="0"/>
      <c r="EI182" s="109"/>
      <c r="EM182" s="140" t="n">
        <v>0</v>
      </c>
      <c r="EN182" s="140" t="n">
        <v>0</v>
      </c>
      <c r="EO182" s="140" t="n">
        <v>0</v>
      </c>
      <c r="EP182" s="140" t="n">
        <v>0</v>
      </c>
      <c r="EQ182" s="140" t="n">
        <v>0</v>
      </c>
      <c r="ER182" s="140" t="n">
        <v>0</v>
      </c>
      <c r="ES182" s="140" t="n">
        <v>0</v>
      </c>
      <c r="ET182" s="140" t="n">
        <v>0</v>
      </c>
      <c r="EU182" s="140" t="n">
        <v>0</v>
      </c>
      <c r="EV182" s="140" t="n">
        <v>0</v>
      </c>
      <c r="EW182" s="140" t="n">
        <v>0</v>
      </c>
      <c r="EX182" s="140" t="n">
        <v>0</v>
      </c>
      <c r="EY182" s="140" t="n">
        <v>0</v>
      </c>
      <c r="EZ182" s="140" t="n">
        <v>0</v>
      </c>
      <c r="FA182" s="140" t="n">
        <v>0</v>
      </c>
      <c r="FB182" s="140" t="n">
        <v>0</v>
      </c>
      <c r="FC182" s="140" t="n">
        <v>0</v>
      </c>
      <c r="FD182" s="140" t="n">
        <v>0</v>
      </c>
      <c r="FE182" s="140" t="n">
        <v>0</v>
      </c>
      <c r="FF182" s="140" t="n">
        <v>0</v>
      </c>
      <c r="FG182" s="140" t="n">
        <v>0</v>
      </c>
      <c r="FH182" s="140" t="n">
        <v>0</v>
      </c>
      <c r="FI182" s="140" t="n">
        <v>0</v>
      </c>
      <c r="FJ182" s="140" t="n">
        <v>0</v>
      </c>
      <c r="FK182" s="140" t="n">
        <v>0</v>
      </c>
      <c r="FL182" s="140" t="n">
        <v>0</v>
      </c>
      <c r="FM182" s="140" t="n">
        <v>0</v>
      </c>
      <c r="FN182" s="140" t="n">
        <v>0</v>
      </c>
      <c r="FO182" s="140" t="n">
        <v>0</v>
      </c>
      <c r="FP182" s="140" t="n">
        <v>0</v>
      </c>
      <c r="FQ182" s="140" t="n">
        <v>0</v>
      </c>
      <c r="FR182" s="140" t="n">
        <v>0</v>
      </c>
      <c r="FS182" s="140" t="n">
        <v>0</v>
      </c>
      <c r="FT182" s="140" t="n">
        <v>0</v>
      </c>
      <c r="FU182" s="140" t="n">
        <v>0</v>
      </c>
      <c r="FV182" s="140" t="n">
        <v>0</v>
      </c>
      <c r="FW182" s="140" t="n">
        <v>0</v>
      </c>
      <c r="FX182" s="140" t="n">
        <v>0</v>
      </c>
      <c r="FY182" s="140" t="n">
        <v>0</v>
      </c>
      <c r="FZ182" s="140" t="n">
        <v>0</v>
      </c>
      <c r="GA182" s="140" t="n">
        <v>0</v>
      </c>
      <c r="GB182" s="140" t="n">
        <v>0</v>
      </c>
      <c r="GC182" s="140" t="n">
        <v>0</v>
      </c>
      <c r="GD182" s="140" t="n">
        <v>0</v>
      </c>
      <c r="GE182" s="140" t="n">
        <v>0</v>
      </c>
      <c r="GF182" s="140" t="n">
        <v>0</v>
      </c>
      <c r="GG182" s="140" t="n">
        <v>0</v>
      </c>
      <c r="GH182" s="140" t="n">
        <v>0</v>
      </c>
      <c r="GI182" s="140" t="n">
        <v>0</v>
      </c>
      <c r="GJ182" s="140" t="n">
        <v>0</v>
      </c>
      <c r="GK182" s="140" t="n">
        <v>0</v>
      </c>
      <c r="GL182" s="140" t="n">
        <v>0</v>
      </c>
      <c r="GM182" s="140" t="n">
        <v>0</v>
      </c>
      <c r="GN182" s="140" t="n">
        <v>0</v>
      </c>
      <c r="GO182" s="140" t="n">
        <v>0</v>
      </c>
      <c r="GP182" s="140" t="n">
        <v>0</v>
      </c>
      <c r="GQ182" s="140" t="n">
        <v>0</v>
      </c>
      <c r="GR182" s="140" t="n">
        <v>0</v>
      </c>
      <c r="GS182" s="140" t="n">
        <v>0</v>
      </c>
      <c r="GT182" s="140" t="n">
        <v>0</v>
      </c>
      <c r="GU182" s="140" t="n">
        <v>0</v>
      </c>
      <c r="GV182" s="140" t="n">
        <v>0</v>
      </c>
      <c r="GW182" s="140" t="n">
        <v>0</v>
      </c>
      <c r="GX182" s="140" t="n">
        <v>0</v>
      </c>
      <c r="GY182" s="140" t="n">
        <v>0</v>
      </c>
      <c r="GZ182" s="140" t="n">
        <v>0</v>
      </c>
      <c r="HA182" s="140" t="n">
        <v>0</v>
      </c>
      <c r="HB182" s="140" t="n">
        <v>0</v>
      </c>
      <c r="HC182" s="140" t="n">
        <v>0</v>
      </c>
      <c r="HD182" s="140" t="n">
        <v>0</v>
      </c>
      <c r="HE182" s="140" t="n">
        <v>0</v>
      </c>
      <c r="HF182" s="140" t="n">
        <v>0</v>
      </c>
      <c r="HG182" s="140" t="n">
        <v>0</v>
      </c>
      <c r="HH182" s="140" t="n">
        <v>0</v>
      </c>
      <c r="HI182" s="140" t="n">
        <v>0</v>
      </c>
      <c r="HJ182" s="140" t="n">
        <v>0</v>
      </c>
      <c r="HK182" s="140" t="n">
        <v>0</v>
      </c>
      <c r="HL182" s="140" t="n">
        <v>0</v>
      </c>
      <c r="HM182" s="140" t="n">
        <v>0</v>
      </c>
      <c r="HN182" s="140" t="n">
        <v>0</v>
      </c>
      <c r="HO182" s="140" t="n">
        <v>0</v>
      </c>
      <c r="HP182" s="140" t="n">
        <v>0</v>
      </c>
      <c r="HQ182" s="140" t="n">
        <v>0</v>
      </c>
      <c r="HR182" s="140" t="n">
        <v>0</v>
      </c>
      <c r="HS182" s="140" t="n">
        <v>0</v>
      </c>
      <c r="HT182" s="140" t="n">
        <v>0</v>
      </c>
      <c r="HU182" s="140" t="n">
        <v>0</v>
      </c>
      <c r="HV182" s="140" t="n">
        <v>0</v>
      </c>
      <c r="HW182" s="140" t="n">
        <v>0</v>
      </c>
      <c r="HX182" s="140" t="n">
        <v>0</v>
      </c>
      <c r="HY182" s="140" t="n">
        <v>0</v>
      </c>
      <c r="HZ182" s="140" t="n">
        <v>0</v>
      </c>
      <c r="IA182" s="140" t="n">
        <v>0</v>
      </c>
      <c r="IB182" s="140" t="n">
        <v>0</v>
      </c>
      <c r="IC182" s="140" t="n">
        <v>0</v>
      </c>
      <c r="ID182" s="140" t="n">
        <v>0</v>
      </c>
      <c r="IE182" s="140" t="n">
        <v>0</v>
      </c>
      <c r="IF182" s="140" t="n">
        <v>0</v>
      </c>
      <c r="IG182" s="140" t="n">
        <v>0</v>
      </c>
      <c r="IH182" s="140" t="n">
        <v>0</v>
      </c>
      <c r="II182" s="140" t="n">
        <v>0</v>
      </c>
      <c r="IJ182" s="140" t="n">
        <v>0</v>
      </c>
      <c r="IK182" s="140" t="n">
        <v>0</v>
      </c>
      <c r="IL182" s="140" t="n">
        <v>0</v>
      </c>
      <c r="IM182" s="140" t="n">
        <v>0</v>
      </c>
      <c r="IN182" s="140" t="n">
        <v>0</v>
      </c>
      <c r="IO182" s="140" t="n">
        <v>0</v>
      </c>
      <c r="IP182" s="140" t="n">
        <v>0</v>
      </c>
      <c r="IQ182" s="140" t="n">
        <v>0</v>
      </c>
      <c r="IR182" s="140" t="n">
        <v>0</v>
      </c>
      <c r="IS182" s="140" t="n">
        <v>0</v>
      </c>
      <c r="IT182" s="140" t="n">
        <v>0</v>
      </c>
      <c r="IU182" s="140" t="n">
        <v>0</v>
      </c>
      <c r="IV182" s="140" t="n">
        <v>0</v>
      </c>
      <c r="IW182" s="140" t="n">
        <v>0</v>
      </c>
      <c r="IX182" s="140" t="n">
        <v>0</v>
      </c>
      <c r="IY182" s="140" t="n">
        <v>0</v>
      </c>
      <c r="IZ182" s="140" t="n">
        <v>0</v>
      </c>
      <c r="JA182" s="140" t="n">
        <v>0</v>
      </c>
      <c r="JB182" s="140" t="n">
        <v>0</v>
      </c>
      <c r="JC182" s="140" t="n">
        <v>0</v>
      </c>
      <c r="JD182" s="140" t="n">
        <v>0</v>
      </c>
      <c r="JE182" s="140" t="n">
        <v>0</v>
      </c>
      <c r="JF182" s="140" t="n">
        <v>0</v>
      </c>
      <c r="JG182" s="140" t="n">
        <v>0</v>
      </c>
      <c r="JH182" s="140" t="n">
        <v>0</v>
      </c>
      <c r="JI182" s="140" t="n">
        <v>0</v>
      </c>
      <c r="JJ182" s="140" t="n">
        <v>0</v>
      </c>
      <c r="JK182" s="140" t="n">
        <v>0</v>
      </c>
      <c r="JL182" s="140" t="n">
        <v>0</v>
      </c>
      <c r="JM182" s="140" t="n">
        <v>0</v>
      </c>
      <c r="JN182" s="140" t="n">
        <v>0</v>
      </c>
      <c r="JO182" s="140" t="n">
        <v>0</v>
      </c>
      <c r="JP182" s="140" t="n">
        <v>0</v>
      </c>
    </row>
    <row r="183" customFormat="false" ht="14.9" hidden="false" customHeight="false" outlineLevel="0" collapsed="false">
      <c r="A183" s="76"/>
      <c r="B183" s="76"/>
      <c r="C183" s="76"/>
      <c r="D183" s="76"/>
      <c r="E183" s="76" t="s">
        <v>211</v>
      </c>
      <c r="F183" s="141" t="n">
        <v>0</v>
      </c>
      <c r="G183" s="141" t="n">
        <v>500</v>
      </c>
      <c r="H183" s="141" t="n">
        <v>0</v>
      </c>
      <c r="I183" s="141" t="n">
        <v>0</v>
      </c>
      <c r="J183" s="141" t="n">
        <v>0</v>
      </c>
      <c r="K183" s="141" t="n">
        <v>711.5652</v>
      </c>
      <c r="L183" s="141" t="n">
        <v>0</v>
      </c>
      <c r="M183" s="141" t="n">
        <v>0</v>
      </c>
      <c r="N183" s="141" t="n">
        <v>600</v>
      </c>
      <c r="O183" s="141" t="n">
        <v>2472</v>
      </c>
      <c r="P183" s="141" t="n">
        <v>0</v>
      </c>
      <c r="Q183" s="141" t="n">
        <v>0</v>
      </c>
      <c r="R183" s="141" t="n">
        <v>0</v>
      </c>
      <c r="S183" s="141" t="n">
        <v>0</v>
      </c>
      <c r="T183" s="141"/>
      <c r="U183" s="141" t="n">
        <v>0</v>
      </c>
      <c r="V183" s="141"/>
      <c r="W183" s="141" t="n">
        <v>312.8625</v>
      </c>
      <c r="X183" s="141"/>
      <c r="Y183" s="141" t="n">
        <v>0</v>
      </c>
      <c r="Z183" s="141" t="n">
        <v>0</v>
      </c>
      <c r="AA183" s="141" t="n">
        <v>0</v>
      </c>
      <c r="AB183" s="141" t="n">
        <v>0</v>
      </c>
      <c r="AC183" s="141" t="n">
        <v>0</v>
      </c>
      <c r="AD183" s="141" t="n">
        <v>0</v>
      </c>
      <c r="AE183" s="141" t="n">
        <v>0</v>
      </c>
      <c r="AF183" s="141" t="n">
        <v>0</v>
      </c>
      <c r="AG183" s="141" t="n">
        <v>0</v>
      </c>
      <c r="AH183" s="141" t="n">
        <v>0</v>
      </c>
      <c r="AI183" s="141" t="n">
        <v>0</v>
      </c>
      <c r="AJ183" s="141" t="n">
        <v>0</v>
      </c>
      <c r="AK183" s="141" t="n">
        <v>0</v>
      </c>
      <c r="AL183" s="141" t="n">
        <v>0</v>
      </c>
      <c r="AM183" s="141" t="n">
        <v>0</v>
      </c>
      <c r="AN183" s="141" t="n">
        <v>0</v>
      </c>
      <c r="AO183" s="141" t="n">
        <v>0</v>
      </c>
      <c r="AP183" s="141" t="n">
        <v>602.55</v>
      </c>
      <c r="AQ183" s="141" t="n">
        <v>0</v>
      </c>
      <c r="AR183" s="141" t="n">
        <v>0</v>
      </c>
      <c r="AS183" s="141" t="n">
        <v>0</v>
      </c>
      <c r="AT183" s="141" t="n">
        <v>0</v>
      </c>
      <c r="AU183" s="141" t="n">
        <v>0</v>
      </c>
      <c r="AV183" s="141" t="n">
        <v>0</v>
      </c>
      <c r="AW183" s="141" t="n">
        <v>0</v>
      </c>
      <c r="AX183" s="141" t="n">
        <v>0</v>
      </c>
      <c r="AY183" s="141" t="n">
        <v>0</v>
      </c>
      <c r="AZ183" s="141" t="n">
        <v>0</v>
      </c>
      <c r="BA183" s="141" t="n">
        <v>0</v>
      </c>
      <c r="BB183" s="141" t="n">
        <v>0</v>
      </c>
      <c r="BC183" s="141" t="n">
        <v>0</v>
      </c>
      <c r="BD183" s="141" t="n">
        <v>0</v>
      </c>
      <c r="BE183" s="141" t="n">
        <v>0</v>
      </c>
      <c r="BF183" s="141" t="n">
        <v>803.4</v>
      </c>
      <c r="BG183" s="141" t="n">
        <v>0</v>
      </c>
      <c r="BH183" s="141" t="n">
        <v>0</v>
      </c>
      <c r="BI183" s="141" t="n">
        <v>0</v>
      </c>
      <c r="BJ183" s="141" t="n">
        <v>0</v>
      </c>
      <c r="BK183" s="141" t="n">
        <v>0</v>
      </c>
      <c r="BL183" s="141" t="n">
        <v>0</v>
      </c>
      <c r="BM183" s="141" t="n">
        <v>0</v>
      </c>
      <c r="BN183" s="141" t="n">
        <v>0</v>
      </c>
      <c r="BO183" s="141" t="n">
        <v>676.0508</v>
      </c>
      <c r="BP183" s="141" t="n">
        <v>512.4147</v>
      </c>
      <c r="BQ183" s="141" t="n">
        <v>0</v>
      </c>
      <c r="BR183" s="141" t="n">
        <v>0</v>
      </c>
      <c r="BS183" s="141" t="n">
        <v>0</v>
      </c>
      <c r="BT183" s="141" t="n">
        <v>0</v>
      </c>
      <c r="BU183" s="141" t="n">
        <v>0</v>
      </c>
      <c r="BV183" s="141" t="n">
        <v>0</v>
      </c>
      <c r="BW183" s="141" t="n">
        <v>0</v>
      </c>
      <c r="BX183" s="141" t="n">
        <v>0</v>
      </c>
      <c r="BY183" s="141" t="n">
        <v>0</v>
      </c>
      <c r="BZ183" s="141" t="n">
        <v>0</v>
      </c>
      <c r="CA183" s="141" t="n">
        <v>311.3484</v>
      </c>
      <c r="CB183" s="141" t="n">
        <v>0</v>
      </c>
      <c r="CC183" s="141" t="n">
        <v>0</v>
      </c>
      <c r="CD183" s="141" t="n">
        <v>0</v>
      </c>
      <c r="CE183" s="141" t="n">
        <v>1490.0392</v>
      </c>
      <c r="CF183" s="141" t="n">
        <v>0</v>
      </c>
      <c r="CG183" s="141" t="n">
        <v>0</v>
      </c>
      <c r="CH183" s="141" t="n">
        <v>0</v>
      </c>
      <c r="CI183" s="141" t="n">
        <v>716.88</v>
      </c>
      <c r="CJ183" s="141" t="n">
        <v>592.4869</v>
      </c>
      <c r="CK183" s="141" t="n">
        <v>0</v>
      </c>
      <c r="CL183" s="141"/>
      <c r="CM183" s="141" t="n">
        <v>0</v>
      </c>
      <c r="CN183" s="141" t="n">
        <v>0</v>
      </c>
      <c r="CO183" s="141" t="n">
        <v>0</v>
      </c>
      <c r="CP183" s="141" t="n">
        <v>0</v>
      </c>
      <c r="CQ183" s="141" t="n">
        <v>0</v>
      </c>
      <c r="CR183" s="141" t="n">
        <v>0</v>
      </c>
      <c r="CS183" s="141" t="n">
        <v>500</v>
      </c>
      <c r="CT183" s="141" t="n">
        <v>0</v>
      </c>
      <c r="CU183" s="141" t="n">
        <v>837.67</v>
      </c>
      <c r="CV183" s="141" t="n">
        <v>0</v>
      </c>
      <c r="CW183" s="141" t="n">
        <v>0</v>
      </c>
      <c r="CX183" s="141" t="n">
        <v>0</v>
      </c>
      <c r="CY183" s="141" t="n">
        <v>0</v>
      </c>
      <c r="CZ183" s="141" t="n">
        <v>0</v>
      </c>
      <c r="DA183" s="141" t="n">
        <v>916.4528</v>
      </c>
      <c r="DB183" s="141" t="n">
        <v>0</v>
      </c>
      <c r="DC183" s="141" t="n">
        <v>0</v>
      </c>
      <c r="DD183" s="141" t="n">
        <v>0</v>
      </c>
      <c r="DE183" s="141" t="n">
        <v>0</v>
      </c>
      <c r="DF183" s="141" t="n">
        <v>0</v>
      </c>
      <c r="DG183" s="141" t="n">
        <v>0</v>
      </c>
      <c r="DH183" s="141" t="n">
        <v>0</v>
      </c>
      <c r="DI183" s="141" t="n">
        <v>0</v>
      </c>
      <c r="DJ183" s="141" t="n">
        <v>0</v>
      </c>
      <c r="DK183" s="141" t="n">
        <v>0</v>
      </c>
      <c r="DL183" s="141" t="n">
        <v>0</v>
      </c>
      <c r="DM183" s="141" t="n">
        <v>0</v>
      </c>
      <c r="DN183" s="141" t="n">
        <v>0</v>
      </c>
      <c r="DO183" s="141" t="n">
        <v>0</v>
      </c>
      <c r="DP183" s="141"/>
      <c r="DQ183" s="141" t="n">
        <v>0</v>
      </c>
      <c r="DR183" s="141" t="n">
        <v>0</v>
      </c>
      <c r="DS183" s="141" t="n">
        <v>0</v>
      </c>
      <c r="DT183" s="141" t="n">
        <v>0</v>
      </c>
      <c r="DU183" s="141" t="n">
        <v>0</v>
      </c>
      <c r="DV183" s="141" t="n">
        <v>0</v>
      </c>
      <c r="DW183" s="141"/>
      <c r="DX183" s="141" t="n">
        <v>1050.6</v>
      </c>
      <c r="DY183" s="141" t="n">
        <v>0</v>
      </c>
      <c r="DZ183" s="141" t="n">
        <v>0</v>
      </c>
      <c r="EA183" s="141" t="n">
        <v>900.7247</v>
      </c>
      <c r="EB183" s="141" t="n">
        <v>542.604</v>
      </c>
      <c r="EC183" s="141" t="n">
        <v>0</v>
      </c>
      <c r="ED183" s="141" t="n">
        <v>0</v>
      </c>
      <c r="EE183" s="141" t="n">
        <v>0</v>
      </c>
      <c r="EF183" s="141" t="n">
        <v>309</v>
      </c>
      <c r="EG183" s="141" t="n">
        <v>0</v>
      </c>
      <c r="EH183" s="0"/>
      <c r="EI183" s="109" t="n">
        <f aca="false">ROUND(SUM(F183:EG183),5)</f>
        <v>15358.6492</v>
      </c>
      <c r="EM183" s="140" t="n">
        <v>0</v>
      </c>
      <c r="EN183" s="140" t="n">
        <v>0</v>
      </c>
      <c r="EO183" s="140" t="n">
        <v>0</v>
      </c>
      <c r="EP183" s="140" t="n">
        <v>0</v>
      </c>
      <c r="EQ183" s="140" t="n">
        <v>0</v>
      </c>
      <c r="ER183" s="140" t="n">
        <v>0</v>
      </c>
      <c r="ES183" s="140" t="n">
        <v>0</v>
      </c>
      <c r="ET183" s="140" t="n">
        <v>0</v>
      </c>
      <c r="EU183" s="140" t="n">
        <v>0</v>
      </c>
      <c r="EV183" s="140" t="n">
        <v>0</v>
      </c>
      <c r="EW183" s="140" t="n">
        <v>0</v>
      </c>
      <c r="EX183" s="140" t="n">
        <v>0</v>
      </c>
      <c r="EY183" s="140" t="n">
        <v>0</v>
      </c>
      <c r="EZ183" s="140" t="n">
        <v>0</v>
      </c>
      <c r="FA183" s="140" t="n">
        <v>0</v>
      </c>
      <c r="FB183" s="140" t="n">
        <v>0</v>
      </c>
      <c r="FC183" s="140" t="n">
        <v>0</v>
      </c>
      <c r="FD183" s="140" t="n">
        <v>0</v>
      </c>
      <c r="FE183" s="140" t="n">
        <v>0</v>
      </c>
      <c r="FF183" s="140" t="n">
        <v>0</v>
      </c>
      <c r="FG183" s="140" t="n">
        <v>0</v>
      </c>
      <c r="FH183" s="140" t="n">
        <v>0</v>
      </c>
      <c r="FI183" s="140" t="n">
        <v>0</v>
      </c>
      <c r="FJ183" s="140" t="n">
        <v>0</v>
      </c>
      <c r="FK183" s="140" t="n">
        <v>0</v>
      </c>
      <c r="FL183" s="140" t="n">
        <v>0</v>
      </c>
      <c r="FM183" s="140" t="n">
        <v>0</v>
      </c>
      <c r="FN183" s="140" t="n">
        <v>0</v>
      </c>
      <c r="FO183" s="140" t="n">
        <v>0</v>
      </c>
      <c r="FP183" s="140" t="n">
        <v>0</v>
      </c>
      <c r="FQ183" s="140" t="n">
        <v>0</v>
      </c>
      <c r="FR183" s="140" t="n">
        <v>0</v>
      </c>
      <c r="FS183" s="140" t="n">
        <v>0</v>
      </c>
      <c r="FT183" s="140" t="n">
        <v>0</v>
      </c>
      <c r="FU183" s="140" t="n">
        <v>0</v>
      </c>
      <c r="FV183" s="140" t="n">
        <v>0</v>
      </c>
      <c r="FW183" s="140" t="n">
        <v>0</v>
      </c>
      <c r="FX183" s="140" t="n">
        <v>0</v>
      </c>
      <c r="FY183" s="140" t="n">
        <v>0</v>
      </c>
      <c r="FZ183" s="140" t="n">
        <v>0</v>
      </c>
      <c r="GA183" s="140" t="n">
        <v>0</v>
      </c>
      <c r="GB183" s="140" t="n">
        <v>0</v>
      </c>
      <c r="GC183" s="140" t="n">
        <v>0</v>
      </c>
      <c r="GD183" s="140" t="n">
        <v>0</v>
      </c>
      <c r="GE183" s="140" t="n">
        <v>0</v>
      </c>
      <c r="GF183" s="140" t="n">
        <v>0</v>
      </c>
      <c r="GG183" s="140" t="n">
        <v>0</v>
      </c>
      <c r="GH183" s="140" t="n">
        <v>0</v>
      </c>
      <c r="GI183" s="140" t="n">
        <v>0</v>
      </c>
      <c r="GJ183" s="140" t="n">
        <v>0</v>
      </c>
      <c r="GK183" s="140" t="n">
        <v>0</v>
      </c>
      <c r="GL183" s="140" t="n">
        <v>0</v>
      </c>
      <c r="GM183" s="140" t="n">
        <v>0</v>
      </c>
      <c r="GN183" s="140" t="n">
        <v>0</v>
      </c>
      <c r="GO183" s="140" t="n">
        <v>0</v>
      </c>
      <c r="GP183" s="140" t="n">
        <v>0</v>
      </c>
      <c r="GQ183" s="140" t="n">
        <v>0</v>
      </c>
      <c r="GR183" s="140" t="n">
        <v>0</v>
      </c>
      <c r="GS183" s="140" t="n">
        <v>0</v>
      </c>
      <c r="GT183" s="140" t="n">
        <v>0</v>
      </c>
      <c r="GU183" s="140" t="n">
        <v>0</v>
      </c>
      <c r="GV183" s="140" t="n">
        <v>0</v>
      </c>
      <c r="GW183" s="140" t="n">
        <v>0</v>
      </c>
      <c r="GX183" s="140" t="n">
        <v>0</v>
      </c>
      <c r="GY183" s="140" t="n">
        <v>0</v>
      </c>
      <c r="GZ183" s="140" t="n">
        <v>0</v>
      </c>
      <c r="HA183" s="140" t="n">
        <v>0</v>
      </c>
      <c r="HB183" s="140" t="n">
        <v>0</v>
      </c>
      <c r="HC183" s="140" t="n">
        <v>0</v>
      </c>
      <c r="HD183" s="140" t="n">
        <v>0</v>
      </c>
      <c r="HE183" s="140" t="n">
        <v>0</v>
      </c>
      <c r="HF183" s="140" t="n">
        <v>0</v>
      </c>
      <c r="HG183" s="140" t="n">
        <v>0</v>
      </c>
      <c r="HH183" s="140" t="n">
        <v>0</v>
      </c>
      <c r="HI183" s="140" t="n">
        <v>0</v>
      </c>
      <c r="HJ183" s="140" t="n">
        <v>0</v>
      </c>
      <c r="HK183" s="140" t="n">
        <v>0</v>
      </c>
      <c r="HL183" s="140" t="n">
        <v>0</v>
      </c>
      <c r="HM183" s="140" t="n">
        <v>0</v>
      </c>
      <c r="HN183" s="140" t="n">
        <v>0</v>
      </c>
      <c r="HO183" s="140" t="n">
        <v>0</v>
      </c>
      <c r="HP183" s="140" t="n">
        <v>0</v>
      </c>
      <c r="HQ183" s="140" t="n">
        <v>0</v>
      </c>
      <c r="HR183" s="140" t="n">
        <v>0</v>
      </c>
      <c r="HS183" s="140" t="n">
        <v>0</v>
      </c>
      <c r="HT183" s="140" t="n">
        <v>0</v>
      </c>
      <c r="HU183" s="140" t="n">
        <v>0</v>
      </c>
      <c r="HV183" s="140" t="n">
        <v>0</v>
      </c>
      <c r="HW183" s="140" t="n">
        <v>0</v>
      </c>
      <c r="HX183" s="140" t="n">
        <v>0</v>
      </c>
      <c r="HY183" s="140" t="n">
        <v>0</v>
      </c>
      <c r="HZ183" s="140" t="n">
        <v>0</v>
      </c>
      <c r="IA183" s="140" t="n">
        <v>0</v>
      </c>
      <c r="IB183" s="140" t="n">
        <v>0</v>
      </c>
      <c r="IC183" s="140" t="n">
        <v>0</v>
      </c>
      <c r="ID183" s="140" t="n">
        <v>0</v>
      </c>
      <c r="IE183" s="140" t="n">
        <v>0</v>
      </c>
      <c r="IF183" s="140" t="n">
        <v>0</v>
      </c>
      <c r="IG183" s="140" t="n">
        <v>0</v>
      </c>
      <c r="IH183" s="140" t="n">
        <v>0</v>
      </c>
      <c r="II183" s="140" t="n">
        <v>0</v>
      </c>
      <c r="IJ183" s="140" t="n">
        <v>0</v>
      </c>
      <c r="IK183" s="140" t="n">
        <v>0</v>
      </c>
      <c r="IL183" s="140" t="n">
        <v>0</v>
      </c>
      <c r="IM183" s="140" t="n">
        <v>0</v>
      </c>
      <c r="IN183" s="140" t="n">
        <v>0</v>
      </c>
      <c r="IO183" s="140" t="n">
        <v>0</v>
      </c>
      <c r="IP183" s="140" t="n">
        <v>0</v>
      </c>
      <c r="IQ183" s="140" t="n">
        <v>0</v>
      </c>
      <c r="IR183" s="140" t="n">
        <v>0</v>
      </c>
      <c r="IS183" s="140" t="n">
        <v>0</v>
      </c>
      <c r="IT183" s="140" t="n">
        <v>0</v>
      </c>
      <c r="IU183" s="140" t="n">
        <v>0</v>
      </c>
      <c r="IV183" s="140" t="n">
        <v>0</v>
      </c>
      <c r="IW183" s="140" t="n">
        <v>0</v>
      </c>
      <c r="IX183" s="140" t="n">
        <v>0</v>
      </c>
      <c r="IY183" s="140" t="n">
        <v>0</v>
      </c>
      <c r="IZ183" s="140" t="n">
        <v>0</v>
      </c>
      <c r="JA183" s="140" t="n">
        <v>0</v>
      </c>
      <c r="JB183" s="140" t="n">
        <v>0</v>
      </c>
      <c r="JC183" s="140" t="n">
        <v>0</v>
      </c>
      <c r="JD183" s="140" t="n">
        <v>0</v>
      </c>
      <c r="JE183" s="140" t="n">
        <v>0</v>
      </c>
      <c r="JF183" s="140" t="n">
        <v>0</v>
      </c>
      <c r="JG183" s="140" t="n">
        <v>0</v>
      </c>
      <c r="JH183" s="140" t="n">
        <v>0</v>
      </c>
      <c r="JI183" s="140" t="n">
        <v>0</v>
      </c>
      <c r="JJ183" s="140" t="n">
        <v>0</v>
      </c>
      <c r="JK183" s="140" t="n">
        <v>0</v>
      </c>
      <c r="JL183" s="140" t="n">
        <v>0</v>
      </c>
      <c r="JM183" s="140" t="n">
        <v>0</v>
      </c>
      <c r="JN183" s="140" t="n">
        <v>0</v>
      </c>
      <c r="JO183" s="140" t="n">
        <v>0</v>
      </c>
      <c r="JP183" s="140" t="n">
        <v>0</v>
      </c>
    </row>
    <row r="184" customFormat="false" ht="14.9" hidden="false" customHeight="false" outlineLevel="0" collapsed="false">
      <c r="A184" s="76"/>
      <c r="B184" s="76"/>
      <c r="C184" s="76"/>
      <c r="D184" s="76"/>
      <c r="E184" s="76" t="s">
        <v>212</v>
      </c>
      <c r="F184" s="141" t="n">
        <v>0</v>
      </c>
      <c r="G184" s="141" t="n">
        <v>1455.2664</v>
      </c>
      <c r="H184" s="141" t="n">
        <v>4484.9805</v>
      </c>
      <c r="I184" s="141" t="n">
        <v>0</v>
      </c>
      <c r="J184" s="141" t="n">
        <v>2328.0884</v>
      </c>
      <c r="K184" s="141" t="n">
        <v>3398.5777</v>
      </c>
      <c r="L184" s="141" t="n">
        <v>0</v>
      </c>
      <c r="M184" s="141" t="n">
        <v>0</v>
      </c>
      <c r="N184" s="141" t="n">
        <v>913.6306</v>
      </c>
      <c r="O184" s="141" t="n">
        <v>2472</v>
      </c>
      <c r="P184" s="141" t="n">
        <v>0</v>
      </c>
      <c r="Q184" s="141" t="n">
        <v>135.9806</v>
      </c>
      <c r="R184" s="141" t="n">
        <v>0</v>
      </c>
      <c r="S184" s="141" t="n">
        <v>0</v>
      </c>
      <c r="T184" s="141"/>
      <c r="U184" s="141" t="n">
        <v>1392.8896</v>
      </c>
      <c r="V184" s="141"/>
      <c r="W184" s="141" t="n">
        <v>1528.211</v>
      </c>
      <c r="X184" s="141"/>
      <c r="Y184" s="141" t="n">
        <v>0</v>
      </c>
      <c r="Z184" s="141" t="n">
        <v>0</v>
      </c>
      <c r="AA184" s="141" t="n">
        <v>1424.7372</v>
      </c>
      <c r="AB184" s="141" t="n">
        <v>0</v>
      </c>
      <c r="AC184" s="141" t="n">
        <v>0</v>
      </c>
      <c r="AD184" s="141" t="n">
        <v>855.6828</v>
      </c>
      <c r="AE184" s="141" t="n">
        <v>0</v>
      </c>
      <c r="AF184" s="141" t="n">
        <v>2100</v>
      </c>
      <c r="AG184" s="141" t="n">
        <v>0</v>
      </c>
      <c r="AH184" s="141" t="n">
        <v>0</v>
      </c>
      <c r="AI184" s="141" t="n">
        <v>0</v>
      </c>
      <c r="AJ184" s="141" t="n">
        <v>247.2</v>
      </c>
      <c r="AK184" s="141" t="n">
        <v>0</v>
      </c>
      <c r="AL184" s="141" t="n">
        <v>0</v>
      </c>
      <c r="AM184" s="141" t="n">
        <v>1697.8314</v>
      </c>
      <c r="AN184" s="141" t="n">
        <v>0</v>
      </c>
      <c r="AO184" s="141" t="n">
        <v>0</v>
      </c>
      <c r="AP184" s="141" t="n">
        <v>947.9296</v>
      </c>
      <c r="AQ184" s="141" t="n">
        <v>0</v>
      </c>
      <c r="AR184" s="141" t="n">
        <v>0</v>
      </c>
      <c r="AS184" s="141" t="n">
        <v>0</v>
      </c>
      <c r="AT184" s="141" t="n">
        <v>0</v>
      </c>
      <c r="AU184" s="141" t="n">
        <v>0</v>
      </c>
      <c r="AV184" s="141" t="n">
        <v>1872.6945</v>
      </c>
      <c r="AW184" s="141" t="n">
        <v>0</v>
      </c>
      <c r="AX184" s="141" t="n">
        <v>885.6558</v>
      </c>
      <c r="AY184" s="141" t="n">
        <v>0</v>
      </c>
      <c r="AZ184" s="141" t="n">
        <v>0</v>
      </c>
      <c r="BA184" s="141" t="n">
        <v>0</v>
      </c>
      <c r="BB184" s="141" t="n">
        <v>6157.3812</v>
      </c>
      <c r="BC184" s="141" t="n">
        <v>0</v>
      </c>
      <c r="BD184" s="141" t="n">
        <v>0</v>
      </c>
      <c r="BE184" s="141" t="n">
        <v>0</v>
      </c>
      <c r="BF184" s="141" t="n">
        <v>1144.3712</v>
      </c>
      <c r="BG184" s="141" t="n">
        <v>1040.6193</v>
      </c>
      <c r="BH184" s="141" t="n">
        <v>0</v>
      </c>
      <c r="BI184" s="141" t="n">
        <v>0</v>
      </c>
      <c r="BJ184" s="141" t="n">
        <v>725.326</v>
      </c>
      <c r="BK184" s="141" t="n">
        <v>0</v>
      </c>
      <c r="BL184" s="141" t="n">
        <v>0</v>
      </c>
      <c r="BM184" s="141" t="n">
        <v>0</v>
      </c>
      <c r="BN184" s="141" t="n">
        <v>1518.1994</v>
      </c>
      <c r="BO184" s="141" t="n">
        <v>193.6091</v>
      </c>
      <c r="BP184" s="141" t="n">
        <v>2866.7166</v>
      </c>
      <c r="BQ184" s="141" t="n">
        <v>0</v>
      </c>
      <c r="BR184" s="141" t="n">
        <v>886.8403</v>
      </c>
      <c r="BS184" s="141" t="n">
        <v>0</v>
      </c>
      <c r="BT184" s="141" t="n">
        <v>1207.2733</v>
      </c>
      <c r="BU184" s="141" t="n">
        <v>0</v>
      </c>
      <c r="BV184" s="141" t="n">
        <v>0</v>
      </c>
      <c r="BW184" s="141" t="n">
        <v>1426.7354</v>
      </c>
      <c r="BX184" s="141" t="n">
        <v>0</v>
      </c>
      <c r="BY184" s="141" t="n">
        <v>0</v>
      </c>
      <c r="BZ184" s="141" t="n">
        <v>0</v>
      </c>
      <c r="CA184" s="141" t="n">
        <v>1816.302</v>
      </c>
      <c r="CB184" s="141" t="n">
        <v>0</v>
      </c>
      <c r="CC184" s="141" t="n">
        <v>1374.0818</v>
      </c>
      <c r="CD184" s="141" t="n">
        <v>0</v>
      </c>
      <c r="CE184" s="141" t="n">
        <v>1832.0507</v>
      </c>
      <c r="CF184" s="141" t="n">
        <v>0</v>
      </c>
      <c r="CG184" s="141" t="n">
        <v>2527.4758</v>
      </c>
      <c r="CH184" s="141" t="n">
        <v>0</v>
      </c>
      <c r="CI184" s="141" t="n">
        <v>1312.0243</v>
      </c>
      <c r="CJ184" s="141" t="n">
        <v>5160.3618</v>
      </c>
      <c r="CK184" s="141" t="n">
        <v>2103.0746</v>
      </c>
      <c r="CL184" s="141"/>
      <c r="CM184" s="141" t="n">
        <v>0</v>
      </c>
      <c r="CN184" s="141" t="n">
        <v>0</v>
      </c>
      <c r="CO184" s="141" t="n">
        <v>0</v>
      </c>
      <c r="CP184" s="141" t="n">
        <v>1071.9931</v>
      </c>
      <c r="CQ184" s="141" t="n">
        <v>0</v>
      </c>
      <c r="CR184" s="141" t="n">
        <v>0</v>
      </c>
      <c r="CS184" s="141" t="n">
        <v>795.2424</v>
      </c>
      <c r="CT184" s="141" t="n">
        <v>0</v>
      </c>
      <c r="CU184" s="141" t="n">
        <v>2655.752</v>
      </c>
      <c r="CV184" s="141" t="n">
        <v>0</v>
      </c>
      <c r="CW184" s="141" t="n">
        <v>0</v>
      </c>
      <c r="CX184" s="141" t="n">
        <v>0</v>
      </c>
      <c r="CY184" s="141" t="n">
        <v>0</v>
      </c>
      <c r="CZ184" s="141" t="n">
        <v>1E-008</v>
      </c>
      <c r="DA184" s="141" t="n">
        <v>3604.1245</v>
      </c>
      <c r="DB184" s="141" t="n">
        <v>0</v>
      </c>
      <c r="DC184" s="141" t="n">
        <v>820.2508</v>
      </c>
      <c r="DD184" s="141" t="n">
        <v>0</v>
      </c>
      <c r="DE184" s="141" t="n">
        <v>0</v>
      </c>
      <c r="DF184" s="141" t="n">
        <v>0</v>
      </c>
      <c r="DG184" s="141" t="n">
        <v>1565.4661</v>
      </c>
      <c r="DH184" s="141" t="n">
        <v>0</v>
      </c>
      <c r="DI184" s="141" t="n">
        <v>0</v>
      </c>
      <c r="DJ184" s="141" t="n">
        <v>0</v>
      </c>
      <c r="DK184" s="141" t="n">
        <v>0</v>
      </c>
      <c r="DL184" s="141" t="n">
        <v>0</v>
      </c>
      <c r="DM184" s="141" t="n">
        <v>0</v>
      </c>
      <c r="DN184" s="141" t="n">
        <v>0</v>
      </c>
      <c r="DO184" s="141" t="n">
        <v>0</v>
      </c>
      <c r="DP184" s="141"/>
      <c r="DQ184" s="141" t="n">
        <v>0</v>
      </c>
      <c r="DR184" s="141" t="n">
        <v>0</v>
      </c>
      <c r="DS184" s="141" t="n">
        <v>0</v>
      </c>
      <c r="DT184" s="141" t="n">
        <v>0</v>
      </c>
      <c r="DU184" s="141" t="n">
        <v>0</v>
      </c>
      <c r="DV184" s="141" t="n">
        <v>0</v>
      </c>
      <c r="DW184" s="141"/>
      <c r="DX184" s="141" t="n">
        <v>1325.5173</v>
      </c>
      <c r="DY184" s="141" t="n">
        <v>0</v>
      </c>
      <c r="DZ184" s="141" t="n">
        <v>0</v>
      </c>
      <c r="EA184" s="141" t="n">
        <v>7678.4131</v>
      </c>
      <c r="EB184" s="141" t="n">
        <v>1884.9927</v>
      </c>
      <c r="EC184" s="141" t="n">
        <v>0</v>
      </c>
      <c r="ED184" s="141" t="n">
        <v>1622.5693</v>
      </c>
      <c r="EE184" s="141" t="n">
        <v>0</v>
      </c>
      <c r="EF184" s="141" t="n">
        <v>1073.9707</v>
      </c>
      <c r="EG184" s="141" t="n">
        <v>2400</v>
      </c>
      <c r="EH184" s="0"/>
      <c r="EI184" s="109" t="n">
        <f aca="false">ROUND(SUM(F184:EG184),5)</f>
        <v>87932.0909</v>
      </c>
      <c r="EM184" s="140" t="n">
        <v>0</v>
      </c>
      <c r="EN184" s="140" t="n">
        <v>0</v>
      </c>
      <c r="EO184" s="140" t="n">
        <v>0</v>
      </c>
      <c r="EP184" s="140" t="n">
        <v>0</v>
      </c>
      <c r="EQ184" s="140" t="n">
        <v>0</v>
      </c>
      <c r="ER184" s="140" t="n">
        <v>0</v>
      </c>
      <c r="ES184" s="140" t="n">
        <v>0</v>
      </c>
      <c r="ET184" s="140" t="n">
        <v>0</v>
      </c>
      <c r="EU184" s="140" t="n">
        <v>0</v>
      </c>
      <c r="EV184" s="140" t="n">
        <v>0</v>
      </c>
      <c r="EW184" s="140" t="n">
        <v>0</v>
      </c>
      <c r="EX184" s="140" t="n">
        <v>0</v>
      </c>
      <c r="EY184" s="140" t="n">
        <v>0</v>
      </c>
      <c r="EZ184" s="140" t="n">
        <v>0</v>
      </c>
      <c r="FA184" s="140" t="n">
        <v>0</v>
      </c>
      <c r="FB184" s="140" t="n">
        <v>0</v>
      </c>
      <c r="FC184" s="140" t="n">
        <v>0</v>
      </c>
      <c r="FD184" s="140" t="n">
        <v>0</v>
      </c>
      <c r="FE184" s="140" t="n">
        <v>0</v>
      </c>
      <c r="FF184" s="140" t="n">
        <v>0</v>
      </c>
      <c r="FG184" s="140" t="n">
        <v>0</v>
      </c>
      <c r="FH184" s="140" t="n">
        <v>0</v>
      </c>
      <c r="FI184" s="140" t="n">
        <v>0</v>
      </c>
      <c r="FJ184" s="140" t="n">
        <v>0</v>
      </c>
      <c r="FK184" s="140" t="n">
        <v>0</v>
      </c>
      <c r="FL184" s="140" t="n">
        <v>0</v>
      </c>
      <c r="FM184" s="140" t="n">
        <v>0</v>
      </c>
      <c r="FN184" s="140" t="n">
        <v>0</v>
      </c>
      <c r="FO184" s="140" t="n">
        <v>0</v>
      </c>
      <c r="FP184" s="140" t="n">
        <v>0</v>
      </c>
      <c r="FQ184" s="140" t="n">
        <v>0</v>
      </c>
      <c r="FR184" s="140" t="n">
        <v>0</v>
      </c>
      <c r="FS184" s="140" t="n">
        <v>0</v>
      </c>
      <c r="FT184" s="140" t="n">
        <v>0</v>
      </c>
      <c r="FU184" s="140" t="n">
        <v>0</v>
      </c>
      <c r="FV184" s="140" t="n">
        <v>0</v>
      </c>
      <c r="FW184" s="140" t="n">
        <v>0</v>
      </c>
      <c r="FX184" s="140" t="n">
        <v>0</v>
      </c>
      <c r="FY184" s="140" t="n">
        <v>0</v>
      </c>
      <c r="FZ184" s="140" t="n">
        <v>0</v>
      </c>
      <c r="GA184" s="140" t="n">
        <v>0</v>
      </c>
      <c r="GB184" s="140" t="n">
        <v>0</v>
      </c>
      <c r="GC184" s="140" t="n">
        <v>0</v>
      </c>
      <c r="GD184" s="140" t="n">
        <v>0</v>
      </c>
      <c r="GE184" s="140" t="n">
        <v>0</v>
      </c>
      <c r="GF184" s="140" t="n">
        <v>0</v>
      </c>
      <c r="GG184" s="140" t="n">
        <v>0</v>
      </c>
      <c r="GH184" s="140" t="n">
        <v>0</v>
      </c>
      <c r="GI184" s="140" t="n">
        <v>0</v>
      </c>
      <c r="GJ184" s="140" t="n">
        <v>0</v>
      </c>
      <c r="GK184" s="140" t="n">
        <v>0</v>
      </c>
      <c r="GL184" s="140" t="n">
        <v>0</v>
      </c>
      <c r="GM184" s="140" t="n">
        <v>0</v>
      </c>
      <c r="GN184" s="140" t="n">
        <v>0</v>
      </c>
      <c r="GO184" s="140" t="n">
        <v>0</v>
      </c>
      <c r="GP184" s="140" t="n">
        <v>0</v>
      </c>
      <c r="GQ184" s="140" t="n">
        <v>0</v>
      </c>
      <c r="GR184" s="140" t="n">
        <v>0</v>
      </c>
      <c r="GS184" s="140" t="n">
        <v>0</v>
      </c>
      <c r="GT184" s="140" t="n">
        <v>0</v>
      </c>
      <c r="GU184" s="140" t="n">
        <v>0</v>
      </c>
      <c r="GV184" s="140" t="n">
        <v>0</v>
      </c>
      <c r="GW184" s="140" t="n">
        <v>0</v>
      </c>
      <c r="GX184" s="140" t="n">
        <v>0</v>
      </c>
      <c r="GY184" s="140" t="n">
        <v>0</v>
      </c>
      <c r="GZ184" s="140" t="n">
        <v>0</v>
      </c>
      <c r="HA184" s="140" t="n">
        <v>0</v>
      </c>
      <c r="HB184" s="140" t="n">
        <v>0</v>
      </c>
      <c r="HC184" s="140" t="n">
        <v>0</v>
      </c>
      <c r="HD184" s="140" t="n">
        <v>0</v>
      </c>
      <c r="HE184" s="140" t="n">
        <v>0</v>
      </c>
      <c r="HF184" s="140" t="n">
        <v>0</v>
      </c>
      <c r="HG184" s="140" t="n">
        <v>0</v>
      </c>
      <c r="HH184" s="140" t="n">
        <v>0</v>
      </c>
      <c r="HI184" s="140" t="n">
        <v>0</v>
      </c>
      <c r="HJ184" s="140" t="n">
        <v>0</v>
      </c>
      <c r="HK184" s="140" t="n">
        <v>0</v>
      </c>
      <c r="HL184" s="140" t="n">
        <v>0</v>
      </c>
      <c r="HM184" s="140" t="n">
        <v>0</v>
      </c>
      <c r="HN184" s="140" t="n">
        <v>0</v>
      </c>
      <c r="HO184" s="140" t="n">
        <v>0</v>
      </c>
      <c r="HP184" s="140" t="n">
        <v>0</v>
      </c>
      <c r="HQ184" s="140" t="n">
        <v>0</v>
      </c>
      <c r="HR184" s="140" t="n">
        <v>0</v>
      </c>
      <c r="HS184" s="140" t="n">
        <v>0</v>
      </c>
      <c r="HT184" s="140" t="n">
        <v>0</v>
      </c>
      <c r="HU184" s="140" t="n">
        <v>0</v>
      </c>
      <c r="HV184" s="140" t="n">
        <v>0</v>
      </c>
      <c r="HW184" s="140" t="n">
        <v>0</v>
      </c>
      <c r="HX184" s="140" t="n">
        <v>0</v>
      </c>
      <c r="HY184" s="140" t="n">
        <v>0</v>
      </c>
      <c r="HZ184" s="140" t="n">
        <v>0</v>
      </c>
      <c r="IA184" s="140" t="n">
        <v>0</v>
      </c>
      <c r="IB184" s="140" t="n">
        <v>0</v>
      </c>
      <c r="IC184" s="140" t="n">
        <v>0</v>
      </c>
      <c r="ID184" s="140" t="n">
        <v>0</v>
      </c>
      <c r="IE184" s="140" t="n">
        <v>0</v>
      </c>
      <c r="IF184" s="140" t="n">
        <v>0</v>
      </c>
      <c r="IG184" s="140" t="n">
        <v>0</v>
      </c>
      <c r="IH184" s="140" t="n">
        <v>0</v>
      </c>
      <c r="II184" s="140" t="n">
        <v>0</v>
      </c>
      <c r="IJ184" s="140" t="n">
        <v>0</v>
      </c>
      <c r="IK184" s="140" t="n">
        <v>0</v>
      </c>
      <c r="IL184" s="140" t="n">
        <v>0</v>
      </c>
      <c r="IM184" s="140" t="n">
        <v>0</v>
      </c>
      <c r="IN184" s="140" t="n">
        <v>0</v>
      </c>
      <c r="IO184" s="140" t="n">
        <v>0</v>
      </c>
      <c r="IP184" s="140" t="n">
        <v>0</v>
      </c>
      <c r="IQ184" s="140" t="n">
        <v>0</v>
      </c>
      <c r="IR184" s="140" t="n">
        <v>0</v>
      </c>
      <c r="IS184" s="140" t="n">
        <v>0</v>
      </c>
      <c r="IT184" s="140" t="n">
        <v>0</v>
      </c>
      <c r="IU184" s="140" t="n">
        <v>0</v>
      </c>
      <c r="IV184" s="140" t="n">
        <v>0</v>
      </c>
      <c r="IW184" s="140" t="n">
        <v>0</v>
      </c>
      <c r="IX184" s="140" t="n">
        <v>0</v>
      </c>
      <c r="IY184" s="140" t="n">
        <v>0</v>
      </c>
      <c r="IZ184" s="140" t="n">
        <v>0</v>
      </c>
      <c r="JA184" s="140" t="n">
        <v>0</v>
      </c>
      <c r="JB184" s="140" t="n">
        <v>0</v>
      </c>
      <c r="JC184" s="140" t="n">
        <v>0</v>
      </c>
      <c r="JD184" s="140" t="n">
        <v>0</v>
      </c>
      <c r="JE184" s="140" t="n">
        <v>0</v>
      </c>
      <c r="JF184" s="140" t="n">
        <v>0</v>
      </c>
      <c r="JG184" s="140" t="n">
        <v>0</v>
      </c>
      <c r="JH184" s="140" t="n">
        <v>0</v>
      </c>
      <c r="JI184" s="140" t="n">
        <v>0</v>
      </c>
      <c r="JJ184" s="140" t="n">
        <v>0</v>
      </c>
      <c r="JK184" s="140" t="n">
        <v>0</v>
      </c>
      <c r="JL184" s="140" t="n">
        <v>0</v>
      </c>
      <c r="JM184" s="140" t="n">
        <v>0</v>
      </c>
      <c r="JN184" s="140" t="n">
        <v>0</v>
      </c>
      <c r="JO184" s="140" t="n">
        <v>0</v>
      </c>
      <c r="JP184" s="140" t="n">
        <v>0</v>
      </c>
    </row>
    <row r="185" customFormat="false" ht="14.9" hidden="false" customHeight="false" outlineLevel="0" collapsed="false">
      <c r="A185" s="76"/>
      <c r="B185" s="76"/>
      <c r="C185" s="76"/>
      <c r="D185" s="76"/>
      <c r="E185" s="76" t="s">
        <v>213</v>
      </c>
      <c r="F185" s="141" t="n">
        <v>0</v>
      </c>
      <c r="G185" s="141" t="n">
        <v>172.7104</v>
      </c>
      <c r="H185" s="141" t="n">
        <v>0</v>
      </c>
      <c r="I185" s="141" t="n">
        <v>0</v>
      </c>
      <c r="J185" s="141" t="n">
        <v>0</v>
      </c>
      <c r="K185" s="141" t="n">
        <v>0</v>
      </c>
      <c r="L185" s="141" t="n">
        <v>0</v>
      </c>
      <c r="M185" s="141" t="n">
        <v>0</v>
      </c>
      <c r="N185" s="141" t="n">
        <v>0</v>
      </c>
      <c r="O185" s="141" t="n">
        <v>0</v>
      </c>
      <c r="P185" s="141" t="n">
        <v>0</v>
      </c>
      <c r="Q185" s="141" t="n">
        <v>0</v>
      </c>
      <c r="R185" s="141" t="n">
        <v>0</v>
      </c>
      <c r="S185" s="141" t="n">
        <v>0</v>
      </c>
      <c r="T185" s="141"/>
      <c r="U185" s="141" t="n">
        <v>0</v>
      </c>
      <c r="V185" s="141"/>
      <c r="W185" s="141" t="n">
        <v>2143.6772</v>
      </c>
      <c r="X185" s="141"/>
      <c r="Y185" s="141" t="n">
        <v>0</v>
      </c>
      <c r="Z185" s="141" t="n">
        <v>0</v>
      </c>
      <c r="AA185" s="141" t="n">
        <v>0</v>
      </c>
      <c r="AB185" s="141" t="n">
        <v>0</v>
      </c>
      <c r="AC185" s="141" t="n">
        <v>0</v>
      </c>
      <c r="AD185" s="141" t="n">
        <v>0</v>
      </c>
      <c r="AE185" s="141" t="n">
        <v>0</v>
      </c>
      <c r="AF185" s="141" t="n">
        <v>0</v>
      </c>
      <c r="AG185" s="141" t="n">
        <v>0</v>
      </c>
      <c r="AH185" s="141" t="n">
        <v>0</v>
      </c>
      <c r="AI185" s="141" t="n">
        <v>0</v>
      </c>
      <c r="AJ185" s="141" t="n">
        <v>0</v>
      </c>
      <c r="AK185" s="141" t="n">
        <v>0</v>
      </c>
      <c r="AL185" s="141" t="n">
        <v>0</v>
      </c>
      <c r="AM185" s="141" t="n">
        <v>0</v>
      </c>
      <c r="AN185" s="141" t="n">
        <v>0</v>
      </c>
      <c r="AO185" s="141" t="n">
        <v>0</v>
      </c>
      <c r="AP185" s="141" t="n">
        <v>0</v>
      </c>
      <c r="AQ185" s="141" t="n">
        <v>0</v>
      </c>
      <c r="AR185" s="141" t="n">
        <v>0</v>
      </c>
      <c r="AS185" s="141" t="n">
        <v>0</v>
      </c>
      <c r="AT185" s="141" t="n">
        <v>0</v>
      </c>
      <c r="AU185" s="141" t="n">
        <v>0</v>
      </c>
      <c r="AV185" s="141" t="n">
        <v>0</v>
      </c>
      <c r="AW185" s="141" t="n">
        <v>0</v>
      </c>
      <c r="AX185" s="141" t="n">
        <v>0</v>
      </c>
      <c r="AY185" s="141" t="n">
        <v>0</v>
      </c>
      <c r="AZ185" s="141" t="n">
        <v>0</v>
      </c>
      <c r="BA185" s="141" t="n">
        <v>0</v>
      </c>
      <c r="BB185" s="141" t="n">
        <v>1605.049</v>
      </c>
      <c r="BC185" s="141" t="n">
        <v>0</v>
      </c>
      <c r="BD185" s="141" t="n">
        <v>0</v>
      </c>
      <c r="BE185" s="141" t="n">
        <v>0</v>
      </c>
      <c r="BF185" s="141" t="n">
        <v>2929.4127</v>
      </c>
      <c r="BG185" s="141" t="n">
        <v>940.4415</v>
      </c>
      <c r="BH185" s="141" t="n">
        <v>0</v>
      </c>
      <c r="BI185" s="141" t="n">
        <v>0</v>
      </c>
      <c r="BJ185" s="141" t="n">
        <v>0</v>
      </c>
      <c r="BK185" s="141" t="n">
        <v>0</v>
      </c>
      <c r="BL185" s="141" t="n">
        <v>0</v>
      </c>
      <c r="BM185" s="141" t="n">
        <v>0</v>
      </c>
      <c r="BN185" s="141" t="n">
        <v>5263.8253</v>
      </c>
      <c r="BO185" s="141" t="n">
        <v>0</v>
      </c>
      <c r="BP185" s="141" t="n">
        <v>126.4325</v>
      </c>
      <c r="BQ185" s="141" t="n">
        <v>0</v>
      </c>
      <c r="BR185" s="141" t="n">
        <v>0</v>
      </c>
      <c r="BS185" s="141" t="n">
        <v>0</v>
      </c>
      <c r="BT185" s="141" t="n">
        <v>0</v>
      </c>
      <c r="BU185" s="141" t="n">
        <v>0</v>
      </c>
      <c r="BV185" s="141" t="n">
        <v>0</v>
      </c>
      <c r="BW185" s="141" t="n">
        <v>0</v>
      </c>
      <c r="BX185" s="141" t="n">
        <v>0</v>
      </c>
      <c r="BY185" s="141" t="n">
        <v>0</v>
      </c>
      <c r="BZ185" s="141" t="n">
        <v>0</v>
      </c>
      <c r="CA185" s="141" t="n">
        <v>54.0029</v>
      </c>
      <c r="CB185" s="141" t="n">
        <v>0</v>
      </c>
      <c r="CC185" s="141" t="n">
        <v>0</v>
      </c>
      <c r="CD185" s="141" t="n">
        <v>0</v>
      </c>
      <c r="CE185" s="141" t="n">
        <v>670.0253</v>
      </c>
      <c r="CF185" s="141" t="n">
        <v>0</v>
      </c>
      <c r="CG185" s="141" t="n">
        <v>0</v>
      </c>
      <c r="CH185" s="141" t="n">
        <v>0</v>
      </c>
      <c r="CI185" s="141" t="n">
        <v>1389.7275</v>
      </c>
      <c r="CJ185" s="141" t="n">
        <v>0</v>
      </c>
      <c r="CK185" s="141" t="n">
        <v>253.6375</v>
      </c>
      <c r="CL185" s="141"/>
      <c r="CM185" s="141" t="n">
        <v>0</v>
      </c>
      <c r="CN185" s="141" t="n">
        <v>0</v>
      </c>
      <c r="CO185" s="141" t="n">
        <v>0</v>
      </c>
      <c r="CP185" s="141" t="n">
        <v>0</v>
      </c>
      <c r="CQ185" s="141" t="n">
        <v>0</v>
      </c>
      <c r="CR185" s="141" t="n">
        <v>0</v>
      </c>
      <c r="CS185" s="141" t="n">
        <v>0</v>
      </c>
      <c r="CT185" s="141" t="n">
        <v>0</v>
      </c>
      <c r="CU185" s="141" t="n">
        <v>1409.452</v>
      </c>
      <c r="CV185" s="141" t="n">
        <v>0</v>
      </c>
      <c r="CW185" s="141" t="n">
        <v>0</v>
      </c>
      <c r="CX185" s="141" t="n">
        <v>0</v>
      </c>
      <c r="CY185" s="141" t="n">
        <v>0</v>
      </c>
      <c r="CZ185" s="141" t="n">
        <v>0</v>
      </c>
      <c r="DA185" s="141" t="n">
        <v>13381.4201</v>
      </c>
      <c r="DB185" s="141" t="n">
        <v>0</v>
      </c>
      <c r="DC185" s="141" t="n">
        <v>0</v>
      </c>
      <c r="DD185" s="141" t="n">
        <v>0</v>
      </c>
      <c r="DE185" s="141" t="n">
        <v>0</v>
      </c>
      <c r="DF185" s="141" t="n">
        <v>0</v>
      </c>
      <c r="DG185" s="141" t="n">
        <v>409.4147</v>
      </c>
      <c r="DH185" s="141" t="n">
        <v>0</v>
      </c>
      <c r="DI185" s="141" t="n">
        <v>0</v>
      </c>
      <c r="DJ185" s="141" t="n">
        <v>0</v>
      </c>
      <c r="DK185" s="141" t="n">
        <v>0</v>
      </c>
      <c r="DL185" s="141" t="n">
        <v>0</v>
      </c>
      <c r="DM185" s="141" t="n">
        <v>0</v>
      </c>
      <c r="DN185" s="141" t="n">
        <v>0</v>
      </c>
      <c r="DO185" s="141" t="n">
        <v>0</v>
      </c>
      <c r="DP185" s="141"/>
      <c r="DQ185" s="141" t="n">
        <v>0</v>
      </c>
      <c r="DR185" s="141" t="n">
        <v>0</v>
      </c>
      <c r="DS185" s="141" t="n">
        <v>0</v>
      </c>
      <c r="DT185" s="141" t="n">
        <v>0</v>
      </c>
      <c r="DU185" s="141" t="n">
        <v>0</v>
      </c>
      <c r="DV185" s="141" t="n">
        <v>0</v>
      </c>
      <c r="DW185" s="141"/>
      <c r="DX185" s="141" t="n">
        <v>3504.2351</v>
      </c>
      <c r="DY185" s="141" t="n">
        <v>0</v>
      </c>
      <c r="DZ185" s="141" t="n">
        <v>0</v>
      </c>
      <c r="EA185" s="141" t="n">
        <v>2227.8076</v>
      </c>
      <c r="EB185" s="141" t="n">
        <v>0</v>
      </c>
      <c r="EC185" s="141" t="n">
        <v>0</v>
      </c>
      <c r="ED185" s="141" t="n">
        <v>0</v>
      </c>
      <c r="EE185" s="141" t="n">
        <v>0</v>
      </c>
      <c r="EF185" s="141" t="n">
        <v>0</v>
      </c>
      <c r="EG185" s="141" t="n">
        <v>0</v>
      </c>
      <c r="EH185" s="0"/>
      <c r="EI185" s="109" t="n">
        <f aca="false">ROUND(SUM(F185:EG185),5)</f>
        <v>36481.2713</v>
      </c>
      <c r="EM185" s="140" t="n">
        <v>0</v>
      </c>
      <c r="EN185" s="140" t="n">
        <v>0</v>
      </c>
      <c r="EO185" s="140" t="n">
        <v>0</v>
      </c>
      <c r="EP185" s="140" t="n">
        <v>0</v>
      </c>
      <c r="EQ185" s="140" t="n">
        <v>0</v>
      </c>
      <c r="ER185" s="140" t="n">
        <v>0</v>
      </c>
      <c r="ES185" s="140" t="n">
        <v>0</v>
      </c>
      <c r="ET185" s="140" t="n">
        <v>0</v>
      </c>
      <c r="EU185" s="140" t="n">
        <v>0</v>
      </c>
      <c r="EV185" s="140" t="n">
        <v>0</v>
      </c>
      <c r="EW185" s="140" t="n">
        <v>0</v>
      </c>
      <c r="EX185" s="140" t="n">
        <v>0</v>
      </c>
      <c r="EY185" s="140" t="n">
        <v>0</v>
      </c>
      <c r="EZ185" s="140" t="n">
        <v>0</v>
      </c>
      <c r="FA185" s="140" t="n">
        <v>0</v>
      </c>
      <c r="FB185" s="140" t="n">
        <v>0</v>
      </c>
      <c r="FC185" s="140" t="n">
        <v>0</v>
      </c>
      <c r="FD185" s="140" t="n">
        <v>0</v>
      </c>
      <c r="FE185" s="140" t="n">
        <v>0</v>
      </c>
      <c r="FF185" s="140" t="n">
        <v>0</v>
      </c>
      <c r="FG185" s="140" t="n">
        <v>0</v>
      </c>
      <c r="FH185" s="140" t="n">
        <v>0</v>
      </c>
      <c r="FI185" s="140" t="n">
        <v>0</v>
      </c>
      <c r="FJ185" s="140" t="n">
        <v>0</v>
      </c>
      <c r="FK185" s="140" t="n">
        <v>0</v>
      </c>
      <c r="FL185" s="140" t="n">
        <v>0</v>
      </c>
      <c r="FM185" s="140" t="n">
        <v>0</v>
      </c>
      <c r="FN185" s="140" t="n">
        <v>0</v>
      </c>
      <c r="FO185" s="140" t="n">
        <v>0</v>
      </c>
      <c r="FP185" s="140" t="n">
        <v>0</v>
      </c>
      <c r="FQ185" s="140" t="n">
        <v>0</v>
      </c>
      <c r="FR185" s="140" t="n">
        <v>0</v>
      </c>
      <c r="FS185" s="140" t="n">
        <v>0</v>
      </c>
      <c r="FT185" s="140" t="n">
        <v>0</v>
      </c>
      <c r="FU185" s="140" t="n">
        <v>0</v>
      </c>
      <c r="FV185" s="140" t="n">
        <v>0</v>
      </c>
      <c r="FW185" s="140" t="n">
        <v>0</v>
      </c>
      <c r="FX185" s="140" t="n">
        <v>0</v>
      </c>
      <c r="FY185" s="140" t="n">
        <v>0</v>
      </c>
      <c r="FZ185" s="140" t="n">
        <v>0</v>
      </c>
      <c r="GA185" s="140" t="n">
        <v>0</v>
      </c>
      <c r="GB185" s="140" t="n">
        <v>0</v>
      </c>
      <c r="GC185" s="140" t="n">
        <v>0</v>
      </c>
      <c r="GD185" s="140" t="n">
        <v>0</v>
      </c>
      <c r="GE185" s="140" t="n">
        <v>0</v>
      </c>
      <c r="GF185" s="140" t="n">
        <v>0</v>
      </c>
      <c r="GG185" s="140" t="n">
        <v>0</v>
      </c>
      <c r="GH185" s="140" t="n">
        <v>0</v>
      </c>
      <c r="GI185" s="140" t="n">
        <v>0</v>
      </c>
      <c r="GJ185" s="140" t="n">
        <v>0</v>
      </c>
      <c r="GK185" s="140" t="n">
        <v>0</v>
      </c>
      <c r="GL185" s="140" t="n">
        <v>0</v>
      </c>
      <c r="GM185" s="140" t="n">
        <v>0</v>
      </c>
      <c r="GN185" s="140" t="n">
        <v>0</v>
      </c>
      <c r="GO185" s="140" t="n">
        <v>0</v>
      </c>
      <c r="GP185" s="140" t="n">
        <v>0</v>
      </c>
      <c r="GQ185" s="140" t="n">
        <v>0</v>
      </c>
      <c r="GR185" s="140" t="n">
        <v>0</v>
      </c>
      <c r="GS185" s="140" t="n">
        <v>0</v>
      </c>
      <c r="GT185" s="140" t="n">
        <v>0</v>
      </c>
      <c r="GU185" s="140" t="n">
        <v>0</v>
      </c>
      <c r="GV185" s="140" t="n">
        <v>0</v>
      </c>
      <c r="GW185" s="140" t="n">
        <v>0</v>
      </c>
      <c r="GX185" s="140" t="n">
        <v>0</v>
      </c>
      <c r="GY185" s="140" t="n">
        <v>0</v>
      </c>
      <c r="GZ185" s="140" t="n">
        <v>0</v>
      </c>
      <c r="HA185" s="140" t="n">
        <v>0</v>
      </c>
      <c r="HB185" s="140" t="n">
        <v>0</v>
      </c>
      <c r="HC185" s="140" t="n">
        <v>0</v>
      </c>
      <c r="HD185" s="140" t="n">
        <v>0</v>
      </c>
      <c r="HE185" s="140" t="n">
        <v>0</v>
      </c>
      <c r="HF185" s="140" t="n">
        <v>0</v>
      </c>
      <c r="HG185" s="140" t="n">
        <v>0</v>
      </c>
      <c r="HH185" s="140" t="n">
        <v>0</v>
      </c>
      <c r="HI185" s="140" t="n">
        <v>0</v>
      </c>
      <c r="HJ185" s="140" t="n">
        <v>0</v>
      </c>
      <c r="HK185" s="140" t="n">
        <v>0</v>
      </c>
      <c r="HL185" s="140" t="n">
        <v>0</v>
      </c>
      <c r="HM185" s="140" t="n">
        <v>0</v>
      </c>
      <c r="HN185" s="140" t="n">
        <v>0</v>
      </c>
      <c r="HO185" s="140" t="n">
        <v>0</v>
      </c>
      <c r="HP185" s="140" t="n">
        <v>0</v>
      </c>
      <c r="HQ185" s="140" t="n">
        <v>0</v>
      </c>
      <c r="HR185" s="140" t="n">
        <v>0</v>
      </c>
      <c r="HS185" s="140" t="n">
        <v>0</v>
      </c>
      <c r="HT185" s="140" t="n">
        <v>0</v>
      </c>
      <c r="HU185" s="140" t="n">
        <v>0</v>
      </c>
      <c r="HV185" s="140" t="n">
        <v>0</v>
      </c>
      <c r="HW185" s="140" t="n">
        <v>0</v>
      </c>
      <c r="HX185" s="140" t="n">
        <v>0</v>
      </c>
      <c r="HY185" s="140" t="n">
        <v>0</v>
      </c>
      <c r="HZ185" s="140" t="n">
        <v>0</v>
      </c>
      <c r="IA185" s="140" t="n">
        <v>0</v>
      </c>
      <c r="IB185" s="140" t="n">
        <v>0</v>
      </c>
      <c r="IC185" s="140" t="n">
        <v>0</v>
      </c>
      <c r="ID185" s="140" t="n">
        <v>0</v>
      </c>
      <c r="IE185" s="140" t="n">
        <v>0</v>
      </c>
      <c r="IF185" s="140" t="n">
        <v>0</v>
      </c>
      <c r="IG185" s="140" t="n">
        <v>0</v>
      </c>
      <c r="IH185" s="140" t="n">
        <v>0</v>
      </c>
      <c r="II185" s="140" t="n">
        <v>0</v>
      </c>
      <c r="IJ185" s="140" t="n">
        <v>0</v>
      </c>
      <c r="IK185" s="140" t="n">
        <v>0</v>
      </c>
      <c r="IL185" s="140" t="n">
        <v>0</v>
      </c>
      <c r="IM185" s="140" t="n">
        <v>0</v>
      </c>
      <c r="IN185" s="140" t="n">
        <v>0</v>
      </c>
      <c r="IO185" s="140" t="n">
        <v>0</v>
      </c>
      <c r="IP185" s="140" t="n">
        <v>0</v>
      </c>
      <c r="IQ185" s="140" t="n">
        <v>0</v>
      </c>
      <c r="IR185" s="140" t="n">
        <v>0</v>
      </c>
      <c r="IS185" s="140" t="n">
        <v>0</v>
      </c>
      <c r="IT185" s="140" t="n">
        <v>0</v>
      </c>
      <c r="IU185" s="140" t="n">
        <v>0</v>
      </c>
      <c r="IV185" s="140" t="n">
        <v>0</v>
      </c>
      <c r="IW185" s="140" t="n">
        <v>0</v>
      </c>
      <c r="IX185" s="140" t="n">
        <v>0</v>
      </c>
      <c r="IY185" s="140" t="n">
        <v>0</v>
      </c>
      <c r="IZ185" s="140" t="n">
        <v>0</v>
      </c>
      <c r="JA185" s="140" t="n">
        <v>0</v>
      </c>
      <c r="JB185" s="140" t="n">
        <v>0</v>
      </c>
      <c r="JC185" s="140" t="n">
        <v>0</v>
      </c>
      <c r="JD185" s="140" t="n">
        <v>0</v>
      </c>
      <c r="JE185" s="140" t="n">
        <v>0</v>
      </c>
      <c r="JF185" s="140" t="n">
        <v>0</v>
      </c>
      <c r="JG185" s="140" t="n">
        <v>0</v>
      </c>
      <c r="JH185" s="140" t="n">
        <v>0</v>
      </c>
      <c r="JI185" s="140" t="n">
        <v>0</v>
      </c>
      <c r="JJ185" s="140" t="n">
        <v>0</v>
      </c>
      <c r="JK185" s="140" t="n">
        <v>0</v>
      </c>
      <c r="JL185" s="140" t="n">
        <v>0</v>
      </c>
      <c r="JM185" s="140" t="n">
        <v>0</v>
      </c>
      <c r="JN185" s="140" t="n">
        <v>0</v>
      </c>
      <c r="JO185" s="140" t="n">
        <v>0</v>
      </c>
      <c r="JP185" s="140" t="n">
        <v>0</v>
      </c>
    </row>
    <row r="186" customFormat="false" ht="14.9" hidden="false" customHeight="false" outlineLevel="0" collapsed="false">
      <c r="A186" s="76"/>
      <c r="B186" s="76"/>
      <c r="C186" s="76"/>
      <c r="D186" s="76"/>
      <c r="E186" s="76" t="s">
        <v>214</v>
      </c>
      <c r="F186" s="141" t="n">
        <v>0</v>
      </c>
      <c r="G186" s="141" t="n">
        <v>4009.0484</v>
      </c>
      <c r="H186" s="141" t="n">
        <v>11199.808</v>
      </c>
      <c r="I186" s="141" t="n">
        <v>0</v>
      </c>
      <c r="J186" s="141" t="n">
        <v>11505.4399</v>
      </c>
      <c r="K186" s="141" t="n">
        <v>11161.08</v>
      </c>
      <c r="L186" s="141" t="n">
        <v>0</v>
      </c>
      <c r="M186" s="141" t="n">
        <v>0</v>
      </c>
      <c r="N186" s="141" t="n">
        <v>7114.2409</v>
      </c>
      <c r="O186" s="141" t="n">
        <v>7416</v>
      </c>
      <c r="P186" s="141" t="n">
        <v>0</v>
      </c>
      <c r="Q186" s="141" t="n">
        <v>3805.64</v>
      </c>
      <c r="R186" s="141" t="n">
        <v>0</v>
      </c>
      <c r="S186" s="141" t="n">
        <v>0</v>
      </c>
      <c r="T186" s="141"/>
      <c r="U186" s="141" t="n">
        <v>6072.6122</v>
      </c>
      <c r="V186" s="141"/>
      <c r="W186" s="141" t="n">
        <v>65744.6013</v>
      </c>
      <c r="X186" s="141"/>
      <c r="Y186" s="141" t="n">
        <v>0</v>
      </c>
      <c r="Z186" s="141" t="n">
        <v>0</v>
      </c>
      <c r="AA186" s="141" t="n">
        <v>11810.289</v>
      </c>
      <c r="AB186" s="141" t="n">
        <v>0</v>
      </c>
      <c r="AC186" s="141" t="n">
        <v>0</v>
      </c>
      <c r="AD186" s="141" t="n">
        <v>638.4146</v>
      </c>
      <c r="AE186" s="141" t="n">
        <v>0</v>
      </c>
      <c r="AF186" s="141" t="n">
        <v>0</v>
      </c>
      <c r="AG186" s="141" t="n">
        <v>1822.1009</v>
      </c>
      <c r="AH186" s="141" t="n">
        <v>0</v>
      </c>
      <c r="AI186" s="141" t="n">
        <v>0</v>
      </c>
      <c r="AJ186" s="141" t="n">
        <v>0</v>
      </c>
      <c r="AK186" s="141" t="n">
        <v>0</v>
      </c>
      <c r="AL186" s="141" t="n">
        <v>0</v>
      </c>
      <c r="AM186" s="141" t="n">
        <v>0</v>
      </c>
      <c r="AN186" s="141" t="n">
        <v>0</v>
      </c>
      <c r="AO186" s="141" t="n">
        <v>0</v>
      </c>
      <c r="AP186" s="141" t="n">
        <v>13072.3068</v>
      </c>
      <c r="AQ186" s="141" t="n">
        <v>0</v>
      </c>
      <c r="AR186" s="141" t="n">
        <v>0</v>
      </c>
      <c r="AS186" s="141" t="n">
        <v>0</v>
      </c>
      <c r="AT186" s="141" t="n">
        <v>0</v>
      </c>
      <c r="AU186" s="141" t="n">
        <v>0</v>
      </c>
      <c r="AV186" s="141" t="n">
        <v>2037.9477</v>
      </c>
      <c r="AW186" s="141" t="n">
        <v>0</v>
      </c>
      <c r="AX186" s="141" t="n">
        <v>0</v>
      </c>
      <c r="AY186" s="141" t="n">
        <v>0</v>
      </c>
      <c r="AZ186" s="141" t="n">
        <v>0</v>
      </c>
      <c r="BA186" s="141" t="n">
        <v>0</v>
      </c>
      <c r="BB186" s="141" t="n">
        <v>24239.7419</v>
      </c>
      <c r="BC186" s="141" t="n">
        <v>0</v>
      </c>
      <c r="BD186" s="141" t="n">
        <v>0</v>
      </c>
      <c r="BE186" s="141" t="n">
        <v>0</v>
      </c>
      <c r="BF186" s="141" t="n">
        <v>10288.2065</v>
      </c>
      <c r="BG186" s="141" t="n">
        <v>11555.2713</v>
      </c>
      <c r="BH186" s="141" t="n">
        <v>0</v>
      </c>
      <c r="BI186" s="141" t="n">
        <v>0</v>
      </c>
      <c r="BJ186" s="141" t="n">
        <v>786.302</v>
      </c>
      <c r="BK186" s="141" t="n">
        <v>0</v>
      </c>
      <c r="BL186" s="141" t="n">
        <v>0</v>
      </c>
      <c r="BM186" s="141" t="n">
        <v>0</v>
      </c>
      <c r="BN186" s="141" t="n">
        <v>28067.2322</v>
      </c>
      <c r="BO186" s="141" t="n">
        <v>1292.6912</v>
      </c>
      <c r="BP186" s="141" t="n">
        <v>10529.3295</v>
      </c>
      <c r="BQ186" s="141" t="n">
        <v>0</v>
      </c>
      <c r="BR186" s="141" t="n">
        <v>0</v>
      </c>
      <c r="BS186" s="141" t="n">
        <v>0</v>
      </c>
      <c r="BT186" s="141" t="n">
        <v>2573.8979</v>
      </c>
      <c r="BU186" s="141" t="n">
        <v>0</v>
      </c>
      <c r="BV186" s="141" t="n">
        <v>0</v>
      </c>
      <c r="BW186" s="141" t="n">
        <v>4892.1807</v>
      </c>
      <c r="BX186" s="141" t="n">
        <v>0</v>
      </c>
      <c r="BY186" s="141" t="n">
        <v>0</v>
      </c>
      <c r="BZ186" s="141" t="n">
        <v>0</v>
      </c>
      <c r="CA186" s="141" t="n">
        <v>30607.3976</v>
      </c>
      <c r="CB186" s="141" t="n">
        <v>0</v>
      </c>
      <c r="CC186" s="141" t="n">
        <v>0</v>
      </c>
      <c r="CD186" s="141" t="n">
        <v>0</v>
      </c>
      <c r="CE186" s="141" t="n">
        <v>11703.89</v>
      </c>
      <c r="CF186" s="141" t="n">
        <v>0</v>
      </c>
      <c r="CG186" s="141" t="n">
        <v>4743.1706</v>
      </c>
      <c r="CH186" s="141" t="n">
        <v>0</v>
      </c>
      <c r="CI186" s="141" t="n">
        <v>12576.2176</v>
      </c>
      <c r="CJ186" s="141" t="n">
        <v>19248.3413</v>
      </c>
      <c r="CK186" s="141" t="n">
        <v>28840</v>
      </c>
      <c r="CL186" s="141" t="n">
        <v>13223</v>
      </c>
      <c r="CM186" s="141" t="n">
        <v>0</v>
      </c>
      <c r="CN186" s="141" t="n">
        <v>0</v>
      </c>
      <c r="CO186" s="141" t="n">
        <v>0</v>
      </c>
      <c r="CP186" s="141" t="n">
        <v>5492.8561</v>
      </c>
      <c r="CQ186" s="141" t="n">
        <v>0</v>
      </c>
      <c r="CR186" s="141" t="n">
        <v>0</v>
      </c>
      <c r="CS186" s="141" t="n">
        <v>21540.6681</v>
      </c>
      <c r="CT186" s="141" t="n">
        <v>0</v>
      </c>
      <c r="CU186" s="141" t="n">
        <v>12771.8352</v>
      </c>
      <c r="CV186" s="141" t="n">
        <v>0</v>
      </c>
      <c r="CW186" s="141" t="n">
        <v>0</v>
      </c>
      <c r="CX186" s="141" t="n">
        <v>0</v>
      </c>
      <c r="CY186" s="141" t="n">
        <v>0</v>
      </c>
      <c r="CZ186" s="141" t="n">
        <v>1E-009</v>
      </c>
      <c r="DA186" s="141" t="n">
        <v>7872.1046</v>
      </c>
      <c r="DB186" s="141" t="n">
        <v>0</v>
      </c>
      <c r="DC186" s="141" t="n">
        <v>3754.8135</v>
      </c>
      <c r="DD186" s="141" t="n">
        <v>0</v>
      </c>
      <c r="DE186" s="141" t="n">
        <v>0</v>
      </c>
      <c r="DF186" s="141" t="n">
        <v>0</v>
      </c>
      <c r="DG186" s="141" t="n">
        <v>1589.8153</v>
      </c>
      <c r="DH186" s="141" t="n">
        <v>0</v>
      </c>
      <c r="DI186" s="141" t="n">
        <v>0</v>
      </c>
      <c r="DJ186" s="141" t="n">
        <v>0</v>
      </c>
      <c r="DK186" s="141" t="n">
        <v>0</v>
      </c>
      <c r="DL186" s="141" t="n">
        <v>1241.8092</v>
      </c>
      <c r="DM186" s="141" t="n">
        <v>0</v>
      </c>
      <c r="DN186" s="141" t="n">
        <v>0</v>
      </c>
      <c r="DO186" s="141" t="n">
        <v>0</v>
      </c>
      <c r="DP186" s="141" t="n">
        <v>13223</v>
      </c>
      <c r="DQ186" s="141" t="n">
        <v>0</v>
      </c>
      <c r="DR186" s="141" t="n">
        <v>0</v>
      </c>
      <c r="DS186" s="141" t="n">
        <v>0</v>
      </c>
      <c r="DT186" s="141" t="n">
        <v>0</v>
      </c>
      <c r="DU186" s="141" t="n">
        <v>0</v>
      </c>
      <c r="DV186" s="141" t="n">
        <v>0</v>
      </c>
      <c r="DW186" s="141"/>
      <c r="DX186" s="141" t="n">
        <v>7931.0824</v>
      </c>
      <c r="DY186" s="141" t="n">
        <v>0</v>
      </c>
      <c r="DZ186" s="141" t="n">
        <v>0</v>
      </c>
      <c r="EA186" s="141" t="n">
        <v>19875.8379</v>
      </c>
      <c r="EB186" s="141" t="n">
        <v>52553.8342</v>
      </c>
      <c r="EC186" s="141" t="n">
        <v>0</v>
      </c>
      <c r="ED186" s="141" t="n">
        <v>10326.7903</v>
      </c>
      <c r="EE186" s="141" t="n">
        <v>0</v>
      </c>
      <c r="EF186" s="141" t="n">
        <v>11282.4964</v>
      </c>
      <c r="EG186" s="141" t="n">
        <v>5000</v>
      </c>
      <c r="EH186" s="0"/>
      <c r="EI186" s="109" t="n">
        <f aca="false">ROUND(SUM(F186:EG186),5)</f>
        <v>547033.3432</v>
      </c>
      <c r="EM186" s="140" t="n">
        <v>0</v>
      </c>
      <c r="EN186" s="140" t="n">
        <v>0</v>
      </c>
      <c r="EO186" s="140" t="n">
        <v>0</v>
      </c>
      <c r="EP186" s="140" t="n">
        <v>0</v>
      </c>
      <c r="EQ186" s="140" t="n">
        <v>0</v>
      </c>
      <c r="ER186" s="140" t="n">
        <v>0</v>
      </c>
      <c r="ES186" s="140" t="n">
        <v>0</v>
      </c>
      <c r="ET186" s="140" t="n">
        <v>0</v>
      </c>
      <c r="EU186" s="140" t="n">
        <v>0</v>
      </c>
      <c r="EV186" s="140" t="n">
        <v>0</v>
      </c>
      <c r="EW186" s="140" t="n">
        <v>0</v>
      </c>
      <c r="EX186" s="140" t="n">
        <v>0</v>
      </c>
      <c r="EY186" s="140" t="n">
        <v>0</v>
      </c>
      <c r="EZ186" s="140" t="n">
        <v>0</v>
      </c>
      <c r="FA186" s="140" t="n">
        <v>0</v>
      </c>
      <c r="FB186" s="140" t="n">
        <v>0</v>
      </c>
      <c r="FC186" s="140" t="n">
        <v>0</v>
      </c>
      <c r="FD186" s="140" t="n">
        <v>0</v>
      </c>
      <c r="FE186" s="140" t="n">
        <v>0</v>
      </c>
      <c r="FF186" s="140" t="n">
        <v>0</v>
      </c>
      <c r="FG186" s="140" t="n">
        <v>0</v>
      </c>
      <c r="FH186" s="140" t="n">
        <v>0</v>
      </c>
      <c r="FI186" s="140" t="n">
        <v>0</v>
      </c>
      <c r="FJ186" s="140" t="n">
        <v>0</v>
      </c>
      <c r="FK186" s="140" t="n">
        <v>0</v>
      </c>
      <c r="FL186" s="140" t="n">
        <v>0</v>
      </c>
      <c r="FM186" s="140" t="n">
        <v>0</v>
      </c>
      <c r="FN186" s="140" t="n">
        <v>0</v>
      </c>
      <c r="FO186" s="140" t="n">
        <v>0</v>
      </c>
      <c r="FP186" s="140" t="n">
        <v>0</v>
      </c>
      <c r="FQ186" s="140" t="n">
        <v>0</v>
      </c>
      <c r="FR186" s="140" t="n">
        <v>0</v>
      </c>
      <c r="FS186" s="140" t="n">
        <v>0</v>
      </c>
      <c r="FT186" s="140" t="n">
        <v>0</v>
      </c>
      <c r="FU186" s="140" t="n">
        <v>0</v>
      </c>
      <c r="FV186" s="140" t="n">
        <v>0</v>
      </c>
      <c r="FW186" s="140" t="n">
        <v>0</v>
      </c>
      <c r="FX186" s="140" t="n">
        <v>0</v>
      </c>
      <c r="FY186" s="140" t="n">
        <v>0</v>
      </c>
      <c r="FZ186" s="140" t="n">
        <v>0</v>
      </c>
      <c r="GA186" s="140" t="n">
        <v>0</v>
      </c>
      <c r="GB186" s="140" t="n">
        <v>0</v>
      </c>
      <c r="GC186" s="140" t="n">
        <v>0</v>
      </c>
      <c r="GD186" s="140" t="n">
        <v>0</v>
      </c>
      <c r="GE186" s="140" t="n">
        <v>0</v>
      </c>
      <c r="GF186" s="140" t="n">
        <v>0</v>
      </c>
      <c r="GG186" s="140" t="n">
        <v>0</v>
      </c>
      <c r="GH186" s="140" t="n">
        <v>0</v>
      </c>
      <c r="GI186" s="140" t="n">
        <v>0</v>
      </c>
      <c r="GJ186" s="140" t="n">
        <v>0</v>
      </c>
      <c r="GK186" s="140" t="n">
        <v>0</v>
      </c>
      <c r="GL186" s="140" t="n">
        <v>0</v>
      </c>
      <c r="GM186" s="140" t="n">
        <v>0</v>
      </c>
      <c r="GN186" s="140" t="n">
        <v>0</v>
      </c>
      <c r="GO186" s="140" t="n">
        <v>0</v>
      </c>
      <c r="GP186" s="140" t="n">
        <v>0</v>
      </c>
      <c r="GQ186" s="140" t="n">
        <v>0</v>
      </c>
      <c r="GR186" s="140" t="n">
        <v>0</v>
      </c>
      <c r="GS186" s="140" t="n">
        <v>0</v>
      </c>
      <c r="GT186" s="140" t="n">
        <v>0</v>
      </c>
      <c r="GU186" s="140" t="n">
        <v>0</v>
      </c>
      <c r="GV186" s="140" t="n">
        <v>0</v>
      </c>
      <c r="GW186" s="140" t="n">
        <v>0</v>
      </c>
      <c r="GX186" s="140" t="n">
        <v>0</v>
      </c>
      <c r="GY186" s="140" t="n">
        <v>0</v>
      </c>
      <c r="GZ186" s="140" t="n">
        <v>0</v>
      </c>
      <c r="HA186" s="140" t="n">
        <v>0</v>
      </c>
      <c r="HB186" s="140" t="n">
        <v>0</v>
      </c>
      <c r="HC186" s="140" t="n">
        <v>0</v>
      </c>
      <c r="HD186" s="140" t="n">
        <v>0</v>
      </c>
      <c r="HE186" s="140" t="n">
        <v>0</v>
      </c>
      <c r="HF186" s="140" t="n">
        <v>0</v>
      </c>
      <c r="HG186" s="140" t="n">
        <v>0</v>
      </c>
      <c r="HH186" s="140" t="n">
        <v>0</v>
      </c>
      <c r="HI186" s="140" t="n">
        <v>0</v>
      </c>
      <c r="HJ186" s="140" t="n">
        <v>0</v>
      </c>
      <c r="HK186" s="140" t="n">
        <v>0</v>
      </c>
      <c r="HL186" s="140" t="n">
        <v>0</v>
      </c>
      <c r="HM186" s="140" t="n">
        <v>0</v>
      </c>
      <c r="HN186" s="140" t="n">
        <v>0</v>
      </c>
      <c r="HO186" s="140" t="n">
        <v>0</v>
      </c>
      <c r="HP186" s="140" t="n">
        <v>0</v>
      </c>
      <c r="HQ186" s="140" t="n">
        <v>0</v>
      </c>
      <c r="HR186" s="140" t="n">
        <v>0</v>
      </c>
      <c r="HS186" s="140" t="n">
        <v>0</v>
      </c>
      <c r="HT186" s="140" t="n">
        <v>0</v>
      </c>
      <c r="HU186" s="140" t="n">
        <v>0</v>
      </c>
      <c r="HV186" s="140" t="n">
        <v>0</v>
      </c>
      <c r="HW186" s="140" t="n">
        <v>0</v>
      </c>
      <c r="HX186" s="140" t="n">
        <v>0</v>
      </c>
      <c r="HY186" s="140" t="n">
        <v>0</v>
      </c>
      <c r="HZ186" s="140" t="n">
        <v>0</v>
      </c>
      <c r="IA186" s="140" t="n">
        <v>0</v>
      </c>
      <c r="IB186" s="140" t="n">
        <v>0</v>
      </c>
      <c r="IC186" s="140" t="n">
        <v>0</v>
      </c>
      <c r="ID186" s="140" t="n">
        <v>0</v>
      </c>
      <c r="IE186" s="140" t="n">
        <v>0</v>
      </c>
      <c r="IF186" s="140" t="n">
        <v>0</v>
      </c>
      <c r="IG186" s="140" t="n">
        <v>0</v>
      </c>
      <c r="IH186" s="140" t="n">
        <v>0</v>
      </c>
      <c r="II186" s="140" t="n">
        <v>0</v>
      </c>
      <c r="IJ186" s="140" t="n">
        <v>0</v>
      </c>
      <c r="IK186" s="140" t="n">
        <v>0</v>
      </c>
      <c r="IL186" s="140" t="n">
        <v>0</v>
      </c>
      <c r="IM186" s="140" t="n">
        <v>0</v>
      </c>
      <c r="IN186" s="140" t="n">
        <v>0</v>
      </c>
      <c r="IO186" s="140" t="n">
        <v>0</v>
      </c>
      <c r="IP186" s="140" t="n">
        <v>0</v>
      </c>
      <c r="IQ186" s="140" t="n">
        <v>0</v>
      </c>
      <c r="IR186" s="140" t="n">
        <v>0</v>
      </c>
      <c r="IS186" s="140" t="n">
        <v>0</v>
      </c>
      <c r="IT186" s="140" t="n">
        <v>0</v>
      </c>
      <c r="IU186" s="140" t="n">
        <v>0</v>
      </c>
      <c r="IV186" s="140" t="n">
        <v>0</v>
      </c>
      <c r="IW186" s="140" t="n">
        <v>0</v>
      </c>
      <c r="IX186" s="140" t="n">
        <v>0</v>
      </c>
      <c r="IY186" s="140" t="n">
        <v>0</v>
      </c>
      <c r="IZ186" s="140" t="n">
        <v>0</v>
      </c>
      <c r="JA186" s="140" t="n">
        <v>0</v>
      </c>
      <c r="JB186" s="140" t="n">
        <v>0</v>
      </c>
      <c r="JC186" s="140" t="n">
        <v>0</v>
      </c>
      <c r="JD186" s="140" t="n">
        <v>0</v>
      </c>
      <c r="JE186" s="140" t="n">
        <v>0</v>
      </c>
      <c r="JF186" s="140" t="n">
        <v>0</v>
      </c>
      <c r="JG186" s="140" t="n">
        <v>0</v>
      </c>
      <c r="JH186" s="140" t="n">
        <v>0</v>
      </c>
      <c r="JI186" s="140" t="n">
        <v>0</v>
      </c>
      <c r="JJ186" s="140" t="n">
        <v>0</v>
      </c>
      <c r="JK186" s="140" t="n">
        <v>0</v>
      </c>
      <c r="JL186" s="140" t="n">
        <v>0</v>
      </c>
      <c r="JM186" s="140" t="n">
        <v>0</v>
      </c>
      <c r="JN186" s="140" t="n">
        <v>0</v>
      </c>
      <c r="JO186" s="140" t="n">
        <v>0</v>
      </c>
      <c r="JP186" s="140" t="n">
        <v>0</v>
      </c>
    </row>
    <row r="187" customFormat="false" ht="14.9" hidden="false" customHeight="false" outlineLevel="0" collapsed="false">
      <c r="A187" s="76"/>
      <c r="B187" s="76"/>
      <c r="C187" s="76"/>
      <c r="D187" s="76"/>
      <c r="E187" s="76" t="s">
        <v>215</v>
      </c>
      <c r="F187" s="141"/>
      <c r="G187" s="141"/>
      <c r="H187" s="141"/>
      <c r="I187" s="141"/>
      <c r="J187" s="141"/>
      <c r="K187" s="141"/>
      <c r="L187" s="141"/>
      <c r="M187" s="141"/>
      <c r="N187" s="141"/>
      <c r="O187" s="141"/>
      <c r="P187" s="141"/>
      <c r="Q187" s="141"/>
      <c r="R187" s="141"/>
      <c r="S187" s="141"/>
      <c r="T187" s="141"/>
      <c r="U187" s="141"/>
      <c r="V187" s="141"/>
      <c r="W187" s="141"/>
      <c r="X187" s="141"/>
      <c r="Y187" s="141"/>
      <c r="Z187" s="141"/>
      <c r="AA187" s="141"/>
      <c r="AB187" s="141"/>
      <c r="AC187" s="141"/>
      <c r="AD187" s="141"/>
      <c r="AE187" s="141"/>
      <c r="AF187" s="141"/>
      <c r="AG187" s="141"/>
      <c r="AH187" s="141"/>
      <c r="AI187" s="141"/>
      <c r="AJ187" s="141"/>
      <c r="AK187" s="141"/>
      <c r="AL187" s="141"/>
      <c r="AM187" s="141"/>
      <c r="AN187" s="141"/>
      <c r="AO187" s="141"/>
      <c r="AP187" s="141"/>
      <c r="AQ187" s="141"/>
      <c r="AR187" s="141"/>
      <c r="AS187" s="141"/>
      <c r="AT187" s="141"/>
      <c r="AU187" s="141"/>
      <c r="AV187" s="141"/>
      <c r="AW187" s="141"/>
      <c r="AX187" s="141"/>
      <c r="AY187" s="141"/>
      <c r="AZ187" s="141"/>
      <c r="BA187" s="141"/>
      <c r="BB187" s="141"/>
      <c r="BC187" s="141"/>
      <c r="BD187" s="141"/>
      <c r="BE187" s="141"/>
      <c r="BF187" s="141"/>
      <c r="BG187" s="141"/>
      <c r="BH187" s="141"/>
      <c r="BI187" s="141"/>
      <c r="BJ187" s="141"/>
      <c r="BK187" s="141"/>
      <c r="BL187" s="141"/>
      <c r="BM187" s="141"/>
      <c r="BN187" s="141"/>
      <c r="BO187" s="141"/>
      <c r="BP187" s="141"/>
      <c r="BQ187" s="141"/>
      <c r="BR187" s="141"/>
      <c r="BS187" s="141"/>
      <c r="BT187" s="141"/>
      <c r="BU187" s="141"/>
      <c r="BV187" s="141"/>
      <c r="BW187" s="141"/>
      <c r="BX187" s="141"/>
      <c r="BY187" s="141"/>
      <c r="BZ187" s="141"/>
      <c r="CA187" s="141"/>
      <c r="CB187" s="141"/>
      <c r="CC187" s="141"/>
      <c r="CD187" s="141"/>
      <c r="CE187" s="141"/>
      <c r="CF187" s="141"/>
      <c r="CG187" s="141"/>
      <c r="CH187" s="141"/>
      <c r="CI187" s="141"/>
      <c r="CJ187" s="141"/>
      <c r="CK187" s="141"/>
      <c r="CL187" s="141"/>
      <c r="CM187" s="141"/>
      <c r="CN187" s="141"/>
      <c r="CO187" s="141"/>
      <c r="CP187" s="141"/>
      <c r="CQ187" s="141"/>
      <c r="CR187" s="141"/>
      <c r="CS187" s="141"/>
      <c r="CT187" s="141"/>
      <c r="CU187" s="141"/>
      <c r="CV187" s="141"/>
      <c r="CW187" s="141"/>
      <c r="CX187" s="141"/>
      <c r="CY187" s="141"/>
      <c r="CZ187" s="141"/>
      <c r="DA187" s="141"/>
      <c r="DB187" s="141"/>
      <c r="DC187" s="141"/>
      <c r="DD187" s="141"/>
      <c r="DE187" s="141"/>
      <c r="DF187" s="141"/>
      <c r="DG187" s="141"/>
      <c r="DH187" s="141"/>
      <c r="DI187" s="141"/>
      <c r="DJ187" s="141"/>
      <c r="DK187" s="141"/>
      <c r="DL187" s="141"/>
      <c r="DM187" s="141"/>
      <c r="DN187" s="141"/>
      <c r="DO187" s="141"/>
      <c r="DP187" s="141"/>
      <c r="DQ187" s="141"/>
      <c r="DR187" s="141"/>
      <c r="DS187" s="141"/>
      <c r="DT187" s="141"/>
      <c r="DU187" s="141"/>
      <c r="DV187" s="141"/>
      <c r="DW187" s="141"/>
      <c r="DX187" s="141"/>
      <c r="DY187" s="141"/>
      <c r="DZ187" s="141"/>
      <c r="EA187" s="141"/>
      <c r="EB187" s="141"/>
      <c r="EC187" s="141"/>
      <c r="ED187" s="141"/>
      <c r="EE187" s="141"/>
      <c r="EF187" s="141"/>
      <c r="EG187" s="141"/>
      <c r="EH187" s="0"/>
      <c r="EI187" s="109" t="n">
        <f aca="false">ROUND(SUM(F187:EG187),5)</f>
        <v>0</v>
      </c>
      <c r="EM187" s="140" t="n">
        <v>0</v>
      </c>
      <c r="EN187" s="140" t="n">
        <v>0</v>
      </c>
      <c r="EO187" s="140" t="n">
        <v>0</v>
      </c>
      <c r="EP187" s="140" t="n">
        <v>0</v>
      </c>
      <c r="EQ187" s="140" t="n">
        <v>0</v>
      </c>
      <c r="ER187" s="140" t="n">
        <v>0</v>
      </c>
      <c r="ES187" s="140" t="n">
        <v>0</v>
      </c>
      <c r="ET187" s="140" t="n">
        <v>0</v>
      </c>
      <c r="EU187" s="140" t="n">
        <v>0</v>
      </c>
      <c r="EV187" s="140" t="n">
        <v>0</v>
      </c>
      <c r="EW187" s="140" t="n">
        <v>0</v>
      </c>
      <c r="EX187" s="140" t="n">
        <v>0</v>
      </c>
      <c r="EY187" s="140" t="n">
        <v>0</v>
      </c>
      <c r="EZ187" s="140" t="n">
        <v>0</v>
      </c>
      <c r="FA187" s="140" t="n">
        <v>0</v>
      </c>
      <c r="FB187" s="140" t="n">
        <v>0</v>
      </c>
      <c r="FC187" s="140" t="n">
        <v>0</v>
      </c>
      <c r="FD187" s="140" t="n">
        <v>0</v>
      </c>
      <c r="FE187" s="140" t="n">
        <v>0</v>
      </c>
      <c r="FF187" s="140" t="n">
        <v>0</v>
      </c>
      <c r="FG187" s="140" t="n">
        <v>0</v>
      </c>
      <c r="FH187" s="140" t="n">
        <v>0</v>
      </c>
      <c r="FI187" s="140" t="n">
        <v>0</v>
      </c>
      <c r="FJ187" s="140" t="n">
        <v>0</v>
      </c>
      <c r="FK187" s="140" t="n">
        <v>0</v>
      </c>
      <c r="FL187" s="140" t="n">
        <v>0</v>
      </c>
      <c r="FM187" s="140" t="n">
        <v>0</v>
      </c>
      <c r="FN187" s="140" t="n">
        <v>0</v>
      </c>
      <c r="FO187" s="140" t="n">
        <v>0</v>
      </c>
      <c r="FP187" s="140" t="n">
        <v>0</v>
      </c>
      <c r="FQ187" s="140" t="n">
        <v>0</v>
      </c>
      <c r="FR187" s="140" t="n">
        <v>0</v>
      </c>
      <c r="FS187" s="140" t="n">
        <v>0</v>
      </c>
      <c r="FT187" s="140" t="n">
        <v>0</v>
      </c>
      <c r="FU187" s="140" t="n">
        <v>0</v>
      </c>
      <c r="FV187" s="140" t="n">
        <v>0</v>
      </c>
      <c r="FW187" s="140" t="n">
        <v>0</v>
      </c>
      <c r="FX187" s="140" t="n">
        <v>0</v>
      </c>
      <c r="FY187" s="140" t="n">
        <v>0</v>
      </c>
      <c r="FZ187" s="140" t="n">
        <v>0</v>
      </c>
      <c r="GA187" s="140" t="n">
        <v>0</v>
      </c>
      <c r="GB187" s="140" t="n">
        <v>0</v>
      </c>
      <c r="GC187" s="140" t="n">
        <v>0</v>
      </c>
      <c r="GD187" s="140" t="n">
        <v>0</v>
      </c>
      <c r="GE187" s="140" t="n">
        <v>0</v>
      </c>
      <c r="GF187" s="140" t="n">
        <v>0</v>
      </c>
      <c r="GG187" s="140" t="n">
        <v>0</v>
      </c>
      <c r="GH187" s="140" t="n">
        <v>0</v>
      </c>
      <c r="GI187" s="140" t="n">
        <v>0</v>
      </c>
      <c r="GJ187" s="140" t="n">
        <v>0</v>
      </c>
      <c r="GK187" s="140" t="n">
        <v>0</v>
      </c>
      <c r="GL187" s="140" t="n">
        <v>0</v>
      </c>
      <c r="GM187" s="140" t="n">
        <v>0</v>
      </c>
      <c r="GN187" s="140" t="n">
        <v>0</v>
      </c>
      <c r="GO187" s="140" t="n">
        <v>0</v>
      </c>
      <c r="GP187" s="140" t="n">
        <v>0</v>
      </c>
      <c r="GQ187" s="140" t="n">
        <v>0</v>
      </c>
      <c r="GR187" s="140" t="n">
        <v>0</v>
      </c>
      <c r="GS187" s="140" t="n">
        <v>0</v>
      </c>
      <c r="GT187" s="140" t="n">
        <v>0</v>
      </c>
      <c r="GU187" s="140" t="n">
        <v>0</v>
      </c>
      <c r="GV187" s="140" t="n">
        <v>0</v>
      </c>
      <c r="GW187" s="140" t="n">
        <v>0</v>
      </c>
      <c r="GX187" s="140" t="n">
        <v>0</v>
      </c>
      <c r="GY187" s="140" t="n">
        <v>0</v>
      </c>
      <c r="GZ187" s="140" t="n">
        <v>0</v>
      </c>
      <c r="HA187" s="140" t="n">
        <v>0</v>
      </c>
      <c r="HB187" s="140" t="n">
        <v>0</v>
      </c>
      <c r="HC187" s="140" t="n">
        <v>0</v>
      </c>
      <c r="HD187" s="140" t="n">
        <v>0</v>
      </c>
      <c r="HE187" s="140" t="n">
        <v>0</v>
      </c>
      <c r="HF187" s="140" t="n">
        <v>0</v>
      </c>
      <c r="HG187" s="140" t="n">
        <v>0</v>
      </c>
      <c r="HH187" s="140" t="n">
        <v>0</v>
      </c>
      <c r="HI187" s="140" t="n">
        <v>0</v>
      </c>
      <c r="HJ187" s="140" t="n">
        <v>0</v>
      </c>
      <c r="HK187" s="140" t="n">
        <v>0</v>
      </c>
      <c r="HL187" s="140" t="n">
        <v>0</v>
      </c>
      <c r="HM187" s="140" t="n">
        <v>0</v>
      </c>
      <c r="HN187" s="140" t="n">
        <v>0</v>
      </c>
      <c r="HO187" s="140" t="n">
        <v>0</v>
      </c>
      <c r="HP187" s="140" t="n">
        <v>0</v>
      </c>
      <c r="HQ187" s="140" t="n">
        <v>0</v>
      </c>
      <c r="HR187" s="140" t="n">
        <v>0</v>
      </c>
      <c r="HS187" s="140" t="n">
        <v>0</v>
      </c>
      <c r="HT187" s="140" t="n">
        <v>0</v>
      </c>
      <c r="HU187" s="140" t="n">
        <v>0</v>
      </c>
      <c r="HV187" s="140" t="n">
        <v>0</v>
      </c>
      <c r="HW187" s="140" t="n">
        <v>0</v>
      </c>
      <c r="HX187" s="140" t="n">
        <v>0</v>
      </c>
      <c r="HY187" s="140" t="n">
        <v>0</v>
      </c>
      <c r="HZ187" s="140" t="n">
        <v>0</v>
      </c>
      <c r="IA187" s="140" t="n">
        <v>0</v>
      </c>
      <c r="IB187" s="140" t="n">
        <v>0</v>
      </c>
      <c r="IC187" s="140" t="n">
        <v>0</v>
      </c>
      <c r="ID187" s="140" t="n">
        <v>0</v>
      </c>
      <c r="IE187" s="140" t="n">
        <v>0</v>
      </c>
      <c r="IF187" s="140" t="n">
        <v>0</v>
      </c>
      <c r="IG187" s="140" t="n">
        <v>0</v>
      </c>
      <c r="IH187" s="140" t="n">
        <v>0</v>
      </c>
      <c r="II187" s="140" t="n">
        <v>0</v>
      </c>
      <c r="IJ187" s="140" t="n">
        <v>0</v>
      </c>
      <c r="IK187" s="140" t="n">
        <v>0</v>
      </c>
      <c r="IL187" s="140" t="n">
        <v>0</v>
      </c>
      <c r="IM187" s="140" t="n">
        <v>0</v>
      </c>
      <c r="IN187" s="140" t="n">
        <v>0</v>
      </c>
      <c r="IO187" s="140" t="n">
        <v>0</v>
      </c>
      <c r="IP187" s="140" t="n">
        <v>0</v>
      </c>
      <c r="IQ187" s="140" t="n">
        <v>0</v>
      </c>
      <c r="IR187" s="140" t="n">
        <v>0</v>
      </c>
      <c r="IS187" s="140" t="n">
        <v>0</v>
      </c>
      <c r="IT187" s="140" t="n">
        <v>0</v>
      </c>
      <c r="IU187" s="140" t="n">
        <v>0</v>
      </c>
      <c r="IV187" s="140" t="n">
        <v>0</v>
      </c>
      <c r="IW187" s="140" t="n">
        <v>0</v>
      </c>
      <c r="IX187" s="140" t="n">
        <v>0</v>
      </c>
      <c r="IY187" s="140" t="n">
        <v>0</v>
      </c>
      <c r="IZ187" s="140" t="n">
        <v>0</v>
      </c>
      <c r="JA187" s="140" t="n">
        <v>0</v>
      </c>
      <c r="JB187" s="140" t="n">
        <v>0</v>
      </c>
      <c r="JC187" s="140" t="n">
        <v>0</v>
      </c>
      <c r="JD187" s="140" t="n">
        <v>0</v>
      </c>
      <c r="JE187" s="140" t="n">
        <v>0</v>
      </c>
      <c r="JF187" s="140" t="n">
        <v>0</v>
      </c>
      <c r="JG187" s="140" t="n">
        <v>0</v>
      </c>
      <c r="JH187" s="140" t="n">
        <v>0</v>
      </c>
      <c r="JI187" s="140" t="n">
        <v>0</v>
      </c>
      <c r="JJ187" s="140" t="n">
        <v>0</v>
      </c>
      <c r="JK187" s="140" t="n">
        <v>0</v>
      </c>
      <c r="JL187" s="140" t="n">
        <v>0</v>
      </c>
      <c r="JM187" s="140" t="n">
        <v>0</v>
      </c>
      <c r="JN187" s="140" t="n">
        <v>0</v>
      </c>
      <c r="JO187" s="140" t="n">
        <v>0</v>
      </c>
      <c r="JP187" s="140" t="n">
        <v>0</v>
      </c>
    </row>
    <row r="188" customFormat="false" ht="14.9" hidden="false" customHeight="false" outlineLevel="0" collapsed="false">
      <c r="A188" s="76"/>
      <c r="B188" s="76"/>
      <c r="C188" s="76"/>
      <c r="D188" s="76"/>
      <c r="E188" s="76" t="s">
        <v>216</v>
      </c>
      <c r="F188" s="141" t="n">
        <v>0</v>
      </c>
      <c r="G188" s="141" t="n">
        <v>1133.0824</v>
      </c>
      <c r="H188" s="141" t="n">
        <v>4358.4141</v>
      </c>
      <c r="I188" s="141" t="n">
        <v>0</v>
      </c>
      <c r="J188" s="141" t="n">
        <v>6854.0835</v>
      </c>
      <c r="K188" s="141" t="n">
        <v>1028.4859</v>
      </c>
      <c r="L188" s="141" t="n">
        <v>0</v>
      </c>
      <c r="M188" s="141" t="n">
        <v>0</v>
      </c>
      <c r="N188" s="141" t="n">
        <v>7456.7056</v>
      </c>
      <c r="O188" s="141" t="n">
        <v>7416</v>
      </c>
      <c r="P188" s="141" t="n">
        <v>0</v>
      </c>
      <c r="Q188" s="141" t="n">
        <v>3613.13</v>
      </c>
      <c r="R188" s="141" t="n">
        <v>0</v>
      </c>
      <c r="S188" s="141" t="n">
        <v>0</v>
      </c>
      <c r="T188" s="141" t="n">
        <v>0</v>
      </c>
      <c r="U188" s="141" t="n">
        <v>7803.486</v>
      </c>
      <c r="V188" s="141"/>
      <c r="W188" s="141" t="n">
        <v>4932.1344</v>
      </c>
      <c r="X188" s="141"/>
      <c r="Y188" s="141" t="n">
        <v>0</v>
      </c>
      <c r="Z188" s="141" t="n">
        <v>0</v>
      </c>
      <c r="AA188" s="141" t="n">
        <v>2872.5979</v>
      </c>
      <c r="AB188" s="141" t="n">
        <v>0</v>
      </c>
      <c r="AC188" s="141" t="n">
        <v>0</v>
      </c>
      <c r="AD188" s="141" t="n">
        <v>475.4789</v>
      </c>
      <c r="AE188" s="141" t="n">
        <v>0</v>
      </c>
      <c r="AF188" s="141" t="n">
        <v>0</v>
      </c>
      <c r="AG188" s="141" t="n">
        <v>0</v>
      </c>
      <c r="AH188" s="141" t="n">
        <v>0</v>
      </c>
      <c r="AI188" s="141" t="n">
        <v>0</v>
      </c>
      <c r="AJ188" s="141" t="n">
        <v>0</v>
      </c>
      <c r="AK188" s="141" t="n">
        <v>0</v>
      </c>
      <c r="AL188" s="141" t="n">
        <v>0</v>
      </c>
      <c r="AM188" s="141" t="n">
        <v>0</v>
      </c>
      <c r="AN188" s="141" t="n">
        <v>0</v>
      </c>
      <c r="AO188" s="141" t="n">
        <v>0</v>
      </c>
      <c r="AP188" s="141" t="n">
        <v>2811.4777</v>
      </c>
      <c r="AQ188" s="141" t="n">
        <v>0</v>
      </c>
      <c r="AR188" s="141" t="n">
        <v>0</v>
      </c>
      <c r="AS188" s="141" t="n">
        <v>0</v>
      </c>
      <c r="AT188" s="141" t="n">
        <v>0</v>
      </c>
      <c r="AU188" s="141" t="n">
        <v>0</v>
      </c>
      <c r="AV188" s="141" t="n">
        <v>1336.1881</v>
      </c>
      <c r="AW188" s="141" t="n">
        <v>0</v>
      </c>
      <c r="AX188" s="141" t="n">
        <v>0</v>
      </c>
      <c r="AY188" s="141" t="n">
        <v>0</v>
      </c>
      <c r="AZ188" s="141" t="n">
        <v>0</v>
      </c>
      <c r="BA188" s="141" t="n">
        <v>0</v>
      </c>
      <c r="BB188" s="141" t="n">
        <v>2480.3842</v>
      </c>
      <c r="BC188" s="141" t="n">
        <v>0</v>
      </c>
      <c r="BD188" s="141" t="n">
        <v>0</v>
      </c>
      <c r="BE188" s="141" t="n">
        <v>0</v>
      </c>
      <c r="BF188" s="141" t="n">
        <v>11478.2788</v>
      </c>
      <c r="BG188" s="141" t="n">
        <v>5666.5244</v>
      </c>
      <c r="BH188" s="141" t="n">
        <v>0</v>
      </c>
      <c r="BI188" s="141" t="n">
        <v>0</v>
      </c>
      <c r="BJ188" s="141" t="n">
        <v>583.8246</v>
      </c>
      <c r="BK188" s="141" t="n">
        <v>0</v>
      </c>
      <c r="BL188" s="141" t="n">
        <v>0</v>
      </c>
      <c r="BM188" s="141" t="n">
        <v>0</v>
      </c>
      <c r="BN188" s="141" t="n">
        <v>692.16</v>
      </c>
      <c r="BO188" s="141" t="n">
        <v>1145.566</v>
      </c>
      <c r="BP188" s="141" t="n">
        <v>2157.1599</v>
      </c>
      <c r="BQ188" s="141" t="n">
        <v>0</v>
      </c>
      <c r="BR188" s="141" t="n">
        <v>0</v>
      </c>
      <c r="BS188" s="141" t="n">
        <v>0</v>
      </c>
      <c r="BT188" s="141" t="n">
        <v>662.2797</v>
      </c>
      <c r="BU188" s="141" t="n">
        <v>0</v>
      </c>
      <c r="BV188" s="141" t="n">
        <v>0</v>
      </c>
      <c r="BW188" s="141" t="n">
        <v>1311.6844</v>
      </c>
      <c r="BX188" s="141" t="n">
        <v>0</v>
      </c>
      <c r="BY188" s="141" t="n">
        <v>0</v>
      </c>
      <c r="BZ188" s="141" t="n">
        <v>0</v>
      </c>
      <c r="CA188" s="141" t="n">
        <v>3157.4959</v>
      </c>
      <c r="CB188" s="141" t="n">
        <v>0</v>
      </c>
      <c r="CC188" s="141" t="n">
        <v>0</v>
      </c>
      <c r="CD188" s="141" t="n">
        <v>0</v>
      </c>
      <c r="CE188" s="141" t="n">
        <v>2910.1002</v>
      </c>
      <c r="CF188" s="141" t="n">
        <v>0</v>
      </c>
      <c r="CG188" s="141" t="n">
        <v>2576.6892</v>
      </c>
      <c r="CH188" s="141" t="n">
        <v>0</v>
      </c>
      <c r="CI188" s="141" t="n">
        <v>2555.1828</v>
      </c>
      <c r="CJ188" s="141" t="n">
        <v>6594.7707</v>
      </c>
      <c r="CK188" s="141" t="n">
        <v>2176.493</v>
      </c>
      <c r="CL188" s="141"/>
      <c r="CM188" s="141" t="n">
        <v>0</v>
      </c>
      <c r="CN188" s="141" t="n">
        <v>0</v>
      </c>
      <c r="CO188" s="141" t="n">
        <v>0</v>
      </c>
      <c r="CP188" s="141" t="n">
        <v>1398.0396</v>
      </c>
      <c r="CQ188" s="141" t="n">
        <v>0</v>
      </c>
      <c r="CR188" s="141" t="n">
        <v>0</v>
      </c>
      <c r="CS188" s="141" t="n">
        <v>9609.9824</v>
      </c>
      <c r="CT188" s="141" t="n">
        <v>0</v>
      </c>
      <c r="CU188" s="141" t="n">
        <v>11290.345</v>
      </c>
      <c r="CV188" s="141" t="n">
        <v>0</v>
      </c>
      <c r="CW188" s="141" t="n">
        <v>0</v>
      </c>
      <c r="CX188" s="141" t="n">
        <v>0</v>
      </c>
      <c r="CY188" s="141" t="n">
        <v>0</v>
      </c>
      <c r="CZ188" s="141" t="n">
        <v>1E-008</v>
      </c>
      <c r="DA188" s="141" t="n">
        <v>7090.5303</v>
      </c>
      <c r="DB188" s="141" t="n">
        <v>0</v>
      </c>
      <c r="DC188" s="141" t="n">
        <v>3499.2396</v>
      </c>
      <c r="DD188" s="141" t="n">
        <v>0</v>
      </c>
      <c r="DE188" s="141" t="n">
        <v>0</v>
      </c>
      <c r="DF188" s="141" t="n">
        <v>0</v>
      </c>
      <c r="DG188" s="141" t="n">
        <v>440.0778</v>
      </c>
      <c r="DH188" s="141" t="n">
        <v>0</v>
      </c>
      <c r="DI188" s="141" t="n">
        <v>0</v>
      </c>
      <c r="DJ188" s="141" t="n">
        <v>0</v>
      </c>
      <c r="DK188" s="141" t="n">
        <v>0</v>
      </c>
      <c r="DL188" s="141" t="n">
        <v>2968.1304</v>
      </c>
      <c r="DM188" s="141" t="n">
        <v>0</v>
      </c>
      <c r="DN188" s="141" t="n">
        <v>0</v>
      </c>
      <c r="DO188" s="141" t="n">
        <v>0</v>
      </c>
      <c r="DP188" s="141"/>
      <c r="DQ188" s="141" t="n">
        <v>0</v>
      </c>
      <c r="DR188" s="141" t="n">
        <v>0</v>
      </c>
      <c r="DS188" s="141" t="n">
        <v>0</v>
      </c>
      <c r="DT188" s="141" t="n">
        <v>0</v>
      </c>
      <c r="DU188" s="141" t="n">
        <v>0</v>
      </c>
      <c r="DV188" s="141" t="n">
        <v>0</v>
      </c>
      <c r="DW188" s="141"/>
      <c r="DX188" s="141" t="n">
        <v>5968.747</v>
      </c>
      <c r="DY188" s="141" t="n">
        <v>0</v>
      </c>
      <c r="DZ188" s="141" t="n">
        <v>0</v>
      </c>
      <c r="EA188" s="141" t="n">
        <v>4547.6869</v>
      </c>
      <c r="EB188" s="141" t="n">
        <v>6049.0355</v>
      </c>
      <c r="EC188" s="141" t="n">
        <v>0</v>
      </c>
      <c r="ED188" s="141" t="n">
        <v>985.6585</v>
      </c>
      <c r="EE188" s="141" t="n">
        <v>0</v>
      </c>
      <c r="EF188" s="141" t="n">
        <v>4637.2454</v>
      </c>
      <c r="EG188" s="141" t="n">
        <v>5000</v>
      </c>
      <c r="EH188" s="0"/>
      <c r="EI188" s="109" t="n">
        <f aca="false">ROUND(SUM(F188:EG188),5)</f>
        <v>161724.5767</v>
      </c>
      <c r="EM188" s="140" t="n">
        <v>0</v>
      </c>
      <c r="EN188" s="140" t="n">
        <v>0</v>
      </c>
      <c r="EO188" s="140" t="n">
        <v>0</v>
      </c>
      <c r="EP188" s="140" t="n">
        <v>0</v>
      </c>
      <c r="EQ188" s="140" t="n">
        <v>0</v>
      </c>
      <c r="ER188" s="140" t="n">
        <v>0</v>
      </c>
      <c r="ES188" s="140" t="n">
        <v>0</v>
      </c>
      <c r="ET188" s="140" t="n">
        <v>0</v>
      </c>
      <c r="EU188" s="140" t="n">
        <v>0</v>
      </c>
      <c r="EV188" s="140" t="n">
        <v>0</v>
      </c>
      <c r="EW188" s="140" t="n">
        <v>0</v>
      </c>
      <c r="EX188" s="140" t="n">
        <v>0</v>
      </c>
      <c r="EY188" s="140" t="n">
        <v>0</v>
      </c>
      <c r="EZ188" s="140" t="n">
        <v>0</v>
      </c>
      <c r="FA188" s="140" t="n">
        <v>0</v>
      </c>
      <c r="FB188" s="140" t="n">
        <v>0</v>
      </c>
      <c r="FC188" s="140" t="n">
        <v>0</v>
      </c>
      <c r="FD188" s="140" t="n">
        <v>0</v>
      </c>
      <c r="FE188" s="140" t="n">
        <v>0</v>
      </c>
      <c r="FF188" s="140" t="n">
        <v>0</v>
      </c>
      <c r="FG188" s="140" t="n">
        <v>0</v>
      </c>
      <c r="FH188" s="140" t="n">
        <v>0</v>
      </c>
      <c r="FI188" s="140" t="n">
        <v>0</v>
      </c>
      <c r="FJ188" s="140" t="n">
        <v>0</v>
      </c>
      <c r="FK188" s="140" t="n">
        <v>0</v>
      </c>
      <c r="FL188" s="140" t="n">
        <v>0</v>
      </c>
      <c r="FM188" s="140" t="n">
        <v>0</v>
      </c>
      <c r="FN188" s="140" t="n">
        <v>0</v>
      </c>
      <c r="FO188" s="140" t="n">
        <v>0</v>
      </c>
      <c r="FP188" s="140" t="n">
        <v>0</v>
      </c>
      <c r="FQ188" s="140" t="n">
        <v>0</v>
      </c>
      <c r="FR188" s="140" t="n">
        <v>0</v>
      </c>
      <c r="FS188" s="140" t="n">
        <v>0</v>
      </c>
      <c r="FT188" s="140" t="n">
        <v>0</v>
      </c>
      <c r="FU188" s="140" t="n">
        <v>0</v>
      </c>
      <c r="FV188" s="140" t="n">
        <v>0</v>
      </c>
      <c r="FW188" s="140" t="n">
        <v>0</v>
      </c>
      <c r="FX188" s="140" t="n">
        <v>0</v>
      </c>
      <c r="FY188" s="140" t="n">
        <v>0</v>
      </c>
      <c r="FZ188" s="140" t="n">
        <v>0</v>
      </c>
      <c r="GA188" s="140" t="n">
        <v>0</v>
      </c>
      <c r="GB188" s="140" t="n">
        <v>0</v>
      </c>
      <c r="GC188" s="140" t="n">
        <v>0</v>
      </c>
      <c r="GD188" s="140" t="n">
        <v>0</v>
      </c>
      <c r="GE188" s="140" t="n">
        <v>0</v>
      </c>
      <c r="GF188" s="140" t="n">
        <v>0</v>
      </c>
      <c r="GG188" s="140" t="n">
        <v>0</v>
      </c>
      <c r="GH188" s="140" t="n">
        <v>0</v>
      </c>
      <c r="GI188" s="140" t="n">
        <v>0</v>
      </c>
      <c r="GJ188" s="140" t="n">
        <v>0</v>
      </c>
      <c r="GK188" s="140" t="n">
        <v>0</v>
      </c>
      <c r="GL188" s="140" t="n">
        <v>0</v>
      </c>
      <c r="GM188" s="140" t="n">
        <v>0</v>
      </c>
      <c r="GN188" s="140" t="n">
        <v>0</v>
      </c>
      <c r="GO188" s="140" t="n">
        <v>0</v>
      </c>
      <c r="GP188" s="140" t="n">
        <v>0</v>
      </c>
      <c r="GQ188" s="140" t="n">
        <v>0</v>
      </c>
      <c r="GR188" s="140" t="n">
        <v>0</v>
      </c>
      <c r="GS188" s="140" t="n">
        <v>0</v>
      </c>
      <c r="GT188" s="140" t="n">
        <v>0</v>
      </c>
      <c r="GU188" s="140" t="n">
        <v>0</v>
      </c>
      <c r="GV188" s="140" t="n">
        <v>0</v>
      </c>
      <c r="GW188" s="140" t="n">
        <v>0</v>
      </c>
      <c r="GX188" s="140" t="n">
        <v>0</v>
      </c>
      <c r="GY188" s="140" t="n">
        <v>0</v>
      </c>
      <c r="GZ188" s="140" t="n">
        <v>0</v>
      </c>
      <c r="HA188" s="140" t="n">
        <v>0</v>
      </c>
      <c r="HB188" s="140" t="n">
        <v>0</v>
      </c>
      <c r="HC188" s="140" t="n">
        <v>0</v>
      </c>
      <c r="HD188" s="140" t="n">
        <v>0</v>
      </c>
      <c r="HE188" s="140" t="n">
        <v>0</v>
      </c>
      <c r="HF188" s="140" t="n">
        <v>0</v>
      </c>
      <c r="HG188" s="140" t="n">
        <v>0</v>
      </c>
      <c r="HH188" s="140" t="n">
        <v>0</v>
      </c>
      <c r="HI188" s="140" t="n">
        <v>0</v>
      </c>
      <c r="HJ188" s="140" t="n">
        <v>0</v>
      </c>
      <c r="HK188" s="140" t="n">
        <v>0</v>
      </c>
      <c r="HL188" s="140" t="n">
        <v>0</v>
      </c>
      <c r="HM188" s="140" t="n">
        <v>0</v>
      </c>
      <c r="HN188" s="140" t="n">
        <v>0</v>
      </c>
      <c r="HO188" s="140" t="n">
        <v>0</v>
      </c>
      <c r="HP188" s="140" t="n">
        <v>0</v>
      </c>
      <c r="HQ188" s="140" t="n">
        <v>0</v>
      </c>
      <c r="HR188" s="140" t="n">
        <v>0</v>
      </c>
      <c r="HS188" s="140" t="n">
        <v>0</v>
      </c>
      <c r="HT188" s="140" t="n">
        <v>0</v>
      </c>
      <c r="HU188" s="140" t="n">
        <v>0</v>
      </c>
      <c r="HV188" s="140" t="n">
        <v>0</v>
      </c>
      <c r="HW188" s="140" t="n">
        <v>0</v>
      </c>
      <c r="HX188" s="140" t="n">
        <v>0</v>
      </c>
      <c r="HY188" s="140" t="n">
        <v>0</v>
      </c>
      <c r="HZ188" s="140" t="n">
        <v>0</v>
      </c>
      <c r="IA188" s="140" t="n">
        <v>0</v>
      </c>
      <c r="IB188" s="140" t="n">
        <v>0</v>
      </c>
      <c r="IC188" s="140" t="n">
        <v>0</v>
      </c>
      <c r="ID188" s="140" t="n">
        <v>0</v>
      </c>
      <c r="IE188" s="140" t="n">
        <v>0</v>
      </c>
      <c r="IF188" s="140" t="n">
        <v>0</v>
      </c>
      <c r="IG188" s="140" t="n">
        <v>0</v>
      </c>
      <c r="IH188" s="140" t="n">
        <v>0</v>
      </c>
      <c r="II188" s="140" t="n">
        <v>0</v>
      </c>
      <c r="IJ188" s="140" t="n">
        <v>0</v>
      </c>
      <c r="IK188" s="140" t="n">
        <v>0</v>
      </c>
      <c r="IL188" s="140" t="n">
        <v>0</v>
      </c>
      <c r="IM188" s="140" t="n">
        <v>0</v>
      </c>
      <c r="IN188" s="140" t="n">
        <v>0</v>
      </c>
      <c r="IO188" s="140" t="n">
        <v>0</v>
      </c>
      <c r="IP188" s="140" t="n">
        <v>0</v>
      </c>
      <c r="IQ188" s="140" t="n">
        <v>0</v>
      </c>
      <c r="IR188" s="140" t="n">
        <v>0</v>
      </c>
      <c r="IS188" s="140" t="n">
        <v>0</v>
      </c>
      <c r="IT188" s="140" t="n">
        <v>0</v>
      </c>
      <c r="IU188" s="140" t="n">
        <v>0</v>
      </c>
      <c r="IV188" s="140" t="n">
        <v>0</v>
      </c>
      <c r="IW188" s="140" t="n">
        <v>0</v>
      </c>
      <c r="IX188" s="140" t="n">
        <v>0</v>
      </c>
      <c r="IY188" s="140" t="n">
        <v>0</v>
      </c>
      <c r="IZ188" s="140" t="n">
        <v>0</v>
      </c>
      <c r="JA188" s="140" t="n">
        <v>0</v>
      </c>
      <c r="JB188" s="140" t="n">
        <v>0</v>
      </c>
      <c r="JC188" s="140" t="n">
        <v>0</v>
      </c>
      <c r="JD188" s="140" t="n">
        <v>0</v>
      </c>
      <c r="JE188" s="140" t="n">
        <v>0</v>
      </c>
      <c r="JF188" s="140" t="n">
        <v>0</v>
      </c>
      <c r="JG188" s="140" t="n">
        <v>0</v>
      </c>
      <c r="JH188" s="140" t="n">
        <v>0</v>
      </c>
      <c r="JI188" s="140" t="n">
        <v>0</v>
      </c>
      <c r="JJ188" s="140" t="n">
        <v>0</v>
      </c>
      <c r="JK188" s="140" t="n">
        <v>0</v>
      </c>
      <c r="JL188" s="140" t="n">
        <v>0</v>
      </c>
      <c r="JM188" s="140" t="n">
        <v>0</v>
      </c>
      <c r="JN188" s="140" t="n">
        <v>0</v>
      </c>
      <c r="JO188" s="140" t="n">
        <v>0</v>
      </c>
      <c r="JP188" s="140" t="n">
        <v>0</v>
      </c>
    </row>
    <row r="189" customFormat="false" ht="14.9" hidden="false" customHeight="false" outlineLevel="0" collapsed="false">
      <c r="A189" s="76"/>
      <c r="B189" s="76"/>
      <c r="C189" s="76"/>
      <c r="D189" s="76"/>
      <c r="E189" s="76" t="s">
        <v>217</v>
      </c>
      <c r="F189" s="141" t="n">
        <v>0</v>
      </c>
      <c r="G189" s="141" t="n">
        <v>0</v>
      </c>
      <c r="H189" s="141" t="n">
        <v>0</v>
      </c>
      <c r="I189" s="141" t="n">
        <v>0</v>
      </c>
      <c r="J189" s="141" t="n">
        <v>0</v>
      </c>
      <c r="K189" s="141" t="n">
        <v>0</v>
      </c>
      <c r="L189" s="141" t="n">
        <v>0</v>
      </c>
      <c r="M189" s="141" t="n">
        <v>0</v>
      </c>
      <c r="N189" s="141" t="n">
        <v>0</v>
      </c>
      <c r="O189" s="141" t="n">
        <v>0</v>
      </c>
      <c r="P189" s="141" t="n">
        <v>0</v>
      </c>
      <c r="Q189" s="141" t="n">
        <v>0</v>
      </c>
      <c r="R189" s="141" t="n">
        <v>0</v>
      </c>
      <c r="S189" s="141" t="n">
        <v>0</v>
      </c>
      <c r="T189" s="141" t="n">
        <v>0</v>
      </c>
      <c r="U189" s="141" t="n">
        <v>0</v>
      </c>
      <c r="V189" s="141"/>
      <c r="W189" s="141" t="n">
        <v>0</v>
      </c>
      <c r="X189" s="141"/>
      <c r="Y189" s="141" t="n">
        <v>0</v>
      </c>
      <c r="Z189" s="141" t="n">
        <v>0</v>
      </c>
      <c r="AA189" s="141" t="n">
        <v>0</v>
      </c>
      <c r="AB189" s="141" t="n">
        <v>0</v>
      </c>
      <c r="AC189" s="141" t="n">
        <v>0</v>
      </c>
      <c r="AD189" s="141" t="n">
        <v>0</v>
      </c>
      <c r="AE189" s="141" t="n">
        <v>0</v>
      </c>
      <c r="AF189" s="141" t="n">
        <v>0</v>
      </c>
      <c r="AG189" s="141" t="n">
        <v>0</v>
      </c>
      <c r="AH189" s="141" t="n">
        <v>0</v>
      </c>
      <c r="AI189" s="141" t="n">
        <v>0</v>
      </c>
      <c r="AJ189" s="141" t="n">
        <v>0</v>
      </c>
      <c r="AK189" s="141" t="n">
        <v>0</v>
      </c>
      <c r="AL189" s="141" t="n">
        <v>0</v>
      </c>
      <c r="AM189" s="141" t="n">
        <v>0</v>
      </c>
      <c r="AN189" s="141" t="n">
        <v>0</v>
      </c>
      <c r="AO189" s="141" t="n">
        <v>0</v>
      </c>
      <c r="AP189" s="141" t="n">
        <v>0</v>
      </c>
      <c r="AQ189" s="141" t="n">
        <v>0</v>
      </c>
      <c r="AR189" s="141" t="n">
        <v>0</v>
      </c>
      <c r="AS189" s="141" t="n">
        <v>0</v>
      </c>
      <c r="AT189" s="141" t="n">
        <v>0</v>
      </c>
      <c r="AU189" s="141" t="n">
        <v>0</v>
      </c>
      <c r="AV189" s="141" t="n">
        <v>0</v>
      </c>
      <c r="AW189" s="141" t="n">
        <v>0</v>
      </c>
      <c r="AX189" s="141" t="n">
        <v>0</v>
      </c>
      <c r="AY189" s="141" t="n">
        <v>0</v>
      </c>
      <c r="AZ189" s="141" t="n">
        <v>0</v>
      </c>
      <c r="BA189" s="141" t="n">
        <v>0</v>
      </c>
      <c r="BB189" s="141" t="n">
        <v>0</v>
      </c>
      <c r="BC189" s="141" t="n">
        <v>0</v>
      </c>
      <c r="BD189" s="141" t="n">
        <v>0</v>
      </c>
      <c r="BE189" s="141" t="n">
        <v>0</v>
      </c>
      <c r="BF189" s="141" t="n">
        <v>0</v>
      </c>
      <c r="BG189" s="141" t="n">
        <v>0</v>
      </c>
      <c r="BH189" s="141" t="n">
        <v>0</v>
      </c>
      <c r="BI189" s="141" t="n">
        <v>0</v>
      </c>
      <c r="BJ189" s="141" t="n">
        <v>0</v>
      </c>
      <c r="BK189" s="141" t="n">
        <v>0</v>
      </c>
      <c r="BL189" s="141" t="n">
        <v>0</v>
      </c>
      <c r="BM189" s="141" t="n">
        <v>0</v>
      </c>
      <c r="BN189" s="141" t="n">
        <v>0</v>
      </c>
      <c r="BO189" s="141" t="n">
        <v>0</v>
      </c>
      <c r="BP189" s="141" t="n">
        <v>0</v>
      </c>
      <c r="BQ189" s="141" t="n">
        <v>0</v>
      </c>
      <c r="BR189" s="141" t="n">
        <v>0</v>
      </c>
      <c r="BS189" s="141" t="n">
        <v>0</v>
      </c>
      <c r="BT189" s="141" t="n">
        <v>0</v>
      </c>
      <c r="BU189" s="141" t="n">
        <v>0</v>
      </c>
      <c r="BV189" s="141" t="n">
        <v>0</v>
      </c>
      <c r="BW189" s="141" t="n">
        <v>0</v>
      </c>
      <c r="BX189" s="141" t="n">
        <v>0</v>
      </c>
      <c r="BY189" s="141" t="n">
        <v>0</v>
      </c>
      <c r="BZ189" s="141" t="n">
        <v>0</v>
      </c>
      <c r="CA189" s="141" t="n">
        <v>206</v>
      </c>
      <c r="CB189" s="141" t="n">
        <v>0</v>
      </c>
      <c r="CC189" s="141" t="n">
        <v>0</v>
      </c>
      <c r="CD189" s="141" t="n">
        <v>0</v>
      </c>
      <c r="CE189" s="141" t="n">
        <v>0</v>
      </c>
      <c r="CF189" s="141" t="n">
        <v>0</v>
      </c>
      <c r="CG189" s="141" t="n">
        <v>0</v>
      </c>
      <c r="CH189" s="141" t="n">
        <v>0</v>
      </c>
      <c r="CI189" s="141" t="n">
        <v>0</v>
      </c>
      <c r="CJ189" s="141" t="n">
        <v>0</v>
      </c>
      <c r="CK189" s="141" t="n">
        <v>0</v>
      </c>
      <c r="CL189" s="141"/>
      <c r="CM189" s="141" t="n">
        <v>0</v>
      </c>
      <c r="CN189" s="141" t="n">
        <v>0</v>
      </c>
      <c r="CO189" s="141" t="n">
        <v>0</v>
      </c>
      <c r="CP189" s="141" t="n">
        <v>0</v>
      </c>
      <c r="CQ189" s="141" t="n">
        <v>0</v>
      </c>
      <c r="CR189" s="141" t="n">
        <v>0</v>
      </c>
      <c r="CS189" s="141" t="n">
        <v>0</v>
      </c>
      <c r="CT189" s="141" t="n">
        <v>0</v>
      </c>
      <c r="CU189" s="141" t="n">
        <v>0</v>
      </c>
      <c r="CV189" s="141" t="n">
        <v>0</v>
      </c>
      <c r="CW189" s="141" t="n">
        <v>0</v>
      </c>
      <c r="CX189" s="141" t="n">
        <v>0</v>
      </c>
      <c r="CY189" s="141" t="n">
        <v>0</v>
      </c>
      <c r="CZ189" s="141" t="n">
        <v>0</v>
      </c>
      <c r="DA189" s="141" t="n">
        <v>0</v>
      </c>
      <c r="DB189" s="141" t="n">
        <v>0</v>
      </c>
      <c r="DC189" s="141" t="n">
        <v>0</v>
      </c>
      <c r="DD189" s="141" t="n">
        <v>0</v>
      </c>
      <c r="DE189" s="141" t="n">
        <v>0</v>
      </c>
      <c r="DF189" s="141" t="n">
        <v>0</v>
      </c>
      <c r="DG189" s="141" t="n">
        <v>0</v>
      </c>
      <c r="DH189" s="141" t="n">
        <v>0</v>
      </c>
      <c r="DI189" s="141" t="n">
        <v>0</v>
      </c>
      <c r="DJ189" s="141" t="n">
        <v>0</v>
      </c>
      <c r="DK189" s="141" t="n">
        <v>0</v>
      </c>
      <c r="DL189" s="141" t="n">
        <v>0</v>
      </c>
      <c r="DM189" s="141" t="n">
        <v>0</v>
      </c>
      <c r="DN189" s="141" t="n">
        <v>0</v>
      </c>
      <c r="DO189" s="141" t="n">
        <v>0</v>
      </c>
      <c r="DP189" s="141"/>
      <c r="DQ189" s="141" t="n">
        <v>0</v>
      </c>
      <c r="DR189" s="141" t="n">
        <v>0</v>
      </c>
      <c r="DS189" s="141" t="n">
        <v>0</v>
      </c>
      <c r="DT189" s="141" t="n">
        <v>0</v>
      </c>
      <c r="DU189" s="141" t="n">
        <v>0</v>
      </c>
      <c r="DV189" s="141" t="n">
        <v>0</v>
      </c>
      <c r="DW189" s="141"/>
      <c r="DX189" s="141" t="n">
        <v>0</v>
      </c>
      <c r="DY189" s="141" t="n">
        <v>0</v>
      </c>
      <c r="DZ189" s="141" t="n">
        <v>0</v>
      </c>
      <c r="EA189" s="141" t="n">
        <v>0</v>
      </c>
      <c r="EB189" s="141" t="n">
        <v>0</v>
      </c>
      <c r="EC189" s="141" t="n">
        <v>0</v>
      </c>
      <c r="ED189" s="141" t="n">
        <v>469.3298</v>
      </c>
      <c r="EE189" s="141" t="n">
        <v>0</v>
      </c>
      <c r="EF189" s="141" t="n">
        <v>0</v>
      </c>
      <c r="EG189" s="141" t="n">
        <v>0</v>
      </c>
      <c r="EH189" s="0"/>
      <c r="EI189" s="109" t="n">
        <f aca="false">ROUND(SUM(F189:EG189),5)</f>
        <v>675.3298</v>
      </c>
      <c r="EM189" s="140" t="n">
        <v>0</v>
      </c>
      <c r="EN189" s="140" t="n">
        <v>0</v>
      </c>
      <c r="EO189" s="140" t="n">
        <v>0</v>
      </c>
      <c r="EP189" s="140" t="n">
        <v>0</v>
      </c>
      <c r="EQ189" s="140" t="n">
        <v>0</v>
      </c>
      <c r="ER189" s="140" t="n">
        <v>0</v>
      </c>
      <c r="ES189" s="140" t="n">
        <v>0</v>
      </c>
      <c r="ET189" s="140" t="n">
        <v>0</v>
      </c>
      <c r="EU189" s="140" t="n">
        <v>0</v>
      </c>
      <c r="EV189" s="140" t="n">
        <v>0</v>
      </c>
      <c r="EW189" s="140" t="n">
        <v>0</v>
      </c>
      <c r="EX189" s="140" t="n">
        <v>0</v>
      </c>
      <c r="EY189" s="140" t="n">
        <v>0</v>
      </c>
      <c r="EZ189" s="140" t="n">
        <v>0</v>
      </c>
      <c r="FA189" s="140" t="n">
        <v>0</v>
      </c>
      <c r="FB189" s="140" t="n">
        <v>0</v>
      </c>
      <c r="FC189" s="140" t="n">
        <v>0</v>
      </c>
      <c r="FD189" s="140" t="n">
        <v>0</v>
      </c>
      <c r="FE189" s="140" t="n">
        <v>0</v>
      </c>
      <c r="FF189" s="140" t="n">
        <v>0</v>
      </c>
      <c r="FG189" s="140" t="n">
        <v>0</v>
      </c>
      <c r="FH189" s="140" t="n">
        <v>0</v>
      </c>
      <c r="FI189" s="140" t="n">
        <v>0</v>
      </c>
      <c r="FJ189" s="140" t="n">
        <v>0</v>
      </c>
      <c r="FK189" s="140" t="n">
        <v>0</v>
      </c>
      <c r="FL189" s="140" t="n">
        <v>0</v>
      </c>
      <c r="FM189" s="140" t="n">
        <v>0</v>
      </c>
      <c r="FN189" s="140" t="n">
        <v>0</v>
      </c>
      <c r="FO189" s="140" t="n">
        <v>0</v>
      </c>
      <c r="FP189" s="140" t="n">
        <v>0</v>
      </c>
      <c r="FQ189" s="140" t="n">
        <v>0</v>
      </c>
      <c r="FR189" s="140" t="n">
        <v>0</v>
      </c>
      <c r="FS189" s="140" t="n">
        <v>0</v>
      </c>
      <c r="FT189" s="140" t="n">
        <v>0</v>
      </c>
      <c r="FU189" s="140" t="n">
        <v>0</v>
      </c>
      <c r="FV189" s="140" t="n">
        <v>0</v>
      </c>
      <c r="FW189" s="140" t="n">
        <v>0</v>
      </c>
      <c r="FX189" s="140" t="n">
        <v>0</v>
      </c>
      <c r="FY189" s="140" t="n">
        <v>0</v>
      </c>
      <c r="FZ189" s="140" t="n">
        <v>0</v>
      </c>
      <c r="GA189" s="140" t="n">
        <v>0</v>
      </c>
      <c r="GB189" s="140" t="n">
        <v>0</v>
      </c>
      <c r="GC189" s="140" t="n">
        <v>0</v>
      </c>
      <c r="GD189" s="140" t="n">
        <v>0</v>
      </c>
      <c r="GE189" s="140" t="n">
        <v>0</v>
      </c>
      <c r="GF189" s="140" t="n">
        <v>0</v>
      </c>
      <c r="GG189" s="140" t="n">
        <v>0</v>
      </c>
      <c r="GH189" s="140" t="n">
        <v>0</v>
      </c>
      <c r="GI189" s="140" t="n">
        <v>0</v>
      </c>
      <c r="GJ189" s="140" t="n">
        <v>0</v>
      </c>
      <c r="GK189" s="140" t="n">
        <v>0</v>
      </c>
      <c r="GL189" s="140" t="n">
        <v>0</v>
      </c>
      <c r="GM189" s="140" t="n">
        <v>0</v>
      </c>
      <c r="GN189" s="140" t="n">
        <v>0</v>
      </c>
      <c r="GO189" s="140" t="n">
        <v>0</v>
      </c>
      <c r="GP189" s="140" t="n">
        <v>0</v>
      </c>
      <c r="GQ189" s="140" t="n">
        <v>0</v>
      </c>
      <c r="GR189" s="140" t="n">
        <v>0</v>
      </c>
      <c r="GS189" s="140" t="n">
        <v>0</v>
      </c>
      <c r="GT189" s="140" t="n">
        <v>0</v>
      </c>
      <c r="GU189" s="140" t="n">
        <v>0</v>
      </c>
      <c r="GV189" s="140" t="n">
        <v>0</v>
      </c>
      <c r="GW189" s="140" t="n">
        <v>0</v>
      </c>
      <c r="GX189" s="140" t="n">
        <v>0</v>
      </c>
      <c r="GY189" s="140" t="n">
        <v>0</v>
      </c>
      <c r="GZ189" s="140" t="n">
        <v>0</v>
      </c>
      <c r="HA189" s="140" t="n">
        <v>0</v>
      </c>
      <c r="HB189" s="140" t="n">
        <v>0</v>
      </c>
      <c r="HC189" s="140" t="n">
        <v>0</v>
      </c>
      <c r="HD189" s="140" t="n">
        <v>0</v>
      </c>
      <c r="HE189" s="140" t="n">
        <v>0</v>
      </c>
      <c r="HF189" s="140" t="n">
        <v>0</v>
      </c>
      <c r="HG189" s="140" t="n">
        <v>0</v>
      </c>
      <c r="HH189" s="140" t="n">
        <v>0</v>
      </c>
      <c r="HI189" s="140" t="n">
        <v>0</v>
      </c>
      <c r="HJ189" s="140" t="n">
        <v>0</v>
      </c>
      <c r="HK189" s="140" t="n">
        <v>0</v>
      </c>
      <c r="HL189" s="140" t="n">
        <v>0</v>
      </c>
      <c r="HM189" s="140" t="n">
        <v>0</v>
      </c>
      <c r="HN189" s="140" t="n">
        <v>0</v>
      </c>
      <c r="HO189" s="140" t="n">
        <v>0</v>
      </c>
      <c r="HP189" s="140" t="n">
        <v>0</v>
      </c>
      <c r="HQ189" s="140" t="n">
        <v>0</v>
      </c>
      <c r="HR189" s="140" t="n">
        <v>0</v>
      </c>
      <c r="HS189" s="140" t="n">
        <v>0</v>
      </c>
      <c r="HT189" s="140" t="n">
        <v>0</v>
      </c>
      <c r="HU189" s="140" t="n">
        <v>0</v>
      </c>
      <c r="HV189" s="140" t="n">
        <v>0</v>
      </c>
      <c r="HW189" s="140" t="n">
        <v>0</v>
      </c>
      <c r="HX189" s="140" t="n">
        <v>0</v>
      </c>
      <c r="HY189" s="140" t="n">
        <v>0</v>
      </c>
      <c r="HZ189" s="140" t="n">
        <v>0</v>
      </c>
      <c r="IA189" s="140" t="n">
        <v>0</v>
      </c>
      <c r="IB189" s="140" t="n">
        <v>0</v>
      </c>
      <c r="IC189" s="140" t="n">
        <v>0</v>
      </c>
      <c r="ID189" s="140" t="n">
        <v>0</v>
      </c>
      <c r="IE189" s="140" t="n">
        <v>0</v>
      </c>
      <c r="IF189" s="140" t="n">
        <v>0</v>
      </c>
      <c r="IG189" s="140" t="n">
        <v>0</v>
      </c>
      <c r="IH189" s="140" t="n">
        <v>0</v>
      </c>
      <c r="II189" s="140" t="n">
        <v>0</v>
      </c>
      <c r="IJ189" s="140" t="n">
        <v>0</v>
      </c>
      <c r="IK189" s="140" t="n">
        <v>0</v>
      </c>
      <c r="IL189" s="140" t="n">
        <v>0</v>
      </c>
      <c r="IM189" s="140" t="n">
        <v>0</v>
      </c>
      <c r="IN189" s="140" t="n">
        <v>0</v>
      </c>
      <c r="IO189" s="140" t="n">
        <v>0</v>
      </c>
      <c r="IP189" s="140" t="n">
        <v>0</v>
      </c>
      <c r="IQ189" s="140" t="n">
        <v>0</v>
      </c>
      <c r="IR189" s="140" t="n">
        <v>0</v>
      </c>
      <c r="IS189" s="140" t="n">
        <v>0</v>
      </c>
      <c r="IT189" s="140" t="n">
        <v>0</v>
      </c>
      <c r="IU189" s="140" t="n">
        <v>0</v>
      </c>
      <c r="IV189" s="140" t="n">
        <v>0</v>
      </c>
      <c r="IW189" s="140" t="n">
        <v>0</v>
      </c>
      <c r="IX189" s="140" t="n">
        <v>0</v>
      </c>
      <c r="IY189" s="140" t="n">
        <v>0</v>
      </c>
      <c r="IZ189" s="140" t="n">
        <v>0</v>
      </c>
      <c r="JA189" s="140" t="n">
        <v>0</v>
      </c>
      <c r="JB189" s="140" t="n">
        <v>0</v>
      </c>
      <c r="JC189" s="140" t="n">
        <v>0</v>
      </c>
      <c r="JD189" s="140" t="n">
        <v>0</v>
      </c>
      <c r="JE189" s="140" t="n">
        <v>0</v>
      </c>
      <c r="JF189" s="140" t="n">
        <v>0</v>
      </c>
      <c r="JG189" s="140" t="n">
        <v>0</v>
      </c>
      <c r="JH189" s="140" t="n">
        <v>0</v>
      </c>
      <c r="JI189" s="140" t="n">
        <v>0</v>
      </c>
      <c r="JJ189" s="140" t="n">
        <v>0</v>
      </c>
      <c r="JK189" s="140" t="n">
        <v>0</v>
      </c>
      <c r="JL189" s="140" t="n">
        <v>0</v>
      </c>
      <c r="JM189" s="140" t="n">
        <v>0</v>
      </c>
      <c r="JN189" s="140" t="n">
        <v>0</v>
      </c>
      <c r="JO189" s="140" t="n">
        <v>0</v>
      </c>
      <c r="JP189" s="140" t="n">
        <v>0</v>
      </c>
    </row>
    <row r="190" customFormat="false" ht="14.9" hidden="false" customHeight="false" outlineLevel="0" collapsed="false">
      <c r="A190" s="76"/>
      <c r="B190" s="76"/>
      <c r="C190" s="76"/>
      <c r="D190" s="76"/>
      <c r="E190" s="76" t="s">
        <v>218</v>
      </c>
      <c r="F190" s="141" t="n">
        <v>0</v>
      </c>
      <c r="G190" s="141" t="n">
        <v>1055.132</v>
      </c>
      <c r="H190" s="141" t="n">
        <v>6798.0618</v>
      </c>
      <c r="I190" s="141" t="n">
        <v>0</v>
      </c>
      <c r="J190" s="141" t="n">
        <v>3348.8493</v>
      </c>
      <c r="K190" s="141" t="n">
        <v>2100</v>
      </c>
      <c r="L190" s="141" t="n">
        <v>0</v>
      </c>
      <c r="M190" s="141" t="n">
        <v>0</v>
      </c>
      <c r="N190" s="141" t="n">
        <v>1500</v>
      </c>
      <c r="O190" s="141" t="n">
        <v>1236</v>
      </c>
      <c r="P190" s="141" t="n">
        <v>0</v>
      </c>
      <c r="Q190" s="141" t="n">
        <v>0</v>
      </c>
      <c r="R190" s="141" t="n">
        <v>0</v>
      </c>
      <c r="S190" s="141" t="n">
        <v>0</v>
      </c>
      <c r="T190" s="141" t="n">
        <v>0</v>
      </c>
      <c r="U190" s="141" t="n">
        <v>655.7495</v>
      </c>
      <c r="V190" s="141"/>
      <c r="W190" s="141" t="n">
        <v>0</v>
      </c>
      <c r="X190" s="141"/>
      <c r="Y190" s="141" t="n">
        <v>0</v>
      </c>
      <c r="Z190" s="141" t="n">
        <v>0</v>
      </c>
      <c r="AA190" s="141" t="n">
        <v>1526.2437</v>
      </c>
      <c r="AB190" s="141" t="n">
        <v>0</v>
      </c>
      <c r="AC190" s="141" t="n">
        <v>0</v>
      </c>
      <c r="AD190" s="141" t="n">
        <v>16.1401</v>
      </c>
      <c r="AE190" s="141" t="n">
        <v>0</v>
      </c>
      <c r="AF190" s="141" t="n">
        <v>0</v>
      </c>
      <c r="AG190" s="141" t="n">
        <v>797.22</v>
      </c>
      <c r="AH190" s="141" t="n">
        <v>0</v>
      </c>
      <c r="AI190" s="141" t="n">
        <v>0</v>
      </c>
      <c r="AJ190" s="141" t="n">
        <v>0</v>
      </c>
      <c r="AK190" s="141" t="n">
        <v>0</v>
      </c>
      <c r="AL190" s="141" t="n">
        <v>0</v>
      </c>
      <c r="AM190" s="141" t="n">
        <v>0</v>
      </c>
      <c r="AN190" s="141" t="n">
        <v>0</v>
      </c>
      <c r="AO190" s="141" t="n">
        <v>0</v>
      </c>
      <c r="AP190" s="141" t="n">
        <v>1803.4888</v>
      </c>
      <c r="AQ190" s="141" t="n">
        <v>0</v>
      </c>
      <c r="AR190" s="141" t="n">
        <v>0</v>
      </c>
      <c r="AS190" s="141" t="n">
        <v>0</v>
      </c>
      <c r="AT190" s="141" t="n">
        <v>0</v>
      </c>
      <c r="AU190" s="141" t="n">
        <v>0</v>
      </c>
      <c r="AV190" s="141" t="n">
        <v>264.5967</v>
      </c>
      <c r="AW190" s="141" t="n">
        <v>0</v>
      </c>
      <c r="AX190" s="141" t="n">
        <v>0</v>
      </c>
      <c r="AY190" s="141" t="n">
        <v>0</v>
      </c>
      <c r="AZ190" s="141" t="n">
        <v>0</v>
      </c>
      <c r="BA190" s="141" t="n">
        <v>0</v>
      </c>
      <c r="BB190" s="141" t="n">
        <v>6234.6106</v>
      </c>
      <c r="BC190" s="141" t="n">
        <v>0</v>
      </c>
      <c r="BD190" s="141" t="n">
        <v>0</v>
      </c>
      <c r="BE190" s="141" t="n">
        <v>0</v>
      </c>
      <c r="BF190" s="141" t="n">
        <v>4477.4306</v>
      </c>
      <c r="BG190" s="141" t="n">
        <v>1708.152</v>
      </c>
      <c r="BH190" s="141" t="n">
        <v>0</v>
      </c>
      <c r="BI190" s="141" t="n">
        <v>0</v>
      </c>
      <c r="BJ190" s="141" t="n">
        <v>0</v>
      </c>
      <c r="BK190" s="141" t="n">
        <v>0</v>
      </c>
      <c r="BL190" s="141" t="n">
        <v>0</v>
      </c>
      <c r="BM190" s="141" t="n">
        <v>0</v>
      </c>
      <c r="BN190" s="141" t="n">
        <v>934.7868</v>
      </c>
      <c r="BO190" s="141" t="n">
        <v>1272.5238</v>
      </c>
      <c r="BP190" s="141" t="n">
        <v>0</v>
      </c>
      <c r="BQ190" s="141" t="n">
        <v>0</v>
      </c>
      <c r="BR190" s="141" t="n">
        <v>0</v>
      </c>
      <c r="BS190" s="141" t="n">
        <v>0</v>
      </c>
      <c r="BT190" s="141" t="n">
        <v>512.7134</v>
      </c>
      <c r="BU190" s="141" t="n">
        <v>0</v>
      </c>
      <c r="BV190" s="141" t="n">
        <v>0</v>
      </c>
      <c r="BW190" s="141" t="n">
        <v>0</v>
      </c>
      <c r="BX190" s="141" t="n">
        <v>0</v>
      </c>
      <c r="BY190" s="141" t="n">
        <v>0</v>
      </c>
      <c r="BZ190" s="141" t="n">
        <v>0</v>
      </c>
      <c r="CA190" s="141" t="n">
        <v>2646.7807</v>
      </c>
      <c r="CB190" s="141" t="n">
        <v>0</v>
      </c>
      <c r="CC190" s="141" t="n">
        <v>0</v>
      </c>
      <c r="CD190" s="141" t="n">
        <v>0</v>
      </c>
      <c r="CE190" s="141" t="n">
        <v>0</v>
      </c>
      <c r="CF190" s="141" t="n">
        <v>0</v>
      </c>
      <c r="CG190" s="141" t="n">
        <v>541.574</v>
      </c>
      <c r="CH190" s="141" t="n">
        <v>0</v>
      </c>
      <c r="CI190" s="141" t="n">
        <v>0</v>
      </c>
      <c r="CJ190" s="141" t="n">
        <v>1697.7181</v>
      </c>
      <c r="CK190" s="141" t="n">
        <v>0</v>
      </c>
      <c r="CL190" s="141"/>
      <c r="CM190" s="141" t="n">
        <v>0</v>
      </c>
      <c r="CN190" s="141" t="n">
        <v>0</v>
      </c>
      <c r="CO190" s="141" t="n">
        <v>0</v>
      </c>
      <c r="CP190" s="141" t="n">
        <v>823.897</v>
      </c>
      <c r="CQ190" s="141" t="n">
        <v>0</v>
      </c>
      <c r="CR190" s="141" t="n">
        <v>0</v>
      </c>
      <c r="CS190" s="141" t="n">
        <v>0</v>
      </c>
      <c r="CT190" s="141" t="n">
        <v>0</v>
      </c>
      <c r="CU190" s="141" t="n">
        <v>1512.7713</v>
      </c>
      <c r="CV190" s="141" t="n">
        <v>0</v>
      </c>
      <c r="CW190" s="141" t="n">
        <v>0</v>
      </c>
      <c r="CX190" s="141" t="n">
        <v>0</v>
      </c>
      <c r="CY190" s="141" t="n">
        <v>0</v>
      </c>
      <c r="CZ190" s="141" t="n">
        <v>0</v>
      </c>
      <c r="DA190" s="141" t="n">
        <v>683.817</v>
      </c>
      <c r="DB190" s="141" t="n">
        <v>0</v>
      </c>
      <c r="DC190" s="141" t="n">
        <v>0</v>
      </c>
      <c r="DD190" s="141" t="n">
        <v>0</v>
      </c>
      <c r="DE190" s="141" t="n">
        <v>0</v>
      </c>
      <c r="DF190" s="141" t="n">
        <v>0</v>
      </c>
      <c r="DG190" s="141" t="n">
        <v>0</v>
      </c>
      <c r="DH190" s="141" t="n">
        <v>0</v>
      </c>
      <c r="DI190" s="141" t="n">
        <v>0</v>
      </c>
      <c r="DJ190" s="141" t="n">
        <v>0</v>
      </c>
      <c r="DK190" s="141" t="n">
        <v>0</v>
      </c>
      <c r="DL190" s="141" t="n">
        <v>1412.9025</v>
      </c>
      <c r="DM190" s="141" t="n">
        <v>0</v>
      </c>
      <c r="DN190" s="141" t="n">
        <v>0</v>
      </c>
      <c r="DO190" s="141" t="n">
        <v>0</v>
      </c>
      <c r="DP190" s="141"/>
      <c r="DQ190" s="141" t="n">
        <v>0</v>
      </c>
      <c r="DR190" s="141" t="n">
        <v>0</v>
      </c>
      <c r="DS190" s="141" t="n">
        <v>0</v>
      </c>
      <c r="DT190" s="141" t="n">
        <v>0</v>
      </c>
      <c r="DU190" s="141" t="n">
        <v>0</v>
      </c>
      <c r="DV190" s="141" t="n">
        <v>0</v>
      </c>
      <c r="DW190" s="141"/>
      <c r="DX190" s="141" t="n">
        <v>992.7243</v>
      </c>
      <c r="DY190" s="141" t="n">
        <v>0</v>
      </c>
      <c r="DZ190" s="141" t="n">
        <v>0</v>
      </c>
      <c r="EA190" s="141" t="n">
        <v>670.0253</v>
      </c>
      <c r="EB190" s="141" t="n">
        <v>3621.789</v>
      </c>
      <c r="EC190" s="141" t="n">
        <v>0</v>
      </c>
      <c r="ED190" s="141" t="n">
        <v>1377.9546</v>
      </c>
      <c r="EE190" s="141" t="n">
        <v>0</v>
      </c>
      <c r="EF190" s="141" t="n">
        <v>0</v>
      </c>
      <c r="EG190" s="141" t="n">
        <v>0</v>
      </c>
      <c r="EH190" s="0"/>
      <c r="EI190" s="109" t="n">
        <f aca="false">ROUND(SUM(F190:EG190),5)</f>
        <v>52223.6529</v>
      </c>
      <c r="EM190" s="140" t="n">
        <v>0</v>
      </c>
      <c r="EN190" s="140" t="n">
        <v>0</v>
      </c>
      <c r="EO190" s="140" t="n">
        <v>0</v>
      </c>
      <c r="EP190" s="140" t="n">
        <v>0</v>
      </c>
      <c r="EQ190" s="140" t="n">
        <v>0</v>
      </c>
      <c r="ER190" s="140" t="n">
        <v>0</v>
      </c>
      <c r="ES190" s="140" t="n">
        <v>0</v>
      </c>
      <c r="ET190" s="140" t="n">
        <v>0</v>
      </c>
      <c r="EU190" s="140" t="n">
        <v>0</v>
      </c>
      <c r="EV190" s="140" t="n">
        <v>0</v>
      </c>
      <c r="EW190" s="140" t="n">
        <v>0</v>
      </c>
      <c r="EX190" s="140" t="n">
        <v>0</v>
      </c>
      <c r="EY190" s="140" t="n">
        <v>0</v>
      </c>
      <c r="EZ190" s="140" t="n">
        <v>0</v>
      </c>
      <c r="FA190" s="140" t="n">
        <v>0</v>
      </c>
      <c r="FB190" s="140" t="n">
        <v>0</v>
      </c>
      <c r="FC190" s="140" t="n">
        <v>0</v>
      </c>
      <c r="FD190" s="140" t="n">
        <v>0</v>
      </c>
      <c r="FE190" s="140" t="n">
        <v>0</v>
      </c>
      <c r="FF190" s="140" t="n">
        <v>0</v>
      </c>
      <c r="FG190" s="140" t="n">
        <v>0</v>
      </c>
      <c r="FH190" s="140" t="n">
        <v>0</v>
      </c>
      <c r="FI190" s="140" t="n">
        <v>0</v>
      </c>
      <c r="FJ190" s="140" t="n">
        <v>0</v>
      </c>
      <c r="FK190" s="140" t="n">
        <v>0</v>
      </c>
      <c r="FL190" s="140" t="n">
        <v>0</v>
      </c>
      <c r="FM190" s="140" t="n">
        <v>0</v>
      </c>
      <c r="FN190" s="140" t="n">
        <v>0</v>
      </c>
      <c r="FO190" s="140" t="n">
        <v>0</v>
      </c>
      <c r="FP190" s="140" t="n">
        <v>0</v>
      </c>
      <c r="FQ190" s="140" t="n">
        <v>0</v>
      </c>
      <c r="FR190" s="140" t="n">
        <v>0</v>
      </c>
      <c r="FS190" s="140" t="n">
        <v>0</v>
      </c>
      <c r="FT190" s="140" t="n">
        <v>0</v>
      </c>
      <c r="FU190" s="140" t="n">
        <v>0</v>
      </c>
      <c r="FV190" s="140" t="n">
        <v>0</v>
      </c>
      <c r="FW190" s="140" t="n">
        <v>0</v>
      </c>
      <c r="FX190" s="140" t="n">
        <v>0</v>
      </c>
      <c r="FY190" s="140" t="n">
        <v>0</v>
      </c>
      <c r="FZ190" s="140" t="n">
        <v>0</v>
      </c>
      <c r="GA190" s="140" t="n">
        <v>0</v>
      </c>
      <c r="GB190" s="140" t="n">
        <v>0</v>
      </c>
      <c r="GC190" s="140" t="n">
        <v>0</v>
      </c>
      <c r="GD190" s="140" t="n">
        <v>0</v>
      </c>
      <c r="GE190" s="140" t="n">
        <v>0</v>
      </c>
      <c r="GF190" s="140" t="n">
        <v>0</v>
      </c>
      <c r="GG190" s="140" t="n">
        <v>0</v>
      </c>
      <c r="GH190" s="140" t="n">
        <v>0</v>
      </c>
      <c r="GI190" s="140" t="n">
        <v>0</v>
      </c>
      <c r="GJ190" s="140" t="n">
        <v>0</v>
      </c>
      <c r="GK190" s="140" t="n">
        <v>0</v>
      </c>
      <c r="GL190" s="140" t="n">
        <v>0</v>
      </c>
      <c r="GM190" s="140" t="n">
        <v>0</v>
      </c>
      <c r="GN190" s="140" t="n">
        <v>0</v>
      </c>
      <c r="GO190" s="140" t="n">
        <v>0</v>
      </c>
      <c r="GP190" s="140" t="n">
        <v>0</v>
      </c>
      <c r="GQ190" s="140" t="n">
        <v>0</v>
      </c>
      <c r="GR190" s="140" t="n">
        <v>0</v>
      </c>
      <c r="GS190" s="140" t="n">
        <v>0</v>
      </c>
      <c r="GT190" s="140" t="n">
        <v>0</v>
      </c>
      <c r="GU190" s="140" t="n">
        <v>0</v>
      </c>
      <c r="GV190" s="140" t="n">
        <v>0</v>
      </c>
      <c r="GW190" s="140" t="n">
        <v>0</v>
      </c>
      <c r="GX190" s="140" t="n">
        <v>0</v>
      </c>
      <c r="GY190" s="140" t="n">
        <v>0</v>
      </c>
      <c r="GZ190" s="140" t="n">
        <v>0</v>
      </c>
      <c r="HA190" s="140" t="n">
        <v>0</v>
      </c>
      <c r="HB190" s="140" t="n">
        <v>0</v>
      </c>
      <c r="HC190" s="140" t="n">
        <v>0</v>
      </c>
      <c r="HD190" s="140" t="n">
        <v>0</v>
      </c>
      <c r="HE190" s="140" t="n">
        <v>0</v>
      </c>
      <c r="HF190" s="140" t="n">
        <v>0</v>
      </c>
      <c r="HG190" s="140" t="n">
        <v>0</v>
      </c>
      <c r="HH190" s="140" t="n">
        <v>0</v>
      </c>
      <c r="HI190" s="140" t="n">
        <v>0</v>
      </c>
      <c r="HJ190" s="140" t="n">
        <v>0</v>
      </c>
      <c r="HK190" s="140" t="n">
        <v>0</v>
      </c>
      <c r="HL190" s="140" t="n">
        <v>0</v>
      </c>
      <c r="HM190" s="140" t="n">
        <v>0</v>
      </c>
      <c r="HN190" s="140" t="n">
        <v>0</v>
      </c>
      <c r="HO190" s="140" t="n">
        <v>0</v>
      </c>
      <c r="HP190" s="140" t="n">
        <v>0</v>
      </c>
      <c r="HQ190" s="140" t="n">
        <v>0</v>
      </c>
      <c r="HR190" s="140" t="n">
        <v>0</v>
      </c>
      <c r="HS190" s="140" t="n">
        <v>0</v>
      </c>
      <c r="HT190" s="140" t="n">
        <v>0</v>
      </c>
      <c r="HU190" s="140" t="n">
        <v>0</v>
      </c>
      <c r="HV190" s="140" t="n">
        <v>0</v>
      </c>
      <c r="HW190" s="140" t="n">
        <v>0</v>
      </c>
      <c r="HX190" s="140" t="n">
        <v>0</v>
      </c>
      <c r="HY190" s="140" t="n">
        <v>0</v>
      </c>
      <c r="HZ190" s="140" t="n">
        <v>0</v>
      </c>
      <c r="IA190" s="140" t="n">
        <v>0</v>
      </c>
      <c r="IB190" s="140" t="n">
        <v>0</v>
      </c>
      <c r="IC190" s="140" t="n">
        <v>0</v>
      </c>
      <c r="ID190" s="140" t="n">
        <v>0</v>
      </c>
      <c r="IE190" s="140" t="n">
        <v>0</v>
      </c>
      <c r="IF190" s="140" t="n">
        <v>0</v>
      </c>
      <c r="IG190" s="140" t="n">
        <v>0</v>
      </c>
      <c r="IH190" s="140" t="n">
        <v>0</v>
      </c>
      <c r="II190" s="140" t="n">
        <v>0</v>
      </c>
      <c r="IJ190" s="140" t="n">
        <v>0</v>
      </c>
      <c r="IK190" s="140" t="n">
        <v>0</v>
      </c>
      <c r="IL190" s="140" t="n">
        <v>0</v>
      </c>
      <c r="IM190" s="140" t="n">
        <v>0</v>
      </c>
      <c r="IN190" s="140" t="n">
        <v>0</v>
      </c>
      <c r="IO190" s="140" t="n">
        <v>0</v>
      </c>
      <c r="IP190" s="140" t="n">
        <v>0</v>
      </c>
      <c r="IQ190" s="140" t="n">
        <v>0</v>
      </c>
      <c r="IR190" s="140" t="n">
        <v>0</v>
      </c>
      <c r="IS190" s="140" t="n">
        <v>0</v>
      </c>
      <c r="IT190" s="140" t="n">
        <v>0</v>
      </c>
      <c r="IU190" s="140" t="n">
        <v>0</v>
      </c>
      <c r="IV190" s="140" t="n">
        <v>0</v>
      </c>
      <c r="IW190" s="140" t="n">
        <v>0</v>
      </c>
      <c r="IX190" s="140" t="n">
        <v>0</v>
      </c>
      <c r="IY190" s="140" t="n">
        <v>0</v>
      </c>
      <c r="IZ190" s="140" t="n">
        <v>0</v>
      </c>
      <c r="JA190" s="140" t="n">
        <v>0</v>
      </c>
      <c r="JB190" s="140" t="n">
        <v>0</v>
      </c>
      <c r="JC190" s="140" t="n">
        <v>0</v>
      </c>
      <c r="JD190" s="140" t="n">
        <v>0</v>
      </c>
      <c r="JE190" s="140" t="n">
        <v>0</v>
      </c>
      <c r="JF190" s="140" t="n">
        <v>0</v>
      </c>
      <c r="JG190" s="140" t="n">
        <v>0</v>
      </c>
      <c r="JH190" s="140" t="n">
        <v>0</v>
      </c>
      <c r="JI190" s="140" t="n">
        <v>0</v>
      </c>
      <c r="JJ190" s="140" t="n">
        <v>0</v>
      </c>
      <c r="JK190" s="140" t="n">
        <v>0</v>
      </c>
      <c r="JL190" s="140" t="n">
        <v>0</v>
      </c>
      <c r="JM190" s="140" t="n">
        <v>0</v>
      </c>
      <c r="JN190" s="140" t="n">
        <v>0</v>
      </c>
      <c r="JO190" s="140" t="n">
        <v>0</v>
      </c>
      <c r="JP190" s="140" t="n">
        <v>0</v>
      </c>
    </row>
    <row r="191" customFormat="false" ht="14.9" hidden="false" customHeight="false" outlineLevel="0" collapsed="false">
      <c r="A191" s="76"/>
      <c r="B191" s="76"/>
      <c r="C191" s="76"/>
      <c r="D191" s="76"/>
      <c r="E191" s="76" t="s">
        <v>146</v>
      </c>
      <c r="F191" s="141" t="n">
        <v>0</v>
      </c>
      <c r="G191" s="141" t="n">
        <v>1121.9584</v>
      </c>
      <c r="H191" s="141" t="n">
        <v>0</v>
      </c>
      <c r="I191" s="141" t="n">
        <v>0</v>
      </c>
      <c r="J191" s="141" t="n">
        <v>12000</v>
      </c>
      <c r="K191" s="141" t="n">
        <v>2579.7998</v>
      </c>
      <c r="L191" s="141" t="n">
        <v>0</v>
      </c>
      <c r="M191" s="141" t="n">
        <v>0</v>
      </c>
      <c r="N191" s="141" t="n">
        <v>2459.64</v>
      </c>
      <c r="O191" s="141" t="n">
        <v>4120</v>
      </c>
      <c r="P191" s="141" t="n">
        <v>0</v>
      </c>
      <c r="Q191" s="141" t="n">
        <v>3599.5</v>
      </c>
      <c r="R191" s="141" t="n">
        <v>0</v>
      </c>
      <c r="S191" s="141" t="n">
        <v>0</v>
      </c>
      <c r="T191" s="141" t="n">
        <v>0</v>
      </c>
      <c r="U191" s="141" t="n">
        <v>2500</v>
      </c>
      <c r="V191" s="141"/>
      <c r="W191" s="141" t="n">
        <v>1925.3893</v>
      </c>
      <c r="X191" s="141"/>
      <c r="Y191" s="141" t="n">
        <v>0</v>
      </c>
      <c r="Z191" s="141" t="n">
        <v>0</v>
      </c>
      <c r="AA191" s="141" t="n">
        <v>3187.4689</v>
      </c>
      <c r="AB191" s="141" t="n">
        <v>0</v>
      </c>
      <c r="AC191" s="141" t="n">
        <v>0</v>
      </c>
      <c r="AD191" s="141" t="n">
        <v>958.9197</v>
      </c>
      <c r="AE191" s="141" t="n">
        <v>0</v>
      </c>
      <c r="AF191" s="141" t="n">
        <v>149.1028</v>
      </c>
      <c r="AG191" s="141" t="n">
        <v>1236.3193</v>
      </c>
      <c r="AH191" s="141" t="n">
        <v>0</v>
      </c>
      <c r="AI191" s="141" t="n">
        <v>0</v>
      </c>
      <c r="AJ191" s="141" t="n">
        <v>0</v>
      </c>
      <c r="AK191" s="141" t="n">
        <v>0</v>
      </c>
      <c r="AL191" s="141" t="n">
        <v>0</v>
      </c>
      <c r="AM191" s="141" t="n">
        <v>90.21</v>
      </c>
      <c r="AN191" s="141" t="n">
        <v>0</v>
      </c>
      <c r="AO191" s="141" t="n">
        <v>0</v>
      </c>
      <c r="AP191" s="141" t="n">
        <v>1495.7969</v>
      </c>
      <c r="AQ191" s="141" t="n">
        <v>0</v>
      </c>
      <c r="AR191" s="141" t="n">
        <v>0</v>
      </c>
      <c r="AS191" s="141" t="n">
        <v>0</v>
      </c>
      <c r="AT191" s="141" t="n">
        <v>0</v>
      </c>
      <c r="AU191" s="141" t="n">
        <v>0</v>
      </c>
      <c r="AV191" s="141" t="n">
        <v>1060.8691</v>
      </c>
      <c r="AW191" s="141" t="n">
        <v>0</v>
      </c>
      <c r="AX191" s="141" t="n">
        <v>718.3941</v>
      </c>
      <c r="AY191" s="141" t="n">
        <v>0</v>
      </c>
      <c r="AZ191" s="141" t="n">
        <v>0</v>
      </c>
      <c r="BA191" s="141" t="n">
        <v>0</v>
      </c>
      <c r="BB191" s="141" t="n">
        <v>1365.8418</v>
      </c>
      <c r="BC191" s="141" t="n">
        <v>0</v>
      </c>
      <c r="BD191" s="141" t="n">
        <v>0</v>
      </c>
      <c r="BE191" s="141" t="n">
        <v>0</v>
      </c>
      <c r="BF191" s="141" t="n">
        <v>3852.2</v>
      </c>
      <c r="BG191" s="141" t="n">
        <v>4761.0308</v>
      </c>
      <c r="BH191" s="141" t="n">
        <v>0</v>
      </c>
      <c r="BI191" s="141" t="n">
        <v>0</v>
      </c>
      <c r="BJ191" s="141" t="n">
        <v>1004.4972</v>
      </c>
      <c r="BK191" s="141" t="n">
        <v>0</v>
      </c>
      <c r="BL191" s="141" t="n">
        <v>0</v>
      </c>
      <c r="BM191" s="141" t="n">
        <v>0</v>
      </c>
      <c r="BN191" s="141" t="n">
        <v>4224.1227</v>
      </c>
      <c r="BO191" s="141" t="n">
        <v>726.459</v>
      </c>
      <c r="BP191" s="141" t="n">
        <v>185.915</v>
      </c>
      <c r="BQ191" s="141" t="n">
        <v>0</v>
      </c>
      <c r="BR191" s="141" t="n">
        <v>0</v>
      </c>
      <c r="BS191" s="141" t="n">
        <v>0</v>
      </c>
      <c r="BT191" s="141" t="n">
        <v>285.2482</v>
      </c>
      <c r="BU191" s="141" t="n">
        <v>0</v>
      </c>
      <c r="BV191" s="141" t="n">
        <v>0</v>
      </c>
      <c r="BW191" s="141" t="n">
        <v>1965.24</v>
      </c>
      <c r="BX191" s="141" t="n">
        <v>0</v>
      </c>
      <c r="BY191" s="141" t="n">
        <v>0</v>
      </c>
      <c r="BZ191" s="141" t="n">
        <v>0</v>
      </c>
      <c r="CA191" s="141" t="n">
        <v>11589.766</v>
      </c>
      <c r="CB191" s="141" t="n">
        <v>0</v>
      </c>
      <c r="CC191" s="141" t="n">
        <v>0</v>
      </c>
      <c r="CD191" s="141" t="n">
        <v>0</v>
      </c>
      <c r="CE191" s="141" t="n">
        <v>2192.355</v>
      </c>
      <c r="CF191" s="141" t="n">
        <v>0</v>
      </c>
      <c r="CG191" s="141" t="n">
        <v>1202.0512</v>
      </c>
      <c r="CH191" s="141" t="n">
        <v>0</v>
      </c>
      <c r="CI191" s="141" t="n">
        <v>1802.2425</v>
      </c>
      <c r="CJ191" s="141" t="n">
        <v>4859.0765</v>
      </c>
      <c r="CK191" s="141" t="n">
        <v>0</v>
      </c>
      <c r="CL191" s="141"/>
      <c r="CM191" s="141" t="n">
        <v>0</v>
      </c>
      <c r="CN191" s="141" t="n">
        <v>0</v>
      </c>
      <c r="CO191" s="141" t="n">
        <v>0</v>
      </c>
      <c r="CP191" s="141" t="n">
        <v>801.7726</v>
      </c>
      <c r="CQ191" s="141" t="n">
        <v>0</v>
      </c>
      <c r="CR191" s="141" t="n">
        <v>0</v>
      </c>
      <c r="CS191" s="141" t="n">
        <v>2555.5948</v>
      </c>
      <c r="CT191" s="141" t="n">
        <v>0</v>
      </c>
      <c r="CU191" s="141" t="n">
        <v>2527.1256</v>
      </c>
      <c r="CV191" s="141" t="n">
        <v>0</v>
      </c>
      <c r="CW191" s="141" t="n">
        <v>0</v>
      </c>
      <c r="CX191" s="141" t="n">
        <v>0</v>
      </c>
      <c r="CY191" s="141" t="n">
        <v>0</v>
      </c>
      <c r="CZ191" s="141" t="n">
        <v>1E-009</v>
      </c>
      <c r="DA191" s="141" t="n">
        <v>5499.9219</v>
      </c>
      <c r="DB191" s="141" t="n">
        <v>0</v>
      </c>
      <c r="DC191" s="141" t="n">
        <v>727.798</v>
      </c>
      <c r="DD191" s="141" t="n">
        <v>0</v>
      </c>
      <c r="DE191" s="141" t="n">
        <v>0</v>
      </c>
      <c r="DF191" s="141" t="n">
        <v>0</v>
      </c>
      <c r="DG191" s="141" t="n">
        <v>323.3067</v>
      </c>
      <c r="DH191" s="141" t="n">
        <v>0</v>
      </c>
      <c r="DI191" s="141" t="n">
        <v>0</v>
      </c>
      <c r="DJ191" s="141" t="n">
        <v>0</v>
      </c>
      <c r="DK191" s="141" t="n">
        <v>0</v>
      </c>
      <c r="DL191" s="141" t="n">
        <v>2421.9626</v>
      </c>
      <c r="DM191" s="141" t="n">
        <v>0</v>
      </c>
      <c r="DN191" s="141" t="n">
        <v>0</v>
      </c>
      <c r="DO191" s="141" t="n">
        <v>0</v>
      </c>
      <c r="DP191" s="141"/>
      <c r="DQ191" s="141" t="n">
        <v>0</v>
      </c>
      <c r="DR191" s="141" t="n">
        <v>0</v>
      </c>
      <c r="DS191" s="141" t="n">
        <v>0</v>
      </c>
      <c r="DT191" s="141" t="n">
        <v>0</v>
      </c>
      <c r="DU191" s="141" t="n">
        <v>0</v>
      </c>
      <c r="DV191" s="141" t="n">
        <v>0</v>
      </c>
      <c r="DW191" s="141"/>
      <c r="DX191" s="141" t="n">
        <v>2141.9262</v>
      </c>
      <c r="DY191" s="141" t="n">
        <v>0</v>
      </c>
      <c r="DZ191" s="141" t="n">
        <v>0</v>
      </c>
      <c r="EA191" s="141" t="n">
        <v>2594.982</v>
      </c>
      <c r="EB191" s="141" t="n">
        <v>0</v>
      </c>
      <c r="EC191" s="141" t="n">
        <v>0</v>
      </c>
      <c r="ED191" s="141" t="n">
        <v>6808.3</v>
      </c>
      <c r="EE191" s="141" t="n">
        <v>0</v>
      </c>
      <c r="EF191" s="141" t="n">
        <v>2533.182</v>
      </c>
      <c r="EG191" s="141" t="n">
        <v>0</v>
      </c>
      <c r="EH191" s="0"/>
      <c r="EI191" s="109" t="n">
        <f aca="false">ROUND(SUM(F191:EG191),5)</f>
        <v>108155.2866</v>
      </c>
      <c r="EM191" s="140" t="n">
        <v>0</v>
      </c>
      <c r="EN191" s="140" t="n">
        <v>0</v>
      </c>
      <c r="EO191" s="140" t="n">
        <v>0</v>
      </c>
      <c r="EP191" s="140" t="n">
        <v>0</v>
      </c>
      <c r="EQ191" s="140" t="n">
        <v>0</v>
      </c>
      <c r="ER191" s="140" t="n">
        <v>0</v>
      </c>
      <c r="ES191" s="140" t="n">
        <v>0</v>
      </c>
      <c r="ET191" s="140" t="n">
        <v>0</v>
      </c>
      <c r="EU191" s="140" t="n">
        <v>0</v>
      </c>
      <c r="EV191" s="140" t="n">
        <v>0</v>
      </c>
      <c r="EW191" s="140" t="n">
        <v>0</v>
      </c>
      <c r="EX191" s="140" t="n">
        <v>0</v>
      </c>
      <c r="EY191" s="140" t="n">
        <v>0</v>
      </c>
      <c r="EZ191" s="140" t="n">
        <v>0</v>
      </c>
      <c r="FA191" s="140" t="n">
        <v>0</v>
      </c>
      <c r="FB191" s="140" t="n">
        <v>0</v>
      </c>
      <c r="FC191" s="140" t="n">
        <v>0</v>
      </c>
      <c r="FD191" s="140" t="n">
        <v>0</v>
      </c>
      <c r="FE191" s="140" t="n">
        <v>0</v>
      </c>
      <c r="FF191" s="140" t="n">
        <v>0</v>
      </c>
      <c r="FG191" s="140" t="n">
        <v>0</v>
      </c>
      <c r="FH191" s="140" t="n">
        <v>0</v>
      </c>
      <c r="FI191" s="140" t="n">
        <v>0</v>
      </c>
      <c r="FJ191" s="140" t="n">
        <v>0</v>
      </c>
      <c r="FK191" s="140" t="n">
        <v>0</v>
      </c>
      <c r="FL191" s="140" t="n">
        <v>0</v>
      </c>
      <c r="FM191" s="140" t="n">
        <v>0</v>
      </c>
      <c r="FN191" s="140" t="n">
        <v>0</v>
      </c>
      <c r="FO191" s="140" t="n">
        <v>0</v>
      </c>
      <c r="FP191" s="140" t="n">
        <v>0</v>
      </c>
      <c r="FQ191" s="140" t="n">
        <v>0</v>
      </c>
      <c r="FR191" s="140" t="n">
        <v>0</v>
      </c>
      <c r="FS191" s="140" t="n">
        <v>0</v>
      </c>
      <c r="FT191" s="140" t="n">
        <v>0</v>
      </c>
      <c r="FU191" s="140" t="n">
        <v>0</v>
      </c>
      <c r="FV191" s="140" t="n">
        <v>0</v>
      </c>
      <c r="FW191" s="140" t="n">
        <v>0</v>
      </c>
      <c r="FX191" s="140" t="n">
        <v>0</v>
      </c>
      <c r="FY191" s="140" t="n">
        <v>0</v>
      </c>
      <c r="FZ191" s="140" t="n">
        <v>0</v>
      </c>
      <c r="GA191" s="140" t="n">
        <v>0</v>
      </c>
      <c r="GB191" s="140" t="n">
        <v>0</v>
      </c>
      <c r="GC191" s="140" t="n">
        <v>0</v>
      </c>
      <c r="GD191" s="140" t="n">
        <v>0</v>
      </c>
      <c r="GE191" s="140" t="n">
        <v>0</v>
      </c>
      <c r="GF191" s="140" t="n">
        <v>0</v>
      </c>
      <c r="GG191" s="140" t="n">
        <v>0</v>
      </c>
      <c r="GH191" s="140" t="n">
        <v>0</v>
      </c>
      <c r="GI191" s="140" t="n">
        <v>0</v>
      </c>
      <c r="GJ191" s="140" t="n">
        <v>0</v>
      </c>
      <c r="GK191" s="140" t="n">
        <v>0</v>
      </c>
      <c r="GL191" s="140" t="n">
        <v>0</v>
      </c>
      <c r="GM191" s="140" t="n">
        <v>0</v>
      </c>
      <c r="GN191" s="140" t="n">
        <v>0</v>
      </c>
      <c r="GO191" s="140" t="n">
        <v>0</v>
      </c>
      <c r="GP191" s="140" t="n">
        <v>0</v>
      </c>
      <c r="GQ191" s="140" t="n">
        <v>0</v>
      </c>
      <c r="GR191" s="140" t="n">
        <v>0</v>
      </c>
      <c r="GS191" s="140" t="n">
        <v>0</v>
      </c>
      <c r="GT191" s="140" t="n">
        <v>0</v>
      </c>
      <c r="GU191" s="140" t="n">
        <v>0</v>
      </c>
      <c r="GV191" s="140" t="n">
        <v>0</v>
      </c>
      <c r="GW191" s="140" t="n">
        <v>0</v>
      </c>
      <c r="GX191" s="140" t="n">
        <v>0</v>
      </c>
      <c r="GY191" s="140" t="n">
        <v>0</v>
      </c>
      <c r="GZ191" s="140" t="n">
        <v>0</v>
      </c>
      <c r="HA191" s="140" t="n">
        <v>0</v>
      </c>
      <c r="HB191" s="140" t="n">
        <v>0</v>
      </c>
      <c r="HC191" s="140" t="n">
        <v>0</v>
      </c>
      <c r="HD191" s="140" t="n">
        <v>0</v>
      </c>
      <c r="HE191" s="140" t="n">
        <v>0</v>
      </c>
      <c r="HF191" s="140" t="n">
        <v>0</v>
      </c>
      <c r="HG191" s="140" t="n">
        <v>0</v>
      </c>
      <c r="HH191" s="140" t="n">
        <v>0</v>
      </c>
      <c r="HI191" s="140" t="n">
        <v>0</v>
      </c>
      <c r="HJ191" s="140" t="n">
        <v>0</v>
      </c>
      <c r="HK191" s="140" t="n">
        <v>0</v>
      </c>
      <c r="HL191" s="140" t="n">
        <v>0</v>
      </c>
      <c r="HM191" s="140" t="n">
        <v>0</v>
      </c>
      <c r="HN191" s="140" t="n">
        <v>0</v>
      </c>
      <c r="HO191" s="140" t="n">
        <v>0</v>
      </c>
      <c r="HP191" s="140" t="n">
        <v>0</v>
      </c>
      <c r="HQ191" s="140" t="n">
        <v>0</v>
      </c>
      <c r="HR191" s="140" t="n">
        <v>0</v>
      </c>
      <c r="HS191" s="140" t="n">
        <v>0</v>
      </c>
      <c r="HT191" s="140" t="n">
        <v>0</v>
      </c>
      <c r="HU191" s="140" t="n">
        <v>0</v>
      </c>
      <c r="HV191" s="140" t="n">
        <v>0</v>
      </c>
      <c r="HW191" s="140" t="n">
        <v>0</v>
      </c>
      <c r="HX191" s="140" t="n">
        <v>0</v>
      </c>
      <c r="HY191" s="140" t="n">
        <v>0</v>
      </c>
      <c r="HZ191" s="140" t="n">
        <v>0</v>
      </c>
      <c r="IA191" s="140" t="n">
        <v>0</v>
      </c>
      <c r="IB191" s="140" t="n">
        <v>0</v>
      </c>
      <c r="IC191" s="140" t="n">
        <v>0</v>
      </c>
      <c r="ID191" s="140" t="n">
        <v>0</v>
      </c>
      <c r="IE191" s="140" t="n">
        <v>0</v>
      </c>
      <c r="IF191" s="140" t="n">
        <v>0</v>
      </c>
      <c r="IG191" s="140" t="n">
        <v>0</v>
      </c>
      <c r="IH191" s="140" t="n">
        <v>0</v>
      </c>
      <c r="II191" s="140" t="n">
        <v>0</v>
      </c>
      <c r="IJ191" s="140" t="n">
        <v>0</v>
      </c>
      <c r="IK191" s="140" t="n">
        <v>0</v>
      </c>
      <c r="IL191" s="140" t="n">
        <v>0</v>
      </c>
      <c r="IM191" s="140" t="n">
        <v>0</v>
      </c>
      <c r="IN191" s="140" t="n">
        <v>0</v>
      </c>
      <c r="IO191" s="140" t="n">
        <v>0</v>
      </c>
      <c r="IP191" s="140" t="n">
        <v>0</v>
      </c>
      <c r="IQ191" s="140" t="n">
        <v>0</v>
      </c>
      <c r="IR191" s="140" t="n">
        <v>0</v>
      </c>
      <c r="IS191" s="140" t="n">
        <v>0</v>
      </c>
      <c r="IT191" s="140" t="n">
        <v>0</v>
      </c>
      <c r="IU191" s="140" t="n">
        <v>0</v>
      </c>
      <c r="IV191" s="140" t="n">
        <v>0</v>
      </c>
      <c r="IW191" s="140" t="n">
        <v>0</v>
      </c>
      <c r="IX191" s="140" t="n">
        <v>0</v>
      </c>
      <c r="IY191" s="140" t="n">
        <v>0</v>
      </c>
      <c r="IZ191" s="140" t="n">
        <v>0</v>
      </c>
      <c r="JA191" s="140" t="n">
        <v>0</v>
      </c>
      <c r="JB191" s="140" t="n">
        <v>0</v>
      </c>
      <c r="JC191" s="140" t="n">
        <v>0</v>
      </c>
      <c r="JD191" s="140" t="n">
        <v>0</v>
      </c>
      <c r="JE191" s="140" t="n">
        <v>0</v>
      </c>
      <c r="JF191" s="140" t="n">
        <v>0</v>
      </c>
      <c r="JG191" s="140" t="n">
        <v>0</v>
      </c>
      <c r="JH191" s="140" t="n">
        <v>0</v>
      </c>
      <c r="JI191" s="140" t="n">
        <v>0</v>
      </c>
      <c r="JJ191" s="140" t="n">
        <v>0</v>
      </c>
      <c r="JK191" s="140" t="n">
        <v>0</v>
      </c>
      <c r="JL191" s="140" t="n">
        <v>0</v>
      </c>
      <c r="JM191" s="140" t="n">
        <v>0</v>
      </c>
      <c r="JN191" s="140" t="n">
        <v>0</v>
      </c>
      <c r="JO191" s="140" t="n">
        <v>0</v>
      </c>
      <c r="JP191" s="140" t="n">
        <v>0</v>
      </c>
    </row>
    <row r="192" customFormat="false" ht="14.9" hidden="false" customHeight="false" outlineLevel="0" collapsed="false">
      <c r="A192" s="76"/>
      <c r="B192" s="76"/>
      <c r="C192" s="76"/>
      <c r="D192" s="76"/>
      <c r="E192" s="76" t="s">
        <v>219</v>
      </c>
      <c r="F192" s="141"/>
      <c r="G192" s="141"/>
      <c r="H192" s="141"/>
      <c r="I192" s="141"/>
      <c r="J192" s="141"/>
      <c r="K192" s="141"/>
      <c r="L192" s="141"/>
      <c r="M192" s="141"/>
      <c r="N192" s="141"/>
      <c r="O192" s="141"/>
      <c r="P192" s="141"/>
      <c r="Q192" s="141"/>
      <c r="R192" s="141"/>
      <c r="S192" s="141"/>
      <c r="T192" s="141" t="n">
        <v>0</v>
      </c>
      <c r="U192" s="141"/>
      <c r="V192" s="141"/>
      <c r="W192" s="141"/>
      <c r="X192" s="141"/>
      <c r="Y192" s="141"/>
      <c r="Z192" s="141"/>
      <c r="AA192" s="141"/>
      <c r="AB192" s="141"/>
      <c r="AC192" s="141"/>
      <c r="AD192" s="141"/>
      <c r="AE192" s="141"/>
      <c r="AF192" s="141"/>
      <c r="AG192" s="141"/>
      <c r="AH192" s="141"/>
      <c r="AI192" s="141"/>
      <c r="AJ192" s="141"/>
      <c r="AK192" s="141"/>
      <c r="AL192" s="141"/>
      <c r="AM192" s="141"/>
      <c r="AN192" s="141"/>
      <c r="AO192" s="141"/>
      <c r="AP192" s="141"/>
      <c r="AQ192" s="141"/>
      <c r="AR192" s="141"/>
      <c r="AS192" s="141"/>
      <c r="AT192" s="141"/>
      <c r="AU192" s="141"/>
      <c r="AV192" s="141"/>
      <c r="AW192" s="141"/>
      <c r="AX192" s="141"/>
      <c r="AY192" s="141"/>
      <c r="AZ192" s="141"/>
      <c r="BA192" s="141"/>
      <c r="BB192" s="141"/>
      <c r="BC192" s="141"/>
      <c r="BD192" s="141"/>
      <c r="BE192" s="141"/>
      <c r="BF192" s="141"/>
      <c r="BG192" s="141"/>
      <c r="BH192" s="141"/>
      <c r="BI192" s="141"/>
      <c r="BJ192" s="141"/>
      <c r="BK192" s="141"/>
      <c r="BL192" s="141"/>
      <c r="BM192" s="141"/>
      <c r="BN192" s="141"/>
      <c r="BO192" s="141"/>
      <c r="BP192" s="141"/>
      <c r="BQ192" s="141"/>
      <c r="BR192" s="141"/>
      <c r="BS192" s="141"/>
      <c r="BT192" s="141"/>
      <c r="BU192" s="141"/>
      <c r="BV192" s="141"/>
      <c r="BW192" s="141"/>
      <c r="BX192" s="141"/>
      <c r="BY192" s="141"/>
      <c r="BZ192" s="141"/>
      <c r="CA192" s="141"/>
      <c r="CB192" s="141"/>
      <c r="CC192" s="141"/>
      <c r="CD192" s="141"/>
      <c r="CE192" s="141"/>
      <c r="CF192" s="141"/>
      <c r="CG192" s="141"/>
      <c r="CH192" s="141"/>
      <c r="CI192" s="141"/>
      <c r="CJ192" s="141"/>
      <c r="CK192" s="141"/>
      <c r="CL192" s="141"/>
      <c r="CM192" s="141"/>
      <c r="CN192" s="141"/>
      <c r="CO192" s="141"/>
      <c r="CP192" s="141"/>
      <c r="CQ192" s="141"/>
      <c r="CR192" s="141"/>
      <c r="CS192" s="141"/>
      <c r="CT192" s="141"/>
      <c r="CU192" s="141"/>
      <c r="CV192" s="141"/>
      <c r="CW192" s="141"/>
      <c r="CX192" s="141"/>
      <c r="CY192" s="141"/>
      <c r="CZ192" s="141"/>
      <c r="DA192" s="141"/>
      <c r="DB192" s="141"/>
      <c r="DC192" s="141"/>
      <c r="DD192" s="141"/>
      <c r="DE192" s="141"/>
      <c r="DF192" s="141"/>
      <c r="DG192" s="141"/>
      <c r="DH192" s="141"/>
      <c r="DI192" s="141"/>
      <c r="DJ192" s="141"/>
      <c r="DK192" s="141"/>
      <c r="DL192" s="141"/>
      <c r="DM192" s="141"/>
      <c r="DN192" s="141"/>
      <c r="DO192" s="141"/>
      <c r="DP192" s="141"/>
      <c r="DQ192" s="141"/>
      <c r="DR192" s="141"/>
      <c r="DS192" s="141"/>
      <c r="DT192" s="141"/>
      <c r="DU192" s="141"/>
      <c r="DV192" s="141"/>
      <c r="DW192" s="141"/>
      <c r="DX192" s="141"/>
      <c r="DY192" s="141"/>
      <c r="DZ192" s="141"/>
      <c r="EA192" s="141"/>
      <c r="EB192" s="141"/>
      <c r="EC192" s="141"/>
      <c r="ED192" s="141"/>
      <c r="EE192" s="141"/>
      <c r="EF192" s="141"/>
      <c r="EG192" s="141"/>
      <c r="EH192" s="0"/>
      <c r="EI192" s="109" t="n">
        <f aca="false">ROUND(SUM(F192:EG192),5)</f>
        <v>0</v>
      </c>
      <c r="EM192" s="140" t="n">
        <v>0</v>
      </c>
      <c r="EN192" s="140" t="n">
        <v>0</v>
      </c>
      <c r="EO192" s="140" t="n">
        <v>0</v>
      </c>
      <c r="EP192" s="140" t="n">
        <v>0</v>
      </c>
      <c r="EQ192" s="140" t="n">
        <v>0</v>
      </c>
      <c r="ER192" s="140" t="n">
        <v>0</v>
      </c>
      <c r="ES192" s="140" t="n">
        <v>0</v>
      </c>
      <c r="ET192" s="140" t="n">
        <v>0</v>
      </c>
      <c r="EU192" s="140" t="n">
        <v>0</v>
      </c>
      <c r="EV192" s="140" t="n">
        <v>0</v>
      </c>
      <c r="EW192" s="140" t="n">
        <v>0</v>
      </c>
      <c r="EX192" s="140" t="n">
        <v>0</v>
      </c>
      <c r="EY192" s="140" t="n">
        <v>0</v>
      </c>
      <c r="EZ192" s="140" t="n">
        <v>0</v>
      </c>
      <c r="FA192" s="140" t="n">
        <v>0</v>
      </c>
      <c r="FB192" s="140" t="n">
        <v>0</v>
      </c>
      <c r="FC192" s="140" t="n">
        <v>0</v>
      </c>
      <c r="FD192" s="140" t="n">
        <v>0</v>
      </c>
      <c r="FE192" s="140" t="n">
        <v>0</v>
      </c>
      <c r="FF192" s="140" t="n">
        <v>0</v>
      </c>
      <c r="FG192" s="140" t="n">
        <v>0</v>
      </c>
      <c r="FH192" s="140" t="n">
        <v>0</v>
      </c>
      <c r="FI192" s="140" t="n">
        <v>0</v>
      </c>
      <c r="FJ192" s="140" t="n">
        <v>0</v>
      </c>
      <c r="FK192" s="140" t="n">
        <v>0</v>
      </c>
      <c r="FL192" s="140" t="n">
        <v>0</v>
      </c>
      <c r="FM192" s="140" t="n">
        <v>0</v>
      </c>
      <c r="FN192" s="140" t="n">
        <v>0</v>
      </c>
      <c r="FO192" s="140" t="n">
        <v>0</v>
      </c>
      <c r="FP192" s="140" t="n">
        <v>0</v>
      </c>
      <c r="FQ192" s="140" t="n">
        <v>0</v>
      </c>
      <c r="FR192" s="140" t="n">
        <v>0</v>
      </c>
      <c r="FS192" s="140" t="n">
        <v>0</v>
      </c>
      <c r="FT192" s="140" t="n">
        <v>0</v>
      </c>
      <c r="FU192" s="140" t="n">
        <v>0</v>
      </c>
      <c r="FV192" s="140" t="n">
        <v>0</v>
      </c>
      <c r="FW192" s="140" t="n">
        <v>0</v>
      </c>
      <c r="FX192" s="140" t="n">
        <v>0</v>
      </c>
      <c r="FY192" s="140" t="n">
        <v>0</v>
      </c>
      <c r="FZ192" s="140" t="n">
        <v>0</v>
      </c>
      <c r="GA192" s="140" t="n">
        <v>0</v>
      </c>
      <c r="GB192" s="140" t="n">
        <v>0</v>
      </c>
      <c r="GC192" s="140" t="n">
        <v>0</v>
      </c>
      <c r="GD192" s="140" t="n">
        <v>0</v>
      </c>
      <c r="GE192" s="140" t="n">
        <v>0</v>
      </c>
      <c r="GF192" s="140" t="n">
        <v>0</v>
      </c>
      <c r="GG192" s="140" t="n">
        <v>0</v>
      </c>
      <c r="GH192" s="140" t="n">
        <v>0</v>
      </c>
      <c r="GI192" s="140" t="n">
        <v>0</v>
      </c>
      <c r="GJ192" s="140" t="n">
        <v>0</v>
      </c>
      <c r="GK192" s="140" t="n">
        <v>0</v>
      </c>
      <c r="GL192" s="140" t="n">
        <v>0</v>
      </c>
      <c r="GM192" s="140" t="n">
        <v>0</v>
      </c>
      <c r="GN192" s="140" t="n">
        <v>0</v>
      </c>
      <c r="GO192" s="140" t="n">
        <v>0</v>
      </c>
      <c r="GP192" s="140" t="n">
        <v>0</v>
      </c>
      <c r="GQ192" s="140" t="n">
        <v>0</v>
      </c>
      <c r="GR192" s="140" t="n">
        <v>0</v>
      </c>
      <c r="GS192" s="140" t="n">
        <v>0</v>
      </c>
      <c r="GT192" s="140" t="n">
        <v>0</v>
      </c>
      <c r="GU192" s="140" t="n">
        <v>0</v>
      </c>
      <c r="GV192" s="140" t="n">
        <v>0</v>
      </c>
      <c r="GW192" s="140" t="n">
        <v>0</v>
      </c>
      <c r="GX192" s="140" t="n">
        <v>0</v>
      </c>
      <c r="GY192" s="140" t="n">
        <v>0</v>
      </c>
      <c r="GZ192" s="140" t="n">
        <v>0</v>
      </c>
      <c r="HA192" s="140" t="n">
        <v>0</v>
      </c>
      <c r="HB192" s="140" t="n">
        <v>0</v>
      </c>
      <c r="HC192" s="140" t="n">
        <v>0</v>
      </c>
      <c r="HD192" s="140" t="n">
        <v>0</v>
      </c>
      <c r="HE192" s="140" t="n">
        <v>0</v>
      </c>
      <c r="HF192" s="140" t="n">
        <v>0</v>
      </c>
      <c r="HG192" s="140" t="n">
        <v>0</v>
      </c>
      <c r="HH192" s="140" t="n">
        <v>0</v>
      </c>
      <c r="HI192" s="140" t="n">
        <v>0</v>
      </c>
      <c r="HJ192" s="140" t="n">
        <v>0</v>
      </c>
      <c r="HK192" s="140" t="n">
        <v>0</v>
      </c>
      <c r="HL192" s="140" t="n">
        <v>0</v>
      </c>
      <c r="HM192" s="140" t="n">
        <v>0</v>
      </c>
      <c r="HN192" s="140" t="n">
        <v>0</v>
      </c>
      <c r="HO192" s="140" t="n">
        <v>0</v>
      </c>
      <c r="HP192" s="140" t="n">
        <v>0</v>
      </c>
      <c r="HQ192" s="140" t="n">
        <v>0</v>
      </c>
      <c r="HR192" s="140" t="n">
        <v>0</v>
      </c>
      <c r="HS192" s="140" t="n">
        <v>0</v>
      </c>
      <c r="HT192" s="140" t="n">
        <v>0</v>
      </c>
      <c r="HU192" s="140" t="n">
        <v>0</v>
      </c>
      <c r="HV192" s="140" t="n">
        <v>0</v>
      </c>
      <c r="HW192" s="140" t="n">
        <v>0</v>
      </c>
      <c r="HX192" s="140" t="n">
        <v>0</v>
      </c>
      <c r="HY192" s="140" t="n">
        <v>0</v>
      </c>
      <c r="HZ192" s="140" t="n">
        <v>0</v>
      </c>
      <c r="IA192" s="140" t="n">
        <v>0</v>
      </c>
      <c r="IB192" s="140" t="n">
        <v>0</v>
      </c>
      <c r="IC192" s="140" t="n">
        <v>0</v>
      </c>
      <c r="ID192" s="140" t="n">
        <v>0</v>
      </c>
      <c r="IE192" s="140" t="n">
        <v>0</v>
      </c>
      <c r="IF192" s="140" t="n">
        <v>0</v>
      </c>
      <c r="IG192" s="140" t="n">
        <v>0</v>
      </c>
      <c r="IH192" s="140" t="n">
        <v>0</v>
      </c>
      <c r="II192" s="140" t="n">
        <v>0</v>
      </c>
      <c r="IJ192" s="140" t="n">
        <v>0</v>
      </c>
      <c r="IK192" s="140" t="n">
        <v>0</v>
      </c>
      <c r="IL192" s="140" t="n">
        <v>0</v>
      </c>
      <c r="IM192" s="140" t="n">
        <v>0</v>
      </c>
      <c r="IN192" s="140" t="n">
        <v>0</v>
      </c>
      <c r="IO192" s="140" t="n">
        <v>0</v>
      </c>
      <c r="IP192" s="140" t="n">
        <v>0</v>
      </c>
      <c r="IQ192" s="140" t="n">
        <v>0</v>
      </c>
      <c r="IR192" s="140" t="n">
        <v>0</v>
      </c>
      <c r="IS192" s="140" t="n">
        <v>0</v>
      </c>
      <c r="IT192" s="140" t="n">
        <v>0</v>
      </c>
      <c r="IU192" s="140" t="n">
        <v>0</v>
      </c>
      <c r="IV192" s="140" t="n">
        <v>0</v>
      </c>
      <c r="IW192" s="140" t="n">
        <v>0</v>
      </c>
      <c r="IX192" s="140" t="n">
        <v>0</v>
      </c>
      <c r="IY192" s="140" t="n">
        <v>0</v>
      </c>
      <c r="IZ192" s="140" t="n">
        <v>0</v>
      </c>
      <c r="JA192" s="140" t="n">
        <v>0</v>
      </c>
      <c r="JB192" s="140" t="n">
        <v>0</v>
      </c>
      <c r="JC192" s="140" t="n">
        <v>0</v>
      </c>
      <c r="JD192" s="140" t="n">
        <v>0</v>
      </c>
      <c r="JE192" s="140" t="n">
        <v>0</v>
      </c>
      <c r="JF192" s="140" t="n">
        <v>0</v>
      </c>
      <c r="JG192" s="140" t="n">
        <v>0</v>
      </c>
      <c r="JH192" s="140" t="n">
        <v>0</v>
      </c>
      <c r="JI192" s="140" t="n">
        <v>0</v>
      </c>
      <c r="JJ192" s="140" t="n">
        <v>0</v>
      </c>
      <c r="JK192" s="140" t="n">
        <v>0</v>
      </c>
      <c r="JL192" s="140" t="n">
        <v>0</v>
      </c>
      <c r="JM192" s="140" t="n">
        <v>0</v>
      </c>
      <c r="JN192" s="140" t="n">
        <v>0</v>
      </c>
      <c r="JO192" s="140" t="n">
        <v>0</v>
      </c>
      <c r="JP192" s="140" t="n">
        <v>0</v>
      </c>
    </row>
    <row r="193" customFormat="false" ht="14.9" hidden="false" customHeight="false" outlineLevel="0" collapsed="false">
      <c r="A193" s="76"/>
      <c r="B193" s="76"/>
      <c r="C193" s="76"/>
      <c r="D193" s="76"/>
      <c r="E193" s="76" t="s">
        <v>220</v>
      </c>
      <c r="F193" s="141"/>
      <c r="G193" s="141"/>
      <c r="H193" s="141"/>
      <c r="I193" s="141"/>
      <c r="J193" s="141"/>
      <c r="K193" s="141"/>
      <c r="L193" s="141"/>
      <c r="M193" s="141"/>
      <c r="N193" s="141"/>
      <c r="O193" s="141"/>
      <c r="P193" s="141"/>
      <c r="Q193" s="141"/>
      <c r="R193" s="141"/>
      <c r="S193" s="141"/>
      <c r="T193" s="141" t="n">
        <v>0</v>
      </c>
      <c r="U193" s="141"/>
      <c r="V193" s="141"/>
      <c r="W193" s="141"/>
      <c r="X193" s="141"/>
      <c r="Y193" s="141"/>
      <c r="Z193" s="141"/>
      <c r="AA193" s="141"/>
      <c r="AB193" s="141"/>
      <c r="AC193" s="141"/>
      <c r="AD193" s="141"/>
      <c r="AE193" s="141"/>
      <c r="AF193" s="141"/>
      <c r="AG193" s="141"/>
      <c r="AH193" s="141"/>
      <c r="AI193" s="141"/>
      <c r="AJ193" s="141"/>
      <c r="AK193" s="141"/>
      <c r="AL193" s="141"/>
      <c r="AM193" s="141"/>
      <c r="AN193" s="141"/>
      <c r="AO193" s="141"/>
      <c r="AP193" s="141"/>
      <c r="AQ193" s="141"/>
      <c r="AR193" s="141"/>
      <c r="AS193" s="141"/>
      <c r="AT193" s="141"/>
      <c r="AU193" s="141"/>
      <c r="AV193" s="141"/>
      <c r="AW193" s="141"/>
      <c r="AX193" s="141"/>
      <c r="AY193" s="141"/>
      <c r="AZ193" s="141"/>
      <c r="BA193" s="141"/>
      <c r="BB193" s="141"/>
      <c r="BC193" s="141"/>
      <c r="BD193" s="141"/>
      <c r="BE193" s="141"/>
      <c r="BF193" s="141"/>
      <c r="BG193" s="141"/>
      <c r="BH193" s="141"/>
      <c r="BI193" s="141"/>
      <c r="BJ193" s="141"/>
      <c r="BK193" s="141"/>
      <c r="BL193" s="141"/>
      <c r="BM193" s="141"/>
      <c r="BN193" s="141"/>
      <c r="BO193" s="141"/>
      <c r="BP193" s="141"/>
      <c r="BQ193" s="141"/>
      <c r="BR193" s="141"/>
      <c r="BS193" s="141"/>
      <c r="BT193" s="141"/>
      <c r="BU193" s="141"/>
      <c r="BV193" s="141"/>
      <c r="BW193" s="141"/>
      <c r="BX193" s="141"/>
      <c r="BY193" s="141"/>
      <c r="BZ193" s="141"/>
      <c r="CA193" s="141"/>
      <c r="CB193" s="141"/>
      <c r="CC193" s="141"/>
      <c r="CD193" s="141"/>
      <c r="CE193" s="141"/>
      <c r="CF193" s="141"/>
      <c r="CG193" s="141"/>
      <c r="CH193" s="141"/>
      <c r="CI193" s="141"/>
      <c r="CJ193" s="141"/>
      <c r="CK193" s="141"/>
      <c r="CL193" s="141"/>
      <c r="CM193" s="141"/>
      <c r="CN193" s="141"/>
      <c r="CO193" s="141"/>
      <c r="CP193" s="141"/>
      <c r="CQ193" s="141"/>
      <c r="CR193" s="141"/>
      <c r="CS193" s="141"/>
      <c r="CT193" s="141"/>
      <c r="CU193" s="141"/>
      <c r="CV193" s="141"/>
      <c r="CW193" s="141"/>
      <c r="CX193" s="141"/>
      <c r="CY193" s="141"/>
      <c r="CZ193" s="141"/>
      <c r="DA193" s="141"/>
      <c r="DB193" s="141"/>
      <c r="DC193" s="141"/>
      <c r="DD193" s="141"/>
      <c r="DE193" s="141"/>
      <c r="DF193" s="141"/>
      <c r="DG193" s="141"/>
      <c r="DH193" s="141"/>
      <c r="DI193" s="141"/>
      <c r="DJ193" s="141"/>
      <c r="DK193" s="141"/>
      <c r="DL193" s="141"/>
      <c r="DM193" s="141"/>
      <c r="DN193" s="141"/>
      <c r="DO193" s="141"/>
      <c r="DP193" s="141"/>
      <c r="DQ193" s="141"/>
      <c r="DR193" s="141"/>
      <c r="DS193" s="141"/>
      <c r="DT193" s="141"/>
      <c r="DU193" s="141"/>
      <c r="DV193" s="141"/>
      <c r="DW193" s="141"/>
      <c r="DX193" s="141"/>
      <c r="DY193" s="141"/>
      <c r="DZ193" s="141"/>
      <c r="EA193" s="141"/>
      <c r="EB193" s="141"/>
      <c r="EC193" s="141"/>
      <c r="ED193" s="141"/>
      <c r="EE193" s="141"/>
      <c r="EF193" s="141"/>
      <c r="EG193" s="141"/>
      <c r="EH193" s="0"/>
      <c r="EI193" s="109" t="n">
        <f aca="false">ROUND(SUM(F193:EG193),5)</f>
        <v>0</v>
      </c>
      <c r="EM193" s="140" t="n">
        <v>0</v>
      </c>
      <c r="EN193" s="140" t="n">
        <v>0</v>
      </c>
      <c r="EO193" s="140" t="n">
        <v>0</v>
      </c>
      <c r="EP193" s="140" t="n">
        <v>0</v>
      </c>
      <c r="EQ193" s="140" t="n">
        <v>0</v>
      </c>
      <c r="ER193" s="140" t="n">
        <v>0</v>
      </c>
      <c r="ES193" s="140" t="n">
        <v>0</v>
      </c>
      <c r="ET193" s="140" t="n">
        <v>0</v>
      </c>
      <c r="EU193" s="140" t="n">
        <v>0</v>
      </c>
      <c r="EV193" s="140" t="n">
        <v>0</v>
      </c>
      <c r="EW193" s="140" t="n">
        <v>0</v>
      </c>
      <c r="EX193" s="140" t="n">
        <v>0</v>
      </c>
      <c r="EY193" s="140" t="n">
        <v>0</v>
      </c>
      <c r="EZ193" s="140" t="n">
        <v>0</v>
      </c>
      <c r="FA193" s="140" t="n">
        <v>0</v>
      </c>
      <c r="FB193" s="140" t="n">
        <v>0</v>
      </c>
      <c r="FC193" s="140" t="n">
        <v>0</v>
      </c>
      <c r="FD193" s="140" t="n">
        <v>0</v>
      </c>
      <c r="FE193" s="140" t="n">
        <v>0</v>
      </c>
      <c r="FF193" s="140" t="n">
        <v>0</v>
      </c>
      <c r="FG193" s="140" t="n">
        <v>0</v>
      </c>
      <c r="FH193" s="140" t="n">
        <v>0</v>
      </c>
      <c r="FI193" s="140" t="n">
        <v>0</v>
      </c>
      <c r="FJ193" s="140" t="n">
        <v>0</v>
      </c>
      <c r="FK193" s="140" t="n">
        <v>0</v>
      </c>
      <c r="FL193" s="140" t="n">
        <v>0</v>
      </c>
      <c r="FM193" s="140" t="n">
        <v>0</v>
      </c>
      <c r="FN193" s="140" t="n">
        <v>0</v>
      </c>
      <c r="FO193" s="140" t="n">
        <v>0</v>
      </c>
      <c r="FP193" s="140" t="n">
        <v>0</v>
      </c>
      <c r="FQ193" s="140" t="n">
        <v>0</v>
      </c>
      <c r="FR193" s="140" t="n">
        <v>0</v>
      </c>
      <c r="FS193" s="140" t="n">
        <v>0</v>
      </c>
      <c r="FT193" s="140" t="n">
        <v>0</v>
      </c>
      <c r="FU193" s="140" t="n">
        <v>0</v>
      </c>
      <c r="FV193" s="140" t="n">
        <v>0</v>
      </c>
      <c r="FW193" s="140" t="n">
        <v>0</v>
      </c>
      <c r="FX193" s="140" t="n">
        <v>0</v>
      </c>
      <c r="FY193" s="140" t="n">
        <v>0</v>
      </c>
      <c r="FZ193" s="140" t="n">
        <v>0</v>
      </c>
      <c r="GA193" s="140" t="n">
        <v>0</v>
      </c>
      <c r="GB193" s="140" t="n">
        <v>0</v>
      </c>
      <c r="GC193" s="140" t="n">
        <v>0</v>
      </c>
      <c r="GD193" s="140" t="n">
        <v>0</v>
      </c>
      <c r="GE193" s="140" t="n">
        <v>0</v>
      </c>
      <c r="GF193" s="140" t="n">
        <v>0</v>
      </c>
      <c r="GG193" s="140" t="n">
        <v>0</v>
      </c>
      <c r="GH193" s="140" t="n">
        <v>0</v>
      </c>
      <c r="GI193" s="140" t="n">
        <v>0</v>
      </c>
      <c r="GJ193" s="140" t="n">
        <v>0</v>
      </c>
      <c r="GK193" s="140" t="n">
        <v>0</v>
      </c>
      <c r="GL193" s="140" t="n">
        <v>0</v>
      </c>
      <c r="GM193" s="140" t="n">
        <v>0</v>
      </c>
      <c r="GN193" s="140" t="n">
        <v>0</v>
      </c>
      <c r="GO193" s="140" t="n">
        <v>0</v>
      </c>
      <c r="GP193" s="140" t="n">
        <v>0</v>
      </c>
      <c r="GQ193" s="140" t="n">
        <v>0</v>
      </c>
      <c r="GR193" s="140" t="n">
        <v>0</v>
      </c>
      <c r="GS193" s="140" t="n">
        <v>0</v>
      </c>
      <c r="GT193" s="140" t="n">
        <v>0</v>
      </c>
      <c r="GU193" s="140" t="n">
        <v>0</v>
      </c>
      <c r="GV193" s="140" t="n">
        <v>0</v>
      </c>
      <c r="GW193" s="140" t="n">
        <v>0</v>
      </c>
      <c r="GX193" s="140" t="n">
        <v>0</v>
      </c>
      <c r="GY193" s="140" t="n">
        <v>0</v>
      </c>
      <c r="GZ193" s="140" t="n">
        <v>0</v>
      </c>
      <c r="HA193" s="140" t="n">
        <v>0</v>
      </c>
      <c r="HB193" s="140" t="n">
        <v>0</v>
      </c>
      <c r="HC193" s="140" t="n">
        <v>0</v>
      </c>
      <c r="HD193" s="140" t="n">
        <v>0</v>
      </c>
      <c r="HE193" s="140" t="n">
        <v>0</v>
      </c>
      <c r="HF193" s="140" t="n">
        <v>0</v>
      </c>
      <c r="HG193" s="140" t="n">
        <v>0</v>
      </c>
      <c r="HH193" s="140" t="n">
        <v>0</v>
      </c>
      <c r="HI193" s="140" t="n">
        <v>0</v>
      </c>
      <c r="HJ193" s="140" t="n">
        <v>0</v>
      </c>
      <c r="HK193" s="140" t="n">
        <v>0</v>
      </c>
      <c r="HL193" s="140" t="n">
        <v>0</v>
      </c>
      <c r="HM193" s="140" t="n">
        <v>0</v>
      </c>
      <c r="HN193" s="140" t="n">
        <v>0</v>
      </c>
      <c r="HO193" s="140" t="n">
        <v>0</v>
      </c>
      <c r="HP193" s="140" t="n">
        <v>0</v>
      </c>
      <c r="HQ193" s="140" t="n">
        <v>0</v>
      </c>
      <c r="HR193" s="140" t="n">
        <v>0</v>
      </c>
      <c r="HS193" s="140" t="n">
        <v>0</v>
      </c>
      <c r="HT193" s="140" t="n">
        <v>0</v>
      </c>
      <c r="HU193" s="140" t="n">
        <v>0</v>
      </c>
      <c r="HV193" s="140" t="n">
        <v>0</v>
      </c>
      <c r="HW193" s="140" t="n">
        <v>0</v>
      </c>
      <c r="HX193" s="140" t="n">
        <v>0</v>
      </c>
      <c r="HY193" s="140" t="n">
        <v>0</v>
      </c>
      <c r="HZ193" s="140" t="n">
        <v>0</v>
      </c>
      <c r="IA193" s="140" t="n">
        <v>0</v>
      </c>
      <c r="IB193" s="140" t="n">
        <v>0</v>
      </c>
      <c r="IC193" s="140" t="n">
        <v>0</v>
      </c>
      <c r="ID193" s="140" t="n">
        <v>0</v>
      </c>
      <c r="IE193" s="140" t="n">
        <v>0</v>
      </c>
      <c r="IF193" s="140" t="n">
        <v>0</v>
      </c>
      <c r="IG193" s="140" t="n">
        <v>0</v>
      </c>
      <c r="IH193" s="140" t="n">
        <v>0</v>
      </c>
      <c r="II193" s="140" t="n">
        <v>0</v>
      </c>
      <c r="IJ193" s="140" t="n">
        <v>0</v>
      </c>
      <c r="IK193" s="140" t="n">
        <v>0</v>
      </c>
      <c r="IL193" s="140" t="n">
        <v>0</v>
      </c>
      <c r="IM193" s="140" t="n">
        <v>0</v>
      </c>
      <c r="IN193" s="140" t="n">
        <v>0</v>
      </c>
      <c r="IO193" s="140" t="n">
        <v>0</v>
      </c>
      <c r="IP193" s="140" t="n">
        <v>0</v>
      </c>
      <c r="IQ193" s="140" t="n">
        <v>0</v>
      </c>
      <c r="IR193" s="140" t="n">
        <v>0</v>
      </c>
      <c r="IS193" s="140" t="n">
        <v>0</v>
      </c>
      <c r="IT193" s="140" t="n">
        <v>0</v>
      </c>
      <c r="IU193" s="140" t="n">
        <v>0</v>
      </c>
      <c r="IV193" s="140" t="n">
        <v>0</v>
      </c>
      <c r="IW193" s="140" t="n">
        <v>0</v>
      </c>
      <c r="IX193" s="140" t="n">
        <v>0</v>
      </c>
      <c r="IY193" s="140" t="n">
        <v>0</v>
      </c>
      <c r="IZ193" s="140" t="n">
        <v>0</v>
      </c>
      <c r="JA193" s="140" t="n">
        <v>0</v>
      </c>
      <c r="JB193" s="140" t="n">
        <v>0</v>
      </c>
      <c r="JC193" s="140" t="n">
        <v>0</v>
      </c>
      <c r="JD193" s="140" t="n">
        <v>0</v>
      </c>
      <c r="JE193" s="140" t="n">
        <v>0</v>
      </c>
      <c r="JF193" s="140" t="n">
        <v>0</v>
      </c>
      <c r="JG193" s="140" t="n">
        <v>0</v>
      </c>
      <c r="JH193" s="140" t="n">
        <v>0</v>
      </c>
      <c r="JI193" s="140" t="n">
        <v>0</v>
      </c>
      <c r="JJ193" s="140" t="n">
        <v>0</v>
      </c>
      <c r="JK193" s="140" t="n">
        <v>0</v>
      </c>
      <c r="JL193" s="140" t="n">
        <v>0</v>
      </c>
      <c r="JM193" s="140" t="n">
        <v>0</v>
      </c>
      <c r="JN193" s="140" t="n">
        <v>0</v>
      </c>
      <c r="JO193" s="140" t="n">
        <v>0</v>
      </c>
      <c r="JP193" s="140" t="n">
        <v>0</v>
      </c>
    </row>
    <row r="194" customFormat="false" ht="14.9" hidden="false" customHeight="false" outlineLevel="0" collapsed="false">
      <c r="A194" s="76"/>
      <c r="B194" s="76"/>
      <c r="C194" s="76"/>
      <c r="D194" s="76"/>
      <c r="E194" s="76" t="s">
        <v>221</v>
      </c>
      <c r="F194" s="141"/>
      <c r="G194" s="141"/>
      <c r="H194" s="141"/>
      <c r="I194" s="141"/>
      <c r="J194" s="141"/>
      <c r="K194" s="141"/>
      <c r="L194" s="141"/>
      <c r="M194" s="141"/>
      <c r="N194" s="141"/>
      <c r="O194" s="141"/>
      <c r="P194" s="141"/>
      <c r="Q194" s="141"/>
      <c r="R194" s="141"/>
      <c r="S194" s="141"/>
      <c r="T194" s="141" t="n">
        <v>0</v>
      </c>
      <c r="U194" s="141"/>
      <c r="V194" s="141"/>
      <c r="W194" s="141"/>
      <c r="X194" s="141"/>
      <c r="Y194" s="141"/>
      <c r="Z194" s="141"/>
      <c r="AA194" s="141"/>
      <c r="AB194" s="141"/>
      <c r="AC194" s="141"/>
      <c r="AD194" s="141"/>
      <c r="AE194" s="141"/>
      <c r="AF194" s="141"/>
      <c r="AG194" s="141"/>
      <c r="AH194" s="141"/>
      <c r="AI194" s="141"/>
      <c r="AJ194" s="141"/>
      <c r="AK194" s="141"/>
      <c r="AL194" s="141"/>
      <c r="AM194" s="141"/>
      <c r="AN194" s="141"/>
      <c r="AO194" s="141"/>
      <c r="AP194" s="141"/>
      <c r="AQ194" s="141"/>
      <c r="AR194" s="141"/>
      <c r="AS194" s="141"/>
      <c r="AT194" s="141"/>
      <c r="AU194" s="141"/>
      <c r="AV194" s="141"/>
      <c r="AW194" s="141"/>
      <c r="AX194" s="141"/>
      <c r="AY194" s="141"/>
      <c r="AZ194" s="141"/>
      <c r="BA194" s="141"/>
      <c r="BB194" s="141"/>
      <c r="BC194" s="141"/>
      <c r="BD194" s="141"/>
      <c r="BE194" s="141"/>
      <c r="BF194" s="141"/>
      <c r="BG194" s="141"/>
      <c r="BH194" s="141"/>
      <c r="BI194" s="141"/>
      <c r="BJ194" s="141"/>
      <c r="BK194" s="141"/>
      <c r="BL194" s="141"/>
      <c r="BM194" s="141"/>
      <c r="BN194" s="141"/>
      <c r="BO194" s="141"/>
      <c r="BP194" s="141"/>
      <c r="BQ194" s="141"/>
      <c r="BR194" s="141"/>
      <c r="BS194" s="141"/>
      <c r="BT194" s="141"/>
      <c r="BU194" s="141"/>
      <c r="BV194" s="141"/>
      <c r="BW194" s="141"/>
      <c r="BX194" s="141"/>
      <c r="BY194" s="141"/>
      <c r="BZ194" s="141"/>
      <c r="CA194" s="141"/>
      <c r="CB194" s="141"/>
      <c r="CC194" s="141"/>
      <c r="CD194" s="141"/>
      <c r="CE194" s="141"/>
      <c r="CF194" s="141"/>
      <c r="CG194" s="141"/>
      <c r="CH194" s="141"/>
      <c r="CI194" s="141"/>
      <c r="CJ194" s="141"/>
      <c r="CK194" s="141"/>
      <c r="CL194" s="141"/>
      <c r="CM194" s="141"/>
      <c r="CN194" s="141"/>
      <c r="CO194" s="141"/>
      <c r="CP194" s="141"/>
      <c r="CQ194" s="141"/>
      <c r="CR194" s="141"/>
      <c r="CS194" s="141"/>
      <c r="CT194" s="141"/>
      <c r="CU194" s="141"/>
      <c r="CV194" s="141"/>
      <c r="CW194" s="141"/>
      <c r="CX194" s="141"/>
      <c r="CY194" s="141"/>
      <c r="CZ194" s="141"/>
      <c r="DA194" s="141"/>
      <c r="DB194" s="141"/>
      <c r="DC194" s="141"/>
      <c r="DD194" s="141"/>
      <c r="DE194" s="141"/>
      <c r="DF194" s="141"/>
      <c r="DG194" s="141"/>
      <c r="DH194" s="141"/>
      <c r="DI194" s="141"/>
      <c r="DJ194" s="141"/>
      <c r="DK194" s="141"/>
      <c r="DL194" s="141"/>
      <c r="DM194" s="141"/>
      <c r="DN194" s="141"/>
      <c r="DO194" s="141"/>
      <c r="DP194" s="141"/>
      <c r="DQ194" s="141"/>
      <c r="DR194" s="141"/>
      <c r="DS194" s="141"/>
      <c r="DT194" s="141"/>
      <c r="DU194" s="141"/>
      <c r="DV194" s="141"/>
      <c r="DW194" s="141"/>
      <c r="DX194" s="141"/>
      <c r="DY194" s="141"/>
      <c r="DZ194" s="141"/>
      <c r="EA194" s="141"/>
      <c r="EB194" s="141"/>
      <c r="EC194" s="141"/>
      <c r="ED194" s="141"/>
      <c r="EE194" s="141"/>
      <c r="EF194" s="141"/>
      <c r="EG194" s="141"/>
      <c r="EH194" s="0"/>
      <c r="EI194" s="109" t="n">
        <f aca="false">ROUND(SUM(F194:EG194),5)</f>
        <v>0</v>
      </c>
      <c r="EM194" s="140" t="n">
        <v>0</v>
      </c>
      <c r="EN194" s="140" t="n">
        <v>0</v>
      </c>
      <c r="EO194" s="140" t="n">
        <v>0</v>
      </c>
      <c r="EP194" s="140" t="n">
        <v>0</v>
      </c>
      <c r="EQ194" s="140" t="n">
        <v>0</v>
      </c>
      <c r="ER194" s="140" t="n">
        <v>0</v>
      </c>
      <c r="ES194" s="140" t="n">
        <v>0</v>
      </c>
      <c r="ET194" s="140" t="n">
        <v>0</v>
      </c>
      <c r="EU194" s="140" t="n">
        <v>0</v>
      </c>
      <c r="EV194" s="140" t="n">
        <v>0</v>
      </c>
      <c r="EW194" s="140" t="n">
        <v>0</v>
      </c>
      <c r="EX194" s="140" t="n">
        <v>0</v>
      </c>
      <c r="EY194" s="140" t="n">
        <v>0</v>
      </c>
      <c r="EZ194" s="140" t="n">
        <v>0</v>
      </c>
      <c r="FA194" s="140" t="n">
        <v>0</v>
      </c>
      <c r="FB194" s="140" t="n">
        <v>0</v>
      </c>
      <c r="FC194" s="140" t="n">
        <v>0</v>
      </c>
      <c r="FD194" s="140" t="n">
        <v>0</v>
      </c>
      <c r="FE194" s="140" t="n">
        <v>0</v>
      </c>
      <c r="FF194" s="140" t="n">
        <v>0</v>
      </c>
      <c r="FG194" s="140" t="n">
        <v>0</v>
      </c>
      <c r="FH194" s="140" t="n">
        <v>0</v>
      </c>
      <c r="FI194" s="140" t="n">
        <v>0</v>
      </c>
      <c r="FJ194" s="140" t="n">
        <v>0</v>
      </c>
      <c r="FK194" s="140" t="n">
        <v>0</v>
      </c>
      <c r="FL194" s="140" t="n">
        <v>0</v>
      </c>
      <c r="FM194" s="140" t="n">
        <v>0</v>
      </c>
      <c r="FN194" s="140" t="n">
        <v>0</v>
      </c>
      <c r="FO194" s="140" t="n">
        <v>0</v>
      </c>
      <c r="FP194" s="140" t="n">
        <v>0</v>
      </c>
      <c r="FQ194" s="140" t="n">
        <v>0</v>
      </c>
      <c r="FR194" s="140" t="n">
        <v>0</v>
      </c>
      <c r="FS194" s="140" t="n">
        <v>0</v>
      </c>
      <c r="FT194" s="140" t="n">
        <v>0</v>
      </c>
      <c r="FU194" s="140" t="n">
        <v>0</v>
      </c>
      <c r="FV194" s="140" t="n">
        <v>0</v>
      </c>
      <c r="FW194" s="140" t="n">
        <v>0</v>
      </c>
      <c r="FX194" s="140" t="n">
        <v>0</v>
      </c>
      <c r="FY194" s="140" t="n">
        <v>0</v>
      </c>
      <c r="FZ194" s="140" t="n">
        <v>0</v>
      </c>
      <c r="GA194" s="140" t="n">
        <v>0</v>
      </c>
      <c r="GB194" s="140" t="n">
        <v>0</v>
      </c>
      <c r="GC194" s="140" t="n">
        <v>0</v>
      </c>
      <c r="GD194" s="140" t="n">
        <v>0</v>
      </c>
      <c r="GE194" s="140" t="n">
        <v>0</v>
      </c>
      <c r="GF194" s="140" t="n">
        <v>0</v>
      </c>
      <c r="GG194" s="140" t="n">
        <v>0</v>
      </c>
      <c r="GH194" s="140" t="n">
        <v>0</v>
      </c>
      <c r="GI194" s="140" t="n">
        <v>0</v>
      </c>
      <c r="GJ194" s="140" t="n">
        <v>0</v>
      </c>
      <c r="GK194" s="140" t="n">
        <v>0</v>
      </c>
      <c r="GL194" s="140" t="n">
        <v>0</v>
      </c>
      <c r="GM194" s="140" t="n">
        <v>0</v>
      </c>
      <c r="GN194" s="140" t="n">
        <v>0</v>
      </c>
      <c r="GO194" s="140" t="n">
        <v>0</v>
      </c>
      <c r="GP194" s="140" t="n">
        <v>0</v>
      </c>
      <c r="GQ194" s="140" t="n">
        <v>0</v>
      </c>
      <c r="GR194" s="140" t="n">
        <v>0</v>
      </c>
      <c r="GS194" s="140" t="n">
        <v>0</v>
      </c>
      <c r="GT194" s="140" t="n">
        <v>0</v>
      </c>
      <c r="GU194" s="140" t="n">
        <v>0</v>
      </c>
      <c r="GV194" s="140" t="n">
        <v>0</v>
      </c>
      <c r="GW194" s="140" t="n">
        <v>0</v>
      </c>
      <c r="GX194" s="140" t="n">
        <v>0</v>
      </c>
      <c r="GY194" s="140" t="n">
        <v>0</v>
      </c>
      <c r="GZ194" s="140" t="n">
        <v>0</v>
      </c>
      <c r="HA194" s="140" t="n">
        <v>0</v>
      </c>
      <c r="HB194" s="140" t="n">
        <v>0</v>
      </c>
      <c r="HC194" s="140" t="n">
        <v>0</v>
      </c>
      <c r="HD194" s="140" t="n">
        <v>0</v>
      </c>
      <c r="HE194" s="140" t="n">
        <v>0</v>
      </c>
      <c r="HF194" s="140" t="n">
        <v>0</v>
      </c>
      <c r="HG194" s="140" t="n">
        <v>0</v>
      </c>
      <c r="HH194" s="140" t="n">
        <v>0</v>
      </c>
      <c r="HI194" s="140" t="n">
        <v>0</v>
      </c>
      <c r="HJ194" s="140" t="n">
        <v>0</v>
      </c>
      <c r="HK194" s="140" t="n">
        <v>0</v>
      </c>
      <c r="HL194" s="140" t="n">
        <v>0</v>
      </c>
      <c r="HM194" s="140" t="n">
        <v>0</v>
      </c>
      <c r="HN194" s="140" t="n">
        <v>0</v>
      </c>
      <c r="HO194" s="140" t="n">
        <v>0</v>
      </c>
      <c r="HP194" s="140" t="n">
        <v>0</v>
      </c>
      <c r="HQ194" s="140" t="n">
        <v>0</v>
      </c>
      <c r="HR194" s="140" t="n">
        <v>0</v>
      </c>
      <c r="HS194" s="140" t="n">
        <v>0</v>
      </c>
      <c r="HT194" s="140" t="n">
        <v>0</v>
      </c>
      <c r="HU194" s="140" t="n">
        <v>0</v>
      </c>
      <c r="HV194" s="140" t="n">
        <v>0</v>
      </c>
      <c r="HW194" s="140" t="n">
        <v>0</v>
      </c>
      <c r="HX194" s="140" t="n">
        <v>0</v>
      </c>
      <c r="HY194" s="140" t="n">
        <v>0</v>
      </c>
      <c r="HZ194" s="140" t="n">
        <v>0</v>
      </c>
      <c r="IA194" s="140" t="n">
        <v>0</v>
      </c>
      <c r="IB194" s="140" t="n">
        <v>0</v>
      </c>
      <c r="IC194" s="140" t="n">
        <v>0</v>
      </c>
      <c r="ID194" s="140" t="n">
        <v>0</v>
      </c>
      <c r="IE194" s="140" t="n">
        <v>0</v>
      </c>
      <c r="IF194" s="140" t="n">
        <v>0</v>
      </c>
      <c r="IG194" s="140" t="n">
        <v>0</v>
      </c>
      <c r="IH194" s="140" t="n">
        <v>0</v>
      </c>
      <c r="II194" s="140" t="n">
        <v>0</v>
      </c>
      <c r="IJ194" s="140" t="n">
        <v>0</v>
      </c>
      <c r="IK194" s="140" t="n">
        <v>0</v>
      </c>
      <c r="IL194" s="140" t="n">
        <v>0</v>
      </c>
      <c r="IM194" s="140" t="n">
        <v>0</v>
      </c>
      <c r="IN194" s="140" t="n">
        <v>0</v>
      </c>
      <c r="IO194" s="140" t="n">
        <v>0</v>
      </c>
      <c r="IP194" s="140" t="n">
        <v>0</v>
      </c>
      <c r="IQ194" s="140" t="n">
        <v>0</v>
      </c>
      <c r="IR194" s="140" t="n">
        <v>0</v>
      </c>
      <c r="IS194" s="140" t="n">
        <v>0</v>
      </c>
      <c r="IT194" s="140" t="n">
        <v>0</v>
      </c>
      <c r="IU194" s="140" t="n">
        <v>0</v>
      </c>
      <c r="IV194" s="140" t="n">
        <v>0</v>
      </c>
      <c r="IW194" s="140" t="n">
        <v>0</v>
      </c>
      <c r="IX194" s="140" t="n">
        <v>0</v>
      </c>
      <c r="IY194" s="140" t="n">
        <v>0</v>
      </c>
      <c r="IZ194" s="140" t="n">
        <v>0</v>
      </c>
      <c r="JA194" s="140" t="n">
        <v>0</v>
      </c>
      <c r="JB194" s="140" t="n">
        <v>0</v>
      </c>
      <c r="JC194" s="140" t="n">
        <v>0</v>
      </c>
      <c r="JD194" s="140" t="n">
        <v>0</v>
      </c>
      <c r="JE194" s="140" t="n">
        <v>0</v>
      </c>
      <c r="JF194" s="140" t="n">
        <v>0</v>
      </c>
      <c r="JG194" s="140" t="n">
        <v>0</v>
      </c>
      <c r="JH194" s="140" t="n">
        <v>0</v>
      </c>
      <c r="JI194" s="140" t="n">
        <v>0</v>
      </c>
      <c r="JJ194" s="140" t="n">
        <v>0</v>
      </c>
      <c r="JK194" s="140" t="n">
        <v>0</v>
      </c>
      <c r="JL194" s="140" t="n">
        <v>0</v>
      </c>
      <c r="JM194" s="140" t="n">
        <v>0</v>
      </c>
      <c r="JN194" s="140" t="n">
        <v>0</v>
      </c>
      <c r="JO194" s="140" t="n">
        <v>0</v>
      </c>
      <c r="JP194" s="140" t="n">
        <v>0</v>
      </c>
    </row>
    <row r="195" customFormat="false" ht="14.9" hidden="false" customHeight="false" outlineLevel="0" collapsed="false">
      <c r="A195" s="76"/>
      <c r="B195" s="76"/>
      <c r="C195" s="76"/>
      <c r="D195" s="76"/>
      <c r="E195" s="76" t="s">
        <v>222</v>
      </c>
      <c r="F195" s="141" t="n">
        <v>0</v>
      </c>
      <c r="G195" s="141" t="n">
        <v>0</v>
      </c>
      <c r="H195" s="141" t="n">
        <v>0</v>
      </c>
      <c r="I195" s="141" t="n">
        <v>0</v>
      </c>
      <c r="J195" s="141" t="n">
        <v>0</v>
      </c>
      <c r="K195" s="141" t="n">
        <v>0</v>
      </c>
      <c r="L195" s="141" t="n">
        <v>0</v>
      </c>
      <c r="M195" s="141" t="n">
        <v>0</v>
      </c>
      <c r="N195" s="141" t="n">
        <v>679.8</v>
      </c>
      <c r="O195" s="141" t="n">
        <v>2060</v>
      </c>
      <c r="P195" s="141" t="n">
        <v>0</v>
      </c>
      <c r="Q195" s="141" t="n">
        <v>0</v>
      </c>
      <c r="R195" s="141" t="n">
        <v>0</v>
      </c>
      <c r="S195" s="141" t="n">
        <v>0</v>
      </c>
      <c r="T195" s="141" t="n">
        <v>0</v>
      </c>
      <c r="U195" s="141" t="n">
        <v>0</v>
      </c>
      <c r="V195" s="141"/>
      <c r="W195" s="141" t="n">
        <v>0</v>
      </c>
      <c r="X195" s="141"/>
      <c r="Y195" s="141" t="n">
        <v>0</v>
      </c>
      <c r="Z195" s="141" t="n">
        <v>0</v>
      </c>
      <c r="AA195" s="141" t="n">
        <v>0</v>
      </c>
      <c r="AB195" s="141" t="n">
        <v>0</v>
      </c>
      <c r="AC195" s="141" t="n">
        <v>0</v>
      </c>
      <c r="AD195" s="141" t="n">
        <v>0</v>
      </c>
      <c r="AE195" s="141" t="n">
        <v>0</v>
      </c>
      <c r="AF195" s="141" t="n">
        <v>0</v>
      </c>
      <c r="AG195" s="141" t="n">
        <v>0</v>
      </c>
      <c r="AH195" s="141" t="n">
        <v>0</v>
      </c>
      <c r="AI195" s="141" t="n">
        <v>0</v>
      </c>
      <c r="AJ195" s="141" t="n">
        <v>0</v>
      </c>
      <c r="AK195" s="141" t="n">
        <v>0</v>
      </c>
      <c r="AL195" s="141" t="n">
        <v>0</v>
      </c>
      <c r="AM195" s="141" t="n">
        <v>0</v>
      </c>
      <c r="AN195" s="141" t="n">
        <v>0</v>
      </c>
      <c r="AO195" s="141" t="n">
        <v>0</v>
      </c>
      <c r="AP195" s="141" t="n">
        <v>0</v>
      </c>
      <c r="AQ195" s="141" t="n">
        <v>0</v>
      </c>
      <c r="AR195" s="141" t="n">
        <v>0</v>
      </c>
      <c r="AS195" s="141" t="n">
        <v>0</v>
      </c>
      <c r="AT195" s="141" t="n">
        <v>0</v>
      </c>
      <c r="AU195" s="141" t="n">
        <v>0</v>
      </c>
      <c r="AV195" s="141" t="n">
        <v>0</v>
      </c>
      <c r="AW195" s="141" t="n">
        <v>0</v>
      </c>
      <c r="AX195" s="141" t="n">
        <v>0</v>
      </c>
      <c r="AY195" s="141" t="n">
        <v>0</v>
      </c>
      <c r="AZ195" s="141" t="n">
        <v>0</v>
      </c>
      <c r="BA195" s="141" t="n">
        <v>0</v>
      </c>
      <c r="BB195" s="141" t="n">
        <v>0</v>
      </c>
      <c r="BC195" s="141" t="n">
        <v>0</v>
      </c>
      <c r="BD195" s="141" t="n">
        <v>0</v>
      </c>
      <c r="BE195" s="141" t="n">
        <v>0</v>
      </c>
      <c r="BF195" s="141" t="n">
        <v>685.465</v>
      </c>
      <c r="BG195" s="141" t="n">
        <v>0</v>
      </c>
      <c r="BH195" s="141" t="n">
        <v>0</v>
      </c>
      <c r="BI195" s="141" t="n">
        <v>0</v>
      </c>
      <c r="BJ195" s="141" t="n">
        <v>0</v>
      </c>
      <c r="BK195" s="141" t="n">
        <v>0</v>
      </c>
      <c r="BL195" s="141" t="n">
        <v>0</v>
      </c>
      <c r="BM195" s="141" t="n">
        <v>0</v>
      </c>
      <c r="BN195" s="141" t="n">
        <v>0</v>
      </c>
      <c r="BO195" s="141" t="n">
        <v>0</v>
      </c>
      <c r="BP195" s="141" t="n">
        <v>0</v>
      </c>
      <c r="BQ195" s="141" t="n">
        <v>0</v>
      </c>
      <c r="BR195" s="141" t="n">
        <v>0</v>
      </c>
      <c r="BS195" s="141" t="n">
        <v>0</v>
      </c>
      <c r="BT195" s="141" t="n">
        <v>0</v>
      </c>
      <c r="BU195" s="141" t="n">
        <v>0</v>
      </c>
      <c r="BV195" s="141" t="n">
        <v>0</v>
      </c>
      <c r="BW195" s="141" t="n">
        <v>0</v>
      </c>
      <c r="BX195" s="141" t="n">
        <v>0</v>
      </c>
      <c r="BY195" s="141" t="n">
        <v>0</v>
      </c>
      <c r="BZ195" s="141" t="n">
        <v>0</v>
      </c>
      <c r="CA195" s="141" t="n">
        <v>0</v>
      </c>
      <c r="CB195" s="141" t="n">
        <v>0</v>
      </c>
      <c r="CC195" s="141" t="n">
        <v>0</v>
      </c>
      <c r="CD195" s="141" t="n">
        <v>0</v>
      </c>
      <c r="CE195" s="141" t="n">
        <v>0</v>
      </c>
      <c r="CF195" s="141" t="n">
        <v>0</v>
      </c>
      <c r="CG195" s="141" t="n">
        <v>0</v>
      </c>
      <c r="CH195" s="141" t="n">
        <v>0</v>
      </c>
      <c r="CI195" s="141" t="n">
        <v>0</v>
      </c>
      <c r="CJ195" s="141" t="n">
        <v>0</v>
      </c>
      <c r="CK195" s="141" t="n">
        <v>0</v>
      </c>
      <c r="CL195" s="141"/>
      <c r="CM195" s="141" t="n">
        <v>0</v>
      </c>
      <c r="CN195" s="141" t="n">
        <v>0</v>
      </c>
      <c r="CO195" s="141" t="n">
        <v>0</v>
      </c>
      <c r="CP195" s="141" t="n">
        <v>0</v>
      </c>
      <c r="CQ195" s="141" t="n">
        <v>0</v>
      </c>
      <c r="CR195" s="141" t="n">
        <v>0</v>
      </c>
      <c r="CS195" s="141" t="n">
        <v>0</v>
      </c>
      <c r="CT195" s="141" t="n">
        <v>0</v>
      </c>
      <c r="CU195" s="141" t="n">
        <v>0</v>
      </c>
      <c r="CV195" s="141" t="n">
        <v>0</v>
      </c>
      <c r="CW195" s="141" t="n">
        <v>0</v>
      </c>
      <c r="CX195" s="141" t="n">
        <v>0</v>
      </c>
      <c r="CY195" s="141" t="n">
        <v>0</v>
      </c>
      <c r="CZ195" s="141" t="n">
        <v>0</v>
      </c>
      <c r="DA195" s="141" t="n">
        <v>0</v>
      </c>
      <c r="DB195" s="141" t="n">
        <v>0</v>
      </c>
      <c r="DC195" s="141" t="n">
        <v>0</v>
      </c>
      <c r="DD195" s="141" t="n">
        <v>0</v>
      </c>
      <c r="DE195" s="141" t="n">
        <v>0</v>
      </c>
      <c r="DF195" s="141" t="n">
        <v>0</v>
      </c>
      <c r="DG195" s="141" t="n">
        <v>0</v>
      </c>
      <c r="DH195" s="141" t="n">
        <v>0</v>
      </c>
      <c r="DI195" s="141" t="n">
        <v>0</v>
      </c>
      <c r="DJ195" s="141" t="n">
        <v>0</v>
      </c>
      <c r="DK195" s="141" t="n">
        <v>0</v>
      </c>
      <c r="DL195" s="141" t="n">
        <v>0</v>
      </c>
      <c r="DM195" s="141" t="n">
        <v>0</v>
      </c>
      <c r="DN195" s="141" t="n">
        <v>0</v>
      </c>
      <c r="DO195" s="141" t="n">
        <v>0</v>
      </c>
      <c r="DP195" s="141"/>
      <c r="DQ195" s="141" t="n">
        <v>0</v>
      </c>
      <c r="DR195" s="141" t="n">
        <v>0</v>
      </c>
      <c r="DS195" s="141" t="n">
        <v>0</v>
      </c>
      <c r="DT195" s="141" t="n">
        <v>0</v>
      </c>
      <c r="DU195" s="141" t="n">
        <v>0</v>
      </c>
      <c r="DV195" s="141" t="n">
        <v>0</v>
      </c>
      <c r="DW195" s="141"/>
      <c r="DX195" s="141" t="n">
        <v>0</v>
      </c>
      <c r="DY195" s="141" t="n">
        <v>0</v>
      </c>
      <c r="DZ195" s="141" t="n">
        <v>0</v>
      </c>
      <c r="EA195" s="141" t="n">
        <v>0</v>
      </c>
      <c r="EB195" s="141" t="n">
        <v>0</v>
      </c>
      <c r="EC195" s="141" t="n">
        <v>0</v>
      </c>
      <c r="ED195" s="141" t="n">
        <v>0</v>
      </c>
      <c r="EE195" s="141" t="n">
        <v>0</v>
      </c>
      <c r="EF195" s="141" t="n">
        <v>0</v>
      </c>
      <c r="EG195" s="141" t="n">
        <v>0</v>
      </c>
      <c r="EH195" s="0"/>
      <c r="EI195" s="109" t="n">
        <f aca="false">ROUND(SUM(F195:EG195),5)</f>
        <v>3425.265</v>
      </c>
      <c r="EM195" s="140" t="n">
        <v>0</v>
      </c>
      <c r="EN195" s="140" t="n">
        <v>0</v>
      </c>
      <c r="EO195" s="140" t="n">
        <v>0</v>
      </c>
      <c r="EP195" s="140" t="n">
        <v>0</v>
      </c>
      <c r="EQ195" s="140" t="n">
        <v>0</v>
      </c>
      <c r="ER195" s="140" t="n">
        <v>0</v>
      </c>
      <c r="ES195" s="140" t="n">
        <v>0</v>
      </c>
      <c r="ET195" s="140" t="n">
        <v>0</v>
      </c>
      <c r="EU195" s="140" t="n">
        <v>0</v>
      </c>
      <c r="EV195" s="140" t="n">
        <v>0</v>
      </c>
      <c r="EW195" s="140" t="n">
        <v>0</v>
      </c>
      <c r="EX195" s="140" t="n">
        <v>0</v>
      </c>
      <c r="EY195" s="140" t="n">
        <v>0</v>
      </c>
      <c r="EZ195" s="140" t="n">
        <v>0</v>
      </c>
      <c r="FA195" s="140" t="n">
        <v>0</v>
      </c>
      <c r="FB195" s="140" t="n">
        <v>0</v>
      </c>
      <c r="FC195" s="140" t="n">
        <v>0</v>
      </c>
      <c r="FD195" s="140" t="n">
        <v>0</v>
      </c>
      <c r="FE195" s="140" t="n">
        <v>0</v>
      </c>
      <c r="FF195" s="140" t="n">
        <v>0</v>
      </c>
      <c r="FG195" s="140" t="n">
        <v>0</v>
      </c>
      <c r="FH195" s="140" t="n">
        <v>0</v>
      </c>
      <c r="FI195" s="140" t="n">
        <v>0</v>
      </c>
      <c r="FJ195" s="140" t="n">
        <v>0</v>
      </c>
      <c r="FK195" s="140" t="n">
        <v>0</v>
      </c>
      <c r="FL195" s="140" t="n">
        <v>0</v>
      </c>
      <c r="FM195" s="140" t="n">
        <v>0</v>
      </c>
      <c r="FN195" s="140" t="n">
        <v>0</v>
      </c>
      <c r="FO195" s="140" t="n">
        <v>0</v>
      </c>
      <c r="FP195" s="140" t="n">
        <v>0</v>
      </c>
      <c r="FQ195" s="140" t="n">
        <v>0</v>
      </c>
      <c r="FR195" s="140" t="n">
        <v>0</v>
      </c>
      <c r="FS195" s="140" t="n">
        <v>0</v>
      </c>
      <c r="FT195" s="140" t="n">
        <v>0</v>
      </c>
      <c r="FU195" s="140" t="n">
        <v>0</v>
      </c>
      <c r="FV195" s="140" t="n">
        <v>0</v>
      </c>
      <c r="FW195" s="140" t="n">
        <v>0</v>
      </c>
      <c r="FX195" s="140" t="n">
        <v>0</v>
      </c>
      <c r="FY195" s="140" t="n">
        <v>0</v>
      </c>
      <c r="FZ195" s="140" t="n">
        <v>0</v>
      </c>
      <c r="GA195" s="140" t="n">
        <v>0</v>
      </c>
      <c r="GB195" s="140" t="n">
        <v>0</v>
      </c>
      <c r="GC195" s="140" t="n">
        <v>0</v>
      </c>
      <c r="GD195" s="140" t="n">
        <v>0</v>
      </c>
      <c r="GE195" s="140" t="n">
        <v>0</v>
      </c>
      <c r="GF195" s="140" t="n">
        <v>0</v>
      </c>
      <c r="GG195" s="140" t="n">
        <v>0</v>
      </c>
      <c r="GH195" s="140" t="n">
        <v>0</v>
      </c>
      <c r="GI195" s="140" t="n">
        <v>0</v>
      </c>
      <c r="GJ195" s="140" t="n">
        <v>0</v>
      </c>
      <c r="GK195" s="140" t="n">
        <v>0</v>
      </c>
      <c r="GL195" s="140" t="n">
        <v>0</v>
      </c>
      <c r="GM195" s="140" t="n">
        <v>0</v>
      </c>
      <c r="GN195" s="140" t="n">
        <v>0</v>
      </c>
      <c r="GO195" s="140" t="n">
        <v>0</v>
      </c>
      <c r="GP195" s="140" t="n">
        <v>0</v>
      </c>
      <c r="GQ195" s="140" t="n">
        <v>0</v>
      </c>
      <c r="GR195" s="140" t="n">
        <v>0</v>
      </c>
      <c r="GS195" s="140" t="n">
        <v>0</v>
      </c>
      <c r="GT195" s="140" t="n">
        <v>0</v>
      </c>
      <c r="GU195" s="140" t="n">
        <v>0</v>
      </c>
      <c r="GV195" s="140" t="n">
        <v>0</v>
      </c>
      <c r="GW195" s="140" t="n">
        <v>0</v>
      </c>
      <c r="GX195" s="140" t="n">
        <v>0</v>
      </c>
      <c r="GY195" s="140" t="n">
        <v>0</v>
      </c>
      <c r="GZ195" s="140" t="n">
        <v>0</v>
      </c>
      <c r="HA195" s="140" t="n">
        <v>0</v>
      </c>
      <c r="HB195" s="140" t="n">
        <v>0</v>
      </c>
      <c r="HC195" s="140" t="n">
        <v>0</v>
      </c>
      <c r="HD195" s="140" t="n">
        <v>0</v>
      </c>
      <c r="HE195" s="140" t="n">
        <v>0</v>
      </c>
      <c r="HF195" s="140" t="n">
        <v>0</v>
      </c>
      <c r="HG195" s="140" t="n">
        <v>0</v>
      </c>
      <c r="HH195" s="140" t="n">
        <v>0</v>
      </c>
      <c r="HI195" s="140" t="n">
        <v>0</v>
      </c>
      <c r="HJ195" s="140" t="n">
        <v>0</v>
      </c>
      <c r="HK195" s="140" t="n">
        <v>0</v>
      </c>
      <c r="HL195" s="140" t="n">
        <v>0</v>
      </c>
      <c r="HM195" s="140" t="n">
        <v>0</v>
      </c>
      <c r="HN195" s="140" t="n">
        <v>0</v>
      </c>
      <c r="HO195" s="140" t="n">
        <v>0</v>
      </c>
      <c r="HP195" s="140" t="n">
        <v>0</v>
      </c>
      <c r="HQ195" s="140" t="n">
        <v>0</v>
      </c>
      <c r="HR195" s="140" t="n">
        <v>0</v>
      </c>
      <c r="HS195" s="140" t="n">
        <v>0</v>
      </c>
      <c r="HT195" s="140" t="n">
        <v>0</v>
      </c>
      <c r="HU195" s="140" t="n">
        <v>0</v>
      </c>
      <c r="HV195" s="140" t="n">
        <v>0</v>
      </c>
      <c r="HW195" s="140" t="n">
        <v>0</v>
      </c>
      <c r="HX195" s="140" t="n">
        <v>0</v>
      </c>
      <c r="HY195" s="140" t="n">
        <v>0</v>
      </c>
      <c r="HZ195" s="140" t="n">
        <v>0</v>
      </c>
      <c r="IA195" s="140" t="n">
        <v>0</v>
      </c>
      <c r="IB195" s="140" t="n">
        <v>0</v>
      </c>
      <c r="IC195" s="140" t="n">
        <v>0</v>
      </c>
      <c r="ID195" s="140" t="n">
        <v>0</v>
      </c>
      <c r="IE195" s="140" t="n">
        <v>0</v>
      </c>
      <c r="IF195" s="140" t="n">
        <v>0</v>
      </c>
      <c r="IG195" s="140" t="n">
        <v>0</v>
      </c>
      <c r="IH195" s="140" t="n">
        <v>0</v>
      </c>
      <c r="II195" s="140" t="n">
        <v>0</v>
      </c>
      <c r="IJ195" s="140" t="n">
        <v>0</v>
      </c>
      <c r="IK195" s="140" t="n">
        <v>0</v>
      </c>
      <c r="IL195" s="140" t="n">
        <v>0</v>
      </c>
      <c r="IM195" s="140" t="n">
        <v>0</v>
      </c>
      <c r="IN195" s="140" t="n">
        <v>0</v>
      </c>
      <c r="IO195" s="140" t="n">
        <v>0</v>
      </c>
      <c r="IP195" s="140" t="n">
        <v>0</v>
      </c>
      <c r="IQ195" s="140" t="n">
        <v>0</v>
      </c>
      <c r="IR195" s="140" t="n">
        <v>0</v>
      </c>
      <c r="IS195" s="140" t="n">
        <v>0</v>
      </c>
      <c r="IT195" s="140" t="n">
        <v>0</v>
      </c>
      <c r="IU195" s="140" t="n">
        <v>0</v>
      </c>
      <c r="IV195" s="140" t="n">
        <v>0</v>
      </c>
      <c r="IW195" s="140" t="n">
        <v>0</v>
      </c>
      <c r="IX195" s="140" t="n">
        <v>0</v>
      </c>
      <c r="IY195" s="140" t="n">
        <v>0</v>
      </c>
      <c r="IZ195" s="140" t="n">
        <v>0</v>
      </c>
      <c r="JA195" s="140" t="n">
        <v>0</v>
      </c>
      <c r="JB195" s="140" t="n">
        <v>0</v>
      </c>
      <c r="JC195" s="140" t="n">
        <v>0</v>
      </c>
      <c r="JD195" s="140" t="n">
        <v>0</v>
      </c>
      <c r="JE195" s="140" t="n">
        <v>0</v>
      </c>
      <c r="JF195" s="140" t="n">
        <v>0</v>
      </c>
      <c r="JG195" s="140" t="n">
        <v>0</v>
      </c>
      <c r="JH195" s="140" t="n">
        <v>0</v>
      </c>
      <c r="JI195" s="140" t="n">
        <v>0</v>
      </c>
      <c r="JJ195" s="140" t="n">
        <v>0</v>
      </c>
      <c r="JK195" s="140" t="n">
        <v>0</v>
      </c>
      <c r="JL195" s="140" t="n">
        <v>0</v>
      </c>
      <c r="JM195" s="140" t="n">
        <v>0</v>
      </c>
      <c r="JN195" s="140" t="n">
        <v>0</v>
      </c>
      <c r="JO195" s="140" t="n">
        <v>0</v>
      </c>
      <c r="JP195" s="140" t="n">
        <v>0</v>
      </c>
    </row>
    <row r="196" customFormat="false" ht="14.9" hidden="false" customHeight="false" outlineLevel="0" collapsed="false">
      <c r="A196" s="76"/>
      <c r="B196" s="76"/>
      <c r="C196" s="76"/>
      <c r="D196" s="76"/>
      <c r="E196" s="76" t="s">
        <v>223</v>
      </c>
      <c r="F196" s="141"/>
      <c r="G196" s="141"/>
      <c r="H196" s="141"/>
      <c r="I196" s="141"/>
      <c r="J196" s="141"/>
      <c r="K196" s="141"/>
      <c r="L196" s="141"/>
      <c r="M196" s="141"/>
      <c r="N196" s="141"/>
      <c r="O196" s="141"/>
      <c r="P196" s="141"/>
      <c r="Q196" s="141"/>
      <c r="R196" s="141"/>
      <c r="S196" s="141"/>
      <c r="T196" s="141" t="n">
        <v>0</v>
      </c>
      <c r="U196" s="141"/>
      <c r="V196" s="141"/>
      <c r="W196" s="141"/>
      <c r="X196" s="141"/>
      <c r="Y196" s="141"/>
      <c r="Z196" s="141"/>
      <c r="AA196" s="141"/>
      <c r="AB196" s="141"/>
      <c r="AC196" s="141"/>
      <c r="AD196" s="141"/>
      <c r="AE196" s="141"/>
      <c r="AF196" s="141"/>
      <c r="AG196" s="141"/>
      <c r="AH196" s="141"/>
      <c r="AI196" s="141"/>
      <c r="AJ196" s="141"/>
      <c r="AK196" s="141"/>
      <c r="AL196" s="141"/>
      <c r="AM196" s="141"/>
      <c r="AN196" s="141"/>
      <c r="AO196" s="141"/>
      <c r="AP196" s="141"/>
      <c r="AQ196" s="141"/>
      <c r="AR196" s="141"/>
      <c r="AS196" s="141"/>
      <c r="AT196" s="141"/>
      <c r="AU196" s="141"/>
      <c r="AV196" s="141"/>
      <c r="AW196" s="141"/>
      <c r="AX196" s="141"/>
      <c r="AY196" s="141"/>
      <c r="AZ196" s="141"/>
      <c r="BA196" s="141"/>
      <c r="BB196" s="141"/>
      <c r="BC196" s="141"/>
      <c r="BD196" s="141"/>
      <c r="BE196" s="141"/>
      <c r="BF196" s="141"/>
      <c r="BG196" s="141"/>
      <c r="BH196" s="141"/>
      <c r="BI196" s="141"/>
      <c r="BJ196" s="141"/>
      <c r="BK196" s="141"/>
      <c r="BL196" s="141"/>
      <c r="BM196" s="141"/>
      <c r="BN196" s="141"/>
      <c r="BO196" s="141"/>
      <c r="BP196" s="141"/>
      <c r="BQ196" s="141"/>
      <c r="BR196" s="141"/>
      <c r="BS196" s="141"/>
      <c r="BT196" s="141"/>
      <c r="BU196" s="141"/>
      <c r="BV196" s="141"/>
      <c r="BW196" s="141"/>
      <c r="BX196" s="141"/>
      <c r="BY196" s="141"/>
      <c r="BZ196" s="141"/>
      <c r="CA196" s="141"/>
      <c r="CB196" s="141"/>
      <c r="CC196" s="141"/>
      <c r="CD196" s="141"/>
      <c r="CE196" s="141"/>
      <c r="CF196" s="141"/>
      <c r="CG196" s="141"/>
      <c r="CH196" s="141"/>
      <c r="CI196" s="141"/>
      <c r="CJ196" s="141"/>
      <c r="CK196" s="141"/>
      <c r="CL196" s="141"/>
      <c r="CM196" s="141"/>
      <c r="CN196" s="141"/>
      <c r="CO196" s="141"/>
      <c r="CP196" s="141"/>
      <c r="CQ196" s="141"/>
      <c r="CR196" s="141"/>
      <c r="CS196" s="141"/>
      <c r="CT196" s="141"/>
      <c r="CU196" s="141"/>
      <c r="CV196" s="141"/>
      <c r="CW196" s="141"/>
      <c r="CX196" s="141"/>
      <c r="CY196" s="141"/>
      <c r="CZ196" s="141"/>
      <c r="DA196" s="141"/>
      <c r="DB196" s="141"/>
      <c r="DC196" s="141"/>
      <c r="DD196" s="141"/>
      <c r="DE196" s="141"/>
      <c r="DF196" s="141"/>
      <c r="DG196" s="141"/>
      <c r="DH196" s="141"/>
      <c r="DI196" s="141"/>
      <c r="DJ196" s="141"/>
      <c r="DK196" s="141"/>
      <c r="DL196" s="141"/>
      <c r="DM196" s="141"/>
      <c r="DN196" s="141"/>
      <c r="DO196" s="141"/>
      <c r="DP196" s="141"/>
      <c r="DQ196" s="141"/>
      <c r="DR196" s="141"/>
      <c r="DS196" s="141"/>
      <c r="DT196" s="141"/>
      <c r="DU196" s="141"/>
      <c r="DV196" s="141"/>
      <c r="DW196" s="141"/>
      <c r="DX196" s="141"/>
      <c r="DY196" s="141"/>
      <c r="DZ196" s="141"/>
      <c r="EA196" s="141"/>
      <c r="EB196" s="141"/>
      <c r="EC196" s="141"/>
      <c r="ED196" s="141"/>
      <c r="EE196" s="141"/>
      <c r="EF196" s="141"/>
      <c r="EG196" s="141"/>
      <c r="EH196" s="0"/>
      <c r="EI196" s="109" t="n">
        <f aca="false">ROUND(SUM(F196:EG196),5)</f>
        <v>0</v>
      </c>
      <c r="EM196" s="140" t="n">
        <v>0</v>
      </c>
      <c r="EN196" s="140" t="n">
        <v>0</v>
      </c>
      <c r="EO196" s="140" t="n">
        <v>0</v>
      </c>
      <c r="EP196" s="140" t="n">
        <v>0</v>
      </c>
      <c r="EQ196" s="140" t="n">
        <v>0</v>
      </c>
      <c r="ER196" s="140" t="n">
        <v>0</v>
      </c>
      <c r="ES196" s="140" t="n">
        <v>0</v>
      </c>
      <c r="ET196" s="140" t="n">
        <v>0</v>
      </c>
      <c r="EU196" s="140" t="n">
        <v>0</v>
      </c>
      <c r="EV196" s="140" t="n">
        <v>0</v>
      </c>
      <c r="EW196" s="140" t="n">
        <v>0</v>
      </c>
      <c r="EX196" s="140" t="n">
        <v>0</v>
      </c>
      <c r="EY196" s="140" t="n">
        <v>0</v>
      </c>
      <c r="EZ196" s="140" t="n">
        <v>0</v>
      </c>
      <c r="FA196" s="140" t="n">
        <v>0</v>
      </c>
      <c r="FB196" s="140" t="n">
        <v>0</v>
      </c>
      <c r="FC196" s="140" t="n">
        <v>0</v>
      </c>
      <c r="FD196" s="140" t="n">
        <v>0</v>
      </c>
      <c r="FE196" s="140" t="n">
        <v>0</v>
      </c>
      <c r="FF196" s="140" t="n">
        <v>0</v>
      </c>
      <c r="FG196" s="140" t="n">
        <v>0</v>
      </c>
      <c r="FH196" s="140" t="n">
        <v>0</v>
      </c>
      <c r="FI196" s="140" t="n">
        <v>0</v>
      </c>
      <c r="FJ196" s="140" t="n">
        <v>0</v>
      </c>
      <c r="FK196" s="140" t="n">
        <v>0</v>
      </c>
      <c r="FL196" s="140" t="n">
        <v>0</v>
      </c>
      <c r="FM196" s="140" t="n">
        <v>0</v>
      </c>
      <c r="FN196" s="140" t="n">
        <v>0</v>
      </c>
      <c r="FO196" s="140" t="n">
        <v>0</v>
      </c>
      <c r="FP196" s="140" t="n">
        <v>0</v>
      </c>
      <c r="FQ196" s="140" t="n">
        <v>0</v>
      </c>
      <c r="FR196" s="140" t="n">
        <v>0</v>
      </c>
      <c r="FS196" s="140" t="n">
        <v>0</v>
      </c>
      <c r="FT196" s="140" t="n">
        <v>0</v>
      </c>
      <c r="FU196" s="140" t="n">
        <v>0</v>
      </c>
      <c r="FV196" s="140" t="n">
        <v>0</v>
      </c>
      <c r="FW196" s="140" t="n">
        <v>0</v>
      </c>
      <c r="FX196" s="140" t="n">
        <v>0</v>
      </c>
      <c r="FY196" s="140" t="n">
        <v>0</v>
      </c>
      <c r="FZ196" s="140" t="n">
        <v>0</v>
      </c>
      <c r="GA196" s="140" t="n">
        <v>0</v>
      </c>
      <c r="GB196" s="140" t="n">
        <v>0</v>
      </c>
      <c r="GC196" s="140" t="n">
        <v>0</v>
      </c>
      <c r="GD196" s="140" t="n">
        <v>0</v>
      </c>
      <c r="GE196" s="140" t="n">
        <v>0</v>
      </c>
      <c r="GF196" s="140" t="n">
        <v>0</v>
      </c>
      <c r="GG196" s="140" t="n">
        <v>0</v>
      </c>
      <c r="GH196" s="140" t="n">
        <v>0</v>
      </c>
      <c r="GI196" s="140" t="n">
        <v>0</v>
      </c>
      <c r="GJ196" s="140" t="n">
        <v>0</v>
      </c>
      <c r="GK196" s="140" t="n">
        <v>0</v>
      </c>
      <c r="GL196" s="140" t="n">
        <v>0</v>
      </c>
      <c r="GM196" s="140" t="n">
        <v>0</v>
      </c>
      <c r="GN196" s="140" t="n">
        <v>0</v>
      </c>
      <c r="GO196" s="140" t="n">
        <v>0</v>
      </c>
      <c r="GP196" s="140" t="n">
        <v>0</v>
      </c>
      <c r="GQ196" s="140" t="n">
        <v>0</v>
      </c>
      <c r="GR196" s="140" t="n">
        <v>0</v>
      </c>
      <c r="GS196" s="140" t="n">
        <v>0</v>
      </c>
      <c r="GT196" s="140" t="n">
        <v>0</v>
      </c>
      <c r="GU196" s="140" t="n">
        <v>0</v>
      </c>
      <c r="GV196" s="140" t="n">
        <v>0</v>
      </c>
      <c r="GW196" s="140" t="n">
        <v>0</v>
      </c>
      <c r="GX196" s="140" t="n">
        <v>0</v>
      </c>
      <c r="GY196" s="140" t="n">
        <v>0</v>
      </c>
      <c r="GZ196" s="140" t="n">
        <v>0</v>
      </c>
      <c r="HA196" s="140" t="n">
        <v>0</v>
      </c>
      <c r="HB196" s="140" t="n">
        <v>0</v>
      </c>
      <c r="HC196" s="140" t="n">
        <v>0</v>
      </c>
      <c r="HD196" s="140" t="n">
        <v>0</v>
      </c>
      <c r="HE196" s="140" t="n">
        <v>0</v>
      </c>
      <c r="HF196" s="140" t="n">
        <v>0</v>
      </c>
      <c r="HG196" s="140" t="n">
        <v>0</v>
      </c>
      <c r="HH196" s="140" t="n">
        <v>0</v>
      </c>
      <c r="HI196" s="140" t="n">
        <v>0</v>
      </c>
      <c r="HJ196" s="140" t="n">
        <v>0</v>
      </c>
      <c r="HK196" s="140" t="n">
        <v>0</v>
      </c>
      <c r="HL196" s="140" t="n">
        <v>0</v>
      </c>
      <c r="HM196" s="140" t="n">
        <v>0</v>
      </c>
      <c r="HN196" s="140" t="n">
        <v>0</v>
      </c>
      <c r="HO196" s="140" t="n">
        <v>0</v>
      </c>
      <c r="HP196" s="140" t="n">
        <v>0</v>
      </c>
      <c r="HQ196" s="140" t="n">
        <v>0</v>
      </c>
      <c r="HR196" s="140" t="n">
        <v>0</v>
      </c>
      <c r="HS196" s="140" t="n">
        <v>0</v>
      </c>
      <c r="HT196" s="140" t="n">
        <v>0</v>
      </c>
      <c r="HU196" s="140" t="n">
        <v>0</v>
      </c>
      <c r="HV196" s="140" t="n">
        <v>0</v>
      </c>
      <c r="HW196" s="140" t="n">
        <v>0</v>
      </c>
      <c r="HX196" s="140" t="n">
        <v>0</v>
      </c>
      <c r="HY196" s="140" t="n">
        <v>0</v>
      </c>
      <c r="HZ196" s="140" t="n">
        <v>0</v>
      </c>
      <c r="IA196" s="140" t="n">
        <v>0</v>
      </c>
      <c r="IB196" s="140" t="n">
        <v>0</v>
      </c>
      <c r="IC196" s="140" t="n">
        <v>0</v>
      </c>
      <c r="ID196" s="140" t="n">
        <v>0</v>
      </c>
      <c r="IE196" s="140" t="n">
        <v>0</v>
      </c>
      <c r="IF196" s="140" t="n">
        <v>0</v>
      </c>
      <c r="IG196" s="140" t="n">
        <v>0</v>
      </c>
      <c r="IH196" s="140" t="n">
        <v>0</v>
      </c>
      <c r="II196" s="140" t="n">
        <v>0</v>
      </c>
      <c r="IJ196" s="140" t="n">
        <v>0</v>
      </c>
      <c r="IK196" s="140" t="n">
        <v>0</v>
      </c>
      <c r="IL196" s="140" t="n">
        <v>0</v>
      </c>
      <c r="IM196" s="140" t="n">
        <v>0</v>
      </c>
      <c r="IN196" s="140" t="n">
        <v>0</v>
      </c>
      <c r="IO196" s="140" t="n">
        <v>0</v>
      </c>
      <c r="IP196" s="140" t="n">
        <v>0</v>
      </c>
      <c r="IQ196" s="140" t="n">
        <v>0</v>
      </c>
      <c r="IR196" s="140" t="n">
        <v>0</v>
      </c>
      <c r="IS196" s="140" t="n">
        <v>0</v>
      </c>
      <c r="IT196" s="140" t="n">
        <v>0</v>
      </c>
      <c r="IU196" s="140" t="n">
        <v>0</v>
      </c>
      <c r="IV196" s="140" t="n">
        <v>0</v>
      </c>
      <c r="IW196" s="140" t="n">
        <v>0</v>
      </c>
      <c r="IX196" s="140" t="n">
        <v>0</v>
      </c>
      <c r="IY196" s="140" t="n">
        <v>0</v>
      </c>
      <c r="IZ196" s="140" t="n">
        <v>0</v>
      </c>
      <c r="JA196" s="140" t="n">
        <v>0</v>
      </c>
      <c r="JB196" s="140" t="n">
        <v>0</v>
      </c>
      <c r="JC196" s="140" t="n">
        <v>0</v>
      </c>
      <c r="JD196" s="140" t="n">
        <v>0</v>
      </c>
      <c r="JE196" s="140" t="n">
        <v>0</v>
      </c>
      <c r="JF196" s="140" t="n">
        <v>0</v>
      </c>
      <c r="JG196" s="140" t="n">
        <v>0</v>
      </c>
      <c r="JH196" s="140" t="n">
        <v>0</v>
      </c>
      <c r="JI196" s="140" t="n">
        <v>0</v>
      </c>
      <c r="JJ196" s="140" t="n">
        <v>0</v>
      </c>
      <c r="JK196" s="140" t="n">
        <v>0</v>
      </c>
      <c r="JL196" s="140" t="n">
        <v>0</v>
      </c>
      <c r="JM196" s="140" t="n">
        <v>0</v>
      </c>
      <c r="JN196" s="140" t="n">
        <v>0</v>
      </c>
      <c r="JO196" s="140" t="n">
        <v>0</v>
      </c>
      <c r="JP196" s="140" t="n">
        <v>0</v>
      </c>
    </row>
    <row r="197" customFormat="false" ht="14.9" hidden="false" customHeight="false" outlineLevel="0" collapsed="false">
      <c r="A197" s="76"/>
      <c r="B197" s="76"/>
      <c r="C197" s="76"/>
      <c r="D197" s="76"/>
      <c r="E197" s="76" t="s">
        <v>165</v>
      </c>
      <c r="F197" s="141" t="n">
        <v>0</v>
      </c>
      <c r="G197" s="141" t="n">
        <v>0</v>
      </c>
      <c r="H197" s="141" t="n">
        <v>30434.9344</v>
      </c>
      <c r="I197" s="141" t="n">
        <v>0</v>
      </c>
      <c r="J197" s="141" t="n">
        <v>0</v>
      </c>
      <c r="K197" s="141" t="n">
        <v>0</v>
      </c>
      <c r="L197" s="141" t="n">
        <v>0</v>
      </c>
      <c r="M197" s="141" t="n">
        <v>0</v>
      </c>
      <c r="N197" s="141" t="n">
        <v>0</v>
      </c>
      <c r="O197" s="141" t="n">
        <v>0</v>
      </c>
      <c r="P197" s="141" t="n">
        <v>0</v>
      </c>
      <c r="Q197" s="141" t="n">
        <v>0</v>
      </c>
      <c r="R197" s="141" t="n">
        <v>0</v>
      </c>
      <c r="S197" s="141" t="n">
        <v>0</v>
      </c>
      <c r="T197" s="141" t="n">
        <v>0</v>
      </c>
      <c r="U197" s="141" t="n">
        <v>0</v>
      </c>
      <c r="V197" s="141"/>
      <c r="W197" s="141" t="n">
        <v>0</v>
      </c>
      <c r="X197" s="141"/>
      <c r="Y197" s="141" t="n">
        <v>0</v>
      </c>
      <c r="Z197" s="141" t="n">
        <v>0</v>
      </c>
      <c r="AA197" s="141" t="n">
        <v>0</v>
      </c>
      <c r="AB197" s="141" t="n">
        <v>0</v>
      </c>
      <c r="AC197" s="141" t="n">
        <v>0</v>
      </c>
      <c r="AD197" s="141" t="n">
        <v>0</v>
      </c>
      <c r="AE197" s="141" t="n">
        <v>0</v>
      </c>
      <c r="AF197" s="141" t="n">
        <v>0</v>
      </c>
      <c r="AG197" s="141" t="n">
        <v>0</v>
      </c>
      <c r="AH197" s="141" t="n">
        <v>0</v>
      </c>
      <c r="AI197" s="141" t="n">
        <v>0</v>
      </c>
      <c r="AJ197" s="141" t="n">
        <v>0</v>
      </c>
      <c r="AK197" s="141" t="n">
        <v>0</v>
      </c>
      <c r="AL197" s="141" t="n">
        <v>0</v>
      </c>
      <c r="AM197" s="141" t="n">
        <v>0</v>
      </c>
      <c r="AN197" s="141" t="n">
        <v>0</v>
      </c>
      <c r="AO197" s="141" t="n">
        <v>0</v>
      </c>
      <c r="AP197" s="141" t="n">
        <v>0</v>
      </c>
      <c r="AQ197" s="141" t="n">
        <v>0</v>
      </c>
      <c r="AR197" s="141" t="n">
        <v>0</v>
      </c>
      <c r="AS197" s="141" t="n">
        <v>0</v>
      </c>
      <c r="AT197" s="141" t="n">
        <v>0</v>
      </c>
      <c r="AU197" s="141" t="n">
        <v>0</v>
      </c>
      <c r="AV197" s="141" t="n">
        <v>0</v>
      </c>
      <c r="AW197" s="141" t="n">
        <v>0</v>
      </c>
      <c r="AX197" s="141" t="n">
        <v>0</v>
      </c>
      <c r="AY197" s="141" t="n">
        <v>0</v>
      </c>
      <c r="AZ197" s="141" t="n">
        <v>0</v>
      </c>
      <c r="BA197" s="141" t="n">
        <v>0</v>
      </c>
      <c r="BB197" s="141" t="n">
        <v>0</v>
      </c>
      <c r="BC197" s="141" t="n">
        <v>0</v>
      </c>
      <c r="BD197" s="141" t="n">
        <v>0</v>
      </c>
      <c r="BE197" s="141" t="n">
        <v>0</v>
      </c>
      <c r="BF197" s="141" t="n">
        <v>0</v>
      </c>
      <c r="BG197" s="141" t="n">
        <v>0</v>
      </c>
      <c r="BH197" s="141" t="n">
        <v>0</v>
      </c>
      <c r="BI197" s="141" t="n">
        <v>0</v>
      </c>
      <c r="BJ197" s="141" t="n">
        <v>0</v>
      </c>
      <c r="BK197" s="141" t="n">
        <v>0</v>
      </c>
      <c r="BL197" s="141" t="n">
        <v>0</v>
      </c>
      <c r="BM197" s="141" t="n">
        <v>0</v>
      </c>
      <c r="BN197" s="141" t="n">
        <v>4542.2485</v>
      </c>
      <c r="BO197" s="141" t="n">
        <v>0</v>
      </c>
      <c r="BP197" s="141" t="n">
        <v>0</v>
      </c>
      <c r="BQ197" s="141" t="n">
        <v>0</v>
      </c>
      <c r="BR197" s="141" t="n">
        <v>0</v>
      </c>
      <c r="BS197" s="141" t="n">
        <v>0</v>
      </c>
      <c r="BT197" s="141" t="n">
        <v>0</v>
      </c>
      <c r="BU197" s="141" t="n">
        <v>0</v>
      </c>
      <c r="BV197" s="141" t="n">
        <v>0</v>
      </c>
      <c r="BW197" s="141" t="n">
        <v>0</v>
      </c>
      <c r="BX197" s="141" t="n">
        <v>0</v>
      </c>
      <c r="BY197" s="141" t="n">
        <v>0</v>
      </c>
      <c r="BZ197" s="141" t="n">
        <v>0</v>
      </c>
      <c r="CA197" s="141" t="n">
        <v>22865.7837</v>
      </c>
      <c r="CB197" s="141" t="n">
        <v>0</v>
      </c>
      <c r="CC197" s="141" t="n">
        <v>0</v>
      </c>
      <c r="CD197" s="141" t="n">
        <v>0</v>
      </c>
      <c r="CE197" s="141" t="n">
        <v>9029.495</v>
      </c>
      <c r="CF197" s="141" t="n">
        <v>0</v>
      </c>
      <c r="CG197" s="141" t="n">
        <v>0</v>
      </c>
      <c r="CH197" s="141" t="n">
        <v>0</v>
      </c>
      <c r="CI197" s="141" t="n">
        <v>0</v>
      </c>
      <c r="CJ197" s="141" t="n">
        <v>0</v>
      </c>
      <c r="CK197" s="141" t="n">
        <v>0</v>
      </c>
      <c r="CL197" s="141"/>
      <c r="CM197" s="141" t="n">
        <v>0</v>
      </c>
      <c r="CN197" s="141" t="n">
        <v>0</v>
      </c>
      <c r="CO197" s="141" t="n">
        <v>0</v>
      </c>
      <c r="CP197" s="141" t="n">
        <v>0</v>
      </c>
      <c r="CQ197" s="141" t="n">
        <v>0</v>
      </c>
      <c r="CR197" s="141" t="n">
        <v>0</v>
      </c>
      <c r="CS197" s="141" t="n">
        <v>0</v>
      </c>
      <c r="CT197" s="141" t="n">
        <v>0</v>
      </c>
      <c r="CU197" s="141" t="n">
        <v>0</v>
      </c>
      <c r="CV197" s="141" t="n">
        <v>0</v>
      </c>
      <c r="CW197" s="141" t="n">
        <v>0</v>
      </c>
      <c r="CX197" s="141" t="n">
        <v>0</v>
      </c>
      <c r="CY197" s="141" t="n">
        <v>0</v>
      </c>
      <c r="CZ197" s="141" t="n">
        <v>0</v>
      </c>
      <c r="DA197" s="141" t="n">
        <v>0</v>
      </c>
      <c r="DB197" s="141" t="n">
        <v>0</v>
      </c>
      <c r="DC197" s="141" t="n">
        <v>0</v>
      </c>
      <c r="DD197" s="141" t="n">
        <v>0</v>
      </c>
      <c r="DE197" s="141" t="n">
        <v>0</v>
      </c>
      <c r="DF197" s="141" t="n">
        <v>0</v>
      </c>
      <c r="DG197" s="141" t="n">
        <v>0</v>
      </c>
      <c r="DH197" s="141" t="n">
        <v>0</v>
      </c>
      <c r="DI197" s="141" t="n">
        <v>0</v>
      </c>
      <c r="DJ197" s="141" t="n">
        <v>0</v>
      </c>
      <c r="DK197" s="141" t="n">
        <v>0</v>
      </c>
      <c r="DL197" s="141" t="n">
        <v>0</v>
      </c>
      <c r="DM197" s="141" t="n">
        <v>0</v>
      </c>
      <c r="DN197" s="141" t="n">
        <v>0</v>
      </c>
      <c r="DO197" s="141" t="n">
        <v>0</v>
      </c>
      <c r="DP197" s="141"/>
      <c r="DQ197" s="141" t="n">
        <v>0</v>
      </c>
      <c r="DR197" s="141" t="n">
        <v>0</v>
      </c>
      <c r="DS197" s="141" t="n">
        <v>0</v>
      </c>
      <c r="DT197" s="141" t="n">
        <v>0</v>
      </c>
      <c r="DU197" s="141" t="n">
        <v>0</v>
      </c>
      <c r="DV197" s="141" t="n">
        <v>0</v>
      </c>
      <c r="DW197" s="141"/>
      <c r="DX197" s="141" t="n">
        <v>0</v>
      </c>
      <c r="DY197" s="141" t="n">
        <v>0</v>
      </c>
      <c r="DZ197" s="141" t="n">
        <v>0</v>
      </c>
      <c r="EA197" s="141" t="n">
        <v>3451.015</v>
      </c>
      <c r="EB197" s="141" t="n">
        <v>0</v>
      </c>
      <c r="EC197" s="141" t="n">
        <v>0</v>
      </c>
      <c r="ED197" s="141" t="n">
        <v>0</v>
      </c>
      <c r="EE197" s="141" t="n">
        <v>0</v>
      </c>
      <c r="EF197" s="141" t="n">
        <v>0</v>
      </c>
      <c r="EG197" s="141" t="n">
        <v>2400</v>
      </c>
      <c r="EH197" s="0"/>
      <c r="EI197" s="109" t="n">
        <f aca="false">ROUND(SUM(F197:EG197),5)</f>
        <v>72723.4766</v>
      </c>
      <c r="EM197" s="140" t="n">
        <v>0</v>
      </c>
      <c r="EN197" s="140" t="n">
        <v>0</v>
      </c>
      <c r="EO197" s="140" t="n">
        <v>0</v>
      </c>
      <c r="EP197" s="140" t="n">
        <v>0</v>
      </c>
      <c r="EQ197" s="140" t="n">
        <v>0</v>
      </c>
      <c r="ER197" s="140" t="n">
        <v>0</v>
      </c>
      <c r="ES197" s="140" t="n">
        <v>0</v>
      </c>
      <c r="ET197" s="140" t="n">
        <v>0</v>
      </c>
      <c r="EU197" s="140" t="n">
        <v>0</v>
      </c>
      <c r="EV197" s="140" t="n">
        <v>0</v>
      </c>
      <c r="EW197" s="140" t="n">
        <v>0</v>
      </c>
      <c r="EX197" s="140" t="n">
        <v>0</v>
      </c>
      <c r="EY197" s="140" t="n">
        <v>0</v>
      </c>
      <c r="EZ197" s="140" t="n">
        <v>0</v>
      </c>
      <c r="FA197" s="140" t="n">
        <v>0</v>
      </c>
      <c r="FB197" s="140" t="n">
        <v>0</v>
      </c>
      <c r="FC197" s="140" t="n">
        <v>0</v>
      </c>
      <c r="FD197" s="140" t="n">
        <v>0</v>
      </c>
      <c r="FE197" s="140" t="n">
        <v>0</v>
      </c>
      <c r="FF197" s="140" t="n">
        <v>0</v>
      </c>
      <c r="FG197" s="140" t="n">
        <v>0</v>
      </c>
      <c r="FH197" s="140" t="n">
        <v>0</v>
      </c>
      <c r="FI197" s="140" t="n">
        <v>0</v>
      </c>
      <c r="FJ197" s="140" t="n">
        <v>0</v>
      </c>
      <c r="FK197" s="140" t="n">
        <v>0</v>
      </c>
      <c r="FL197" s="140" t="n">
        <v>0</v>
      </c>
      <c r="FM197" s="140" t="n">
        <v>0</v>
      </c>
      <c r="FN197" s="140" t="n">
        <v>0</v>
      </c>
      <c r="FO197" s="140" t="n">
        <v>0</v>
      </c>
      <c r="FP197" s="140" t="n">
        <v>0</v>
      </c>
      <c r="FQ197" s="140" t="n">
        <v>0</v>
      </c>
      <c r="FR197" s="140" t="n">
        <v>0</v>
      </c>
      <c r="FS197" s="140" t="n">
        <v>0</v>
      </c>
      <c r="FT197" s="140" t="n">
        <v>0</v>
      </c>
      <c r="FU197" s="140" t="n">
        <v>0</v>
      </c>
      <c r="FV197" s="140" t="n">
        <v>0</v>
      </c>
      <c r="FW197" s="140" t="n">
        <v>0</v>
      </c>
      <c r="FX197" s="140" t="n">
        <v>0</v>
      </c>
      <c r="FY197" s="140" t="n">
        <v>0</v>
      </c>
      <c r="FZ197" s="140" t="n">
        <v>0</v>
      </c>
      <c r="GA197" s="140" t="n">
        <v>0</v>
      </c>
      <c r="GB197" s="140" t="n">
        <v>0</v>
      </c>
      <c r="GC197" s="140" t="n">
        <v>0</v>
      </c>
      <c r="GD197" s="140" t="n">
        <v>0</v>
      </c>
      <c r="GE197" s="140" t="n">
        <v>0</v>
      </c>
      <c r="GF197" s="140" t="n">
        <v>0</v>
      </c>
      <c r="GG197" s="140" t="n">
        <v>0</v>
      </c>
      <c r="GH197" s="140" t="n">
        <v>0</v>
      </c>
      <c r="GI197" s="140" t="n">
        <v>0</v>
      </c>
      <c r="GJ197" s="140" t="n">
        <v>0</v>
      </c>
      <c r="GK197" s="140" t="n">
        <v>0</v>
      </c>
      <c r="GL197" s="140" t="n">
        <v>0</v>
      </c>
      <c r="GM197" s="140" t="n">
        <v>0</v>
      </c>
      <c r="GN197" s="140" t="n">
        <v>0</v>
      </c>
      <c r="GO197" s="140" t="n">
        <v>0</v>
      </c>
      <c r="GP197" s="140" t="n">
        <v>0</v>
      </c>
      <c r="GQ197" s="140" t="n">
        <v>0</v>
      </c>
      <c r="GR197" s="140" t="n">
        <v>0</v>
      </c>
      <c r="GS197" s="140" t="n">
        <v>0</v>
      </c>
      <c r="GT197" s="140" t="n">
        <v>0</v>
      </c>
      <c r="GU197" s="140" t="n">
        <v>0</v>
      </c>
      <c r="GV197" s="140" t="n">
        <v>0</v>
      </c>
      <c r="GW197" s="140" t="n">
        <v>0</v>
      </c>
      <c r="GX197" s="140" t="n">
        <v>0</v>
      </c>
      <c r="GY197" s="140" t="n">
        <v>0</v>
      </c>
      <c r="GZ197" s="140" t="n">
        <v>0</v>
      </c>
      <c r="HA197" s="140" t="n">
        <v>0</v>
      </c>
      <c r="HB197" s="140" t="n">
        <v>0</v>
      </c>
      <c r="HC197" s="140" t="n">
        <v>0</v>
      </c>
      <c r="HD197" s="140" t="n">
        <v>0</v>
      </c>
      <c r="HE197" s="140" t="n">
        <v>0</v>
      </c>
      <c r="HF197" s="140" t="n">
        <v>0</v>
      </c>
      <c r="HG197" s="140" t="n">
        <v>0</v>
      </c>
      <c r="HH197" s="140" t="n">
        <v>0</v>
      </c>
      <c r="HI197" s="140" t="n">
        <v>0</v>
      </c>
      <c r="HJ197" s="140" t="n">
        <v>0</v>
      </c>
      <c r="HK197" s="140" t="n">
        <v>0</v>
      </c>
      <c r="HL197" s="140" t="n">
        <v>0</v>
      </c>
      <c r="HM197" s="140" t="n">
        <v>0</v>
      </c>
      <c r="HN197" s="140" t="n">
        <v>0</v>
      </c>
      <c r="HO197" s="140" t="n">
        <v>0</v>
      </c>
      <c r="HP197" s="140" t="n">
        <v>0</v>
      </c>
      <c r="HQ197" s="140" t="n">
        <v>0</v>
      </c>
      <c r="HR197" s="140" t="n">
        <v>0</v>
      </c>
      <c r="HS197" s="140" t="n">
        <v>0</v>
      </c>
      <c r="HT197" s="140" t="n">
        <v>0</v>
      </c>
      <c r="HU197" s="140" t="n">
        <v>0</v>
      </c>
      <c r="HV197" s="140" t="n">
        <v>0</v>
      </c>
      <c r="HW197" s="140" t="n">
        <v>0</v>
      </c>
      <c r="HX197" s="140" t="n">
        <v>0</v>
      </c>
      <c r="HY197" s="140" t="n">
        <v>0</v>
      </c>
      <c r="HZ197" s="140" t="n">
        <v>0</v>
      </c>
      <c r="IA197" s="140" t="n">
        <v>0</v>
      </c>
      <c r="IB197" s="140" t="n">
        <v>0</v>
      </c>
      <c r="IC197" s="140" t="n">
        <v>0</v>
      </c>
      <c r="ID197" s="140" t="n">
        <v>0</v>
      </c>
      <c r="IE197" s="140" t="n">
        <v>0</v>
      </c>
      <c r="IF197" s="140" t="n">
        <v>0</v>
      </c>
      <c r="IG197" s="140" t="n">
        <v>0</v>
      </c>
      <c r="IH197" s="140" t="n">
        <v>0</v>
      </c>
      <c r="II197" s="140" t="n">
        <v>0</v>
      </c>
      <c r="IJ197" s="140" t="n">
        <v>0</v>
      </c>
      <c r="IK197" s="140" t="n">
        <v>0</v>
      </c>
      <c r="IL197" s="140" t="n">
        <v>0</v>
      </c>
      <c r="IM197" s="140" t="n">
        <v>0</v>
      </c>
      <c r="IN197" s="140" t="n">
        <v>0</v>
      </c>
      <c r="IO197" s="140" t="n">
        <v>0</v>
      </c>
      <c r="IP197" s="140" t="n">
        <v>0</v>
      </c>
      <c r="IQ197" s="140" t="n">
        <v>0</v>
      </c>
      <c r="IR197" s="140" t="n">
        <v>0</v>
      </c>
      <c r="IS197" s="140" t="n">
        <v>0</v>
      </c>
      <c r="IT197" s="140" t="n">
        <v>0</v>
      </c>
      <c r="IU197" s="140" t="n">
        <v>0</v>
      </c>
      <c r="IV197" s="140" t="n">
        <v>0</v>
      </c>
      <c r="IW197" s="140" t="n">
        <v>0</v>
      </c>
      <c r="IX197" s="140" t="n">
        <v>0</v>
      </c>
      <c r="IY197" s="140" t="n">
        <v>0</v>
      </c>
      <c r="IZ197" s="140" t="n">
        <v>0</v>
      </c>
      <c r="JA197" s="140" t="n">
        <v>0</v>
      </c>
      <c r="JB197" s="140" t="n">
        <v>0</v>
      </c>
      <c r="JC197" s="140" t="n">
        <v>0</v>
      </c>
      <c r="JD197" s="140" t="n">
        <v>0</v>
      </c>
      <c r="JE197" s="140" t="n">
        <v>0</v>
      </c>
      <c r="JF197" s="140" t="n">
        <v>0</v>
      </c>
      <c r="JG197" s="140" t="n">
        <v>0</v>
      </c>
      <c r="JH197" s="140" t="n">
        <v>0</v>
      </c>
      <c r="JI197" s="140" t="n">
        <v>0</v>
      </c>
      <c r="JJ197" s="140" t="n">
        <v>0</v>
      </c>
      <c r="JK197" s="140" t="n">
        <v>0</v>
      </c>
      <c r="JL197" s="140" t="n">
        <v>0</v>
      </c>
      <c r="JM197" s="140" t="n">
        <v>0</v>
      </c>
      <c r="JN197" s="140" t="n">
        <v>0</v>
      </c>
      <c r="JO197" s="140" t="n">
        <v>0</v>
      </c>
      <c r="JP197" s="140" t="n">
        <v>0</v>
      </c>
    </row>
    <row r="198" customFormat="false" ht="14.9" hidden="false" customHeight="false" outlineLevel="0" collapsed="false">
      <c r="A198" s="76"/>
      <c r="B198" s="76"/>
      <c r="C198" s="76"/>
      <c r="D198" s="76"/>
      <c r="E198" s="76" t="s">
        <v>224</v>
      </c>
      <c r="F198" s="141" t="n">
        <v>0</v>
      </c>
      <c r="G198" s="141" t="n">
        <v>0</v>
      </c>
      <c r="H198" s="141" t="n">
        <v>0</v>
      </c>
      <c r="I198" s="141" t="n">
        <v>0</v>
      </c>
      <c r="J198" s="141" t="n">
        <v>0</v>
      </c>
      <c r="K198" s="141" t="n">
        <v>0</v>
      </c>
      <c r="L198" s="141" t="n">
        <v>0</v>
      </c>
      <c r="M198" s="141" t="n">
        <v>0</v>
      </c>
      <c r="N198" s="141" t="n">
        <v>0</v>
      </c>
      <c r="O198" s="141" t="n">
        <v>0</v>
      </c>
      <c r="P198" s="141" t="n">
        <v>0</v>
      </c>
      <c r="Q198" s="141" t="n">
        <v>0</v>
      </c>
      <c r="R198" s="141" t="n">
        <v>0</v>
      </c>
      <c r="S198" s="141" t="n">
        <v>0</v>
      </c>
      <c r="T198" s="141" t="n">
        <v>0</v>
      </c>
      <c r="U198" s="141" t="n">
        <v>546.7549</v>
      </c>
      <c r="V198" s="141"/>
      <c r="W198" s="141" t="n">
        <v>2460.4949</v>
      </c>
      <c r="X198" s="141"/>
      <c r="Y198" s="141" t="n">
        <v>0</v>
      </c>
      <c r="Z198" s="141" t="n">
        <v>0</v>
      </c>
      <c r="AA198" s="141" t="n">
        <v>0</v>
      </c>
      <c r="AB198" s="141" t="n">
        <v>0</v>
      </c>
      <c r="AC198" s="141" t="n">
        <v>0</v>
      </c>
      <c r="AD198" s="141" t="n">
        <v>0</v>
      </c>
      <c r="AE198" s="141" t="n">
        <v>0</v>
      </c>
      <c r="AF198" s="141" t="n">
        <v>0</v>
      </c>
      <c r="AG198" s="141" t="n">
        <v>0</v>
      </c>
      <c r="AH198" s="141" t="n">
        <v>0</v>
      </c>
      <c r="AI198" s="141" t="n">
        <v>0</v>
      </c>
      <c r="AJ198" s="141" t="n">
        <v>0</v>
      </c>
      <c r="AK198" s="141" t="n">
        <v>0</v>
      </c>
      <c r="AL198" s="141" t="n">
        <v>0</v>
      </c>
      <c r="AM198" s="141" t="n">
        <v>0</v>
      </c>
      <c r="AN198" s="141" t="n">
        <v>0</v>
      </c>
      <c r="AO198" s="141" t="n">
        <v>0</v>
      </c>
      <c r="AP198" s="141" t="n">
        <v>0</v>
      </c>
      <c r="AQ198" s="141" t="n">
        <v>0</v>
      </c>
      <c r="AR198" s="141" t="n">
        <v>0</v>
      </c>
      <c r="AS198" s="141" t="n">
        <v>0</v>
      </c>
      <c r="AT198" s="141" t="n">
        <v>0</v>
      </c>
      <c r="AU198" s="141" t="n">
        <v>0</v>
      </c>
      <c r="AV198" s="141" t="n">
        <v>0</v>
      </c>
      <c r="AW198" s="141" t="n">
        <v>0</v>
      </c>
      <c r="AX198" s="141" t="n">
        <v>0</v>
      </c>
      <c r="AY198" s="141" t="n">
        <v>0</v>
      </c>
      <c r="AZ198" s="141" t="n">
        <v>0</v>
      </c>
      <c r="BA198" s="141" t="n">
        <v>0</v>
      </c>
      <c r="BB198" s="141" t="n">
        <v>0</v>
      </c>
      <c r="BC198" s="141" t="n">
        <v>0</v>
      </c>
      <c r="BD198" s="141" t="n">
        <v>0</v>
      </c>
      <c r="BE198" s="141" t="n">
        <v>0</v>
      </c>
      <c r="BF198" s="141" t="n">
        <v>52.015</v>
      </c>
      <c r="BG198" s="141" t="n">
        <v>0</v>
      </c>
      <c r="BH198" s="141" t="n">
        <v>0</v>
      </c>
      <c r="BI198" s="141" t="n">
        <v>0</v>
      </c>
      <c r="BJ198" s="141" t="n">
        <v>0</v>
      </c>
      <c r="BK198" s="141" t="n">
        <v>0</v>
      </c>
      <c r="BL198" s="141" t="n">
        <v>0</v>
      </c>
      <c r="BM198" s="141" t="n">
        <v>0</v>
      </c>
      <c r="BN198" s="141" t="n">
        <v>951.5449</v>
      </c>
      <c r="BO198" s="141" t="n">
        <v>0</v>
      </c>
      <c r="BP198" s="141" t="n">
        <v>0</v>
      </c>
      <c r="BQ198" s="141" t="n">
        <v>0</v>
      </c>
      <c r="BR198" s="141" t="n">
        <v>1316.0516</v>
      </c>
      <c r="BS198" s="141" t="n">
        <v>0</v>
      </c>
      <c r="BT198" s="141" t="n">
        <v>0</v>
      </c>
      <c r="BU198" s="141" t="n">
        <v>0</v>
      </c>
      <c r="BV198" s="141" t="n">
        <v>0</v>
      </c>
      <c r="BW198" s="141" t="n">
        <v>0</v>
      </c>
      <c r="BX198" s="141" t="n">
        <v>0</v>
      </c>
      <c r="BY198" s="141" t="n">
        <v>0</v>
      </c>
      <c r="BZ198" s="141" t="n">
        <v>0</v>
      </c>
      <c r="CA198" s="141" t="n">
        <v>0</v>
      </c>
      <c r="CB198" s="141" t="n">
        <v>0</v>
      </c>
      <c r="CC198" s="141" t="n">
        <v>0</v>
      </c>
      <c r="CD198" s="141" t="n">
        <v>0</v>
      </c>
      <c r="CE198" s="141" t="n">
        <v>4897.8663</v>
      </c>
      <c r="CF198" s="141" t="n">
        <v>0</v>
      </c>
      <c r="CG198" s="141" t="n">
        <v>674.8663</v>
      </c>
      <c r="CH198" s="141" t="n">
        <v>0</v>
      </c>
      <c r="CI198" s="141" t="n">
        <v>257.9635</v>
      </c>
      <c r="CJ198" s="141" t="n">
        <v>1328.3704</v>
      </c>
      <c r="CK198" s="141" t="n">
        <v>0</v>
      </c>
      <c r="CL198" s="141"/>
      <c r="CM198" s="141" t="n">
        <v>0</v>
      </c>
      <c r="CN198" s="141" t="n">
        <v>0</v>
      </c>
      <c r="CO198" s="141" t="n">
        <v>0</v>
      </c>
      <c r="CP198" s="141" t="n">
        <v>0</v>
      </c>
      <c r="CQ198" s="141" t="n">
        <v>0</v>
      </c>
      <c r="CR198" s="141" t="n">
        <v>0</v>
      </c>
      <c r="CS198" s="141" t="n">
        <v>1239.0797</v>
      </c>
      <c r="CT198" s="141" t="n">
        <v>0</v>
      </c>
      <c r="CU198" s="141" t="n">
        <v>0</v>
      </c>
      <c r="CV198" s="141" t="n">
        <v>0</v>
      </c>
      <c r="CW198" s="141" t="n">
        <v>0</v>
      </c>
      <c r="CX198" s="141" t="n">
        <v>0</v>
      </c>
      <c r="CY198" s="141" t="n">
        <v>0</v>
      </c>
      <c r="CZ198" s="141" t="n">
        <v>0</v>
      </c>
      <c r="DA198" s="141" t="n">
        <v>0</v>
      </c>
      <c r="DB198" s="141" t="n">
        <v>0</v>
      </c>
      <c r="DC198" s="141" t="n">
        <v>1517.6226</v>
      </c>
      <c r="DD198" s="141" t="n">
        <v>0</v>
      </c>
      <c r="DE198" s="141" t="n">
        <v>0</v>
      </c>
      <c r="DF198" s="141" t="n">
        <v>0</v>
      </c>
      <c r="DG198" s="141" t="n">
        <v>0</v>
      </c>
      <c r="DH198" s="141" t="n">
        <v>0</v>
      </c>
      <c r="DI198" s="141" t="n">
        <v>0</v>
      </c>
      <c r="DJ198" s="141" t="n">
        <v>0</v>
      </c>
      <c r="DK198" s="141" t="n">
        <v>0</v>
      </c>
      <c r="DL198" s="141" t="n">
        <v>0</v>
      </c>
      <c r="DM198" s="141" t="n">
        <v>0</v>
      </c>
      <c r="DN198" s="141" t="n">
        <v>0</v>
      </c>
      <c r="DO198" s="141" t="n">
        <v>0</v>
      </c>
      <c r="DP198" s="141"/>
      <c r="DQ198" s="141" t="n">
        <v>0</v>
      </c>
      <c r="DR198" s="141" t="n">
        <v>0</v>
      </c>
      <c r="DS198" s="141" t="n">
        <v>0</v>
      </c>
      <c r="DT198" s="141" t="n">
        <v>0</v>
      </c>
      <c r="DU198" s="141" t="n">
        <v>0</v>
      </c>
      <c r="DV198" s="141" t="n">
        <v>0</v>
      </c>
      <c r="DW198" s="141"/>
      <c r="DX198" s="141" t="n">
        <v>0</v>
      </c>
      <c r="DY198" s="141" t="n">
        <v>0</v>
      </c>
      <c r="DZ198" s="141" t="n">
        <v>0</v>
      </c>
      <c r="EA198" s="141" t="n">
        <v>2138.1461</v>
      </c>
      <c r="EB198" s="141" t="n">
        <v>0</v>
      </c>
      <c r="EC198" s="141" t="n">
        <v>0</v>
      </c>
      <c r="ED198" s="141" t="n">
        <v>0</v>
      </c>
      <c r="EE198" s="141" t="n">
        <v>0</v>
      </c>
      <c r="EF198" s="141" t="n">
        <v>0</v>
      </c>
      <c r="EG198" s="141" t="n">
        <v>0</v>
      </c>
      <c r="EH198" s="0"/>
      <c r="EI198" s="109" t="n">
        <f aca="false">ROUND(SUM(F198:EG198),5)</f>
        <v>17380.7762</v>
      </c>
      <c r="EM198" s="140" t="n">
        <v>0</v>
      </c>
      <c r="EN198" s="140" t="n">
        <v>0</v>
      </c>
      <c r="EO198" s="140" t="n">
        <v>0</v>
      </c>
      <c r="EP198" s="140" t="n">
        <v>0</v>
      </c>
      <c r="EQ198" s="140" t="n">
        <v>0</v>
      </c>
      <c r="ER198" s="140" t="n">
        <v>0</v>
      </c>
      <c r="ES198" s="140" t="n">
        <v>0</v>
      </c>
      <c r="ET198" s="140" t="n">
        <v>0</v>
      </c>
      <c r="EU198" s="140" t="n">
        <v>0</v>
      </c>
      <c r="EV198" s="140" t="n">
        <v>0</v>
      </c>
      <c r="EW198" s="140" t="n">
        <v>0</v>
      </c>
      <c r="EX198" s="140" t="n">
        <v>0</v>
      </c>
      <c r="EY198" s="140" t="n">
        <v>0</v>
      </c>
      <c r="EZ198" s="140" t="n">
        <v>0</v>
      </c>
      <c r="FA198" s="140" t="n">
        <v>0</v>
      </c>
      <c r="FB198" s="140" t="n">
        <v>0</v>
      </c>
      <c r="FC198" s="140" t="n">
        <v>0</v>
      </c>
      <c r="FD198" s="140" t="n">
        <v>0</v>
      </c>
      <c r="FE198" s="140" t="n">
        <v>0</v>
      </c>
      <c r="FF198" s="140" t="n">
        <v>0</v>
      </c>
      <c r="FG198" s="140" t="n">
        <v>0</v>
      </c>
      <c r="FH198" s="140" t="n">
        <v>0</v>
      </c>
      <c r="FI198" s="140" t="n">
        <v>0</v>
      </c>
      <c r="FJ198" s="140" t="n">
        <v>0</v>
      </c>
      <c r="FK198" s="140" t="n">
        <v>0</v>
      </c>
      <c r="FL198" s="140" t="n">
        <v>0</v>
      </c>
      <c r="FM198" s="140" t="n">
        <v>0</v>
      </c>
      <c r="FN198" s="140" t="n">
        <v>0</v>
      </c>
      <c r="FO198" s="140" t="n">
        <v>0</v>
      </c>
      <c r="FP198" s="140" t="n">
        <v>0</v>
      </c>
      <c r="FQ198" s="140" t="n">
        <v>0</v>
      </c>
      <c r="FR198" s="140" t="n">
        <v>0</v>
      </c>
      <c r="FS198" s="140" t="n">
        <v>0</v>
      </c>
      <c r="FT198" s="140" t="n">
        <v>0</v>
      </c>
      <c r="FU198" s="140" t="n">
        <v>0</v>
      </c>
      <c r="FV198" s="140" t="n">
        <v>0</v>
      </c>
      <c r="FW198" s="140" t="n">
        <v>0</v>
      </c>
      <c r="FX198" s="140" t="n">
        <v>0</v>
      </c>
      <c r="FY198" s="140" t="n">
        <v>0</v>
      </c>
      <c r="FZ198" s="140" t="n">
        <v>0</v>
      </c>
      <c r="GA198" s="140" t="n">
        <v>0</v>
      </c>
      <c r="GB198" s="140" t="n">
        <v>0</v>
      </c>
      <c r="GC198" s="140" t="n">
        <v>0</v>
      </c>
      <c r="GD198" s="140" t="n">
        <v>0</v>
      </c>
      <c r="GE198" s="140" t="n">
        <v>0</v>
      </c>
      <c r="GF198" s="140" t="n">
        <v>0</v>
      </c>
      <c r="GG198" s="140" t="n">
        <v>0</v>
      </c>
      <c r="GH198" s="140" t="n">
        <v>0</v>
      </c>
      <c r="GI198" s="140" t="n">
        <v>0</v>
      </c>
      <c r="GJ198" s="140" t="n">
        <v>0</v>
      </c>
      <c r="GK198" s="140" t="n">
        <v>0</v>
      </c>
      <c r="GL198" s="140" t="n">
        <v>0</v>
      </c>
      <c r="GM198" s="140" t="n">
        <v>0</v>
      </c>
      <c r="GN198" s="140" t="n">
        <v>0</v>
      </c>
      <c r="GO198" s="140" t="n">
        <v>0</v>
      </c>
      <c r="GP198" s="140" t="n">
        <v>0</v>
      </c>
      <c r="GQ198" s="140" t="n">
        <v>0</v>
      </c>
      <c r="GR198" s="140" t="n">
        <v>0</v>
      </c>
      <c r="GS198" s="140" t="n">
        <v>0</v>
      </c>
      <c r="GT198" s="140" t="n">
        <v>0</v>
      </c>
      <c r="GU198" s="140" t="n">
        <v>0</v>
      </c>
      <c r="GV198" s="140" t="n">
        <v>0</v>
      </c>
      <c r="GW198" s="140" t="n">
        <v>0</v>
      </c>
      <c r="GX198" s="140" t="n">
        <v>0</v>
      </c>
      <c r="GY198" s="140" t="n">
        <v>0</v>
      </c>
      <c r="GZ198" s="140" t="n">
        <v>0</v>
      </c>
      <c r="HA198" s="140" t="n">
        <v>0</v>
      </c>
      <c r="HB198" s="140" t="n">
        <v>0</v>
      </c>
      <c r="HC198" s="140" t="n">
        <v>0</v>
      </c>
      <c r="HD198" s="140" t="n">
        <v>0</v>
      </c>
      <c r="HE198" s="140" t="n">
        <v>0</v>
      </c>
      <c r="HF198" s="140" t="n">
        <v>0</v>
      </c>
      <c r="HG198" s="140" t="n">
        <v>0</v>
      </c>
      <c r="HH198" s="140" t="n">
        <v>0</v>
      </c>
      <c r="HI198" s="140" t="n">
        <v>0</v>
      </c>
      <c r="HJ198" s="140" t="n">
        <v>0</v>
      </c>
      <c r="HK198" s="140" t="n">
        <v>0</v>
      </c>
      <c r="HL198" s="140" t="n">
        <v>0</v>
      </c>
      <c r="HM198" s="140" t="n">
        <v>0</v>
      </c>
      <c r="HN198" s="140" t="n">
        <v>0</v>
      </c>
      <c r="HO198" s="140" t="n">
        <v>0</v>
      </c>
      <c r="HP198" s="140" t="n">
        <v>0</v>
      </c>
      <c r="HQ198" s="140" t="n">
        <v>0</v>
      </c>
      <c r="HR198" s="140" t="n">
        <v>0</v>
      </c>
      <c r="HS198" s="140" t="n">
        <v>0</v>
      </c>
      <c r="HT198" s="140" t="n">
        <v>0</v>
      </c>
      <c r="HU198" s="140" t="n">
        <v>0</v>
      </c>
      <c r="HV198" s="140" t="n">
        <v>0</v>
      </c>
      <c r="HW198" s="140" t="n">
        <v>0</v>
      </c>
      <c r="HX198" s="140" t="n">
        <v>0</v>
      </c>
      <c r="HY198" s="140" t="n">
        <v>0</v>
      </c>
      <c r="HZ198" s="140" t="n">
        <v>0</v>
      </c>
      <c r="IA198" s="140" t="n">
        <v>0</v>
      </c>
      <c r="IB198" s="140" t="n">
        <v>0</v>
      </c>
      <c r="IC198" s="140" t="n">
        <v>0</v>
      </c>
      <c r="ID198" s="140" t="n">
        <v>0</v>
      </c>
      <c r="IE198" s="140" t="n">
        <v>0</v>
      </c>
      <c r="IF198" s="140" t="n">
        <v>0</v>
      </c>
      <c r="IG198" s="140" t="n">
        <v>0</v>
      </c>
      <c r="IH198" s="140" t="n">
        <v>0</v>
      </c>
      <c r="II198" s="140" t="n">
        <v>0</v>
      </c>
      <c r="IJ198" s="140" t="n">
        <v>0</v>
      </c>
      <c r="IK198" s="140" t="n">
        <v>0</v>
      </c>
      <c r="IL198" s="140" t="n">
        <v>0</v>
      </c>
      <c r="IM198" s="140" t="n">
        <v>0</v>
      </c>
      <c r="IN198" s="140" t="n">
        <v>0</v>
      </c>
      <c r="IO198" s="140" t="n">
        <v>0</v>
      </c>
      <c r="IP198" s="140" t="n">
        <v>0</v>
      </c>
      <c r="IQ198" s="140" t="n">
        <v>0</v>
      </c>
      <c r="IR198" s="140" t="n">
        <v>0</v>
      </c>
      <c r="IS198" s="140" t="n">
        <v>0</v>
      </c>
      <c r="IT198" s="140" t="n">
        <v>0</v>
      </c>
      <c r="IU198" s="140" t="n">
        <v>0</v>
      </c>
      <c r="IV198" s="140" t="n">
        <v>0</v>
      </c>
      <c r="IW198" s="140" t="n">
        <v>0</v>
      </c>
      <c r="IX198" s="140" t="n">
        <v>0</v>
      </c>
      <c r="IY198" s="140" t="n">
        <v>0</v>
      </c>
      <c r="IZ198" s="140" t="n">
        <v>0</v>
      </c>
      <c r="JA198" s="140" t="n">
        <v>0</v>
      </c>
      <c r="JB198" s="140" t="n">
        <v>0</v>
      </c>
      <c r="JC198" s="140" t="n">
        <v>0</v>
      </c>
      <c r="JD198" s="140" t="n">
        <v>0</v>
      </c>
      <c r="JE198" s="140" t="n">
        <v>0</v>
      </c>
      <c r="JF198" s="140" t="n">
        <v>0</v>
      </c>
      <c r="JG198" s="140" t="n">
        <v>0</v>
      </c>
      <c r="JH198" s="140" t="n">
        <v>0</v>
      </c>
      <c r="JI198" s="140" t="n">
        <v>0</v>
      </c>
      <c r="JJ198" s="140" t="n">
        <v>0</v>
      </c>
      <c r="JK198" s="140" t="n">
        <v>0</v>
      </c>
      <c r="JL198" s="140" t="n">
        <v>0</v>
      </c>
      <c r="JM198" s="140" t="n">
        <v>0</v>
      </c>
      <c r="JN198" s="140" t="n">
        <v>0</v>
      </c>
      <c r="JO198" s="140" t="n">
        <v>0</v>
      </c>
      <c r="JP198" s="140" t="n">
        <v>0</v>
      </c>
    </row>
    <row r="199" customFormat="false" ht="14.9" hidden="false" customHeight="false" outlineLevel="0" collapsed="false">
      <c r="A199" s="76"/>
      <c r="B199" s="76"/>
      <c r="C199" s="76"/>
      <c r="D199" s="76"/>
      <c r="E199" s="76" t="s">
        <v>225</v>
      </c>
      <c r="F199" s="141" t="n">
        <v>0</v>
      </c>
      <c r="G199" s="141" t="n">
        <v>824.103</v>
      </c>
      <c r="H199" s="141" t="n">
        <v>470.6688</v>
      </c>
      <c r="I199" s="141" t="n">
        <v>0</v>
      </c>
      <c r="J199" s="141" t="n">
        <v>5231.9468</v>
      </c>
      <c r="K199" s="141" t="n">
        <v>800</v>
      </c>
      <c r="L199" s="141" t="n">
        <v>0</v>
      </c>
      <c r="M199" s="141" t="n">
        <v>0</v>
      </c>
      <c r="N199" s="141" t="n">
        <v>901.1573</v>
      </c>
      <c r="O199" s="141" t="n">
        <v>2060</v>
      </c>
      <c r="P199" s="141" t="n">
        <v>0</v>
      </c>
      <c r="Q199" s="141" t="n">
        <v>1074.76</v>
      </c>
      <c r="R199" s="141" t="n">
        <v>0</v>
      </c>
      <c r="S199" s="141" t="n">
        <v>0</v>
      </c>
      <c r="T199" s="141" t="n">
        <v>0</v>
      </c>
      <c r="U199" s="141" t="n">
        <v>2241.28</v>
      </c>
      <c r="V199" s="141"/>
      <c r="W199" s="141" t="n">
        <v>2060</v>
      </c>
      <c r="X199" s="141"/>
      <c r="Y199" s="141" t="n">
        <v>0</v>
      </c>
      <c r="Z199" s="141" t="n">
        <v>0</v>
      </c>
      <c r="AA199" s="141" t="n">
        <v>2074.2552</v>
      </c>
      <c r="AB199" s="141" t="n">
        <v>0</v>
      </c>
      <c r="AC199" s="141" t="n">
        <v>0</v>
      </c>
      <c r="AD199" s="141" t="n">
        <v>373.3956</v>
      </c>
      <c r="AE199" s="141" t="n">
        <v>0</v>
      </c>
      <c r="AF199" s="141" t="n">
        <v>0</v>
      </c>
      <c r="AG199" s="141" t="n">
        <v>0</v>
      </c>
      <c r="AH199" s="141" t="n">
        <v>0</v>
      </c>
      <c r="AI199" s="141" t="n">
        <v>0</v>
      </c>
      <c r="AJ199" s="141" t="n">
        <v>0</v>
      </c>
      <c r="AK199" s="141" t="n">
        <v>0</v>
      </c>
      <c r="AL199" s="141" t="n">
        <v>0</v>
      </c>
      <c r="AM199" s="141" t="n">
        <v>0</v>
      </c>
      <c r="AN199" s="141" t="n">
        <v>0</v>
      </c>
      <c r="AO199" s="141" t="n">
        <v>0</v>
      </c>
      <c r="AP199" s="141" t="n">
        <v>8266.9036</v>
      </c>
      <c r="AQ199" s="141" t="n">
        <v>0</v>
      </c>
      <c r="AR199" s="141" t="n">
        <v>0</v>
      </c>
      <c r="AS199" s="141" t="n">
        <v>0</v>
      </c>
      <c r="AT199" s="141" t="n">
        <v>0</v>
      </c>
      <c r="AU199" s="141" t="n">
        <v>0</v>
      </c>
      <c r="AV199" s="141" t="n">
        <v>0</v>
      </c>
      <c r="AW199" s="141" t="n">
        <v>0</v>
      </c>
      <c r="AX199" s="141" t="n">
        <v>0</v>
      </c>
      <c r="AY199" s="141" t="n">
        <v>0</v>
      </c>
      <c r="AZ199" s="141" t="n">
        <v>0</v>
      </c>
      <c r="BA199" s="141" t="n">
        <v>0</v>
      </c>
      <c r="BB199" s="141" t="n">
        <v>3651.3294</v>
      </c>
      <c r="BC199" s="141" t="n">
        <v>0</v>
      </c>
      <c r="BD199" s="141" t="n">
        <v>0</v>
      </c>
      <c r="BE199" s="141" t="n">
        <v>0</v>
      </c>
      <c r="BF199" s="141" t="n">
        <v>5237.4058</v>
      </c>
      <c r="BG199" s="141" t="n">
        <v>6467.9159</v>
      </c>
      <c r="BH199" s="141" t="n">
        <v>0</v>
      </c>
      <c r="BI199" s="141" t="n">
        <v>0</v>
      </c>
      <c r="BJ199" s="141" t="n">
        <v>0</v>
      </c>
      <c r="BK199" s="141" t="n">
        <v>0</v>
      </c>
      <c r="BL199" s="141" t="n">
        <v>0</v>
      </c>
      <c r="BM199" s="141" t="n">
        <v>0</v>
      </c>
      <c r="BN199" s="141" t="n">
        <v>1811.7803</v>
      </c>
      <c r="BO199" s="141" t="n">
        <v>0</v>
      </c>
      <c r="BP199" s="141" t="n">
        <v>3142.9008</v>
      </c>
      <c r="BQ199" s="141" t="n">
        <v>0</v>
      </c>
      <c r="BR199" s="141" t="n">
        <v>0</v>
      </c>
      <c r="BS199" s="141" t="n">
        <v>0</v>
      </c>
      <c r="BT199" s="141" t="n">
        <v>1714.2702</v>
      </c>
      <c r="BU199" s="141" t="n">
        <v>0</v>
      </c>
      <c r="BV199" s="141" t="n">
        <v>0</v>
      </c>
      <c r="BW199" s="141" t="n">
        <v>0</v>
      </c>
      <c r="BX199" s="141" t="n">
        <v>0</v>
      </c>
      <c r="BY199" s="141" t="n">
        <v>0</v>
      </c>
      <c r="BZ199" s="141" t="n">
        <v>0</v>
      </c>
      <c r="CA199" s="141" t="n">
        <v>6369.5715</v>
      </c>
      <c r="CB199" s="141" t="n">
        <v>0</v>
      </c>
      <c r="CC199" s="141" t="n">
        <v>0</v>
      </c>
      <c r="CD199" s="141" t="n">
        <v>0</v>
      </c>
      <c r="CE199" s="141" t="n">
        <v>1457.45</v>
      </c>
      <c r="CF199" s="141" t="n">
        <v>0</v>
      </c>
      <c r="CG199" s="141" t="n">
        <v>611.82</v>
      </c>
      <c r="CH199" s="141" t="n">
        <v>0</v>
      </c>
      <c r="CI199" s="141" t="n">
        <v>2148.1062</v>
      </c>
      <c r="CJ199" s="141" t="n">
        <v>3641.3796</v>
      </c>
      <c r="CK199" s="141" t="n">
        <v>0</v>
      </c>
      <c r="CL199" s="141"/>
      <c r="CM199" s="141" t="n">
        <v>0</v>
      </c>
      <c r="CN199" s="141" t="n">
        <v>0</v>
      </c>
      <c r="CO199" s="141" t="n">
        <v>0</v>
      </c>
      <c r="CP199" s="141" t="n">
        <v>164.285</v>
      </c>
      <c r="CQ199" s="141" t="n">
        <v>0</v>
      </c>
      <c r="CR199" s="141" t="n">
        <v>0</v>
      </c>
      <c r="CS199" s="141" t="n">
        <v>3515.8329</v>
      </c>
      <c r="CT199" s="141" t="n">
        <v>0</v>
      </c>
      <c r="CU199" s="141" t="n">
        <v>13068.228</v>
      </c>
      <c r="CV199" s="141" t="n">
        <v>0</v>
      </c>
      <c r="CW199" s="141" t="n">
        <v>0</v>
      </c>
      <c r="CX199" s="141" t="n">
        <v>0</v>
      </c>
      <c r="CY199" s="141" t="n">
        <v>0</v>
      </c>
      <c r="CZ199" s="141" t="n">
        <v>0</v>
      </c>
      <c r="DA199" s="141" t="n">
        <v>2807.6255</v>
      </c>
      <c r="DB199" s="141" t="n">
        <v>0</v>
      </c>
      <c r="DC199" s="141" t="n">
        <v>1959.7913</v>
      </c>
      <c r="DD199" s="141" t="n">
        <v>0</v>
      </c>
      <c r="DE199" s="141" t="n">
        <v>0</v>
      </c>
      <c r="DF199" s="141" t="n">
        <v>0</v>
      </c>
      <c r="DG199" s="141" t="n">
        <v>818.438</v>
      </c>
      <c r="DH199" s="141" t="n">
        <v>0</v>
      </c>
      <c r="DI199" s="141" t="n">
        <v>0</v>
      </c>
      <c r="DJ199" s="141" t="n">
        <v>0</v>
      </c>
      <c r="DK199" s="141" t="n">
        <v>0</v>
      </c>
      <c r="DL199" s="141" t="n">
        <v>1305.319</v>
      </c>
      <c r="DM199" s="141" t="n">
        <v>0</v>
      </c>
      <c r="DN199" s="141" t="n">
        <v>0</v>
      </c>
      <c r="DO199" s="141" t="n">
        <v>150</v>
      </c>
      <c r="DP199" s="141"/>
      <c r="DQ199" s="141" t="n">
        <v>0</v>
      </c>
      <c r="DR199" s="141" t="n">
        <v>0</v>
      </c>
      <c r="DS199" s="141" t="n">
        <v>0</v>
      </c>
      <c r="DT199" s="141" t="n">
        <v>0</v>
      </c>
      <c r="DU199" s="141" t="n">
        <v>0</v>
      </c>
      <c r="DV199" s="141" t="n">
        <v>0</v>
      </c>
      <c r="DW199" s="141"/>
      <c r="DX199" s="141" t="n">
        <v>8429.9423</v>
      </c>
      <c r="DY199" s="141" t="n">
        <v>0</v>
      </c>
      <c r="DZ199" s="141" t="n">
        <v>0</v>
      </c>
      <c r="EA199" s="141" t="n">
        <v>1759.034</v>
      </c>
      <c r="EB199" s="141" t="n">
        <v>4920.2482</v>
      </c>
      <c r="EC199" s="141" t="n">
        <v>0</v>
      </c>
      <c r="ED199" s="141" t="n">
        <v>2272.592</v>
      </c>
      <c r="EE199" s="141" t="n">
        <v>0</v>
      </c>
      <c r="EF199" s="141" t="n">
        <v>495.4918</v>
      </c>
      <c r="EG199" s="141" t="n">
        <v>1000</v>
      </c>
      <c r="EH199" s="0"/>
      <c r="EI199" s="109" t="n">
        <f aca="false">ROUND(SUM(F199:EG199),5)</f>
        <v>105299.228</v>
      </c>
      <c r="EM199" s="140" t="n">
        <v>0</v>
      </c>
      <c r="EN199" s="140" t="n">
        <v>0</v>
      </c>
      <c r="EO199" s="140" t="n">
        <v>0</v>
      </c>
      <c r="EP199" s="140" t="n">
        <v>0</v>
      </c>
      <c r="EQ199" s="140" t="n">
        <v>0</v>
      </c>
      <c r="ER199" s="140" t="n">
        <v>0</v>
      </c>
      <c r="ES199" s="140" t="n">
        <v>0</v>
      </c>
      <c r="ET199" s="140" t="n">
        <v>0</v>
      </c>
      <c r="EU199" s="140" t="n">
        <v>0</v>
      </c>
      <c r="EV199" s="140" t="n">
        <v>0</v>
      </c>
      <c r="EW199" s="140" t="n">
        <v>0</v>
      </c>
      <c r="EX199" s="140" t="n">
        <v>0</v>
      </c>
      <c r="EY199" s="140" t="n">
        <v>0</v>
      </c>
      <c r="EZ199" s="140" t="n">
        <v>0</v>
      </c>
      <c r="FA199" s="140" t="n">
        <v>0</v>
      </c>
      <c r="FB199" s="140" t="n">
        <v>0</v>
      </c>
      <c r="FC199" s="140" t="n">
        <v>0</v>
      </c>
      <c r="FD199" s="140" t="n">
        <v>0</v>
      </c>
      <c r="FE199" s="140" t="n">
        <v>0</v>
      </c>
      <c r="FF199" s="140" t="n">
        <v>0</v>
      </c>
      <c r="FG199" s="140" t="n">
        <v>0</v>
      </c>
      <c r="FH199" s="140" t="n">
        <v>0</v>
      </c>
      <c r="FI199" s="140" t="n">
        <v>0</v>
      </c>
      <c r="FJ199" s="140" t="n">
        <v>0</v>
      </c>
      <c r="FK199" s="140" t="n">
        <v>0</v>
      </c>
      <c r="FL199" s="140" t="n">
        <v>0</v>
      </c>
      <c r="FM199" s="140" t="n">
        <v>0</v>
      </c>
      <c r="FN199" s="140" t="n">
        <v>0</v>
      </c>
      <c r="FO199" s="140" t="n">
        <v>0</v>
      </c>
      <c r="FP199" s="140" t="n">
        <v>0</v>
      </c>
      <c r="FQ199" s="140" t="n">
        <v>0</v>
      </c>
      <c r="FR199" s="140" t="n">
        <v>0</v>
      </c>
      <c r="FS199" s="140" t="n">
        <v>0</v>
      </c>
      <c r="FT199" s="140" t="n">
        <v>0</v>
      </c>
      <c r="FU199" s="140" t="n">
        <v>0</v>
      </c>
      <c r="FV199" s="140" t="n">
        <v>0</v>
      </c>
      <c r="FW199" s="140" t="n">
        <v>0</v>
      </c>
      <c r="FX199" s="140" t="n">
        <v>0</v>
      </c>
      <c r="FY199" s="140" t="n">
        <v>0</v>
      </c>
      <c r="FZ199" s="140" t="n">
        <v>0</v>
      </c>
      <c r="GA199" s="140" t="n">
        <v>0</v>
      </c>
      <c r="GB199" s="140" t="n">
        <v>0</v>
      </c>
      <c r="GC199" s="140" t="n">
        <v>0</v>
      </c>
      <c r="GD199" s="140" t="n">
        <v>0</v>
      </c>
      <c r="GE199" s="140" t="n">
        <v>0</v>
      </c>
      <c r="GF199" s="140" t="n">
        <v>0</v>
      </c>
      <c r="GG199" s="140" t="n">
        <v>0</v>
      </c>
      <c r="GH199" s="140" t="n">
        <v>0</v>
      </c>
      <c r="GI199" s="140" t="n">
        <v>0</v>
      </c>
      <c r="GJ199" s="140" t="n">
        <v>0</v>
      </c>
      <c r="GK199" s="140" t="n">
        <v>0</v>
      </c>
      <c r="GL199" s="140" t="n">
        <v>0</v>
      </c>
      <c r="GM199" s="140" t="n">
        <v>0</v>
      </c>
      <c r="GN199" s="140" t="n">
        <v>0</v>
      </c>
      <c r="GO199" s="140" t="n">
        <v>0</v>
      </c>
      <c r="GP199" s="140" t="n">
        <v>0</v>
      </c>
      <c r="GQ199" s="140" t="n">
        <v>0</v>
      </c>
      <c r="GR199" s="140" t="n">
        <v>0</v>
      </c>
      <c r="GS199" s="140" t="n">
        <v>0</v>
      </c>
      <c r="GT199" s="140" t="n">
        <v>0</v>
      </c>
      <c r="GU199" s="140" t="n">
        <v>0</v>
      </c>
      <c r="GV199" s="140" t="n">
        <v>0</v>
      </c>
      <c r="GW199" s="140" t="n">
        <v>0</v>
      </c>
      <c r="GX199" s="140" t="n">
        <v>0</v>
      </c>
      <c r="GY199" s="140" t="n">
        <v>0</v>
      </c>
      <c r="GZ199" s="140" t="n">
        <v>0</v>
      </c>
      <c r="HA199" s="140" t="n">
        <v>0</v>
      </c>
      <c r="HB199" s="140" t="n">
        <v>0</v>
      </c>
      <c r="HC199" s="140" t="n">
        <v>0</v>
      </c>
      <c r="HD199" s="140" t="n">
        <v>0</v>
      </c>
      <c r="HE199" s="140" t="n">
        <v>0</v>
      </c>
      <c r="HF199" s="140" t="n">
        <v>0</v>
      </c>
      <c r="HG199" s="140" t="n">
        <v>0</v>
      </c>
      <c r="HH199" s="140" t="n">
        <v>0</v>
      </c>
      <c r="HI199" s="140" t="n">
        <v>0</v>
      </c>
      <c r="HJ199" s="140" t="n">
        <v>0</v>
      </c>
      <c r="HK199" s="140" t="n">
        <v>0</v>
      </c>
      <c r="HL199" s="140" t="n">
        <v>0</v>
      </c>
      <c r="HM199" s="140" t="n">
        <v>0</v>
      </c>
      <c r="HN199" s="140" t="n">
        <v>0</v>
      </c>
      <c r="HO199" s="140" t="n">
        <v>0</v>
      </c>
      <c r="HP199" s="140" t="n">
        <v>0</v>
      </c>
      <c r="HQ199" s="140" t="n">
        <v>0</v>
      </c>
      <c r="HR199" s="140" t="n">
        <v>0</v>
      </c>
      <c r="HS199" s="140" t="n">
        <v>0</v>
      </c>
      <c r="HT199" s="140" t="n">
        <v>0</v>
      </c>
      <c r="HU199" s="140" t="n">
        <v>0</v>
      </c>
      <c r="HV199" s="140" t="n">
        <v>0</v>
      </c>
      <c r="HW199" s="140" t="n">
        <v>0</v>
      </c>
      <c r="HX199" s="140" t="n">
        <v>0</v>
      </c>
      <c r="HY199" s="140" t="n">
        <v>0</v>
      </c>
      <c r="HZ199" s="140" t="n">
        <v>0</v>
      </c>
      <c r="IA199" s="140" t="n">
        <v>0</v>
      </c>
      <c r="IB199" s="140" t="n">
        <v>0</v>
      </c>
      <c r="IC199" s="140" t="n">
        <v>0</v>
      </c>
      <c r="ID199" s="140" t="n">
        <v>0</v>
      </c>
      <c r="IE199" s="140" t="n">
        <v>0</v>
      </c>
      <c r="IF199" s="140" t="n">
        <v>0</v>
      </c>
      <c r="IG199" s="140" t="n">
        <v>0</v>
      </c>
      <c r="IH199" s="140" t="n">
        <v>0</v>
      </c>
      <c r="II199" s="140" t="n">
        <v>0</v>
      </c>
      <c r="IJ199" s="140" t="n">
        <v>0</v>
      </c>
      <c r="IK199" s="140" t="n">
        <v>0</v>
      </c>
      <c r="IL199" s="140" t="n">
        <v>0</v>
      </c>
      <c r="IM199" s="140" t="n">
        <v>0</v>
      </c>
      <c r="IN199" s="140" t="n">
        <v>0</v>
      </c>
      <c r="IO199" s="140" t="n">
        <v>0</v>
      </c>
      <c r="IP199" s="140" t="n">
        <v>0</v>
      </c>
      <c r="IQ199" s="140" t="n">
        <v>0</v>
      </c>
      <c r="IR199" s="140" t="n">
        <v>0</v>
      </c>
      <c r="IS199" s="140" t="n">
        <v>0</v>
      </c>
      <c r="IT199" s="140" t="n">
        <v>0</v>
      </c>
      <c r="IU199" s="140" t="n">
        <v>0</v>
      </c>
      <c r="IV199" s="140" t="n">
        <v>0</v>
      </c>
      <c r="IW199" s="140" t="n">
        <v>0</v>
      </c>
      <c r="IX199" s="140" t="n">
        <v>0</v>
      </c>
      <c r="IY199" s="140" t="n">
        <v>0</v>
      </c>
      <c r="IZ199" s="140" t="n">
        <v>0</v>
      </c>
      <c r="JA199" s="140" t="n">
        <v>0</v>
      </c>
      <c r="JB199" s="140" t="n">
        <v>0</v>
      </c>
      <c r="JC199" s="140" t="n">
        <v>0</v>
      </c>
      <c r="JD199" s="140" t="n">
        <v>0</v>
      </c>
      <c r="JE199" s="140" t="n">
        <v>0</v>
      </c>
      <c r="JF199" s="140" t="n">
        <v>0</v>
      </c>
      <c r="JG199" s="140" t="n">
        <v>0</v>
      </c>
      <c r="JH199" s="140" t="n">
        <v>0</v>
      </c>
      <c r="JI199" s="140" t="n">
        <v>0</v>
      </c>
      <c r="JJ199" s="140" t="n">
        <v>0</v>
      </c>
      <c r="JK199" s="140" t="n">
        <v>0</v>
      </c>
      <c r="JL199" s="140" t="n">
        <v>0</v>
      </c>
      <c r="JM199" s="140" t="n">
        <v>0</v>
      </c>
      <c r="JN199" s="140" t="n">
        <v>0</v>
      </c>
      <c r="JO199" s="140" t="n">
        <v>0</v>
      </c>
      <c r="JP199" s="140" t="n">
        <v>0</v>
      </c>
    </row>
    <row r="200" customFormat="false" ht="14.9" hidden="false" customHeight="false" outlineLevel="0" collapsed="false">
      <c r="A200" s="76"/>
      <c r="B200" s="76"/>
      <c r="C200" s="76"/>
      <c r="D200" s="76"/>
      <c r="E200" s="76" t="s">
        <v>44</v>
      </c>
      <c r="F200" s="141" t="n">
        <v>0</v>
      </c>
      <c r="G200" s="141" t="n">
        <v>0</v>
      </c>
      <c r="H200" s="141" t="n">
        <v>0</v>
      </c>
      <c r="I200" s="141" t="n">
        <v>0</v>
      </c>
      <c r="J200" s="141" t="n">
        <v>0</v>
      </c>
      <c r="K200" s="141" t="n">
        <v>0</v>
      </c>
      <c r="L200" s="141" t="n">
        <v>0</v>
      </c>
      <c r="M200" s="141" t="n">
        <v>0</v>
      </c>
      <c r="N200" s="141" t="n">
        <v>0</v>
      </c>
      <c r="O200" s="141" t="n">
        <v>0</v>
      </c>
      <c r="P200" s="141" t="n">
        <v>0</v>
      </c>
      <c r="Q200" s="141" t="n">
        <v>0</v>
      </c>
      <c r="R200" s="141" t="n">
        <v>0</v>
      </c>
      <c r="S200" s="141" t="n">
        <v>0</v>
      </c>
      <c r="T200" s="141" t="n">
        <v>0</v>
      </c>
      <c r="U200" s="141" t="n">
        <v>0</v>
      </c>
      <c r="V200" s="141"/>
      <c r="W200" s="141" t="n">
        <v>0</v>
      </c>
      <c r="X200" s="141"/>
      <c r="Y200" s="141" t="n">
        <v>0</v>
      </c>
      <c r="Z200" s="141" t="n">
        <v>0</v>
      </c>
      <c r="AA200" s="141" t="n">
        <v>0</v>
      </c>
      <c r="AB200" s="141" t="n">
        <v>0</v>
      </c>
      <c r="AC200" s="141" t="n">
        <v>0</v>
      </c>
      <c r="AD200" s="141" t="n">
        <v>0</v>
      </c>
      <c r="AE200" s="141" t="n">
        <v>0</v>
      </c>
      <c r="AF200" s="141" t="n">
        <v>0</v>
      </c>
      <c r="AG200" s="141" t="n">
        <v>0</v>
      </c>
      <c r="AH200" s="141" t="n">
        <v>0</v>
      </c>
      <c r="AI200" s="141" t="n">
        <v>0</v>
      </c>
      <c r="AJ200" s="141" t="n">
        <v>0</v>
      </c>
      <c r="AK200" s="141" t="n">
        <v>0</v>
      </c>
      <c r="AL200" s="141" t="n">
        <v>0</v>
      </c>
      <c r="AM200" s="141" t="n">
        <v>0</v>
      </c>
      <c r="AN200" s="141" t="n">
        <v>0</v>
      </c>
      <c r="AO200" s="141" t="n">
        <v>0</v>
      </c>
      <c r="AP200" s="141" t="n">
        <v>0</v>
      </c>
      <c r="AQ200" s="141" t="n">
        <v>0</v>
      </c>
      <c r="AR200" s="141" t="n">
        <v>0</v>
      </c>
      <c r="AS200" s="141" t="n">
        <v>0</v>
      </c>
      <c r="AT200" s="141" t="n">
        <v>0</v>
      </c>
      <c r="AU200" s="141" t="n">
        <v>0</v>
      </c>
      <c r="AV200" s="141" t="n">
        <v>0</v>
      </c>
      <c r="AW200" s="141" t="n">
        <v>0</v>
      </c>
      <c r="AX200" s="141" t="n">
        <v>0</v>
      </c>
      <c r="AY200" s="141" t="n">
        <v>0</v>
      </c>
      <c r="AZ200" s="141" t="n">
        <v>0</v>
      </c>
      <c r="BA200" s="141" t="n">
        <v>0</v>
      </c>
      <c r="BB200" s="141" t="n">
        <v>0</v>
      </c>
      <c r="BC200" s="141" t="n">
        <v>0</v>
      </c>
      <c r="BD200" s="141" t="n">
        <v>0</v>
      </c>
      <c r="BE200" s="141" t="n">
        <v>0</v>
      </c>
      <c r="BF200" s="141" t="n">
        <v>0</v>
      </c>
      <c r="BG200" s="141" t="n">
        <v>0</v>
      </c>
      <c r="BH200" s="141" t="n">
        <v>0</v>
      </c>
      <c r="BI200" s="141" t="n">
        <v>0</v>
      </c>
      <c r="BJ200" s="141" t="n">
        <v>0</v>
      </c>
      <c r="BK200" s="141" t="n">
        <v>0</v>
      </c>
      <c r="BL200" s="141" t="n">
        <v>0</v>
      </c>
      <c r="BM200" s="141" t="n">
        <v>0</v>
      </c>
      <c r="BN200" s="141" t="n">
        <v>0</v>
      </c>
      <c r="BO200" s="141" t="n">
        <v>0</v>
      </c>
      <c r="BP200" s="141" t="n">
        <v>0</v>
      </c>
      <c r="BQ200" s="141" t="n">
        <v>0</v>
      </c>
      <c r="BR200" s="141" t="n">
        <v>0</v>
      </c>
      <c r="BS200" s="141" t="n">
        <v>0</v>
      </c>
      <c r="BT200" s="141" t="n">
        <v>0</v>
      </c>
      <c r="BU200" s="141" t="n">
        <v>0</v>
      </c>
      <c r="BV200" s="141" t="n">
        <v>0</v>
      </c>
      <c r="BW200" s="141" t="n">
        <v>0</v>
      </c>
      <c r="BX200" s="141" t="n">
        <v>0</v>
      </c>
      <c r="BY200" s="141" t="n">
        <v>0</v>
      </c>
      <c r="BZ200" s="141" t="n">
        <v>0</v>
      </c>
      <c r="CA200" s="141" t="n">
        <v>0</v>
      </c>
      <c r="CB200" s="141" t="n">
        <v>0</v>
      </c>
      <c r="CC200" s="141" t="n">
        <v>0</v>
      </c>
      <c r="CD200" s="141" t="n">
        <v>0</v>
      </c>
      <c r="CE200" s="141" t="n">
        <v>0</v>
      </c>
      <c r="CF200" s="141" t="n">
        <v>0</v>
      </c>
      <c r="CG200" s="141" t="n">
        <v>0</v>
      </c>
      <c r="CH200" s="141" t="n">
        <v>0</v>
      </c>
      <c r="CI200" s="141" t="n">
        <v>0</v>
      </c>
      <c r="CJ200" s="141" t="n">
        <v>0</v>
      </c>
      <c r="CK200" s="141" t="n">
        <v>0</v>
      </c>
      <c r="CL200" s="141"/>
      <c r="CM200" s="141" t="n">
        <v>0</v>
      </c>
      <c r="CN200" s="141" t="n">
        <v>0</v>
      </c>
      <c r="CO200" s="141" t="n">
        <v>0</v>
      </c>
      <c r="CP200" s="141" t="n">
        <v>0</v>
      </c>
      <c r="CQ200" s="141" t="n">
        <v>0</v>
      </c>
      <c r="CR200" s="141" t="n">
        <v>0</v>
      </c>
      <c r="CS200" s="141" t="n">
        <v>0</v>
      </c>
      <c r="CT200" s="141" t="n">
        <v>0</v>
      </c>
      <c r="CU200" s="141" t="n">
        <v>0</v>
      </c>
      <c r="CV200" s="141" t="n">
        <v>0</v>
      </c>
      <c r="CW200" s="141" t="n">
        <v>0</v>
      </c>
      <c r="CX200" s="141" t="n">
        <v>0</v>
      </c>
      <c r="CY200" s="141" t="n">
        <v>0</v>
      </c>
      <c r="CZ200" s="141" t="n">
        <v>0</v>
      </c>
      <c r="DA200" s="141" t="n">
        <v>0</v>
      </c>
      <c r="DB200" s="141" t="n">
        <v>0</v>
      </c>
      <c r="DC200" s="141" t="n">
        <v>0</v>
      </c>
      <c r="DD200" s="141" t="n">
        <v>0</v>
      </c>
      <c r="DE200" s="141" t="n">
        <v>0</v>
      </c>
      <c r="DF200" s="141" t="n">
        <v>0</v>
      </c>
      <c r="DG200" s="141" t="n">
        <v>0</v>
      </c>
      <c r="DH200" s="141" t="n">
        <v>0</v>
      </c>
      <c r="DI200" s="141" t="n">
        <v>0</v>
      </c>
      <c r="DJ200" s="141" t="n">
        <v>0</v>
      </c>
      <c r="DK200" s="141" t="n">
        <v>0</v>
      </c>
      <c r="DL200" s="141" t="n">
        <v>0</v>
      </c>
      <c r="DM200" s="141" t="n">
        <v>0</v>
      </c>
      <c r="DN200" s="141" t="n">
        <v>0</v>
      </c>
      <c r="DO200" s="141" t="n">
        <v>0</v>
      </c>
      <c r="DP200" s="141"/>
      <c r="DQ200" s="141" t="n">
        <v>0</v>
      </c>
      <c r="DR200" s="141" t="n">
        <v>0</v>
      </c>
      <c r="DS200" s="141" t="n">
        <v>0</v>
      </c>
      <c r="DT200" s="141" t="n">
        <v>0</v>
      </c>
      <c r="DU200" s="141" t="n">
        <v>0</v>
      </c>
      <c r="DV200" s="141" t="n">
        <v>0</v>
      </c>
      <c r="DW200" s="141"/>
      <c r="DX200" s="141" t="n">
        <v>0</v>
      </c>
      <c r="DY200" s="141" t="n">
        <v>0</v>
      </c>
      <c r="DZ200" s="141" t="n">
        <v>0</v>
      </c>
      <c r="EA200" s="141" t="n">
        <v>0</v>
      </c>
      <c r="EB200" s="141" t="n">
        <v>0</v>
      </c>
      <c r="EC200" s="141" t="n">
        <v>0</v>
      </c>
      <c r="ED200" s="141" t="n">
        <v>0</v>
      </c>
      <c r="EE200" s="141" t="n">
        <v>0</v>
      </c>
      <c r="EF200" s="141" t="n">
        <v>0</v>
      </c>
      <c r="EG200" s="141" t="n">
        <v>0</v>
      </c>
      <c r="EH200" s="0"/>
      <c r="EI200" s="109" t="n">
        <f aca="false">ROUND(SUM(F200:EG200),5)</f>
        <v>0</v>
      </c>
      <c r="EM200" s="140" t="n">
        <v>0</v>
      </c>
      <c r="EN200" s="140" t="n">
        <v>0</v>
      </c>
      <c r="EO200" s="140" t="n">
        <v>0</v>
      </c>
      <c r="EP200" s="140" t="n">
        <v>0</v>
      </c>
      <c r="EQ200" s="140" t="n">
        <v>0</v>
      </c>
      <c r="ER200" s="140" t="n">
        <v>0</v>
      </c>
      <c r="ES200" s="140" t="n">
        <v>0</v>
      </c>
      <c r="ET200" s="140" t="n">
        <v>0</v>
      </c>
      <c r="EU200" s="140" t="n">
        <v>0</v>
      </c>
      <c r="EV200" s="140" t="n">
        <v>0</v>
      </c>
      <c r="EW200" s="140" t="n">
        <v>0</v>
      </c>
      <c r="EX200" s="140" t="n">
        <v>0</v>
      </c>
      <c r="EY200" s="140" t="n">
        <v>0</v>
      </c>
      <c r="EZ200" s="140" t="n">
        <v>0</v>
      </c>
      <c r="FA200" s="140" t="n">
        <v>0</v>
      </c>
      <c r="FB200" s="140" t="n">
        <v>0</v>
      </c>
      <c r="FC200" s="140" t="n">
        <v>0</v>
      </c>
      <c r="FD200" s="140" t="n">
        <v>0</v>
      </c>
      <c r="FE200" s="140" t="n">
        <v>0</v>
      </c>
      <c r="FF200" s="140" t="n">
        <v>0</v>
      </c>
      <c r="FG200" s="140" t="n">
        <v>0</v>
      </c>
      <c r="FH200" s="140" t="n">
        <v>0</v>
      </c>
      <c r="FI200" s="140" t="n">
        <v>0</v>
      </c>
      <c r="FJ200" s="140" t="n">
        <v>0</v>
      </c>
      <c r="FK200" s="140" t="n">
        <v>0</v>
      </c>
      <c r="FL200" s="140" t="n">
        <v>0</v>
      </c>
      <c r="FM200" s="140" t="n">
        <v>0</v>
      </c>
      <c r="FN200" s="140" t="n">
        <v>0</v>
      </c>
      <c r="FO200" s="140" t="n">
        <v>0</v>
      </c>
      <c r="FP200" s="140" t="n">
        <v>0</v>
      </c>
      <c r="FQ200" s="140" t="n">
        <v>0</v>
      </c>
      <c r="FR200" s="140" t="n">
        <v>0</v>
      </c>
      <c r="FS200" s="140" t="n">
        <v>0</v>
      </c>
      <c r="FT200" s="140" t="n">
        <v>0</v>
      </c>
      <c r="FU200" s="140" t="n">
        <v>0</v>
      </c>
      <c r="FV200" s="140" t="n">
        <v>0</v>
      </c>
      <c r="FW200" s="140" t="n">
        <v>0</v>
      </c>
      <c r="FX200" s="140" t="n">
        <v>0</v>
      </c>
      <c r="FY200" s="140" t="n">
        <v>0</v>
      </c>
      <c r="FZ200" s="140" t="n">
        <v>0</v>
      </c>
      <c r="GA200" s="140" t="n">
        <v>0</v>
      </c>
      <c r="GB200" s="140" t="n">
        <v>0</v>
      </c>
      <c r="GC200" s="140" t="n">
        <v>0</v>
      </c>
      <c r="GD200" s="140" t="n">
        <v>0</v>
      </c>
      <c r="GE200" s="140" t="n">
        <v>0</v>
      </c>
      <c r="GF200" s="140" t="n">
        <v>0</v>
      </c>
      <c r="GG200" s="140" t="n">
        <v>0</v>
      </c>
      <c r="GH200" s="140" t="n">
        <v>0</v>
      </c>
      <c r="GI200" s="140" t="n">
        <v>0</v>
      </c>
      <c r="GJ200" s="140" t="n">
        <v>0</v>
      </c>
      <c r="GK200" s="140" t="n">
        <v>0</v>
      </c>
      <c r="GL200" s="140" t="n">
        <v>0</v>
      </c>
      <c r="GM200" s="140" t="n">
        <v>0</v>
      </c>
      <c r="GN200" s="140" t="n">
        <v>0</v>
      </c>
      <c r="GO200" s="140" t="n">
        <v>0</v>
      </c>
      <c r="GP200" s="140" t="n">
        <v>0</v>
      </c>
      <c r="GQ200" s="140" t="n">
        <v>0</v>
      </c>
      <c r="GR200" s="140" t="n">
        <v>0</v>
      </c>
      <c r="GS200" s="140" t="n">
        <v>0</v>
      </c>
      <c r="GT200" s="140" t="n">
        <v>0</v>
      </c>
      <c r="GU200" s="140" t="n">
        <v>0</v>
      </c>
      <c r="GV200" s="140" t="n">
        <v>0</v>
      </c>
      <c r="GW200" s="140" t="n">
        <v>0</v>
      </c>
      <c r="GX200" s="140" t="n">
        <v>0</v>
      </c>
      <c r="GY200" s="140" t="n">
        <v>0</v>
      </c>
      <c r="GZ200" s="140" t="n">
        <v>0</v>
      </c>
      <c r="HA200" s="140" t="n">
        <v>0</v>
      </c>
      <c r="HB200" s="140" t="n">
        <v>0</v>
      </c>
      <c r="HC200" s="140" t="n">
        <v>0</v>
      </c>
      <c r="HD200" s="140" t="n">
        <v>0</v>
      </c>
      <c r="HE200" s="140" t="n">
        <v>0</v>
      </c>
      <c r="HF200" s="140" t="n">
        <v>0</v>
      </c>
      <c r="HG200" s="140" t="n">
        <v>0</v>
      </c>
      <c r="HH200" s="140" t="n">
        <v>0</v>
      </c>
      <c r="HI200" s="140" t="n">
        <v>0</v>
      </c>
      <c r="HJ200" s="140" t="n">
        <v>0</v>
      </c>
      <c r="HK200" s="140" t="n">
        <v>0</v>
      </c>
      <c r="HL200" s="140" t="n">
        <v>0</v>
      </c>
      <c r="HM200" s="140" t="n">
        <v>0</v>
      </c>
      <c r="HN200" s="140" t="n">
        <v>0</v>
      </c>
      <c r="HO200" s="140" t="n">
        <v>0</v>
      </c>
      <c r="HP200" s="140" t="n">
        <v>0</v>
      </c>
      <c r="HQ200" s="140" t="n">
        <v>0</v>
      </c>
      <c r="HR200" s="140" t="n">
        <v>0</v>
      </c>
      <c r="HS200" s="140" t="n">
        <v>0</v>
      </c>
      <c r="HT200" s="140" t="n">
        <v>0</v>
      </c>
      <c r="HU200" s="140" t="n">
        <v>0</v>
      </c>
      <c r="HV200" s="140" t="n">
        <v>0</v>
      </c>
      <c r="HW200" s="140" t="n">
        <v>0</v>
      </c>
      <c r="HX200" s="140" t="n">
        <v>0</v>
      </c>
      <c r="HY200" s="140" t="n">
        <v>0</v>
      </c>
      <c r="HZ200" s="140" t="n">
        <v>0</v>
      </c>
      <c r="IA200" s="140" t="n">
        <v>0</v>
      </c>
      <c r="IB200" s="140" t="n">
        <v>0</v>
      </c>
      <c r="IC200" s="140" t="n">
        <v>0</v>
      </c>
      <c r="ID200" s="140" t="n">
        <v>0</v>
      </c>
      <c r="IE200" s="140" t="n">
        <v>0</v>
      </c>
      <c r="IF200" s="140" t="n">
        <v>0</v>
      </c>
      <c r="IG200" s="140" t="n">
        <v>0</v>
      </c>
      <c r="IH200" s="140" t="n">
        <v>0</v>
      </c>
      <c r="II200" s="140" t="n">
        <v>0</v>
      </c>
      <c r="IJ200" s="140" t="n">
        <v>0</v>
      </c>
      <c r="IK200" s="140" t="n">
        <v>0</v>
      </c>
      <c r="IL200" s="140" t="n">
        <v>0</v>
      </c>
      <c r="IM200" s="140" t="n">
        <v>0</v>
      </c>
      <c r="IN200" s="140" t="n">
        <v>0</v>
      </c>
      <c r="IO200" s="140" t="n">
        <v>0</v>
      </c>
      <c r="IP200" s="140" t="n">
        <v>0</v>
      </c>
      <c r="IQ200" s="140" t="n">
        <v>0</v>
      </c>
      <c r="IR200" s="140" t="n">
        <v>0</v>
      </c>
      <c r="IS200" s="140" t="n">
        <v>0</v>
      </c>
      <c r="IT200" s="140" t="n">
        <v>0</v>
      </c>
      <c r="IU200" s="140" t="n">
        <v>0</v>
      </c>
      <c r="IV200" s="140" t="n">
        <v>0</v>
      </c>
      <c r="IW200" s="140" t="n">
        <v>0</v>
      </c>
      <c r="IX200" s="140" t="n">
        <v>0</v>
      </c>
      <c r="IY200" s="140" t="n">
        <v>0</v>
      </c>
      <c r="IZ200" s="140" t="n">
        <v>0</v>
      </c>
      <c r="JA200" s="140" t="n">
        <v>0</v>
      </c>
      <c r="JB200" s="140" t="n">
        <v>0</v>
      </c>
      <c r="JC200" s="140" t="n">
        <v>0</v>
      </c>
      <c r="JD200" s="140" t="n">
        <v>0</v>
      </c>
      <c r="JE200" s="140" t="n">
        <v>0</v>
      </c>
      <c r="JF200" s="140" t="n">
        <v>0</v>
      </c>
      <c r="JG200" s="140" t="n">
        <v>0</v>
      </c>
      <c r="JH200" s="140" t="n">
        <v>0</v>
      </c>
      <c r="JI200" s="140" t="n">
        <v>0</v>
      </c>
      <c r="JJ200" s="140" t="n">
        <v>0</v>
      </c>
      <c r="JK200" s="140" t="n">
        <v>0</v>
      </c>
      <c r="JL200" s="140" t="n">
        <v>0</v>
      </c>
      <c r="JM200" s="140" t="n">
        <v>0</v>
      </c>
      <c r="JN200" s="140" t="n">
        <v>0</v>
      </c>
      <c r="JO200" s="140" t="n">
        <v>0</v>
      </c>
      <c r="JP200" s="140" t="n">
        <v>0</v>
      </c>
    </row>
    <row r="201" customFormat="false" ht="14.9" hidden="false" customHeight="false" outlineLevel="0" collapsed="false">
      <c r="A201" s="76"/>
      <c r="B201" s="76"/>
      <c r="C201" s="76"/>
      <c r="D201" s="76"/>
      <c r="E201" s="76" t="s">
        <v>226</v>
      </c>
      <c r="F201" s="143" t="n">
        <v>0</v>
      </c>
      <c r="G201" s="143" t="n">
        <v>1185.2622</v>
      </c>
      <c r="H201" s="143" t="n">
        <v>3720.9677</v>
      </c>
      <c r="I201" s="143" t="n">
        <v>0</v>
      </c>
      <c r="J201" s="143" t="n">
        <v>6046.4502</v>
      </c>
      <c r="K201" s="143" t="n">
        <v>3116.3989</v>
      </c>
      <c r="L201" s="143" t="n">
        <v>0</v>
      </c>
      <c r="M201" s="143" t="n">
        <v>0</v>
      </c>
      <c r="N201" s="143" t="n">
        <v>5742.0131</v>
      </c>
      <c r="O201" s="143" t="n">
        <v>2472</v>
      </c>
      <c r="P201" s="143" t="n">
        <v>0</v>
      </c>
      <c r="Q201" s="143" t="n">
        <v>1085.06</v>
      </c>
      <c r="R201" s="143" t="n">
        <v>0</v>
      </c>
      <c r="S201" s="143" t="n">
        <v>0</v>
      </c>
      <c r="T201" s="143" t="n">
        <v>0</v>
      </c>
      <c r="U201" s="143" t="n">
        <v>3944.3953</v>
      </c>
      <c r="V201" s="143"/>
      <c r="W201" s="143" t="n">
        <v>11499.0848</v>
      </c>
      <c r="X201" s="143"/>
      <c r="Y201" s="143" t="n">
        <v>0</v>
      </c>
      <c r="Z201" s="143" t="n">
        <v>0</v>
      </c>
      <c r="AA201" s="143" t="n">
        <v>2643.1139</v>
      </c>
      <c r="AB201" s="143" t="n">
        <v>0</v>
      </c>
      <c r="AC201" s="143" t="n">
        <v>0</v>
      </c>
      <c r="AD201" s="143" t="n">
        <v>2636.5425</v>
      </c>
      <c r="AE201" s="143" t="n">
        <v>0</v>
      </c>
      <c r="AF201" s="143" t="n">
        <v>0</v>
      </c>
      <c r="AG201" s="143" t="n">
        <v>537.7218</v>
      </c>
      <c r="AH201" s="143" t="n">
        <v>0</v>
      </c>
      <c r="AI201" s="143" t="n">
        <v>0</v>
      </c>
      <c r="AJ201" s="143" t="n">
        <v>0</v>
      </c>
      <c r="AK201" s="143" t="n">
        <v>0</v>
      </c>
      <c r="AL201" s="143" t="n">
        <v>0</v>
      </c>
      <c r="AM201" s="143" t="n">
        <v>0</v>
      </c>
      <c r="AN201" s="143" t="n">
        <v>0</v>
      </c>
      <c r="AO201" s="143" t="n">
        <v>0</v>
      </c>
      <c r="AP201" s="143" t="n">
        <v>2383.8423</v>
      </c>
      <c r="AQ201" s="143" t="n">
        <v>0</v>
      </c>
      <c r="AR201" s="143" t="n">
        <v>0</v>
      </c>
      <c r="AS201" s="143" t="n">
        <v>0</v>
      </c>
      <c r="AT201" s="143" t="n">
        <v>0</v>
      </c>
      <c r="AU201" s="143" t="n">
        <v>0</v>
      </c>
      <c r="AV201" s="143" t="n">
        <v>987.77</v>
      </c>
      <c r="AW201" s="143" t="n">
        <v>0</v>
      </c>
      <c r="AX201" s="143" t="n">
        <v>0</v>
      </c>
      <c r="AY201" s="143" t="n">
        <v>0</v>
      </c>
      <c r="AZ201" s="143" t="n">
        <v>0</v>
      </c>
      <c r="BA201" s="143" t="n">
        <v>0</v>
      </c>
      <c r="BB201" s="143" t="n">
        <v>13312.4719</v>
      </c>
      <c r="BC201" s="143" t="n">
        <v>0</v>
      </c>
      <c r="BD201" s="143" t="n">
        <v>0</v>
      </c>
      <c r="BE201" s="143" t="n">
        <v>0</v>
      </c>
      <c r="BF201" s="143" t="n">
        <v>6492.5226</v>
      </c>
      <c r="BG201" s="143" t="n">
        <v>4232.0228</v>
      </c>
      <c r="BH201" s="143" t="n">
        <v>0</v>
      </c>
      <c r="BI201" s="143" t="n">
        <v>0</v>
      </c>
      <c r="BJ201" s="143" t="n">
        <v>0</v>
      </c>
      <c r="BK201" s="143" t="n">
        <v>0</v>
      </c>
      <c r="BL201" s="143" t="n">
        <v>0</v>
      </c>
      <c r="BM201" s="143" t="n">
        <v>0</v>
      </c>
      <c r="BN201" s="143" t="n">
        <v>9416.9089</v>
      </c>
      <c r="BO201" s="143" t="n">
        <v>314.9431</v>
      </c>
      <c r="BP201" s="143" t="n">
        <v>1254.8696</v>
      </c>
      <c r="BQ201" s="143" t="n">
        <v>0</v>
      </c>
      <c r="BR201" s="143" t="n">
        <v>0</v>
      </c>
      <c r="BS201" s="143" t="n">
        <v>0</v>
      </c>
      <c r="BT201" s="143" t="n">
        <v>1184.6442</v>
      </c>
      <c r="BU201" s="143" t="n">
        <v>0</v>
      </c>
      <c r="BV201" s="143" t="n">
        <v>0</v>
      </c>
      <c r="BW201" s="143" t="n">
        <v>330.0944</v>
      </c>
      <c r="BX201" s="143" t="n">
        <v>0</v>
      </c>
      <c r="BY201" s="143" t="n">
        <v>0</v>
      </c>
      <c r="BZ201" s="143" t="n">
        <v>0</v>
      </c>
      <c r="CA201" s="143" t="n">
        <v>13069.4537</v>
      </c>
      <c r="CB201" s="143" t="n">
        <v>0</v>
      </c>
      <c r="CC201" s="143" t="n">
        <v>0</v>
      </c>
      <c r="CD201" s="143" t="n">
        <v>0</v>
      </c>
      <c r="CE201" s="143" t="n">
        <v>1952.777</v>
      </c>
      <c r="CF201" s="143" t="n">
        <v>0</v>
      </c>
      <c r="CG201" s="143" t="n">
        <v>1846.9548</v>
      </c>
      <c r="CH201" s="143" t="n">
        <v>0</v>
      </c>
      <c r="CI201" s="143" t="n">
        <v>5482.1338</v>
      </c>
      <c r="CJ201" s="143" t="n">
        <v>5028.8308</v>
      </c>
      <c r="CK201" s="143" t="n">
        <v>8858.618</v>
      </c>
      <c r="CL201" s="143"/>
      <c r="CM201" s="143" t="n">
        <v>0</v>
      </c>
      <c r="CN201" s="143" t="n">
        <v>0</v>
      </c>
      <c r="CO201" s="143" t="n">
        <v>0</v>
      </c>
      <c r="CP201" s="143" t="n">
        <v>454.127</v>
      </c>
      <c r="CQ201" s="143" t="n">
        <v>0</v>
      </c>
      <c r="CR201" s="143" t="n">
        <v>0</v>
      </c>
      <c r="CS201" s="143" t="n">
        <v>6465.5675</v>
      </c>
      <c r="CT201" s="143" t="n">
        <v>0</v>
      </c>
      <c r="CU201" s="143" t="n">
        <v>6124.0401</v>
      </c>
      <c r="CV201" s="143" t="n">
        <v>0</v>
      </c>
      <c r="CW201" s="143" t="n">
        <v>0</v>
      </c>
      <c r="CX201" s="143" t="n">
        <v>0</v>
      </c>
      <c r="CY201" s="143" t="n">
        <v>0</v>
      </c>
      <c r="CZ201" s="143" t="n">
        <v>0</v>
      </c>
      <c r="DA201" s="143" t="n">
        <v>4144.9981</v>
      </c>
      <c r="DB201" s="143" t="n">
        <v>0</v>
      </c>
      <c r="DC201" s="143" t="n">
        <v>1066.3899</v>
      </c>
      <c r="DD201" s="143" t="n">
        <v>0</v>
      </c>
      <c r="DE201" s="143" t="n">
        <v>0</v>
      </c>
      <c r="DF201" s="143" t="n">
        <v>0</v>
      </c>
      <c r="DG201" s="143" t="n">
        <v>1230.541</v>
      </c>
      <c r="DH201" s="143" t="n">
        <v>0</v>
      </c>
      <c r="DI201" s="143" t="n">
        <v>0</v>
      </c>
      <c r="DJ201" s="143" t="n">
        <v>0</v>
      </c>
      <c r="DK201" s="143" t="n">
        <v>0</v>
      </c>
      <c r="DL201" s="143" t="n">
        <v>1776.6985</v>
      </c>
      <c r="DM201" s="143" t="n">
        <v>0</v>
      </c>
      <c r="DN201" s="143" t="n">
        <v>0</v>
      </c>
      <c r="DO201" s="143" t="n">
        <v>750</v>
      </c>
      <c r="DP201" s="143"/>
      <c r="DQ201" s="143" t="n">
        <v>0</v>
      </c>
      <c r="DR201" s="143" t="n">
        <v>0</v>
      </c>
      <c r="DS201" s="143" t="n">
        <v>0</v>
      </c>
      <c r="DT201" s="143" t="n">
        <v>0</v>
      </c>
      <c r="DU201" s="143" t="n">
        <v>0</v>
      </c>
      <c r="DV201" s="143" t="n">
        <v>0</v>
      </c>
      <c r="DW201" s="143"/>
      <c r="DX201" s="143" t="n">
        <v>18270.7271</v>
      </c>
      <c r="DY201" s="143" t="n">
        <v>0</v>
      </c>
      <c r="DZ201" s="143" t="n">
        <v>0</v>
      </c>
      <c r="EA201" s="143" t="n">
        <v>8463.9426</v>
      </c>
      <c r="EB201" s="143" t="n">
        <v>10225.2426</v>
      </c>
      <c r="EC201" s="143" t="n">
        <v>0</v>
      </c>
      <c r="ED201" s="143" t="n">
        <v>2888.6762</v>
      </c>
      <c r="EE201" s="143" t="n">
        <v>0</v>
      </c>
      <c r="EF201" s="143" t="n">
        <v>2291.3071</v>
      </c>
      <c r="EG201" s="143" t="n">
        <v>1000</v>
      </c>
      <c r="EH201" s="0"/>
      <c r="EI201" s="109" t="n">
        <f aca="false">ROUND(SUM(F201:EG201),5)</f>
        <v>185930.126</v>
      </c>
      <c r="EM201" s="140" t="n">
        <v>0</v>
      </c>
      <c r="EN201" s="140" t="n">
        <v>0</v>
      </c>
      <c r="EO201" s="140" t="n">
        <v>0</v>
      </c>
      <c r="EP201" s="140" t="n">
        <v>0</v>
      </c>
      <c r="EQ201" s="140" t="n">
        <v>0</v>
      </c>
      <c r="ER201" s="140" t="n">
        <v>0</v>
      </c>
      <c r="ES201" s="140" t="n">
        <v>0</v>
      </c>
      <c r="ET201" s="140" t="n">
        <v>0</v>
      </c>
      <c r="EU201" s="140" t="n">
        <v>0</v>
      </c>
      <c r="EV201" s="140" t="n">
        <v>0</v>
      </c>
      <c r="EW201" s="140" t="n">
        <v>0</v>
      </c>
      <c r="EX201" s="140" t="n">
        <v>0</v>
      </c>
      <c r="EY201" s="140" t="n">
        <v>0</v>
      </c>
      <c r="EZ201" s="140" t="n">
        <v>0</v>
      </c>
      <c r="FA201" s="140" t="n">
        <v>0</v>
      </c>
      <c r="FB201" s="140" t="n">
        <v>0</v>
      </c>
      <c r="FC201" s="140" t="n">
        <v>0</v>
      </c>
      <c r="FD201" s="140" t="n">
        <v>0</v>
      </c>
      <c r="FE201" s="140" t="n">
        <v>0</v>
      </c>
      <c r="FF201" s="140" t="n">
        <v>0</v>
      </c>
      <c r="FG201" s="140" t="n">
        <v>0</v>
      </c>
      <c r="FH201" s="140" t="n">
        <v>0</v>
      </c>
      <c r="FI201" s="140" t="n">
        <v>0</v>
      </c>
      <c r="FJ201" s="140" t="n">
        <v>0</v>
      </c>
      <c r="FK201" s="140" t="n">
        <v>0</v>
      </c>
      <c r="FL201" s="140" t="n">
        <v>0</v>
      </c>
      <c r="FM201" s="140" t="n">
        <v>0</v>
      </c>
      <c r="FN201" s="140" t="n">
        <v>0</v>
      </c>
      <c r="FO201" s="140" t="n">
        <v>0</v>
      </c>
      <c r="FP201" s="140" t="n">
        <v>0</v>
      </c>
      <c r="FQ201" s="140" t="n">
        <v>0</v>
      </c>
      <c r="FR201" s="140" t="n">
        <v>0</v>
      </c>
      <c r="FS201" s="140" t="n">
        <v>0</v>
      </c>
      <c r="FT201" s="140" t="n">
        <v>0</v>
      </c>
      <c r="FU201" s="140" t="n">
        <v>0</v>
      </c>
      <c r="FV201" s="140" t="n">
        <v>0</v>
      </c>
      <c r="FW201" s="140" t="n">
        <v>0</v>
      </c>
      <c r="FX201" s="140" t="n">
        <v>0</v>
      </c>
      <c r="FY201" s="140" t="n">
        <v>0</v>
      </c>
      <c r="FZ201" s="140" t="n">
        <v>0</v>
      </c>
      <c r="GA201" s="140" t="n">
        <v>0</v>
      </c>
      <c r="GB201" s="140" t="n">
        <v>0</v>
      </c>
      <c r="GC201" s="140" t="n">
        <v>0</v>
      </c>
      <c r="GD201" s="140" t="n">
        <v>0</v>
      </c>
      <c r="GE201" s="140" t="n">
        <v>0</v>
      </c>
      <c r="GF201" s="140" t="n">
        <v>0</v>
      </c>
      <c r="GG201" s="140" t="n">
        <v>0</v>
      </c>
      <c r="GH201" s="140" t="n">
        <v>0</v>
      </c>
      <c r="GI201" s="140" t="n">
        <v>0</v>
      </c>
      <c r="GJ201" s="140" t="n">
        <v>0</v>
      </c>
      <c r="GK201" s="140" t="n">
        <v>0</v>
      </c>
      <c r="GL201" s="140" t="n">
        <v>0</v>
      </c>
      <c r="GM201" s="140" t="n">
        <v>0</v>
      </c>
      <c r="GN201" s="140" t="n">
        <v>0</v>
      </c>
      <c r="GO201" s="140" t="n">
        <v>0</v>
      </c>
      <c r="GP201" s="140" t="n">
        <v>0</v>
      </c>
      <c r="GQ201" s="140" t="n">
        <v>0</v>
      </c>
      <c r="GR201" s="140" t="n">
        <v>0</v>
      </c>
      <c r="GS201" s="140" t="n">
        <v>0</v>
      </c>
      <c r="GT201" s="140" t="n">
        <v>0</v>
      </c>
      <c r="GU201" s="140" t="n">
        <v>0</v>
      </c>
      <c r="GV201" s="140" t="n">
        <v>0</v>
      </c>
      <c r="GW201" s="140" t="n">
        <v>0</v>
      </c>
      <c r="GX201" s="140" t="n">
        <v>0</v>
      </c>
      <c r="GY201" s="140" t="n">
        <v>0</v>
      </c>
      <c r="GZ201" s="140" t="n">
        <v>0</v>
      </c>
      <c r="HA201" s="140" t="n">
        <v>0</v>
      </c>
      <c r="HB201" s="140" t="n">
        <v>0</v>
      </c>
      <c r="HC201" s="140" t="n">
        <v>0</v>
      </c>
      <c r="HD201" s="140" t="n">
        <v>0</v>
      </c>
      <c r="HE201" s="140" t="n">
        <v>0</v>
      </c>
      <c r="HF201" s="140" t="n">
        <v>0</v>
      </c>
      <c r="HG201" s="140" t="n">
        <v>0</v>
      </c>
      <c r="HH201" s="140" t="n">
        <v>0</v>
      </c>
      <c r="HI201" s="140" t="n">
        <v>0</v>
      </c>
      <c r="HJ201" s="140" t="n">
        <v>0</v>
      </c>
      <c r="HK201" s="140" t="n">
        <v>0</v>
      </c>
      <c r="HL201" s="140" t="n">
        <v>0</v>
      </c>
      <c r="HM201" s="140" t="n">
        <v>0</v>
      </c>
      <c r="HN201" s="140" t="n">
        <v>0</v>
      </c>
      <c r="HO201" s="140" t="n">
        <v>0</v>
      </c>
      <c r="HP201" s="140" t="n">
        <v>0</v>
      </c>
      <c r="HQ201" s="140" t="n">
        <v>0</v>
      </c>
      <c r="HR201" s="140" t="n">
        <v>0</v>
      </c>
      <c r="HS201" s="140" t="n">
        <v>0</v>
      </c>
      <c r="HT201" s="140" t="n">
        <v>0</v>
      </c>
      <c r="HU201" s="140" t="n">
        <v>0</v>
      </c>
      <c r="HV201" s="140" t="n">
        <v>0</v>
      </c>
      <c r="HW201" s="140" t="n">
        <v>0</v>
      </c>
      <c r="HX201" s="140" t="n">
        <v>0</v>
      </c>
      <c r="HY201" s="140" t="n">
        <v>0</v>
      </c>
      <c r="HZ201" s="140" t="n">
        <v>0</v>
      </c>
      <c r="IA201" s="140" t="n">
        <v>0</v>
      </c>
      <c r="IB201" s="140" t="n">
        <v>0</v>
      </c>
      <c r="IC201" s="140" t="n">
        <v>0</v>
      </c>
      <c r="ID201" s="140" t="n">
        <v>0</v>
      </c>
      <c r="IE201" s="140" t="n">
        <v>0</v>
      </c>
      <c r="IF201" s="140" t="n">
        <v>0</v>
      </c>
      <c r="IG201" s="140" t="n">
        <v>0</v>
      </c>
      <c r="IH201" s="140" t="n">
        <v>0</v>
      </c>
      <c r="II201" s="140" t="n">
        <v>0</v>
      </c>
      <c r="IJ201" s="140" t="n">
        <v>0</v>
      </c>
      <c r="IK201" s="140" t="n">
        <v>0</v>
      </c>
      <c r="IL201" s="140" t="n">
        <v>0</v>
      </c>
      <c r="IM201" s="140" t="n">
        <v>0</v>
      </c>
      <c r="IN201" s="140" t="n">
        <v>0</v>
      </c>
      <c r="IO201" s="140" t="n">
        <v>0</v>
      </c>
      <c r="IP201" s="140" t="n">
        <v>0</v>
      </c>
      <c r="IQ201" s="140" t="n">
        <v>0</v>
      </c>
      <c r="IR201" s="140" t="n">
        <v>0</v>
      </c>
      <c r="IS201" s="140" t="n">
        <v>0</v>
      </c>
      <c r="IT201" s="140" t="n">
        <v>0</v>
      </c>
      <c r="IU201" s="140" t="n">
        <v>0</v>
      </c>
      <c r="IV201" s="140" t="n">
        <v>0</v>
      </c>
      <c r="IW201" s="140" t="n">
        <v>0</v>
      </c>
      <c r="IX201" s="140" t="n">
        <v>0</v>
      </c>
      <c r="IY201" s="140" t="n">
        <v>0</v>
      </c>
      <c r="IZ201" s="140" t="n">
        <v>0</v>
      </c>
      <c r="JA201" s="140" t="n">
        <v>0</v>
      </c>
      <c r="JB201" s="140" t="n">
        <v>0</v>
      </c>
      <c r="JC201" s="140" t="n">
        <v>0</v>
      </c>
      <c r="JD201" s="140" t="n">
        <v>0</v>
      </c>
      <c r="JE201" s="140" t="n">
        <v>0</v>
      </c>
      <c r="JF201" s="140" t="n">
        <v>0</v>
      </c>
      <c r="JG201" s="140" t="n">
        <v>0</v>
      </c>
      <c r="JH201" s="140" t="n">
        <v>0</v>
      </c>
      <c r="JI201" s="140" t="n">
        <v>0</v>
      </c>
      <c r="JJ201" s="140" t="n">
        <v>0</v>
      </c>
      <c r="JK201" s="140" t="n">
        <v>0</v>
      </c>
      <c r="JL201" s="140" t="n">
        <v>0</v>
      </c>
      <c r="JM201" s="140" t="n">
        <v>0</v>
      </c>
      <c r="JN201" s="140" t="n">
        <v>0</v>
      </c>
      <c r="JO201" s="140" t="n">
        <v>0</v>
      </c>
      <c r="JP201" s="140" t="n">
        <v>0</v>
      </c>
    </row>
    <row r="202" customFormat="false" ht="14.9" hidden="false" customHeight="false" outlineLevel="0" collapsed="false">
      <c r="A202" s="76"/>
      <c r="B202" s="76"/>
      <c r="C202" s="76"/>
      <c r="D202" s="76"/>
      <c r="E202" s="76" t="s">
        <v>227</v>
      </c>
      <c r="F202" s="143" t="n">
        <v>0</v>
      </c>
      <c r="G202" s="143" t="n">
        <v>0</v>
      </c>
      <c r="H202" s="143" t="n">
        <v>0</v>
      </c>
      <c r="I202" s="143" t="n">
        <v>0</v>
      </c>
      <c r="J202" s="143" t="n">
        <v>0</v>
      </c>
      <c r="K202" s="143" t="n">
        <v>0</v>
      </c>
      <c r="L202" s="143" t="n">
        <v>0</v>
      </c>
      <c r="M202" s="143" t="n">
        <v>0</v>
      </c>
      <c r="N202" s="143" t="n">
        <v>0</v>
      </c>
      <c r="O202" s="143" t="n">
        <v>0</v>
      </c>
      <c r="P202" s="143" t="n">
        <v>0</v>
      </c>
      <c r="Q202" s="143" t="n">
        <v>0</v>
      </c>
      <c r="R202" s="143" t="n">
        <v>0</v>
      </c>
      <c r="S202" s="143" t="n">
        <v>0</v>
      </c>
      <c r="T202" s="143" t="n">
        <v>0</v>
      </c>
      <c r="U202" s="143" t="n">
        <v>0</v>
      </c>
      <c r="V202" s="143" t="n">
        <v>0</v>
      </c>
      <c r="W202" s="143" t="n">
        <v>0</v>
      </c>
      <c r="X202" s="143" t="n">
        <v>0</v>
      </c>
      <c r="Y202" s="143" t="n">
        <v>0</v>
      </c>
      <c r="Z202" s="143" t="n">
        <v>0</v>
      </c>
      <c r="AA202" s="143" t="n">
        <v>0</v>
      </c>
      <c r="AB202" s="143" t="n">
        <v>0</v>
      </c>
      <c r="AC202" s="143" t="n">
        <v>0</v>
      </c>
      <c r="AD202" s="143" t="n">
        <v>0</v>
      </c>
      <c r="AE202" s="143" t="n">
        <v>0</v>
      </c>
      <c r="AF202" s="143" t="n">
        <v>0</v>
      </c>
      <c r="AG202" s="143" t="n">
        <v>0</v>
      </c>
      <c r="AH202" s="143" t="n">
        <v>0</v>
      </c>
      <c r="AI202" s="143" t="n">
        <v>0</v>
      </c>
      <c r="AJ202" s="143" t="n">
        <v>0</v>
      </c>
      <c r="AK202" s="143" t="n">
        <v>0</v>
      </c>
      <c r="AL202" s="143" t="n">
        <v>0</v>
      </c>
      <c r="AM202" s="143" t="n">
        <v>0</v>
      </c>
      <c r="AN202" s="143" t="n">
        <v>0</v>
      </c>
      <c r="AO202" s="143" t="n">
        <v>0</v>
      </c>
      <c r="AP202" s="143" t="n">
        <v>0</v>
      </c>
      <c r="AQ202" s="143" t="n">
        <v>0</v>
      </c>
      <c r="AR202" s="143" t="n">
        <v>0</v>
      </c>
      <c r="AS202" s="143" t="n">
        <v>0</v>
      </c>
      <c r="AT202" s="143" t="n">
        <v>0</v>
      </c>
      <c r="AU202" s="143" t="n">
        <v>0</v>
      </c>
      <c r="AV202" s="143" t="n">
        <v>0</v>
      </c>
      <c r="AW202" s="143" t="n">
        <v>0</v>
      </c>
      <c r="AX202" s="143" t="n">
        <v>0</v>
      </c>
      <c r="AY202" s="143" t="n">
        <v>0</v>
      </c>
      <c r="AZ202" s="143" t="n">
        <v>0</v>
      </c>
      <c r="BA202" s="143" t="n">
        <v>0</v>
      </c>
      <c r="BB202" s="143" t="n">
        <v>0</v>
      </c>
      <c r="BC202" s="143" t="n">
        <v>0</v>
      </c>
      <c r="BD202" s="143" t="n">
        <v>0</v>
      </c>
      <c r="BE202" s="143" t="n">
        <v>0</v>
      </c>
      <c r="BF202" s="143" t="n">
        <v>0</v>
      </c>
      <c r="BG202" s="143" t="n">
        <v>0</v>
      </c>
      <c r="BH202" s="143" t="n">
        <v>0</v>
      </c>
      <c r="BI202" s="143" t="n">
        <v>0</v>
      </c>
      <c r="BJ202" s="143" t="n">
        <v>0</v>
      </c>
      <c r="BK202" s="143" t="n">
        <v>0</v>
      </c>
      <c r="BL202" s="143" t="n">
        <v>0</v>
      </c>
      <c r="BM202" s="143" t="n">
        <v>0</v>
      </c>
      <c r="BN202" s="143" t="n">
        <v>0</v>
      </c>
      <c r="BO202" s="143" t="n">
        <v>0</v>
      </c>
      <c r="BP202" s="143" t="n">
        <v>0</v>
      </c>
      <c r="BQ202" s="143" t="n">
        <v>0</v>
      </c>
      <c r="BR202" s="143" t="n">
        <v>0</v>
      </c>
      <c r="BS202" s="143" t="n">
        <v>0</v>
      </c>
      <c r="BT202" s="143" t="n">
        <v>0</v>
      </c>
      <c r="BU202" s="143" t="n">
        <v>0</v>
      </c>
      <c r="BV202" s="143" t="n">
        <v>0</v>
      </c>
      <c r="BW202" s="143" t="n">
        <v>0</v>
      </c>
      <c r="BX202" s="143" t="n">
        <v>0</v>
      </c>
      <c r="BY202" s="143" t="n">
        <v>0</v>
      </c>
      <c r="BZ202" s="143" t="n">
        <v>0</v>
      </c>
      <c r="CA202" s="143" t="n">
        <v>0</v>
      </c>
      <c r="CB202" s="143" t="n">
        <v>0</v>
      </c>
      <c r="CC202" s="143" t="n">
        <v>0</v>
      </c>
      <c r="CD202" s="143" t="n">
        <v>0</v>
      </c>
      <c r="CE202" s="143" t="n">
        <v>0</v>
      </c>
      <c r="CF202" s="143" t="n">
        <v>0</v>
      </c>
      <c r="CG202" s="143" t="n">
        <v>0</v>
      </c>
      <c r="CH202" s="143" t="n">
        <v>0</v>
      </c>
      <c r="CI202" s="143" t="n">
        <v>0</v>
      </c>
      <c r="CJ202" s="143" t="n">
        <v>0</v>
      </c>
      <c r="CK202" s="143" t="n">
        <v>0</v>
      </c>
      <c r="CL202" s="143" t="n">
        <v>0</v>
      </c>
      <c r="CM202" s="143" t="n">
        <v>0</v>
      </c>
      <c r="CN202" s="143" t="n">
        <v>0</v>
      </c>
      <c r="CO202" s="143" t="n">
        <v>0</v>
      </c>
      <c r="CP202" s="143" t="n">
        <v>0</v>
      </c>
      <c r="CQ202" s="143" t="n">
        <v>0</v>
      </c>
      <c r="CR202" s="143" t="n">
        <v>0</v>
      </c>
      <c r="CS202" s="143" t="n">
        <v>0</v>
      </c>
      <c r="CT202" s="143" t="n">
        <v>0</v>
      </c>
      <c r="CU202" s="143" t="n">
        <v>0</v>
      </c>
      <c r="CV202" s="143" t="n">
        <v>0</v>
      </c>
      <c r="CW202" s="143" t="n">
        <v>0</v>
      </c>
      <c r="CX202" s="143" t="n">
        <v>0</v>
      </c>
      <c r="CY202" s="143" t="n">
        <v>0</v>
      </c>
      <c r="CZ202" s="143" t="n">
        <v>0</v>
      </c>
      <c r="DA202" s="143" t="n">
        <v>0</v>
      </c>
      <c r="DB202" s="143" t="n">
        <v>0</v>
      </c>
      <c r="DC202" s="143" t="n">
        <v>0</v>
      </c>
      <c r="DD202" s="143" t="n">
        <v>0</v>
      </c>
      <c r="DE202" s="143" t="n">
        <v>0</v>
      </c>
      <c r="DF202" s="143" t="n">
        <v>0</v>
      </c>
      <c r="DG202" s="143" t="n">
        <v>0</v>
      </c>
      <c r="DH202" s="143" t="n">
        <v>0</v>
      </c>
      <c r="DI202" s="143" t="n">
        <v>0</v>
      </c>
      <c r="DJ202" s="143" t="n">
        <v>0</v>
      </c>
      <c r="DK202" s="143" t="n">
        <v>0</v>
      </c>
      <c r="DL202" s="143" t="n">
        <v>0</v>
      </c>
      <c r="DM202" s="143" t="n">
        <v>0</v>
      </c>
      <c r="DN202" s="143" t="n">
        <v>0</v>
      </c>
      <c r="DO202" s="143" t="n">
        <v>0</v>
      </c>
      <c r="DP202" s="143" t="n">
        <v>0</v>
      </c>
      <c r="DQ202" s="143" t="n">
        <v>0</v>
      </c>
      <c r="DR202" s="143" t="n">
        <v>0</v>
      </c>
      <c r="DS202" s="143" t="n">
        <v>0</v>
      </c>
      <c r="DT202" s="143" t="n">
        <v>0</v>
      </c>
      <c r="DU202" s="143" t="n">
        <v>0</v>
      </c>
      <c r="DV202" s="143" t="n">
        <v>0</v>
      </c>
      <c r="DW202" s="143" t="n">
        <v>0</v>
      </c>
      <c r="DX202" s="143" t="n">
        <v>0</v>
      </c>
      <c r="DY202" s="143" t="n">
        <v>0</v>
      </c>
      <c r="DZ202" s="143" t="n">
        <v>0</v>
      </c>
      <c r="EA202" s="143" t="n">
        <v>0</v>
      </c>
      <c r="EB202" s="143" t="n">
        <v>0</v>
      </c>
      <c r="EC202" s="143" t="n">
        <v>0</v>
      </c>
      <c r="ED202" s="143" t="n">
        <v>0</v>
      </c>
      <c r="EE202" s="143" t="n">
        <v>0</v>
      </c>
      <c r="EF202" s="143" t="n">
        <v>0</v>
      </c>
      <c r="EG202" s="143" t="n">
        <v>0</v>
      </c>
      <c r="EH202" s="0"/>
      <c r="EI202" s="114" t="n">
        <f aca="false">ROUND(SUM(F202:EG202),5)</f>
        <v>0</v>
      </c>
      <c r="EM202" s="140" t="n">
        <v>0</v>
      </c>
      <c r="EN202" s="140" t="n">
        <v>0</v>
      </c>
      <c r="EO202" s="140" t="n">
        <v>0</v>
      </c>
      <c r="EP202" s="140" t="n">
        <v>0</v>
      </c>
      <c r="EQ202" s="140" t="n">
        <v>0</v>
      </c>
      <c r="ER202" s="140" t="n">
        <v>0</v>
      </c>
      <c r="ES202" s="140" t="n">
        <v>0</v>
      </c>
      <c r="ET202" s="140" t="n">
        <v>0</v>
      </c>
      <c r="EU202" s="140" t="n">
        <v>0</v>
      </c>
      <c r="EV202" s="140" t="n">
        <v>0</v>
      </c>
      <c r="EW202" s="140" t="n">
        <v>0</v>
      </c>
      <c r="EX202" s="140" t="n">
        <v>0</v>
      </c>
      <c r="EY202" s="140" t="n">
        <v>0</v>
      </c>
      <c r="EZ202" s="140" t="n">
        <v>0</v>
      </c>
      <c r="FA202" s="140" t="n">
        <v>0</v>
      </c>
      <c r="FB202" s="140" t="n">
        <v>0</v>
      </c>
      <c r="FC202" s="140" t="n">
        <v>0</v>
      </c>
      <c r="FD202" s="140" t="n">
        <v>0</v>
      </c>
      <c r="FE202" s="140" t="n">
        <v>0</v>
      </c>
      <c r="FF202" s="140" t="n">
        <v>0</v>
      </c>
      <c r="FG202" s="140" t="n">
        <v>0</v>
      </c>
      <c r="FH202" s="140" t="n">
        <v>0</v>
      </c>
      <c r="FI202" s="140" t="n">
        <v>0</v>
      </c>
      <c r="FJ202" s="140" t="n">
        <v>0</v>
      </c>
      <c r="FK202" s="140" t="n">
        <v>0</v>
      </c>
      <c r="FL202" s="140" t="n">
        <v>0</v>
      </c>
      <c r="FM202" s="140" t="n">
        <v>0</v>
      </c>
      <c r="FN202" s="140" t="n">
        <v>0</v>
      </c>
      <c r="FO202" s="140" t="n">
        <v>0</v>
      </c>
      <c r="FP202" s="140" t="n">
        <v>0</v>
      </c>
      <c r="FQ202" s="140" t="n">
        <v>0</v>
      </c>
      <c r="FR202" s="140" t="n">
        <v>0</v>
      </c>
      <c r="FS202" s="140" t="n">
        <v>0</v>
      </c>
      <c r="FT202" s="140" t="n">
        <v>0</v>
      </c>
      <c r="FU202" s="140" t="n">
        <v>0</v>
      </c>
      <c r="FV202" s="140" t="n">
        <v>0</v>
      </c>
      <c r="FW202" s="140" t="n">
        <v>0</v>
      </c>
      <c r="FX202" s="140" t="n">
        <v>0</v>
      </c>
      <c r="FY202" s="140" t="n">
        <v>0</v>
      </c>
      <c r="FZ202" s="140" t="n">
        <v>0</v>
      </c>
      <c r="GA202" s="140" t="n">
        <v>0</v>
      </c>
      <c r="GB202" s="140" t="n">
        <v>0</v>
      </c>
      <c r="GC202" s="140" t="n">
        <v>0</v>
      </c>
      <c r="GD202" s="140" t="n">
        <v>0</v>
      </c>
      <c r="GE202" s="140" t="n">
        <v>0</v>
      </c>
      <c r="GF202" s="140" t="n">
        <v>0</v>
      </c>
      <c r="GG202" s="140" t="n">
        <v>0</v>
      </c>
      <c r="GH202" s="140" t="n">
        <v>0</v>
      </c>
      <c r="GI202" s="140" t="n">
        <v>0</v>
      </c>
      <c r="GJ202" s="140" t="n">
        <v>0</v>
      </c>
      <c r="GK202" s="140" t="n">
        <v>0</v>
      </c>
      <c r="GL202" s="140" t="n">
        <v>0</v>
      </c>
      <c r="GM202" s="140" t="n">
        <v>0</v>
      </c>
      <c r="GN202" s="140" t="n">
        <v>0</v>
      </c>
      <c r="GO202" s="140" t="n">
        <v>0</v>
      </c>
      <c r="GP202" s="140" t="n">
        <v>0</v>
      </c>
      <c r="GQ202" s="140" t="n">
        <v>0</v>
      </c>
      <c r="GR202" s="140" t="n">
        <v>0</v>
      </c>
      <c r="GS202" s="140" t="n">
        <v>0</v>
      </c>
      <c r="GT202" s="140" t="n">
        <v>0</v>
      </c>
      <c r="GU202" s="140" t="n">
        <v>0</v>
      </c>
      <c r="GV202" s="140" t="n">
        <v>0</v>
      </c>
      <c r="GW202" s="140" t="n">
        <v>0</v>
      </c>
      <c r="GX202" s="140" t="n">
        <v>0</v>
      </c>
      <c r="GY202" s="140" t="n">
        <v>0</v>
      </c>
      <c r="GZ202" s="140" t="n">
        <v>0</v>
      </c>
      <c r="HA202" s="140" t="n">
        <v>0</v>
      </c>
      <c r="HB202" s="140" t="n">
        <v>0</v>
      </c>
      <c r="HC202" s="140" t="n">
        <v>0</v>
      </c>
      <c r="HD202" s="140" t="n">
        <v>0</v>
      </c>
      <c r="HE202" s="140" t="n">
        <v>0</v>
      </c>
      <c r="HF202" s="140" t="n">
        <v>0</v>
      </c>
      <c r="HG202" s="140" t="n">
        <v>0</v>
      </c>
      <c r="HH202" s="140" t="n">
        <v>0</v>
      </c>
      <c r="HI202" s="140" t="n">
        <v>0</v>
      </c>
      <c r="HJ202" s="140" t="n">
        <v>0</v>
      </c>
      <c r="HK202" s="140" t="n">
        <v>0</v>
      </c>
      <c r="HL202" s="140" t="n">
        <v>0</v>
      </c>
      <c r="HM202" s="140" t="n">
        <v>0</v>
      </c>
      <c r="HN202" s="140" t="n">
        <v>0</v>
      </c>
      <c r="HO202" s="140" t="n">
        <v>0</v>
      </c>
      <c r="HP202" s="140" t="n">
        <v>0</v>
      </c>
      <c r="HQ202" s="140" t="n">
        <v>0</v>
      </c>
      <c r="HR202" s="140" t="n">
        <v>0</v>
      </c>
      <c r="HS202" s="140" t="n">
        <v>0</v>
      </c>
      <c r="HT202" s="140" t="n">
        <v>0</v>
      </c>
      <c r="HU202" s="140" t="n">
        <v>0</v>
      </c>
      <c r="HV202" s="140" t="n">
        <v>0</v>
      </c>
      <c r="HW202" s="140" t="n">
        <v>0</v>
      </c>
      <c r="HX202" s="140" t="n">
        <v>0</v>
      </c>
      <c r="HY202" s="140" t="n">
        <v>0</v>
      </c>
      <c r="HZ202" s="140" t="n">
        <v>0</v>
      </c>
      <c r="IA202" s="140" t="n">
        <v>0</v>
      </c>
      <c r="IB202" s="140" t="n">
        <v>0</v>
      </c>
      <c r="IC202" s="140" t="n">
        <v>0</v>
      </c>
      <c r="ID202" s="140" t="n">
        <v>0</v>
      </c>
      <c r="IE202" s="140" t="n">
        <v>0</v>
      </c>
      <c r="IF202" s="140" t="n">
        <v>0</v>
      </c>
      <c r="IG202" s="140" t="n">
        <v>0</v>
      </c>
      <c r="IH202" s="140" t="n">
        <v>0</v>
      </c>
      <c r="II202" s="140" t="n">
        <v>0</v>
      </c>
      <c r="IJ202" s="140" t="n">
        <v>0</v>
      </c>
      <c r="IK202" s="140" t="n">
        <v>0</v>
      </c>
      <c r="IL202" s="140" t="n">
        <v>0</v>
      </c>
      <c r="IM202" s="140" t="n">
        <v>0</v>
      </c>
      <c r="IN202" s="140" t="n">
        <v>0</v>
      </c>
      <c r="IO202" s="140" t="n">
        <v>0</v>
      </c>
      <c r="IP202" s="140" t="n">
        <v>0</v>
      </c>
      <c r="IQ202" s="140" t="n">
        <v>0</v>
      </c>
      <c r="IR202" s="140" t="n">
        <v>0</v>
      </c>
      <c r="IS202" s="140" t="n">
        <v>0</v>
      </c>
      <c r="IT202" s="140" t="n">
        <v>0</v>
      </c>
      <c r="IU202" s="140" t="n">
        <v>0</v>
      </c>
      <c r="IV202" s="140" t="n">
        <v>0</v>
      </c>
      <c r="IW202" s="140" t="n">
        <v>0</v>
      </c>
      <c r="IX202" s="140" t="n">
        <v>0</v>
      </c>
      <c r="IY202" s="140" t="n">
        <v>0</v>
      </c>
      <c r="IZ202" s="140" t="n">
        <v>0</v>
      </c>
      <c r="JA202" s="140" t="n">
        <v>0</v>
      </c>
      <c r="JB202" s="140" t="n">
        <v>0</v>
      </c>
      <c r="JC202" s="140" t="n">
        <v>0</v>
      </c>
      <c r="JD202" s="140" t="n">
        <v>0</v>
      </c>
      <c r="JE202" s="140" t="n">
        <v>0</v>
      </c>
      <c r="JF202" s="140" t="n">
        <v>0</v>
      </c>
      <c r="JG202" s="140" t="n">
        <v>0</v>
      </c>
      <c r="JH202" s="140" t="n">
        <v>0</v>
      </c>
      <c r="JI202" s="140" t="n">
        <v>0</v>
      </c>
      <c r="JJ202" s="140" t="n">
        <v>0</v>
      </c>
      <c r="JK202" s="140" t="n">
        <v>0</v>
      </c>
      <c r="JL202" s="140" t="n">
        <v>0</v>
      </c>
      <c r="JM202" s="140" t="n">
        <v>0</v>
      </c>
      <c r="JN202" s="140" t="n">
        <v>0</v>
      </c>
      <c r="JO202" s="140" t="n">
        <v>0</v>
      </c>
      <c r="JP202" s="140" t="n">
        <v>0</v>
      </c>
    </row>
    <row r="203" customFormat="false" ht="14.9" hidden="false" customHeight="false" outlineLevel="0" collapsed="false">
      <c r="A203" s="76"/>
      <c r="B203" s="76"/>
      <c r="C203" s="76"/>
      <c r="D203" s="76" t="s">
        <v>228</v>
      </c>
      <c r="E203" s="76"/>
      <c r="F203" s="146" t="n">
        <f aca="false">SUM(F183:F202)</f>
        <v>0</v>
      </c>
      <c r="G203" s="146" t="n">
        <f aca="false">SUM(G183:G202)</f>
        <v>11456.5632</v>
      </c>
      <c r="H203" s="146" t="n">
        <f aca="false">SUM(H183:H202)</f>
        <v>61467.8353</v>
      </c>
      <c r="I203" s="146" t="n">
        <f aca="false">SUM(I183:I202)</f>
        <v>0</v>
      </c>
      <c r="J203" s="146" t="n">
        <f aca="false">SUM(J183:J202)</f>
        <v>47314.8581</v>
      </c>
      <c r="K203" s="146" t="n">
        <f aca="false">SUM(K183:K202)</f>
        <v>24895.9075</v>
      </c>
      <c r="L203" s="146" t="n">
        <f aca="false">SUM(L183:L202)</f>
        <v>0</v>
      </c>
      <c r="M203" s="146" t="n">
        <f aca="false">SUM(M183:M202)</f>
        <v>0</v>
      </c>
      <c r="N203" s="146" t="n">
        <f aca="false">SUM(N183:N202)</f>
        <v>27367.1875</v>
      </c>
      <c r="O203" s="146" t="n">
        <f aca="false">SUM(O183:O202)</f>
        <v>31724</v>
      </c>
      <c r="P203" s="146" t="n">
        <f aca="false">SUM(P183:P202)</f>
        <v>0</v>
      </c>
      <c r="Q203" s="146" t="n">
        <f aca="false">SUM(Q183:Q202)</f>
        <v>13314.0706</v>
      </c>
      <c r="R203" s="146" t="n">
        <f aca="false">SUM(R183:R202)</f>
        <v>0</v>
      </c>
      <c r="S203" s="146" t="n">
        <f aca="false">SUM(S183:S202)</f>
        <v>0</v>
      </c>
      <c r="T203" s="146" t="n">
        <f aca="false">SUM(T183:T202)</f>
        <v>0</v>
      </c>
      <c r="U203" s="146" t="n">
        <f aca="false">SUM(U183:U202)</f>
        <v>25157.1675</v>
      </c>
      <c r="V203" s="146" t="n">
        <f aca="false">SUM(V183:V202)</f>
        <v>0</v>
      </c>
      <c r="W203" s="146" t="n">
        <f aca="false">SUM(W183:W202)</f>
        <v>92606.4554</v>
      </c>
      <c r="X203" s="146" t="n">
        <f aca="false">SUM(X183:X202)</f>
        <v>0</v>
      </c>
      <c r="Y203" s="146" t="n">
        <f aca="false">SUM(Y183:Y202)</f>
        <v>0</v>
      </c>
      <c r="Z203" s="146" t="n">
        <f aca="false">SUM(Z183:Z202)</f>
        <v>0</v>
      </c>
      <c r="AA203" s="146" t="n">
        <f aca="false">SUM(AA183:AA202)</f>
        <v>25538.7058</v>
      </c>
      <c r="AB203" s="146" t="n">
        <f aca="false">SUM(AB183:AB202)</f>
        <v>0</v>
      </c>
      <c r="AC203" s="146" t="n">
        <f aca="false">SUM(AC183:AC202)</f>
        <v>0</v>
      </c>
      <c r="AD203" s="146" t="n">
        <f aca="false">SUM(AD183:AD202)</f>
        <v>5954.5742</v>
      </c>
      <c r="AE203" s="146" t="n">
        <f aca="false">SUM(AE183:AE202)</f>
        <v>0</v>
      </c>
      <c r="AF203" s="146" t="n">
        <f aca="false">SUM(AF183:AF202)</f>
        <v>2249.1028</v>
      </c>
      <c r="AG203" s="146" t="n">
        <f aca="false">SUM(AG183:AG202)</f>
        <v>4393.362</v>
      </c>
      <c r="AH203" s="146" t="n">
        <f aca="false">SUM(AH183:AH202)</f>
        <v>0</v>
      </c>
      <c r="AI203" s="146" t="n">
        <f aca="false">SUM(AI183:AI202)</f>
        <v>0</v>
      </c>
      <c r="AJ203" s="146" t="n">
        <f aca="false">SUM(AJ183:AJ202)</f>
        <v>247.2</v>
      </c>
      <c r="AK203" s="146" t="n">
        <f aca="false">SUM(AK183:AK202)</f>
        <v>0</v>
      </c>
      <c r="AL203" s="146" t="n">
        <f aca="false">SUM(AL183:AL202)</f>
        <v>0</v>
      </c>
      <c r="AM203" s="146" t="n">
        <f aca="false">SUM(AM183:AM202)</f>
        <v>1788.0414</v>
      </c>
      <c r="AN203" s="146" t="n">
        <f aca="false">SUM(AN183:AN202)</f>
        <v>0</v>
      </c>
      <c r="AO203" s="146" t="n">
        <f aca="false">SUM(AO183:AO202)</f>
        <v>0</v>
      </c>
      <c r="AP203" s="146" t="n">
        <f aca="false">SUM(AP183:AP202)</f>
        <v>31384.2957</v>
      </c>
      <c r="AQ203" s="146" t="n">
        <f aca="false">SUM(AQ183:AQ202)</f>
        <v>0</v>
      </c>
      <c r="AR203" s="146" t="n">
        <f aca="false">SUM(AR183:AR202)</f>
        <v>0</v>
      </c>
      <c r="AS203" s="146" t="n">
        <f aca="false">SUM(AS183:AS202)</f>
        <v>0</v>
      </c>
      <c r="AT203" s="146" t="n">
        <f aca="false">SUM(AT183:AT202)</f>
        <v>0</v>
      </c>
      <c r="AU203" s="146" t="n">
        <f aca="false">SUM(AU183:AU202)</f>
        <v>0</v>
      </c>
      <c r="AV203" s="146" t="n">
        <f aca="false">SUM(AV183:AV202)</f>
        <v>7560.0661</v>
      </c>
      <c r="AW203" s="146" t="n">
        <f aca="false">SUM(AW183:AW202)</f>
        <v>0</v>
      </c>
      <c r="AX203" s="146" t="n">
        <f aca="false">SUM(AX183:AX202)</f>
        <v>1604.0499</v>
      </c>
      <c r="AY203" s="146" t="n">
        <f aca="false">SUM(AY183:AY202)</f>
        <v>0</v>
      </c>
      <c r="AZ203" s="146" t="n">
        <f aca="false">SUM(AZ183:AZ202)</f>
        <v>0</v>
      </c>
      <c r="BA203" s="146" t="n">
        <f aca="false">SUM(BA183:BA202)</f>
        <v>0</v>
      </c>
      <c r="BB203" s="146" t="n">
        <f aca="false">SUM(BB183:BB202)</f>
        <v>59046.81</v>
      </c>
      <c r="BC203" s="146" t="n">
        <f aca="false">SUM(BC183:BC202)</f>
        <v>0</v>
      </c>
      <c r="BD203" s="146" t="n">
        <f aca="false">SUM(BD183:BD202)</f>
        <v>0</v>
      </c>
      <c r="BE203" s="146" t="n">
        <f aca="false">SUM(BE183:BE202)</f>
        <v>0</v>
      </c>
      <c r="BF203" s="146" t="n">
        <f aca="false">SUM(BF183:BF202)</f>
        <v>47440.7082</v>
      </c>
      <c r="BG203" s="146" t="n">
        <f aca="false">SUM(BG183:BG202)</f>
        <v>36371.978</v>
      </c>
      <c r="BH203" s="146" t="n">
        <f aca="false">SUM(BH183:BH202)</f>
        <v>0</v>
      </c>
      <c r="BI203" s="146" t="n">
        <f aca="false">SUM(BI183:BI202)</f>
        <v>0</v>
      </c>
      <c r="BJ203" s="146" t="n">
        <f aca="false">SUM(BJ183:BJ202)</f>
        <v>3099.9498</v>
      </c>
      <c r="BK203" s="146" t="n">
        <f aca="false">SUM(BK183:BK202)</f>
        <v>0</v>
      </c>
      <c r="BL203" s="146" t="n">
        <f aca="false">SUM(BL183:BL202)</f>
        <v>0</v>
      </c>
      <c r="BM203" s="146" t="n">
        <f aca="false">SUM(BM183:BM202)</f>
        <v>0</v>
      </c>
      <c r="BN203" s="146" t="n">
        <f aca="false">SUM(BN183:BN202)</f>
        <v>57422.809</v>
      </c>
      <c r="BO203" s="146" t="n">
        <f aca="false">SUM(BO183:BO202)</f>
        <v>5621.843</v>
      </c>
      <c r="BP203" s="146" t="n">
        <f aca="false">SUM(BP183:BP202)</f>
        <v>20775.7386</v>
      </c>
      <c r="BQ203" s="146" t="n">
        <f aca="false">SUM(BQ183:BQ202)</f>
        <v>0</v>
      </c>
      <c r="BR203" s="146" t="n">
        <f aca="false">SUM(BR183:BR202)</f>
        <v>2202.8919</v>
      </c>
      <c r="BS203" s="146" t="n">
        <f aca="false">SUM(BS183:BS202)</f>
        <v>0</v>
      </c>
      <c r="BT203" s="146" t="n">
        <f aca="false">SUM(BT183:BT202)</f>
        <v>8140.3269</v>
      </c>
      <c r="BU203" s="146" t="n">
        <f aca="false">SUM(BU183:BU202)</f>
        <v>0</v>
      </c>
      <c r="BV203" s="146" t="n">
        <f aca="false">SUM(BV183:BV202)</f>
        <v>0</v>
      </c>
      <c r="BW203" s="146" t="n">
        <f aca="false">SUM(BW183:BW202)</f>
        <v>9925.9349</v>
      </c>
      <c r="BX203" s="146" t="n">
        <f aca="false">SUM(BX183:BX202)</f>
        <v>0</v>
      </c>
      <c r="BY203" s="146" t="n">
        <f aca="false">SUM(BY183:BY202)</f>
        <v>0</v>
      </c>
      <c r="BZ203" s="146" t="n">
        <f aca="false">SUM(BZ183:BZ202)</f>
        <v>0</v>
      </c>
      <c r="CA203" s="146" t="n">
        <f aca="false">SUM(CA183:CA202)</f>
        <v>92693.9024</v>
      </c>
      <c r="CB203" s="146" t="n">
        <f aca="false">SUM(CB183:CB202)</f>
        <v>0</v>
      </c>
      <c r="CC203" s="146" t="n">
        <f aca="false">SUM(CC183:CC202)</f>
        <v>1374.0818</v>
      </c>
      <c r="CD203" s="146" t="n">
        <f aca="false">SUM(CD183:CD202)</f>
        <v>0</v>
      </c>
      <c r="CE203" s="146" t="n">
        <f aca="false">SUM(CE183:CE202)</f>
        <v>38136.0487</v>
      </c>
      <c r="CF203" s="146" t="n">
        <f aca="false">SUM(CF183:CF202)</f>
        <v>0</v>
      </c>
      <c r="CG203" s="146" t="n">
        <f aca="false">SUM(CG183:CG202)</f>
        <v>14724.6019</v>
      </c>
      <c r="CH203" s="146" t="n">
        <f aca="false">SUM(CH183:CH202)</f>
        <v>0</v>
      </c>
      <c r="CI203" s="146" t="n">
        <f aca="false">SUM(CI183:CI202)</f>
        <v>28240.4782</v>
      </c>
      <c r="CJ203" s="146" t="n">
        <f aca="false">SUM(CJ183:CJ202)</f>
        <v>48151.3361</v>
      </c>
      <c r="CK203" s="146" t="n">
        <f aca="false">SUM(CK183:CK202)</f>
        <v>42231.8231</v>
      </c>
      <c r="CL203" s="146" t="n">
        <f aca="false">SUM(CL183:CL202)</f>
        <v>13223</v>
      </c>
      <c r="CM203" s="146" t="n">
        <f aca="false">SUM(CM183:CM202)</f>
        <v>0</v>
      </c>
      <c r="CN203" s="146" t="n">
        <f aca="false">SUM(CN183:CN202)</f>
        <v>0</v>
      </c>
      <c r="CO203" s="146" t="n">
        <f aca="false">SUM(CO183:CO202)</f>
        <v>0</v>
      </c>
      <c r="CP203" s="146" t="n">
        <f aca="false">SUM(CP183:CP202)</f>
        <v>10206.9704</v>
      </c>
      <c r="CQ203" s="146" t="n">
        <f aca="false">SUM(CQ183:CQ202)</f>
        <v>0</v>
      </c>
      <c r="CR203" s="146" t="n">
        <f aca="false">SUM(CR183:CR202)</f>
        <v>0</v>
      </c>
      <c r="CS203" s="146" t="n">
        <f aca="false">SUM(CS183:CS202)</f>
        <v>46221.9678</v>
      </c>
      <c r="CT203" s="146" t="n">
        <f aca="false">SUM(CT183:CT202)</f>
        <v>0</v>
      </c>
      <c r="CU203" s="146" t="n">
        <f aca="false">SUM(CU183:CU202)</f>
        <v>52197.2192</v>
      </c>
      <c r="CV203" s="146" t="n">
        <f aca="false">SUM(CV183:CV202)</f>
        <v>0</v>
      </c>
      <c r="CW203" s="146" t="n">
        <f aca="false">SUM(CW183:CW202)</f>
        <v>0</v>
      </c>
      <c r="CX203" s="146" t="n">
        <f aca="false">SUM(CX183:CX202)</f>
        <v>0</v>
      </c>
      <c r="CY203" s="146" t="n">
        <f aca="false">SUM(CY183:CY202)</f>
        <v>0</v>
      </c>
      <c r="CZ203" s="146" t="n">
        <f aca="false">SUM(CZ183:CZ202)</f>
        <v>2.2E-008</v>
      </c>
      <c r="DA203" s="146" t="n">
        <f aca="false">SUM(DA183:DA202)</f>
        <v>46000.9948</v>
      </c>
      <c r="DB203" s="146" t="n">
        <f aca="false">SUM(DB183:DB202)</f>
        <v>0</v>
      </c>
      <c r="DC203" s="146" t="n">
        <f aca="false">SUM(DC183:DC202)</f>
        <v>13345.9057</v>
      </c>
      <c r="DD203" s="146" t="n">
        <f aca="false">SUM(DD183:DD202)</f>
        <v>0</v>
      </c>
      <c r="DE203" s="146" t="n">
        <f aca="false">SUM(DE183:DE202)</f>
        <v>0</v>
      </c>
      <c r="DF203" s="146" t="n">
        <f aca="false">SUM(DF183:DF202)</f>
        <v>0</v>
      </c>
      <c r="DG203" s="146" t="n">
        <f aca="false">SUM(DG183:DG202)</f>
        <v>6377.0596</v>
      </c>
      <c r="DH203" s="146" t="n">
        <f aca="false">SUM(DH183:DH202)</f>
        <v>0</v>
      </c>
      <c r="DI203" s="146" t="n">
        <f aca="false">SUM(DI183:DI202)</f>
        <v>0</v>
      </c>
      <c r="DJ203" s="146" t="n">
        <f aca="false">SUM(DJ183:DJ202)</f>
        <v>0</v>
      </c>
      <c r="DK203" s="146" t="n">
        <f aca="false">SUM(DK183:DK202)</f>
        <v>0</v>
      </c>
      <c r="DL203" s="146" t="n">
        <f aca="false">SUM(DL183:DL202)</f>
        <v>11126.8222</v>
      </c>
      <c r="DM203" s="146" t="n">
        <f aca="false">SUM(DM183:DM202)</f>
        <v>0</v>
      </c>
      <c r="DN203" s="146" t="n">
        <f aca="false">SUM(DN183:DN202)</f>
        <v>0</v>
      </c>
      <c r="DO203" s="146" t="n">
        <f aca="false">SUM(DO183:DO202)</f>
        <v>900</v>
      </c>
      <c r="DP203" s="146" t="n">
        <f aca="false">SUM(DP183:DP202)</f>
        <v>13223</v>
      </c>
      <c r="DQ203" s="146" t="n">
        <f aca="false">SUM(DQ183:DQ202)</f>
        <v>0</v>
      </c>
      <c r="DR203" s="146" t="n">
        <f aca="false">SUM(DR183:DR202)</f>
        <v>0</v>
      </c>
      <c r="DS203" s="146" t="n">
        <f aca="false">SUM(DS183:DS202)</f>
        <v>0</v>
      </c>
      <c r="DT203" s="146" t="n">
        <f aca="false">SUM(DT183:DT202)</f>
        <v>0</v>
      </c>
      <c r="DU203" s="146" t="n">
        <f aca="false">SUM(DU183:DU202)</f>
        <v>0</v>
      </c>
      <c r="DV203" s="146" t="n">
        <f aca="false">SUM(DV183:DV202)</f>
        <v>0</v>
      </c>
      <c r="DW203" s="146" t="n">
        <f aca="false">SUM(DW183:DW202)</f>
        <v>0</v>
      </c>
      <c r="DX203" s="146" t="n">
        <f aca="false">SUM(DX183:DX202)</f>
        <v>49615.5017</v>
      </c>
      <c r="DY203" s="146" t="n">
        <f aca="false">SUM(DY183:DY202)</f>
        <v>0</v>
      </c>
      <c r="DZ203" s="146" t="n">
        <f aca="false">SUM(DZ183:DZ202)</f>
        <v>0</v>
      </c>
      <c r="EA203" s="146" t="n">
        <f aca="false">SUM(EA183:EA202)</f>
        <v>54307.6152</v>
      </c>
      <c r="EB203" s="146" t="n">
        <f aca="false">SUM(EB183:EB202)</f>
        <v>79797.7462</v>
      </c>
      <c r="EC203" s="146" t="n">
        <f aca="false">SUM(EC183:EC202)</f>
        <v>0</v>
      </c>
      <c r="ED203" s="146" t="n">
        <f aca="false">SUM(ED183:ED202)</f>
        <v>26751.8707</v>
      </c>
      <c r="EE203" s="146" t="n">
        <f aca="false">SUM(EE183:EE202)</f>
        <v>0</v>
      </c>
      <c r="EF203" s="146" t="n">
        <f aca="false">SUM(EF183:EF202)</f>
        <v>22622.6934</v>
      </c>
      <c r="EG203" s="146" t="n">
        <f aca="false">SUM(EG183:EG202)</f>
        <v>16800</v>
      </c>
      <c r="EH203" s="0"/>
      <c r="EI203" s="116" t="n">
        <f aca="false">ROUND(SUM(F203:EG203),5)</f>
        <v>1394343.0724</v>
      </c>
      <c r="EM203" s="140" t="n">
        <v>0</v>
      </c>
      <c r="EN203" s="140" t="n">
        <v>0</v>
      </c>
      <c r="EO203" s="140" t="n">
        <v>0</v>
      </c>
      <c r="EP203" s="140" t="n">
        <v>0</v>
      </c>
      <c r="EQ203" s="140" t="n">
        <v>0</v>
      </c>
      <c r="ER203" s="140" t="n">
        <v>0</v>
      </c>
      <c r="ES203" s="140" t="n">
        <v>0</v>
      </c>
      <c r="ET203" s="140" t="n">
        <v>0</v>
      </c>
      <c r="EU203" s="140" t="n">
        <v>0</v>
      </c>
      <c r="EV203" s="140" t="n">
        <v>0</v>
      </c>
      <c r="EW203" s="140" t="n">
        <v>0</v>
      </c>
      <c r="EX203" s="140" t="n">
        <v>0</v>
      </c>
      <c r="EY203" s="140" t="n">
        <v>0</v>
      </c>
      <c r="EZ203" s="140" t="n">
        <v>0</v>
      </c>
      <c r="FA203" s="140" t="n">
        <v>0</v>
      </c>
      <c r="FB203" s="140" t="n">
        <v>0</v>
      </c>
      <c r="FC203" s="140" t="n">
        <v>0</v>
      </c>
      <c r="FD203" s="140" t="n">
        <v>0</v>
      </c>
      <c r="FE203" s="140" t="n">
        <v>0</v>
      </c>
      <c r="FF203" s="140" t="n">
        <v>0</v>
      </c>
      <c r="FG203" s="140" t="n">
        <v>0</v>
      </c>
      <c r="FH203" s="140" t="n">
        <v>0</v>
      </c>
      <c r="FI203" s="140" t="n">
        <v>0</v>
      </c>
      <c r="FJ203" s="140" t="n">
        <v>0</v>
      </c>
      <c r="FK203" s="140" t="n">
        <v>0</v>
      </c>
      <c r="FL203" s="140" t="n">
        <v>0</v>
      </c>
      <c r="FM203" s="140" t="n">
        <v>0</v>
      </c>
      <c r="FN203" s="140" t="n">
        <v>0</v>
      </c>
      <c r="FO203" s="140" t="n">
        <v>0</v>
      </c>
      <c r="FP203" s="140" t="n">
        <v>0</v>
      </c>
      <c r="FQ203" s="140" t="n">
        <v>0</v>
      </c>
      <c r="FR203" s="140" t="n">
        <v>0</v>
      </c>
      <c r="FS203" s="140" t="n">
        <v>0</v>
      </c>
      <c r="FT203" s="140" t="n">
        <v>0</v>
      </c>
      <c r="FU203" s="140" t="n">
        <v>0</v>
      </c>
      <c r="FV203" s="140" t="n">
        <v>0</v>
      </c>
      <c r="FW203" s="140" t="n">
        <v>0</v>
      </c>
      <c r="FX203" s="140" t="n">
        <v>0</v>
      </c>
      <c r="FY203" s="140" t="n">
        <v>0</v>
      </c>
      <c r="FZ203" s="140" t="n">
        <v>0</v>
      </c>
      <c r="GA203" s="140" t="n">
        <v>0</v>
      </c>
      <c r="GB203" s="140" t="n">
        <v>0</v>
      </c>
      <c r="GC203" s="140" t="n">
        <v>0</v>
      </c>
      <c r="GD203" s="140" t="n">
        <v>0</v>
      </c>
      <c r="GE203" s="140" t="n">
        <v>0</v>
      </c>
      <c r="GF203" s="140" t="n">
        <v>0</v>
      </c>
      <c r="GG203" s="140" t="n">
        <v>0</v>
      </c>
      <c r="GH203" s="140" t="n">
        <v>0</v>
      </c>
      <c r="GI203" s="140" t="n">
        <v>0</v>
      </c>
      <c r="GJ203" s="140" t="n">
        <v>0</v>
      </c>
      <c r="GK203" s="140" t="n">
        <v>0</v>
      </c>
      <c r="GL203" s="140" t="n">
        <v>0</v>
      </c>
      <c r="GM203" s="140" t="n">
        <v>0</v>
      </c>
      <c r="GN203" s="140" t="n">
        <v>0</v>
      </c>
      <c r="GO203" s="140" t="n">
        <v>0</v>
      </c>
      <c r="GP203" s="140" t="n">
        <v>0</v>
      </c>
      <c r="GQ203" s="140" t="n">
        <v>0</v>
      </c>
      <c r="GR203" s="140" t="n">
        <v>0</v>
      </c>
      <c r="GS203" s="140" t="n">
        <v>0</v>
      </c>
      <c r="GT203" s="140" t="n">
        <v>0</v>
      </c>
      <c r="GU203" s="140" t="n">
        <v>0</v>
      </c>
      <c r="GV203" s="140" t="n">
        <v>0</v>
      </c>
      <c r="GW203" s="140" t="n">
        <v>0</v>
      </c>
      <c r="GX203" s="140" t="n">
        <v>0</v>
      </c>
      <c r="GY203" s="140" t="n">
        <v>0</v>
      </c>
      <c r="GZ203" s="140" t="n">
        <v>0</v>
      </c>
      <c r="HA203" s="140" t="n">
        <v>0</v>
      </c>
      <c r="HB203" s="140" t="n">
        <v>0</v>
      </c>
      <c r="HC203" s="140" t="n">
        <v>0</v>
      </c>
      <c r="HD203" s="140" t="n">
        <v>0</v>
      </c>
      <c r="HE203" s="140" t="n">
        <v>0</v>
      </c>
      <c r="HF203" s="140" t="n">
        <v>0</v>
      </c>
      <c r="HG203" s="140" t="n">
        <v>0</v>
      </c>
      <c r="HH203" s="140" t="n">
        <v>0</v>
      </c>
      <c r="HI203" s="140" t="n">
        <v>0</v>
      </c>
      <c r="HJ203" s="140" t="n">
        <v>0</v>
      </c>
      <c r="HK203" s="140" t="n">
        <v>0</v>
      </c>
      <c r="HL203" s="140" t="n">
        <v>0</v>
      </c>
      <c r="HM203" s="140" t="n">
        <v>0</v>
      </c>
      <c r="HN203" s="140" t="n">
        <v>0</v>
      </c>
      <c r="HO203" s="140" t="n">
        <v>0</v>
      </c>
      <c r="HP203" s="140" t="n">
        <v>0</v>
      </c>
      <c r="HQ203" s="140" t="n">
        <v>0</v>
      </c>
      <c r="HR203" s="140" t="n">
        <v>0</v>
      </c>
      <c r="HS203" s="140" t="n">
        <v>0</v>
      </c>
      <c r="HT203" s="140" t="n">
        <v>0</v>
      </c>
      <c r="HU203" s="140" t="n">
        <v>0</v>
      </c>
      <c r="HV203" s="140" t="n">
        <v>0</v>
      </c>
      <c r="HW203" s="140" t="n">
        <v>0</v>
      </c>
      <c r="HX203" s="140" t="n">
        <v>0</v>
      </c>
      <c r="HY203" s="140" t="n">
        <v>0</v>
      </c>
      <c r="HZ203" s="140" t="n">
        <v>0</v>
      </c>
      <c r="IA203" s="140" t="n">
        <v>0</v>
      </c>
      <c r="IB203" s="140" t="n">
        <v>0</v>
      </c>
      <c r="IC203" s="140" t="n">
        <v>0</v>
      </c>
      <c r="ID203" s="140" t="n">
        <v>0</v>
      </c>
      <c r="IE203" s="140" t="n">
        <v>0</v>
      </c>
      <c r="IF203" s="140" t="n">
        <v>0</v>
      </c>
      <c r="IG203" s="140" t="n">
        <v>0</v>
      </c>
      <c r="IH203" s="140" t="n">
        <v>0</v>
      </c>
      <c r="II203" s="140" t="n">
        <v>0</v>
      </c>
      <c r="IJ203" s="140" t="n">
        <v>0</v>
      </c>
      <c r="IK203" s="140" t="n">
        <v>0</v>
      </c>
      <c r="IL203" s="140" t="n">
        <v>0</v>
      </c>
      <c r="IM203" s="140" t="n">
        <v>0</v>
      </c>
      <c r="IN203" s="140" t="n">
        <v>0</v>
      </c>
      <c r="IO203" s="140" t="n">
        <v>0</v>
      </c>
      <c r="IP203" s="140" t="n">
        <v>0</v>
      </c>
      <c r="IQ203" s="140" t="n">
        <v>0</v>
      </c>
      <c r="IR203" s="140" t="n">
        <v>0</v>
      </c>
      <c r="IS203" s="140" t="n">
        <v>0</v>
      </c>
      <c r="IT203" s="140" t="n">
        <v>0</v>
      </c>
      <c r="IU203" s="140" t="n">
        <v>0</v>
      </c>
      <c r="IV203" s="140" t="n">
        <v>0</v>
      </c>
      <c r="IW203" s="140" t="n">
        <v>0</v>
      </c>
      <c r="IX203" s="140" t="n">
        <v>0</v>
      </c>
      <c r="IY203" s="140" t="n">
        <v>0</v>
      </c>
      <c r="IZ203" s="140" t="n">
        <v>0</v>
      </c>
      <c r="JA203" s="140" t="n">
        <v>0</v>
      </c>
      <c r="JB203" s="140" t="n">
        <v>0</v>
      </c>
      <c r="JC203" s="140" t="n">
        <v>0</v>
      </c>
      <c r="JD203" s="140" t="n">
        <v>0</v>
      </c>
      <c r="JE203" s="140" t="n">
        <v>0</v>
      </c>
      <c r="JF203" s="140" t="n">
        <v>0</v>
      </c>
      <c r="JG203" s="140" t="n">
        <v>0</v>
      </c>
      <c r="JH203" s="140" t="n">
        <v>0</v>
      </c>
      <c r="JI203" s="140" t="n">
        <v>0</v>
      </c>
      <c r="JJ203" s="140" t="n">
        <v>0</v>
      </c>
      <c r="JK203" s="140" t="n">
        <v>0</v>
      </c>
      <c r="JL203" s="140" t="n">
        <v>0</v>
      </c>
      <c r="JM203" s="140" t="n">
        <v>0</v>
      </c>
      <c r="JN203" s="140" t="n">
        <v>0</v>
      </c>
      <c r="JO203" s="140" t="n">
        <v>0</v>
      </c>
      <c r="JP203" s="140" t="n">
        <v>0</v>
      </c>
    </row>
    <row r="204" customFormat="false" ht="14.9" hidden="false" customHeight="false" outlineLevel="0" collapsed="false">
      <c r="A204" s="76"/>
      <c r="B204" s="76"/>
      <c r="C204" s="76"/>
      <c r="D204" s="76" t="s">
        <v>45</v>
      </c>
      <c r="E204" s="76"/>
      <c r="F204" s="146"/>
      <c r="G204" s="146"/>
      <c r="H204" s="146"/>
      <c r="I204" s="146"/>
      <c r="J204" s="146"/>
      <c r="K204" s="146"/>
      <c r="L204" s="146"/>
      <c r="M204" s="146"/>
      <c r="N204" s="146"/>
      <c r="O204" s="146"/>
      <c r="P204" s="146"/>
      <c r="Q204" s="146"/>
      <c r="R204" s="146"/>
      <c r="S204" s="146"/>
      <c r="T204" s="146"/>
      <c r="U204" s="146"/>
      <c r="V204" s="146"/>
      <c r="W204" s="146"/>
      <c r="X204" s="146"/>
      <c r="Y204" s="146"/>
      <c r="Z204" s="146"/>
      <c r="AA204" s="146"/>
      <c r="AB204" s="146"/>
      <c r="AC204" s="146"/>
      <c r="AD204" s="146"/>
      <c r="AE204" s="146"/>
      <c r="AF204" s="146"/>
      <c r="AG204" s="146"/>
      <c r="AH204" s="146"/>
      <c r="AI204" s="146"/>
      <c r="AJ204" s="146"/>
      <c r="AK204" s="146"/>
      <c r="AL204" s="146"/>
      <c r="AM204" s="146"/>
      <c r="AN204" s="146"/>
      <c r="AO204" s="146"/>
      <c r="AP204" s="146"/>
      <c r="AQ204" s="146"/>
      <c r="AR204" s="146"/>
      <c r="AS204" s="146"/>
      <c r="AT204" s="146"/>
      <c r="AU204" s="146"/>
      <c r="AV204" s="146"/>
      <c r="AW204" s="146"/>
      <c r="AX204" s="146"/>
      <c r="AY204" s="146"/>
      <c r="AZ204" s="146"/>
      <c r="BA204" s="146"/>
      <c r="BB204" s="146"/>
      <c r="BC204" s="146"/>
      <c r="BD204" s="146"/>
      <c r="BE204" s="146"/>
      <c r="BF204" s="146"/>
      <c r="BG204" s="146"/>
      <c r="BH204" s="146"/>
      <c r="BI204" s="146"/>
      <c r="BJ204" s="146"/>
      <c r="BK204" s="146"/>
      <c r="BL204" s="146"/>
      <c r="BM204" s="146"/>
      <c r="BN204" s="146"/>
      <c r="BO204" s="146"/>
      <c r="BP204" s="146"/>
      <c r="BQ204" s="146"/>
      <c r="BR204" s="146"/>
      <c r="BS204" s="146"/>
      <c r="BT204" s="146"/>
      <c r="BU204" s="146"/>
      <c r="BV204" s="146"/>
      <c r="BW204" s="146"/>
      <c r="BX204" s="146"/>
      <c r="BY204" s="146"/>
      <c r="BZ204" s="146"/>
      <c r="CA204" s="146"/>
      <c r="CB204" s="146"/>
      <c r="CC204" s="146"/>
      <c r="CD204" s="146"/>
      <c r="CE204" s="146"/>
      <c r="CF204" s="146"/>
      <c r="CG204" s="146"/>
      <c r="CH204" s="146"/>
      <c r="CI204" s="146"/>
      <c r="CJ204" s="146"/>
      <c r="CK204" s="146"/>
      <c r="CL204" s="146"/>
      <c r="CM204" s="146"/>
      <c r="CN204" s="146"/>
      <c r="CO204" s="146"/>
      <c r="CP204" s="146"/>
      <c r="CQ204" s="146"/>
      <c r="CR204" s="146"/>
      <c r="CS204" s="146"/>
      <c r="CT204" s="146"/>
      <c r="CU204" s="146"/>
      <c r="CV204" s="146"/>
      <c r="CW204" s="146"/>
      <c r="CX204" s="146"/>
      <c r="CY204" s="146"/>
      <c r="CZ204" s="146"/>
      <c r="DA204" s="146"/>
      <c r="DB204" s="146"/>
      <c r="DC204" s="146"/>
      <c r="DD204" s="146"/>
      <c r="DE204" s="146"/>
      <c r="DF204" s="146"/>
      <c r="DG204" s="146"/>
      <c r="DH204" s="146"/>
      <c r="DI204" s="146"/>
      <c r="DJ204" s="146"/>
      <c r="DK204" s="146"/>
      <c r="DL204" s="146"/>
      <c r="DM204" s="146"/>
      <c r="DN204" s="146"/>
      <c r="DO204" s="146"/>
      <c r="DP204" s="146"/>
      <c r="DQ204" s="146"/>
      <c r="DR204" s="146"/>
      <c r="DS204" s="146"/>
      <c r="DT204" s="146"/>
      <c r="DU204" s="146"/>
      <c r="DV204" s="146"/>
      <c r="DW204" s="146"/>
      <c r="DX204" s="146"/>
      <c r="DY204" s="146"/>
      <c r="DZ204" s="146"/>
      <c r="EA204" s="146"/>
      <c r="EB204" s="146"/>
      <c r="EC204" s="146"/>
      <c r="ED204" s="146"/>
      <c r="EE204" s="146"/>
      <c r="EF204" s="146"/>
      <c r="EG204" s="146"/>
      <c r="EH204" s="0"/>
      <c r="EI204" s="116" t="n">
        <f aca="false">ROUND(SUM(F204:EG204),5)</f>
        <v>0</v>
      </c>
      <c r="EM204" s="140" t="n">
        <v>0</v>
      </c>
      <c r="EN204" s="140" t="n">
        <v>0</v>
      </c>
      <c r="EO204" s="140" t="n">
        <v>0</v>
      </c>
      <c r="EP204" s="140" t="n">
        <v>0</v>
      </c>
      <c r="EQ204" s="140" t="n">
        <v>0</v>
      </c>
      <c r="ER204" s="140" t="n">
        <v>0</v>
      </c>
      <c r="ES204" s="140" t="n">
        <v>0</v>
      </c>
      <c r="ET204" s="140" t="n">
        <v>0</v>
      </c>
      <c r="EU204" s="140" t="n">
        <v>0</v>
      </c>
      <c r="EV204" s="140" t="n">
        <v>0</v>
      </c>
      <c r="EW204" s="140" t="n">
        <v>0</v>
      </c>
      <c r="EX204" s="140" t="n">
        <v>0</v>
      </c>
      <c r="EY204" s="140" t="n">
        <v>0</v>
      </c>
      <c r="EZ204" s="140" t="n">
        <v>0</v>
      </c>
      <c r="FA204" s="140" t="n">
        <v>0</v>
      </c>
      <c r="FB204" s="140" t="n">
        <v>0</v>
      </c>
      <c r="FC204" s="140" t="n">
        <v>0</v>
      </c>
      <c r="FD204" s="140" t="n">
        <v>0</v>
      </c>
      <c r="FE204" s="140" t="n">
        <v>0</v>
      </c>
      <c r="FF204" s="140" t="n">
        <v>0</v>
      </c>
      <c r="FG204" s="140" t="n">
        <v>0</v>
      </c>
      <c r="FH204" s="140" t="n">
        <v>0</v>
      </c>
      <c r="FI204" s="140" t="n">
        <v>0</v>
      </c>
      <c r="FJ204" s="140" t="n">
        <v>0</v>
      </c>
      <c r="FK204" s="140" t="n">
        <v>0</v>
      </c>
      <c r="FL204" s="140" t="n">
        <v>0</v>
      </c>
      <c r="FM204" s="140" t="n">
        <v>0</v>
      </c>
      <c r="FN204" s="140" t="n">
        <v>0</v>
      </c>
      <c r="FO204" s="140" t="n">
        <v>0</v>
      </c>
      <c r="FP204" s="140" t="n">
        <v>0</v>
      </c>
      <c r="FQ204" s="140" t="n">
        <v>0</v>
      </c>
      <c r="FR204" s="140" t="n">
        <v>0</v>
      </c>
      <c r="FS204" s="140" t="n">
        <v>0</v>
      </c>
      <c r="FT204" s="140" t="n">
        <v>0</v>
      </c>
      <c r="FU204" s="140" t="n">
        <v>0</v>
      </c>
      <c r="FV204" s="140" t="n">
        <v>0</v>
      </c>
      <c r="FW204" s="140" t="n">
        <v>0</v>
      </c>
      <c r="FX204" s="140" t="n">
        <v>0</v>
      </c>
      <c r="FY204" s="140" t="n">
        <v>0</v>
      </c>
      <c r="FZ204" s="140" t="n">
        <v>0</v>
      </c>
      <c r="GA204" s="140" t="n">
        <v>0</v>
      </c>
      <c r="GB204" s="140" t="n">
        <v>0</v>
      </c>
      <c r="GC204" s="140" t="n">
        <v>0</v>
      </c>
      <c r="GD204" s="140" t="n">
        <v>0</v>
      </c>
      <c r="GE204" s="140" t="n">
        <v>0</v>
      </c>
      <c r="GF204" s="140" t="n">
        <v>0</v>
      </c>
      <c r="GG204" s="140" t="n">
        <v>0</v>
      </c>
      <c r="GH204" s="140" t="n">
        <v>0</v>
      </c>
      <c r="GI204" s="140" t="n">
        <v>0</v>
      </c>
      <c r="GJ204" s="140" t="n">
        <v>0</v>
      </c>
      <c r="GK204" s="140" t="n">
        <v>0</v>
      </c>
      <c r="GL204" s="140" t="n">
        <v>0</v>
      </c>
      <c r="GM204" s="140" t="n">
        <v>0</v>
      </c>
      <c r="GN204" s="140" t="n">
        <v>0</v>
      </c>
      <c r="GO204" s="140" t="n">
        <v>0</v>
      </c>
      <c r="GP204" s="140" t="n">
        <v>0</v>
      </c>
      <c r="GQ204" s="140" t="n">
        <v>0</v>
      </c>
      <c r="GR204" s="140" t="n">
        <v>0</v>
      </c>
      <c r="GS204" s="140" t="n">
        <v>0</v>
      </c>
      <c r="GT204" s="140" t="n">
        <v>0</v>
      </c>
      <c r="GU204" s="140" t="n">
        <v>0</v>
      </c>
      <c r="GV204" s="140" t="n">
        <v>0</v>
      </c>
      <c r="GW204" s="140" t="n">
        <v>0</v>
      </c>
      <c r="GX204" s="140" t="n">
        <v>0</v>
      </c>
      <c r="GY204" s="140" t="n">
        <v>0</v>
      </c>
      <c r="GZ204" s="140" t="n">
        <v>0</v>
      </c>
      <c r="HA204" s="140" t="n">
        <v>0</v>
      </c>
      <c r="HB204" s="140" t="n">
        <v>0</v>
      </c>
      <c r="HC204" s="140" t="n">
        <v>0</v>
      </c>
      <c r="HD204" s="140" t="n">
        <v>0</v>
      </c>
      <c r="HE204" s="140" t="n">
        <v>0</v>
      </c>
      <c r="HF204" s="140" t="n">
        <v>0</v>
      </c>
      <c r="HG204" s="140" t="n">
        <v>0</v>
      </c>
      <c r="HH204" s="140" t="n">
        <v>0</v>
      </c>
      <c r="HI204" s="140" t="n">
        <v>0</v>
      </c>
      <c r="HJ204" s="140" t="n">
        <v>0</v>
      </c>
      <c r="HK204" s="140" t="n">
        <v>0</v>
      </c>
      <c r="HL204" s="140" t="n">
        <v>0</v>
      </c>
      <c r="HM204" s="140" t="n">
        <v>0</v>
      </c>
      <c r="HN204" s="140" t="n">
        <v>0</v>
      </c>
      <c r="HO204" s="140" t="n">
        <v>0</v>
      </c>
      <c r="HP204" s="140" t="n">
        <v>0</v>
      </c>
      <c r="HQ204" s="140" t="n">
        <v>0</v>
      </c>
      <c r="HR204" s="140" t="n">
        <v>0</v>
      </c>
      <c r="HS204" s="140" t="n">
        <v>0</v>
      </c>
      <c r="HT204" s="140" t="n">
        <v>0</v>
      </c>
      <c r="HU204" s="140" t="n">
        <v>0</v>
      </c>
      <c r="HV204" s="140" t="n">
        <v>0</v>
      </c>
      <c r="HW204" s="140" t="n">
        <v>0</v>
      </c>
      <c r="HX204" s="140" t="n">
        <v>0</v>
      </c>
      <c r="HY204" s="140" t="n">
        <v>0</v>
      </c>
      <c r="HZ204" s="140" t="n">
        <v>0</v>
      </c>
      <c r="IA204" s="140" t="n">
        <v>0</v>
      </c>
      <c r="IB204" s="140" t="n">
        <v>0</v>
      </c>
      <c r="IC204" s="140" t="n">
        <v>0</v>
      </c>
      <c r="ID204" s="140" t="n">
        <v>0</v>
      </c>
      <c r="IE204" s="140" t="n">
        <v>0</v>
      </c>
      <c r="IF204" s="140" t="n">
        <v>0</v>
      </c>
      <c r="IG204" s="140" t="n">
        <v>0</v>
      </c>
      <c r="IH204" s="140" t="n">
        <v>0</v>
      </c>
      <c r="II204" s="140" t="n">
        <v>0</v>
      </c>
      <c r="IJ204" s="140" t="n">
        <v>0</v>
      </c>
      <c r="IK204" s="140" t="n">
        <v>0</v>
      </c>
      <c r="IL204" s="140" t="n">
        <v>0</v>
      </c>
      <c r="IM204" s="140" t="n">
        <v>0</v>
      </c>
      <c r="IN204" s="140" t="n">
        <v>0</v>
      </c>
      <c r="IO204" s="140" t="n">
        <v>0</v>
      </c>
      <c r="IP204" s="140" t="n">
        <v>0</v>
      </c>
      <c r="IQ204" s="140" t="n">
        <v>0</v>
      </c>
      <c r="IR204" s="140" t="n">
        <v>0</v>
      </c>
      <c r="IS204" s="140" t="n">
        <v>0</v>
      </c>
      <c r="IT204" s="140" t="n">
        <v>0</v>
      </c>
      <c r="IU204" s="140" t="n">
        <v>0</v>
      </c>
      <c r="IV204" s="140" t="n">
        <v>0</v>
      </c>
      <c r="IW204" s="140" t="n">
        <v>0</v>
      </c>
      <c r="IX204" s="140" t="n">
        <v>0</v>
      </c>
      <c r="IY204" s="140" t="n">
        <v>0</v>
      </c>
      <c r="IZ204" s="140" t="n">
        <v>0</v>
      </c>
      <c r="JA204" s="140" t="n">
        <v>0</v>
      </c>
      <c r="JB204" s="140" t="n">
        <v>0</v>
      </c>
      <c r="JC204" s="140" t="n">
        <v>0</v>
      </c>
      <c r="JD204" s="140" t="n">
        <v>0</v>
      </c>
      <c r="JE204" s="140" t="n">
        <v>0</v>
      </c>
      <c r="JF204" s="140" t="n">
        <v>0</v>
      </c>
      <c r="JG204" s="140" t="n">
        <v>0</v>
      </c>
      <c r="JH204" s="140" t="n">
        <v>0</v>
      </c>
      <c r="JI204" s="140" t="n">
        <v>0</v>
      </c>
      <c r="JJ204" s="140" t="n">
        <v>0</v>
      </c>
      <c r="JK204" s="140" t="n">
        <v>0</v>
      </c>
      <c r="JL204" s="140" t="n">
        <v>0</v>
      </c>
      <c r="JM204" s="140" t="n">
        <v>0</v>
      </c>
      <c r="JN204" s="140" t="n">
        <v>0</v>
      </c>
      <c r="JO204" s="140" t="n">
        <v>0</v>
      </c>
      <c r="JP204" s="140" t="n">
        <v>0</v>
      </c>
    </row>
    <row r="205" customFormat="false" ht="30" hidden="false" customHeight="true" outlineLevel="0" collapsed="false">
      <c r="A205" s="76"/>
      <c r="B205" s="76"/>
      <c r="C205" s="76" t="s">
        <v>46</v>
      </c>
      <c r="D205" s="76"/>
      <c r="E205" s="76"/>
      <c r="F205" s="146" t="n">
        <f aca="false">F55+F56+F57+F63+F67+F71+F75+F84+F92+F97+F102+F118+F133+F153+F154+F165+F166+F171+F177+F181+F203+F204</f>
        <v>16033.32279665</v>
      </c>
      <c r="G205" s="146" t="n">
        <f aca="false">G55+G56+G57+G63+G67+G71+G75+G84+G92+G97+G102+G118+G133+G153+G154+G165+G166+G171+G177+G181+G203+G204</f>
        <v>95740.67601405</v>
      </c>
      <c r="H205" s="146" t="n">
        <f aca="false">H55+H56+H57+H63+H67+H71+H75+H84+H92+H97+H102+H118+H133+H153+H154+H165+H166+H171+H177+H181+H203+H204</f>
        <v>1267648.81378555</v>
      </c>
      <c r="I205" s="146" t="n">
        <f aca="false">I55+I56+I57+I63+I67+I71+I75+I84+I92+I97+I102+I118+I133+I153+I154+I165+I166+I171+I177+I181+I203+I204</f>
        <v>4895.2826439</v>
      </c>
      <c r="J205" s="146" t="n">
        <f aca="false">J55+J56+J57+J63+J67+J71+J75+J84+J92+J97+J102+J118+J133+J153+J154+J165+J166+J171+J177+J181+J203+J204</f>
        <v>453327.2228</v>
      </c>
      <c r="K205" s="146" t="n">
        <f aca="false">K55+K56+K57+K63+K67+K71+K75+K84+K92+K97+K102+K118+K133+K153+K154+K165+K166+K171+K177+K181+K203+K204</f>
        <v>197212.544595</v>
      </c>
      <c r="L205" s="146" t="n">
        <f aca="false">L55+L56+L57+L63+L67+L71+L75+L84+L92+L97+L102+L118+L133+L153+L154+L165+L166+L171+L177+L181+L203+L204</f>
        <v>13089.26045</v>
      </c>
      <c r="M205" s="146" t="n">
        <f aca="false">M55+M56+M57+M63+M67+M71+M75+M84+M92+M97+M102+M118+M133+M153+M154+M165+M166+M171+M177+M181+M203+M204</f>
        <v>11862.49295</v>
      </c>
      <c r="N205" s="146" t="n">
        <f aca="false">N55+N56+N57+N63+N67+N71+N75+N84+N92+N97+N102+N118+N133+N153+N154+N165+N166+N171+N177+N181+N203+N204</f>
        <v>405460.5858965</v>
      </c>
      <c r="O205" s="146" t="n">
        <f aca="false">O55+O56+O57+O63+O67+O71+O75+O84+O92+O97+O102+O118+O133+O153+O154+O165+O166+O171+O177+O181+O203+O204</f>
        <v>1277934.62015</v>
      </c>
      <c r="P205" s="146" t="n">
        <f aca="false">P55+P56+P57+P63+P67+P71+P75+P84+P92+P97+P102+P118+P133+P153+P154+P165+P166+P171+P177+P181+P203+P204</f>
        <v>35601.982484</v>
      </c>
      <c r="Q205" s="146" t="n">
        <f aca="false">Q55+Q56+Q57+Q63+Q67+Q71+Q75+Q84+Q92+Q97+Q102+Q118+Q133+Q153+Q154+Q165+Q166+Q171+Q177+Q181+Q203+Q204</f>
        <v>229762.9787199</v>
      </c>
      <c r="R205" s="146" t="n">
        <f aca="false">R55+R56+R57+R63+R67+R71+R75+R84+R92+R97+R102+R118+R133+R153+R154+R165+R166+R171+R177+R181+R203+R204</f>
        <v>6783.4828</v>
      </c>
      <c r="S205" s="146" t="n">
        <f aca="false">S55+S56+S57+S63+S67+S71+S75+S84+S92+S97+S102+S118+S133+S153+S154+S165+S166+S171+S177+S181+S203+S204</f>
        <v>7041.4327715</v>
      </c>
      <c r="T205" s="146" t="n">
        <f aca="false">T55+T56+T57+T63+T67+T71+T75+T84+T92+T97+T102+T118+T133+T153+T154+T165+T166+T171+T177+T181+T203+T204</f>
        <v>10443.7839</v>
      </c>
      <c r="U205" s="146" t="n">
        <f aca="false">U55+U56+U57+U63+U67+U71+U75+U84+U92+U97+U102+U118+U133+U153+U154+U165+U166+U171+U177+U181+U203+U204</f>
        <v>357385.46983225</v>
      </c>
      <c r="V205" s="146" t="n">
        <f aca="false">V55+V56+V57+V63+V67+V71+V75+V84+V92+V97+V102+V118+V133+V153+V154+V165+V166+V171+V177+V181+V203+V204</f>
        <v>17788</v>
      </c>
      <c r="W205" s="146" t="n">
        <f aca="false">W55+W56+W57+W63+W67+W71+W75+W84+W92+W97+W102+W118+W133+W153+W154+W165+W166+W171+W177+W181+W203+W204</f>
        <v>1018621.42968575</v>
      </c>
      <c r="X205" s="146" t="n">
        <f aca="false">X55+X56+X57+X63+X67+X71+X75+X84+X92+X97+X102+X118+X133+X153+X154+X165+X166+X171+X177+X181+X203+X204</f>
        <v>16724.53</v>
      </c>
      <c r="Y205" s="146" t="n">
        <f aca="false">Y55+Y56+Y57+Y63+Y67+Y71+Y75+Y84+Y92+Y97+Y102+Y118+Y133+Y153+Y154+Y165+Y166+Y171+Y177+Y181+Y203+Y204</f>
        <v>12021.24702</v>
      </c>
      <c r="Z205" s="146" t="n">
        <f aca="false">Z55+Z56+Z57+Z63+Z67+Z71+Z75+Z84+Z92+Z97+Z102+Z118+Z133+Z153+Z154+Z165+Z166+Z171+Z177+Z181+Z203+Z204</f>
        <v>13134.42875605</v>
      </c>
      <c r="AA205" s="146" t="n">
        <f aca="false">AA55+AA56+AA57+AA63+AA67+AA71+AA75+AA84+AA92+AA97+AA102+AA118+AA133+AA153+AA154+AA165+AA166+AA171+AA177+AA181+AA203+AA204</f>
        <v>466873.082725</v>
      </c>
      <c r="AB205" s="146" t="n">
        <f aca="false">AB55+AB56+AB57+AB63+AB67+AB71+AB75+AB84+AB92+AB97+AB102+AB118+AB133+AB153+AB154+AB165+AB166+AB171+AB177+AB181+AB203+AB204</f>
        <v>14776.3571</v>
      </c>
      <c r="AC205" s="146" t="n">
        <f aca="false">AC55+AC56+AC57+AC63+AC67+AC71+AC75+AC84+AC92+AC97+AC102+AC118+AC133+AC153+AC154+AC165+AC166+AC171+AC177+AC181+AC203+AC204</f>
        <v>6031.675</v>
      </c>
      <c r="AD205" s="146" t="n">
        <f aca="false">AD55+AD56+AD57+AD63+AD67+AD71+AD75+AD84+AD92+AD97+AD102+AD118+AD133+AD153+AD154+AD165+AD166+AD171+AD177+AD181+AD203+AD204</f>
        <v>91560.3745423</v>
      </c>
      <c r="AE205" s="146" t="n">
        <f aca="false">AE55+AE56+AE57+AE63+AE67+AE71+AE75+AE84+AE92+AE97+AE102+AE118+AE133+AE153+AE154+AE165+AE166+AE171+AE177+AE181+AE203+AE204</f>
        <v>9803.78325</v>
      </c>
      <c r="AF205" s="146" t="n">
        <f aca="false">AF55+AF56+AF57+AF63+AF67+AF71+AF75+AF84+AF92+AF97+AF102+AF118+AF133+AF153+AF154+AF165+AF166+AF171+AF177+AF181+AF203+AF204</f>
        <v>28656.56205</v>
      </c>
      <c r="AG205" s="146" t="n">
        <f aca="false">AG55+AG56+AG57+AG63+AG67+AG71+AG75+AG84+AG92+AG97+AG102+AG118+AG133+AG153+AG154+AG165+AG166+AG171+AG177+AG181+AG203+AG204</f>
        <v>36616.405507</v>
      </c>
      <c r="AH205" s="146" t="n">
        <f aca="false">AH55+AH56+AH57+AH63+AH67+AH71+AH75+AH84+AH92+AH97+AH102+AH118+AH133+AH153+AH154+AH165+AH166+AH171+AH177+AH181+AH203+AH204</f>
        <v>58748.19266125</v>
      </c>
      <c r="AI205" s="146" t="n">
        <f aca="false">AI55+AI56+AI57+AI63+AI67+AI71+AI75+AI84+AI92+AI97+AI102+AI118+AI133+AI153+AI154+AI165+AI166+AI171+AI177+AI181+AI203+AI204</f>
        <v>11158.2781</v>
      </c>
      <c r="AJ205" s="146" t="n">
        <f aca="false">AJ55+AJ56+AJ57+AJ63+AJ67+AJ71+AJ75+AJ84+AJ92+AJ97+AJ102+AJ118+AJ133+AJ153+AJ154+AJ165+AJ166+AJ171+AJ177+AJ181+AJ203+AJ204</f>
        <v>23675.385</v>
      </c>
      <c r="AK205" s="146" t="n">
        <f aca="false">AK55+AK56+AK57+AK63+AK67+AK71+AK75+AK84+AK92+AK97+AK102+AK118+AK133+AK153+AK154+AK165+AK166+AK171+AK177+AK181+AK203+AK204</f>
        <v>6878.41579125</v>
      </c>
      <c r="AL205" s="146" t="n">
        <f aca="false">AL55+AL56+AL57+AL63+AL67+AL71+AL75+AL84+AL92+AL97+AL102+AL118+AL133+AL153+AL154+AL165+AL166+AL171+AL177+AL181+AL203+AL204</f>
        <v>12283.430901</v>
      </c>
      <c r="AM205" s="146" t="n">
        <f aca="false">AM55+AM56+AM57+AM63+AM67+AM71+AM75+AM84+AM92+AM97+AM102+AM118+AM133+AM153+AM154+AM165+AM166+AM171+AM177+AM181+AM203+AM204</f>
        <v>24734.267025</v>
      </c>
      <c r="AN205" s="146" t="n">
        <f aca="false">AN55+AN56+AN57+AN63+AN67+AN71+AN75+AN84+AN92+AN97+AN102+AN118+AN133+AN153+AN154+AN165+AN166+AN171+AN177+AN181+AN203+AN204</f>
        <v>12229.0345</v>
      </c>
      <c r="AO205" s="146" t="n">
        <f aca="false">AO55+AO56+AO57+AO63+AO67+AO71+AO75+AO84+AO92+AO97+AO102+AO118+AO133+AO153+AO154+AO165+AO166+AO171+AO177+AO181+AO203+AO204</f>
        <v>10783.077235</v>
      </c>
      <c r="AP205" s="146" t="n">
        <f aca="false">AP55+AP56+AP57+AP63+AP67+AP71+AP75+AP84+AP92+AP97+AP102+AP118+AP133+AP153+AP154+AP165+AP166+AP171+AP177+AP181+AP203+AP204</f>
        <v>743071.4965</v>
      </c>
      <c r="AQ205" s="146" t="n">
        <f aca="false">AQ55+AQ56+AQ57+AQ63+AQ67+AQ71+AQ75+AQ84+AQ92+AQ97+AQ102+AQ118+AQ133+AQ153+AQ154+AQ165+AQ166+AQ171+AQ177+AQ181+AQ203+AQ204</f>
        <v>9402.64538</v>
      </c>
      <c r="AR205" s="146" t="n">
        <f aca="false">AR55+AR56+AR57+AR63+AR67+AR71+AR75+AR84+AR92+AR97+AR102+AR118+AR133+AR153+AR154+AR165+AR166+AR171+AR177+AR181+AR203+AR204</f>
        <v>30465.99355001</v>
      </c>
      <c r="AS205" s="146" t="n">
        <f aca="false">AS55+AS56+AS57+AS63+AS67+AS71+AS75+AS84+AS92+AS97+AS102+AS118+AS133+AS153+AS154+AS165+AS166+AS171+AS177+AS181+AS203+AS204</f>
        <v>8232.47336235</v>
      </c>
      <c r="AT205" s="146" t="n">
        <f aca="false">AT55+AT56+AT57+AT63+AT67+AT71+AT75+AT84+AT92+AT97+AT102+AT118+AT133+AT153+AT154+AT165+AT166+AT171+AT177+AT181+AT203+AT204</f>
        <v>19510.65228455</v>
      </c>
      <c r="AU205" s="146" t="n">
        <f aca="false">AU55+AU56+AU57+AU63+AU67+AU71+AU75+AU84+AU92+AU97+AU102+AU118+AU133+AU153+AU154+AU165+AU166+AU171+AU177+AU181+AU203+AU204</f>
        <v>19960.6532</v>
      </c>
      <c r="AV205" s="146" t="n">
        <f aca="false">AV55+AV56+AV57+AV63+AV67+AV71+AV75+AV84+AV92+AV97+AV102+AV118+AV133+AV153+AV154+AV165+AV166+AV171+AV177+AV181+AV203+AV204</f>
        <v>122808.2048304</v>
      </c>
      <c r="AW205" s="146" t="n">
        <f aca="false">AW55+AW56+AW57+AW63+AW67+AW71+AW75+AW84+AW92+AW97+AW102+AW118+AW133+AW153+AW154+AW165+AW166+AW171+AW177+AW181+AW203+AW204</f>
        <v>11756.6761402</v>
      </c>
      <c r="AX205" s="146" t="n">
        <f aca="false">AX55+AX56+AX57+AX63+AX67+AX71+AX75+AX84+AX92+AX97+AX102+AX118+AX133+AX153+AX154+AX165+AX166+AX171+AX177+AX181+AX203+AX204</f>
        <v>6758.172401</v>
      </c>
      <c r="AY205" s="146" t="n">
        <f aca="false">AY55+AY56+AY57+AY63+AY67+AY71+AY75+AY84+AY92+AY97+AY102+AY118+AY133+AY153+AY154+AY165+AY166+AY171+AY177+AY181+AY203+AY204</f>
        <v>8003.66294375</v>
      </c>
      <c r="AZ205" s="146" t="n">
        <f aca="false">AZ55+AZ56+AZ57+AZ63+AZ67+AZ71+AZ75+AZ84+AZ92+AZ97+AZ102+AZ118+AZ133+AZ153+AZ154+AZ165+AZ166+AZ171+AZ177+AZ181+AZ203+AZ204</f>
        <v>14837.9607007</v>
      </c>
      <c r="BA205" s="146" t="n">
        <f aca="false">BA55+BA56+BA57+BA63+BA67+BA71+BA75+BA84+BA92+BA97+BA102+BA118+BA133+BA153+BA154+BA165+BA166+BA171+BA177+BA181+BA203+BA204</f>
        <v>22461.0427</v>
      </c>
      <c r="BB205" s="146" t="n">
        <f aca="false">BB55+BB56+BB57+BB63+BB67+BB71+BB75+BB84+BB92+BB97+BB102+BB118+BB133+BB153+BB154+BB165+BB166+BB171+BB177+BB181+BB203+BB204</f>
        <v>849920.88536961</v>
      </c>
      <c r="BC205" s="146" t="n">
        <f aca="false">BC55+BC56+BC57+BC63+BC67+BC71+BC75+BC84+BC92+BC97+BC102+BC118+BC133+BC153+BC154+BC165+BC166+BC171+BC177+BC181+BC203+BC204</f>
        <v>8663.04088125</v>
      </c>
      <c r="BD205" s="146" t="n">
        <f aca="false">BD55+BD56+BD57+BD63+BD67+BD71+BD75+BD84+BD92+BD97+BD102+BD118+BD133+BD153+BD154+BD165+BD166+BD171+BD177+BD181+BD203+BD204</f>
        <v>11212.81112501</v>
      </c>
      <c r="BE205" s="146" t="n">
        <f aca="false">BE55+BE56+BE57+BE63+BE67+BE71+BE75+BE84+BE92+BE97+BE102+BE118+BE133+BE153+BE154+BE165+BE166+BE171+BE177+BE181+BE203+BE204</f>
        <v>29565.1073046</v>
      </c>
      <c r="BF205" s="146" t="n">
        <f aca="false">BF55+BF56+BF57+BF63+BF67+BF71+BF75+BF84+BF92+BF97+BF102+BF118+BF133+BF153+BF154+BF165+BF166+BF171+BF177+BF181+BF203+BF204</f>
        <v>892397.75324925</v>
      </c>
      <c r="BG205" s="146" t="n">
        <f aca="false">BG55+BG56+BG57+BG63+BG67+BG71+BG75+BG84+BG92+BG97+BG102+BG118+BG133+BG153+BG154+BG165+BG166+BG171+BG177+BG181+BG203+BG204</f>
        <v>509810.5162235</v>
      </c>
      <c r="BH205" s="146" t="n">
        <f aca="false">BH55+BH56+BH57+BH63+BH67+BH71+BH75+BH84+BH92+BH97+BH102+BH118+BH133+BH153+BH154+BH165+BH166+BH171+BH177+BH181+BH203+BH204</f>
        <v>14118.196</v>
      </c>
      <c r="BI205" s="146" t="n">
        <f aca="false">BI55+BI56+BI57+BI63+BI67+BI71+BI75+BI84+BI92+BI97+BI102+BI118+BI133+BI153+BI154+BI165+BI166+BI171+BI177+BI181+BI203+BI204</f>
        <v>10369.930675</v>
      </c>
      <c r="BJ205" s="146" t="n">
        <f aca="false">BJ55+BJ56+BJ57+BJ63+BJ67+BJ71+BJ75+BJ84+BJ92+BJ97+BJ102+BJ118+BJ133+BJ153+BJ154+BJ165+BJ166+BJ171+BJ177+BJ181+BJ203+BJ204</f>
        <v>25949.2651</v>
      </c>
      <c r="BK205" s="146" t="n">
        <f aca="false">BK55+BK56+BK57+BK63+BK67+BK71+BK75+BK84+BK92+BK97+BK102+BK118+BK133+BK153+BK154+BK165+BK166+BK171+BK177+BK181+BK203+BK204</f>
        <v>5442.2125</v>
      </c>
      <c r="BL205" s="146" t="n">
        <f aca="false">BL55+BL56+BL57+BL63+BL67+BL71+BL75+BL84+BL92+BL97+BL102+BL118+BL133+BL153+BL154+BL165+BL166+BL171+BL177+BL181+BL203+BL204</f>
        <v>9430.01340945</v>
      </c>
      <c r="BM205" s="146" t="n">
        <f aca="false">BM55+BM56+BM57+BM63+BM67+BM71+BM75+BM84+BM92+BM97+BM102+BM118+BM133+BM153+BM154+BM165+BM166+BM171+BM177+BM181+BM203+BM204</f>
        <v>15281.176028</v>
      </c>
      <c r="BN205" s="146" t="n">
        <f aca="false">BN55+BN56+BN57+BN63+BN67+BN71+BN75+BN84+BN92+BN97+BN102+BN118+BN133+BN153+BN154+BN165+BN166+BN171+BN177+BN181+BN203+BN204</f>
        <v>658187.3473275</v>
      </c>
      <c r="BO205" s="146" t="n">
        <f aca="false">BO55+BO56+BO57+BO63+BO67+BO71+BO75+BO84+BO92+BO97+BO102+BO118+BO133+BO153+BO154+BO165+BO166+BO171+BO177+BO181+BO203+BO204</f>
        <v>93860.77939985</v>
      </c>
      <c r="BP205" s="146" t="n">
        <f aca="false">BP55+BP56+BP57+BP63+BP67+BP71+BP75+BP84+BP92+BP97+BP102+BP118+BP133+BP153+BP154+BP165+BP166+BP171+BP177+BP181+BP203+BP204</f>
        <v>327847.822371</v>
      </c>
      <c r="BQ205" s="146" t="n">
        <f aca="false">BQ55+BQ56+BQ57+BQ63+BQ67+BQ71+BQ75+BQ84+BQ92+BQ97+BQ102+BQ118+BQ133+BQ153+BQ154+BQ165+BQ166+BQ171+BQ177+BQ181+BQ203+BQ204</f>
        <v>5496.1210261</v>
      </c>
      <c r="BR205" s="146" t="n">
        <f aca="false">BR55+BR56+BR57+BR63+BR67+BR71+BR75+BR84+BR92+BR97+BR102+BR118+BR133+BR153+BR154+BR165+BR166+BR171+BR177+BR181+BR203+BR204</f>
        <v>24075.28496425</v>
      </c>
      <c r="BS205" s="146" t="n">
        <f aca="false">BS55+BS56+BS57+BS63+BS67+BS71+BS75+BS84+BS92+BS97+BS102+BS118+BS133+BS153+BS154+BS165+BS166+BS171+BS177+BS181+BS203+BS204</f>
        <v>6865.03365395</v>
      </c>
      <c r="BT205" s="146" t="n">
        <f aca="false">BT55+BT56+BT57+BT63+BT67+BT71+BT75+BT84+BT92+BT97+BT102+BT118+BT133+BT153+BT154+BT165+BT166+BT171+BT177+BT181+BT203+BT204</f>
        <v>126949.732725</v>
      </c>
      <c r="BU205" s="146" t="n">
        <f aca="false">BU55+BU56+BU57+BU63+BU67+BU71+BU75+BU84+BU92+BU97+BU102+BU118+BU133+BU153+BU154+BU165+BU166+BU171+BU177+BU181+BU203+BU204</f>
        <v>10815.92555</v>
      </c>
      <c r="BV205" s="146" t="n">
        <f aca="false">BV55+BV56+BV57+BV63+BV67+BV71+BV75+BV84+BV92+BV97+BV102+BV118+BV133+BV153+BV154+BV165+BV166+BV171+BV177+BV181+BV203+BV204</f>
        <v>6327.5725</v>
      </c>
      <c r="BW205" s="146" t="n">
        <f aca="false">BW55+BW56+BW57+BW63+BW67+BW71+BW75+BW84+BW92+BW97+BW102+BW118+BW133+BW153+BW154+BW165+BW166+BW171+BW177+BW181+BW203+BW204</f>
        <v>203631.0586125</v>
      </c>
      <c r="BX205" s="146" t="n">
        <f aca="false">BX55+BX56+BX57+BX63+BX67+BX71+BX75+BX84+BX92+BX97+BX102+BX118+BX133+BX153+BX154+BX165+BX166+BX171+BX177+BX181+BX203+BX204</f>
        <v>12755.739595</v>
      </c>
      <c r="BY205" s="146" t="n">
        <f aca="false">BY55+BY56+BY57+BY63+BY67+BY71+BY75+BY84+BY92+BY97+BY102+BY118+BY133+BY153+BY154+BY165+BY166+BY171+BY177+BY181+BY203+BY204</f>
        <v>5372.5750609</v>
      </c>
      <c r="BZ205" s="146" t="n">
        <f aca="false">BZ55+BZ56+BZ57+BZ63+BZ67+BZ71+BZ75+BZ84+BZ92+BZ97+BZ102+BZ118+BZ133+BZ153+BZ154+BZ165+BZ166+BZ171+BZ177+BZ181+BZ203+BZ204</f>
        <v>34164.695225</v>
      </c>
      <c r="CA205" s="146" t="n">
        <f aca="false">CA55+CA56+CA57+CA63+CA67+CA71+CA75+CA84+CA92+CA97+CA102+CA118+CA133+CA153+CA154+CA165+CA166+CA171+CA177+CA181+CA203+CA204</f>
        <v>772729.51499705</v>
      </c>
      <c r="CB205" s="146" t="n">
        <f aca="false">CB55+CB56+CB57+CB63+CB67+CB71+CB75+CB84+CB92+CB97+CB102+CB118+CB133+CB153+CB154+CB165+CB166+CB171+CB177+CB181+CB203+CB204</f>
        <v>11435.40701175</v>
      </c>
      <c r="CC205" s="146" t="n">
        <f aca="false">CC55+CC56+CC57+CC63+CC67+CC71+CC75+CC84+CC92+CC97+CC102+CC118+CC133+CC153+CC154+CC165+CC166+CC171+CC177+CC181+CC203+CC204</f>
        <v>230331.4747</v>
      </c>
      <c r="CD205" s="146" t="n">
        <f aca="false">CD55+CD56+CD57+CD63+CD67+CD71+CD75+CD84+CD92+CD97+CD102+CD118+CD133+CD153+CD154+CD165+CD166+CD171+CD177+CD181+CD203+CD204</f>
        <v>8990.907415</v>
      </c>
      <c r="CE205" s="146" t="n">
        <f aca="false">CE55+CE56+CE57+CE63+CE67+CE71+CE75+CE84+CE92+CE97+CE102+CE118+CE133+CE153+CE154+CE165+CE166+CE171+CE177+CE181+CE203+CE204</f>
        <v>910514.918472</v>
      </c>
      <c r="CF205" s="146" t="n">
        <f aca="false">CF55+CF56+CF57+CF63+CF67+CF71+CF75+CF84+CF92+CF97+CF102+CF118+CF133+CF153+CF154+CF165+CF166+CF171+CF177+CF181+CF203+CF204</f>
        <v>9288.55495095</v>
      </c>
      <c r="CG205" s="146" t="n">
        <f aca="false">CG55+CG56+CG57+CG63+CG67+CG71+CG75+CG84+CG92+CG97+CG102+CG118+CG133+CG153+CG154+CG165+CG166+CG171+CG177+CG181+CG203+CG204</f>
        <v>168594.6961625</v>
      </c>
      <c r="CH205" s="146" t="n">
        <f aca="false">CH55+CH56+CH57+CH63+CH67+CH71+CH75+CH84+CH92+CH97+CH102+CH118+CH133+CH153+CH154+CH165+CH166+CH171+CH177+CH181+CH203+CH204</f>
        <v>25165.7781</v>
      </c>
      <c r="CI205" s="146" t="n">
        <f aca="false">CI55+CI56+CI57+CI63+CI67+CI71+CI75+CI84+CI92+CI97+CI102+CI118+CI133+CI153+CI154+CI165+CI166+CI171+CI177+CI181+CI203+CI204</f>
        <v>1071262.950101</v>
      </c>
      <c r="CJ205" s="146" t="n">
        <f aca="false">CJ55+CJ56+CJ57+CJ63+CJ67+CJ71+CJ75+CJ84+CJ92+CJ97+CJ102+CJ118+CJ133+CJ153+CJ154+CJ165+CJ166+CJ171+CJ177+CJ181+CJ203+CJ204</f>
        <v>507666.5306005</v>
      </c>
      <c r="CK205" s="146" t="n">
        <f aca="false">CK55+CK56+CK57+CK63+CK67+CK71+CK75+CK84+CK92+CK97+CK102+CK118+CK133+CK153+CK154+CK165+CK166+CK171+CK177+CK181+CK203+CK204</f>
        <v>620662.38035</v>
      </c>
      <c r="CL205" s="146" t="n">
        <f aca="false">CL55+CL56+CL57+CL63+CL67+CL71+CL75+CL84+CL92+CL97+CL102+CL118+CL133+CL153+CL154+CL165+CL166+CL171+CL177+CL181+CL203+CL204</f>
        <v>239096</v>
      </c>
      <c r="CM205" s="146" t="n">
        <f aca="false">CM55+CM56+CM57+CM63+CM67+CM71+CM75+CM84+CM92+CM97+CM102+CM118+CM133+CM153+CM154+CM165+CM166+CM171+CM177+CM181+CM203+CM204</f>
        <v>6280.8223889</v>
      </c>
      <c r="CN205" s="146" t="n">
        <f aca="false">CN55+CN56+CN57+CN63+CN67+CN71+CN75+CN84+CN92+CN97+CN102+CN118+CN133+CN153+CN154+CN165+CN166+CN171+CN177+CN181+CN203+CN204</f>
        <v>10791.5533945</v>
      </c>
      <c r="CO205" s="146" t="n">
        <f aca="false">CO55+CO56+CO57+CO63+CO67+CO71+CO75+CO84+CO92+CO97+CO102+CO118+CO133+CO153+CO154+CO165+CO166+CO171+CO177+CO181+CO203+CO204</f>
        <v>6457.05</v>
      </c>
      <c r="CP205" s="146" t="n">
        <f aca="false">CP55+CP56+CP57+CP63+CP67+CP71+CP75+CP84+CP92+CP97+CP102+CP118+CP133+CP153+CP154+CP165+CP166+CP171+CP177+CP181+CP203+CP204</f>
        <v>142474.4074825</v>
      </c>
      <c r="CQ205" s="146" t="n">
        <f aca="false">CQ55+CQ56+CQ57+CQ63+CQ67+CQ71+CQ75+CQ84+CQ92+CQ97+CQ102+CQ118+CQ133+CQ153+CQ154+CQ165+CQ166+CQ171+CQ177+CQ181+CQ203+CQ204</f>
        <v>5386.9482316</v>
      </c>
      <c r="CR205" s="146" t="n">
        <f aca="false">CR55+CR56+CR57+CR63+CR67+CR71+CR75+CR84+CR92+CR97+CR102+CR118+CR133+CR153+CR154+CR165+CR166+CR171+CR177+CR181+CR203+CR204</f>
        <v>13952.3037</v>
      </c>
      <c r="CS205" s="146" t="n">
        <f aca="false">CS55+CS56+CS57+CS63+CS67+CS71+CS75+CS84+CS92+CS97+CS102+CS118+CS133+CS153+CS154+CS165+CS166+CS171+CS177+CS181+CS203+CS204</f>
        <v>787559.0852976</v>
      </c>
      <c r="CT205" s="146" t="n">
        <f aca="false">CT55+CT56+CT57+CT63+CT67+CT71+CT75+CT84+CT92+CT97+CT102+CT118+CT133+CT153+CT154+CT165+CT166+CT171+CT177+CT181+CT203+CT204</f>
        <v>33449.8192496</v>
      </c>
      <c r="CU205" s="146" t="n">
        <f aca="false">CU55+CU56+CU57+CU63+CU67+CU71+CU75+CU84+CU92+CU97+CU102+CU118+CU133+CU153+CU154+CU165+CU166+CU171+CU177+CU181+CU203+CU204</f>
        <v>652577.77865625</v>
      </c>
      <c r="CV205" s="146" t="n">
        <f aca="false">CV55+CV56+CV57+CV63+CV67+CV71+CV75+CV84+CV92+CV97+CV102+CV118+CV133+CV153+CV154+CV165+CV166+CV171+CV177+CV181+CV203+CV204</f>
        <v>14506.72729</v>
      </c>
      <c r="CW205" s="146" t="n">
        <f aca="false">CW55+CW56+CW57+CW63+CW67+CW71+CW75+CW84+CW92+CW97+CW102+CW118+CW133+CW153+CW154+CW165+CW166+CW171+CW177+CW181+CW203+CW204</f>
        <v>15996.9111</v>
      </c>
      <c r="CX205" s="146" t="n">
        <f aca="false">CX55+CX56+CX57+CX63+CX67+CX71+CX75+CX84+CX92+CX97+CX102+CX118+CX133+CX153+CX154+CX165+CX166+CX171+CX177+CX181+CX203+CX204</f>
        <v>9362.046175</v>
      </c>
      <c r="CY205" s="146" t="n">
        <f aca="false">CY55+CY56+CY57+CY63+CY67+CY71+CY75+CY84+CY92+CY97+CY102+CY118+CY133+CY153+CY154+CY165+CY166+CY171+CY177+CY181+CY203+CY204</f>
        <v>23188.9087838</v>
      </c>
      <c r="CZ205" s="146" t="n">
        <f aca="false">CZ55+CZ56+CZ57+CZ63+CZ67+CZ71+CZ75+CZ84+CZ92+CZ97+CZ102+CZ118+CZ133+CZ153+CZ154+CZ165+CZ166+CZ171+CZ177+CZ181+CZ203+CZ204</f>
        <v>14066.360110022</v>
      </c>
      <c r="DA205" s="146" t="n">
        <f aca="false">DA55+DA56+DA57+DA63+DA67+DA71+DA75+DA84+DA92+DA97+DA102+DA118+DA133+DA153+DA154+DA165+DA166+DA171+DA177+DA181+DA203+DA204</f>
        <v>365715.56649375</v>
      </c>
      <c r="DB205" s="146" t="n">
        <f aca="false">DB55+DB56+DB57+DB63+DB67+DB71+DB75+DB84+DB92+DB97+DB102+DB118+DB133+DB153+DB154+DB165+DB166+DB171+DB177+DB181+DB203+DB204</f>
        <v>10789.545663</v>
      </c>
      <c r="DC205" s="146" t="n">
        <f aca="false">DC55+DC56+DC57+DC63+DC67+DC71+DC75+DC84+DC92+DC97+DC102+DC118+DC133+DC153+DC154+DC165+DC166+DC171+DC177+DC181+DC203+DC204</f>
        <v>232946.919599</v>
      </c>
      <c r="DD205" s="146" t="n">
        <f aca="false">DD55+DD56+DD57+DD63+DD67+DD71+DD75+DD84+DD92+DD97+DD102+DD118+DD133+DD153+DD154+DD165+DD166+DD171+DD177+DD181+DD203+DD204</f>
        <v>6730.86364525</v>
      </c>
      <c r="DE205" s="146" t="n">
        <f aca="false">DE55+DE56+DE57+DE63+DE67+DE71+DE75+DE84+DE92+DE97+DE102+DE118+DE133+DE153+DE154+DE165+DE166+DE171+DE177+DE181+DE203+DE204</f>
        <v>9170.0765123</v>
      </c>
      <c r="DF205" s="146" t="n">
        <f aca="false">DF55+DF56+DF57+DF63+DF67+DF71+DF75+DF84+DF92+DF97+DF102+DF118+DF133+DF153+DF154+DF165+DF166+DF171+DF177+DF181+DF203+DF204</f>
        <v>21138.99194</v>
      </c>
      <c r="DG205" s="146" t="n">
        <f aca="false">DG55+DG56+DG57+DG63+DG67+DG71+DG75+DG84+DG92+DG97+DG102+DG118+DG133+DG153+DG154+DG165+DG166+DG171+DG177+DG181+DG203+DG204</f>
        <v>84291.741475</v>
      </c>
      <c r="DH205" s="146" t="n">
        <f aca="false">DH55+DH56+DH57+DH63+DH67+DH71+DH75+DH84+DH92+DH97+DH102+DH118+DH133+DH153+DH154+DH165+DH166+DH171+DH177+DH181+DH203+DH204</f>
        <v>6025.35778</v>
      </c>
      <c r="DI205" s="146" t="n">
        <f aca="false">DI55+DI56+DI57+DI63+DI67+DI71+DI75+DI84+DI92+DI97+DI102+DI118+DI133+DI153+DI154+DI165+DI166+DI171+DI177+DI181+DI203+DI204</f>
        <v>6247.13</v>
      </c>
      <c r="DJ205" s="146" t="n">
        <f aca="false">DJ55+DJ56+DJ57+DJ63+DJ67+DJ71+DJ75+DJ84+DJ92+DJ97+DJ102+DJ118+DJ133+DJ153+DJ154+DJ165+DJ166+DJ171+DJ177+DJ181+DJ203+DJ204</f>
        <v>9513.2994225</v>
      </c>
      <c r="DK205" s="146" t="n">
        <f aca="false">DK55+DK56+DK57+DK63+DK67+DK71+DK75+DK84+DK92+DK97+DK102+DK118+DK133+DK153+DK154+DK165+DK166+DK171+DK177+DK181+DK203+DK204</f>
        <v>13625.1006</v>
      </c>
      <c r="DL205" s="146" t="n">
        <f aca="false">DL55+DL56+DL57+DL63+DL67+DL71+DL75+DL84+DL92+DL97+DL102+DL118+DL133+DL153+DL154+DL165+DL166+DL171+DL177+DL181+DL203+DL204</f>
        <v>130144.54248595</v>
      </c>
      <c r="DM205" s="146" t="n">
        <f aca="false">DM55+DM56+DM57+DM63+DM67+DM71+DM75+DM84+DM92+DM97+DM102+DM118+DM133+DM153+DM154+DM165+DM166+DM171+DM177+DM181+DM203+DM204</f>
        <v>6813.2183</v>
      </c>
      <c r="DN205" s="146" t="n">
        <f aca="false">DN55+DN56+DN57+DN63+DN67+DN71+DN75+DN84+DN92+DN97+DN102+DN118+DN133+DN153+DN154+DN165+DN166+DN171+DN177+DN181+DN203+DN204</f>
        <v>8876.7671335</v>
      </c>
      <c r="DO205" s="146" t="n">
        <f aca="false">DO55+DO56+DO57+DO63+DO67+DO71+DO75+DO84+DO92+DO97+DO102+DO118+DO133+DO153+DO154+DO165+DO166+DO171+DO177+DO181+DO203+DO204</f>
        <v>17886.450101</v>
      </c>
      <c r="DP205" s="146" t="n">
        <f aca="false">DP55+DP56+DP57+DP63+DP67+DP71+DP75+DP84+DP92+DP97+DP102+DP118+DP133+DP153+DP154+DP165+DP166+DP171+DP177+DP181+DP203+DP204</f>
        <v>197074</v>
      </c>
      <c r="DQ205" s="146" t="n">
        <f aca="false">DQ55+DQ56+DQ57+DQ63+DQ67+DQ71+DQ75+DQ84+DQ92+DQ97+DQ102+DQ118+DQ133+DQ153+DQ154+DQ165+DQ166+DQ171+DQ177+DQ181+DQ203+DQ204</f>
        <v>11659.5743</v>
      </c>
      <c r="DR205" s="146" t="n">
        <f aca="false">DR55+DR56+DR57+DR63+DR67+DR71+DR75+DR84+DR92+DR97+DR102+DR118+DR133+DR153+DR154+DR165+DR166+DR171+DR177+DR181+DR203+DR204</f>
        <v>4433.52522755</v>
      </c>
      <c r="DS205" s="146" t="n">
        <f aca="false">DS55+DS56+DS57+DS63+DS67+DS71+DS75+DS84+DS92+DS97+DS102+DS118+DS133+DS153+DS154+DS165+DS166+DS171+DS177+DS181+DS203+DS204</f>
        <v>15005.90390125</v>
      </c>
      <c r="DT205" s="146" t="n">
        <f aca="false">DT55+DT56+DT57+DT63+DT67+DT71+DT75+DT84+DT92+DT97+DT102+DT118+DT133+DT153+DT154+DT165+DT166+DT171+DT177+DT181+DT203+DT204</f>
        <v>14823.93610385</v>
      </c>
      <c r="DU205" s="146" t="n">
        <f aca="false">DU55+DU56+DU57+DU63+DU67+DU71+DU75+DU84+DU92+DU97+DU102+DU118+DU133+DU153+DU154+DU165+DU166+DU171+DU177+DU181+DU203+DU204</f>
        <v>7600.2385</v>
      </c>
      <c r="DV205" s="146" t="n">
        <f aca="false">DV55+DV56+DV57+DV63+DV67+DV71+DV75+DV84+DV92+DV97+DV102+DV118+DV133+DV153+DV154+DV165+DV166+DV171+DV177+DV181+DV203+DV204</f>
        <v>8228.758425</v>
      </c>
      <c r="DW205" s="146" t="n">
        <f aca="false">DW55+DW56+DW57+DW63+DW67+DW71+DW75+DW84+DW92+DW97+DW102+DW118+DW133+DW153+DW154+DW165+DW166+DW171+DW177+DW181+DW203+DW204</f>
        <v>9804.02</v>
      </c>
      <c r="DX205" s="146" t="n">
        <f aca="false">DX55+DX56+DX57+DX63+DX67+DX71+DX75+DX84+DX92+DX97+DX102+DX118+DX133+DX153+DX154+DX165+DX166+DX171+DX177+DX181+DX203+DX204</f>
        <v>988421.246675</v>
      </c>
      <c r="DY205" s="146" t="n">
        <f aca="false">DY55+DY56+DY57+DY63+DY67+DY71+DY75+DY84+DY92+DY97+DY102+DY118+DY133+DY153+DY154+DY165+DY166+DY171+DY177+DY181+DY203+DY204</f>
        <v>11579.399151</v>
      </c>
      <c r="DZ205" s="146" t="n">
        <f aca="false">DZ55+DZ56+DZ57+DZ63+DZ67+DZ71+DZ75+DZ84+DZ92+DZ97+DZ102+DZ118+DZ133+DZ153+DZ154+DZ165+DZ166+DZ171+DZ177+DZ181+DZ203+DZ204</f>
        <v>8619.6974373</v>
      </c>
      <c r="EA205" s="146" t="n">
        <f aca="false">EA55+EA56+EA57+EA63+EA67+EA71+EA75+EA84+EA92+EA97+EA102+EA118+EA133+EA153+EA154+EA165+EA166+EA171+EA177+EA181+EA203+EA204</f>
        <v>1029655.38469225</v>
      </c>
      <c r="EB205" s="146" t="n">
        <f aca="false">EB55+EB56+EB57+EB63+EB67+EB71+EB75+EB84+EB92+EB97+EB102+EB118+EB133+EB153+EB154+EB165+EB166+EB171+EB177+EB181+EB203+EB204</f>
        <v>1169976.81371</v>
      </c>
      <c r="EC205" s="146" t="n">
        <f aca="false">EC55+EC56+EC57+EC63+EC67+EC71+EC75+EC84+EC92+EC97+EC102+EC118+EC133+EC153+EC154+EC165+EC166+EC171+EC177+EC181+EC203+EC204</f>
        <v>10987.28143095</v>
      </c>
      <c r="ED205" s="146" t="n">
        <f aca="false">ED55+ED56+ED57+ED63+ED67+ED71+ED75+ED84+ED92+ED97+ED102+ED118+ED133+ED153+ED154+ED165+ED166+ED171+ED177+ED181+ED203+ED204</f>
        <v>466650.63851</v>
      </c>
      <c r="EE205" s="146" t="n">
        <f aca="false">EE55+EE56+EE57+EE63+EE67+EE71+EE75+EE84+EE92+EE97+EE102+EE118+EE133+EE153+EE154+EE165+EE166+EE171+EE177+EE181+EE203+EE204</f>
        <v>10022.0628607</v>
      </c>
      <c r="EF205" s="146" t="n">
        <f aca="false">EF55+EF56+EF57+EF63+EF67+EF71+EF75+EF84+EF92+EF97+EF102+EF118+EF133+EF153+EF154+EF165+EF166+EF171+EF177+EF181+EF203+EF204</f>
        <v>353772.420058</v>
      </c>
      <c r="EG205" s="146" t="n">
        <f aca="false">EG55+EG56+EG57+EG63+EG67+EG71+EG75+EG84+EG92+EG97+EG102+EG118+EG133+EG153+EG154+EG165+EG166+EG171+EG177+EG181+EG203+EG204</f>
        <v>184796.5298</v>
      </c>
      <c r="EH205" s="0"/>
      <c r="EI205" s="116" t="n">
        <f aca="false">ROUND(SUM(F205:EG205),5)</f>
        <v>22943918.97596</v>
      </c>
      <c r="EM205" s="140" t="n">
        <v>0</v>
      </c>
      <c r="EN205" s="140" t="n">
        <v>0</v>
      </c>
      <c r="EO205" s="140" t="n">
        <v>0</v>
      </c>
      <c r="EP205" s="140" t="n">
        <v>0</v>
      </c>
      <c r="EQ205" s="140" t="n">
        <v>0</v>
      </c>
      <c r="ER205" s="140" t="n">
        <v>0</v>
      </c>
      <c r="ES205" s="140" t="n">
        <v>0</v>
      </c>
      <c r="ET205" s="140" t="n">
        <v>0</v>
      </c>
      <c r="EU205" s="140" t="n">
        <v>0</v>
      </c>
      <c r="EV205" s="140" t="n">
        <v>0</v>
      </c>
      <c r="EW205" s="140" t="n">
        <v>0</v>
      </c>
      <c r="EX205" s="140" t="n">
        <v>0</v>
      </c>
      <c r="EY205" s="140" t="n">
        <v>0</v>
      </c>
      <c r="EZ205" s="140" t="n">
        <v>0</v>
      </c>
      <c r="FA205" s="140" t="n">
        <v>0</v>
      </c>
      <c r="FB205" s="140" t="n">
        <v>0</v>
      </c>
      <c r="FC205" s="140" t="n">
        <v>0</v>
      </c>
      <c r="FD205" s="140" t="n">
        <v>0</v>
      </c>
      <c r="FE205" s="140" t="n">
        <v>0</v>
      </c>
      <c r="FF205" s="140" t="n">
        <v>0</v>
      </c>
      <c r="FG205" s="140" t="n">
        <v>0</v>
      </c>
      <c r="FH205" s="140" t="n">
        <v>0</v>
      </c>
      <c r="FI205" s="140" t="n">
        <v>0</v>
      </c>
      <c r="FJ205" s="140" t="n">
        <v>0</v>
      </c>
      <c r="FK205" s="140" t="n">
        <v>0</v>
      </c>
      <c r="FL205" s="140" t="n">
        <v>0</v>
      </c>
      <c r="FM205" s="140" t="n">
        <v>0</v>
      </c>
      <c r="FN205" s="140" t="n">
        <v>0</v>
      </c>
      <c r="FO205" s="140" t="n">
        <v>0</v>
      </c>
      <c r="FP205" s="140" t="n">
        <v>0</v>
      </c>
      <c r="FQ205" s="140" t="n">
        <v>0</v>
      </c>
      <c r="FR205" s="140" t="n">
        <v>0</v>
      </c>
      <c r="FS205" s="140" t="n">
        <v>0</v>
      </c>
      <c r="FT205" s="140" t="n">
        <v>0</v>
      </c>
      <c r="FU205" s="140" t="n">
        <v>0</v>
      </c>
      <c r="FV205" s="140" t="n">
        <v>0</v>
      </c>
      <c r="FW205" s="140" t="n">
        <v>0</v>
      </c>
      <c r="FX205" s="140" t="n">
        <v>0</v>
      </c>
      <c r="FY205" s="140" t="n">
        <v>0</v>
      </c>
      <c r="FZ205" s="140" t="n">
        <v>0</v>
      </c>
      <c r="GA205" s="140" t="n">
        <v>0</v>
      </c>
      <c r="GB205" s="140" t="n">
        <v>0</v>
      </c>
      <c r="GC205" s="140" t="n">
        <v>0</v>
      </c>
      <c r="GD205" s="140" t="n">
        <v>0</v>
      </c>
      <c r="GE205" s="140" t="n">
        <v>0</v>
      </c>
      <c r="GF205" s="140" t="n">
        <v>0</v>
      </c>
      <c r="GG205" s="140" t="n">
        <v>0</v>
      </c>
      <c r="GH205" s="140" t="n">
        <v>0</v>
      </c>
      <c r="GI205" s="140" t="n">
        <v>0</v>
      </c>
      <c r="GJ205" s="140" t="n">
        <v>0</v>
      </c>
      <c r="GK205" s="140" t="n">
        <v>0</v>
      </c>
      <c r="GL205" s="140" t="n">
        <v>0</v>
      </c>
      <c r="GM205" s="140" t="n">
        <v>0</v>
      </c>
      <c r="GN205" s="140" t="n">
        <v>0</v>
      </c>
      <c r="GO205" s="140" t="n">
        <v>0</v>
      </c>
      <c r="GP205" s="140" t="n">
        <v>0</v>
      </c>
      <c r="GQ205" s="140" t="n">
        <v>0</v>
      </c>
      <c r="GR205" s="140" t="n">
        <v>0</v>
      </c>
      <c r="GS205" s="140" t="n">
        <v>0</v>
      </c>
      <c r="GT205" s="140" t="n">
        <v>0</v>
      </c>
      <c r="GU205" s="140" t="n">
        <v>0</v>
      </c>
      <c r="GV205" s="140" t="n">
        <v>0</v>
      </c>
      <c r="GW205" s="140" t="n">
        <v>0</v>
      </c>
      <c r="GX205" s="140" t="n">
        <v>0</v>
      </c>
      <c r="GY205" s="140" t="n">
        <v>0</v>
      </c>
      <c r="GZ205" s="140" t="n">
        <v>0</v>
      </c>
      <c r="HA205" s="140" t="n">
        <v>0</v>
      </c>
      <c r="HB205" s="140" t="n">
        <v>0</v>
      </c>
      <c r="HC205" s="140" t="n">
        <v>0</v>
      </c>
      <c r="HD205" s="140" t="n">
        <v>0</v>
      </c>
      <c r="HE205" s="140" t="n">
        <v>0</v>
      </c>
      <c r="HF205" s="140" t="n">
        <v>0</v>
      </c>
      <c r="HG205" s="140" t="n">
        <v>0</v>
      </c>
      <c r="HH205" s="140" t="n">
        <v>0</v>
      </c>
      <c r="HI205" s="140" t="n">
        <v>0</v>
      </c>
      <c r="HJ205" s="140" t="n">
        <v>0</v>
      </c>
      <c r="HK205" s="140" t="n">
        <v>0</v>
      </c>
      <c r="HL205" s="140" t="n">
        <v>0</v>
      </c>
      <c r="HM205" s="140" t="n">
        <v>0</v>
      </c>
      <c r="HN205" s="140" t="n">
        <v>0</v>
      </c>
      <c r="HO205" s="140" t="n">
        <v>0</v>
      </c>
      <c r="HP205" s="140" t="n">
        <v>0</v>
      </c>
      <c r="HQ205" s="140" t="n">
        <v>0</v>
      </c>
      <c r="HR205" s="140" t="n">
        <v>0</v>
      </c>
      <c r="HS205" s="140" t="n">
        <v>0</v>
      </c>
      <c r="HT205" s="140" t="n">
        <v>0</v>
      </c>
      <c r="HU205" s="140" t="n">
        <v>0</v>
      </c>
      <c r="HV205" s="140" t="n">
        <v>0</v>
      </c>
      <c r="HW205" s="140" t="n">
        <v>0</v>
      </c>
      <c r="HX205" s="140" t="n">
        <v>0</v>
      </c>
      <c r="HY205" s="140" t="n">
        <v>0</v>
      </c>
      <c r="HZ205" s="140" t="n">
        <v>0</v>
      </c>
      <c r="IA205" s="140" t="n">
        <v>0</v>
      </c>
      <c r="IB205" s="140" t="n">
        <v>0</v>
      </c>
      <c r="IC205" s="140" t="n">
        <v>0</v>
      </c>
      <c r="ID205" s="140" t="n">
        <v>0</v>
      </c>
      <c r="IE205" s="140" t="n">
        <v>0</v>
      </c>
      <c r="IF205" s="140" t="n">
        <v>0</v>
      </c>
      <c r="IG205" s="140" t="n">
        <v>0</v>
      </c>
      <c r="IH205" s="140" t="n">
        <v>0</v>
      </c>
      <c r="II205" s="140" t="n">
        <v>0</v>
      </c>
      <c r="IJ205" s="140" t="n">
        <v>0</v>
      </c>
      <c r="IK205" s="140" t="n">
        <v>0</v>
      </c>
      <c r="IL205" s="140" t="n">
        <v>0</v>
      </c>
      <c r="IM205" s="140" t="n">
        <v>0</v>
      </c>
      <c r="IN205" s="140" t="n">
        <v>0</v>
      </c>
      <c r="IO205" s="140" t="n">
        <v>0</v>
      </c>
      <c r="IP205" s="140" t="n">
        <v>0</v>
      </c>
      <c r="IQ205" s="140" t="n">
        <v>0</v>
      </c>
      <c r="IR205" s="140" t="n">
        <v>0</v>
      </c>
      <c r="IS205" s="140" t="n">
        <v>0</v>
      </c>
      <c r="IT205" s="140" t="n">
        <v>0</v>
      </c>
      <c r="IU205" s="140" t="n">
        <v>0</v>
      </c>
      <c r="IV205" s="140" t="n">
        <v>0</v>
      </c>
      <c r="IW205" s="140" t="n">
        <v>0</v>
      </c>
      <c r="IX205" s="140" t="n">
        <v>0</v>
      </c>
      <c r="IY205" s="140" t="n">
        <v>0</v>
      </c>
      <c r="IZ205" s="140" t="n">
        <v>0</v>
      </c>
      <c r="JA205" s="140" t="n">
        <v>0</v>
      </c>
      <c r="JB205" s="140" t="n">
        <v>0</v>
      </c>
      <c r="JC205" s="140" t="n">
        <v>0</v>
      </c>
      <c r="JD205" s="140" t="n">
        <v>0</v>
      </c>
      <c r="JE205" s="140" t="n">
        <v>0</v>
      </c>
      <c r="JF205" s="140" t="n">
        <v>0</v>
      </c>
      <c r="JG205" s="140" t="n">
        <v>0</v>
      </c>
      <c r="JH205" s="140" t="n">
        <v>0</v>
      </c>
      <c r="JI205" s="140" t="n">
        <v>0</v>
      </c>
      <c r="JJ205" s="140" t="n">
        <v>0</v>
      </c>
      <c r="JK205" s="140" t="n">
        <v>0</v>
      </c>
      <c r="JL205" s="140" t="n">
        <v>0</v>
      </c>
      <c r="JM205" s="140" t="n">
        <v>0</v>
      </c>
      <c r="JN205" s="140" t="n">
        <v>0</v>
      </c>
      <c r="JO205" s="140" t="n">
        <v>0</v>
      </c>
      <c r="JP205" s="140" t="n">
        <v>0</v>
      </c>
    </row>
    <row r="206" s="121" customFormat="true" ht="30" hidden="false" customHeight="true" outlineLevel="0" collapsed="false">
      <c r="A206" s="76" t="s">
        <v>229</v>
      </c>
      <c r="B206" s="76"/>
      <c r="C206" s="76"/>
      <c r="D206" s="76"/>
      <c r="E206" s="76"/>
      <c r="F206" s="147" t="n">
        <f aca="false">F50-F205</f>
        <v>42916.67720335</v>
      </c>
      <c r="G206" s="147" t="n">
        <f aca="false">G50-G205</f>
        <v>4711.57598595</v>
      </c>
      <c r="H206" s="147" t="n">
        <f aca="false">H50-H205</f>
        <v>512603.681214447</v>
      </c>
      <c r="I206" s="147" t="n">
        <f aca="false">I50-I205</f>
        <v>304.7173561</v>
      </c>
      <c r="J206" s="147" t="n">
        <f aca="false">J50-J205</f>
        <v>5718.05719999992</v>
      </c>
      <c r="K206" s="147" t="n">
        <f aca="false">K50-K205</f>
        <v>70359.7124</v>
      </c>
      <c r="L206" s="147" t="n">
        <f aca="false">L50-L205</f>
        <v>-396.040450000002</v>
      </c>
      <c r="M206" s="147" t="n">
        <f aca="false">M50-M205</f>
        <v>1337.50705</v>
      </c>
      <c r="N206" s="147" t="n">
        <f aca="false">N50-N205</f>
        <v>-118281.1784361</v>
      </c>
      <c r="O206" s="147" t="n">
        <f aca="false">O50-O205</f>
        <v>-177025.55015</v>
      </c>
      <c r="P206" s="147" t="n">
        <f aca="false">P50-P205</f>
        <v>-14516.760084</v>
      </c>
      <c r="Q206" s="147" t="n">
        <f aca="false">Q50-Q205</f>
        <v>-45288.0124449</v>
      </c>
      <c r="R206" s="147" t="n">
        <f aca="false">R50-R205</f>
        <v>-1233.4828</v>
      </c>
      <c r="S206" s="147" t="n">
        <f aca="false">S50-S205</f>
        <v>-1741.4327715</v>
      </c>
      <c r="T206" s="147" t="n">
        <f aca="false">T50-T205</f>
        <v>-243.7839</v>
      </c>
      <c r="U206" s="147" t="n">
        <f aca="false">U50-U205</f>
        <v>39764.4714570499</v>
      </c>
      <c r="V206" s="147" t="n">
        <f aca="false">V50-V205</f>
        <v>37212</v>
      </c>
      <c r="W206" s="147" t="n">
        <f aca="false">W50-W205</f>
        <v>-5349.65323135478</v>
      </c>
      <c r="X206" s="147" t="n">
        <f aca="false">X50-X205</f>
        <v>-5474.53</v>
      </c>
      <c r="Y206" s="147" t="n">
        <f aca="false">Y50-Y205</f>
        <v>1578.75298</v>
      </c>
      <c r="Z206" s="147" t="n">
        <f aca="false">Z50-Z205</f>
        <v>21140.57124395</v>
      </c>
      <c r="AA206" s="147" t="n">
        <f aca="false">AA50-AA205</f>
        <v>-19837.047725</v>
      </c>
      <c r="AB206" s="147" t="n">
        <f aca="false">AB50-AB205</f>
        <v>-1376.3571</v>
      </c>
      <c r="AC206" s="147" t="n">
        <f aca="false">AC50-AC205</f>
        <v>-1131.675</v>
      </c>
      <c r="AD206" s="147" t="n">
        <f aca="false">AD50-AD205</f>
        <v>91279.6254577</v>
      </c>
      <c r="AE206" s="147" t="n">
        <f aca="false">AE50-AE205</f>
        <v>896.216750000001</v>
      </c>
      <c r="AF206" s="147" t="n">
        <f aca="false">AF50-AF205</f>
        <v>15262.98795</v>
      </c>
      <c r="AG206" s="147" t="n">
        <f aca="false">AG50-AG205</f>
        <v>13862.874688</v>
      </c>
      <c r="AH206" s="147" t="n">
        <f aca="false">AH50-AH205</f>
        <v>-11794.86266125</v>
      </c>
      <c r="AI206" s="147" t="n">
        <f aca="false">AI50-AI205</f>
        <v>5891.7219</v>
      </c>
      <c r="AJ206" s="147" t="n">
        <f aca="false">AJ50-AJ205</f>
        <v>26224.615</v>
      </c>
      <c r="AK206" s="147" t="n">
        <f aca="false">AK50-AK205</f>
        <v>-578.415791250001</v>
      </c>
      <c r="AL206" s="147" t="n">
        <f aca="false">AL50-AL205</f>
        <v>82916.569099</v>
      </c>
      <c r="AM206" s="147" t="n">
        <f aca="false">AM50-AM205</f>
        <v>-3234.267025</v>
      </c>
      <c r="AN206" s="147" t="n">
        <f aca="false">AN50-AN205</f>
        <v>6895.9655</v>
      </c>
      <c r="AO206" s="147" t="n">
        <f aca="false">AO50-AO205</f>
        <v>5616.902765</v>
      </c>
      <c r="AP206" s="147" t="n">
        <f aca="false">AP50-AP205</f>
        <v>-185271.368284</v>
      </c>
      <c r="AQ206" s="147" t="n">
        <f aca="false">AQ50-AQ205</f>
        <v>4580.35462</v>
      </c>
      <c r="AR206" s="147" t="n">
        <f aca="false">AR50-AR205</f>
        <v>5465.00644999</v>
      </c>
      <c r="AS206" s="147" t="n">
        <f aca="false">AS50-AS205</f>
        <v>-2032.47336235</v>
      </c>
      <c r="AT206" s="147" t="n">
        <f aca="false">AT50-AT205</f>
        <v>289.34771545</v>
      </c>
      <c r="AU206" s="147" t="n">
        <f aca="false">AU50-AU205</f>
        <v>2039.3468</v>
      </c>
      <c r="AV206" s="147" t="n">
        <f aca="false">AV50-AV205</f>
        <v>-31322.9753869</v>
      </c>
      <c r="AW206" s="147" t="n">
        <f aca="false">AW50-AW205</f>
        <v>-656.676140199997</v>
      </c>
      <c r="AX206" s="147" t="n">
        <f aca="false">AX50-AX205</f>
        <v>-3754.672401</v>
      </c>
      <c r="AY206" s="147" t="n">
        <f aca="false">AY50-AY205</f>
        <v>1446.33705625</v>
      </c>
      <c r="AZ206" s="147" t="n">
        <f aca="false">AZ50-AZ205</f>
        <v>6262.0392993</v>
      </c>
      <c r="BA206" s="147" t="n">
        <f aca="false">BA50-BA205</f>
        <v>2025.0573</v>
      </c>
      <c r="BB206" s="147" t="n">
        <f aca="false">BB50-BB205</f>
        <v>148740.865188179</v>
      </c>
      <c r="BC206" s="147" t="n">
        <f aca="false">BC50-BC205</f>
        <v>4851.95911875</v>
      </c>
      <c r="BD206" s="147" t="n">
        <f aca="false">BD50-BD205</f>
        <v>4849.06387499</v>
      </c>
      <c r="BE206" s="147" t="n">
        <f aca="false">BE50-BE205</f>
        <v>49621.8042504</v>
      </c>
      <c r="BF206" s="147" t="n">
        <f aca="false">BF50-BF205</f>
        <v>-135609.31168017</v>
      </c>
      <c r="BG206" s="147" t="n">
        <f aca="false">BG50-BG205</f>
        <v>-9578.08328599995</v>
      </c>
      <c r="BH206" s="147" t="n">
        <f aca="false">BH50-BH205</f>
        <v>5481.804</v>
      </c>
      <c r="BI206" s="147" t="n">
        <f aca="false">BI50-BI205</f>
        <v>7370.069325</v>
      </c>
      <c r="BJ206" s="147" t="n">
        <f aca="false">BJ50-BJ205</f>
        <v>16960.2349</v>
      </c>
      <c r="BK206" s="147" t="n">
        <f aca="false">BK50-BK205</f>
        <v>3095.2875</v>
      </c>
      <c r="BL206" s="147" t="n">
        <f aca="false">BL50-BL205</f>
        <v>-1330.01340945</v>
      </c>
      <c r="BM206" s="147" t="n">
        <f aca="false">BM50-BM205</f>
        <v>22218.823972</v>
      </c>
      <c r="BN206" s="147" t="n">
        <f aca="false">BN50-BN205</f>
        <v>-91041.8390275</v>
      </c>
      <c r="BO206" s="147" t="n">
        <f aca="false">BO50-BO205</f>
        <v>-9441.77939985</v>
      </c>
      <c r="BP206" s="147" t="n">
        <f aca="false">BP50-BP205</f>
        <v>-4007.21177099994</v>
      </c>
      <c r="BQ206" s="147" t="n">
        <f aca="false">BQ50-BQ205</f>
        <v>-2408.6210261</v>
      </c>
      <c r="BR206" s="147" t="n">
        <f aca="false">BR50-BR205</f>
        <v>-6525.28496425</v>
      </c>
      <c r="BS206" s="147" t="n">
        <f aca="false">BS50-BS205</f>
        <v>-865.03365395</v>
      </c>
      <c r="BT206" s="147" t="n">
        <f aca="false">BT50-BT205</f>
        <v>30853.996275</v>
      </c>
      <c r="BU206" s="147" t="n">
        <f aca="false">BU50-BU205</f>
        <v>4096.82445</v>
      </c>
      <c r="BV206" s="147" t="n">
        <f aca="false">BV50-BV205</f>
        <v>6022.3875</v>
      </c>
      <c r="BW206" s="147" t="n">
        <f aca="false">BW50-BW205</f>
        <v>32830.8613875</v>
      </c>
      <c r="BX206" s="147" t="n">
        <f aca="false">BX50-BX205</f>
        <v>20036.760405</v>
      </c>
      <c r="BY206" s="147" t="n">
        <f aca="false">BY50-BY205</f>
        <v>-772.575060900001</v>
      </c>
      <c r="BZ206" s="147" t="n">
        <f aca="false">BZ50-BZ205</f>
        <v>35218.174775</v>
      </c>
      <c r="CA206" s="147" t="n">
        <f aca="false">CA50-CA205</f>
        <v>52206.247770498</v>
      </c>
      <c r="CB206" s="147" t="n">
        <f aca="false">CB50-CB205</f>
        <v>20064.59298825</v>
      </c>
      <c r="CC206" s="147" t="n">
        <f aca="false">CC50-CC205</f>
        <v>71346.0253</v>
      </c>
      <c r="CD206" s="147" t="n">
        <f aca="false">CD50-CD205</f>
        <v>3983.421585</v>
      </c>
      <c r="CE206" s="147" t="n">
        <f aca="false">CE50-CE205</f>
        <v>596757.560728</v>
      </c>
      <c r="CF206" s="147" t="n">
        <f aca="false">CF50-CF205</f>
        <v>8536.44504905</v>
      </c>
      <c r="CG206" s="147" t="n">
        <f aca="false">CG50-CG205</f>
        <v>-24433.1086625</v>
      </c>
      <c r="CH206" s="147" t="n">
        <f aca="false">CH50-CH205</f>
        <v>14834.2219</v>
      </c>
      <c r="CI206" s="147" t="n">
        <f aca="false">CI50-CI205</f>
        <v>-22378.7901009999</v>
      </c>
      <c r="CJ206" s="147" t="n">
        <f aca="false">CJ50-CJ205</f>
        <v>46994.6776995</v>
      </c>
      <c r="CK206" s="147" t="n">
        <f aca="false">CK50-CK205</f>
        <v>-143262.38035</v>
      </c>
      <c r="CL206" s="147" t="n">
        <f aca="false">CL50-CL205</f>
        <v>-20346</v>
      </c>
      <c r="CM206" s="147" t="n">
        <f aca="false">CM50-CM205</f>
        <v>-780.8223889</v>
      </c>
      <c r="CN206" s="147" t="n">
        <f aca="false">CN50-CN205</f>
        <v>6908.4466055</v>
      </c>
      <c r="CO206" s="147" t="n">
        <f aca="false">CO50-CO205</f>
        <v>3742.95</v>
      </c>
      <c r="CP206" s="147" t="n">
        <f aca="false">CP50-CP205</f>
        <v>-34504.2121825</v>
      </c>
      <c r="CQ206" s="147" t="n">
        <f aca="false">CQ50-CQ205</f>
        <v>4413.0517684</v>
      </c>
      <c r="CR206" s="147" t="n">
        <f aca="false">CR50-CR205</f>
        <v>1547.6963</v>
      </c>
      <c r="CS206" s="147" t="n">
        <f aca="false">CS50-CS205</f>
        <v>9640.48605740001</v>
      </c>
      <c r="CT206" s="147" t="n">
        <f aca="false">CT50-CT205</f>
        <v>7200.1807504</v>
      </c>
      <c r="CU206" s="147" t="n">
        <f aca="false">CU50-CU205</f>
        <v>-67337.7044062499</v>
      </c>
      <c r="CV206" s="147" t="n">
        <f aca="false">CV50-CV205</f>
        <v>2580.77271</v>
      </c>
      <c r="CW206" s="147" t="n">
        <f aca="false">CW50-CW205</f>
        <v>18303.0889</v>
      </c>
      <c r="CX206" s="147" t="n">
        <f aca="false">CX50-CX205</f>
        <v>6637.953825</v>
      </c>
      <c r="CY206" s="147" t="n">
        <f aca="false">CY50-CY205</f>
        <v>10879.1278962</v>
      </c>
      <c r="CZ206" s="147" t="n">
        <f aca="false">CZ50-CZ205</f>
        <v>40121.639889978</v>
      </c>
      <c r="DA206" s="147" t="n">
        <f aca="false">DA50-DA205</f>
        <v>-28998.41874375</v>
      </c>
      <c r="DB206" s="147" t="n">
        <f aca="false">DB50-DB205</f>
        <v>-1469.545663</v>
      </c>
      <c r="DC206" s="147" t="n">
        <f aca="false">DC50-DC205</f>
        <v>-42896.8516418</v>
      </c>
      <c r="DD206" s="147" t="n">
        <f aca="false">DD50-DD205</f>
        <v>-430.86364525</v>
      </c>
      <c r="DE206" s="147" t="n">
        <f aca="false">DE50-DE205</f>
        <v>12129.9234877</v>
      </c>
      <c r="DF206" s="147" t="n">
        <f aca="false">DF50-DF205</f>
        <v>98861.00806</v>
      </c>
      <c r="DG206" s="147" t="n">
        <f aca="false">DG50-DG205</f>
        <v>2385.74352500001</v>
      </c>
      <c r="DH206" s="147" t="n">
        <f aca="false">DH50-DH205</f>
        <v>674.642220000001</v>
      </c>
      <c r="DI206" s="147" t="n">
        <f aca="false">DI50-DI205</f>
        <v>2052.87</v>
      </c>
      <c r="DJ206" s="147" t="n">
        <f aca="false">DJ50-DJ205</f>
        <v>19346.7005775</v>
      </c>
      <c r="DK206" s="147" t="n">
        <f aca="false">DK50-DK205</f>
        <v>-1025.1006</v>
      </c>
      <c r="DL206" s="147" t="n">
        <f aca="false">DL50-DL205</f>
        <v>-16851.114322034</v>
      </c>
      <c r="DM206" s="147" t="n">
        <f aca="false">DM50-DM205</f>
        <v>386.7817</v>
      </c>
      <c r="DN206" s="147" t="n">
        <f aca="false">DN50-DN205</f>
        <v>3963.2328665</v>
      </c>
      <c r="DO206" s="147" t="n">
        <f aca="false">DO50-DO205</f>
        <v>58913.549899</v>
      </c>
      <c r="DP206" s="147" t="n">
        <f aca="false">DP50-DP205</f>
        <v>42926</v>
      </c>
      <c r="DQ206" s="147" t="n">
        <f aca="false">DQ50-DQ205</f>
        <v>2870.4257</v>
      </c>
      <c r="DR206" s="147" t="n">
        <f aca="false">DR50-DR205</f>
        <v>-2583.52522755</v>
      </c>
      <c r="DS206" s="147" t="n">
        <f aca="false">DS50-DS205</f>
        <v>16644.09609875</v>
      </c>
      <c r="DT206" s="147" t="n">
        <f aca="false">DT50-DT205</f>
        <v>6876.06389615</v>
      </c>
      <c r="DU206" s="147" t="n">
        <f aca="false">DU50-DU205</f>
        <v>-700.238500000001</v>
      </c>
      <c r="DV206" s="147" t="n">
        <f aca="false">DV50-DV205</f>
        <v>16021.241575</v>
      </c>
      <c r="DW206" s="147" t="n">
        <f aca="false">DW50-DW205</f>
        <v>6445.98</v>
      </c>
      <c r="DX206" s="147" t="n">
        <f aca="false">DX50-DX205</f>
        <v>-37566.851675</v>
      </c>
      <c r="DY206" s="147" t="n">
        <f aca="false">DY50-DY205</f>
        <v>-3679.399151</v>
      </c>
      <c r="DZ206" s="147" t="n">
        <f aca="false">DZ50-DZ205</f>
        <v>2680.3025627</v>
      </c>
      <c r="EA206" s="147" t="n">
        <f aca="false">EA50-EA205</f>
        <v>-137791.63300225</v>
      </c>
      <c r="EB206" s="147" t="n">
        <f aca="false">EB50-EB205</f>
        <v>-49643.7337100001</v>
      </c>
      <c r="EC206" s="147" t="n">
        <f aca="false">EC50-EC205</f>
        <v>12600.21856905</v>
      </c>
      <c r="ED206" s="147" t="n">
        <f aca="false">ED50-ED205</f>
        <v>22557.47549</v>
      </c>
      <c r="EE206" s="147" t="n">
        <f aca="false">EE50-EE205</f>
        <v>7027.9371393</v>
      </c>
      <c r="EF206" s="147" t="n">
        <f aca="false">EF50-EF205</f>
        <v>-4655.58973812504</v>
      </c>
      <c r="EG206" s="147" t="n">
        <f aca="false">EG50-EG205</f>
        <v>-8026.52979999999</v>
      </c>
      <c r="EI206" s="117" t="n">
        <f aca="false">ROUND(SUM(F206:EG206),5)</f>
        <v>1121431.00852</v>
      </c>
      <c r="EM206" s="140" t="n">
        <v>0</v>
      </c>
      <c r="EN206" s="140" t="n">
        <v>0</v>
      </c>
      <c r="EO206" s="140" t="n">
        <v>0</v>
      </c>
      <c r="EP206" s="140" t="n">
        <v>0</v>
      </c>
      <c r="EQ206" s="140" t="n">
        <v>0</v>
      </c>
      <c r="ER206" s="140" t="n">
        <v>0</v>
      </c>
      <c r="ES206" s="140" t="n">
        <v>0</v>
      </c>
      <c r="ET206" s="140" t="n">
        <v>0</v>
      </c>
      <c r="EU206" s="140" t="n">
        <v>0</v>
      </c>
      <c r="EV206" s="140" t="n">
        <v>0</v>
      </c>
      <c r="EW206" s="140" t="n">
        <v>0</v>
      </c>
      <c r="EX206" s="140" t="n">
        <v>0</v>
      </c>
      <c r="EY206" s="140" t="n">
        <v>0</v>
      </c>
      <c r="EZ206" s="140" t="n">
        <v>0</v>
      </c>
      <c r="FA206" s="140" t="n">
        <v>0</v>
      </c>
      <c r="FB206" s="140" t="n">
        <v>0</v>
      </c>
      <c r="FC206" s="140" t="n">
        <v>0</v>
      </c>
      <c r="FD206" s="140" t="n">
        <v>0</v>
      </c>
      <c r="FE206" s="140" t="n">
        <v>0</v>
      </c>
      <c r="FF206" s="140" t="n">
        <v>0</v>
      </c>
      <c r="FG206" s="140" t="n">
        <v>0</v>
      </c>
      <c r="FH206" s="140" t="n">
        <v>0</v>
      </c>
      <c r="FI206" s="140" t="n">
        <v>0</v>
      </c>
      <c r="FJ206" s="140" t="n">
        <v>0</v>
      </c>
      <c r="FK206" s="140" t="n">
        <v>0</v>
      </c>
      <c r="FL206" s="140" t="n">
        <v>0</v>
      </c>
      <c r="FM206" s="140" t="n">
        <v>0</v>
      </c>
      <c r="FN206" s="140" t="n">
        <v>0</v>
      </c>
      <c r="FO206" s="140" t="n">
        <v>0</v>
      </c>
      <c r="FP206" s="140" t="n">
        <v>0</v>
      </c>
      <c r="FQ206" s="140" t="n">
        <v>0</v>
      </c>
      <c r="FR206" s="140" t="n">
        <v>0</v>
      </c>
      <c r="FS206" s="140" t="n">
        <v>0</v>
      </c>
      <c r="FT206" s="140" t="n">
        <v>0</v>
      </c>
      <c r="FU206" s="140" t="n">
        <v>0</v>
      </c>
      <c r="FV206" s="140" t="n">
        <v>0</v>
      </c>
      <c r="FW206" s="140" t="n">
        <v>0</v>
      </c>
      <c r="FX206" s="140" t="n">
        <v>0</v>
      </c>
      <c r="FY206" s="140" t="n">
        <v>0</v>
      </c>
      <c r="FZ206" s="140" t="n">
        <v>0</v>
      </c>
      <c r="GA206" s="140" t="n">
        <v>0</v>
      </c>
      <c r="GB206" s="140" t="n">
        <v>0</v>
      </c>
      <c r="GC206" s="140" t="n">
        <v>0</v>
      </c>
      <c r="GD206" s="140" t="n">
        <v>0</v>
      </c>
      <c r="GE206" s="140" t="n">
        <v>0</v>
      </c>
      <c r="GF206" s="140" t="n">
        <v>0</v>
      </c>
      <c r="GG206" s="140" t="n">
        <v>0</v>
      </c>
      <c r="GH206" s="140" t="n">
        <v>0</v>
      </c>
      <c r="GI206" s="140" t="n">
        <v>0</v>
      </c>
      <c r="GJ206" s="140" t="n">
        <v>0</v>
      </c>
      <c r="GK206" s="140" t="n">
        <v>0</v>
      </c>
      <c r="GL206" s="140" t="n">
        <v>0</v>
      </c>
      <c r="GM206" s="140" t="n">
        <v>0</v>
      </c>
      <c r="GN206" s="140" t="n">
        <v>0</v>
      </c>
      <c r="GO206" s="140" t="n">
        <v>0</v>
      </c>
      <c r="GP206" s="140" t="n">
        <v>0</v>
      </c>
      <c r="GQ206" s="140" t="n">
        <v>0</v>
      </c>
      <c r="GR206" s="140" t="n">
        <v>0</v>
      </c>
      <c r="GS206" s="140" t="n">
        <v>0</v>
      </c>
      <c r="GT206" s="140" t="n">
        <v>0</v>
      </c>
      <c r="GU206" s="140" t="n">
        <v>0</v>
      </c>
      <c r="GV206" s="140" t="n">
        <v>0</v>
      </c>
      <c r="GW206" s="140" t="n">
        <v>0</v>
      </c>
      <c r="GX206" s="140" t="n">
        <v>0</v>
      </c>
      <c r="GY206" s="140" t="n">
        <v>0</v>
      </c>
      <c r="GZ206" s="140" t="n">
        <v>0</v>
      </c>
      <c r="HA206" s="140" t="n">
        <v>0</v>
      </c>
      <c r="HB206" s="140" t="n">
        <v>0</v>
      </c>
      <c r="HC206" s="140" t="n">
        <v>0</v>
      </c>
      <c r="HD206" s="140" t="n">
        <v>0</v>
      </c>
      <c r="HE206" s="140" t="n">
        <v>0</v>
      </c>
      <c r="HF206" s="140" t="n">
        <v>0</v>
      </c>
      <c r="HG206" s="140" t="n">
        <v>0</v>
      </c>
      <c r="HH206" s="140" t="n">
        <v>0</v>
      </c>
      <c r="HI206" s="140" t="n">
        <v>0</v>
      </c>
      <c r="HJ206" s="140" t="n">
        <v>0</v>
      </c>
      <c r="HK206" s="140" t="n">
        <v>0</v>
      </c>
      <c r="HL206" s="140" t="n">
        <v>0</v>
      </c>
      <c r="HM206" s="140" t="n">
        <v>0</v>
      </c>
      <c r="HN206" s="140" t="n">
        <v>0</v>
      </c>
      <c r="HO206" s="140" t="n">
        <v>0</v>
      </c>
      <c r="HP206" s="140" t="n">
        <v>0</v>
      </c>
      <c r="HQ206" s="140" t="n">
        <v>0</v>
      </c>
      <c r="HR206" s="140" t="n">
        <v>0</v>
      </c>
      <c r="HS206" s="140" t="n">
        <v>0</v>
      </c>
      <c r="HT206" s="140" t="n">
        <v>0</v>
      </c>
      <c r="HU206" s="140" t="n">
        <v>0</v>
      </c>
      <c r="HV206" s="140" t="n">
        <v>0</v>
      </c>
      <c r="HW206" s="140" t="n">
        <v>0</v>
      </c>
      <c r="HX206" s="140" t="n">
        <v>0</v>
      </c>
      <c r="HY206" s="140" t="n">
        <v>0</v>
      </c>
      <c r="HZ206" s="140" t="n">
        <v>0</v>
      </c>
      <c r="IA206" s="140" t="n">
        <v>0</v>
      </c>
      <c r="IB206" s="140" t="n">
        <v>0</v>
      </c>
      <c r="IC206" s="140" t="n">
        <v>0</v>
      </c>
      <c r="ID206" s="140" t="n">
        <v>0</v>
      </c>
      <c r="IE206" s="140" t="n">
        <v>0</v>
      </c>
      <c r="IF206" s="140" t="n">
        <v>0</v>
      </c>
      <c r="IG206" s="140" t="n">
        <v>0</v>
      </c>
      <c r="IH206" s="140" t="n">
        <v>0</v>
      </c>
      <c r="II206" s="140" t="n">
        <v>0</v>
      </c>
      <c r="IJ206" s="140" t="n">
        <v>0</v>
      </c>
      <c r="IK206" s="140" t="n">
        <v>0</v>
      </c>
      <c r="IL206" s="140" t="n">
        <v>0</v>
      </c>
      <c r="IM206" s="140" t="n">
        <v>0</v>
      </c>
      <c r="IN206" s="140" t="n">
        <v>0</v>
      </c>
      <c r="IO206" s="140" t="n">
        <v>0</v>
      </c>
      <c r="IP206" s="140" t="n">
        <v>0</v>
      </c>
      <c r="IQ206" s="140" t="n">
        <v>0</v>
      </c>
      <c r="IR206" s="140" t="n">
        <v>0</v>
      </c>
      <c r="IS206" s="140" t="n">
        <v>0</v>
      </c>
      <c r="IT206" s="140" t="n">
        <v>0</v>
      </c>
      <c r="IU206" s="140" t="n">
        <v>0</v>
      </c>
      <c r="IV206" s="140" t="n">
        <v>0</v>
      </c>
      <c r="IW206" s="140" t="n">
        <v>0</v>
      </c>
      <c r="IX206" s="140" t="n">
        <v>0</v>
      </c>
      <c r="IY206" s="140" t="n">
        <v>0</v>
      </c>
      <c r="IZ206" s="140" t="n">
        <v>0</v>
      </c>
      <c r="JA206" s="140" t="n">
        <v>0</v>
      </c>
      <c r="JB206" s="140" t="n">
        <v>0</v>
      </c>
      <c r="JC206" s="140" t="n">
        <v>0</v>
      </c>
      <c r="JD206" s="140" t="n">
        <v>0</v>
      </c>
      <c r="JE206" s="140" t="n">
        <v>0</v>
      </c>
      <c r="JF206" s="140" t="n">
        <v>0</v>
      </c>
      <c r="JG206" s="140" t="n">
        <v>0</v>
      </c>
      <c r="JH206" s="140" t="n">
        <v>0</v>
      </c>
      <c r="JI206" s="140" t="n">
        <v>0</v>
      </c>
      <c r="JJ206" s="140" t="n">
        <v>0</v>
      </c>
      <c r="JK206" s="140" t="n">
        <v>0</v>
      </c>
      <c r="JL206" s="140" t="n">
        <v>0</v>
      </c>
      <c r="JM206" s="140" t="n">
        <v>0</v>
      </c>
      <c r="JN206" s="140" t="n">
        <v>0</v>
      </c>
      <c r="JO206" s="140" t="n">
        <v>0</v>
      </c>
      <c r="JP206" s="140" t="n">
        <v>0</v>
      </c>
      <c r="AMJ206" s="0"/>
    </row>
  </sheetData>
  <conditionalFormatting sqref="EM7">
    <cfRule type="cellIs" priority="2" operator="lessThan" aboveAverage="0" equalAverage="0" bottom="0" percent="0" rank="0" text="" dxfId="0">
      <formula>0</formula>
    </cfRule>
    <cfRule type="cellIs" priority="3" operator="greaterThan" aboveAverage="0" equalAverage="0" bottom="0" percent="0" rank="0" text="" dxfId="1">
      <formula>0</formula>
    </cfRule>
    <cfRule type="cellIs" priority="4" operator="notEqual" aboveAverage="0" equalAverage="0" bottom="0" percent="0" rank="0" text="" dxfId="2">
      <formula>0</formula>
    </cfRule>
  </conditionalFormatting>
  <conditionalFormatting sqref="EM8:EM206">
    <cfRule type="cellIs" priority="5" operator="lessThan" aboveAverage="0" equalAverage="0" bottom="0" percent="0" rank="0" text="" dxfId="3">
      <formula>0</formula>
    </cfRule>
    <cfRule type="cellIs" priority="6" operator="greaterThan" aboveAverage="0" equalAverage="0" bottom="0" percent="0" rank="0" text="" dxfId="4">
      <formula>0</formula>
    </cfRule>
    <cfRule type="cellIs" priority="7" operator="notEqual" aboveAverage="0" equalAverage="0" bottom="0" percent="0" rank="0" text="" dxfId="2">
      <formula>0</formula>
    </cfRule>
  </conditionalFormatting>
  <conditionalFormatting sqref="EN7:JP7">
    <cfRule type="cellIs" priority="8" operator="lessThan" aboveAverage="0" equalAverage="0" bottom="0" percent="0" rank="0" text="" dxfId="5">
      <formula>0</formula>
    </cfRule>
    <cfRule type="cellIs" priority="9" operator="greaterThan" aboveAverage="0" equalAverage="0" bottom="0" percent="0" rank="0" text="" dxfId="6">
      <formula>0</formula>
    </cfRule>
    <cfRule type="cellIs" priority="10" operator="notEqual" aboveAverage="0" equalAverage="0" bottom="0" percent="0" rank="0" text="" dxfId="2">
      <formula>0</formula>
    </cfRule>
  </conditionalFormatting>
  <conditionalFormatting sqref="EN8:JP203,EN205:JP206">
    <cfRule type="cellIs" priority="11" operator="lessThan" aboveAverage="0" equalAverage="0" bottom="0" percent="0" rank="0" text="" dxfId="7">
      <formula>0</formula>
    </cfRule>
    <cfRule type="cellIs" priority="12" operator="greaterThan" aboveAverage="0" equalAverage="0" bottom="0" percent="0" rank="0" text="" dxfId="8">
      <formula>0</formula>
    </cfRule>
    <cfRule type="cellIs" priority="13" operator="notEqual" aboveAverage="0" equalAverage="0" bottom="0" percent="0" rank="0" text="" dxfId="2">
      <formula>0</formula>
    </cfRule>
  </conditionalFormatting>
  <conditionalFormatting sqref="EN204:JP204">
    <cfRule type="cellIs" priority="14" operator="lessThan" aboveAverage="0" equalAverage="0" bottom="0" percent="0" rank="0" text="" dxfId="9">
      <formula>0</formula>
    </cfRule>
    <cfRule type="cellIs" priority="15" operator="greaterThan" aboveAverage="0" equalAverage="0" bottom="0" percent="0" rank="0" text="" dxfId="10">
      <formula>0</formula>
    </cfRule>
    <cfRule type="cellIs" priority="16" operator="notEqual" aboveAverage="0" equalAverage="0" bottom="0" percent="0" rank="0" text="" dxfId="2">
      <formula>0</formula>
    </cfRule>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4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6" min="1" style="0" width="12.748987854251"/>
    <col collapsed="false" hidden="false" max="7" min="7" style="0" width="9.10526315789474"/>
    <col collapsed="false" hidden="false" max="8" min="8" style="0" width="9.10526315789474"/>
    <col collapsed="false" hidden="false" max="1025" min="9" style="0" width="8.57085020242915"/>
  </cols>
  <sheetData>
    <row r="1" customFormat="false" ht="15" hidden="false" customHeight="false" outlineLevel="0" collapsed="false">
      <c r="A1" s="148"/>
      <c r="B1" s="148"/>
      <c r="C1" s="149"/>
      <c r="D1" s="149"/>
      <c r="E1" s="149"/>
      <c r="F1" s="148"/>
    </row>
    <row r="2" customFormat="false" ht="15" hidden="false" customHeight="false" outlineLevel="0" collapsed="false">
      <c r="A2" s="150" t="e">
        <f aca="false">VLOOKUP(2,$C$5:$E$151,2,0)</f>
        <v>#N/A</v>
      </c>
      <c r="B2" s="148"/>
      <c r="D2" s="149"/>
      <c r="E2" s="149"/>
      <c r="F2" s="148"/>
    </row>
    <row r="3" customFormat="false" ht="15" hidden="false" customHeight="false" outlineLevel="0" collapsed="false">
      <c r="A3" s="148"/>
      <c r="B3" s="148"/>
      <c r="C3" s="149"/>
      <c r="D3" s="149"/>
      <c r="E3" s="149"/>
      <c r="F3" s="148"/>
    </row>
    <row r="4" customFormat="false" ht="15" hidden="false" customHeight="false" outlineLevel="0" collapsed="false">
      <c r="A4" s="151" t="s">
        <v>543</v>
      </c>
      <c r="B4" s="151" t="s">
        <v>544</v>
      </c>
      <c r="C4" s="151" t="s">
        <v>545</v>
      </c>
      <c r="D4" s="152" t="s">
        <v>546</v>
      </c>
      <c r="E4" s="151" t="s">
        <v>547</v>
      </c>
      <c r="F4" s="151" t="s">
        <v>548</v>
      </c>
    </row>
    <row r="5" customFormat="false" ht="15" hidden="false" customHeight="false" outlineLevel="0" collapsed="false">
      <c r="A5" s="153" t="n">
        <f aca="false">IF(Viewer!$K$4=$E5,1,0)</f>
        <v>0</v>
      </c>
      <c r="B5" s="153" t="n">
        <f aca="false">IF(Viewer!$K$5=$F5,1,0)</f>
        <v>0</v>
      </c>
      <c r="C5" s="153" t="n">
        <f aca="false">+A5+B5</f>
        <v>0</v>
      </c>
      <c r="D5" s="154" t="s">
        <v>283</v>
      </c>
      <c r="E5" s="153" t="n">
        <v>101</v>
      </c>
      <c r="F5" s="153" t="s">
        <v>549</v>
      </c>
    </row>
    <row r="6" customFormat="false" ht="15" hidden="false" customHeight="false" outlineLevel="0" collapsed="false">
      <c r="A6" s="153" t="n">
        <f aca="false">IF(Viewer!$K$4=$E6,1,0)</f>
        <v>0</v>
      </c>
      <c r="B6" s="153" t="n">
        <f aca="false">IF(Viewer!$K$5=$F6,1,0)</f>
        <v>0</v>
      </c>
      <c r="C6" s="153" t="n">
        <f aca="false">+A6+B6</f>
        <v>0</v>
      </c>
      <c r="D6" s="154" t="s">
        <v>292</v>
      </c>
      <c r="E6" s="153" t="n">
        <v>102</v>
      </c>
      <c r="F6" s="153" t="s">
        <v>550</v>
      </c>
    </row>
    <row r="7" customFormat="false" ht="15" hidden="false" customHeight="false" outlineLevel="0" collapsed="false">
      <c r="A7" s="153" t="n">
        <f aca="false">IF(Viewer!$K$4=$E7,1,0)</f>
        <v>0</v>
      </c>
      <c r="B7" s="153" t="n">
        <f aca="false">IF(Viewer!$K$5=$F7,1,0)</f>
        <v>0</v>
      </c>
      <c r="C7" s="153" t="n">
        <f aca="false">+A7+B7</f>
        <v>0</v>
      </c>
      <c r="D7" s="154" t="s">
        <v>301</v>
      </c>
      <c r="E7" s="153" t="n">
        <v>103</v>
      </c>
      <c r="F7" s="153" t="s">
        <v>551</v>
      </c>
    </row>
    <row r="8" customFormat="false" ht="15" hidden="false" customHeight="false" outlineLevel="0" collapsed="false">
      <c r="A8" s="153" t="n">
        <f aca="false">IF(Viewer!$K$4=$E8,1,0)</f>
        <v>0</v>
      </c>
      <c r="B8" s="153" t="n">
        <f aca="false">IF(Viewer!$K$5=$F8,1,0)</f>
        <v>0</v>
      </c>
      <c r="C8" s="153" t="n">
        <f aca="false">+A8+B8</f>
        <v>0</v>
      </c>
      <c r="D8" s="154" t="s">
        <v>310</v>
      </c>
      <c r="E8" s="153" t="n">
        <v>104</v>
      </c>
      <c r="F8" s="153" t="s">
        <v>552</v>
      </c>
    </row>
    <row r="9" customFormat="false" ht="15" hidden="false" customHeight="false" outlineLevel="0" collapsed="false">
      <c r="A9" s="153" t="n">
        <f aca="false">IF(Viewer!$K$4=$E9,1,0)</f>
        <v>0</v>
      </c>
      <c r="B9" s="153" t="n">
        <f aca="false">IF(Viewer!$K$5=$F9,1,0)</f>
        <v>0</v>
      </c>
      <c r="C9" s="153" t="n">
        <f aca="false">+A9+B9</f>
        <v>0</v>
      </c>
      <c r="D9" s="154" t="s">
        <v>320</v>
      </c>
      <c r="E9" s="153" t="n">
        <v>105</v>
      </c>
      <c r="F9" s="153" t="s">
        <v>553</v>
      </c>
    </row>
    <row r="10" customFormat="false" ht="15" hidden="false" customHeight="false" outlineLevel="0" collapsed="false">
      <c r="A10" s="153" t="n">
        <f aca="false">IF(Viewer!$K$4=$E10,1,0)</f>
        <v>0</v>
      </c>
      <c r="B10" s="153" t="n">
        <f aca="false">IF(Viewer!$K$5=$F10,1,0)</f>
        <v>0</v>
      </c>
      <c r="C10" s="153" t="n">
        <f aca="false">+A10+B10</f>
        <v>0</v>
      </c>
      <c r="D10" s="154" t="s">
        <v>329</v>
      </c>
      <c r="E10" s="153" t="n">
        <v>106</v>
      </c>
      <c r="F10" s="153" t="s">
        <v>554</v>
      </c>
    </row>
    <row r="11" customFormat="false" ht="15" hidden="false" customHeight="false" outlineLevel="0" collapsed="false">
      <c r="A11" s="153" t="n">
        <f aca="false">IF(Viewer!$K$4=$E11,1,0)</f>
        <v>0</v>
      </c>
      <c r="B11" s="153" t="n">
        <f aca="false">IF(Viewer!$K$5=$F11,1,0)</f>
        <v>0</v>
      </c>
      <c r="C11" s="153" t="n">
        <f aca="false">+A11+B11</f>
        <v>0</v>
      </c>
      <c r="D11" s="154" t="s">
        <v>340</v>
      </c>
      <c r="E11" s="153" t="n">
        <v>107</v>
      </c>
      <c r="F11" s="153" t="s">
        <v>555</v>
      </c>
    </row>
    <row r="12" customFormat="false" ht="15" hidden="false" customHeight="false" outlineLevel="0" collapsed="false">
      <c r="A12" s="153" t="n">
        <f aca="false">IF(Viewer!$K$4=$E12,1,0)</f>
        <v>0</v>
      </c>
      <c r="B12" s="153" t="n">
        <f aca="false">IF(Viewer!$K$5=$F12,1,0)</f>
        <v>0</v>
      </c>
      <c r="C12" s="153" t="n">
        <f aca="false">+A12+B12</f>
        <v>0</v>
      </c>
      <c r="D12" s="154" t="s">
        <v>348</v>
      </c>
      <c r="E12" s="153" t="n">
        <v>108</v>
      </c>
      <c r="F12" s="153" t="s">
        <v>556</v>
      </c>
    </row>
    <row r="13" customFormat="false" ht="15" hidden="false" customHeight="false" outlineLevel="0" collapsed="false">
      <c r="A13" s="153" t="n">
        <f aca="false">IF(Viewer!$K$4=$E13,1,0)</f>
        <v>0</v>
      </c>
      <c r="B13" s="153" t="n">
        <f aca="false">IF(Viewer!$K$5=$F13,1,0)</f>
        <v>0</v>
      </c>
      <c r="C13" s="153" t="n">
        <f aca="false">+A13+B13</f>
        <v>0</v>
      </c>
      <c r="D13" s="154" t="s">
        <v>357</v>
      </c>
      <c r="E13" s="153" t="n">
        <v>109</v>
      </c>
      <c r="F13" s="153" t="s">
        <v>557</v>
      </c>
    </row>
    <row r="14" customFormat="false" ht="15" hidden="false" customHeight="false" outlineLevel="0" collapsed="false">
      <c r="A14" s="153" t="n">
        <f aca="false">IF(Viewer!$K$4=$E14,1,0)</f>
        <v>0</v>
      </c>
      <c r="B14" s="153" t="n">
        <f aca="false">IF(Viewer!$K$5=$F14,1,0)</f>
        <v>0</v>
      </c>
      <c r="C14" s="153" t="n">
        <f aca="false">+A14+B14</f>
        <v>0</v>
      </c>
      <c r="D14" s="154" t="s">
        <v>366</v>
      </c>
      <c r="E14" s="153" t="n">
        <v>110</v>
      </c>
      <c r="F14" s="153" t="s">
        <v>558</v>
      </c>
    </row>
    <row r="15" customFormat="false" ht="15" hidden="false" customHeight="false" outlineLevel="0" collapsed="false">
      <c r="A15" s="153" t="n">
        <f aca="false">IF(Viewer!$K$4=$E15,1,0)</f>
        <v>0</v>
      </c>
      <c r="B15" s="153" t="n">
        <f aca="false">IF(Viewer!$K$5=$F15,1,0)</f>
        <v>0</v>
      </c>
      <c r="C15" s="153" t="n">
        <f aca="false">+A15+B15</f>
        <v>0</v>
      </c>
      <c r="D15" s="154" t="s">
        <v>377</v>
      </c>
      <c r="E15" s="153" t="n">
        <v>111</v>
      </c>
      <c r="F15" s="153" t="s">
        <v>559</v>
      </c>
    </row>
    <row r="16" customFormat="false" ht="15" hidden="false" customHeight="false" outlineLevel="0" collapsed="false">
      <c r="A16" s="153" t="n">
        <f aca="false">IF(Viewer!$K$4=$E16,1,0)</f>
        <v>0</v>
      </c>
      <c r="B16" s="153" t="n">
        <f aca="false">IF(Viewer!$K$5=$F16,1,0)</f>
        <v>0</v>
      </c>
      <c r="C16" s="153" t="n">
        <f aca="false">+A16+B16</f>
        <v>0</v>
      </c>
      <c r="D16" s="154" t="s">
        <v>241</v>
      </c>
      <c r="E16" s="153" t="n">
        <v>112</v>
      </c>
      <c r="F16" s="153" t="s">
        <v>560</v>
      </c>
    </row>
    <row r="17" customFormat="false" ht="15" hidden="false" customHeight="false" outlineLevel="0" collapsed="false">
      <c r="A17" s="153" t="n">
        <f aca="false">IF(Viewer!$K$4=$E17,1,0)</f>
        <v>0</v>
      </c>
      <c r="B17" s="153" t="n">
        <f aca="false">IF(Viewer!$K$5=$F17,1,0)</f>
        <v>0</v>
      </c>
      <c r="C17" s="153" t="n">
        <f aca="false">+A17+B17</f>
        <v>0</v>
      </c>
      <c r="D17" s="154" t="s">
        <v>250</v>
      </c>
      <c r="E17" s="153" t="n">
        <v>113</v>
      </c>
      <c r="F17" s="153" t="s">
        <v>561</v>
      </c>
    </row>
    <row r="18" customFormat="false" ht="15" hidden="false" customHeight="false" outlineLevel="0" collapsed="false">
      <c r="A18" s="153" t="n">
        <f aca="false">IF(Viewer!$K$4=$E18,1,0)</f>
        <v>0</v>
      </c>
      <c r="B18" s="153" t="n">
        <f aca="false">IF(Viewer!$K$5=$F18,1,0)</f>
        <v>0</v>
      </c>
      <c r="C18" s="153" t="n">
        <f aca="false">+A18+B18</f>
        <v>0</v>
      </c>
      <c r="D18" s="154" t="s">
        <v>263</v>
      </c>
      <c r="E18" s="153" t="n">
        <v>114</v>
      </c>
      <c r="F18" s="153" t="s">
        <v>562</v>
      </c>
    </row>
    <row r="19" customFormat="false" ht="14.4" hidden="false" customHeight="false" outlineLevel="0" collapsed="false">
      <c r="A19" s="153" t="n">
        <f aca="false">IF(Viewer!$K$4=$E19,1,0)</f>
        <v>0</v>
      </c>
      <c r="B19" s="153" t="n">
        <f aca="false">IF(Viewer!$K$5=$F19,1,0)</f>
        <v>0</v>
      </c>
      <c r="C19" s="153" t="n">
        <f aca="false">+A19+B19</f>
        <v>0</v>
      </c>
      <c r="D19" s="154" t="s">
        <v>273</v>
      </c>
      <c r="E19" s="153" t="n">
        <v>115</v>
      </c>
      <c r="F19" s="153" t="s">
        <v>563</v>
      </c>
    </row>
    <row r="20" customFormat="false" ht="14.4" hidden="false" customHeight="false" outlineLevel="0" collapsed="false">
      <c r="A20" s="153" t="n">
        <f aca="false">IF(Viewer!$K$4=$E20,1,0)</f>
        <v>0</v>
      </c>
      <c r="B20" s="153" t="n">
        <f aca="false">IF(Viewer!$K$5=$F20,1,0)</f>
        <v>0</v>
      </c>
      <c r="C20" s="153" t="n">
        <f aca="false">+A20+B20</f>
        <v>0</v>
      </c>
      <c r="D20" s="154" t="s">
        <v>282</v>
      </c>
      <c r="E20" s="153" t="n">
        <v>116</v>
      </c>
      <c r="F20" s="153" t="s">
        <v>564</v>
      </c>
    </row>
    <row r="21" customFormat="false" ht="14.4" hidden="false" customHeight="false" outlineLevel="0" collapsed="false">
      <c r="A21" s="153" t="n">
        <f aca="false">IF(Viewer!$K$4=$E21,1,0)</f>
        <v>0</v>
      </c>
      <c r="B21" s="153" t="n">
        <f aca="false">IF(Viewer!$K$5=$F21,1,0)</f>
        <v>0</v>
      </c>
      <c r="C21" s="153" t="n">
        <f aca="false">+A21+B21</f>
        <v>0</v>
      </c>
      <c r="D21" s="154" t="s">
        <v>291</v>
      </c>
      <c r="E21" s="153" t="n">
        <v>117</v>
      </c>
      <c r="F21" s="153" t="s">
        <v>565</v>
      </c>
    </row>
    <row r="22" customFormat="false" ht="14.4" hidden="false" customHeight="false" outlineLevel="0" collapsed="false">
      <c r="A22" s="153" t="n">
        <f aca="false">IF(Viewer!$K$4=$E22,1,0)</f>
        <v>0</v>
      </c>
      <c r="B22" s="153" t="n">
        <f aca="false">IF(Viewer!$K$5=$F22,1,0)</f>
        <v>0</v>
      </c>
      <c r="C22" s="153" t="n">
        <f aca="false">+A22+B22</f>
        <v>0</v>
      </c>
      <c r="D22" s="154" t="s">
        <v>300</v>
      </c>
      <c r="E22" s="153" t="n">
        <v>118</v>
      </c>
      <c r="F22" s="153" t="s">
        <v>566</v>
      </c>
    </row>
    <row r="23" customFormat="false" ht="14.4" hidden="false" customHeight="false" outlineLevel="0" collapsed="false">
      <c r="A23" s="153" t="n">
        <f aca="false">IF(Viewer!$K$4=$E23,1,0)</f>
        <v>0</v>
      </c>
      <c r="B23" s="153" t="n">
        <f aca="false">IF(Viewer!$K$5=$F23,1,0)</f>
        <v>0</v>
      </c>
      <c r="C23" s="153" t="n">
        <f aca="false">+A23+B23</f>
        <v>0</v>
      </c>
      <c r="D23" s="154" t="s">
        <v>309</v>
      </c>
      <c r="E23" s="153" t="n">
        <v>119</v>
      </c>
      <c r="F23" s="153" t="s">
        <v>567</v>
      </c>
    </row>
    <row r="24" customFormat="false" ht="14.4" hidden="false" customHeight="false" outlineLevel="0" collapsed="false">
      <c r="A24" s="153" t="n">
        <f aca="false">IF(Viewer!$K$4=$E24,1,0)</f>
        <v>0</v>
      </c>
      <c r="B24" s="153" t="n">
        <f aca="false">IF(Viewer!$K$5=$F24,1,0)</f>
        <v>0</v>
      </c>
      <c r="C24" s="153" t="n">
        <f aca="false">+A24+B24</f>
        <v>0</v>
      </c>
      <c r="D24" s="154" t="s">
        <v>319</v>
      </c>
      <c r="E24" s="153" t="n">
        <v>120</v>
      </c>
      <c r="F24" s="153" t="s">
        <v>568</v>
      </c>
    </row>
    <row r="25" customFormat="false" ht="14.4" hidden="false" customHeight="false" outlineLevel="0" collapsed="false">
      <c r="A25" s="153" t="n">
        <f aca="false">IF(Viewer!$K$4=$E25,1,0)</f>
        <v>0</v>
      </c>
      <c r="B25" s="153" t="n">
        <f aca="false">IF(Viewer!$K$5=$F25,1,0)</f>
        <v>1</v>
      </c>
      <c r="C25" s="153" t="n">
        <f aca="false">+A25+B25</f>
        <v>1</v>
      </c>
      <c r="D25" s="154" t="s">
        <v>328</v>
      </c>
      <c r="E25" s="153" t="n">
        <v>121</v>
      </c>
      <c r="F25" s="153" t="s">
        <v>569</v>
      </c>
    </row>
    <row r="26" customFormat="false" ht="14.4" hidden="false" customHeight="false" outlineLevel="0" collapsed="false">
      <c r="A26" s="153" t="n">
        <f aca="false">IF(Viewer!$K$4=$E26,1,0)</f>
        <v>0</v>
      </c>
      <c r="B26" s="153" t="n">
        <f aca="false">IF(Viewer!$K$5=$F26,1,0)</f>
        <v>0</v>
      </c>
      <c r="C26" s="153" t="n">
        <f aca="false">+A26+B26</f>
        <v>0</v>
      </c>
      <c r="D26" s="154" t="s">
        <v>339</v>
      </c>
      <c r="E26" s="153" t="n">
        <v>122</v>
      </c>
      <c r="F26" s="153" t="s">
        <v>570</v>
      </c>
    </row>
    <row r="27" customFormat="false" ht="14.4" hidden="false" customHeight="false" outlineLevel="0" collapsed="false">
      <c r="A27" s="153" t="n">
        <f aca="false">IF(Viewer!$K$4=$E27,1,0)</f>
        <v>0</v>
      </c>
      <c r="B27" s="153" t="n">
        <f aca="false">IF(Viewer!$K$5=$F27,1,0)</f>
        <v>0</v>
      </c>
      <c r="C27" s="153" t="n">
        <f aca="false">+A27+B27</f>
        <v>0</v>
      </c>
      <c r="D27" s="155" t="s">
        <v>571</v>
      </c>
      <c r="E27" s="156" t="n">
        <v>123</v>
      </c>
      <c r="F27" s="156" t="s">
        <v>572</v>
      </c>
    </row>
    <row r="28" customFormat="false" ht="14.4" hidden="false" customHeight="false" outlineLevel="0" collapsed="false">
      <c r="A28" s="153" t="n">
        <f aca="false">IF(Viewer!$K$4=$E28,1,0)</f>
        <v>0</v>
      </c>
      <c r="B28" s="153" t="n">
        <f aca="false">IF(Viewer!$K$5=$F28,1,0)</f>
        <v>0</v>
      </c>
      <c r="C28" s="153" t="n">
        <f aca="false">+A28+B28</f>
        <v>0</v>
      </c>
      <c r="D28" s="154" t="s">
        <v>356</v>
      </c>
      <c r="E28" s="153" t="n">
        <v>124</v>
      </c>
      <c r="F28" s="153" t="s">
        <v>557</v>
      </c>
    </row>
    <row r="29" customFormat="false" ht="14.4" hidden="false" customHeight="false" outlineLevel="0" collapsed="false">
      <c r="A29" s="153" t="n">
        <f aca="false">IF(Viewer!$K$4=$E29,1,0)</f>
        <v>0</v>
      </c>
      <c r="B29" s="153" t="n">
        <f aca="false">IF(Viewer!$K$5=$F29,1,0)</f>
        <v>0</v>
      </c>
      <c r="C29" s="153" t="n">
        <f aca="false">+A29+B29</f>
        <v>0</v>
      </c>
      <c r="D29" s="154" t="s">
        <v>365</v>
      </c>
      <c r="E29" s="153" t="n">
        <v>125</v>
      </c>
      <c r="F29" s="153" t="s">
        <v>573</v>
      </c>
    </row>
    <row r="30" customFormat="false" ht="14.4" hidden="false" customHeight="false" outlineLevel="0" collapsed="false">
      <c r="A30" s="153" t="n">
        <f aca="false">IF(Viewer!$K$4=$E30,1,0)</f>
        <v>0</v>
      </c>
      <c r="B30" s="153" t="n">
        <f aca="false">IF(Viewer!$K$5=$F30,1,0)</f>
        <v>0</v>
      </c>
      <c r="C30" s="153" t="n">
        <f aca="false">+A30+B30</f>
        <v>0</v>
      </c>
      <c r="D30" s="154" t="s">
        <v>376</v>
      </c>
      <c r="E30" s="153" t="n">
        <v>126</v>
      </c>
      <c r="F30" s="153" t="s">
        <v>574</v>
      </c>
    </row>
    <row r="31" customFormat="false" ht="14.4" hidden="false" customHeight="false" outlineLevel="0" collapsed="false">
      <c r="A31" s="153" t="n">
        <f aca="false">IF(Viewer!$K$4=$E31,1,0)</f>
        <v>0</v>
      </c>
      <c r="B31" s="153" t="n">
        <f aca="false">IF(Viewer!$K$5=$F31,1,0)</f>
        <v>0</v>
      </c>
      <c r="C31" s="153" t="n">
        <f aca="false">+A31+B31</f>
        <v>0</v>
      </c>
      <c r="D31" s="154" t="s">
        <v>240</v>
      </c>
      <c r="E31" s="153" t="n">
        <v>127</v>
      </c>
      <c r="F31" s="153" t="s">
        <v>575</v>
      </c>
    </row>
    <row r="32" customFormat="false" ht="14.4" hidden="false" customHeight="false" outlineLevel="0" collapsed="false">
      <c r="A32" s="153" t="n">
        <f aca="false">IF(Viewer!$K$4=$E32,1,0)</f>
        <v>0</v>
      </c>
      <c r="B32" s="153" t="n">
        <f aca="false">IF(Viewer!$K$5=$F32,1,0)</f>
        <v>0</v>
      </c>
      <c r="C32" s="153" t="n">
        <f aca="false">+A32+B32</f>
        <v>0</v>
      </c>
      <c r="D32" s="154" t="s">
        <v>249</v>
      </c>
      <c r="E32" s="153" t="n">
        <v>128</v>
      </c>
      <c r="F32" s="153" t="s">
        <v>420</v>
      </c>
    </row>
    <row r="33" customFormat="false" ht="14.4" hidden="false" customHeight="false" outlineLevel="0" collapsed="false">
      <c r="A33" s="153" t="n">
        <f aca="false">IF(Viewer!$K$4=$E33,1,0)</f>
        <v>0</v>
      </c>
      <c r="B33" s="153" t="n">
        <f aca="false">IF(Viewer!$K$5=$F33,1,0)</f>
        <v>0</v>
      </c>
      <c r="C33" s="153" t="n">
        <f aca="false">+A33+B33</f>
        <v>0</v>
      </c>
      <c r="D33" s="154" t="s">
        <v>262</v>
      </c>
      <c r="E33" s="153" t="n">
        <v>129</v>
      </c>
      <c r="F33" s="153" t="s">
        <v>576</v>
      </c>
    </row>
    <row r="34" customFormat="false" ht="14.4" hidden="false" customHeight="false" outlineLevel="0" collapsed="false">
      <c r="A34" s="153" t="n">
        <f aca="false">IF(Viewer!$K$4=$E34,1,0)</f>
        <v>0</v>
      </c>
      <c r="B34" s="153" t="n">
        <f aca="false">IF(Viewer!$K$5=$F34,1,0)</f>
        <v>0</v>
      </c>
      <c r="C34" s="153" t="n">
        <f aca="false">+A34+B34</f>
        <v>0</v>
      </c>
      <c r="D34" s="154" t="s">
        <v>272</v>
      </c>
      <c r="E34" s="153" t="n">
        <v>130</v>
      </c>
      <c r="F34" s="153" t="s">
        <v>577</v>
      </c>
    </row>
    <row r="35" customFormat="false" ht="14.4" hidden="false" customHeight="false" outlineLevel="0" collapsed="false">
      <c r="A35" s="153" t="n">
        <f aca="false">IF(Viewer!$K$4=$E35,1,0)</f>
        <v>0</v>
      </c>
      <c r="B35" s="153" t="n">
        <f aca="false">IF(Viewer!$K$5=$F35,1,0)</f>
        <v>0</v>
      </c>
      <c r="C35" s="153" t="n">
        <f aca="false">+A35+B35</f>
        <v>0</v>
      </c>
      <c r="D35" s="154" t="s">
        <v>281</v>
      </c>
      <c r="E35" s="153" t="n">
        <v>131</v>
      </c>
      <c r="F35" s="153" t="s">
        <v>578</v>
      </c>
    </row>
    <row r="36" customFormat="false" ht="14.4" hidden="false" customHeight="false" outlineLevel="0" collapsed="false">
      <c r="A36" s="153" t="n">
        <f aca="false">IF(Viewer!$K$4=$E36,1,0)</f>
        <v>0</v>
      </c>
      <c r="B36" s="153" t="n">
        <f aca="false">IF(Viewer!$K$5=$F36,1,0)</f>
        <v>0</v>
      </c>
      <c r="C36" s="153" t="n">
        <f aca="false">+A36+B36</f>
        <v>0</v>
      </c>
      <c r="D36" s="154" t="s">
        <v>290</v>
      </c>
      <c r="E36" s="153" t="n">
        <v>132</v>
      </c>
      <c r="F36" s="153" t="s">
        <v>579</v>
      </c>
    </row>
    <row r="37" customFormat="false" ht="14.4" hidden="false" customHeight="false" outlineLevel="0" collapsed="false">
      <c r="A37" s="153" t="n">
        <f aca="false">IF(Viewer!$K$4=$E37,1,0)</f>
        <v>0</v>
      </c>
      <c r="B37" s="153" t="n">
        <f aca="false">IF(Viewer!$K$5=$F37,1,0)</f>
        <v>0</v>
      </c>
      <c r="C37" s="153" t="n">
        <f aca="false">+A37+B37</f>
        <v>0</v>
      </c>
      <c r="D37" s="154" t="s">
        <v>299</v>
      </c>
      <c r="E37" s="153" t="n">
        <v>133</v>
      </c>
      <c r="F37" s="153" t="s">
        <v>580</v>
      </c>
    </row>
    <row r="38" customFormat="false" ht="14.4" hidden="false" customHeight="false" outlineLevel="0" collapsed="false">
      <c r="A38" s="153" t="n">
        <f aca="false">IF(Viewer!$K$4=$E38,1,0)</f>
        <v>0</v>
      </c>
      <c r="B38" s="153" t="n">
        <f aca="false">IF(Viewer!$K$5=$F38,1,0)</f>
        <v>0</v>
      </c>
      <c r="C38" s="153" t="n">
        <f aca="false">+A38+B38</f>
        <v>0</v>
      </c>
      <c r="D38" s="154" t="s">
        <v>308</v>
      </c>
      <c r="E38" s="153" t="n">
        <v>134</v>
      </c>
      <c r="F38" s="153" t="s">
        <v>581</v>
      </c>
    </row>
    <row r="39" customFormat="false" ht="14.4" hidden="false" customHeight="false" outlineLevel="0" collapsed="false">
      <c r="A39" s="153" t="n">
        <f aca="false">IF(Viewer!$K$4=$E39,1,0)</f>
        <v>0</v>
      </c>
      <c r="B39" s="153" t="n">
        <f aca="false">IF(Viewer!$K$5=$F39,1,0)</f>
        <v>0</v>
      </c>
      <c r="C39" s="153" t="n">
        <f aca="false">+A39+B39</f>
        <v>0</v>
      </c>
      <c r="D39" s="154" t="s">
        <v>317</v>
      </c>
      <c r="E39" s="153" t="n">
        <v>135</v>
      </c>
      <c r="F39" s="153" t="s">
        <v>582</v>
      </c>
    </row>
    <row r="40" customFormat="false" ht="14.4" hidden="false" customHeight="false" outlineLevel="0" collapsed="false">
      <c r="A40" s="153" t="n">
        <f aca="false">IF(Viewer!$K$4=$E40,1,0)</f>
        <v>0</v>
      </c>
      <c r="B40" s="153" t="n">
        <f aca="false">IF(Viewer!$K$5=$F40,1,0)</f>
        <v>0</v>
      </c>
      <c r="C40" s="153" t="n">
        <f aca="false">+A40+B40</f>
        <v>0</v>
      </c>
      <c r="D40" s="154" t="s">
        <v>327</v>
      </c>
      <c r="E40" s="153" t="n">
        <v>136</v>
      </c>
      <c r="F40" s="153" t="s">
        <v>583</v>
      </c>
    </row>
    <row r="41" customFormat="false" ht="14.4" hidden="false" customHeight="false" outlineLevel="0" collapsed="false">
      <c r="A41" s="153" t="n">
        <f aca="false">IF(Viewer!$K$4=$E41,1,0)</f>
        <v>0</v>
      </c>
      <c r="B41" s="153" t="n">
        <f aca="false">IF(Viewer!$K$5=$F41,1,0)</f>
        <v>0</v>
      </c>
      <c r="C41" s="153" t="n">
        <f aca="false">+A41+B41</f>
        <v>0</v>
      </c>
      <c r="D41" s="154" t="s">
        <v>338</v>
      </c>
      <c r="E41" s="153" t="n">
        <v>137</v>
      </c>
      <c r="F41" s="153" t="s">
        <v>584</v>
      </c>
    </row>
    <row r="42" customFormat="false" ht="14.4" hidden="false" customHeight="false" outlineLevel="0" collapsed="false">
      <c r="A42" s="153" t="n">
        <f aca="false">IF(Viewer!$K$4=$E42,1,0)</f>
        <v>0</v>
      </c>
      <c r="B42" s="153" t="n">
        <f aca="false">IF(Viewer!$K$5=$F42,1,0)</f>
        <v>0</v>
      </c>
      <c r="C42" s="153" t="n">
        <f aca="false">+A42+B42</f>
        <v>0</v>
      </c>
      <c r="D42" s="154" t="s">
        <v>347</v>
      </c>
      <c r="E42" s="153" t="n">
        <v>138</v>
      </c>
      <c r="F42" s="153" t="s">
        <v>585</v>
      </c>
    </row>
    <row r="43" customFormat="false" ht="14.4" hidden="false" customHeight="false" outlineLevel="0" collapsed="false">
      <c r="A43" s="153" t="n">
        <f aca="false">IF(Viewer!$K$4=$E43,1,0)</f>
        <v>0</v>
      </c>
      <c r="B43" s="153" t="n">
        <f aca="false">IF(Viewer!$K$5=$F43,1,0)</f>
        <v>0</v>
      </c>
      <c r="C43" s="153" t="n">
        <f aca="false">+A43+B43</f>
        <v>0</v>
      </c>
      <c r="D43" s="154" t="s">
        <v>355</v>
      </c>
      <c r="E43" s="153" t="n">
        <v>139</v>
      </c>
      <c r="F43" s="153" t="s">
        <v>586</v>
      </c>
    </row>
    <row r="44" customFormat="false" ht="14.4" hidden="false" customHeight="false" outlineLevel="0" collapsed="false">
      <c r="A44" s="153" t="n">
        <f aca="false">IF(Viewer!$K$4=$E44,1,0)</f>
        <v>0</v>
      </c>
      <c r="B44" s="153" t="n">
        <f aca="false">IF(Viewer!$K$5=$F44,1,0)</f>
        <v>0</v>
      </c>
      <c r="C44" s="153" t="n">
        <f aca="false">+A44+B44</f>
        <v>0</v>
      </c>
      <c r="D44" s="154" t="s">
        <v>364</v>
      </c>
      <c r="E44" s="153" t="n">
        <v>140</v>
      </c>
      <c r="F44" s="153" t="s">
        <v>587</v>
      </c>
    </row>
    <row r="45" customFormat="false" ht="14.4" hidden="false" customHeight="false" outlineLevel="0" collapsed="false">
      <c r="A45" s="153" t="n">
        <f aca="false">IF(Viewer!$K$4=$E45,1,0)</f>
        <v>0</v>
      </c>
      <c r="B45" s="153" t="n">
        <f aca="false">IF(Viewer!$K$5=$F45,1,0)</f>
        <v>0</v>
      </c>
      <c r="C45" s="153" t="n">
        <f aca="false">+A45+B45</f>
        <v>0</v>
      </c>
      <c r="D45" s="154" t="s">
        <v>375</v>
      </c>
      <c r="E45" s="153" t="n">
        <v>141</v>
      </c>
      <c r="F45" s="153" t="s">
        <v>588</v>
      </c>
    </row>
    <row r="46" customFormat="false" ht="14.4" hidden="false" customHeight="false" outlineLevel="0" collapsed="false">
      <c r="A46" s="153" t="n">
        <f aca="false">IF(Viewer!$K$4=$E46,1,0)</f>
        <v>0</v>
      </c>
      <c r="B46" s="153" t="n">
        <f aca="false">IF(Viewer!$K$5=$F46,1,0)</f>
        <v>0</v>
      </c>
      <c r="C46" s="153" t="n">
        <f aca="false">+A46+B46</f>
        <v>0</v>
      </c>
      <c r="D46" s="154" t="s">
        <v>239</v>
      </c>
      <c r="E46" s="153" t="n">
        <v>142</v>
      </c>
      <c r="F46" s="153" t="s">
        <v>589</v>
      </c>
    </row>
    <row r="47" customFormat="false" ht="14.4" hidden="false" customHeight="false" outlineLevel="0" collapsed="false">
      <c r="A47" s="153" t="n">
        <f aca="false">IF(Viewer!$K$4=$E47,1,0)</f>
        <v>0</v>
      </c>
      <c r="B47" s="153" t="n">
        <f aca="false">IF(Viewer!$K$5=$F47,1,0)</f>
        <v>0</v>
      </c>
      <c r="C47" s="153" t="n">
        <f aca="false">+A47+B47</f>
        <v>0</v>
      </c>
      <c r="D47" s="154" t="s">
        <v>248</v>
      </c>
      <c r="E47" s="153" t="n">
        <v>143</v>
      </c>
      <c r="F47" s="153" t="s">
        <v>590</v>
      </c>
    </row>
    <row r="48" customFormat="false" ht="14.4" hidden="false" customHeight="false" outlineLevel="0" collapsed="false">
      <c r="A48" s="153" t="n">
        <f aca="false">IF(Viewer!$K$4=$E48,1,0)</f>
        <v>0</v>
      </c>
      <c r="B48" s="153" t="n">
        <f aca="false">IF(Viewer!$K$5=$F48,1,0)</f>
        <v>0</v>
      </c>
      <c r="C48" s="153" t="n">
        <f aca="false">+A48+B48</f>
        <v>0</v>
      </c>
      <c r="D48" s="154" t="s">
        <v>261</v>
      </c>
      <c r="E48" s="153" t="n">
        <v>144</v>
      </c>
      <c r="F48" s="153" t="s">
        <v>591</v>
      </c>
    </row>
    <row r="49" customFormat="false" ht="14.4" hidden="false" customHeight="false" outlineLevel="0" collapsed="false">
      <c r="A49" s="153" t="n">
        <f aca="false">IF(Viewer!$K$4=$E49,1,0)</f>
        <v>0</v>
      </c>
      <c r="B49" s="153" t="n">
        <f aca="false">IF(Viewer!$K$5=$F49,1,0)</f>
        <v>0</v>
      </c>
      <c r="C49" s="153" t="n">
        <f aca="false">+A49+B49</f>
        <v>0</v>
      </c>
      <c r="D49" s="154" t="s">
        <v>270</v>
      </c>
      <c r="E49" s="153" t="n">
        <v>145</v>
      </c>
      <c r="F49" s="153" t="s">
        <v>592</v>
      </c>
    </row>
    <row r="50" customFormat="false" ht="14.4" hidden="false" customHeight="false" outlineLevel="0" collapsed="false">
      <c r="A50" s="153" t="n">
        <f aca="false">IF(Viewer!$K$4=$E50,1,0)</f>
        <v>0</v>
      </c>
      <c r="B50" s="153" t="n">
        <f aca="false">IF(Viewer!$K$5=$F50,1,0)</f>
        <v>0</v>
      </c>
      <c r="C50" s="153" t="n">
        <f aca="false">+A50+B50</f>
        <v>0</v>
      </c>
      <c r="D50" s="154" t="s">
        <v>280</v>
      </c>
      <c r="E50" s="153" t="n">
        <v>146</v>
      </c>
      <c r="F50" s="153" t="s">
        <v>593</v>
      </c>
    </row>
    <row r="51" customFormat="false" ht="14.4" hidden="false" customHeight="false" outlineLevel="0" collapsed="false">
      <c r="A51" s="153" t="n">
        <f aca="false">IF(Viewer!$K$4=$E51,1,0)</f>
        <v>0</v>
      </c>
      <c r="B51" s="153" t="n">
        <f aca="false">IF(Viewer!$K$5=$F51,1,0)</f>
        <v>0</v>
      </c>
      <c r="C51" s="153" t="n">
        <f aca="false">+A51+B51</f>
        <v>0</v>
      </c>
      <c r="D51" s="157" t="s">
        <v>289</v>
      </c>
      <c r="E51" s="158" t="n">
        <v>147</v>
      </c>
      <c r="F51" s="158" t="s">
        <v>594</v>
      </c>
    </row>
    <row r="52" customFormat="false" ht="14.4" hidden="false" customHeight="false" outlineLevel="0" collapsed="false">
      <c r="A52" s="153" t="n">
        <f aca="false">IF(Viewer!$K$4=$E52,1,0)</f>
        <v>0</v>
      </c>
      <c r="B52" s="153" t="n">
        <f aca="false">IF(Viewer!$K$5=$F52,1,0)</f>
        <v>0</v>
      </c>
      <c r="C52" s="153" t="n">
        <f aca="false">+A52+B52</f>
        <v>0</v>
      </c>
      <c r="D52" s="154" t="s">
        <v>298</v>
      </c>
      <c r="E52" s="153" t="n">
        <v>148</v>
      </c>
      <c r="F52" s="153" t="s">
        <v>595</v>
      </c>
    </row>
    <row r="53" customFormat="false" ht="14.4" hidden="false" customHeight="false" outlineLevel="0" collapsed="false">
      <c r="A53" s="153" t="n">
        <f aca="false">IF(Viewer!$K$4=$E53,1,0)</f>
        <v>0</v>
      </c>
      <c r="B53" s="153" t="n">
        <f aca="false">IF(Viewer!$K$5=$F53,1,0)</f>
        <v>0</v>
      </c>
      <c r="C53" s="153" t="n">
        <f aca="false">+A53+B53</f>
        <v>0</v>
      </c>
      <c r="D53" s="157" t="s">
        <v>307</v>
      </c>
      <c r="E53" s="158" t="n">
        <v>149</v>
      </c>
      <c r="F53" s="158" t="s">
        <v>596</v>
      </c>
    </row>
    <row r="54" customFormat="false" ht="14.4" hidden="false" customHeight="false" outlineLevel="0" collapsed="false">
      <c r="A54" s="153" t="n">
        <f aca="false">IF(Viewer!$K$4=$E54,1,0)</f>
        <v>0</v>
      </c>
      <c r="B54" s="153" t="n">
        <f aca="false">IF(Viewer!$K$5=$F54,1,0)</f>
        <v>0</v>
      </c>
      <c r="C54" s="153" t="n">
        <f aca="false">+A54+B54</f>
        <v>0</v>
      </c>
      <c r="D54" s="154" t="s">
        <v>316</v>
      </c>
      <c r="E54" s="153" t="n">
        <v>150</v>
      </c>
      <c r="F54" s="153" t="s">
        <v>597</v>
      </c>
    </row>
    <row r="55" customFormat="false" ht="14.4" hidden="false" customHeight="false" outlineLevel="0" collapsed="false">
      <c r="A55" s="153" t="n">
        <f aca="false">IF(Viewer!$K$4=$E55,1,0)</f>
        <v>0</v>
      </c>
      <c r="B55" s="153" t="n">
        <f aca="false">IF(Viewer!$K$5=$F55,1,0)</f>
        <v>0</v>
      </c>
      <c r="C55" s="153" t="n">
        <f aca="false">+A55+B55</f>
        <v>0</v>
      </c>
      <c r="D55" s="154" t="s">
        <v>326</v>
      </c>
      <c r="E55" s="153" t="n">
        <v>151</v>
      </c>
      <c r="F55" s="153" t="s">
        <v>583</v>
      </c>
    </row>
    <row r="56" customFormat="false" ht="14.4" hidden="false" customHeight="false" outlineLevel="0" collapsed="false">
      <c r="A56" s="153" t="n">
        <f aca="false">IF(Viewer!$K$4=$E56,1,0)</f>
        <v>0</v>
      </c>
      <c r="B56" s="153" t="n">
        <f aca="false">IF(Viewer!$K$5=$F56,1,0)</f>
        <v>0</v>
      </c>
      <c r="C56" s="153" t="n">
        <f aca="false">+A56+B56</f>
        <v>0</v>
      </c>
      <c r="D56" s="154" t="s">
        <v>337</v>
      </c>
      <c r="E56" s="153" t="n">
        <v>152</v>
      </c>
      <c r="F56" s="153" t="s">
        <v>598</v>
      </c>
    </row>
    <row r="57" customFormat="false" ht="14.4" hidden="false" customHeight="false" outlineLevel="0" collapsed="false">
      <c r="A57" s="153" t="n">
        <f aca="false">IF(Viewer!$K$4=$E57,1,0)</f>
        <v>0</v>
      </c>
      <c r="B57" s="153" t="n">
        <f aca="false">IF(Viewer!$K$5=$F57,1,0)</f>
        <v>0</v>
      </c>
      <c r="C57" s="153" t="n">
        <f aca="false">+A57+B57</f>
        <v>0</v>
      </c>
      <c r="D57" s="154" t="s">
        <v>346</v>
      </c>
      <c r="E57" s="153" t="n">
        <v>153</v>
      </c>
      <c r="F57" s="153" t="s">
        <v>599</v>
      </c>
    </row>
    <row r="58" customFormat="false" ht="14.4" hidden="false" customHeight="false" outlineLevel="0" collapsed="false">
      <c r="A58" s="153" t="n">
        <f aca="false">IF(Viewer!$K$4=$E58,1,0)</f>
        <v>0</v>
      </c>
      <c r="B58" s="153" t="n">
        <f aca="false">IF(Viewer!$K$5=$F58,1,0)</f>
        <v>0</v>
      </c>
      <c r="C58" s="153" t="n">
        <f aca="false">+A58+B58</f>
        <v>0</v>
      </c>
      <c r="D58" s="154" t="s">
        <v>354</v>
      </c>
      <c r="E58" s="153" t="n">
        <v>154</v>
      </c>
      <c r="F58" s="153" t="s">
        <v>600</v>
      </c>
    </row>
    <row r="59" customFormat="false" ht="14.4" hidden="false" customHeight="false" outlineLevel="0" collapsed="false">
      <c r="A59" s="153" t="n">
        <f aca="false">IF(Viewer!$K$4=$E59,1,0)</f>
        <v>0</v>
      </c>
      <c r="B59" s="153" t="n">
        <f aca="false">IF(Viewer!$K$5=$F59,1,0)</f>
        <v>0</v>
      </c>
      <c r="C59" s="153" t="n">
        <f aca="false">+A59+B59</f>
        <v>0</v>
      </c>
      <c r="D59" s="154" t="s">
        <v>363</v>
      </c>
      <c r="E59" s="153" t="n">
        <v>155</v>
      </c>
      <c r="F59" s="153" t="s">
        <v>601</v>
      </c>
    </row>
    <row r="60" customFormat="false" ht="14.4" hidden="false" customHeight="false" outlineLevel="0" collapsed="false">
      <c r="A60" s="153" t="n">
        <f aca="false">IF(Viewer!$K$4=$E60,1,0)</f>
        <v>0</v>
      </c>
      <c r="B60" s="153" t="n">
        <f aca="false">IF(Viewer!$K$5=$F60,1,0)</f>
        <v>0</v>
      </c>
      <c r="C60" s="153" t="n">
        <f aca="false">+A60+B60</f>
        <v>0</v>
      </c>
      <c r="D60" s="154" t="s">
        <v>374</v>
      </c>
      <c r="E60" s="153" t="n">
        <v>156</v>
      </c>
      <c r="F60" s="153" t="s">
        <v>602</v>
      </c>
    </row>
    <row r="61" customFormat="false" ht="14.4" hidden="false" customHeight="false" outlineLevel="0" collapsed="false">
      <c r="A61" s="153" t="n">
        <f aca="false">IF(Viewer!$K$4=$E61,1,0)</f>
        <v>0</v>
      </c>
      <c r="B61" s="153" t="n">
        <f aca="false">IF(Viewer!$K$5=$F61,1,0)</f>
        <v>0</v>
      </c>
      <c r="C61" s="153" t="n">
        <f aca="false">+A61+B61</f>
        <v>0</v>
      </c>
      <c r="D61" s="154" t="s">
        <v>238</v>
      </c>
      <c r="E61" s="153" t="n">
        <v>157</v>
      </c>
      <c r="F61" s="153" t="s">
        <v>603</v>
      </c>
    </row>
    <row r="62" customFormat="false" ht="14.4" hidden="false" customHeight="false" outlineLevel="0" collapsed="false">
      <c r="A62" s="153" t="n">
        <f aca="false">IF(Viewer!$K$4=$E62,1,0)</f>
        <v>0</v>
      </c>
      <c r="B62" s="153" t="n">
        <f aca="false">IF(Viewer!$K$5=$F62,1,0)</f>
        <v>0</v>
      </c>
      <c r="C62" s="153" t="n">
        <f aca="false">+A62+B62</f>
        <v>0</v>
      </c>
      <c r="D62" s="154" t="s">
        <v>247</v>
      </c>
      <c r="E62" s="153" t="n">
        <v>158</v>
      </c>
      <c r="F62" s="153" t="s">
        <v>590</v>
      </c>
    </row>
    <row r="63" customFormat="false" ht="14.4" hidden="false" customHeight="false" outlineLevel="0" collapsed="false">
      <c r="A63" s="153" t="n">
        <f aca="false">IF(Viewer!$K$4=$E63,1,0)</f>
        <v>0</v>
      </c>
      <c r="B63" s="153" t="n">
        <f aca="false">IF(Viewer!$K$5=$F63,1,0)</f>
        <v>0</v>
      </c>
      <c r="C63" s="153" t="n">
        <f aca="false">+A63+B63</f>
        <v>0</v>
      </c>
      <c r="D63" s="154" t="s">
        <v>260</v>
      </c>
      <c r="E63" s="153" t="n">
        <v>159</v>
      </c>
      <c r="F63" s="153" t="s">
        <v>604</v>
      </c>
    </row>
    <row r="64" customFormat="false" ht="14.4" hidden="false" customHeight="false" outlineLevel="0" collapsed="false">
      <c r="A64" s="153" t="n">
        <f aca="false">IF(Viewer!$K$4=$E64,1,0)</f>
        <v>0</v>
      </c>
      <c r="B64" s="153" t="n">
        <f aca="false">IF(Viewer!$K$5=$F64,1,0)</f>
        <v>0</v>
      </c>
      <c r="C64" s="153" t="n">
        <f aca="false">+A64+B64</f>
        <v>0</v>
      </c>
      <c r="D64" s="154" t="s">
        <v>269</v>
      </c>
      <c r="E64" s="153" t="n">
        <v>160</v>
      </c>
      <c r="F64" s="153" t="s">
        <v>605</v>
      </c>
    </row>
    <row r="65" customFormat="false" ht="14.4" hidden="false" customHeight="false" outlineLevel="0" collapsed="false">
      <c r="A65" s="153" t="n">
        <f aca="false">IF(Viewer!$K$4=$E65,1,0)</f>
        <v>0</v>
      </c>
      <c r="B65" s="153" t="n">
        <f aca="false">IF(Viewer!$K$5=$F65,1,0)</f>
        <v>0</v>
      </c>
      <c r="C65" s="153" t="n">
        <f aca="false">+A65+B65</f>
        <v>0</v>
      </c>
      <c r="D65" s="154" t="s">
        <v>279</v>
      </c>
      <c r="E65" s="153" t="n">
        <v>161</v>
      </c>
      <c r="F65" s="153" t="s">
        <v>593</v>
      </c>
    </row>
    <row r="66" customFormat="false" ht="14.4" hidden="false" customHeight="false" outlineLevel="0" collapsed="false">
      <c r="A66" s="153" t="n">
        <f aca="false">IF(Viewer!$K$4=$E66,1,0)</f>
        <v>0</v>
      </c>
      <c r="B66" s="153" t="n">
        <f aca="false">IF(Viewer!$K$5=$F66,1,0)</f>
        <v>0</v>
      </c>
      <c r="C66" s="153" t="n">
        <f aca="false">+A66+B66</f>
        <v>0</v>
      </c>
      <c r="D66" s="154" t="s">
        <v>288</v>
      </c>
      <c r="E66" s="153" t="n">
        <v>162</v>
      </c>
      <c r="F66" s="153" t="s">
        <v>606</v>
      </c>
    </row>
    <row r="67" customFormat="false" ht="14.4" hidden="false" customHeight="false" outlineLevel="0" collapsed="false">
      <c r="A67" s="153" t="n">
        <f aca="false">IF(Viewer!$K$4=$E67,1,0)</f>
        <v>0</v>
      </c>
      <c r="B67" s="153" t="n">
        <f aca="false">IF(Viewer!$K$5=$F67,1,0)</f>
        <v>0</v>
      </c>
      <c r="C67" s="153" t="n">
        <f aca="false">+A67+B67</f>
        <v>0</v>
      </c>
      <c r="D67" s="154" t="s">
        <v>297</v>
      </c>
      <c r="E67" s="153" t="n">
        <v>163</v>
      </c>
      <c r="F67" s="153" t="s">
        <v>607</v>
      </c>
    </row>
    <row r="68" customFormat="false" ht="14.4" hidden="false" customHeight="false" outlineLevel="0" collapsed="false">
      <c r="A68" s="153" t="n">
        <f aca="false">IF(Viewer!$K$4=$E68,1,0)</f>
        <v>0</v>
      </c>
      <c r="B68" s="153" t="n">
        <f aca="false">IF(Viewer!$K$5=$F68,1,0)</f>
        <v>0</v>
      </c>
      <c r="C68" s="153" t="n">
        <f aca="false">+A68+B68</f>
        <v>0</v>
      </c>
      <c r="D68" s="154" t="s">
        <v>306</v>
      </c>
      <c r="E68" s="153" t="n">
        <v>164</v>
      </c>
      <c r="F68" s="153" t="s">
        <v>608</v>
      </c>
    </row>
    <row r="69" customFormat="false" ht="14.4" hidden="false" customHeight="false" outlineLevel="0" collapsed="false">
      <c r="A69" s="153" t="n">
        <f aca="false">IF(Viewer!$K$4=$E69,1,0)</f>
        <v>0</v>
      </c>
      <c r="B69" s="153" t="n">
        <f aca="false">IF(Viewer!$K$5=$F69,1,0)</f>
        <v>0</v>
      </c>
      <c r="C69" s="153" t="n">
        <f aca="false">+A69+B69</f>
        <v>0</v>
      </c>
      <c r="D69" s="157" t="s">
        <v>315</v>
      </c>
      <c r="E69" s="158" t="n">
        <v>165</v>
      </c>
      <c r="F69" s="158" t="s">
        <v>597</v>
      </c>
    </row>
    <row r="70" customFormat="false" ht="14.4" hidden="false" customHeight="false" outlineLevel="0" collapsed="false">
      <c r="A70" s="153" t="n">
        <f aca="false">IF(Viewer!$K$4=$E70,1,0)</f>
        <v>0</v>
      </c>
      <c r="B70" s="153" t="n">
        <f aca="false">IF(Viewer!$K$5=$F70,1,0)</f>
        <v>0</v>
      </c>
      <c r="C70" s="153" t="n">
        <f aca="false">+A70+B70</f>
        <v>0</v>
      </c>
      <c r="D70" s="154" t="s">
        <v>325</v>
      </c>
      <c r="E70" s="153" t="n">
        <v>166</v>
      </c>
      <c r="F70" s="153" t="s">
        <v>609</v>
      </c>
    </row>
    <row r="71" customFormat="false" ht="14.4" hidden="false" customHeight="false" outlineLevel="0" collapsed="false">
      <c r="A71" s="153" t="n">
        <f aca="false">IF(Viewer!$K$4=$E71,1,0)</f>
        <v>0</v>
      </c>
      <c r="B71" s="153" t="n">
        <f aca="false">IF(Viewer!$K$5=$F71,1,0)</f>
        <v>0</v>
      </c>
      <c r="C71" s="153" t="n">
        <f aca="false">+A71+B71</f>
        <v>0</v>
      </c>
      <c r="D71" s="154" t="s">
        <v>336</v>
      </c>
      <c r="E71" s="153" t="n">
        <v>167</v>
      </c>
      <c r="F71" s="153" t="s">
        <v>610</v>
      </c>
    </row>
    <row r="72" customFormat="false" ht="14.4" hidden="false" customHeight="false" outlineLevel="0" collapsed="false">
      <c r="A72" s="153" t="n">
        <f aca="false">IF(Viewer!$K$4=$E72,1,0)</f>
        <v>0</v>
      </c>
      <c r="B72" s="153" t="n">
        <f aca="false">IF(Viewer!$K$5=$F72,1,0)</f>
        <v>0</v>
      </c>
      <c r="C72" s="153" t="n">
        <f aca="false">+A72+B72</f>
        <v>0</v>
      </c>
      <c r="D72" s="154" t="s">
        <v>345</v>
      </c>
      <c r="E72" s="153" t="n">
        <v>168</v>
      </c>
      <c r="F72" s="153" t="s">
        <v>611</v>
      </c>
    </row>
    <row r="73" customFormat="false" ht="14.4" hidden="false" customHeight="false" outlineLevel="0" collapsed="false">
      <c r="A73" s="153" t="n">
        <f aca="false">IF(Viewer!$K$4=$E73,1,0)</f>
        <v>0</v>
      </c>
      <c r="B73" s="153" t="n">
        <f aca="false">IF(Viewer!$K$5=$F73,1,0)</f>
        <v>0</v>
      </c>
      <c r="C73" s="153" t="n">
        <f aca="false">+A73+B73</f>
        <v>0</v>
      </c>
      <c r="D73" s="154" t="s">
        <v>353</v>
      </c>
      <c r="E73" s="153" t="n">
        <v>169</v>
      </c>
      <c r="F73" s="153" t="s">
        <v>612</v>
      </c>
    </row>
    <row r="74" customFormat="false" ht="14.4" hidden="false" customHeight="false" outlineLevel="0" collapsed="false">
      <c r="A74" s="153" t="n">
        <f aca="false">IF(Viewer!$K$4=$E74,1,0)</f>
        <v>0</v>
      </c>
      <c r="B74" s="153" t="n">
        <f aca="false">IF(Viewer!$K$5=$F74,1,0)</f>
        <v>0</v>
      </c>
      <c r="C74" s="153" t="n">
        <f aca="false">+A74+B74</f>
        <v>0</v>
      </c>
      <c r="D74" s="154" t="s">
        <v>362</v>
      </c>
      <c r="E74" s="153" t="n">
        <v>170</v>
      </c>
      <c r="F74" s="153" t="s">
        <v>601</v>
      </c>
    </row>
    <row r="75" customFormat="false" ht="14.4" hidden="false" customHeight="false" outlineLevel="0" collapsed="false">
      <c r="A75" s="153" t="n">
        <f aca="false">IF(Viewer!$K$4=$E75,1,0)</f>
        <v>0</v>
      </c>
      <c r="B75" s="153" t="n">
        <f aca="false">IF(Viewer!$K$5=$F75,1,0)</f>
        <v>0</v>
      </c>
      <c r="C75" s="153" t="n">
        <f aca="false">+A75+B75</f>
        <v>0</v>
      </c>
      <c r="D75" s="154" t="s">
        <v>373</v>
      </c>
      <c r="E75" s="153" t="n">
        <v>171</v>
      </c>
      <c r="F75" s="153" t="s">
        <v>613</v>
      </c>
    </row>
    <row r="76" customFormat="false" ht="14.4" hidden="false" customHeight="false" outlineLevel="0" collapsed="false">
      <c r="A76" s="153" t="n">
        <f aca="false">IF(Viewer!$K$4=$E76,1,0)</f>
        <v>0</v>
      </c>
      <c r="B76" s="153" t="n">
        <f aca="false">IF(Viewer!$K$5=$F76,1,0)</f>
        <v>0</v>
      </c>
      <c r="C76" s="153" t="n">
        <f aca="false">+A76+B76</f>
        <v>0</v>
      </c>
      <c r="D76" s="154" t="s">
        <v>275</v>
      </c>
      <c r="E76" s="153" t="n">
        <v>172</v>
      </c>
      <c r="F76" s="153" t="s">
        <v>614</v>
      </c>
    </row>
    <row r="77" customFormat="false" ht="14.4" hidden="false" customHeight="false" outlineLevel="0" collapsed="false">
      <c r="A77" s="153" t="n">
        <f aca="false">IF(Viewer!$K$4=$E77,1,0)</f>
        <v>0</v>
      </c>
      <c r="B77" s="153" t="n">
        <f aca="false">IF(Viewer!$K$5=$F77,1,0)</f>
        <v>0</v>
      </c>
      <c r="C77" s="153" t="n">
        <f aca="false">+A77+B77</f>
        <v>0</v>
      </c>
      <c r="D77" s="154" t="s">
        <v>264</v>
      </c>
      <c r="E77" s="153" t="n">
        <v>173</v>
      </c>
      <c r="F77" s="153" t="s">
        <v>615</v>
      </c>
    </row>
    <row r="78" customFormat="false" ht="14.4" hidden="false" customHeight="false" outlineLevel="0" collapsed="false">
      <c r="A78" s="153" t="n">
        <f aca="false">IF(Viewer!$K$4=$E78,1,0)</f>
        <v>0</v>
      </c>
      <c r="B78" s="153" t="n">
        <f aca="false">IF(Viewer!$K$5=$F78,1,0)</f>
        <v>0</v>
      </c>
      <c r="C78" s="153" t="n">
        <f aca="false">+A78+B78</f>
        <v>0</v>
      </c>
      <c r="D78" s="154" t="s">
        <v>252</v>
      </c>
      <c r="E78" s="153" t="n">
        <v>174</v>
      </c>
      <c r="F78" s="153" t="s">
        <v>616</v>
      </c>
    </row>
    <row r="79" customFormat="false" ht="14.4" hidden="false" customHeight="false" outlineLevel="0" collapsed="false">
      <c r="A79" s="153" t="n">
        <f aca="false">IF(Viewer!$K$4=$E79,1,0)</f>
        <v>0</v>
      </c>
      <c r="B79" s="153" t="n">
        <f aca="false">IF(Viewer!$K$5=$F79,1,0)</f>
        <v>0</v>
      </c>
      <c r="C79" s="153" t="n">
        <f aca="false">+A79+B79</f>
        <v>0</v>
      </c>
      <c r="D79" s="154" t="s">
        <v>242</v>
      </c>
      <c r="E79" s="153" t="n">
        <v>175</v>
      </c>
      <c r="F79" s="153" t="s">
        <v>617</v>
      </c>
    </row>
    <row r="80" customFormat="false" ht="14.4" hidden="false" customHeight="false" outlineLevel="0" collapsed="false">
      <c r="A80" s="153" t="n">
        <f aca="false">IF(Viewer!$K$4=$E80,1,0)</f>
        <v>0</v>
      </c>
      <c r="B80" s="153" t="n">
        <f aca="false">IF(Viewer!$K$5=$F80,1,0)</f>
        <v>0</v>
      </c>
      <c r="C80" s="153" t="n">
        <f aca="false">+A80+B80</f>
        <v>0</v>
      </c>
      <c r="D80" s="154" t="s">
        <v>378</v>
      </c>
      <c r="E80" s="153" t="n">
        <v>176</v>
      </c>
      <c r="F80" s="153" t="s">
        <v>618</v>
      </c>
    </row>
    <row r="81" customFormat="false" ht="14.4" hidden="false" customHeight="false" outlineLevel="0" collapsed="false">
      <c r="A81" s="153" t="n">
        <f aca="false">IF(Viewer!$K$4=$E81,1,0)</f>
        <v>0</v>
      </c>
      <c r="B81" s="153" t="n">
        <f aca="false">IF(Viewer!$K$5=$F81,1,0)</f>
        <v>0</v>
      </c>
      <c r="C81" s="153" t="n">
        <f aca="false">+A81+B81</f>
        <v>0</v>
      </c>
      <c r="D81" s="154" t="s">
        <v>367</v>
      </c>
      <c r="E81" s="153" t="n">
        <v>177</v>
      </c>
      <c r="F81" s="153" t="s">
        <v>601</v>
      </c>
    </row>
    <row r="82" customFormat="false" ht="14.4" hidden="false" customHeight="false" outlineLevel="0" collapsed="false">
      <c r="A82" s="153" t="n">
        <f aca="false">IF(Viewer!$K$4=$E82,1,0)</f>
        <v>0</v>
      </c>
      <c r="B82" s="153" t="n">
        <f aca="false">IF(Viewer!$K$5=$F82,1,0)</f>
        <v>0</v>
      </c>
      <c r="C82" s="153" t="n">
        <f aca="false">+A82+B82</f>
        <v>0</v>
      </c>
      <c r="D82" s="155" t="s">
        <v>619</v>
      </c>
      <c r="E82" s="156" t="n">
        <v>178</v>
      </c>
      <c r="F82" s="156" t="s">
        <v>620</v>
      </c>
    </row>
    <row r="83" customFormat="false" ht="14.4" hidden="false" customHeight="false" outlineLevel="0" collapsed="false">
      <c r="A83" s="153" t="n">
        <f aca="false">IF(Viewer!$K$4=$E83,1,0)</f>
        <v>0</v>
      </c>
      <c r="B83" s="153" t="n">
        <f aca="false">IF(Viewer!$K$5=$F83,1,0)</f>
        <v>0</v>
      </c>
      <c r="C83" s="153" t="n">
        <f aca="false">+A83+B83</f>
        <v>0</v>
      </c>
      <c r="D83" s="154" t="s">
        <v>349</v>
      </c>
      <c r="E83" s="153" t="n">
        <v>179</v>
      </c>
      <c r="F83" s="153" t="s">
        <v>621</v>
      </c>
    </row>
    <row r="84" customFormat="false" ht="14.4" hidden="false" customHeight="false" outlineLevel="0" collapsed="false">
      <c r="A84" s="153" t="n">
        <f aca="false">IF(Viewer!$K$4=$E84,1,0)</f>
        <v>0</v>
      </c>
      <c r="B84" s="153" t="n">
        <f aca="false">IF(Viewer!$K$5=$F84,1,0)</f>
        <v>0</v>
      </c>
      <c r="C84" s="153" t="n">
        <f aca="false">+A84+B84</f>
        <v>0</v>
      </c>
      <c r="D84" s="154" t="s">
        <v>341</v>
      </c>
      <c r="E84" s="153" t="n">
        <v>180</v>
      </c>
      <c r="F84" s="153" t="s">
        <v>622</v>
      </c>
    </row>
    <row r="85" customFormat="false" ht="14.4" hidden="false" customHeight="false" outlineLevel="0" collapsed="false">
      <c r="A85" s="153" t="n">
        <f aca="false">IF(Viewer!$K$4=$E85,1,0)</f>
        <v>0</v>
      </c>
      <c r="B85" s="153" t="n">
        <f aca="false">IF(Viewer!$K$5=$F85,1,0)</f>
        <v>0</v>
      </c>
      <c r="C85" s="153" t="n">
        <f aca="false">+A85+B85</f>
        <v>0</v>
      </c>
      <c r="D85" s="154" t="s">
        <v>330</v>
      </c>
      <c r="E85" s="153" t="n">
        <v>181</v>
      </c>
      <c r="F85" s="153" t="s">
        <v>623</v>
      </c>
    </row>
    <row r="86" customFormat="false" ht="14.4" hidden="false" customHeight="false" outlineLevel="0" collapsed="false">
      <c r="A86" s="153" t="n">
        <f aca="false">IF(Viewer!$K$4=$E86,1,0)</f>
        <v>0</v>
      </c>
      <c r="B86" s="153" t="n">
        <f aca="false">IF(Viewer!$K$5=$F86,1,0)</f>
        <v>0</v>
      </c>
      <c r="C86" s="153" t="n">
        <f aca="false">+A86+B86</f>
        <v>0</v>
      </c>
      <c r="D86" s="154" t="s">
        <v>321</v>
      </c>
      <c r="E86" s="153" t="n">
        <v>182</v>
      </c>
      <c r="F86" s="153" t="s">
        <v>624</v>
      </c>
    </row>
    <row r="87" customFormat="false" ht="14.4" hidden="false" customHeight="false" outlineLevel="0" collapsed="false">
      <c r="A87" s="153" t="n">
        <f aca="false">IF(Viewer!$K$4=$E87,1,0)</f>
        <v>0</v>
      </c>
      <c r="B87" s="153" t="n">
        <f aca="false">IF(Viewer!$K$5=$F87,1,0)</f>
        <v>0</v>
      </c>
      <c r="C87" s="153" t="n">
        <f aca="false">+A87+B87</f>
        <v>0</v>
      </c>
      <c r="D87" s="154" t="s">
        <v>311</v>
      </c>
      <c r="E87" s="153" t="n">
        <v>183</v>
      </c>
      <c r="F87" s="153" t="s">
        <v>625</v>
      </c>
    </row>
    <row r="88" customFormat="false" ht="14.4" hidden="false" customHeight="false" outlineLevel="0" collapsed="false">
      <c r="A88" s="153" t="n">
        <f aca="false">IF(Viewer!$K$4=$E88,1,0)</f>
        <v>0</v>
      </c>
      <c r="B88" s="153" t="n">
        <f aca="false">IF(Viewer!$K$5=$F88,1,0)</f>
        <v>0</v>
      </c>
      <c r="C88" s="153" t="n">
        <f aca="false">+A88+B88</f>
        <v>0</v>
      </c>
      <c r="D88" s="154" t="s">
        <v>302</v>
      </c>
      <c r="E88" s="153" t="n">
        <v>184</v>
      </c>
      <c r="F88" s="153" t="s">
        <v>626</v>
      </c>
    </row>
    <row r="89" customFormat="false" ht="14.4" hidden="false" customHeight="false" outlineLevel="0" collapsed="false">
      <c r="A89" s="153" t="n">
        <f aca="false">IF(Viewer!$K$4=$E89,1,0)</f>
        <v>0</v>
      </c>
      <c r="B89" s="153" t="n">
        <f aca="false">IF(Viewer!$K$5=$F89,1,0)</f>
        <v>0</v>
      </c>
      <c r="C89" s="153" t="n">
        <f aca="false">+A89+B89</f>
        <v>0</v>
      </c>
      <c r="D89" s="154" t="s">
        <v>293</v>
      </c>
      <c r="E89" s="153" t="n">
        <v>185</v>
      </c>
      <c r="F89" s="153" t="s">
        <v>627</v>
      </c>
    </row>
    <row r="90" customFormat="false" ht="14.4" hidden="false" customHeight="false" outlineLevel="0" collapsed="false">
      <c r="A90" s="153" t="n">
        <f aca="false">IF(Viewer!$K$4=$E90,1,0)</f>
        <v>0</v>
      </c>
      <c r="B90" s="153" t="n">
        <f aca="false">IF(Viewer!$K$5=$F90,1,0)</f>
        <v>0</v>
      </c>
      <c r="C90" s="153" t="n">
        <f aca="false">+A90+B90</f>
        <v>0</v>
      </c>
      <c r="D90" s="154" t="s">
        <v>284</v>
      </c>
      <c r="E90" s="153" t="n">
        <v>186</v>
      </c>
      <c r="F90" s="153" t="s">
        <v>628</v>
      </c>
    </row>
    <row r="91" customFormat="false" ht="14.4" hidden="false" customHeight="false" outlineLevel="0" collapsed="false">
      <c r="A91" s="153" t="n">
        <f aca="false">IF(Viewer!$K$4=$E91,1,0)</f>
        <v>0</v>
      </c>
      <c r="B91" s="153" t="n">
        <f aca="false">IF(Viewer!$K$5=$F91,1,0)</f>
        <v>0</v>
      </c>
      <c r="C91" s="153" t="n">
        <f aca="false">+A91+B91</f>
        <v>0</v>
      </c>
      <c r="D91" s="154" t="s">
        <v>276</v>
      </c>
      <c r="E91" s="153" t="n">
        <v>187</v>
      </c>
      <c r="F91" s="153" t="s">
        <v>629</v>
      </c>
    </row>
    <row r="92" customFormat="false" ht="14.4" hidden="false" customHeight="false" outlineLevel="0" collapsed="false">
      <c r="A92" s="153" t="n">
        <f aca="false">IF(Viewer!$K$4=$E92,1,0)</f>
        <v>0</v>
      </c>
      <c r="B92" s="153" t="n">
        <f aca="false">IF(Viewer!$K$5=$F92,1,0)</f>
        <v>0</v>
      </c>
      <c r="C92" s="153" t="n">
        <f aca="false">+A92+B92</f>
        <v>0</v>
      </c>
      <c r="D92" s="154" t="s">
        <v>265</v>
      </c>
      <c r="E92" s="153" t="n">
        <v>188</v>
      </c>
      <c r="F92" s="153" t="s">
        <v>615</v>
      </c>
    </row>
    <row r="93" customFormat="false" ht="14.4" hidden="false" customHeight="false" outlineLevel="0" collapsed="false">
      <c r="A93" s="153" t="n">
        <f aca="false">IF(Viewer!$K$4=$E93,1,0)</f>
        <v>0</v>
      </c>
      <c r="B93" s="153" t="n">
        <f aca="false">IF(Viewer!$K$5=$F93,1,0)</f>
        <v>0</v>
      </c>
      <c r="C93" s="153" t="n">
        <f aca="false">+A93+B93</f>
        <v>0</v>
      </c>
      <c r="D93" s="154" t="s">
        <v>254</v>
      </c>
      <c r="E93" s="153" t="n">
        <v>189</v>
      </c>
      <c r="F93" s="153" t="s">
        <v>630</v>
      </c>
    </row>
    <row r="94" customFormat="false" ht="14.4" hidden="false" customHeight="false" outlineLevel="0" collapsed="false">
      <c r="A94" s="153" t="n">
        <f aca="false">IF(Viewer!$K$4=$E94,1,0)</f>
        <v>0</v>
      </c>
      <c r="B94" s="153" t="n">
        <f aca="false">IF(Viewer!$K$5=$F94,1,0)</f>
        <v>0</v>
      </c>
      <c r="C94" s="153" t="n">
        <f aca="false">+A94+B94</f>
        <v>0</v>
      </c>
      <c r="D94" s="154" t="s">
        <v>243</v>
      </c>
      <c r="E94" s="153" t="n">
        <v>190</v>
      </c>
      <c r="F94" s="153" t="s">
        <v>631</v>
      </c>
    </row>
    <row r="95" customFormat="false" ht="14.4" hidden="false" customHeight="false" outlineLevel="0" collapsed="false">
      <c r="A95" s="153" t="n">
        <f aca="false">IF(Viewer!$K$4=$E95,1,0)</f>
        <v>0</v>
      </c>
      <c r="B95" s="153" t="n">
        <f aca="false">IF(Viewer!$K$5=$F95,1,0)</f>
        <v>0</v>
      </c>
      <c r="C95" s="153" t="n">
        <f aca="false">+A95+B95</f>
        <v>0</v>
      </c>
      <c r="D95" s="154" t="s">
        <v>379</v>
      </c>
      <c r="E95" s="153" t="n">
        <v>191</v>
      </c>
      <c r="F95" s="153" t="s">
        <v>632</v>
      </c>
    </row>
    <row r="96" customFormat="false" ht="14.4" hidden="false" customHeight="false" outlineLevel="0" collapsed="false">
      <c r="A96" s="153" t="n">
        <f aca="false">IF(Viewer!$K$4=$E96,1,0)</f>
        <v>0</v>
      </c>
      <c r="B96" s="153" t="n">
        <f aca="false">IF(Viewer!$K$5=$F96,1,0)</f>
        <v>0</v>
      </c>
      <c r="C96" s="153" t="n">
        <f aca="false">+A96+B96</f>
        <v>0</v>
      </c>
      <c r="D96" s="154" t="s">
        <v>368</v>
      </c>
      <c r="E96" s="153" t="n">
        <v>192</v>
      </c>
      <c r="F96" s="153" t="s">
        <v>633</v>
      </c>
    </row>
    <row r="97" customFormat="false" ht="14.4" hidden="false" customHeight="false" outlineLevel="0" collapsed="false">
      <c r="A97" s="153" t="n">
        <f aca="false">IF(Viewer!$K$4=$E97,1,0)</f>
        <v>0</v>
      </c>
      <c r="B97" s="153" t="n">
        <f aca="false">IF(Viewer!$K$5=$F97,1,0)</f>
        <v>0</v>
      </c>
      <c r="C97" s="153" t="n">
        <f aca="false">+A97+B97</f>
        <v>0</v>
      </c>
      <c r="D97" s="154" t="s">
        <v>358</v>
      </c>
      <c r="E97" s="153" t="n">
        <v>193</v>
      </c>
      <c r="F97" s="153" t="s">
        <v>634</v>
      </c>
    </row>
    <row r="98" customFormat="false" ht="14.4" hidden="false" customHeight="false" outlineLevel="0" collapsed="false">
      <c r="A98" s="153" t="n">
        <f aca="false">IF(Viewer!$K$4=$E98,1,0)</f>
        <v>0</v>
      </c>
      <c r="B98" s="153" t="n">
        <f aca="false">IF(Viewer!$K$5=$F98,1,0)</f>
        <v>0</v>
      </c>
      <c r="C98" s="153" t="n">
        <f aca="false">+A98+B98</f>
        <v>0</v>
      </c>
      <c r="D98" s="154" t="s">
        <v>350</v>
      </c>
      <c r="E98" s="153" t="n">
        <v>194</v>
      </c>
      <c r="F98" s="153" t="s">
        <v>635</v>
      </c>
    </row>
    <row r="99" customFormat="false" ht="14.4" hidden="false" customHeight="false" outlineLevel="0" collapsed="false">
      <c r="A99" s="153" t="n">
        <f aca="false">IF(Viewer!$K$4=$E99,1,0)</f>
        <v>0</v>
      </c>
      <c r="B99" s="153" t="n">
        <f aca="false">IF(Viewer!$K$5=$F99,1,0)</f>
        <v>0</v>
      </c>
      <c r="C99" s="153" t="n">
        <f aca="false">+A99+B99</f>
        <v>0</v>
      </c>
      <c r="D99" s="154" t="s">
        <v>342</v>
      </c>
      <c r="E99" s="153" t="n">
        <v>195</v>
      </c>
      <c r="F99" s="153" t="s">
        <v>610</v>
      </c>
    </row>
    <row r="100" customFormat="false" ht="14.4" hidden="false" customHeight="false" outlineLevel="0" collapsed="false">
      <c r="A100" s="153" t="n">
        <f aca="false">IF(Viewer!$K$4=$E100,1,0)</f>
        <v>0</v>
      </c>
      <c r="B100" s="153" t="n">
        <f aca="false">IF(Viewer!$K$5=$F100,1,0)</f>
        <v>1</v>
      </c>
      <c r="C100" s="153" t="n">
        <f aca="false">+A100+B100</f>
        <v>1</v>
      </c>
      <c r="D100" s="154" t="s">
        <v>331</v>
      </c>
      <c r="E100" s="153" t="n">
        <v>196</v>
      </c>
      <c r="F100" s="153" t="s">
        <v>569</v>
      </c>
    </row>
    <row r="101" customFormat="false" ht="14.4" hidden="false" customHeight="false" outlineLevel="0" collapsed="false">
      <c r="A101" s="153" t="n">
        <f aca="false">IF(Viewer!$K$4=$E101,1,0)</f>
        <v>0</v>
      </c>
      <c r="B101" s="153" t="n">
        <f aca="false">IF(Viewer!$K$5=$F101,1,0)</f>
        <v>0</v>
      </c>
      <c r="C101" s="153" t="n">
        <f aca="false">+A101+B101</f>
        <v>0</v>
      </c>
      <c r="D101" s="154" t="s">
        <v>322</v>
      </c>
      <c r="E101" s="153" t="n">
        <v>197</v>
      </c>
      <c r="F101" s="153" t="s">
        <v>636</v>
      </c>
    </row>
    <row r="102" customFormat="false" ht="14.4" hidden="false" customHeight="false" outlineLevel="0" collapsed="false">
      <c r="A102" s="153" t="n">
        <f aca="false">IF(Viewer!$K$4=$E102,1,0)</f>
        <v>0</v>
      </c>
      <c r="B102" s="153" t="n">
        <f aca="false">IF(Viewer!$K$5=$F102,1,0)</f>
        <v>0</v>
      </c>
      <c r="C102" s="153" t="n">
        <f aca="false">+A102+B102</f>
        <v>0</v>
      </c>
      <c r="D102" s="154" t="s">
        <v>312</v>
      </c>
      <c r="E102" s="153" t="n">
        <v>198</v>
      </c>
      <c r="F102" s="153" t="s">
        <v>637</v>
      </c>
    </row>
    <row r="103" customFormat="false" ht="14.4" hidden="false" customHeight="false" outlineLevel="0" collapsed="false">
      <c r="A103" s="153" t="n">
        <f aca="false">IF(Viewer!$K$4=$E103,1,0)</f>
        <v>0</v>
      </c>
      <c r="B103" s="153" t="n">
        <f aca="false">IF(Viewer!$K$5=$F103,1,0)</f>
        <v>0</v>
      </c>
      <c r="C103" s="153" t="n">
        <f aca="false">+A103+B103</f>
        <v>0</v>
      </c>
      <c r="D103" s="154" t="s">
        <v>303</v>
      </c>
      <c r="E103" s="153" t="n">
        <v>199</v>
      </c>
      <c r="F103" s="153" t="s">
        <v>638</v>
      </c>
    </row>
    <row r="104" customFormat="false" ht="14.4" hidden="false" customHeight="false" outlineLevel="0" collapsed="false">
      <c r="A104" s="153" t="n">
        <f aca="false">IF(Viewer!$K$4=$E104,1,0)</f>
        <v>0</v>
      </c>
      <c r="B104" s="153" t="n">
        <f aca="false">IF(Viewer!$K$5=$F104,1,0)</f>
        <v>0</v>
      </c>
      <c r="C104" s="153" t="n">
        <f aca="false">+A104+B104</f>
        <v>0</v>
      </c>
      <c r="D104" s="154" t="s">
        <v>294</v>
      </c>
      <c r="E104" s="153" t="n">
        <v>200</v>
      </c>
      <c r="F104" s="153" t="s">
        <v>639</v>
      </c>
    </row>
    <row r="105" customFormat="false" ht="14.4" hidden="false" customHeight="false" outlineLevel="0" collapsed="false">
      <c r="A105" s="153" t="n">
        <f aca="false">IF(Viewer!$K$4=$E105,1,0)</f>
        <v>0</v>
      </c>
      <c r="B105" s="153" t="n">
        <f aca="false">IF(Viewer!$K$5=$F105,1,0)</f>
        <v>0</v>
      </c>
      <c r="C105" s="153" t="n">
        <f aca="false">+A105+B105</f>
        <v>0</v>
      </c>
      <c r="D105" s="154" t="s">
        <v>285</v>
      </c>
      <c r="E105" s="153" t="n">
        <v>201</v>
      </c>
      <c r="F105" s="153" t="s">
        <v>640</v>
      </c>
    </row>
    <row r="106" customFormat="false" ht="14.4" hidden="false" customHeight="false" outlineLevel="0" collapsed="false">
      <c r="A106" s="153" t="n">
        <f aca="false">IF(Viewer!$K$4=$E106,1,0)</f>
        <v>0</v>
      </c>
      <c r="B106" s="153" t="n">
        <f aca="false">IF(Viewer!$K$5=$F106,1,0)</f>
        <v>0</v>
      </c>
      <c r="C106" s="153" t="n">
        <f aca="false">+A106+B106</f>
        <v>0</v>
      </c>
      <c r="D106" s="154" t="s">
        <v>641</v>
      </c>
      <c r="E106" s="153" t="n">
        <v>202</v>
      </c>
      <c r="F106" s="153" t="s">
        <v>629</v>
      </c>
    </row>
    <row r="107" customFormat="false" ht="14.4" hidden="false" customHeight="false" outlineLevel="0" collapsed="false">
      <c r="A107" s="153" t="n">
        <f aca="false">IF(Viewer!$K$4=$E107,1,0)</f>
        <v>0</v>
      </c>
      <c r="B107" s="153" t="n">
        <f aca="false">IF(Viewer!$K$5=$F107,1,0)</f>
        <v>0</v>
      </c>
      <c r="C107" s="153" t="n">
        <f aca="false">+A107+B107</f>
        <v>0</v>
      </c>
      <c r="D107" s="154" t="s">
        <v>266</v>
      </c>
      <c r="E107" s="153" t="n">
        <v>203</v>
      </c>
      <c r="F107" s="153" t="s">
        <v>642</v>
      </c>
    </row>
    <row r="108" customFormat="false" ht="14.4" hidden="false" customHeight="false" outlineLevel="0" collapsed="false">
      <c r="A108" s="153" t="n">
        <f aca="false">IF(Viewer!$K$4=$E108,1,0)</f>
        <v>0</v>
      </c>
      <c r="B108" s="153" t="n">
        <f aca="false">IF(Viewer!$K$5=$F108,1,0)</f>
        <v>0</v>
      </c>
      <c r="C108" s="153" t="n">
        <f aca="false">+A108+B108</f>
        <v>0</v>
      </c>
      <c r="D108" s="157" t="s">
        <v>255</v>
      </c>
      <c r="E108" s="158" t="n">
        <v>204</v>
      </c>
      <c r="F108" s="158" t="s">
        <v>643</v>
      </c>
    </row>
    <row r="109" customFormat="false" ht="14.4" hidden="false" customHeight="false" outlineLevel="0" collapsed="false">
      <c r="A109" s="153" t="n">
        <f aca="false">IF(Viewer!$K$4=$E109,1,0)</f>
        <v>0</v>
      </c>
      <c r="B109" s="153" t="n">
        <f aca="false">IF(Viewer!$K$5=$F109,1,0)</f>
        <v>0</v>
      </c>
      <c r="C109" s="153" t="n">
        <f aca="false">+A109+B109</f>
        <v>0</v>
      </c>
      <c r="D109" s="154" t="s">
        <v>244</v>
      </c>
      <c r="E109" s="153" t="n">
        <v>205</v>
      </c>
      <c r="F109" s="153" t="s">
        <v>644</v>
      </c>
    </row>
    <row r="110" customFormat="false" ht="14.4" hidden="false" customHeight="false" outlineLevel="0" collapsed="false">
      <c r="A110" s="153" t="n">
        <f aca="false">IF(Viewer!$K$4=$E110,1,0)</f>
        <v>0</v>
      </c>
      <c r="B110" s="153" t="n">
        <f aca="false">IF(Viewer!$K$5=$F110,1,0)</f>
        <v>0</v>
      </c>
      <c r="C110" s="153" t="n">
        <f aca="false">+A110+B110</f>
        <v>0</v>
      </c>
      <c r="D110" s="154" t="s">
        <v>380</v>
      </c>
      <c r="E110" s="153" t="n">
        <v>206</v>
      </c>
      <c r="F110" s="153" t="s">
        <v>632</v>
      </c>
    </row>
    <row r="111" customFormat="false" ht="14.4" hidden="false" customHeight="false" outlineLevel="0" collapsed="false">
      <c r="A111" s="153" t="n">
        <f aca="false">IF(Viewer!$K$4=$E111,1,0)</f>
        <v>0</v>
      </c>
      <c r="B111" s="153" t="n">
        <f aca="false">IF(Viewer!$K$5=$F111,1,0)</f>
        <v>0</v>
      </c>
      <c r="C111" s="153" t="n">
        <f aca="false">+A111+B111</f>
        <v>0</v>
      </c>
      <c r="D111" s="154" t="s">
        <v>369</v>
      </c>
      <c r="E111" s="153" t="n">
        <v>207</v>
      </c>
      <c r="F111" s="153" t="s">
        <v>633</v>
      </c>
    </row>
    <row r="112" customFormat="false" ht="14.4" hidden="false" customHeight="false" outlineLevel="0" collapsed="false">
      <c r="A112" s="153" t="n">
        <f aca="false">IF(Viewer!$K$4=$E112,1,0)</f>
        <v>0</v>
      </c>
      <c r="B112" s="153" t="n">
        <f aca="false">IF(Viewer!$K$5=$F112,1,0)</f>
        <v>0</v>
      </c>
      <c r="C112" s="153" t="n">
        <f aca="false">+A112+B112</f>
        <v>0</v>
      </c>
      <c r="D112" s="154" t="s">
        <v>359</v>
      </c>
      <c r="E112" s="153" t="n">
        <v>208</v>
      </c>
      <c r="F112" s="153" t="s">
        <v>645</v>
      </c>
    </row>
    <row r="113" customFormat="false" ht="14.4" hidden="false" customHeight="false" outlineLevel="0" collapsed="false">
      <c r="A113" s="153" t="n">
        <f aca="false">IF(Viewer!$K$4=$E113,1,0)</f>
        <v>0</v>
      </c>
      <c r="B113" s="153" t="n">
        <f aca="false">IF(Viewer!$K$5=$F113,1,0)</f>
        <v>0</v>
      </c>
      <c r="C113" s="153" t="n">
        <f aca="false">+A113+B113</f>
        <v>0</v>
      </c>
      <c r="D113" s="154" t="s">
        <v>351</v>
      </c>
      <c r="E113" s="153" t="n">
        <v>209</v>
      </c>
      <c r="F113" s="153" t="s">
        <v>646</v>
      </c>
    </row>
    <row r="114" customFormat="false" ht="14.4" hidden="false" customHeight="false" outlineLevel="0" collapsed="false">
      <c r="A114" s="153" t="n">
        <f aca="false">IF(Viewer!$K$4=$E114,1,0)</f>
        <v>0</v>
      </c>
      <c r="B114" s="153" t="n">
        <f aca="false">IF(Viewer!$K$5=$F114,1,0)</f>
        <v>0</v>
      </c>
      <c r="C114" s="153" t="n">
        <f aca="false">+A114+B114</f>
        <v>0</v>
      </c>
      <c r="D114" s="154" t="s">
        <v>343</v>
      </c>
      <c r="E114" s="153" t="n">
        <v>210</v>
      </c>
      <c r="F114" s="153" t="s">
        <v>647</v>
      </c>
    </row>
    <row r="115" customFormat="false" ht="14.4" hidden="false" customHeight="false" outlineLevel="0" collapsed="false">
      <c r="A115" s="153" t="n">
        <f aca="false">IF(Viewer!$K$4=$E115,1,0)</f>
        <v>0</v>
      </c>
      <c r="B115" s="153" t="n">
        <f aca="false">IF(Viewer!$K$5=$F115,1,0)</f>
        <v>0</v>
      </c>
      <c r="C115" s="153" t="n">
        <f aca="false">+A115+B115</f>
        <v>0</v>
      </c>
      <c r="D115" s="154" t="s">
        <v>334</v>
      </c>
      <c r="E115" s="153" t="n">
        <v>211</v>
      </c>
      <c r="F115" s="153" t="s">
        <v>648</v>
      </c>
    </row>
    <row r="116" customFormat="false" ht="14.4" hidden="false" customHeight="false" outlineLevel="0" collapsed="false">
      <c r="A116" s="153" t="n">
        <f aca="false">IF(Viewer!$K$4=$E116,1,0)</f>
        <v>0</v>
      </c>
      <c r="B116" s="153" t="n">
        <f aca="false">IF(Viewer!$K$5=$F116,1,0)</f>
        <v>0</v>
      </c>
      <c r="C116" s="153" t="n">
        <f aca="false">+A116+B116</f>
        <v>0</v>
      </c>
      <c r="D116" s="154" t="s">
        <v>323</v>
      </c>
      <c r="E116" s="153" t="n">
        <v>212</v>
      </c>
      <c r="F116" s="153" t="s">
        <v>649</v>
      </c>
    </row>
    <row r="117" customFormat="false" ht="14.4" hidden="false" customHeight="false" outlineLevel="0" collapsed="false">
      <c r="A117" s="153" t="n">
        <f aca="false">IF(Viewer!$K$4=$E117,1,0)</f>
        <v>0</v>
      </c>
      <c r="B117" s="153" t="n">
        <f aca="false">IF(Viewer!$K$5=$F117,1,0)</f>
        <v>0</v>
      </c>
      <c r="C117" s="153" t="n">
        <f aca="false">+A117+B117</f>
        <v>0</v>
      </c>
      <c r="D117" s="154" t="s">
        <v>313</v>
      </c>
      <c r="E117" s="153" t="n">
        <v>213</v>
      </c>
      <c r="F117" s="153" t="s">
        <v>650</v>
      </c>
    </row>
    <row r="118" customFormat="false" ht="14.4" hidden="false" customHeight="false" outlineLevel="0" collapsed="false">
      <c r="A118" s="153" t="n">
        <f aca="false">IF(Viewer!$K$4=$E118,1,0)</f>
        <v>0</v>
      </c>
      <c r="B118" s="153" t="n">
        <f aca="false">IF(Viewer!$K$5=$F118,1,0)</f>
        <v>0</v>
      </c>
      <c r="C118" s="153" t="n">
        <f aca="false">+A118+B118</f>
        <v>0</v>
      </c>
      <c r="D118" s="157" t="s">
        <v>304</v>
      </c>
      <c r="E118" s="158" t="n">
        <v>214</v>
      </c>
      <c r="F118" s="158" t="s">
        <v>651</v>
      </c>
    </row>
    <row r="119" customFormat="false" ht="14.4" hidden="false" customHeight="false" outlineLevel="0" collapsed="false">
      <c r="A119" s="153" t="n">
        <f aca="false">IF(Viewer!$K$4=$E119,1,0)</f>
        <v>0</v>
      </c>
      <c r="B119" s="153" t="n">
        <f aca="false">IF(Viewer!$K$5=$F119,1,0)</f>
        <v>0</v>
      </c>
      <c r="C119" s="153" t="n">
        <f aca="false">+A119+B119</f>
        <v>0</v>
      </c>
      <c r="D119" s="154" t="s">
        <v>295</v>
      </c>
      <c r="E119" s="153" t="n">
        <v>215</v>
      </c>
      <c r="F119" s="153" t="s">
        <v>652</v>
      </c>
    </row>
    <row r="120" customFormat="false" ht="14.4" hidden="false" customHeight="false" outlineLevel="0" collapsed="false">
      <c r="A120" s="153" t="n">
        <f aca="false">IF(Viewer!$K$4=$E120,1,0)</f>
        <v>0</v>
      </c>
      <c r="B120" s="153" t="n">
        <f aca="false">IF(Viewer!$K$5=$F120,1,0)</f>
        <v>0</v>
      </c>
      <c r="C120" s="153" t="n">
        <f aca="false">+A120+B120</f>
        <v>0</v>
      </c>
      <c r="D120" s="154" t="s">
        <v>286</v>
      </c>
      <c r="E120" s="153" t="n">
        <v>216</v>
      </c>
      <c r="F120" s="153" t="s">
        <v>653</v>
      </c>
    </row>
    <row r="121" customFormat="false" ht="14.4" hidden="false" customHeight="false" outlineLevel="0" collapsed="false">
      <c r="A121" s="153" t="n">
        <f aca="false">IF(Viewer!$K$4=$E121,1,0)</f>
        <v>0</v>
      </c>
      <c r="B121" s="153" t="n">
        <f aca="false">IF(Viewer!$K$5=$F121,1,0)</f>
        <v>0</v>
      </c>
      <c r="C121" s="153" t="n">
        <f aca="false">+A121+B121</f>
        <v>0</v>
      </c>
      <c r="D121" s="154" t="s">
        <v>277</v>
      </c>
      <c r="E121" s="153" t="n">
        <v>217</v>
      </c>
      <c r="F121" s="153" t="s">
        <v>654</v>
      </c>
    </row>
    <row r="122" customFormat="false" ht="14.4" hidden="false" customHeight="false" outlineLevel="0" collapsed="false">
      <c r="A122" s="153" t="n">
        <f aca="false">IF(Viewer!$K$4=$E122,1,0)</f>
        <v>0</v>
      </c>
      <c r="B122" s="153" t="n">
        <f aca="false">IF(Viewer!$K$5=$F122,1,0)</f>
        <v>0</v>
      </c>
      <c r="C122" s="153" t="n">
        <f aca="false">+A122+B122</f>
        <v>0</v>
      </c>
      <c r="D122" s="154" t="s">
        <v>267</v>
      </c>
      <c r="E122" s="153" t="n">
        <v>218</v>
      </c>
      <c r="F122" s="153" t="s">
        <v>655</v>
      </c>
    </row>
    <row r="123" customFormat="false" ht="14.4" hidden="false" customHeight="false" outlineLevel="0" collapsed="false">
      <c r="A123" s="153" t="n">
        <f aca="false">IF(Viewer!$K$4=$E123,1,0)</f>
        <v>0</v>
      </c>
      <c r="B123" s="153" t="n">
        <f aca="false">IF(Viewer!$K$5=$F123,1,0)</f>
        <v>0</v>
      </c>
      <c r="C123" s="153" t="n">
        <f aca="false">+A123+B123</f>
        <v>0</v>
      </c>
      <c r="D123" s="154" t="s">
        <v>257</v>
      </c>
      <c r="E123" s="153" t="n">
        <v>219</v>
      </c>
      <c r="F123" s="153" t="s">
        <v>656</v>
      </c>
    </row>
    <row r="124" customFormat="false" ht="14.4" hidden="false" customHeight="false" outlineLevel="0" collapsed="false">
      <c r="A124" s="153" t="n">
        <f aca="false">IF(Viewer!$K$4=$E124,1,0)</f>
        <v>0</v>
      </c>
      <c r="B124" s="153" t="n">
        <f aca="false">IF(Viewer!$K$5=$F124,1,0)</f>
        <v>0</v>
      </c>
      <c r="C124" s="153" t="n">
        <f aca="false">+A124+B124</f>
        <v>0</v>
      </c>
      <c r="D124" s="154" t="s">
        <v>245</v>
      </c>
      <c r="E124" s="153" t="n">
        <v>220</v>
      </c>
      <c r="F124" s="153" t="s">
        <v>657</v>
      </c>
    </row>
    <row r="125" customFormat="false" ht="14.4" hidden="false" customHeight="false" outlineLevel="0" collapsed="false">
      <c r="A125" s="153" t="n">
        <f aca="false">IF(Viewer!$K$4=$E125,1,0)</f>
        <v>0</v>
      </c>
      <c r="B125" s="153" t="n">
        <f aca="false">IF(Viewer!$K$5=$F125,1,0)</f>
        <v>0</v>
      </c>
      <c r="C125" s="153" t="n">
        <f aca="false">+A125+B125</f>
        <v>0</v>
      </c>
      <c r="D125" s="154" t="s">
        <v>381</v>
      </c>
      <c r="E125" s="153" t="n">
        <v>221</v>
      </c>
      <c r="F125" s="153" t="s">
        <v>658</v>
      </c>
    </row>
    <row r="126" customFormat="false" ht="14.4" hidden="false" customHeight="false" outlineLevel="0" collapsed="false">
      <c r="A126" s="153" t="n">
        <f aca="false">IF(Viewer!$K$4=$E126,1,0)</f>
        <v>0</v>
      </c>
      <c r="B126" s="153" t="n">
        <f aca="false">IF(Viewer!$K$5=$F126,1,0)</f>
        <v>0</v>
      </c>
      <c r="C126" s="153" t="n">
        <f aca="false">+A126+B126</f>
        <v>0</v>
      </c>
      <c r="D126" s="154" t="s">
        <v>372</v>
      </c>
      <c r="E126" s="153" t="n">
        <v>222</v>
      </c>
      <c r="F126" s="153" t="s">
        <v>659</v>
      </c>
    </row>
    <row r="127" customFormat="false" ht="14.4" hidden="false" customHeight="false" outlineLevel="0" collapsed="false">
      <c r="A127" s="153" t="n">
        <f aca="false">IF(Viewer!$K$4=$E127,1,0)</f>
        <v>0</v>
      </c>
      <c r="B127" s="153" t="n">
        <f aca="false">IF(Viewer!$K$5=$F127,1,0)</f>
        <v>0</v>
      </c>
      <c r="C127" s="153" t="n">
        <f aca="false">+A127+B127</f>
        <v>0</v>
      </c>
      <c r="D127" s="154" t="s">
        <v>360</v>
      </c>
      <c r="E127" s="153" t="n">
        <v>223</v>
      </c>
      <c r="F127" s="153" t="s">
        <v>660</v>
      </c>
    </row>
    <row r="128" customFormat="false" ht="14.4" hidden="false" customHeight="false" outlineLevel="0" collapsed="false">
      <c r="A128" s="153" t="n">
        <f aca="false">IF(Viewer!$K$4=$E128,1,0)</f>
        <v>0</v>
      </c>
      <c r="B128" s="153" t="n">
        <f aca="false">IF(Viewer!$K$5=$F128,1,0)</f>
        <v>0</v>
      </c>
      <c r="C128" s="153" t="n">
        <f aca="false">+A128+B128</f>
        <v>0</v>
      </c>
      <c r="D128" s="154" t="s">
        <v>352</v>
      </c>
      <c r="E128" s="153" t="n">
        <v>224</v>
      </c>
      <c r="F128" s="153" t="s">
        <v>661</v>
      </c>
    </row>
    <row r="129" customFormat="false" ht="14.4" hidden="false" customHeight="false" outlineLevel="0" collapsed="false">
      <c r="A129" s="153" t="n">
        <f aca="false">IF(Viewer!$K$4=$E129,1,0)</f>
        <v>0</v>
      </c>
      <c r="B129" s="153" t="n">
        <f aca="false">IF(Viewer!$K$5=$F129,1,0)</f>
        <v>0</v>
      </c>
      <c r="C129" s="153" t="n">
        <f aca="false">+A129+B129</f>
        <v>0</v>
      </c>
      <c r="D129" s="154" t="s">
        <v>344</v>
      </c>
      <c r="E129" s="153" t="n">
        <v>225</v>
      </c>
      <c r="F129" s="153" t="s">
        <v>662</v>
      </c>
    </row>
    <row r="130" customFormat="false" ht="14.4" hidden="false" customHeight="false" outlineLevel="0" collapsed="false">
      <c r="A130" s="153" t="n">
        <f aca="false">IF(Viewer!$K$4=$E130,1,0)</f>
        <v>0</v>
      </c>
      <c r="B130" s="153" t="n">
        <f aca="false">IF(Viewer!$K$5=$F130,1,0)</f>
        <v>0</v>
      </c>
      <c r="C130" s="153" t="n">
        <f aca="false">+A130+B130</f>
        <v>0</v>
      </c>
      <c r="D130" s="154" t="s">
        <v>335</v>
      </c>
      <c r="E130" s="153" t="n">
        <v>226</v>
      </c>
      <c r="F130" s="153" t="s">
        <v>663</v>
      </c>
    </row>
    <row r="131" customFormat="false" ht="14.4" hidden="false" customHeight="false" outlineLevel="0" collapsed="false">
      <c r="A131" s="153" t="n">
        <f aca="false">IF(Viewer!$K$4=$E131,1,0)</f>
        <v>0</v>
      </c>
      <c r="B131" s="153" t="n">
        <f aca="false">IF(Viewer!$K$5=$F131,1,0)</f>
        <v>0</v>
      </c>
      <c r="C131" s="153" t="n">
        <f aca="false">+A131+B131</f>
        <v>0</v>
      </c>
      <c r="D131" s="154" t="s">
        <v>324</v>
      </c>
      <c r="E131" s="153" t="n">
        <v>227</v>
      </c>
      <c r="F131" s="153" t="s">
        <v>664</v>
      </c>
    </row>
    <row r="132" customFormat="false" ht="14.4" hidden="false" customHeight="false" outlineLevel="0" collapsed="false">
      <c r="A132" s="153" t="n">
        <f aca="false">IF(Viewer!$K$4=$E132,1,0)</f>
        <v>0</v>
      </c>
      <c r="B132" s="153" t="n">
        <f aca="false">IF(Viewer!$K$5=$F132,1,0)</f>
        <v>0</v>
      </c>
      <c r="C132" s="153" t="n">
        <f aca="false">+A132+B132</f>
        <v>0</v>
      </c>
      <c r="D132" s="154" t="s">
        <v>314</v>
      </c>
      <c r="E132" s="153" t="n">
        <v>228</v>
      </c>
      <c r="F132" s="153" t="s">
        <v>665</v>
      </c>
    </row>
    <row r="133" customFormat="false" ht="14.4" hidden="false" customHeight="false" outlineLevel="0" collapsed="false">
      <c r="A133" s="153" t="n">
        <f aca="false">IF(Viewer!$K$4=$E133,1,0)</f>
        <v>0</v>
      </c>
      <c r="B133" s="153" t="n">
        <f aca="false">IF(Viewer!$K$5=$F133,1,0)</f>
        <v>0</v>
      </c>
      <c r="C133" s="153" t="n">
        <f aca="false">+A133+B133</f>
        <v>0</v>
      </c>
      <c r="D133" s="154" t="s">
        <v>305</v>
      </c>
      <c r="E133" s="153" t="n">
        <v>229</v>
      </c>
      <c r="F133" s="153" t="s">
        <v>608</v>
      </c>
    </row>
    <row r="134" customFormat="false" ht="14.4" hidden="false" customHeight="false" outlineLevel="0" collapsed="false">
      <c r="A134" s="153" t="n">
        <f aca="false">IF(Viewer!$K$4=$E134,1,0)</f>
        <v>0</v>
      </c>
      <c r="B134" s="153" t="n">
        <f aca="false">IF(Viewer!$K$5=$F134,1,0)</f>
        <v>0</v>
      </c>
      <c r="C134" s="153" t="n">
        <f aca="false">+A134+B134</f>
        <v>0</v>
      </c>
      <c r="D134" s="157" t="s">
        <v>296</v>
      </c>
      <c r="E134" s="158" t="n">
        <v>230</v>
      </c>
      <c r="F134" s="158" t="s">
        <v>666</v>
      </c>
    </row>
    <row r="135" customFormat="false" ht="14.4" hidden="false" customHeight="false" outlineLevel="0" collapsed="false">
      <c r="A135" s="153" t="n">
        <f aca="false">IF(Viewer!$K$4=$E135,1,0)</f>
        <v>0</v>
      </c>
      <c r="B135" s="153" t="n">
        <f aca="false">IF(Viewer!$K$5=$F135,1,0)</f>
        <v>0</v>
      </c>
      <c r="C135" s="153" t="n">
        <f aca="false">+A135+B135</f>
        <v>0</v>
      </c>
      <c r="D135" s="154" t="s">
        <v>287</v>
      </c>
      <c r="E135" s="153" t="n">
        <v>231</v>
      </c>
      <c r="F135" s="153" t="s">
        <v>667</v>
      </c>
    </row>
    <row r="136" customFormat="false" ht="14.4" hidden="false" customHeight="false" outlineLevel="0" collapsed="false">
      <c r="A136" s="153" t="n">
        <f aca="false">IF(Viewer!$K$4=$E136,1,0)</f>
        <v>0</v>
      </c>
      <c r="B136" s="153" t="n">
        <f aca="false">IF(Viewer!$K$5=$F136,1,0)</f>
        <v>0</v>
      </c>
      <c r="C136" s="153" t="n">
        <f aca="false">+A136+B136</f>
        <v>0</v>
      </c>
      <c r="D136" s="154" t="s">
        <v>278</v>
      </c>
      <c r="E136" s="153" t="n">
        <v>232</v>
      </c>
      <c r="F136" s="153" t="s">
        <v>668</v>
      </c>
    </row>
    <row r="137" customFormat="false" ht="14.4" hidden="false" customHeight="false" outlineLevel="0" collapsed="false">
      <c r="A137" s="153" t="n">
        <f aca="false">IF(Viewer!$K$4=$E137,1,0)</f>
        <v>0</v>
      </c>
      <c r="B137" s="153" t="n">
        <f aca="false">IF(Viewer!$K$5=$F137,1,0)</f>
        <v>0</v>
      </c>
      <c r="C137" s="153" t="n">
        <f aca="false">+A137+B137</f>
        <v>0</v>
      </c>
      <c r="D137" s="154" t="s">
        <v>268</v>
      </c>
      <c r="E137" s="153" t="n">
        <v>233</v>
      </c>
      <c r="F137" s="153" t="s">
        <v>669</v>
      </c>
    </row>
    <row r="138" customFormat="false" ht="14.4" hidden="false" customHeight="false" outlineLevel="0" collapsed="false">
      <c r="A138" s="153" t="n">
        <f aca="false">IF(Viewer!$K$4=$E138,1,0)</f>
        <v>0</v>
      </c>
      <c r="B138" s="153" t="n">
        <f aca="false">IF(Viewer!$K$5=$F138,1,0)</f>
        <v>0</v>
      </c>
      <c r="C138" s="153" t="n">
        <f aca="false">+A138+B138</f>
        <v>0</v>
      </c>
      <c r="D138" s="157" t="s">
        <v>259</v>
      </c>
      <c r="E138" s="158" t="n">
        <v>234</v>
      </c>
      <c r="F138" s="158" t="s">
        <v>670</v>
      </c>
    </row>
    <row r="139" customFormat="false" ht="14.4" hidden="false" customHeight="false" outlineLevel="0" collapsed="false">
      <c r="A139" s="153" t="n">
        <f aca="false">IF(Viewer!$K$4=$E139,1,0)</f>
        <v>0</v>
      </c>
      <c r="B139" s="153" t="n">
        <f aca="false">IF(Viewer!$K$5=$F139,1,0)</f>
        <v>0</v>
      </c>
      <c r="C139" s="153" t="n">
        <f aca="false">+A139+B139</f>
        <v>0</v>
      </c>
      <c r="D139" s="154" t="s">
        <v>246</v>
      </c>
      <c r="E139" s="153" t="n">
        <v>235</v>
      </c>
      <c r="F139" s="153" t="s">
        <v>590</v>
      </c>
    </row>
    <row r="140" customFormat="false" ht="14.4" hidden="false" customHeight="false" outlineLevel="0" collapsed="false">
      <c r="A140" s="153" t="n">
        <f aca="false">IF(Viewer!$K$4=$E140,1,0)</f>
        <v>0</v>
      </c>
      <c r="B140" s="153" t="n">
        <f aca="false">IF(Viewer!$K$5=$F140,1,0)</f>
        <v>0</v>
      </c>
      <c r="C140" s="153" t="n">
        <f aca="false">+A140+B140</f>
        <v>0</v>
      </c>
      <c r="D140" s="154" t="s">
        <v>274</v>
      </c>
      <c r="E140" s="153" t="n">
        <v>237</v>
      </c>
      <c r="F140" s="153" t="s">
        <v>671</v>
      </c>
    </row>
    <row r="141" customFormat="false" ht="14.4" hidden="false" customHeight="false" outlineLevel="0" collapsed="false">
      <c r="A141" s="153" t="n">
        <f aca="false">IF(Viewer!$K$4=$E141,1,0)</f>
        <v>0</v>
      </c>
      <c r="B141" s="153" t="n">
        <f aca="false">IF(Viewer!$K$5=$F141,1,0)</f>
        <v>0</v>
      </c>
      <c r="C141" s="153" t="n">
        <f aca="false">+A141+B141</f>
        <v>0</v>
      </c>
      <c r="D141" s="154" t="s">
        <v>256</v>
      </c>
      <c r="E141" s="153" t="n">
        <v>238</v>
      </c>
      <c r="F141" s="153" t="s">
        <v>672</v>
      </c>
    </row>
    <row r="142" customFormat="false" ht="14.4" hidden="false" customHeight="false" outlineLevel="0" collapsed="false">
      <c r="A142" s="153" t="n">
        <f aca="false">IF(Viewer!$K$4=$E142,1,0)</f>
        <v>0</v>
      </c>
      <c r="B142" s="153" t="n">
        <f aca="false">IF(Viewer!$K$5=$F142,1,0)</f>
        <v>0</v>
      </c>
      <c r="C142" s="153" t="n">
        <f aca="false">+A142+B142</f>
        <v>0</v>
      </c>
      <c r="D142" s="159" t="s">
        <v>258</v>
      </c>
      <c r="E142" s="153" t="n">
        <v>239</v>
      </c>
      <c r="F142" s="153" t="s">
        <v>673</v>
      </c>
    </row>
    <row r="143" customFormat="false" ht="14.4" hidden="false" customHeight="false" outlineLevel="0" collapsed="false">
      <c r="A143" s="153" t="n">
        <f aca="false">IF(Viewer!$K$4=$E143,1,0)</f>
        <v>0</v>
      </c>
      <c r="B143" s="153" t="n">
        <f aca="false">IF(Viewer!$K$5=$F143,1,0)</f>
        <v>0</v>
      </c>
      <c r="C143" s="153" t="n">
        <f aca="false">+A143+B143</f>
        <v>0</v>
      </c>
      <c r="D143" s="159" t="s">
        <v>253</v>
      </c>
      <c r="E143" s="153" t="n">
        <v>240</v>
      </c>
      <c r="F143" s="108" t="s">
        <v>674</v>
      </c>
    </row>
    <row r="144" customFormat="false" ht="14.4" hidden="false" customHeight="false" outlineLevel="0" collapsed="false">
      <c r="A144" s="153" t="n">
        <f aca="false">IF(Viewer!$K$4=$E144,1,0)</f>
        <v>0</v>
      </c>
      <c r="B144" s="153" t="n">
        <f aca="false">IF(Viewer!$K$5=$F144,1,0)</f>
        <v>0</v>
      </c>
      <c r="C144" s="153" t="n">
        <f aca="false">+A144+B144</f>
        <v>0</v>
      </c>
      <c r="D144" s="159" t="s">
        <v>370</v>
      </c>
      <c r="E144" s="153" t="n">
        <v>241</v>
      </c>
      <c r="F144" s="108" t="s">
        <v>675</v>
      </c>
    </row>
    <row r="145" customFormat="false" ht="14.4" hidden="false" customHeight="false" outlineLevel="0" collapsed="false">
      <c r="A145" s="153" t="n">
        <f aca="false">IF(Viewer!$K$4=$E145,1,0)</f>
        <v>0</v>
      </c>
      <c r="B145" s="153" t="n">
        <f aca="false">IF(Viewer!$K$5=$F145,1,0)</f>
        <v>0</v>
      </c>
      <c r="C145" s="153" t="n">
        <f aca="false">+A145+B145</f>
        <v>0</v>
      </c>
      <c r="D145" s="159" t="s">
        <v>332</v>
      </c>
      <c r="E145" s="153" t="n">
        <v>242</v>
      </c>
      <c r="F145" s="108" t="s">
        <v>676</v>
      </c>
    </row>
    <row r="146" customFormat="false" ht="14.4" hidden="false" customHeight="false" outlineLevel="0" collapsed="false">
      <c r="A146" s="153" t="n">
        <f aca="false">IF(Viewer!$K$4=$E146,1,0)</f>
        <v>0</v>
      </c>
      <c r="B146" s="153" t="n">
        <f aca="false">IF(Viewer!$K$5=$F146,1,0)</f>
        <v>0</v>
      </c>
      <c r="C146" s="153" t="n">
        <f aca="false">+A146+B146</f>
        <v>0</v>
      </c>
      <c r="D146" s="159" t="s">
        <v>541</v>
      </c>
      <c r="E146" s="153" t="n">
        <v>243</v>
      </c>
      <c r="F146" s="108" t="s">
        <v>677</v>
      </c>
    </row>
    <row r="147" customFormat="false" ht="14.4" hidden="false" customHeight="false" outlineLevel="0" collapsed="false">
      <c r="A147" s="153" t="n">
        <f aca="false">IF(Viewer!$K$4=$E147,1,0)</f>
        <v>0</v>
      </c>
      <c r="B147" s="153" t="n">
        <f aca="false">IF(Viewer!$K$5=$F147,1,0)</f>
        <v>0</v>
      </c>
      <c r="C147" s="153" t="n">
        <f aca="false">+A147+B147</f>
        <v>0</v>
      </c>
      <c r="D147" s="159" t="s">
        <v>271</v>
      </c>
      <c r="E147" s="153" t="n">
        <v>244</v>
      </c>
      <c r="F147" s="108" t="s">
        <v>678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A20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8" activeCellId="0" sqref="H8"/>
    </sheetView>
  </sheetViews>
  <sheetFormatPr defaultRowHeight="14.4"/>
  <cols>
    <col collapsed="false" hidden="false" max="9" min="1" style="0" width="11.6761133603239"/>
    <col collapsed="false" hidden="false" max="10" min="10" style="0" width="11.6761133603239"/>
    <col collapsed="false" hidden="false" max="11" min="11" style="0" width="8.57085020242915"/>
    <col collapsed="false" hidden="false" max="12" min="12" style="0" width="4.60728744939271"/>
    <col collapsed="false" hidden="false" max="16" min="13" style="0" width="2.67611336032389"/>
    <col collapsed="false" hidden="false" max="22" min="17" style="0" width="8.57085020242915"/>
    <col collapsed="false" hidden="false" max="26" min="23" style="0" width="2.67611336032389"/>
    <col collapsed="false" hidden="false" max="1025" min="27" style="0" width="8.57085020242915"/>
  </cols>
  <sheetData>
    <row r="1" customFormat="false" ht="15" hidden="false" customHeight="false" outlineLevel="0" collapsed="false">
      <c r="A1" s="0" t="s">
        <v>679</v>
      </c>
      <c r="C1" s="160" t="s">
        <v>680</v>
      </c>
    </row>
    <row r="2" customFormat="false" ht="15" hidden="false" customHeight="false" outlineLevel="0" collapsed="false">
      <c r="A2" s="0" t="s">
        <v>681</v>
      </c>
      <c r="C2" s="161" t="s">
        <v>682</v>
      </c>
    </row>
    <row r="3" customFormat="false" ht="15" hidden="false" customHeight="false" outlineLevel="0" collapsed="false">
      <c r="A3" s="0" t="s">
        <v>683</v>
      </c>
      <c r="C3" s="162" t="s">
        <v>11</v>
      </c>
    </row>
    <row r="4" customFormat="false" ht="15" hidden="false" customHeight="false" outlineLevel="0" collapsed="false">
      <c r="A4" s="0" t="s">
        <v>679</v>
      </c>
      <c r="C4" s="162" t="n">
        <v>12</v>
      </c>
    </row>
    <row r="6" customFormat="false" ht="15" hidden="false" customHeight="false" outlineLevel="0" collapsed="false">
      <c r="A6" s="163"/>
      <c r="B6" s="164" t="s">
        <v>684</v>
      </c>
      <c r="C6" s="165" t="s">
        <v>685</v>
      </c>
      <c r="D6" s="165" t="s">
        <v>12</v>
      </c>
      <c r="E6" s="164" t="s">
        <v>684</v>
      </c>
      <c r="F6" s="165" t="s">
        <v>685</v>
      </c>
      <c r="G6" s="165" t="s">
        <v>7</v>
      </c>
    </row>
    <row r="7" customFormat="false" ht="15" hidden="false" customHeight="false" outlineLevel="0" collapsed="false">
      <c r="A7" s="163" t="s">
        <v>686</v>
      </c>
      <c r="B7" s="164" t="s">
        <v>687</v>
      </c>
      <c r="C7" s="165" t="s">
        <v>607</v>
      </c>
      <c r="D7" s="165" t="s">
        <v>688</v>
      </c>
      <c r="E7" s="166" t="s">
        <v>689</v>
      </c>
      <c r="F7" s="149" t="s">
        <v>7</v>
      </c>
      <c r="G7" s="149" t="s">
        <v>690</v>
      </c>
    </row>
    <row r="8" customFormat="false" ht="15" hidden="false" customHeight="false" outlineLevel="0" collapsed="false">
      <c r="A8" s="167"/>
      <c r="B8" s="168"/>
      <c r="C8" s="42"/>
      <c r="D8" s="42"/>
      <c r="E8" s="169"/>
    </row>
    <row r="9" customFormat="false" ht="15" hidden="false" customHeight="false" outlineLevel="0" collapsed="false">
      <c r="A9" s="170" t="n">
        <f aca="false">+Viewer!C63</f>
        <v>0</v>
      </c>
      <c r="B9" s="171" t="n">
        <v>1</v>
      </c>
      <c r="C9" s="172" t="n">
        <v>1</v>
      </c>
      <c r="D9" s="173" t="n">
        <f aca="false">+'Income Statement'!E4</f>
        <v>0</v>
      </c>
      <c r="E9" s="168" t="n">
        <v>4</v>
      </c>
      <c r="F9" s="0" t="n">
        <v>1</v>
      </c>
    </row>
    <row r="10" customFormat="false" ht="15" hidden="false" customHeight="false" outlineLevel="0" collapsed="false">
      <c r="A10" s="170" t="n">
        <f aca="false">+Viewer!C64</f>
        <v>0</v>
      </c>
      <c r="B10" s="168" t="n">
        <v>2</v>
      </c>
      <c r="C10" s="42" t="n">
        <f aca="false">+C9+1</f>
        <v>2</v>
      </c>
      <c r="D10" s="173" t="n">
        <f aca="false">+'Income Statement'!E5</f>
        <v>0</v>
      </c>
      <c r="E10" s="168" t="n">
        <v>4</v>
      </c>
      <c r="F10" s="0" t="n">
        <f aca="false">+F9+1</f>
        <v>2</v>
      </c>
      <c r="G10" s="63"/>
    </row>
    <row r="11" customFormat="false" ht="15" hidden="false" customHeight="false" outlineLevel="0" collapsed="false">
      <c r="A11" s="170" t="n">
        <f aca="false">+Viewer!C65</f>
        <v>0</v>
      </c>
      <c r="B11" s="168" t="n">
        <v>3</v>
      </c>
      <c r="C11" s="42" t="n">
        <f aca="false">+C10+1</f>
        <v>3</v>
      </c>
      <c r="D11" s="173" t="n">
        <f aca="false">+'Income Statement'!E6</f>
        <v>0</v>
      </c>
      <c r="E11" s="168" t="n">
        <v>4</v>
      </c>
      <c r="F11" s="0" t="n">
        <f aca="false">+F10+1</f>
        <v>3</v>
      </c>
      <c r="G11" s="63"/>
    </row>
    <row r="12" customFormat="false" ht="15" hidden="false" customHeight="false" outlineLevel="0" collapsed="false">
      <c r="A12" s="170" t="str">
        <f aca="false">+Viewer!C66</f>
        <v>Contract Deposit</v>
      </c>
      <c r="B12" s="168" t="n">
        <v>4</v>
      </c>
      <c r="C12" s="42" t="n">
        <f aca="false">+C11+1</f>
        <v>4</v>
      </c>
      <c r="D12" s="173" t="str">
        <f aca="false">+'Income Statement'!E7</f>
        <v>Contract Deposit</v>
      </c>
      <c r="E12" s="168" t="n">
        <v>5</v>
      </c>
      <c r="F12" s="0" t="n">
        <f aca="false">+F11+1</f>
        <v>4</v>
      </c>
      <c r="G12" s="63"/>
    </row>
    <row r="13" customFormat="false" ht="15" hidden="false" customHeight="false" outlineLevel="0" collapsed="false">
      <c r="A13" s="170" t="str">
        <f aca="false">+Viewer!C67</f>
        <v>CONTRACT FEES - Other</v>
      </c>
      <c r="B13" s="168" t="n">
        <v>5</v>
      </c>
      <c r="C13" s="42" t="n">
        <f aca="false">+C12+1</f>
        <v>5</v>
      </c>
      <c r="D13" s="173" t="str">
        <f aca="false">+'Income Statement'!E8</f>
        <v>CONTRACT FEES - Other</v>
      </c>
      <c r="E13" s="168" t="n">
        <v>6</v>
      </c>
      <c r="F13" s="0" t="n">
        <f aca="false">+F12+1</f>
        <v>5</v>
      </c>
      <c r="G13" s="63" t="str">
        <f aca="false">+Budget!E8</f>
        <v>Contract Deposit</v>
      </c>
    </row>
    <row r="14" customFormat="false" ht="15" hidden="false" customHeight="false" outlineLevel="0" collapsed="false">
      <c r="A14" s="170" t="n">
        <f aca="false">+Viewer!C68</f>
        <v>0</v>
      </c>
      <c r="B14" s="168" t="n">
        <v>6</v>
      </c>
      <c r="C14" s="42" t="n">
        <f aca="false">+C13+1</f>
        <v>6</v>
      </c>
      <c r="D14" s="173" t="n">
        <f aca="false">+'Income Statement'!E9</f>
        <v>0</v>
      </c>
      <c r="E14" s="168" t="n">
        <v>4</v>
      </c>
      <c r="F14" s="0" t="n">
        <f aca="false">+F13+1</f>
        <v>6</v>
      </c>
      <c r="G14" s="63" t="str">
        <f aca="false">+Budget!E9</f>
        <v>CONTRACT FEES - Other</v>
      </c>
    </row>
    <row r="15" customFormat="false" ht="15" hidden="false" customHeight="false" outlineLevel="0" collapsed="false">
      <c r="A15" s="170" t="n">
        <f aca="false">+Viewer!C69</f>
        <v>0</v>
      </c>
      <c r="B15" s="168" t="n">
        <v>7</v>
      </c>
      <c r="C15" s="42" t="n">
        <f aca="false">+C14+1</f>
        <v>7</v>
      </c>
      <c r="D15" s="173" t="n">
        <f aca="false">+'Income Statement'!E10</f>
        <v>0</v>
      </c>
      <c r="E15" s="168" t="n">
        <v>4</v>
      </c>
      <c r="F15" s="0" t="n">
        <f aca="false">+F14+1</f>
        <v>7</v>
      </c>
      <c r="G15" s="63"/>
    </row>
    <row r="16" customFormat="false" ht="15" hidden="false" customHeight="false" outlineLevel="0" collapsed="false">
      <c r="A16" s="170" t="str">
        <f aca="false">+Viewer!C70</f>
        <v>Development Fees</v>
      </c>
      <c r="B16" s="168" t="n">
        <v>8</v>
      </c>
      <c r="C16" s="42" t="n">
        <f aca="false">+C15+1</f>
        <v>8</v>
      </c>
      <c r="D16" s="173" t="str">
        <f aca="false">+'Income Statement'!E11</f>
        <v>Development Fees</v>
      </c>
      <c r="E16" s="168" t="n">
        <v>9</v>
      </c>
      <c r="F16" s="0" t="n">
        <f aca="false">+F15+1</f>
        <v>8</v>
      </c>
      <c r="G16" s="63"/>
    </row>
    <row r="17" customFormat="false" ht="15" hidden="false" customHeight="false" outlineLevel="0" collapsed="false">
      <c r="A17" s="170" t="str">
        <f aca="false">+Viewer!C71</f>
        <v>DEVELOPMENT FEES - Other</v>
      </c>
      <c r="B17" s="168" t="n">
        <v>9</v>
      </c>
      <c r="C17" s="42" t="n">
        <f aca="false">+C16+1</f>
        <v>9</v>
      </c>
      <c r="D17" s="173" t="str">
        <f aca="false">+'Income Statement'!E12</f>
        <v>DEVELOPMENT FEES - Other</v>
      </c>
      <c r="E17" s="168" t="n">
        <v>10</v>
      </c>
      <c r="F17" s="0" t="n">
        <f aca="false">+F16+1</f>
        <v>9</v>
      </c>
      <c r="G17" s="63" t="str">
        <f aca="false">+Budget!E12</f>
        <v>Development Fees</v>
      </c>
    </row>
    <row r="18" customFormat="false" ht="15" hidden="false" customHeight="false" outlineLevel="0" collapsed="false">
      <c r="A18" s="170" t="n">
        <f aca="false">+Viewer!C72</f>
        <v>0</v>
      </c>
      <c r="B18" s="168" t="n">
        <v>10</v>
      </c>
      <c r="C18" s="42" t="n">
        <f aca="false">+C17+1</f>
        <v>10</v>
      </c>
      <c r="D18" s="173" t="n">
        <f aca="false">+'Income Statement'!E13</f>
        <v>0</v>
      </c>
      <c r="E18" s="168" t="n">
        <v>4</v>
      </c>
      <c r="F18" s="0" t="n">
        <f aca="false">+F17+1</f>
        <v>10</v>
      </c>
      <c r="G18" s="63" t="str">
        <f aca="false">+Budget!E13</f>
        <v>DEVELOPMENT FEES - Other</v>
      </c>
    </row>
    <row r="19" customFormat="false" ht="14.4" hidden="false" customHeight="false" outlineLevel="0" collapsed="false">
      <c r="A19" s="170" t="n">
        <f aca="false">+Viewer!C73</f>
        <v>0</v>
      </c>
      <c r="B19" s="168" t="n">
        <v>11</v>
      </c>
      <c r="C19" s="42" t="n">
        <f aca="false">+C18+1</f>
        <v>11</v>
      </c>
      <c r="D19" s="173" t="n">
        <f aca="false">+'Income Statement'!E14</f>
        <v>0</v>
      </c>
      <c r="E19" s="168" t="n">
        <v>4</v>
      </c>
      <c r="F19" s="0" t="n">
        <f aca="false">+F18+1</f>
        <v>11</v>
      </c>
      <c r="G19" s="63"/>
    </row>
    <row r="20" customFormat="false" ht="14.4" hidden="false" customHeight="false" outlineLevel="0" collapsed="false">
      <c r="A20" s="170" t="n">
        <f aca="false">+Viewer!C74</f>
        <v>0</v>
      </c>
      <c r="B20" s="168" t="n">
        <v>12</v>
      </c>
      <c r="C20" s="42" t="n">
        <f aca="false">+C19+1</f>
        <v>12</v>
      </c>
      <c r="D20" s="173" t="n">
        <f aca="false">+'Income Statement'!E15</f>
        <v>0</v>
      </c>
      <c r="E20" s="168" t="n">
        <v>4</v>
      </c>
      <c r="F20" s="0" t="n">
        <f aca="false">+F19+1</f>
        <v>12</v>
      </c>
      <c r="G20" s="63"/>
    </row>
    <row r="21" customFormat="false" ht="14.4" hidden="false" customHeight="false" outlineLevel="0" collapsed="false">
      <c r="A21" s="170" t="n">
        <f aca="false">+Viewer!C75</f>
        <v>0</v>
      </c>
      <c r="B21" s="168" t="n">
        <v>13</v>
      </c>
      <c r="C21" s="42" t="n">
        <f aca="false">+C20+1</f>
        <v>13</v>
      </c>
      <c r="D21" s="173" t="n">
        <f aca="false">+'Income Statement'!E16</f>
        <v>0</v>
      </c>
      <c r="E21" s="168" t="n">
        <v>4</v>
      </c>
      <c r="F21" s="0" t="n">
        <f aca="false">+F20+1</f>
        <v>13</v>
      </c>
      <c r="G21" s="63"/>
    </row>
    <row r="22" customFormat="false" ht="14.4" hidden="false" customHeight="false" outlineLevel="0" collapsed="false">
      <c r="A22" s="170" t="n">
        <f aca="false">+Viewer!C76</f>
        <v>0</v>
      </c>
      <c r="B22" s="168" t="n">
        <v>14</v>
      </c>
      <c r="C22" s="42" t="n">
        <f aca="false">+C21+1</f>
        <v>14</v>
      </c>
      <c r="D22" s="173" t="n">
        <f aca="false">+'Income Statement'!E17</f>
        <v>0</v>
      </c>
      <c r="E22" s="168" t="n">
        <v>4</v>
      </c>
      <c r="F22" s="0" t="n">
        <f aca="false">+F21+1</f>
        <v>14</v>
      </c>
      <c r="G22" s="63"/>
    </row>
    <row r="23" customFormat="false" ht="14.4" hidden="false" customHeight="false" outlineLevel="0" collapsed="false">
      <c r="A23" s="170" t="str">
        <f aca="false">+Viewer!C77</f>
        <v>Billhighway Income Posting</v>
      </c>
      <c r="B23" s="168" t="n">
        <v>15</v>
      </c>
      <c r="C23" s="42" t="n">
        <f aca="false">+C22+1</f>
        <v>15</v>
      </c>
      <c r="D23" s="173" t="str">
        <f aca="false">+'Income Statement'!E18</f>
        <v>Billhighway Income Posting</v>
      </c>
      <c r="E23" s="168" t="n">
        <v>16</v>
      </c>
      <c r="F23" s="0" t="n">
        <f aca="false">+F22+1</f>
        <v>15</v>
      </c>
      <c r="G23" s="63"/>
    </row>
    <row r="24" customFormat="false" ht="14.4" hidden="false" customHeight="false" outlineLevel="0" collapsed="false">
      <c r="A24" s="170" t="str">
        <f aca="false">+Viewer!C78</f>
        <v>Building and Furnishing Fees</v>
      </c>
      <c r="B24" s="168" t="n">
        <v>16</v>
      </c>
      <c r="C24" s="42" t="n">
        <f aca="false">+C23+1</f>
        <v>16</v>
      </c>
      <c r="D24" s="173" t="str">
        <f aca="false">+'Income Statement'!E19</f>
        <v>Building and Furnishing Fees</v>
      </c>
      <c r="E24" s="168" t="n">
        <v>17</v>
      </c>
      <c r="F24" s="0" t="n">
        <f aca="false">+F23+1</f>
        <v>16</v>
      </c>
      <c r="G24" s="63" t="str">
        <f aca="false">+Budget!E19</f>
        <v>Billhighway Income Posting</v>
      </c>
    </row>
    <row r="25" customFormat="false" ht="14.4" hidden="false" customHeight="false" outlineLevel="0" collapsed="false">
      <c r="A25" s="170" t="str">
        <f aca="false">+Viewer!C79</f>
        <v>Chapter Surplus</v>
      </c>
      <c r="B25" s="168" t="n">
        <v>17</v>
      </c>
      <c r="C25" s="42" t="n">
        <f aca="false">+C24+1</f>
        <v>17</v>
      </c>
      <c r="D25" s="173" t="str">
        <f aca="false">+'Income Statement'!E20</f>
        <v>Chapter Surplus</v>
      </c>
      <c r="E25" s="168" t="n">
        <v>18</v>
      </c>
      <c r="F25" s="0" t="n">
        <f aca="false">+F24+1</f>
        <v>17</v>
      </c>
      <c r="G25" s="63" t="str">
        <f aca="false">+Budget!E20</f>
        <v>Building and Furnishing Fees</v>
      </c>
    </row>
    <row r="26" customFormat="false" ht="14.4" hidden="false" customHeight="false" outlineLevel="0" collapsed="false">
      <c r="A26" s="170" t="str">
        <f aca="false">+Viewer!C80</f>
        <v>Contract Deposit</v>
      </c>
      <c r="B26" s="168" t="n">
        <v>18</v>
      </c>
      <c r="C26" s="42" t="n">
        <f aca="false">+C25+1</f>
        <v>18</v>
      </c>
      <c r="D26" s="173" t="str">
        <f aca="false">+'Income Statement'!E21</f>
        <v>Contract Deposit</v>
      </c>
      <c r="E26" s="168" t="n">
        <v>19</v>
      </c>
      <c r="F26" s="0" t="n">
        <f aca="false">+F25+1</f>
        <v>18</v>
      </c>
      <c r="G26" s="63" t="str">
        <f aca="false">+Budget!E21</f>
        <v>Chapter Surplus</v>
      </c>
    </row>
    <row r="27" customFormat="false" ht="14.4" hidden="false" customHeight="false" outlineLevel="0" collapsed="false">
      <c r="A27" s="170" t="str">
        <f aca="false">+Viewer!C81</f>
        <v>Corporation Dues</v>
      </c>
      <c r="B27" s="168" t="n">
        <v>19</v>
      </c>
      <c r="C27" s="42" t="n">
        <f aca="false">+C26+1</f>
        <v>19</v>
      </c>
      <c r="D27" s="173" t="str">
        <f aca="false">+'Income Statement'!E22</f>
        <v>Corporation Dues</v>
      </c>
      <c r="E27" s="168" t="n">
        <v>20</v>
      </c>
      <c r="F27" s="0" t="n">
        <f aca="false">+F26+1</f>
        <v>19</v>
      </c>
      <c r="G27" s="63" t="str">
        <f aca="false">+Budget!E22</f>
        <v>Contract Deposit</v>
      </c>
    </row>
    <row r="28" customFormat="false" ht="14.4" hidden="false" customHeight="false" outlineLevel="0" collapsed="false">
      <c r="A28" s="170" t="str">
        <f aca="false">+Viewer!C82</f>
        <v>Damage Deposit</v>
      </c>
      <c r="B28" s="168" t="n">
        <v>20</v>
      </c>
      <c r="C28" s="42" t="n">
        <f aca="false">+C27+1</f>
        <v>20</v>
      </c>
      <c r="D28" s="173" t="str">
        <f aca="false">+'Income Statement'!E23</f>
        <v>Damage Deposit</v>
      </c>
      <c r="E28" s="168" t="n">
        <v>21</v>
      </c>
      <c r="F28" s="0" t="n">
        <f aca="false">+F27+1</f>
        <v>20</v>
      </c>
      <c r="G28" s="63" t="str">
        <f aca="false">+Budget!E23</f>
        <v>Corporation Dues</v>
      </c>
    </row>
    <row r="29" customFormat="false" ht="14.4" hidden="false" customHeight="false" outlineLevel="0" collapsed="false">
      <c r="A29" s="170" t="str">
        <f aca="false">+Viewer!C83</f>
        <v>Damage Income</v>
      </c>
      <c r="B29" s="168" t="n">
        <v>21</v>
      </c>
      <c r="C29" s="42" t="n">
        <f aca="false">+C28+1</f>
        <v>21</v>
      </c>
      <c r="D29" s="173" t="str">
        <f aca="false">+'Income Statement'!E24</f>
        <v>Damage Income</v>
      </c>
      <c r="E29" s="168" t="n">
        <v>22</v>
      </c>
      <c r="F29" s="0" t="n">
        <f aca="false">+F28+1</f>
        <v>21</v>
      </c>
      <c r="G29" s="63" t="str">
        <f aca="false">+Budget!E24</f>
        <v>Damage Deposit</v>
      </c>
    </row>
    <row r="30" customFormat="false" ht="14.4" hidden="false" customHeight="false" outlineLevel="0" collapsed="false">
      <c r="A30" s="170" t="str">
        <f aca="false">+Viewer!C84</f>
        <v>Empty Bed Fee - Corp Board</v>
      </c>
      <c r="B30" s="168" t="n">
        <v>22</v>
      </c>
      <c r="C30" s="42" t="n">
        <f aca="false">+C29+1</f>
        <v>22</v>
      </c>
      <c r="D30" s="173" t="str">
        <f aca="false">+'Income Statement'!E25</f>
        <v>Empty Bed Fee - Corp Board</v>
      </c>
      <c r="E30" s="168" t="n">
        <v>23</v>
      </c>
      <c r="F30" s="0" t="n">
        <f aca="false">+F29+1</f>
        <v>22</v>
      </c>
      <c r="G30" s="63" t="str">
        <f aca="false">+Budget!E25</f>
        <v>Damage Income</v>
      </c>
    </row>
    <row r="31" customFormat="false" ht="14.4" hidden="false" customHeight="false" outlineLevel="0" collapsed="false">
      <c r="A31" s="170" t="str">
        <f aca="false">+Viewer!C85</f>
        <v>Fundraising - other than Founda</v>
      </c>
      <c r="B31" s="168" t="n">
        <v>23</v>
      </c>
      <c r="C31" s="42" t="n">
        <f aca="false">+C30+1</f>
        <v>23</v>
      </c>
      <c r="D31" s="173" t="str">
        <f aca="false">+'Income Statement'!E26</f>
        <v>Fundraising - other than Founda</v>
      </c>
      <c r="E31" s="168" t="n">
        <v>24</v>
      </c>
      <c r="F31" s="0" t="n">
        <f aca="false">+F30+1</f>
        <v>23</v>
      </c>
      <c r="G31" s="63" t="str">
        <f aca="false">+Budget!E26</f>
        <v>Empty Bed Fee - Corp Board</v>
      </c>
    </row>
    <row r="32" customFormat="false" ht="14.4" hidden="false" customHeight="false" outlineLevel="0" collapsed="false">
      <c r="A32" s="170" t="str">
        <f aca="false">+Viewer!C86</f>
        <v>Grant from Properties</v>
      </c>
      <c r="B32" s="168" t="n">
        <v>24</v>
      </c>
      <c r="C32" s="42" t="n">
        <f aca="false">+C31+1</f>
        <v>24</v>
      </c>
      <c r="D32" s="173" t="str">
        <f aca="false">+'Income Statement'!E27</f>
        <v>Grant from Properties</v>
      </c>
      <c r="E32" s="168" t="n">
        <v>4</v>
      </c>
      <c r="F32" s="0" t="n">
        <f aca="false">+F31+1</f>
        <v>24</v>
      </c>
      <c r="G32" s="63" t="str">
        <f aca="false">+Budget!E27</f>
        <v>Fundraising - other than Founda</v>
      </c>
    </row>
    <row r="33" customFormat="false" ht="14.4" hidden="false" customHeight="false" outlineLevel="0" collapsed="false">
      <c r="A33" s="170" t="str">
        <f aca="false">+Viewer!C87</f>
        <v>Interest Income</v>
      </c>
      <c r="B33" s="168" t="n">
        <v>25</v>
      </c>
      <c r="C33" s="42" t="n">
        <f aca="false">+C32+1</f>
        <v>25</v>
      </c>
      <c r="D33" s="173" t="str">
        <f aca="false">+'Income Statement'!E28</f>
        <v>Interest Income</v>
      </c>
      <c r="E33" s="168" t="n">
        <v>26</v>
      </c>
      <c r="F33" s="0" t="n">
        <f aca="false">+F32+1</f>
        <v>25</v>
      </c>
      <c r="G33" s="63" t="str">
        <f aca="false">+Budget!E28</f>
        <v>Initiation Fee</v>
      </c>
    </row>
    <row r="34" customFormat="false" ht="14.4" hidden="false" customHeight="false" outlineLevel="0" collapsed="false">
      <c r="A34" s="170" t="str">
        <f aca="false">+Viewer!C88</f>
        <v>Late Payment Fees</v>
      </c>
      <c r="B34" s="168" t="n">
        <v>26</v>
      </c>
      <c r="C34" s="42" t="n">
        <f aca="false">+C33+1</f>
        <v>26</v>
      </c>
      <c r="D34" s="173" t="str">
        <f aca="false">+'Income Statement'!E29</f>
        <v>Late Payment Fees</v>
      </c>
      <c r="E34" s="168" t="n">
        <v>27</v>
      </c>
      <c r="F34" s="0" t="n">
        <f aca="false">+F33+1</f>
        <v>26</v>
      </c>
      <c r="G34" s="63" t="str">
        <f aca="false">+Budget!E29</f>
        <v>Interest Income</v>
      </c>
    </row>
    <row r="35" customFormat="false" ht="14.4" hidden="false" customHeight="false" outlineLevel="0" collapsed="false">
      <c r="A35" s="170" t="str">
        <f aca="false">+Viewer!C89</f>
        <v>Late Payment Fees - Corp Board</v>
      </c>
      <c r="B35" s="168" t="n">
        <v>27</v>
      </c>
      <c r="C35" s="42" t="n">
        <f aca="false">+C34+1</f>
        <v>27</v>
      </c>
      <c r="D35" s="173" t="str">
        <f aca="false">+'Income Statement'!E30</f>
        <v>Late Payment Fees - Corp Board</v>
      </c>
      <c r="E35" s="168" t="n">
        <v>28</v>
      </c>
      <c r="F35" s="0" t="n">
        <f aca="false">+F34+1</f>
        <v>27</v>
      </c>
      <c r="G35" s="63" t="str">
        <f aca="false">+Budget!E30</f>
        <v>Late Payment Fees</v>
      </c>
    </row>
    <row r="36" customFormat="false" ht="14.4" hidden="false" customHeight="false" outlineLevel="0" collapsed="false">
      <c r="A36" s="170" t="str">
        <f aca="false">+Viewer!C90</f>
        <v>Member Discount</v>
      </c>
      <c r="B36" s="168" t="n">
        <v>28</v>
      </c>
      <c r="C36" s="42" t="n">
        <f aca="false">+C35+1</f>
        <v>28</v>
      </c>
      <c r="D36" s="173" t="str">
        <f aca="false">+'Income Statement'!E31</f>
        <v>Member Discount</v>
      </c>
      <c r="E36" s="168" t="n">
        <v>29</v>
      </c>
      <c r="F36" s="0" t="n">
        <f aca="false">+F35+1</f>
        <v>28</v>
      </c>
      <c r="G36" s="63" t="str">
        <f aca="false">+Budget!E31</f>
        <v>Late Payment Fees - Corp Board</v>
      </c>
    </row>
    <row r="37" customFormat="false" ht="14.4" hidden="false" customHeight="false" outlineLevel="0" collapsed="false">
      <c r="A37" s="170" t="str">
        <f aca="false">+Viewer!C91</f>
        <v>Miscellaneous Income Corp Board</v>
      </c>
      <c r="B37" s="168" t="n">
        <v>29</v>
      </c>
      <c r="C37" s="42" t="n">
        <f aca="false">+C36+1</f>
        <v>29</v>
      </c>
      <c r="D37" s="173" t="str">
        <f aca="false">+'Income Statement'!E32</f>
        <v>Miscellaneous Income Corp Board</v>
      </c>
      <c r="E37" s="168" t="n">
        <v>30</v>
      </c>
      <c r="F37" s="0" t="n">
        <f aca="false">+F36+1</f>
        <v>29</v>
      </c>
      <c r="G37" s="63" t="str">
        <f aca="false">+Budget!E32</f>
        <v>Member Discount</v>
      </c>
    </row>
    <row r="38" customFormat="false" ht="14.4" hidden="false" customHeight="false" outlineLevel="0" collapsed="false">
      <c r="A38" s="170" t="str">
        <f aca="false">+Viewer!C92</f>
        <v>Other Income</v>
      </c>
      <c r="B38" s="168" t="n">
        <v>30</v>
      </c>
      <c r="C38" s="42" t="n">
        <f aca="false">+C37+1</f>
        <v>30</v>
      </c>
      <c r="D38" s="173" t="str">
        <f aca="false">+'Income Statement'!E33</f>
        <v>Other Income</v>
      </c>
      <c r="E38" s="168" t="n">
        <v>31</v>
      </c>
      <c r="F38" s="0" t="n">
        <f aca="false">+F37+1</f>
        <v>30</v>
      </c>
      <c r="G38" s="63" t="str">
        <f aca="false">+Budget!E33</f>
        <v>Miscellaneous Income Corp Board</v>
      </c>
    </row>
    <row r="39" customFormat="false" ht="14.4" hidden="false" customHeight="false" outlineLevel="0" collapsed="false">
      <c r="A39" s="170" t="str">
        <f aca="false">+Viewer!C93</f>
        <v>Parking Fees</v>
      </c>
      <c r="B39" s="168" t="n">
        <v>31</v>
      </c>
      <c r="C39" s="42" t="n">
        <f aca="false">+C38+1</f>
        <v>31</v>
      </c>
      <c r="D39" s="173" t="str">
        <f aca="false">+'Income Statement'!E34</f>
        <v>Parking Fees</v>
      </c>
      <c r="E39" s="168" t="n">
        <v>32</v>
      </c>
      <c r="F39" s="0" t="n">
        <f aca="false">+F38+1</f>
        <v>31</v>
      </c>
      <c r="G39" s="63" t="str">
        <f aca="false">+Budget!E34</f>
        <v>Other Income</v>
      </c>
    </row>
    <row r="40" customFormat="false" ht="14.4" hidden="false" customHeight="false" outlineLevel="0" collapsed="false">
      <c r="A40" s="170" t="str">
        <f aca="false">+Viewer!C94</f>
        <v>Recruitment Week Rent</v>
      </c>
      <c r="B40" s="168" t="n">
        <v>32</v>
      </c>
      <c r="C40" s="42" t="n">
        <f aca="false">+C39+1</f>
        <v>32</v>
      </c>
      <c r="D40" s="173" t="str">
        <f aca="false">+'Income Statement'!E35</f>
        <v>Recruitment Week Rent</v>
      </c>
      <c r="E40" s="168" t="n">
        <v>33</v>
      </c>
      <c r="F40" s="0" t="n">
        <f aca="false">+F39+1</f>
        <v>32</v>
      </c>
      <c r="G40" s="63" t="str">
        <f aca="false">+Budget!E35</f>
        <v>Parking Fees</v>
      </c>
    </row>
    <row r="41" customFormat="false" ht="14.4" hidden="false" customHeight="false" outlineLevel="0" collapsed="false">
      <c r="A41" s="170" t="str">
        <f aca="false">+Viewer!C95</f>
        <v>Returned Check Fee</v>
      </c>
      <c r="B41" s="168" t="n">
        <v>33</v>
      </c>
      <c r="C41" s="42" t="n">
        <f aca="false">+C40+1</f>
        <v>33</v>
      </c>
      <c r="D41" s="173" t="str">
        <f aca="false">+'Income Statement'!E36</f>
        <v>Returned Check Fee</v>
      </c>
      <c r="E41" s="168" t="n">
        <v>34</v>
      </c>
      <c r="F41" s="0" t="n">
        <f aca="false">+F40+1</f>
        <v>33</v>
      </c>
      <c r="G41" s="63" t="str">
        <f aca="false">+Budget!E36</f>
        <v>Recruitment Week Rent</v>
      </c>
    </row>
    <row r="42" customFormat="false" ht="14.4" hidden="false" customHeight="false" outlineLevel="0" collapsed="false">
      <c r="A42" s="170" t="str">
        <f aca="false">+Viewer!C96</f>
        <v>Vending Machine Income</v>
      </c>
      <c r="B42" s="168" t="n">
        <v>34</v>
      </c>
      <c r="C42" s="42" t="n">
        <f aca="false">+C41+1</f>
        <v>34</v>
      </c>
      <c r="D42" s="173" t="str">
        <f aca="false">+'Income Statement'!E37</f>
        <v>Vending Machine Income</v>
      </c>
      <c r="E42" s="168" t="n">
        <v>35</v>
      </c>
      <c r="F42" s="0" t="n">
        <f aca="false">+F41+1</f>
        <v>34</v>
      </c>
      <c r="G42" s="63" t="str">
        <f aca="false">+Budget!E37</f>
        <v>Returned Check Fee</v>
      </c>
    </row>
    <row r="43" customFormat="false" ht="14.4" hidden="false" customHeight="false" outlineLevel="0" collapsed="false">
      <c r="A43" s="170" t="str">
        <f aca="false">+Viewer!C97</f>
        <v>OTHER INCOME - Other</v>
      </c>
      <c r="B43" s="168" t="n">
        <v>35</v>
      </c>
      <c r="C43" s="42" t="n">
        <f aca="false">+C42+1</f>
        <v>35</v>
      </c>
      <c r="D43" s="173" t="str">
        <f aca="false">+'Income Statement'!E38</f>
        <v>OTHER INCOME - Other</v>
      </c>
      <c r="E43" s="168" t="n">
        <v>36</v>
      </c>
      <c r="F43" s="0" t="n">
        <f aca="false">+F42+1</f>
        <v>35</v>
      </c>
      <c r="G43" s="63" t="str">
        <f aca="false">+Budget!E38</f>
        <v>Vending Machine Income</v>
      </c>
    </row>
    <row r="44" customFormat="false" ht="14.4" hidden="false" customHeight="false" outlineLevel="0" collapsed="false">
      <c r="A44" s="170" t="n">
        <f aca="false">+Viewer!C98</f>
        <v>0</v>
      </c>
      <c r="B44" s="168" t="n">
        <v>36</v>
      </c>
      <c r="C44" s="42" t="n">
        <f aca="false">+C43+1</f>
        <v>36</v>
      </c>
      <c r="D44" s="173" t="n">
        <f aca="false">+'Income Statement'!E39</f>
        <v>0</v>
      </c>
      <c r="E44" s="168" t="n">
        <v>4</v>
      </c>
      <c r="F44" s="0" t="n">
        <f aca="false">+F43+1</f>
        <v>36</v>
      </c>
      <c r="G44" s="63" t="str">
        <f aca="false">+Budget!E39</f>
        <v>OTHER INCOME - Other</v>
      </c>
    </row>
    <row r="45" customFormat="false" ht="14.4" hidden="false" customHeight="false" outlineLevel="0" collapsed="false">
      <c r="A45" s="170" t="n">
        <f aca="false">+Viewer!C99</f>
        <v>0</v>
      </c>
      <c r="B45" s="168" t="n">
        <v>37</v>
      </c>
      <c r="C45" s="42" t="n">
        <f aca="false">+C44+1</f>
        <v>37</v>
      </c>
      <c r="D45" s="173" t="n">
        <f aca="false">+'Income Statement'!E40</f>
        <v>0</v>
      </c>
      <c r="E45" s="168" t="n">
        <v>4</v>
      </c>
      <c r="F45" s="0" t="n">
        <f aca="false">+F44+1</f>
        <v>37</v>
      </c>
      <c r="G45" s="63" t="n">
        <f aca="false">+Budget!E40</f>
        <v>0</v>
      </c>
    </row>
    <row r="46" customFormat="false" ht="14.4" hidden="false" customHeight="false" outlineLevel="0" collapsed="false">
      <c r="A46" s="170" t="str">
        <f aca="false">+Viewer!C100</f>
        <v>Room and Board</v>
      </c>
      <c r="B46" s="168" t="n">
        <v>38</v>
      </c>
      <c r="C46" s="42" t="n">
        <f aca="false">+C45+1</f>
        <v>38</v>
      </c>
      <c r="D46" s="173" t="str">
        <f aca="false">+'Income Statement'!E41</f>
        <v>Room and Board</v>
      </c>
      <c r="E46" s="168" t="n">
        <v>39</v>
      </c>
      <c r="F46" s="0" t="n">
        <f aca="false">+F45+1</f>
        <v>38</v>
      </c>
      <c r="G46" s="63" t="n">
        <f aca="false">+Budget!E41</f>
        <v>0</v>
      </c>
    </row>
    <row r="47" customFormat="false" ht="14.4" hidden="false" customHeight="false" outlineLevel="0" collapsed="false">
      <c r="A47" s="170" t="str">
        <f aca="false">+Viewer!C101</f>
        <v>ROOM AND BOARD - Other</v>
      </c>
      <c r="B47" s="168" t="n">
        <v>39</v>
      </c>
      <c r="C47" s="42" t="n">
        <f aca="false">+C46+1</f>
        <v>39</v>
      </c>
      <c r="D47" s="173" t="str">
        <f aca="false">+'Income Statement'!E42</f>
        <v>ROOM AND BOARD - Other</v>
      </c>
      <c r="E47" s="168" t="n">
        <v>40</v>
      </c>
      <c r="F47" s="0" t="n">
        <f aca="false">+F46+1</f>
        <v>39</v>
      </c>
      <c r="G47" s="63" t="str">
        <f aca="false">+Budget!E42</f>
        <v>Room and Board</v>
      </c>
    </row>
    <row r="48" customFormat="false" ht="14.4" hidden="false" customHeight="false" outlineLevel="0" collapsed="false">
      <c r="A48" s="170" t="n">
        <f aca="false">+Viewer!C102</f>
        <v>0</v>
      </c>
      <c r="B48" s="168" t="n">
        <v>40</v>
      </c>
      <c r="C48" s="42" t="n">
        <f aca="false">+C47+1</f>
        <v>40</v>
      </c>
      <c r="D48" s="173" t="n">
        <f aca="false">+'Income Statement'!E43</f>
        <v>0</v>
      </c>
      <c r="E48" s="168" t="n">
        <v>4</v>
      </c>
      <c r="F48" s="0" t="n">
        <f aca="false">+F47+1</f>
        <v>40</v>
      </c>
      <c r="G48" s="63" t="str">
        <f aca="false">+Budget!E43</f>
        <v>ROOM AND BOARD - Other</v>
      </c>
    </row>
    <row r="49" customFormat="false" ht="14.4" hidden="false" customHeight="false" outlineLevel="0" collapsed="false">
      <c r="A49" s="170" t="n">
        <f aca="false">+Viewer!C103</f>
        <v>0</v>
      </c>
      <c r="B49" s="168" t="n">
        <v>41</v>
      </c>
      <c r="C49" s="42" t="n">
        <f aca="false">+C48+1</f>
        <v>41</v>
      </c>
      <c r="D49" s="173" t="n">
        <f aca="false">+'Income Statement'!E44</f>
        <v>0</v>
      </c>
      <c r="E49" s="168" t="n">
        <v>4</v>
      </c>
      <c r="F49" s="0" t="n">
        <f aca="false">+F48+1</f>
        <v>41</v>
      </c>
      <c r="G49" s="63" t="n">
        <f aca="false">+Budget!E44</f>
        <v>0</v>
      </c>
    </row>
    <row r="50" customFormat="false" ht="14.4" hidden="false" customHeight="false" outlineLevel="0" collapsed="false">
      <c r="A50" s="170" t="n">
        <f aca="false">+Viewer!C104</f>
        <v>0</v>
      </c>
      <c r="B50" s="168" t="n">
        <v>42</v>
      </c>
      <c r="C50" s="42" t="n">
        <f aca="false">+C49+1</f>
        <v>42</v>
      </c>
      <c r="D50" s="173" t="n">
        <f aca="false">+'Income Statement'!E45</f>
        <v>0</v>
      </c>
      <c r="E50" s="168" t="n">
        <v>4</v>
      </c>
      <c r="F50" s="0" t="n">
        <f aca="false">+F49+1</f>
        <v>42</v>
      </c>
      <c r="G50" s="63" t="n">
        <f aca="false">+Budget!E45</f>
        <v>0</v>
      </c>
    </row>
    <row r="51" customFormat="false" ht="14.4" hidden="false" customHeight="false" outlineLevel="0" collapsed="false">
      <c r="A51" s="170" t="n">
        <f aca="false">+Viewer!C105</f>
        <v>0</v>
      </c>
      <c r="B51" s="168" t="n">
        <v>43</v>
      </c>
      <c r="C51" s="42" t="n">
        <f aca="false">+C50+1</f>
        <v>43</v>
      </c>
      <c r="D51" s="173" t="n">
        <f aca="false">+'Income Statement'!E46</f>
        <v>0</v>
      </c>
      <c r="E51" s="168" t="n">
        <v>4</v>
      </c>
      <c r="F51" s="0" t="n">
        <f aca="false">+F50+1</f>
        <v>43</v>
      </c>
      <c r="G51" s="63" t="n">
        <f aca="false">+Budget!E46</f>
        <v>0</v>
      </c>
    </row>
    <row r="52" customFormat="false" ht="14.4" hidden="false" customHeight="false" outlineLevel="0" collapsed="false">
      <c r="A52" s="170" t="n">
        <f aca="false">+Viewer!C106</f>
        <v>0</v>
      </c>
      <c r="B52" s="168" t="n">
        <v>44</v>
      </c>
      <c r="C52" s="42" t="n">
        <f aca="false">+C51+1</f>
        <v>44</v>
      </c>
      <c r="D52" s="173" t="n">
        <f aca="false">+'Income Statement'!E47</f>
        <v>0</v>
      </c>
      <c r="E52" s="168" t="n">
        <v>4</v>
      </c>
      <c r="F52" s="0" t="n">
        <f aca="false">+F51+1</f>
        <v>44</v>
      </c>
      <c r="G52" s="63" t="n">
        <f aca="false">+Budget!E47</f>
        <v>0</v>
      </c>
    </row>
    <row r="53" customFormat="false" ht="14.4" hidden="false" customHeight="false" outlineLevel="0" collapsed="false">
      <c r="A53" s="170" t="n">
        <f aca="false">+Viewer!C107</f>
        <v>0</v>
      </c>
      <c r="B53" s="168" t="n">
        <v>45</v>
      </c>
      <c r="C53" s="42" t="n">
        <f aca="false">+C52+1</f>
        <v>45</v>
      </c>
      <c r="D53" s="173" t="n">
        <f aca="false">+'Income Statement'!E48</f>
        <v>0</v>
      </c>
      <c r="E53" s="168" t="n">
        <v>4</v>
      </c>
      <c r="F53" s="0" t="n">
        <f aca="false">+F52+1</f>
        <v>45</v>
      </c>
      <c r="G53" s="63" t="n">
        <f aca="false">+Budget!E48</f>
        <v>0</v>
      </c>
    </row>
    <row r="54" customFormat="false" ht="14.4" hidden="false" customHeight="false" outlineLevel="0" collapsed="false">
      <c r="A54" s="170" t="n">
        <f aca="false">+Viewer!C108</f>
        <v>0</v>
      </c>
      <c r="B54" s="168" t="n">
        <v>46</v>
      </c>
      <c r="C54" s="42" t="n">
        <f aca="false">+C53+1</f>
        <v>46</v>
      </c>
      <c r="D54" s="173" t="n">
        <f aca="false">+'Income Statement'!E49</f>
        <v>0</v>
      </c>
      <c r="E54" s="168" t="n">
        <v>4</v>
      </c>
      <c r="F54" s="0" t="n">
        <f aca="false">+F53+1</f>
        <v>46</v>
      </c>
      <c r="G54" s="63" t="n">
        <f aca="false">+Budget!E49</f>
        <v>0</v>
      </c>
    </row>
    <row r="55" customFormat="false" ht="14.4" hidden="false" customHeight="false" outlineLevel="0" collapsed="false">
      <c r="A55" s="170" t="n">
        <f aca="false">+Viewer!C109</f>
        <v>0</v>
      </c>
      <c r="B55" s="168" t="n">
        <v>47</v>
      </c>
      <c r="C55" s="42" t="n">
        <f aca="false">+C54+1</f>
        <v>47</v>
      </c>
      <c r="D55" s="173" t="n">
        <f aca="false">+'Income Statement'!E50</f>
        <v>0</v>
      </c>
      <c r="E55" s="168" t="n">
        <v>4</v>
      </c>
      <c r="F55" s="0" t="n">
        <f aca="false">+F54+1</f>
        <v>47</v>
      </c>
      <c r="G55" s="63" t="n">
        <f aca="false">+Budget!E50</f>
        <v>0</v>
      </c>
    </row>
    <row r="56" customFormat="false" ht="14.4" hidden="false" customHeight="false" outlineLevel="0" collapsed="false">
      <c r="A56" s="170" t="n">
        <f aca="false">+Viewer!C110</f>
        <v>0</v>
      </c>
      <c r="B56" s="168" t="n">
        <v>48</v>
      </c>
      <c r="C56" s="42" t="n">
        <f aca="false">+C55+1</f>
        <v>48</v>
      </c>
      <c r="D56" s="173" t="n">
        <f aca="false">+'Income Statement'!E51</f>
        <v>0</v>
      </c>
      <c r="E56" s="168" t="n">
        <v>4</v>
      </c>
      <c r="F56" s="0" t="n">
        <f aca="false">+F55+1</f>
        <v>48</v>
      </c>
      <c r="G56" s="63" t="n">
        <f aca="false">+Budget!E51</f>
        <v>0</v>
      </c>
    </row>
    <row r="57" customFormat="false" ht="14.4" hidden="false" customHeight="false" outlineLevel="0" collapsed="false">
      <c r="A57" s="170" t="str">
        <f aca="false">+Viewer!C111</f>
        <v>ACCRA</v>
      </c>
      <c r="B57" s="168" t="n">
        <v>49</v>
      </c>
      <c r="C57" s="42" t="n">
        <f aca="false">+C56+1</f>
        <v>49</v>
      </c>
      <c r="D57" s="173" t="str">
        <f aca="false">+'Income Statement'!E52</f>
        <v>ACCRA</v>
      </c>
      <c r="E57" s="168" t="n">
        <v>50</v>
      </c>
      <c r="F57" s="0" t="n">
        <f aca="false">+F56+1</f>
        <v>49</v>
      </c>
      <c r="G57" s="63" t="n">
        <f aca="false">+Budget!E52</f>
        <v>0</v>
      </c>
    </row>
    <row r="58" customFormat="false" ht="14.4" hidden="false" customHeight="false" outlineLevel="0" collapsed="false">
      <c r="A58" s="170" t="str">
        <f aca="false">+Viewer!C112</f>
        <v>ACCRA. - Other</v>
      </c>
      <c r="B58" s="168" t="n">
        <v>50</v>
      </c>
      <c r="C58" s="42" t="n">
        <f aca="false">+C57+1</f>
        <v>50</v>
      </c>
      <c r="D58" s="173" t="str">
        <f aca="false">+'Income Statement'!E53</f>
        <v>ACCRA. - Other</v>
      </c>
      <c r="E58" s="168" t="n">
        <v>51</v>
      </c>
      <c r="F58" s="0" t="n">
        <f aca="false">+F57+1</f>
        <v>50</v>
      </c>
      <c r="G58" s="63" t="str">
        <f aca="false">+Budget!E53</f>
        <v>ACCRA</v>
      </c>
    </row>
    <row r="59" customFormat="false" ht="14.4" hidden="false" customHeight="false" outlineLevel="0" collapsed="false">
      <c r="A59" s="170" t="n">
        <f aca="false">+Viewer!C113</f>
        <v>0</v>
      </c>
      <c r="B59" s="168" t="n">
        <v>51</v>
      </c>
      <c r="C59" s="42" t="n">
        <f aca="false">+C58+1</f>
        <v>51</v>
      </c>
      <c r="D59" s="173" t="n">
        <f aca="false">+'Income Statement'!E54</f>
        <v>0</v>
      </c>
      <c r="E59" s="168" t="n">
        <v>4</v>
      </c>
      <c r="F59" s="0" t="n">
        <f aca="false">+F58+1</f>
        <v>51</v>
      </c>
      <c r="G59" s="63" t="str">
        <f aca="false">+Budget!E54</f>
        <v>ACCRA. - Other</v>
      </c>
    </row>
    <row r="60" customFormat="false" ht="14.4" hidden="false" customHeight="false" outlineLevel="0" collapsed="false">
      <c r="A60" s="170" t="n">
        <f aca="false">+Viewer!C114</f>
        <v>0</v>
      </c>
      <c r="B60" s="168" t="n">
        <v>52</v>
      </c>
      <c r="C60" s="42" t="n">
        <f aca="false">+C59+1</f>
        <v>52</v>
      </c>
      <c r="D60" s="173" t="n">
        <f aca="false">+'Income Statement'!E55</f>
        <v>0</v>
      </c>
      <c r="E60" s="168" t="n">
        <v>4</v>
      </c>
      <c r="F60" s="0" t="n">
        <f aca="false">+F59+1</f>
        <v>52</v>
      </c>
      <c r="G60" s="63" t="n">
        <f aca="false">+Budget!E55</f>
        <v>0</v>
      </c>
    </row>
    <row r="61" customFormat="false" ht="14.4" hidden="false" customHeight="false" outlineLevel="0" collapsed="false">
      <c r="A61" s="170" t="n">
        <f aca="false">+Viewer!C115</f>
        <v>0</v>
      </c>
      <c r="B61" s="168" t="n">
        <v>53</v>
      </c>
      <c r="C61" s="42" t="n">
        <f aca="false">+C60+1</f>
        <v>53</v>
      </c>
      <c r="D61" s="173" t="n">
        <f aca="false">+'Income Statement'!E56</f>
        <v>0</v>
      </c>
      <c r="E61" s="168" t="n">
        <v>4</v>
      </c>
      <c r="F61" s="0" t="n">
        <f aca="false">+F60+1</f>
        <v>53</v>
      </c>
      <c r="G61" s="63" t="n">
        <f aca="false">+Budget!E56</f>
        <v>0</v>
      </c>
    </row>
    <row r="62" customFormat="false" ht="14.4" hidden="false" customHeight="false" outlineLevel="0" collapsed="false">
      <c r="A62" s="170" t="n">
        <f aca="false">+Viewer!C116</f>
        <v>0</v>
      </c>
      <c r="B62" s="168" t="n">
        <v>54</v>
      </c>
      <c r="C62" s="42" t="n">
        <f aca="false">+C61+1</f>
        <v>54</v>
      </c>
      <c r="D62" s="173" t="n">
        <f aca="false">+'Income Statement'!E57</f>
        <v>0</v>
      </c>
      <c r="E62" s="168" t="n">
        <v>4</v>
      </c>
      <c r="F62" s="0" t="n">
        <f aca="false">+F61+1</f>
        <v>54</v>
      </c>
      <c r="G62" s="63" t="n">
        <f aca="false">+Budget!E57</f>
        <v>0</v>
      </c>
    </row>
    <row r="63" customFormat="false" ht="14.4" hidden="false" customHeight="false" outlineLevel="0" collapsed="false">
      <c r="A63" s="170" t="str">
        <f aca="false">+Viewer!C117</f>
        <v>Annual Cleaning</v>
      </c>
      <c r="B63" s="168" t="n">
        <v>55</v>
      </c>
      <c r="C63" s="42" t="n">
        <f aca="false">+C62+1</f>
        <v>55</v>
      </c>
      <c r="D63" s="173" t="str">
        <f aca="false">+'Income Statement'!E58</f>
        <v>Annual Cleaning</v>
      </c>
      <c r="E63" s="168" t="n">
        <v>56</v>
      </c>
      <c r="F63" s="0" t="n">
        <f aca="false">+F62+1</f>
        <v>55</v>
      </c>
      <c r="G63" s="63" t="n">
        <f aca="false">+Budget!E58</f>
        <v>0</v>
      </c>
    </row>
    <row r="64" customFormat="false" ht="14.4" hidden="false" customHeight="false" outlineLevel="0" collapsed="false">
      <c r="A64" s="170" t="str">
        <f aca="false">+Viewer!C118</f>
        <v>Cleaning Service</v>
      </c>
      <c r="B64" s="168" t="n">
        <v>56</v>
      </c>
      <c r="C64" s="42" t="n">
        <f aca="false">+C63+1</f>
        <v>56</v>
      </c>
      <c r="D64" s="173" t="str">
        <f aca="false">+'Income Statement'!E59</f>
        <v>Cleaning Service</v>
      </c>
      <c r="E64" s="168" t="n">
        <v>57</v>
      </c>
      <c r="F64" s="0" t="n">
        <f aca="false">+F63+1</f>
        <v>56</v>
      </c>
      <c r="G64" s="63" t="str">
        <f aca="false">+Budget!E59</f>
        <v>Annual Cleaning</v>
      </c>
    </row>
    <row r="65" customFormat="false" ht="14.4" hidden="false" customHeight="false" outlineLevel="0" collapsed="false">
      <c r="A65" s="170" t="str">
        <f aca="false">+Viewer!C119</f>
        <v>Cleaning Supplies</v>
      </c>
      <c r="B65" s="168" t="n">
        <v>57</v>
      </c>
      <c r="C65" s="42" t="n">
        <f aca="false">+C64+1</f>
        <v>57</v>
      </c>
      <c r="D65" s="173" t="str">
        <f aca="false">+'Income Statement'!E60</f>
        <v>Cleaning Supplies - Cleaners</v>
      </c>
      <c r="E65" s="168" t="n">
        <v>58</v>
      </c>
      <c r="F65" s="0" t="n">
        <f aca="false">+F64+1</f>
        <v>57</v>
      </c>
      <c r="G65" s="63" t="str">
        <f aca="false">+Budget!E60</f>
        <v>Cleaning Service</v>
      </c>
    </row>
    <row r="66" customFormat="false" ht="14.4" hidden="false" customHeight="false" outlineLevel="0" collapsed="false">
      <c r="A66" s="170" t="str">
        <f aca="false">+Viewer!C120</f>
        <v>CLEANING. - Other</v>
      </c>
      <c r="B66" s="168" t="n">
        <v>58</v>
      </c>
      <c r="C66" s="42" t="n">
        <f aca="false">+C65+1</f>
        <v>58</v>
      </c>
      <c r="D66" s="173" t="str">
        <f aca="false">+'Income Statement'!E61</f>
        <v>CLEANING. - Other</v>
      </c>
      <c r="E66" s="168" t="n">
        <v>59</v>
      </c>
      <c r="F66" s="0" t="n">
        <f aca="false">+F65+1</f>
        <v>58</v>
      </c>
      <c r="G66" s="63" t="str">
        <f aca="false">+Budget!E61</f>
        <v>Cleaning Supplies</v>
      </c>
    </row>
    <row r="67" customFormat="false" ht="14.4" hidden="false" customHeight="false" outlineLevel="0" collapsed="false">
      <c r="A67" s="170" t="n">
        <f aca="false">+Viewer!C121</f>
        <v>0</v>
      </c>
      <c r="B67" s="168" t="n">
        <v>59</v>
      </c>
      <c r="C67" s="42" t="n">
        <f aca="false">+C66+1</f>
        <v>59</v>
      </c>
      <c r="D67" s="173" t="n">
        <f aca="false">+'Income Statement'!E62</f>
        <v>0</v>
      </c>
      <c r="E67" s="168" t="n">
        <v>4</v>
      </c>
      <c r="F67" s="0" t="n">
        <f aca="false">+F66+1</f>
        <v>59</v>
      </c>
      <c r="G67" s="63" t="str">
        <f aca="false">+Budget!E62</f>
        <v>CLEANING. - Other</v>
      </c>
    </row>
    <row r="68" customFormat="false" ht="14.4" hidden="false" customHeight="false" outlineLevel="0" collapsed="false">
      <c r="A68" s="170" t="n">
        <f aca="false">+Viewer!C122</f>
        <v>0</v>
      </c>
      <c r="B68" s="168" t="n">
        <v>60</v>
      </c>
      <c r="C68" s="42" t="n">
        <f aca="false">+C67+1</f>
        <v>60</v>
      </c>
      <c r="D68" s="173" t="n">
        <f aca="false">+'Income Statement'!E63</f>
        <v>0</v>
      </c>
      <c r="E68" s="168" t="n">
        <v>4</v>
      </c>
      <c r="F68" s="0" t="n">
        <f aca="false">+F67+1</f>
        <v>60</v>
      </c>
      <c r="G68" s="63" t="n">
        <f aca="false">+Budget!E63</f>
        <v>0</v>
      </c>
    </row>
    <row r="69" customFormat="false" ht="14.4" hidden="false" customHeight="false" outlineLevel="0" collapsed="false">
      <c r="A69" s="170" t="str">
        <f aca="false">+Viewer!C123</f>
        <v>Convention/LI Expenditures</v>
      </c>
      <c r="B69" s="168" t="n">
        <v>61</v>
      </c>
      <c r="C69" s="42" t="n">
        <f aca="false">+C68+1</f>
        <v>61</v>
      </c>
      <c r="D69" s="173" t="str">
        <f aca="false">+'Income Statement'!E64</f>
        <v>Convention/LI Expenditures</v>
      </c>
      <c r="E69" s="168" t="n">
        <v>62</v>
      </c>
      <c r="F69" s="0" t="n">
        <f aca="false">+F68+1</f>
        <v>61</v>
      </c>
      <c r="G69" s="63" t="n">
        <f aca="false">+Budget!E64</f>
        <v>0</v>
      </c>
    </row>
    <row r="70" customFormat="false" ht="14.4" hidden="false" customHeight="false" outlineLevel="0" collapsed="false">
      <c r="A70" s="170" t="str">
        <f aca="false">+Viewer!C124</f>
        <v>CONVENTION/LI - Other</v>
      </c>
      <c r="B70" s="168" t="n">
        <v>62</v>
      </c>
      <c r="C70" s="42" t="n">
        <f aca="false">+C69+1</f>
        <v>62</v>
      </c>
      <c r="D70" s="173" t="str">
        <f aca="false">+'Income Statement'!E65</f>
        <v>CONVENTION/LI - Other</v>
      </c>
      <c r="E70" s="168" t="n">
        <v>63</v>
      </c>
      <c r="F70" s="0" t="n">
        <f aca="false">+F69+1</f>
        <v>62</v>
      </c>
      <c r="G70" s="63" t="str">
        <f aca="false">+Budget!E65</f>
        <v>Convention/LI Expenditures</v>
      </c>
    </row>
    <row r="71" customFormat="false" ht="14.4" hidden="false" customHeight="false" outlineLevel="0" collapsed="false">
      <c r="A71" s="170" t="n">
        <f aca="false">+Viewer!C125</f>
        <v>0</v>
      </c>
      <c r="B71" s="168" t="n">
        <v>63</v>
      </c>
      <c r="C71" s="42" t="n">
        <f aca="false">+C70+1</f>
        <v>63</v>
      </c>
      <c r="D71" s="173" t="n">
        <f aca="false">+'Income Statement'!E66</f>
        <v>0</v>
      </c>
      <c r="E71" s="168" t="n">
        <v>4</v>
      </c>
      <c r="F71" s="0" t="n">
        <f aca="false">+F70+1</f>
        <v>63</v>
      </c>
      <c r="G71" s="63" t="str">
        <f aca="false">+Budget!E66</f>
        <v>CONVENTION/LI - Other</v>
      </c>
    </row>
    <row r="72" customFormat="false" ht="14.4" hidden="false" customHeight="false" outlineLevel="0" collapsed="false">
      <c r="A72" s="170" t="n">
        <f aca="false">+Viewer!C126</f>
        <v>0</v>
      </c>
      <c r="B72" s="168" t="n">
        <v>64</v>
      </c>
      <c r="C72" s="42" t="n">
        <f aca="false">+C71+1</f>
        <v>64</v>
      </c>
      <c r="D72" s="173" t="n">
        <f aca="false">+'Income Statement'!E67</f>
        <v>0</v>
      </c>
      <c r="E72" s="168" t="n">
        <v>4</v>
      </c>
      <c r="F72" s="0" t="n">
        <f aca="false">+F71+1</f>
        <v>64</v>
      </c>
      <c r="G72" s="63" t="n">
        <f aca="false">+Budget!E67</f>
        <v>0</v>
      </c>
    </row>
    <row r="73" customFormat="false" ht="14.4" hidden="false" customHeight="false" outlineLevel="0" collapsed="false">
      <c r="A73" s="170" t="str">
        <f aca="false">+Viewer!C127</f>
        <v>Depreciation &amp; Amortization Exp</v>
      </c>
      <c r="B73" s="168" t="n">
        <v>65</v>
      </c>
      <c r="C73" s="42" t="n">
        <f aca="false">+C72+1</f>
        <v>65</v>
      </c>
      <c r="D73" s="173" t="str">
        <f aca="false">+'Income Statement'!E68</f>
        <v>Depreciation &amp; Amortization Exp</v>
      </c>
      <c r="E73" s="168" t="n">
        <v>66</v>
      </c>
      <c r="F73" s="0" t="n">
        <f aca="false">+F72+1</f>
        <v>65</v>
      </c>
      <c r="G73" s="63" t="n">
        <f aca="false">+Budget!E68</f>
        <v>0</v>
      </c>
    </row>
    <row r="74" customFormat="false" ht="14.4" hidden="false" customHeight="false" outlineLevel="0" collapsed="false">
      <c r="A74" s="170" t="str">
        <f aca="false">+Viewer!C128</f>
        <v>DEPRECIATION(EXP) - Other</v>
      </c>
      <c r="B74" s="168" t="n">
        <v>66</v>
      </c>
      <c r="C74" s="42" t="n">
        <f aca="false">+C73+1</f>
        <v>66</v>
      </c>
      <c r="D74" s="173" t="str">
        <f aca="false">+'Income Statement'!E69</f>
        <v>DEPRECIATION(EXP) - Other</v>
      </c>
      <c r="E74" s="168" t="n">
        <v>67</v>
      </c>
      <c r="F74" s="0" t="n">
        <f aca="false">+F73+1</f>
        <v>66</v>
      </c>
      <c r="G74" s="63" t="str">
        <f aca="false">+Budget!E69</f>
        <v>Depreciation &amp; Amortization Exp</v>
      </c>
    </row>
    <row r="75" customFormat="false" ht="14.4" hidden="false" customHeight="false" outlineLevel="0" collapsed="false">
      <c r="A75" s="170" t="n">
        <f aca="false">+Viewer!C129</f>
        <v>0</v>
      </c>
      <c r="B75" s="168" t="n">
        <v>67</v>
      </c>
      <c r="C75" s="42" t="n">
        <f aca="false">+C74+1</f>
        <v>67</v>
      </c>
      <c r="D75" s="173" t="n">
        <f aca="false">+'Income Statement'!E70</f>
        <v>0</v>
      </c>
      <c r="E75" s="168" t="n">
        <v>4</v>
      </c>
      <c r="F75" s="0" t="n">
        <f aca="false">+F74+1</f>
        <v>67</v>
      </c>
      <c r="G75" s="63" t="str">
        <f aca="false">+Budget!E70</f>
        <v>DEPRECIATION(EXP) - Other</v>
      </c>
    </row>
    <row r="76" customFormat="false" ht="14.4" hidden="false" customHeight="false" outlineLevel="0" collapsed="false">
      <c r="A76" s="170" t="n">
        <f aca="false">+Viewer!C130</f>
        <v>0</v>
      </c>
      <c r="B76" s="168" t="n">
        <v>68</v>
      </c>
      <c r="C76" s="42" t="n">
        <f aca="false">+C75+1</f>
        <v>68</v>
      </c>
      <c r="D76" s="173" t="n">
        <f aca="false">+'Income Statement'!E71</f>
        <v>0</v>
      </c>
      <c r="E76" s="168" t="n">
        <v>4</v>
      </c>
      <c r="F76" s="0" t="n">
        <f aca="false">+F75+1</f>
        <v>68</v>
      </c>
      <c r="G76" s="63" t="n">
        <f aca="false">+Budget!E71</f>
        <v>0</v>
      </c>
    </row>
    <row r="77" customFormat="false" ht="14.4" hidden="false" customHeight="false" outlineLevel="0" collapsed="false">
      <c r="A77" s="170" t="str">
        <f aca="false">+Viewer!C131</f>
        <v>Food</v>
      </c>
      <c r="B77" s="168" t="n">
        <v>69</v>
      </c>
      <c r="C77" s="42" t="n">
        <f aca="false">+C76+1</f>
        <v>69</v>
      </c>
      <c r="D77" s="173" t="str">
        <f aca="false">+'Income Statement'!E72</f>
        <v>Food</v>
      </c>
      <c r="E77" s="168" t="n">
        <v>70</v>
      </c>
      <c r="F77" s="0" t="n">
        <f aca="false">+F76+1</f>
        <v>69</v>
      </c>
      <c r="G77" s="63" t="n">
        <f aca="false">+Budget!E72</f>
        <v>0</v>
      </c>
    </row>
    <row r="78" customFormat="false" ht="14.4" hidden="false" customHeight="false" outlineLevel="0" collapsed="false">
      <c r="A78" s="170" t="str">
        <f aca="false">+Viewer!C132</f>
        <v>FOOD. - Other</v>
      </c>
      <c r="B78" s="168" t="n">
        <v>70</v>
      </c>
      <c r="C78" s="42" t="n">
        <f aca="false">+C77+1</f>
        <v>70</v>
      </c>
      <c r="D78" s="173" t="str">
        <f aca="false">+'Income Statement'!E73</f>
        <v>FOOD. - Other</v>
      </c>
      <c r="E78" s="168" t="n">
        <v>71</v>
      </c>
      <c r="F78" s="0" t="n">
        <f aca="false">+F77+1</f>
        <v>70</v>
      </c>
      <c r="G78" s="63" t="str">
        <f aca="false">+Budget!E73</f>
        <v>Food</v>
      </c>
    </row>
    <row r="79" customFormat="false" ht="14.4" hidden="false" customHeight="false" outlineLevel="0" collapsed="false">
      <c r="A79" s="170" t="n">
        <f aca="false">+Viewer!C133</f>
        <v>0</v>
      </c>
      <c r="B79" s="168" t="n">
        <v>71</v>
      </c>
      <c r="C79" s="42" t="n">
        <f aca="false">+C78+1</f>
        <v>71</v>
      </c>
      <c r="D79" s="173" t="n">
        <f aca="false">+'Income Statement'!E74</f>
        <v>0</v>
      </c>
      <c r="E79" s="168" t="n">
        <v>4</v>
      </c>
      <c r="F79" s="0" t="n">
        <f aca="false">+F78+1</f>
        <v>71</v>
      </c>
      <c r="G79" s="63" t="str">
        <f aca="false">+Budget!E74</f>
        <v>FOOD. - Other</v>
      </c>
    </row>
    <row r="80" customFormat="false" ht="14.4" hidden="false" customHeight="false" outlineLevel="0" collapsed="false">
      <c r="A80" s="170" t="n">
        <f aca="false">+Viewer!C134</f>
        <v>0</v>
      </c>
      <c r="B80" s="168" t="n">
        <v>72</v>
      </c>
      <c r="C80" s="42" t="n">
        <f aca="false">+C79+1</f>
        <v>72</v>
      </c>
      <c r="D80" s="173" t="n">
        <f aca="false">+'Income Statement'!E75</f>
        <v>0</v>
      </c>
      <c r="E80" s="168" t="n">
        <v>4</v>
      </c>
      <c r="F80" s="0" t="n">
        <f aca="false">+F79+1</f>
        <v>72</v>
      </c>
      <c r="G80" s="63" t="n">
        <f aca="false">+Budget!E75</f>
        <v>0</v>
      </c>
    </row>
    <row r="81" customFormat="false" ht="14.4" hidden="false" customHeight="false" outlineLevel="0" collapsed="false">
      <c r="A81" s="170" t="str">
        <f aca="false">+Viewer!C135</f>
        <v>Furniture Lease</v>
      </c>
      <c r="B81" s="168" t="n">
        <v>73</v>
      </c>
      <c r="C81" s="42" t="n">
        <f aca="false">+C80+1</f>
        <v>73</v>
      </c>
      <c r="D81" s="173" t="str">
        <f aca="false">+'Income Statement'!E76</f>
        <v>Furniture Lease</v>
      </c>
      <c r="E81" s="168" t="n">
        <v>74</v>
      </c>
      <c r="F81" s="0" t="n">
        <f aca="false">+F80+1</f>
        <v>73</v>
      </c>
      <c r="G81" s="63" t="n">
        <f aca="false">+Budget!E76</f>
        <v>0</v>
      </c>
    </row>
    <row r="82" customFormat="false" ht="14.4" hidden="false" customHeight="false" outlineLevel="0" collapsed="false">
      <c r="A82" s="170" t="str">
        <f aca="false">+Viewer!C136</f>
        <v>House</v>
      </c>
      <c r="B82" s="168" t="n">
        <v>74</v>
      </c>
      <c r="C82" s="42" t="n">
        <f aca="false">+C81+1</f>
        <v>74</v>
      </c>
      <c r="D82" s="173" t="str">
        <f aca="false">+'Income Statement'!E77</f>
        <v>House</v>
      </c>
      <c r="E82" s="168" t="n">
        <v>75</v>
      </c>
      <c r="F82" s="0" t="n">
        <f aca="false">+F81+1</f>
        <v>74</v>
      </c>
      <c r="G82" s="63" t="str">
        <f aca="false">+Budget!E77</f>
        <v>Furniture Lease</v>
      </c>
    </row>
    <row r="83" customFormat="false" ht="14.4" hidden="false" customHeight="false" outlineLevel="0" collapsed="false">
      <c r="A83" s="170" t="str">
        <f aca="false">+Viewer!C137</f>
        <v>Housing Expense (Do Not Use)</v>
      </c>
      <c r="B83" s="168" t="n">
        <v>75</v>
      </c>
      <c r="C83" s="42" t="n">
        <f aca="false">+C82+1</f>
        <v>75</v>
      </c>
      <c r="D83" s="173" t="str">
        <f aca="false">+'Income Statement'!E78</f>
        <v>Housing Expense (Do Not Use)</v>
      </c>
      <c r="E83" s="168" t="n">
        <v>76</v>
      </c>
      <c r="F83" s="0" t="n">
        <f aca="false">+F82+1</f>
        <v>75</v>
      </c>
      <c r="G83" s="63" t="str">
        <f aca="false">+Budget!E78</f>
        <v>House</v>
      </c>
    </row>
    <row r="84" customFormat="false" ht="14.4" hidden="false" customHeight="false" outlineLevel="0" collapsed="false">
      <c r="A84" s="170" t="str">
        <f aca="false">+Viewer!C138</f>
        <v>Kitchen</v>
      </c>
      <c r="B84" s="168" t="n">
        <v>76</v>
      </c>
      <c r="C84" s="42" t="n">
        <f aca="false">+C83+1</f>
        <v>76</v>
      </c>
      <c r="D84" s="173" t="str">
        <f aca="false">+'Income Statement'!E79</f>
        <v>Kitchen - Housing</v>
      </c>
      <c r="E84" s="168" t="n">
        <v>77</v>
      </c>
      <c r="F84" s="0" t="n">
        <f aca="false">+F83+1</f>
        <v>76</v>
      </c>
      <c r="G84" s="63" t="str">
        <f aca="false">+Budget!E79</f>
        <v>Housing Expense</v>
      </c>
    </row>
    <row r="85" customFormat="false" ht="14.4" hidden="false" customHeight="false" outlineLevel="0" collapsed="false">
      <c r="A85" s="170" t="str">
        <f aca="false">+Viewer!C139</f>
        <v>Laundry and Linens</v>
      </c>
      <c r="B85" s="168" t="n">
        <v>77</v>
      </c>
      <c r="C85" s="42" t="n">
        <f aca="false">+C84+1</f>
        <v>77</v>
      </c>
      <c r="D85" s="173" t="str">
        <f aca="false">+'Income Statement'!E80</f>
        <v>Laundry and Linens</v>
      </c>
      <c r="E85" s="168" t="n">
        <v>78</v>
      </c>
      <c r="F85" s="0" t="n">
        <f aca="false">+F84+1</f>
        <v>77</v>
      </c>
      <c r="G85" s="63" t="str">
        <f aca="false">+Budget!E80</f>
        <v>Kitchen</v>
      </c>
    </row>
    <row r="86" customFormat="false" ht="14.4" hidden="false" customHeight="false" outlineLevel="0" collapsed="false">
      <c r="A86" s="170" t="str">
        <f aca="false">+Viewer!C140</f>
        <v>Wish List</v>
      </c>
      <c r="B86" s="168" t="n">
        <v>78</v>
      </c>
      <c r="C86" s="42" t="n">
        <f aca="false">+C85+1</f>
        <v>78</v>
      </c>
      <c r="D86" s="173" t="str">
        <f aca="false">+'Income Statement'!E81</f>
        <v>Wish List</v>
      </c>
      <c r="E86" s="168" t="n">
        <v>79</v>
      </c>
      <c r="F86" s="0" t="n">
        <f aca="false">+F85+1</f>
        <v>78</v>
      </c>
      <c r="G86" s="63" t="str">
        <f aca="false">+Budget!E81</f>
        <v>Laundry and Linens</v>
      </c>
    </row>
    <row r="87" customFormat="false" ht="14.4" hidden="false" customHeight="false" outlineLevel="0" collapsed="false">
      <c r="A87" s="170" t="str">
        <f aca="false">+Viewer!C141</f>
        <v>HOUSING  EXPENSE - Other</v>
      </c>
      <c r="B87" s="168" t="n">
        <v>79</v>
      </c>
      <c r="C87" s="42" t="n">
        <f aca="false">+C86+1</f>
        <v>79</v>
      </c>
      <c r="D87" s="173" t="str">
        <f aca="false">+'Income Statement'!E82</f>
        <v>HOUSING  EXPENSE - Other</v>
      </c>
      <c r="E87" s="168" t="n">
        <v>80</v>
      </c>
      <c r="F87" s="0" t="n">
        <f aca="false">+F86+1</f>
        <v>79</v>
      </c>
      <c r="G87" s="63" t="str">
        <f aca="false">+Budget!E82</f>
        <v>Wish List</v>
      </c>
    </row>
    <row r="88" customFormat="false" ht="14.4" hidden="false" customHeight="false" outlineLevel="0" collapsed="false">
      <c r="A88" s="170" t="n">
        <f aca="false">+Viewer!C142</f>
        <v>0</v>
      </c>
      <c r="B88" s="168" t="n">
        <v>80</v>
      </c>
      <c r="C88" s="42" t="n">
        <f aca="false">+C87+1</f>
        <v>80</v>
      </c>
      <c r="D88" s="173" t="n">
        <f aca="false">+'Income Statement'!E83</f>
        <v>0</v>
      </c>
      <c r="E88" s="168" t="n">
        <v>4</v>
      </c>
      <c r="F88" s="0" t="n">
        <f aca="false">+F87+1</f>
        <v>80</v>
      </c>
      <c r="G88" s="63" t="str">
        <f aca="false">+Budget!E83</f>
        <v>HOUSING  EXPENSE - Other</v>
      </c>
    </row>
    <row r="89" customFormat="false" ht="14.4" hidden="false" customHeight="false" outlineLevel="0" collapsed="false">
      <c r="A89" s="170" t="n">
        <f aca="false">+Viewer!C143</f>
        <v>0</v>
      </c>
      <c r="B89" s="168" t="n">
        <v>81</v>
      </c>
      <c r="C89" s="42" t="n">
        <f aca="false">+C88+1</f>
        <v>81</v>
      </c>
      <c r="D89" s="173" t="n">
        <f aca="false">+'Income Statement'!E84</f>
        <v>0</v>
      </c>
      <c r="E89" s="168" t="n">
        <v>4</v>
      </c>
      <c r="F89" s="0" t="n">
        <f aca="false">+F88+1</f>
        <v>81</v>
      </c>
      <c r="G89" s="63" t="n">
        <f aca="false">+Budget!E84</f>
        <v>0</v>
      </c>
    </row>
    <row r="90" customFormat="false" ht="14.4" hidden="false" customHeight="false" outlineLevel="0" collapsed="false">
      <c r="A90" s="170" t="str">
        <f aca="false">+Viewer!C144</f>
        <v>Income Tax expense</v>
      </c>
      <c r="B90" s="168" t="n">
        <v>82</v>
      </c>
      <c r="C90" s="42" t="n">
        <f aca="false">+C89+1</f>
        <v>82</v>
      </c>
      <c r="D90" s="173" t="str">
        <f aca="false">+'Income Statement'!E85</f>
        <v>Income Tax expense</v>
      </c>
      <c r="E90" s="168" t="n">
        <v>83</v>
      </c>
      <c r="F90" s="0" t="n">
        <f aca="false">+F89+1</f>
        <v>82</v>
      </c>
      <c r="G90" s="63" t="n">
        <f aca="false">+Budget!E85</f>
        <v>0</v>
      </c>
    </row>
    <row r="91" customFormat="false" ht="14.4" hidden="false" customHeight="false" outlineLevel="0" collapsed="false">
      <c r="A91" s="170" t="str">
        <f aca="false">+Viewer!C145</f>
        <v>Insurance and Taxes</v>
      </c>
      <c r="B91" s="168" t="n">
        <v>83</v>
      </c>
      <c r="C91" s="42" t="n">
        <f aca="false">+C90+1</f>
        <v>83</v>
      </c>
      <c r="D91" s="173" t="str">
        <f aca="false">+'Income Statement'!E86</f>
        <v>Insurance and Taxes</v>
      </c>
      <c r="E91" s="168" t="n">
        <v>84</v>
      </c>
      <c r="F91" s="0" t="n">
        <f aca="false">+F90+1</f>
        <v>83</v>
      </c>
      <c r="G91" s="63" t="str">
        <f aca="false">+Budget!E86</f>
        <v>Income Tax expense</v>
      </c>
    </row>
    <row r="92" customFormat="false" ht="14.4" hidden="false" customHeight="false" outlineLevel="0" collapsed="false">
      <c r="A92" s="170" t="str">
        <f aca="false">+Viewer!C146</f>
        <v>Property Insurance</v>
      </c>
      <c r="B92" s="168" t="n">
        <v>84</v>
      </c>
      <c r="C92" s="42" t="n">
        <f aca="false">+C91+1</f>
        <v>84</v>
      </c>
      <c r="D92" s="173" t="str">
        <f aca="false">+'Income Statement'!E87</f>
        <v>Property Insurance</v>
      </c>
      <c r="E92" s="168" t="n">
        <v>85</v>
      </c>
      <c r="F92" s="0" t="n">
        <f aca="false">+F91+1</f>
        <v>84</v>
      </c>
      <c r="G92" s="63" t="str">
        <f aca="false">+Budget!E87</f>
        <v>Insurance and Taxes</v>
      </c>
    </row>
    <row r="93" customFormat="false" ht="14.4" hidden="false" customHeight="false" outlineLevel="0" collapsed="false">
      <c r="A93" s="170" t="str">
        <f aca="false">+Viewer!C147</f>
        <v>Property Taxes</v>
      </c>
      <c r="B93" s="168" t="n">
        <v>85</v>
      </c>
      <c r="C93" s="42" t="n">
        <f aca="false">+C92+1</f>
        <v>85</v>
      </c>
      <c r="D93" s="173" t="str">
        <f aca="false">+'Income Statement'!E88</f>
        <v>Property Taxes</v>
      </c>
      <c r="E93" s="168" t="n">
        <v>86</v>
      </c>
      <c r="F93" s="0" t="n">
        <f aca="false">+F92+1</f>
        <v>85</v>
      </c>
      <c r="G93" s="63" t="str">
        <f aca="false">+Budget!E88</f>
        <v>Property Insurance</v>
      </c>
    </row>
    <row r="94" customFormat="false" ht="14.4" hidden="false" customHeight="false" outlineLevel="0" collapsed="false">
      <c r="A94" s="170" t="str">
        <f aca="false">+Viewer!C148</f>
        <v>Workers Comp Insurance</v>
      </c>
      <c r="B94" s="168" t="n">
        <v>86</v>
      </c>
      <c r="C94" s="42" t="n">
        <f aca="false">+C93+1</f>
        <v>86</v>
      </c>
      <c r="D94" s="173" t="str">
        <f aca="false">+'Income Statement'!E89</f>
        <v>Workers Comp Insurance</v>
      </c>
      <c r="E94" s="168" t="n">
        <v>87</v>
      </c>
      <c r="F94" s="0" t="n">
        <f aca="false">+F93+1</f>
        <v>86</v>
      </c>
      <c r="G94" s="63" t="str">
        <f aca="false">+Budget!E89</f>
        <v>Property Taxes</v>
      </c>
    </row>
    <row r="95" customFormat="false" ht="14.4" hidden="false" customHeight="false" outlineLevel="0" collapsed="false">
      <c r="A95" s="170" t="str">
        <f aca="false">+Viewer!C149</f>
        <v>INSURANCE AND TAXES - Other</v>
      </c>
      <c r="B95" s="168" t="n">
        <v>87</v>
      </c>
      <c r="C95" s="42" t="n">
        <f aca="false">+C94+1</f>
        <v>87</v>
      </c>
      <c r="D95" s="173" t="str">
        <f aca="false">+'Income Statement'!E90</f>
        <v>INSURANCE AND TAXES - Other</v>
      </c>
      <c r="E95" s="168" t="n">
        <v>88</v>
      </c>
      <c r="F95" s="0" t="n">
        <f aca="false">+F94+1</f>
        <v>87</v>
      </c>
      <c r="G95" s="63" t="str">
        <f aca="false">+Budget!E90</f>
        <v>Workers Comp Insurance</v>
      </c>
    </row>
    <row r="96" customFormat="false" ht="14.4" hidden="false" customHeight="false" outlineLevel="0" collapsed="false">
      <c r="A96" s="170" t="n">
        <f aca="false">+Viewer!C150</f>
        <v>0</v>
      </c>
      <c r="B96" s="168" t="n">
        <v>88</v>
      </c>
      <c r="C96" s="42" t="n">
        <f aca="false">+C95+1</f>
        <v>88</v>
      </c>
      <c r="D96" s="173" t="n">
        <f aca="false">+'Income Statement'!E91</f>
        <v>0</v>
      </c>
      <c r="E96" s="168" t="n">
        <v>4</v>
      </c>
      <c r="F96" s="0" t="n">
        <f aca="false">+F95+1</f>
        <v>88</v>
      </c>
      <c r="G96" s="63" t="str">
        <f aca="false">+Budget!E91</f>
        <v>INSURANCE AND TAXES - Other</v>
      </c>
    </row>
    <row r="97" customFormat="false" ht="14.4" hidden="false" customHeight="false" outlineLevel="0" collapsed="false">
      <c r="A97" s="170" t="n">
        <f aca="false">+Viewer!C151</f>
        <v>0</v>
      </c>
      <c r="B97" s="168" t="n">
        <v>89</v>
      </c>
      <c r="C97" s="42" t="n">
        <f aca="false">+C96+1</f>
        <v>89</v>
      </c>
      <c r="D97" s="173" t="n">
        <f aca="false">+'Income Statement'!E92</f>
        <v>0</v>
      </c>
      <c r="E97" s="168" t="n">
        <v>4</v>
      </c>
      <c r="F97" s="0" t="n">
        <f aca="false">+F96+1</f>
        <v>89</v>
      </c>
      <c r="G97" s="63" t="n">
        <f aca="false">+Budget!E92</f>
        <v>0</v>
      </c>
    </row>
    <row r="98" customFormat="false" ht="14.4" hidden="false" customHeight="false" outlineLevel="0" collapsed="false">
      <c r="A98" s="170" t="str">
        <f aca="false">+Viewer!C152</f>
        <v>Interest Expense</v>
      </c>
      <c r="B98" s="168" t="n">
        <v>90</v>
      </c>
      <c r="C98" s="42" t="n">
        <f aca="false">+C97+1</f>
        <v>90</v>
      </c>
      <c r="D98" s="173" t="str">
        <f aca="false">+'Income Statement'!E93</f>
        <v>Interest Expense</v>
      </c>
      <c r="E98" s="168" t="n">
        <v>91</v>
      </c>
      <c r="F98" s="0" t="n">
        <f aca="false">+F97+1</f>
        <v>90</v>
      </c>
      <c r="G98" s="63" t="n">
        <f aca="false">+Budget!E93</f>
        <v>0</v>
      </c>
    </row>
    <row r="99" customFormat="false" ht="14.4" hidden="false" customHeight="false" outlineLevel="0" collapsed="false">
      <c r="A99" s="170" t="str">
        <f aca="false">+Viewer!C153</f>
        <v>Rent</v>
      </c>
      <c r="B99" s="168" t="n">
        <v>91</v>
      </c>
      <c r="C99" s="42" t="n">
        <f aca="false">+C98+1</f>
        <v>91</v>
      </c>
      <c r="D99" s="173" t="str">
        <f aca="false">+'Income Statement'!E94</f>
        <v>Rent</v>
      </c>
      <c r="E99" s="168" t="n">
        <v>92</v>
      </c>
      <c r="F99" s="0" t="n">
        <f aca="false">+F98+1</f>
        <v>91</v>
      </c>
      <c r="G99" s="63" t="str">
        <f aca="false">+Budget!E94</f>
        <v>Interest Expense</v>
      </c>
    </row>
    <row r="100" customFormat="false" ht="14.4" hidden="false" customHeight="false" outlineLevel="0" collapsed="false">
      <c r="A100" s="170" t="str">
        <f aca="false">+Viewer!C154</f>
        <v>INTEREST  EXPENSE - Other</v>
      </c>
      <c r="B100" s="168" t="n">
        <v>92</v>
      </c>
      <c r="C100" s="42" t="n">
        <f aca="false">+C99+1</f>
        <v>92</v>
      </c>
      <c r="D100" s="173" t="str">
        <f aca="false">+'Income Statement'!E95</f>
        <v>INTEREST  EXPENSE - Other</v>
      </c>
      <c r="E100" s="168" t="n">
        <v>93</v>
      </c>
      <c r="F100" s="0" t="n">
        <f aca="false">+F99+1</f>
        <v>92</v>
      </c>
      <c r="G100" s="63" t="str">
        <f aca="false">+Budget!E95</f>
        <v>Rent</v>
      </c>
    </row>
    <row r="101" customFormat="false" ht="14.4" hidden="false" customHeight="false" outlineLevel="0" collapsed="false">
      <c r="A101" s="170" t="n">
        <f aca="false">+Viewer!C155</f>
        <v>0</v>
      </c>
      <c r="B101" s="168" t="n">
        <v>93</v>
      </c>
      <c r="C101" s="42" t="n">
        <f aca="false">+C100+1</f>
        <v>93</v>
      </c>
      <c r="D101" s="173" t="n">
        <f aca="false">+'Income Statement'!E96</f>
        <v>0</v>
      </c>
      <c r="E101" s="168" t="n">
        <v>4</v>
      </c>
      <c r="F101" s="0" t="n">
        <f aca="false">+F100+1</f>
        <v>93</v>
      </c>
      <c r="G101" s="63" t="str">
        <f aca="false">+Budget!E96</f>
        <v>INTEREST  EXPENSE - Other</v>
      </c>
    </row>
    <row r="102" customFormat="false" ht="14.4" hidden="false" customHeight="false" outlineLevel="0" collapsed="false">
      <c r="A102" s="170" t="n">
        <f aca="false">+Viewer!C156</f>
        <v>0</v>
      </c>
      <c r="B102" s="168" t="n">
        <v>94</v>
      </c>
      <c r="C102" s="42" t="n">
        <f aca="false">+C101+1</f>
        <v>94</v>
      </c>
      <c r="D102" s="173" t="n">
        <f aca="false">+'Income Statement'!E97</f>
        <v>0</v>
      </c>
      <c r="E102" s="168" t="n">
        <v>4</v>
      </c>
      <c r="F102" s="0" t="n">
        <f aca="false">+F101+1</f>
        <v>94</v>
      </c>
      <c r="G102" s="63" t="n">
        <f aca="false">+Budget!E97</f>
        <v>0</v>
      </c>
    </row>
    <row r="103" customFormat="false" ht="14.4" hidden="false" customHeight="false" outlineLevel="0" collapsed="false">
      <c r="A103" s="170" t="str">
        <f aca="false">+Viewer!C157</f>
        <v>Grounds</v>
      </c>
      <c r="B103" s="168" t="n">
        <v>95</v>
      </c>
      <c r="C103" s="42" t="n">
        <f aca="false">+C102+1</f>
        <v>95</v>
      </c>
      <c r="D103" s="173" t="str">
        <f aca="false">+'Income Statement'!E98</f>
        <v>Grounds</v>
      </c>
      <c r="E103" s="168" t="n">
        <v>96</v>
      </c>
      <c r="F103" s="0" t="n">
        <f aca="false">+F102+1</f>
        <v>95</v>
      </c>
      <c r="G103" s="63" t="n">
        <f aca="false">+Budget!E98</f>
        <v>0</v>
      </c>
    </row>
    <row r="104" customFormat="false" ht="14.4" hidden="false" customHeight="false" outlineLevel="0" collapsed="false">
      <c r="A104" s="170" t="str">
        <f aca="false">+Viewer!C158</f>
        <v>Landscaping - Other</v>
      </c>
      <c r="B104" s="168" t="n">
        <v>96</v>
      </c>
      <c r="C104" s="42" t="n">
        <f aca="false">+C103+1</f>
        <v>96</v>
      </c>
      <c r="D104" s="173" t="str">
        <f aca="false">+'Income Statement'!E99</f>
        <v>Landscaping - Other</v>
      </c>
      <c r="E104" s="168" t="n">
        <v>97</v>
      </c>
      <c r="F104" s="0" t="n">
        <f aca="false">+F103+1</f>
        <v>96</v>
      </c>
      <c r="G104" s="63" t="str">
        <f aca="false">+Budget!E99</f>
        <v>Grounds</v>
      </c>
    </row>
    <row r="105" customFormat="false" ht="14.4" hidden="false" customHeight="false" outlineLevel="0" collapsed="false">
      <c r="A105" s="170" t="str">
        <f aca="false">+Viewer!C159</f>
        <v>LANDSCAPING. - Other</v>
      </c>
      <c r="B105" s="168" t="n">
        <v>97</v>
      </c>
      <c r="C105" s="42" t="n">
        <f aca="false">+C104+1</f>
        <v>97</v>
      </c>
      <c r="D105" s="173" t="str">
        <f aca="false">+'Income Statement'!E100</f>
        <v>LANDSCAPING. - Other</v>
      </c>
      <c r="E105" s="168" t="n">
        <v>98</v>
      </c>
      <c r="F105" s="0" t="n">
        <f aca="false">+F104+1</f>
        <v>97</v>
      </c>
      <c r="G105" s="63" t="str">
        <f aca="false">+Budget!E100</f>
        <v>Landscaping - Other</v>
      </c>
    </row>
    <row r="106" customFormat="false" ht="14.4" hidden="false" customHeight="false" outlineLevel="0" collapsed="false">
      <c r="A106" s="170" t="n">
        <f aca="false">+Viewer!C160</f>
        <v>0</v>
      </c>
      <c r="B106" s="168" t="n">
        <v>98</v>
      </c>
      <c r="C106" s="42" t="n">
        <f aca="false">+C105+1</f>
        <v>98</v>
      </c>
      <c r="D106" s="173" t="n">
        <f aca="false">+'Income Statement'!E101</f>
        <v>0</v>
      </c>
      <c r="E106" s="168" t="n">
        <v>4</v>
      </c>
      <c r="F106" s="0" t="n">
        <f aca="false">+F105+1</f>
        <v>98</v>
      </c>
      <c r="G106" s="63" t="str">
        <f aca="false">+Budget!E101</f>
        <v>LANDSCAPING. - Other</v>
      </c>
    </row>
    <row r="107" customFormat="false" ht="14.4" hidden="false" customHeight="false" outlineLevel="0" collapsed="false">
      <c r="A107" s="170" t="n">
        <f aca="false">+Viewer!C161</f>
        <v>0</v>
      </c>
      <c r="B107" s="168" t="n">
        <v>99</v>
      </c>
      <c r="C107" s="42" t="n">
        <f aca="false">+C106+1</f>
        <v>99</v>
      </c>
      <c r="D107" s="173" t="n">
        <f aca="false">+'Income Statement'!E102</f>
        <v>0</v>
      </c>
      <c r="E107" s="168" t="n">
        <v>4</v>
      </c>
      <c r="F107" s="0" t="n">
        <f aca="false">+F106+1</f>
        <v>99</v>
      </c>
      <c r="G107" s="63" t="n">
        <f aca="false">+Budget!E102</f>
        <v>0</v>
      </c>
    </row>
    <row r="108" customFormat="false" ht="14.4" hidden="false" customHeight="false" outlineLevel="0" collapsed="false">
      <c r="A108" s="170" t="n">
        <f aca="false">+Viewer!C162</f>
        <v>0</v>
      </c>
      <c r="B108" s="168" t="n">
        <v>100</v>
      </c>
      <c r="C108" s="42" t="n">
        <f aca="false">+C107+1</f>
        <v>100</v>
      </c>
      <c r="D108" s="173" t="n">
        <f aca="false">+'Income Statement'!E103</f>
        <v>0</v>
      </c>
      <c r="E108" s="168" t="n">
        <v>4</v>
      </c>
      <c r="F108" s="0" t="n">
        <f aca="false">+F107+1</f>
        <v>100</v>
      </c>
      <c r="G108" s="63" t="n">
        <f aca="false">+Budget!E103</f>
        <v>0</v>
      </c>
    </row>
    <row r="109" customFormat="false" ht="14.4" hidden="false" customHeight="false" outlineLevel="0" collapsed="false">
      <c r="A109" s="170" t="str">
        <f aca="false">+Viewer!C163</f>
        <v>Building - Expense</v>
      </c>
      <c r="B109" s="168" t="n">
        <v>101</v>
      </c>
      <c r="C109" s="42" t="n">
        <f aca="false">+C108+1</f>
        <v>101</v>
      </c>
      <c r="D109" s="173" t="str">
        <f aca="false">+'Income Statement'!E104</f>
        <v>Building - Expense</v>
      </c>
      <c r="E109" s="168" t="n">
        <v>102</v>
      </c>
      <c r="F109" s="0" t="n">
        <f aca="false">+F108+1</f>
        <v>101</v>
      </c>
      <c r="G109" s="63" t="n">
        <f aca="false">+Budget!E104</f>
        <v>0</v>
      </c>
    </row>
    <row r="110" customFormat="false" ht="14.4" hidden="false" customHeight="false" outlineLevel="0" collapsed="false">
      <c r="A110" s="170" t="str">
        <f aca="false">+Viewer!C164</f>
        <v>Equipment</v>
      </c>
      <c r="B110" s="168" t="n">
        <v>102</v>
      </c>
      <c r="C110" s="42" t="n">
        <f aca="false">+C109+1</f>
        <v>102</v>
      </c>
      <c r="D110" s="173" t="str">
        <f aca="false">+'Income Statement'!E105</f>
        <v>Equipment</v>
      </c>
      <c r="E110" s="168" t="n">
        <v>103</v>
      </c>
      <c r="F110" s="0" t="n">
        <f aca="false">+F109+1</f>
        <v>102</v>
      </c>
      <c r="G110" s="63" t="str">
        <f aca="false">+Budget!E105</f>
        <v>Building - Expense</v>
      </c>
    </row>
    <row r="111" customFormat="false" ht="14.4" hidden="false" customHeight="false" outlineLevel="0" collapsed="false">
      <c r="A111" s="170" t="str">
        <f aca="false">+Viewer!C165</f>
        <v>Furniture</v>
      </c>
      <c r="B111" s="168" t="n">
        <v>103</v>
      </c>
      <c r="C111" s="42" t="n">
        <f aca="false">+C110+1</f>
        <v>103</v>
      </c>
      <c r="D111" s="173" t="str">
        <f aca="false">+'Income Statement'!E106</f>
        <v>Furniture</v>
      </c>
      <c r="E111" s="168" t="n">
        <v>104</v>
      </c>
      <c r="F111" s="0" t="n">
        <f aca="false">+F110+1</f>
        <v>103</v>
      </c>
      <c r="G111" s="63" t="str">
        <f aca="false">+Budget!E106</f>
        <v>Equipment</v>
      </c>
    </row>
    <row r="112" customFormat="false" ht="14.4" hidden="false" customHeight="false" outlineLevel="0" collapsed="false">
      <c r="A112" s="170" t="str">
        <f aca="false">+Viewer!C166</f>
        <v>Grounds - DO NOT USE</v>
      </c>
      <c r="B112" s="168" t="n">
        <v>104</v>
      </c>
      <c r="C112" s="42" t="n">
        <f aca="false">+C111+1</f>
        <v>104</v>
      </c>
      <c r="D112" s="173" t="str">
        <f aca="false">+'Income Statement'!E107</f>
        <v>Grounds - DO NOT USE</v>
      </c>
      <c r="E112" s="168" t="n">
        <v>105</v>
      </c>
      <c r="F112" s="0" t="n">
        <f aca="false">+F111+1</f>
        <v>104</v>
      </c>
      <c r="G112" s="63" t="str">
        <f aca="false">+Budget!E107</f>
        <v>Furniture</v>
      </c>
    </row>
    <row r="113" customFormat="false" ht="14.4" hidden="false" customHeight="false" outlineLevel="0" collapsed="false">
      <c r="A113" s="170" t="str">
        <f aca="false">+Viewer!C167</f>
        <v>House</v>
      </c>
      <c r="B113" s="168" t="n">
        <v>105</v>
      </c>
      <c r="C113" s="42" t="n">
        <f aca="false">+C112+1</f>
        <v>105</v>
      </c>
      <c r="D113" s="173" t="str">
        <f aca="false">+'Income Statement'!E108</f>
        <v>House</v>
      </c>
      <c r="E113" s="168" t="n">
        <v>106</v>
      </c>
      <c r="F113" s="0" t="n">
        <f aca="false">+F112+1</f>
        <v>105</v>
      </c>
      <c r="G113" s="63" t="str">
        <f aca="false">+Budget!E108</f>
        <v>Grounds - DO NOT USE</v>
      </c>
    </row>
    <row r="114" customFormat="false" ht="14.4" hidden="false" customHeight="false" outlineLevel="0" collapsed="false">
      <c r="A114" s="170" t="str">
        <f aca="false">+Viewer!C168</f>
        <v>Inspections</v>
      </c>
      <c r="B114" s="168" t="n">
        <v>106</v>
      </c>
      <c r="C114" s="42" t="n">
        <f aca="false">+C113+1</f>
        <v>106</v>
      </c>
      <c r="D114" s="173" t="str">
        <f aca="false">+'Income Statement'!E109</f>
        <v>Inspections</v>
      </c>
      <c r="E114" s="168" t="n">
        <v>107</v>
      </c>
      <c r="F114" s="0" t="n">
        <f aca="false">+F113+1</f>
        <v>106</v>
      </c>
      <c r="G114" s="63" t="str">
        <f aca="false">+Budget!E109</f>
        <v>House</v>
      </c>
    </row>
    <row r="115" customFormat="false" ht="14.4" hidden="false" customHeight="false" outlineLevel="0" collapsed="false">
      <c r="A115" s="170" t="str">
        <f aca="false">+Viewer!C169</f>
        <v>Internet</v>
      </c>
      <c r="B115" s="168" t="n">
        <v>107</v>
      </c>
      <c r="C115" s="42" t="n">
        <f aca="false">+C114+1</f>
        <v>107</v>
      </c>
      <c r="D115" s="173" t="str">
        <f aca="false">+'Income Statement'!E110</f>
        <v>Internet - Maintenance</v>
      </c>
      <c r="E115" s="168" t="n">
        <v>108</v>
      </c>
      <c r="F115" s="0" t="n">
        <f aca="false">+F114+1</f>
        <v>107</v>
      </c>
      <c r="G115" s="63" t="str">
        <f aca="false">+Budget!E110</f>
        <v>Inspections</v>
      </c>
    </row>
    <row r="116" customFormat="false" ht="14.4" hidden="false" customHeight="false" outlineLevel="0" collapsed="false">
      <c r="A116" s="170" t="str">
        <f aca="false">+Viewer!C170</f>
        <v>Maintenance - DO NOT USE</v>
      </c>
      <c r="B116" s="168" t="n">
        <v>108</v>
      </c>
      <c r="C116" s="42" t="n">
        <f aca="false">+C115+1</f>
        <v>108</v>
      </c>
      <c r="D116" s="173" t="str">
        <f aca="false">+'Income Statement'!E111</f>
        <v>Maintenance (Do Not Use)</v>
      </c>
      <c r="E116" s="168" t="n">
        <v>109</v>
      </c>
      <c r="F116" s="0" t="n">
        <f aca="false">+F115+1</f>
        <v>108</v>
      </c>
      <c r="G116" s="63" t="str">
        <f aca="false">+Budget!E111</f>
        <v>Internet</v>
      </c>
    </row>
    <row r="117" customFormat="false" ht="14.4" hidden="false" customHeight="false" outlineLevel="0" collapsed="false">
      <c r="A117" s="170" t="str">
        <f aca="false">+Viewer!C171</f>
        <v>Maintenance Contracts</v>
      </c>
      <c r="B117" s="168" t="n">
        <v>109</v>
      </c>
      <c r="C117" s="42" t="n">
        <f aca="false">+C116+1</f>
        <v>109</v>
      </c>
      <c r="D117" s="173" t="str">
        <f aca="false">+'Income Statement'!E112</f>
        <v>Maintenance Contracts</v>
      </c>
      <c r="E117" s="168" t="n">
        <v>110</v>
      </c>
      <c r="F117" s="0" t="n">
        <f aca="false">+F116+1</f>
        <v>109</v>
      </c>
      <c r="G117" s="63" t="str">
        <f aca="false">+Budget!E112</f>
        <v>Maintenance</v>
      </c>
    </row>
    <row r="118" customFormat="false" ht="14.4" hidden="false" customHeight="false" outlineLevel="0" collapsed="false">
      <c r="A118" s="170" t="str">
        <f aca="false">+Viewer!C172</f>
        <v>Pest Control</v>
      </c>
      <c r="B118" s="168" t="n">
        <v>110</v>
      </c>
      <c r="C118" s="42" t="n">
        <f aca="false">+C117+1</f>
        <v>110</v>
      </c>
      <c r="D118" s="173" t="str">
        <f aca="false">+'Income Statement'!E113</f>
        <v>Pest Control</v>
      </c>
      <c r="E118" s="168" t="n">
        <v>111</v>
      </c>
      <c r="F118" s="0" t="n">
        <f aca="false">+F117+1</f>
        <v>110</v>
      </c>
      <c r="G118" s="63" t="str">
        <f aca="false">+Budget!E113</f>
        <v>Maintenance Contracts</v>
      </c>
    </row>
    <row r="119" customFormat="false" ht="14.4" hidden="false" customHeight="false" outlineLevel="0" collapsed="false">
      <c r="A119" s="170" t="str">
        <f aca="false">+Viewer!C173</f>
        <v>Rent</v>
      </c>
      <c r="B119" s="168" t="n">
        <v>111</v>
      </c>
      <c r="C119" s="42" t="n">
        <f aca="false">+C118+1</f>
        <v>111</v>
      </c>
      <c r="D119" s="173" t="str">
        <f aca="false">+'Income Statement'!E114</f>
        <v>Rent</v>
      </c>
      <c r="E119" s="168" t="n">
        <v>112</v>
      </c>
      <c r="F119" s="0" t="n">
        <f aca="false">+F118+1</f>
        <v>111</v>
      </c>
      <c r="G119" s="63" t="str">
        <f aca="false">+Budget!E114</f>
        <v>Pest Control</v>
      </c>
    </row>
    <row r="120" customFormat="false" ht="14.4" hidden="false" customHeight="false" outlineLevel="0" collapsed="false">
      <c r="A120" s="170" t="str">
        <f aca="false">+Viewer!C174</f>
        <v>Repairs and Maintenance</v>
      </c>
      <c r="B120" s="168" t="n">
        <v>112</v>
      </c>
      <c r="C120" s="42" t="n">
        <f aca="false">+C119+1</f>
        <v>112</v>
      </c>
      <c r="D120" s="173" t="str">
        <f aca="false">+'Income Statement'!E115</f>
        <v>Repairs and Maintenance</v>
      </c>
      <c r="E120" s="168" t="n">
        <v>113</v>
      </c>
      <c r="F120" s="0" t="n">
        <f aca="false">+F119+1</f>
        <v>112</v>
      </c>
      <c r="G120" s="63" t="str">
        <f aca="false">+Budget!E115</f>
        <v>Rent</v>
      </c>
    </row>
    <row r="121" customFormat="false" ht="14.4" hidden="false" customHeight="false" outlineLevel="0" collapsed="false">
      <c r="A121" s="170" t="str">
        <f aca="false">+Viewer!C175</f>
        <v>MAINTENANCE. - Other</v>
      </c>
      <c r="B121" s="168" t="n">
        <v>113</v>
      </c>
      <c r="C121" s="42" t="n">
        <f aca="false">+C120+1</f>
        <v>113</v>
      </c>
      <c r="D121" s="173" t="str">
        <f aca="false">+'Income Statement'!E116</f>
        <v>MAINTENANCE. - Other</v>
      </c>
      <c r="E121" s="168" t="n">
        <v>114</v>
      </c>
      <c r="F121" s="0" t="n">
        <f aca="false">+F120+1</f>
        <v>113</v>
      </c>
      <c r="G121" s="63" t="str">
        <f aca="false">+Budget!E116</f>
        <v>Repairs and Maintenance</v>
      </c>
    </row>
    <row r="122" customFormat="false" ht="14.4" hidden="false" customHeight="false" outlineLevel="0" collapsed="false">
      <c r="A122" s="170" t="n">
        <f aca="false">+Viewer!C176</f>
        <v>0</v>
      </c>
      <c r="B122" s="168" t="n">
        <v>114</v>
      </c>
      <c r="C122" s="42" t="n">
        <f aca="false">+C121+1</f>
        <v>114</v>
      </c>
      <c r="D122" s="173" t="n">
        <f aca="false">+'Income Statement'!E117</f>
        <v>0</v>
      </c>
      <c r="E122" s="168" t="n">
        <v>4</v>
      </c>
      <c r="F122" s="0" t="n">
        <f aca="false">+F121+1</f>
        <v>114</v>
      </c>
      <c r="G122" s="63" t="str">
        <f aca="false">+Budget!E117</f>
        <v>MAINTENANCE. - Other</v>
      </c>
    </row>
    <row r="123" customFormat="false" ht="14.4" hidden="false" customHeight="false" outlineLevel="0" collapsed="false">
      <c r="A123" s="170" t="n">
        <f aca="false">+Viewer!C177</f>
        <v>0</v>
      </c>
      <c r="B123" s="168" t="n">
        <v>115</v>
      </c>
      <c r="C123" s="42" t="n">
        <f aca="false">+C122+1</f>
        <v>115</v>
      </c>
      <c r="D123" s="173" t="n">
        <f aca="false">+'Income Statement'!E118</f>
        <v>0</v>
      </c>
      <c r="E123" s="168" t="n">
        <v>4</v>
      </c>
      <c r="F123" s="0" t="n">
        <f aca="false">+F122+1</f>
        <v>115</v>
      </c>
      <c r="G123" s="63" t="n">
        <f aca="false">+Budget!E118</f>
        <v>0</v>
      </c>
    </row>
    <row r="124" customFormat="false" ht="14.4" hidden="false" customHeight="false" outlineLevel="0" collapsed="false">
      <c r="A124" s="170" t="str">
        <f aca="false">+Viewer!C178</f>
        <v>Bad Debt Expense - Corp Board</v>
      </c>
      <c r="B124" s="168" t="n">
        <v>116</v>
      </c>
      <c r="C124" s="42" t="n">
        <f aca="false">+C123+1</f>
        <v>116</v>
      </c>
      <c r="D124" s="173" t="str">
        <f aca="false">+'Income Statement'!E119</f>
        <v>Bad Debt Expense - Corp Board</v>
      </c>
      <c r="E124" s="168" t="n">
        <v>117</v>
      </c>
      <c r="F124" s="0" t="n">
        <f aca="false">+F123+1</f>
        <v>116</v>
      </c>
      <c r="G124" s="63" t="n">
        <f aca="false">+Budget!E119</f>
        <v>0</v>
      </c>
    </row>
    <row r="125" customFormat="false" ht="14.4" hidden="false" customHeight="false" outlineLevel="0" collapsed="false">
      <c r="A125" s="170" t="str">
        <f aca="false">+Viewer!C179</f>
        <v>Billhighway Expense Posting</v>
      </c>
      <c r="B125" s="168" t="n">
        <v>117</v>
      </c>
      <c r="C125" s="42" t="n">
        <f aca="false">+C124+1</f>
        <v>117</v>
      </c>
      <c r="D125" s="173" t="str">
        <f aca="false">+'Income Statement'!E120</f>
        <v>Billhighway Expense Posting</v>
      </c>
      <c r="E125" s="168" t="n">
        <v>118</v>
      </c>
      <c r="F125" s="0" t="n">
        <f aca="false">+F124+1</f>
        <v>117</v>
      </c>
      <c r="G125" s="63" t="str">
        <f aca="false">+Budget!E120</f>
        <v>Bad Debt Expense - Corp Board</v>
      </c>
    </row>
    <row r="126" customFormat="false" ht="14.4" hidden="false" customHeight="false" outlineLevel="0" collapsed="false">
      <c r="A126" s="170" t="str">
        <f aca="false">+Viewer!C180</f>
        <v>Building - Expense (Do Not Use)</v>
      </c>
      <c r="B126" s="168" t="n">
        <v>118</v>
      </c>
      <c r="C126" s="42" t="n">
        <f aca="false">+C125+1</f>
        <v>118</v>
      </c>
      <c r="D126" s="173" t="str">
        <f aca="false">+'Income Statement'!E121</f>
        <v>Building - Expense (Do Not Use)</v>
      </c>
      <c r="E126" s="168" t="n">
        <v>119</v>
      </c>
      <c r="F126" s="0" t="n">
        <f aca="false">+F125+1</f>
        <v>118</v>
      </c>
      <c r="G126" s="63" t="str">
        <f aca="false">+Budget!E121</f>
        <v>Billhighway Expense Posting</v>
      </c>
    </row>
    <row r="127" customFormat="false" ht="14.4" hidden="false" customHeight="false" outlineLevel="0" collapsed="false">
      <c r="A127" s="170" t="str">
        <f aca="false">+Viewer!C181</f>
        <v>Furniture - Lease</v>
      </c>
      <c r="B127" s="168" t="n">
        <v>119</v>
      </c>
      <c r="C127" s="42" t="n">
        <f aca="false">+C126+1</f>
        <v>119</v>
      </c>
      <c r="D127" s="173" t="str">
        <f aca="false">+'Income Statement'!E122</f>
        <v>Furniture - Lease</v>
      </c>
      <c r="E127" s="168" t="n">
        <v>120</v>
      </c>
      <c r="F127" s="0" t="n">
        <f aca="false">+F126+1</f>
        <v>119</v>
      </c>
      <c r="G127" s="63" t="str">
        <f aca="false">+Budget!E122</f>
        <v>Building - Expense</v>
      </c>
    </row>
    <row r="128" customFormat="false" ht="14.4" hidden="false" customHeight="false" outlineLevel="0" collapsed="false">
      <c r="A128" s="170" t="str">
        <f aca="false">+Viewer!C182</f>
        <v>Manual transfer to/from Chapter</v>
      </c>
      <c r="B128" s="168" t="n">
        <v>120</v>
      </c>
      <c r="C128" s="42" t="n">
        <f aca="false">+C127+1</f>
        <v>120</v>
      </c>
      <c r="D128" s="173" t="str">
        <f aca="false">+'Income Statement'!E123</f>
        <v>Manual transfer to/from Chapter</v>
      </c>
      <c r="E128" s="168" t="n">
        <v>121</v>
      </c>
      <c r="F128" s="0" t="n">
        <f aca="false">+F127+1</f>
        <v>120</v>
      </c>
      <c r="G128" s="63" t="str">
        <f aca="false">+Budget!E123</f>
        <v>Furniture - Lease</v>
      </c>
    </row>
    <row r="129" customFormat="false" ht="14.4" hidden="false" customHeight="false" outlineLevel="0" collapsed="false">
      <c r="A129" s="170" t="str">
        <f aca="false">+Viewer!C183</f>
        <v>Miscellaneous - Corp Board</v>
      </c>
      <c r="B129" s="168" t="n">
        <v>121</v>
      </c>
      <c r="C129" s="42" t="n">
        <f aca="false">+C128+1</f>
        <v>121</v>
      </c>
      <c r="D129" s="173" t="str">
        <f aca="false">+'Income Statement'!E124</f>
        <v>Miscellaneous - Corp Board</v>
      </c>
      <c r="E129" s="168" t="n">
        <v>122</v>
      </c>
      <c r="F129" s="0" t="n">
        <f aca="false">+F128+1</f>
        <v>121</v>
      </c>
      <c r="G129" s="63" t="str">
        <f aca="false">+Budget!E124</f>
        <v>Manual transfer to/from Chapter</v>
      </c>
    </row>
    <row r="130" customFormat="false" ht="14.4" hidden="false" customHeight="false" outlineLevel="0" collapsed="false">
      <c r="A130" s="170" t="str">
        <f aca="false">+Viewer!C184</f>
        <v>Miscellaneous Expense</v>
      </c>
      <c r="B130" s="168" t="n">
        <v>122</v>
      </c>
      <c r="C130" s="42" t="n">
        <f aca="false">+C129+1</f>
        <v>122</v>
      </c>
      <c r="D130" s="173" t="str">
        <f aca="false">+'Income Statement'!E125</f>
        <v>Miscellaneous Expense</v>
      </c>
      <c r="E130" s="168" t="n">
        <v>123</v>
      </c>
      <c r="F130" s="0" t="n">
        <f aca="false">+F129+1</f>
        <v>122</v>
      </c>
      <c r="G130" s="63" t="str">
        <f aca="false">+Budget!E125</f>
        <v>Miscellaneous - Corp Board</v>
      </c>
    </row>
    <row r="131" customFormat="false" ht="14.4" hidden="false" customHeight="false" outlineLevel="0" collapsed="false">
      <c r="A131" s="170" t="str">
        <f aca="false">+Viewer!C185</f>
        <v>Officer/Previously Collected Fu</v>
      </c>
      <c r="B131" s="168" t="n">
        <v>123</v>
      </c>
      <c r="C131" s="42" t="n">
        <f aca="false">+C130+1</f>
        <v>123</v>
      </c>
      <c r="D131" s="173" t="str">
        <f aca="false">+'Income Statement'!E126</f>
        <v>Officer/Previously Collected Fu</v>
      </c>
      <c r="E131" s="168" t="n">
        <v>124</v>
      </c>
      <c r="F131" s="0" t="n">
        <f aca="false">+F130+1</f>
        <v>123</v>
      </c>
      <c r="G131" s="63" t="str">
        <f aca="false">+Budget!E126</f>
        <v>Miscellaneous Expense</v>
      </c>
    </row>
    <row r="132" customFormat="false" ht="14.4" hidden="false" customHeight="false" outlineLevel="0" collapsed="false">
      <c r="A132" s="170" t="str">
        <f aca="false">+Viewer!C186</f>
        <v>Other</v>
      </c>
      <c r="B132" s="168" t="n">
        <v>124</v>
      </c>
      <c r="C132" s="42" t="n">
        <f aca="false">+C131+1</f>
        <v>124</v>
      </c>
      <c r="D132" s="173" t="str">
        <f aca="false">+'Income Statement'!E127</f>
        <v>Other</v>
      </c>
      <c r="E132" s="168" t="n">
        <v>125</v>
      </c>
      <c r="F132" s="0" t="n">
        <f aca="false">+F131+1</f>
        <v>124</v>
      </c>
      <c r="G132" s="63" t="str">
        <f aca="false">+Budget!E127</f>
        <v>Officer/Previously Collected Fu</v>
      </c>
      <c r="L132" s="42"/>
      <c r="M132" s="42"/>
      <c r="N132" s="42"/>
      <c r="O132" s="42"/>
      <c r="P132" s="42"/>
      <c r="Q132" s="42"/>
      <c r="R132" s="42"/>
      <c r="S132" s="42"/>
      <c r="T132" s="42"/>
      <c r="U132" s="42"/>
      <c r="V132" s="42"/>
    </row>
    <row r="133" customFormat="false" ht="14.4" hidden="false" customHeight="false" outlineLevel="0" collapsed="false">
      <c r="A133" s="170" t="str">
        <f aca="false">+Viewer!C187</f>
        <v>Ritual Supplies</v>
      </c>
      <c r="B133" s="168" t="n">
        <v>125</v>
      </c>
      <c r="C133" s="42" t="n">
        <f aca="false">+C132+1</f>
        <v>125</v>
      </c>
      <c r="D133" s="173" t="str">
        <f aca="false">+'Income Statement'!E128</f>
        <v>Ritual Supplies</v>
      </c>
      <c r="E133" s="168" t="n">
        <v>126</v>
      </c>
      <c r="F133" s="0" t="n">
        <f aca="false">+F132+1</f>
        <v>125</v>
      </c>
      <c r="G133" s="63" t="str">
        <f aca="false">+Budget!E129</f>
        <v>Ritual Supplies</v>
      </c>
      <c r="L133" s="42"/>
      <c r="M133" s="42"/>
      <c r="N133" s="42"/>
      <c r="O133" s="42"/>
      <c r="P133" s="42"/>
      <c r="Q133" s="42"/>
      <c r="R133" s="42"/>
      <c r="S133" s="42"/>
      <c r="T133" s="42"/>
      <c r="U133" s="42"/>
      <c r="V133" s="42"/>
    </row>
    <row r="134" customFormat="false" ht="14.4" hidden="false" customHeight="false" outlineLevel="0" collapsed="false">
      <c r="A134" s="170" t="str">
        <f aca="false">+Viewer!C188</f>
        <v>Scholarships</v>
      </c>
      <c r="B134" s="168" t="n">
        <v>126</v>
      </c>
      <c r="C134" s="42" t="n">
        <f aca="false">+C133+1</f>
        <v>126</v>
      </c>
      <c r="D134" s="173" t="str">
        <f aca="false">+'Income Statement'!E129</f>
        <v>Scholarships</v>
      </c>
      <c r="E134" s="168" t="n">
        <v>127</v>
      </c>
      <c r="F134" s="0" t="n">
        <f aca="false">+F133+1</f>
        <v>126</v>
      </c>
      <c r="G134" s="63" t="str">
        <f aca="false">+Budget!E130</f>
        <v>Scholarships</v>
      </c>
      <c r="L134" s="42"/>
      <c r="M134" s="42"/>
      <c r="N134" s="42"/>
      <c r="O134" s="42"/>
      <c r="P134" s="42"/>
      <c r="Q134" s="42"/>
      <c r="R134" s="42"/>
      <c r="S134" s="42"/>
      <c r="T134" s="42"/>
      <c r="U134" s="42"/>
      <c r="V134" s="42"/>
    </row>
    <row r="135" customFormat="false" ht="14.4" hidden="false" customHeight="false" outlineLevel="0" collapsed="false">
      <c r="A135" s="170" t="str">
        <f aca="false">+Viewer!C189</f>
        <v>Security</v>
      </c>
      <c r="B135" s="168" t="n">
        <v>127</v>
      </c>
      <c r="C135" s="42" t="n">
        <f aca="false">+C134+1</f>
        <v>127</v>
      </c>
      <c r="D135" s="173" t="str">
        <f aca="false">+'Income Statement'!E130</f>
        <v>Security</v>
      </c>
      <c r="E135" s="168" t="n">
        <v>128</v>
      </c>
      <c r="F135" s="0" t="n">
        <f aca="false">+F134+1</f>
        <v>127</v>
      </c>
      <c r="G135" s="63" t="str">
        <f aca="false">+Budget!E131</f>
        <v>Security</v>
      </c>
      <c r="L135" s="42"/>
      <c r="M135" s="174"/>
      <c r="N135" s="174"/>
      <c r="O135" s="174"/>
      <c r="P135" s="174"/>
      <c r="Q135" s="174"/>
      <c r="R135" s="42"/>
      <c r="S135" s="42"/>
      <c r="T135" s="42"/>
      <c r="U135" s="42"/>
      <c r="V135" s="175"/>
      <c r="W135" s="76"/>
      <c r="X135" s="76"/>
      <c r="Y135" s="76"/>
      <c r="Z135" s="76"/>
      <c r="AA135" s="76"/>
    </row>
    <row r="136" customFormat="false" ht="14.4" hidden="false" customHeight="false" outlineLevel="0" collapsed="false">
      <c r="A136" s="170" t="str">
        <f aca="false">+Viewer!C190</f>
        <v>OTHER EXPENSE - Other</v>
      </c>
      <c r="B136" s="168" t="n">
        <v>128</v>
      </c>
      <c r="C136" s="42" t="n">
        <f aca="false">+C135+1</f>
        <v>128</v>
      </c>
      <c r="D136" s="173" t="str">
        <f aca="false">+'Income Statement'!E131</f>
        <v>OTHER EXPENSE - Other</v>
      </c>
      <c r="E136" s="168" t="n">
        <v>129</v>
      </c>
      <c r="F136" s="0" t="n">
        <f aca="false">+F135+1</f>
        <v>128</v>
      </c>
      <c r="G136" s="63" t="e">
        <f aca="false">+budget!#REF!</f>
        <v>#VALUE!</v>
      </c>
      <c r="L136" s="42"/>
      <c r="M136" s="174"/>
      <c r="N136" s="174"/>
      <c r="O136" s="174"/>
      <c r="P136" s="174"/>
      <c r="Q136" s="174"/>
      <c r="R136" s="42"/>
      <c r="S136" s="42"/>
      <c r="T136" s="42"/>
      <c r="U136" s="42"/>
      <c r="V136" s="175"/>
      <c r="W136" s="76"/>
      <c r="X136" s="76"/>
      <c r="Y136" s="76"/>
      <c r="Z136" s="76"/>
      <c r="AA136" s="76"/>
    </row>
    <row r="137" customFormat="false" ht="14.4" hidden="false" customHeight="false" outlineLevel="0" collapsed="false">
      <c r="A137" s="170" t="n">
        <f aca="false">+Viewer!C191</f>
        <v>0</v>
      </c>
      <c r="B137" s="168" t="n">
        <v>129</v>
      </c>
      <c r="C137" s="42" t="n">
        <f aca="false">+C136+1</f>
        <v>129</v>
      </c>
      <c r="D137" s="173" t="n">
        <f aca="false">+'Income Statement'!E132</f>
        <v>0</v>
      </c>
      <c r="E137" s="168" t="n">
        <v>4</v>
      </c>
      <c r="F137" s="0" t="n">
        <f aca="false">+F136+1</f>
        <v>129</v>
      </c>
      <c r="G137" s="63" t="str">
        <f aca="false">+Budget!E132</f>
        <v>OTHER EXPENSE - Other</v>
      </c>
      <c r="L137" s="42"/>
      <c r="M137" s="174"/>
      <c r="N137" s="174"/>
      <c r="O137" s="174"/>
      <c r="P137" s="174"/>
      <c r="Q137" s="174"/>
      <c r="R137" s="42"/>
      <c r="S137" s="42"/>
      <c r="T137" s="42"/>
      <c r="U137" s="42"/>
      <c r="V137" s="175"/>
      <c r="W137" s="76"/>
      <c r="X137" s="76"/>
      <c r="Y137" s="76"/>
      <c r="Z137" s="76"/>
      <c r="AA137" s="76"/>
    </row>
    <row r="138" customFormat="false" ht="14.4" hidden="false" customHeight="false" outlineLevel="0" collapsed="false">
      <c r="A138" s="170" t="n">
        <f aca="false">+Viewer!C192</f>
        <v>0</v>
      </c>
      <c r="B138" s="168" t="n">
        <v>130</v>
      </c>
      <c r="C138" s="42" t="n">
        <f aca="false">+C137+1</f>
        <v>130</v>
      </c>
      <c r="D138" s="173" t="n">
        <f aca="false">+'Income Statement'!E133</f>
        <v>0</v>
      </c>
      <c r="E138" s="168" t="n">
        <v>4</v>
      </c>
      <c r="F138" s="0" t="n">
        <f aca="false">+F137+1</f>
        <v>130</v>
      </c>
      <c r="G138" s="63" t="n">
        <f aca="false">+Budget!E133</f>
        <v>0</v>
      </c>
      <c r="L138" s="42"/>
      <c r="M138" s="174"/>
      <c r="N138" s="174"/>
      <c r="O138" s="174"/>
      <c r="P138" s="174"/>
      <c r="Q138" s="174"/>
      <c r="R138" s="42"/>
      <c r="S138" s="42"/>
      <c r="T138" s="42"/>
      <c r="U138" s="42"/>
      <c r="V138" s="175"/>
      <c r="W138" s="76"/>
      <c r="X138" s="76"/>
      <c r="Y138" s="76"/>
      <c r="Z138" s="76"/>
      <c r="AA138" s="76"/>
    </row>
    <row r="139" customFormat="false" ht="14.4" hidden="false" customHeight="false" outlineLevel="0" collapsed="false">
      <c r="A139" s="170" t="str">
        <f aca="false">+Viewer!C193</f>
        <v>Cooks</v>
      </c>
      <c r="B139" s="168" t="n">
        <v>131</v>
      </c>
      <c r="C139" s="42" t="n">
        <f aca="false">+C138+1</f>
        <v>131</v>
      </c>
      <c r="D139" s="173" t="str">
        <f aca="false">+'Income Statement'!E134</f>
        <v>Cooks</v>
      </c>
      <c r="E139" s="168" t="n">
        <v>132</v>
      </c>
      <c r="F139" s="0" t="n">
        <f aca="false">+F138+1</f>
        <v>131</v>
      </c>
      <c r="G139" s="63" t="n">
        <f aca="false">+Budget!E134</f>
        <v>0</v>
      </c>
      <c r="L139" s="42"/>
      <c r="M139" s="174"/>
      <c r="N139" s="174"/>
      <c r="O139" s="174"/>
      <c r="P139" s="174"/>
      <c r="Q139" s="174"/>
      <c r="R139" s="42"/>
      <c r="S139" s="42"/>
      <c r="T139" s="42"/>
      <c r="U139" s="42"/>
      <c r="V139" s="175"/>
      <c r="W139" s="76"/>
      <c r="X139" s="76"/>
      <c r="Y139" s="76"/>
      <c r="Z139" s="76"/>
      <c r="AA139" s="76"/>
    </row>
    <row r="140" customFormat="false" ht="14.4" hidden="false" customHeight="false" outlineLevel="0" collapsed="false">
      <c r="A140" s="170" t="str">
        <f aca="false">+Viewer!C194</f>
        <v>Employee Insurance Expense</v>
      </c>
      <c r="B140" s="168" t="n">
        <v>132</v>
      </c>
      <c r="C140" s="42" t="n">
        <f aca="false">+C139+1</f>
        <v>132</v>
      </c>
      <c r="D140" s="173" t="str">
        <f aca="false">+'Income Statement'!E135</f>
        <v>Employee Insurance Expense</v>
      </c>
      <c r="E140" s="168" t="n">
        <v>133</v>
      </c>
      <c r="F140" s="0" t="n">
        <f aca="false">+F139+1</f>
        <v>132</v>
      </c>
      <c r="G140" s="63" t="str">
        <f aca="false">+Budget!E135</f>
        <v>Cooks</v>
      </c>
      <c r="L140" s="42"/>
      <c r="M140" s="174"/>
      <c r="N140" s="174"/>
      <c r="O140" s="174"/>
      <c r="P140" s="174"/>
      <c r="Q140" s="174"/>
      <c r="R140" s="42"/>
      <c r="S140" s="42"/>
      <c r="T140" s="42"/>
      <c r="U140" s="42"/>
      <c r="V140" s="175"/>
      <c r="W140" s="76"/>
      <c r="X140" s="76"/>
      <c r="Y140" s="76"/>
      <c r="Z140" s="76"/>
      <c r="AA140" s="76"/>
    </row>
    <row r="141" customFormat="false" ht="14.4" hidden="false" customHeight="false" outlineLevel="0" collapsed="false">
      <c r="A141" s="170" t="str">
        <f aca="false">+Viewer!C195</f>
        <v>FUTA</v>
      </c>
      <c r="B141" s="168" t="n">
        <v>133</v>
      </c>
      <c r="C141" s="42" t="n">
        <f aca="false">+C140+1</f>
        <v>133</v>
      </c>
      <c r="D141" s="173" t="str">
        <f aca="false">+'Income Statement'!E136</f>
        <v>FUTA</v>
      </c>
      <c r="E141" s="168" t="n">
        <v>134</v>
      </c>
      <c r="F141" s="0" t="n">
        <f aca="false">+F140+1</f>
        <v>133</v>
      </c>
      <c r="G141" s="63" t="str">
        <f aca="false">+Budget!E136</f>
        <v>Employee Insurance Expense</v>
      </c>
      <c r="L141" s="42"/>
      <c r="M141" s="174"/>
      <c r="N141" s="174"/>
      <c r="O141" s="174"/>
      <c r="P141" s="174"/>
      <c r="Q141" s="174"/>
      <c r="R141" s="42"/>
      <c r="S141" s="42"/>
      <c r="T141" s="42"/>
      <c r="U141" s="42"/>
      <c r="V141" s="175"/>
      <c r="W141" s="76"/>
      <c r="X141" s="76"/>
      <c r="Y141" s="76"/>
      <c r="Z141" s="76"/>
      <c r="AA141" s="76"/>
    </row>
    <row r="142" customFormat="false" ht="14.4" hidden="false" customHeight="false" outlineLevel="0" collapsed="false">
      <c r="A142" s="170" t="str">
        <f aca="false">+Viewer!C196</f>
        <v>Handyman</v>
      </c>
      <c r="B142" s="168" t="n">
        <v>134</v>
      </c>
      <c r="C142" s="42" t="n">
        <f aca="false">+C141+1</f>
        <v>134</v>
      </c>
      <c r="D142" s="173" t="str">
        <f aca="false">+'Income Statement'!E137</f>
        <v>Handyman / Other</v>
      </c>
      <c r="E142" s="168" t="n">
        <v>135</v>
      </c>
      <c r="F142" s="0" t="n">
        <f aca="false">+F141+1</f>
        <v>134</v>
      </c>
      <c r="G142" s="63" t="str">
        <f aca="false">+Budget!E137</f>
        <v>FUTA</v>
      </c>
      <c r="L142" s="42"/>
      <c r="M142" s="174"/>
      <c r="N142" s="174"/>
      <c r="O142" s="174"/>
      <c r="P142" s="174"/>
      <c r="Q142" s="174"/>
      <c r="R142" s="42"/>
      <c r="S142" s="42"/>
      <c r="T142" s="42"/>
      <c r="U142" s="42"/>
      <c r="V142" s="175"/>
      <c r="W142" s="76"/>
      <c r="X142" s="76"/>
      <c r="Y142" s="76"/>
      <c r="Z142" s="76"/>
      <c r="AA142" s="76"/>
    </row>
    <row r="143" customFormat="false" ht="14.4" hidden="false" customHeight="false" outlineLevel="0" collapsed="false">
      <c r="A143" s="170" t="str">
        <f aca="false">+Viewer!C197</f>
        <v>HD car allowance</v>
      </c>
      <c r="B143" s="168" t="n">
        <v>135</v>
      </c>
      <c r="C143" s="42" t="n">
        <f aca="false">+C142+1</f>
        <v>135</v>
      </c>
      <c r="D143" s="173" t="str">
        <f aca="false">+'Income Statement'!E138</f>
        <v>HD car allowance</v>
      </c>
      <c r="E143" s="168" t="n">
        <v>136</v>
      </c>
      <c r="F143" s="0" t="n">
        <f aca="false">+F142+1</f>
        <v>135</v>
      </c>
      <c r="G143" s="63" t="str">
        <f aca="false">+Budget!E138</f>
        <v>Handyman</v>
      </c>
      <c r="L143" s="42"/>
      <c r="M143" s="174"/>
      <c r="N143" s="174"/>
      <c r="O143" s="174"/>
      <c r="P143" s="174"/>
      <c r="Q143" s="174"/>
      <c r="R143" s="42"/>
      <c r="S143" s="42"/>
      <c r="T143" s="42"/>
      <c r="U143" s="42"/>
      <c r="V143" s="175"/>
      <c r="W143" s="76"/>
      <c r="X143" s="76"/>
      <c r="Y143" s="76"/>
      <c r="Z143" s="76"/>
      <c r="AA143" s="76"/>
    </row>
    <row r="144" customFormat="false" ht="14.4" hidden="false" customHeight="false" outlineLevel="0" collapsed="false">
      <c r="A144" s="170" t="str">
        <f aca="false">+Viewer!C198</f>
        <v>House Director Payroll</v>
      </c>
      <c r="B144" s="168" t="n">
        <v>136</v>
      </c>
      <c r="C144" s="42" t="n">
        <f aca="false">+C143+1</f>
        <v>136</v>
      </c>
      <c r="D144" s="173" t="str">
        <f aca="false">+'Income Statement'!E139</f>
        <v>House Director Payroll</v>
      </c>
      <c r="E144" s="168" t="n">
        <v>137</v>
      </c>
      <c r="F144" s="0" t="n">
        <f aca="false">+F143+1</f>
        <v>136</v>
      </c>
      <c r="G144" s="63" t="str">
        <f aca="false">+Budget!E139</f>
        <v>HD car allowance</v>
      </c>
      <c r="L144" s="42"/>
      <c r="M144" s="174"/>
      <c r="N144" s="174"/>
      <c r="O144" s="174"/>
      <c r="P144" s="174"/>
      <c r="Q144" s="174"/>
      <c r="R144" s="42"/>
      <c r="S144" s="42"/>
      <c r="T144" s="42"/>
      <c r="U144" s="42"/>
      <c r="V144" s="175"/>
      <c r="W144" s="76"/>
      <c r="X144" s="76"/>
      <c r="Y144" s="76"/>
      <c r="Z144" s="76"/>
      <c r="AA144" s="76"/>
    </row>
    <row r="145" customFormat="false" ht="14.4" hidden="false" customHeight="false" outlineLevel="0" collapsed="false">
      <c r="A145" s="170" t="str">
        <f aca="false">+Viewer!C199</f>
        <v>House Director Phone Allowance</v>
      </c>
      <c r="B145" s="168" t="n">
        <v>137</v>
      </c>
      <c r="C145" s="42" t="n">
        <f aca="false">+C144+1</f>
        <v>137</v>
      </c>
      <c r="D145" s="173" t="str">
        <f aca="false">+'Income Statement'!E140</f>
        <v>House Director Phone Allowance</v>
      </c>
      <c r="E145" s="168" t="n">
        <v>138</v>
      </c>
      <c r="F145" s="0" t="n">
        <f aca="false">+F144+1</f>
        <v>137</v>
      </c>
      <c r="G145" s="63" t="str">
        <f aca="false">+Budget!E140</f>
        <v>House Director Payroll</v>
      </c>
      <c r="L145" s="42"/>
      <c r="M145" s="174"/>
      <c r="N145" s="174"/>
      <c r="O145" s="174"/>
      <c r="P145" s="174"/>
      <c r="Q145" s="174"/>
      <c r="R145" s="42"/>
      <c r="S145" s="42"/>
      <c r="T145" s="42"/>
      <c r="U145" s="42"/>
      <c r="V145" s="175"/>
      <c r="W145" s="76"/>
      <c r="X145" s="76"/>
      <c r="Y145" s="76"/>
      <c r="Z145" s="76"/>
      <c r="AA145" s="76"/>
    </row>
    <row r="146" customFormat="false" ht="14.4" hidden="false" customHeight="false" outlineLevel="0" collapsed="false">
      <c r="A146" s="170" t="str">
        <f aca="false">+Viewer!C200</f>
        <v>Houseboys/Waiters</v>
      </c>
      <c r="B146" s="168" t="n">
        <v>138</v>
      </c>
      <c r="C146" s="42" t="n">
        <f aca="false">+C145+1</f>
        <v>138</v>
      </c>
      <c r="D146" s="173" t="str">
        <f aca="false">+'Income Statement'!E141</f>
        <v>Houseboys/Waiters</v>
      </c>
      <c r="E146" s="168" t="n">
        <v>139</v>
      </c>
      <c r="F146" s="0" t="n">
        <f aca="false">+F145+1</f>
        <v>138</v>
      </c>
      <c r="G146" s="63" t="str">
        <f aca="false">+Budget!E141</f>
        <v>House Director Phone Allowance</v>
      </c>
      <c r="L146" s="42"/>
      <c r="M146" s="174"/>
      <c r="N146" s="174"/>
      <c r="O146" s="174"/>
      <c r="P146" s="174"/>
      <c r="Q146" s="174"/>
      <c r="R146" s="42"/>
      <c r="S146" s="42"/>
      <c r="T146" s="42"/>
      <c r="U146" s="42"/>
      <c r="V146" s="175"/>
      <c r="W146" s="76"/>
      <c r="X146" s="76"/>
      <c r="Y146" s="76"/>
      <c r="Z146" s="76"/>
      <c r="AA146" s="76"/>
    </row>
    <row r="147" customFormat="false" ht="14.4" hidden="false" customHeight="false" outlineLevel="0" collapsed="false">
      <c r="A147" s="170" t="str">
        <f aca="false">+Viewer!C201</f>
        <v>Housekeeper</v>
      </c>
      <c r="B147" s="168" t="n">
        <v>139</v>
      </c>
      <c r="C147" s="42" t="n">
        <f aca="false">+C146+1</f>
        <v>139</v>
      </c>
      <c r="D147" s="173" t="str">
        <f aca="false">+'Income Statement'!E142</f>
        <v>Housekeeper</v>
      </c>
      <c r="E147" s="168" t="n">
        <v>140</v>
      </c>
      <c r="F147" s="0" t="n">
        <f aca="false">+F146+1</f>
        <v>139</v>
      </c>
      <c r="G147" s="63" t="str">
        <f aca="false">+Budget!E142</f>
        <v>Houseboys/Waiters</v>
      </c>
      <c r="L147" s="42"/>
      <c r="M147" s="174"/>
      <c r="N147" s="174"/>
      <c r="O147" s="174"/>
      <c r="P147" s="174"/>
      <c r="Q147" s="174"/>
      <c r="R147" s="42"/>
      <c r="S147" s="42"/>
      <c r="T147" s="42"/>
      <c r="U147" s="42"/>
      <c r="V147" s="175"/>
      <c r="W147" s="76"/>
      <c r="X147" s="76"/>
      <c r="Y147" s="76"/>
      <c r="Z147" s="76"/>
      <c r="AA147" s="76"/>
    </row>
    <row r="148" customFormat="false" ht="14.4" hidden="false" customHeight="false" outlineLevel="0" collapsed="false">
      <c r="A148" s="170" t="str">
        <f aca="false">+Viewer!C202</f>
        <v>Medicare</v>
      </c>
      <c r="B148" s="168" t="n">
        <v>140</v>
      </c>
      <c r="C148" s="42" t="n">
        <f aca="false">+C147+1</f>
        <v>140</v>
      </c>
      <c r="D148" s="173" t="str">
        <f aca="false">+'Income Statement'!E143</f>
        <v>Medicare</v>
      </c>
      <c r="E148" s="168" t="n">
        <v>141</v>
      </c>
      <c r="F148" s="0" t="n">
        <f aca="false">+F147+1</f>
        <v>140</v>
      </c>
      <c r="G148" s="63" t="str">
        <f aca="false">+Budget!E143</f>
        <v>Housekeeper</v>
      </c>
      <c r="L148" s="42"/>
      <c r="M148" s="174"/>
      <c r="N148" s="174"/>
      <c r="O148" s="174"/>
      <c r="P148" s="174"/>
      <c r="Q148" s="174"/>
      <c r="R148" s="42"/>
      <c r="S148" s="42"/>
      <c r="T148" s="42"/>
      <c r="U148" s="42"/>
      <c r="V148" s="175"/>
      <c r="W148" s="76"/>
      <c r="X148" s="76"/>
      <c r="Y148" s="76"/>
      <c r="Z148" s="76"/>
      <c r="AA148" s="76"/>
    </row>
    <row r="149" customFormat="false" ht="14.4" hidden="false" customHeight="false" outlineLevel="0" collapsed="false">
      <c r="A149" s="170" t="str">
        <f aca="false">+Viewer!C203</f>
        <v>Payroll Service Expense</v>
      </c>
      <c r="B149" s="168" t="n">
        <v>141</v>
      </c>
      <c r="C149" s="42" t="n">
        <f aca="false">+C148+1</f>
        <v>141</v>
      </c>
      <c r="D149" s="173" t="str">
        <f aca="false">+'Income Statement'!E144</f>
        <v>Payroll Service Expense</v>
      </c>
      <c r="E149" s="168" t="n">
        <v>142</v>
      </c>
      <c r="F149" s="0" t="n">
        <f aca="false">+F148+1</f>
        <v>141</v>
      </c>
      <c r="G149" s="63" t="str">
        <f aca="false">+Budget!E144</f>
        <v>Medicare</v>
      </c>
      <c r="L149" s="42"/>
      <c r="M149" s="174"/>
      <c r="N149" s="174"/>
      <c r="O149" s="174"/>
      <c r="P149" s="174"/>
      <c r="Q149" s="174"/>
      <c r="R149" s="42"/>
      <c r="S149" s="42"/>
      <c r="T149" s="42"/>
      <c r="U149" s="42"/>
      <c r="V149" s="175"/>
      <c r="W149" s="76"/>
      <c r="X149" s="76"/>
      <c r="Y149" s="76"/>
      <c r="Z149" s="76"/>
      <c r="AA149" s="76"/>
    </row>
    <row r="150" customFormat="false" ht="14.4" hidden="false" customHeight="false" outlineLevel="0" collapsed="false">
      <c r="A150" s="170" t="str">
        <f aca="false">+Viewer!C204</f>
        <v>Payroll Taxes</v>
      </c>
      <c r="B150" s="168" t="n">
        <v>142</v>
      </c>
      <c r="C150" s="42" t="n">
        <f aca="false">+C149+1</f>
        <v>142</v>
      </c>
      <c r="D150" s="173" t="str">
        <f aca="false">+'Income Statement'!E145</f>
        <v>Payroll Taxes</v>
      </c>
      <c r="E150" s="168" t="n">
        <v>143</v>
      </c>
      <c r="F150" s="0" t="n">
        <f aca="false">+F149+1</f>
        <v>142</v>
      </c>
      <c r="G150" s="63" t="str">
        <f aca="false">+Budget!E145</f>
        <v>Payroll Service Expense</v>
      </c>
      <c r="L150" s="42"/>
      <c r="M150" s="42"/>
      <c r="N150" s="42"/>
      <c r="O150" s="42"/>
      <c r="P150" s="42"/>
      <c r="Q150" s="42"/>
      <c r="R150" s="42"/>
      <c r="S150" s="42"/>
      <c r="T150" s="42"/>
      <c r="U150" s="42"/>
      <c r="V150" s="42"/>
    </row>
    <row r="151" customFormat="false" ht="14.4" hidden="false" customHeight="false" outlineLevel="0" collapsed="false">
      <c r="A151" s="170" t="str">
        <f aca="false">+Viewer!C205</f>
        <v>Payroll Taxes - Other</v>
      </c>
      <c r="B151" s="168" t="n">
        <v>143</v>
      </c>
      <c r="C151" s="42" t="n">
        <f aca="false">+C150+1</f>
        <v>143</v>
      </c>
      <c r="D151" s="173" t="str">
        <f aca="false">+'Income Statement'!E146</f>
        <v>Payroll Taxes - Other</v>
      </c>
      <c r="E151" s="168" t="n">
        <v>144</v>
      </c>
      <c r="F151" s="0" t="n">
        <f aca="false">+F150+1</f>
        <v>143</v>
      </c>
      <c r="G151" s="63" t="str">
        <f aca="false">+Budget!E146</f>
        <v>Payroll Taxes</v>
      </c>
      <c r="L151" s="42"/>
      <c r="M151" s="42"/>
      <c r="N151" s="42"/>
      <c r="O151" s="42"/>
      <c r="P151" s="42"/>
      <c r="Q151" s="42"/>
      <c r="R151" s="42"/>
      <c r="S151" s="42"/>
      <c r="T151" s="42"/>
      <c r="U151" s="42"/>
      <c r="V151" s="42"/>
    </row>
    <row r="152" customFormat="false" ht="14.4" hidden="false" customHeight="false" outlineLevel="0" collapsed="false">
      <c r="A152" s="170" t="str">
        <f aca="false">+Viewer!C206</f>
        <v>Retirement Contribution</v>
      </c>
      <c r="B152" s="168" t="n">
        <v>144</v>
      </c>
      <c r="C152" s="42" t="n">
        <f aca="false">+C151+1</f>
        <v>144</v>
      </c>
      <c r="D152" s="173" t="str">
        <f aca="false">+'Income Statement'!E147</f>
        <v>Retirement Contribution</v>
      </c>
      <c r="E152" s="168" t="n">
        <v>145</v>
      </c>
      <c r="F152" s="0" t="n">
        <f aca="false">+F151+1</f>
        <v>144</v>
      </c>
      <c r="G152" s="63" t="str">
        <f aca="false">+Budget!E147</f>
        <v>Payroll Taxes - Other</v>
      </c>
      <c r="L152" s="42"/>
      <c r="M152" s="42"/>
      <c r="N152" s="42"/>
      <c r="O152" s="42"/>
      <c r="P152" s="42"/>
      <c r="Q152" s="42"/>
      <c r="R152" s="42"/>
      <c r="S152" s="42"/>
      <c r="T152" s="42"/>
      <c r="U152" s="42"/>
      <c r="V152" s="42"/>
    </row>
    <row r="153" customFormat="false" ht="14.4" hidden="false" customHeight="false" outlineLevel="0" collapsed="false">
      <c r="A153" s="170" t="str">
        <f aca="false">+Viewer!C207</f>
        <v>Social Security</v>
      </c>
      <c r="B153" s="168" t="n">
        <v>145</v>
      </c>
      <c r="C153" s="42" t="n">
        <f aca="false">+C152+1</f>
        <v>145</v>
      </c>
      <c r="D153" s="173" t="str">
        <f aca="false">+'Income Statement'!E148</f>
        <v>Social Security</v>
      </c>
      <c r="E153" s="168" t="n">
        <v>146</v>
      </c>
      <c r="F153" s="0" t="n">
        <f aca="false">+F152+1</f>
        <v>145</v>
      </c>
      <c r="G153" s="63" t="str">
        <f aca="false">+Budget!E148</f>
        <v>Retirement Contribution</v>
      </c>
      <c r="L153" s="42"/>
      <c r="M153" s="42"/>
      <c r="N153" s="42"/>
      <c r="O153" s="42"/>
      <c r="P153" s="42"/>
      <c r="Q153" s="42"/>
      <c r="R153" s="42"/>
      <c r="S153" s="42"/>
      <c r="T153" s="42"/>
      <c r="U153" s="42"/>
      <c r="V153" s="42"/>
    </row>
    <row r="154" customFormat="false" ht="14.4" hidden="false" customHeight="false" outlineLevel="0" collapsed="false">
      <c r="A154" s="170" t="str">
        <f aca="false">+Viewer!C208</f>
        <v>SUTA</v>
      </c>
      <c r="B154" s="168" t="n">
        <v>146</v>
      </c>
      <c r="C154" s="42" t="n">
        <f aca="false">+C153+1</f>
        <v>146</v>
      </c>
      <c r="D154" s="173" t="str">
        <f aca="false">+'Income Statement'!E149</f>
        <v>SUTA</v>
      </c>
      <c r="E154" s="168" t="n">
        <v>147</v>
      </c>
      <c r="F154" s="0" t="n">
        <f aca="false">+F153+1</f>
        <v>146</v>
      </c>
      <c r="G154" s="63" t="str">
        <f aca="false">+Budget!E149</f>
        <v>Social Security</v>
      </c>
      <c r="L154" s="42"/>
      <c r="M154" s="42"/>
      <c r="N154" s="42"/>
      <c r="O154" s="42"/>
      <c r="P154" s="42"/>
      <c r="Q154" s="42"/>
      <c r="R154" s="42"/>
      <c r="S154" s="42"/>
      <c r="T154" s="42"/>
      <c r="U154" s="42"/>
      <c r="V154" s="42"/>
    </row>
    <row r="155" customFormat="false" ht="14.4" hidden="false" customHeight="false" outlineLevel="0" collapsed="false">
      <c r="A155" s="170" t="str">
        <f aca="false">+Viewer!C209</f>
        <v>Workers Comp Insurance</v>
      </c>
      <c r="B155" s="168" t="n">
        <v>147</v>
      </c>
      <c r="C155" s="42" t="n">
        <f aca="false">+C154+1</f>
        <v>147</v>
      </c>
      <c r="D155" s="173" t="str">
        <f aca="false">+'Income Statement'!E150</f>
        <v>Workers Comp Insurance-Payroll</v>
      </c>
      <c r="E155" s="168" t="n">
        <v>148</v>
      </c>
      <c r="F155" s="0" t="n">
        <f aca="false">+F154+1</f>
        <v>147</v>
      </c>
      <c r="G155" s="63" t="str">
        <f aca="false">+Budget!E150</f>
        <v>SUTA</v>
      </c>
      <c r="L155" s="42"/>
      <c r="M155" s="42"/>
      <c r="N155" s="42"/>
      <c r="O155" s="42"/>
      <c r="P155" s="42"/>
      <c r="Q155" s="42"/>
      <c r="R155" s="42"/>
      <c r="S155" s="42"/>
      <c r="T155" s="42"/>
      <c r="U155" s="42"/>
      <c r="V155" s="42"/>
    </row>
    <row r="156" customFormat="false" ht="14.4" hidden="false" customHeight="false" outlineLevel="0" collapsed="false">
      <c r="A156" s="170" t="str">
        <f aca="false">+Viewer!C210</f>
        <v>PAYROLL EXPENSE - Other</v>
      </c>
      <c r="B156" s="168" t="n">
        <v>148</v>
      </c>
      <c r="C156" s="42" t="n">
        <f aca="false">+C155+1</f>
        <v>148</v>
      </c>
      <c r="D156" s="173" t="str">
        <f aca="false">+'Income Statement'!E151</f>
        <v>PAYROLL EXPENSE - Other</v>
      </c>
      <c r="E156" s="168" t="n">
        <v>149</v>
      </c>
      <c r="F156" s="0" t="n">
        <f aca="false">+F155+1</f>
        <v>148</v>
      </c>
      <c r="G156" s="63" t="str">
        <f aca="false">+Budget!E151</f>
        <v>Workers Comp Insurance</v>
      </c>
      <c r="L156" s="42"/>
      <c r="M156" s="42"/>
      <c r="N156" s="42"/>
      <c r="O156" s="42"/>
      <c r="P156" s="42"/>
      <c r="Q156" s="42"/>
      <c r="R156" s="42"/>
      <c r="S156" s="42"/>
      <c r="T156" s="42"/>
      <c r="U156" s="42"/>
      <c r="V156" s="42"/>
    </row>
    <row r="157" customFormat="false" ht="14.4" hidden="false" customHeight="false" outlineLevel="0" collapsed="false">
      <c r="A157" s="170" t="n">
        <f aca="false">+Viewer!C211</f>
        <v>0</v>
      </c>
      <c r="B157" s="168" t="n">
        <v>149</v>
      </c>
      <c r="C157" s="42" t="n">
        <f aca="false">+C156+1</f>
        <v>149</v>
      </c>
      <c r="D157" s="173" t="n">
        <f aca="false">+'Income Statement'!E152</f>
        <v>0</v>
      </c>
      <c r="E157" s="168" t="n">
        <v>4</v>
      </c>
      <c r="F157" s="0" t="n">
        <f aca="false">+F156+1</f>
        <v>149</v>
      </c>
      <c r="G157" s="63" t="str">
        <f aca="false">+Budget!E152</f>
        <v>PAYROLL EXPENSE - Other</v>
      </c>
    </row>
    <row r="158" customFormat="false" ht="14.4" hidden="false" customHeight="false" outlineLevel="0" collapsed="false">
      <c r="A158" s="170" t="n">
        <f aca="false">+Viewer!C212</f>
        <v>0</v>
      </c>
      <c r="B158" s="168" t="n">
        <v>150</v>
      </c>
      <c r="C158" s="42" t="n">
        <f aca="false">+C157+1</f>
        <v>150</v>
      </c>
      <c r="D158" s="173" t="n">
        <f aca="false">+'Income Statement'!E153</f>
        <v>0</v>
      </c>
      <c r="E158" s="168" t="n">
        <v>4</v>
      </c>
      <c r="F158" s="0" t="n">
        <f aca="false">+F157+1</f>
        <v>150</v>
      </c>
      <c r="G158" s="63" t="n">
        <f aca="false">+Budget!E153</f>
        <v>0</v>
      </c>
    </row>
    <row r="159" customFormat="false" ht="14.4" hidden="false" customHeight="false" outlineLevel="0" collapsed="false">
      <c r="A159" s="170" t="n">
        <f aca="false">+Viewer!C213</f>
        <v>0</v>
      </c>
      <c r="B159" s="168" t="n">
        <v>151</v>
      </c>
      <c r="C159" s="42" t="n">
        <f aca="false">+C158+1</f>
        <v>151</v>
      </c>
      <c r="D159" s="173" t="n">
        <f aca="false">+'Income Statement'!E154</f>
        <v>0</v>
      </c>
      <c r="E159" s="168" t="n">
        <v>4</v>
      </c>
      <c r="F159" s="0" t="n">
        <f aca="false">+F158+1</f>
        <v>151</v>
      </c>
      <c r="G159" s="63" t="n">
        <f aca="false">+Budget!E154</f>
        <v>0</v>
      </c>
    </row>
    <row r="160" customFormat="false" ht="14.4" hidden="false" customHeight="false" outlineLevel="0" collapsed="false">
      <c r="A160" s="170" t="str">
        <f aca="false">+Viewer!C214</f>
        <v>Accounting/Billhighway fees/Mem</v>
      </c>
      <c r="B160" s="168" t="n">
        <v>152</v>
      </c>
      <c r="C160" s="42" t="n">
        <f aca="false">+C159+1</f>
        <v>152</v>
      </c>
      <c r="D160" s="173" t="str">
        <f aca="false">+'Income Statement'!E155</f>
        <v>Accounting/Billhighway fees/Mem</v>
      </c>
      <c r="E160" s="168" t="n">
        <v>153</v>
      </c>
      <c r="F160" s="0" t="n">
        <f aca="false">+F159+1</f>
        <v>152</v>
      </c>
      <c r="G160" s="63" t="n">
        <f aca="false">+Budget!E155</f>
        <v>0</v>
      </c>
    </row>
    <row r="161" customFormat="false" ht="14.4" hidden="false" customHeight="false" outlineLevel="0" collapsed="false">
      <c r="A161" s="170" t="str">
        <f aca="false">+Viewer!C215</f>
        <v>Administrative</v>
      </c>
      <c r="B161" s="168" t="n">
        <v>153</v>
      </c>
      <c r="C161" s="42" t="n">
        <f aca="false">+C160+1</f>
        <v>153</v>
      </c>
      <c r="D161" s="173" t="str">
        <f aca="false">+'Income Statement'!E156</f>
        <v>Administrative</v>
      </c>
      <c r="E161" s="168" t="n">
        <v>154</v>
      </c>
      <c r="F161" s="0" t="n">
        <f aca="false">+F160+1</f>
        <v>153</v>
      </c>
      <c r="G161" s="63" t="str">
        <f aca="false">+Budget!E156</f>
        <v>Accounting/Billhighway fees/Mem</v>
      </c>
    </row>
    <row r="162" customFormat="false" ht="14.4" hidden="false" customHeight="false" outlineLevel="0" collapsed="false">
      <c r="A162" s="170" t="str">
        <f aca="false">+Viewer!C216</f>
        <v>Bank Charges/Credit Card Fees</v>
      </c>
      <c r="B162" s="168" t="n">
        <v>154</v>
      </c>
      <c r="C162" s="42" t="n">
        <f aca="false">+C161+1</f>
        <v>154</v>
      </c>
      <c r="D162" s="173" t="str">
        <f aca="false">+'Income Statement'!E157</f>
        <v>Bank Charges/Credit Card Fees</v>
      </c>
      <c r="E162" s="168" t="n">
        <v>155</v>
      </c>
      <c r="F162" s="0" t="n">
        <f aca="false">+F161+1</f>
        <v>154</v>
      </c>
      <c r="G162" s="63" t="str">
        <f aca="false">+Budget!E157</f>
        <v>Administrative</v>
      </c>
    </row>
    <row r="163" customFormat="false" ht="14.4" hidden="false" customHeight="false" outlineLevel="0" collapsed="false">
      <c r="A163" s="170" t="str">
        <f aca="false">+Viewer!C217</f>
        <v>Legal Fees</v>
      </c>
      <c r="B163" s="168" t="n">
        <v>155</v>
      </c>
      <c r="C163" s="42" t="n">
        <f aca="false">+C162+1</f>
        <v>155</v>
      </c>
      <c r="D163" s="173" t="str">
        <f aca="false">+'Income Statement'!E158</f>
        <v>Legal Fees</v>
      </c>
      <c r="E163" s="168" t="n">
        <v>156</v>
      </c>
      <c r="F163" s="0" t="n">
        <f aca="false">+F162+1</f>
        <v>155</v>
      </c>
      <c r="G163" s="63" t="str">
        <f aca="false">+Budget!E158</f>
        <v>Bank Charges/Credit Card Fees</v>
      </c>
    </row>
    <row r="164" customFormat="false" ht="14.4" hidden="false" customHeight="false" outlineLevel="0" collapsed="false">
      <c r="A164" s="170" t="str">
        <f aca="false">+Viewer!C218</f>
        <v>Licenses and Permits</v>
      </c>
      <c r="B164" s="168" t="n">
        <v>156</v>
      </c>
      <c r="C164" s="42" t="n">
        <f aca="false">+C163+1</f>
        <v>156</v>
      </c>
      <c r="D164" s="173" t="str">
        <f aca="false">+'Income Statement'!E159</f>
        <v>Licenses and Permits</v>
      </c>
      <c r="E164" s="168" t="n">
        <v>157</v>
      </c>
      <c r="F164" s="0" t="n">
        <f aca="false">+F163+1</f>
        <v>156</v>
      </c>
      <c r="G164" s="63" t="str">
        <f aca="false">+Budget!E159</f>
        <v>Legal Fees</v>
      </c>
    </row>
    <row r="165" customFormat="false" ht="14.4" hidden="false" customHeight="false" outlineLevel="0" collapsed="false">
      <c r="A165" s="170" t="str">
        <f aca="false">+Viewer!C219</f>
        <v>Postage expense</v>
      </c>
      <c r="B165" s="168" t="n">
        <v>157</v>
      </c>
      <c r="C165" s="42" t="n">
        <f aca="false">+C164+1</f>
        <v>157</v>
      </c>
      <c r="D165" s="173" t="str">
        <f aca="false">+'Income Statement'!E160</f>
        <v>Postage expense</v>
      </c>
      <c r="E165" s="168" t="n">
        <v>158</v>
      </c>
      <c r="F165" s="0" t="n">
        <f aca="false">+F164+1</f>
        <v>157</v>
      </c>
      <c r="G165" s="63" t="str">
        <f aca="false">+Budget!E160</f>
        <v>Licenses and Permits</v>
      </c>
    </row>
    <row r="166" customFormat="false" ht="14.4" hidden="false" customHeight="false" outlineLevel="0" collapsed="false">
      <c r="A166" s="170" t="str">
        <f aca="false">+Viewer!C220</f>
        <v>Professional Fees</v>
      </c>
      <c r="B166" s="168" t="n">
        <v>158</v>
      </c>
      <c r="C166" s="42" t="n">
        <f aca="false">+C165+1</f>
        <v>158</v>
      </c>
      <c r="D166" s="173" t="str">
        <f aca="false">+'Income Statement'!E161</f>
        <v>Professional Fees</v>
      </c>
      <c r="E166" s="168" t="n">
        <v>159</v>
      </c>
      <c r="F166" s="0" t="n">
        <f aca="false">+F165+1</f>
        <v>158</v>
      </c>
      <c r="G166" s="63" t="str">
        <f aca="false">+Budget!E161</f>
        <v>Postage expense</v>
      </c>
    </row>
    <row r="167" customFormat="false" ht="14.4" hidden="false" customHeight="false" outlineLevel="0" collapsed="false">
      <c r="A167" s="170" t="str">
        <f aca="false">+Viewer!C221</f>
        <v>Publications and Printing</v>
      </c>
      <c r="B167" s="168" t="n">
        <v>159</v>
      </c>
      <c r="C167" s="42" t="n">
        <f aca="false">+C166+1</f>
        <v>159</v>
      </c>
      <c r="D167" s="173" t="str">
        <f aca="false">+'Income Statement'!E162</f>
        <v>Publications and Printing</v>
      </c>
      <c r="E167" s="168" t="n">
        <v>160</v>
      </c>
      <c r="F167" s="0" t="n">
        <f aca="false">+F166+1</f>
        <v>159</v>
      </c>
      <c r="G167" s="63" t="str">
        <f aca="false">+Budget!E162</f>
        <v>Professional Fees</v>
      </c>
    </row>
    <row r="168" customFormat="false" ht="14.4" hidden="false" customHeight="false" outlineLevel="0" collapsed="false">
      <c r="A168" s="170" t="str">
        <f aca="false">+Viewer!C222</f>
        <v>PROFESSIONAL AND ADMIN - Other</v>
      </c>
      <c r="B168" s="168" t="n">
        <v>160</v>
      </c>
      <c r="C168" s="42" t="n">
        <f aca="false">+C167+1</f>
        <v>160</v>
      </c>
      <c r="D168" s="173" t="str">
        <f aca="false">+'Income Statement'!E163</f>
        <v>PROFESSIONAL AND ADMIN - Other</v>
      </c>
      <c r="E168" s="168" t="n">
        <v>161</v>
      </c>
      <c r="F168" s="0" t="n">
        <f aca="false">+F167+1</f>
        <v>160</v>
      </c>
      <c r="G168" s="63" t="str">
        <f aca="false">+Budget!E163</f>
        <v>Publications and Printing</v>
      </c>
    </row>
    <row r="169" customFormat="false" ht="14.4" hidden="false" customHeight="false" outlineLevel="0" collapsed="false">
      <c r="A169" s="170" t="n">
        <f aca="false">+Viewer!C223</f>
        <v>0</v>
      </c>
      <c r="B169" s="168" t="n">
        <v>161</v>
      </c>
      <c r="C169" s="42" t="n">
        <f aca="false">+C168+1</f>
        <v>161</v>
      </c>
      <c r="D169" s="173" t="n">
        <f aca="false">+'Income Statement'!E164</f>
        <v>0</v>
      </c>
      <c r="E169" s="168" t="n">
        <v>4</v>
      </c>
      <c r="F169" s="0" t="n">
        <f aca="false">+F168+1</f>
        <v>161</v>
      </c>
      <c r="G169" s="63" t="str">
        <f aca="false">+Budget!E164</f>
        <v>PROFESSIONAL AND ADMIN - Other</v>
      </c>
    </row>
    <row r="170" customFormat="false" ht="14.4" hidden="false" customHeight="false" outlineLevel="0" collapsed="false">
      <c r="A170" s="170" t="n">
        <f aca="false">+Viewer!C224</f>
        <v>0</v>
      </c>
      <c r="B170" s="168" t="n">
        <v>162</v>
      </c>
      <c r="C170" s="42" t="n">
        <f aca="false">+C169+1</f>
        <v>162</v>
      </c>
      <c r="D170" s="173" t="n">
        <f aca="false">+'Income Statement'!E165</f>
        <v>0</v>
      </c>
      <c r="E170" s="168" t="n">
        <v>4</v>
      </c>
      <c r="F170" s="0" t="n">
        <f aca="false">+F169+1</f>
        <v>162</v>
      </c>
      <c r="G170" s="63" t="n">
        <f aca="false">+Budget!E165</f>
        <v>0</v>
      </c>
    </row>
    <row r="171" customFormat="false" ht="14.4" hidden="false" customHeight="false" outlineLevel="0" collapsed="false">
      <c r="A171" s="170" t="n">
        <f aca="false">+Viewer!C225</f>
        <v>0</v>
      </c>
      <c r="B171" s="168" t="n">
        <v>163</v>
      </c>
      <c r="C171" s="42" t="n">
        <f aca="false">+C170+1</f>
        <v>163</v>
      </c>
      <c r="D171" s="173" t="n">
        <f aca="false">+'Income Statement'!E166</f>
        <v>0</v>
      </c>
      <c r="E171" s="168" t="n">
        <v>4</v>
      </c>
      <c r="F171" s="0" t="n">
        <f aca="false">+F170+1</f>
        <v>163</v>
      </c>
      <c r="G171" s="63" t="n">
        <f aca="false">+Budget!E166</f>
        <v>0</v>
      </c>
    </row>
    <row r="172" customFormat="false" ht="14.4" hidden="false" customHeight="false" outlineLevel="0" collapsed="false">
      <c r="A172" s="170" t="str">
        <f aca="false">+Viewer!C226</f>
        <v>Rent</v>
      </c>
      <c r="B172" s="168" t="n">
        <v>164</v>
      </c>
      <c r="C172" s="42" t="n">
        <f aca="false">+C171+1</f>
        <v>164</v>
      </c>
      <c r="D172" s="173" t="str">
        <f aca="false">+'Income Statement'!E167</f>
        <v>Rent</v>
      </c>
      <c r="E172" s="168" t="n">
        <v>165</v>
      </c>
      <c r="F172" s="0" t="n">
        <f aca="false">+F171+1</f>
        <v>164</v>
      </c>
      <c r="G172" s="63" t="n">
        <f aca="false">+Budget!E167</f>
        <v>0</v>
      </c>
    </row>
    <row r="173" customFormat="false" ht="14.4" hidden="false" customHeight="false" outlineLevel="0" collapsed="false">
      <c r="A173" s="170" t="str">
        <f aca="false">+Viewer!C227</f>
        <v>Storage Unit</v>
      </c>
      <c r="B173" s="168" t="n">
        <v>165</v>
      </c>
      <c r="C173" s="42" t="n">
        <f aca="false">+C172+1</f>
        <v>165</v>
      </c>
      <c r="D173" s="173" t="str">
        <f aca="false">+'Income Statement'!E168</f>
        <v>Storage Unit</v>
      </c>
      <c r="E173" s="168" t="n">
        <v>166</v>
      </c>
      <c r="F173" s="0" t="n">
        <f aca="false">+F172+1</f>
        <v>165</v>
      </c>
      <c r="G173" s="63" t="str">
        <f aca="false">+Budget!E168</f>
        <v>Rent</v>
      </c>
    </row>
    <row r="174" customFormat="false" ht="14.4" hidden="false" customHeight="false" outlineLevel="0" collapsed="false">
      <c r="A174" s="170" t="str">
        <f aca="false">+Viewer!C228</f>
        <v>RENT. - Other</v>
      </c>
      <c r="B174" s="168" t="n">
        <v>166</v>
      </c>
      <c r="C174" s="42" t="n">
        <f aca="false">+C173+1</f>
        <v>166</v>
      </c>
      <c r="D174" s="173" t="str">
        <f aca="false">+'Income Statement'!E169</f>
        <v>RENT. - Other</v>
      </c>
      <c r="E174" s="168" t="n">
        <v>167</v>
      </c>
      <c r="F174" s="0" t="n">
        <f aca="false">+F173+1</f>
        <v>166</v>
      </c>
      <c r="G174" s="63" t="str">
        <f aca="false">+Budget!E169</f>
        <v>Storage Unit</v>
      </c>
    </row>
    <row r="175" customFormat="false" ht="14.4" hidden="false" customHeight="false" outlineLevel="0" collapsed="false">
      <c r="A175" s="170" t="n">
        <f aca="false">+Viewer!C229</f>
        <v>0</v>
      </c>
      <c r="B175" s="168" t="n">
        <v>167</v>
      </c>
      <c r="C175" s="42" t="n">
        <f aca="false">+C174+1</f>
        <v>167</v>
      </c>
      <c r="D175" s="173" t="n">
        <f aca="false">+'Income Statement'!E170</f>
        <v>0</v>
      </c>
      <c r="E175" s="168" t="n">
        <v>4</v>
      </c>
      <c r="F175" s="0" t="n">
        <f aca="false">+F174+1</f>
        <v>167</v>
      </c>
      <c r="G175" s="63" t="str">
        <f aca="false">+Budget!E170</f>
        <v>RENT. - Other</v>
      </c>
    </row>
    <row r="176" customFormat="false" ht="14.4" hidden="false" customHeight="false" outlineLevel="0" collapsed="false">
      <c r="A176" s="170" t="n">
        <f aca="false">+Viewer!C230</f>
        <v>0</v>
      </c>
      <c r="B176" s="168" t="n">
        <v>168</v>
      </c>
      <c r="C176" s="42" t="n">
        <f aca="false">+C175+1</f>
        <v>168</v>
      </c>
      <c r="D176" s="173" t="n">
        <f aca="false">+'Income Statement'!E171</f>
        <v>0</v>
      </c>
      <c r="E176" s="168" t="n">
        <v>4</v>
      </c>
      <c r="F176" s="0" t="n">
        <f aca="false">+F175+1</f>
        <v>168</v>
      </c>
      <c r="G176" s="63" t="n">
        <f aca="false">+Budget!E171</f>
        <v>0</v>
      </c>
    </row>
    <row r="177" customFormat="false" ht="14.4" hidden="false" customHeight="false" outlineLevel="0" collapsed="false">
      <c r="A177" s="170" t="str">
        <f aca="false">+Viewer!C231</f>
        <v>Cleaning</v>
      </c>
      <c r="B177" s="168" t="n">
        <v>169</v>
      </c>
      <c r="C177" s="42" t="n">
        <f aca="false">+C176+1</f>
        <v>169</v>
      </c>
      <c r="D177" s="173" t="str">
        <f aca="false">+'Income Statement'!E172</f>
        <v>Cleaning Supplies - House</v>
      </c>
      <c r="E177" s="168" t="n">
        <v>170</v>
      </c>
      <c r="F177" s="0" t="n">
        <f aca="false">+F176+1</f>
        <v>169</v>
      </c>
      <c r="G177" s="63" t="n">
        <f aca="false">+Budget!E172</f>
        <v>0</v>
      </c>
    </row>
    <row r="178" customFormat="false" ht="14.4" hidden="false" customHeight="false" outlineLevel="0" collapsed="false">
      <c r="A178" s="170" t="str">
        <f aca="false">+Viewer!C232</f>
        <v>Kitchen</v>
      </c>
      <c r="B178" s="168" t="n">
        <v>170</v>
      </c>
      <c r="C178" s="42" t="n">
        <f aca="false">+C177+1</f>
        <v>170</v>
      </c>
      <c r="D178" s="173" t="str">
        <f aca="false">+'Income Statement'!E173</f>
        <v>Kitchen Supplies</v>
      </c>
      <c r="E178" s="168" t="n">
        <v>171</v>
      </c>
      <c r="F178" s="0" t="n">
        <f aca="false">+F177+1</f>
        <v>170</v>
      </c>
      <c r="G178" s="63" t="str">
        <f aca="false">+Budget!E173</f>
        <v>Cleaning</v>
      </c>
    </row>
    <row r="179" customFormat="false" ht="14.4" hidden="false" customHeight="false" outlineLevel="0" collapsed="false">
      <c r="A179" s="170" t="str">
        <f aca="false">+Viewer!C233</f>
        <v>Supplies</v>
      </c>
      <c r="B179" s="168" t="n">
        <v>171</v>
      </c>
      <c r="C179" s="42" t="n">
        <f aca="false">+C178+1</f>
        <v>171</v>
      </c>
      <c r="D179" s="173" t="str">
        <f aca="false">+'Income Statement'!E174</f>
        <v>Supplies</v>
      </c>
      <c r="E179" s="168" t="n">
        <v>172</v>
      </c>
      <c r="F179" s="0" t="n">
        <f aca="false">+F178+1</f>
        <v>171</v>
      </c>
      <c r="G179" s="63" t="str">
        <f aca="false">+Budget!E174</f>
        <v>Kitchen</v>
      </c>
    </row>
    <row r="180" customFormat="false" ht="14.4" hidden="false" customHeight="false" outlineLevel="0" collapsed="false">
      <c r="A180" s="170" t="str">
        <f aca="false">+Viewer!C234</f>
        <v>SUPPLIES. - Other</v>
      </c>
      <c r="B180" s="168" t="n">
        <v>172</v>
      </c>
      <c r="C180" s="42" t="n">
        <f aca="false">+C179+1</f>
        <v>172</v>
      </c>
      <c r="D180" s="173" t="str">
        <f aca="false">+'Income Statement'!E175</f>
        <v>SUPPLIES. - Other</v>
      </c>
      <c r="E180" s="168" t="n">
        <v>173</v>
      </c>
      <c r="F180" s="0" t="n">
        <f aca="false">+F179+1</f>
        <v>172</v>
      </c>
      <c r="G180" s="63" t="str">
        <f aca="false">+Budget!E175</f>
        <v>Supplies</v>
      </c>
    </row>
    <row r="181" customFormat="false" ht="14.4" hidden="false" customHeight="false" outlineLevel="0" collapsed="false">
      <c r="A181" s="170" t="n">
        <f aca="false">+Viewer!C235</f>
        <v>0</v>
      </c>
      <c r="B181" s="168" t="n">
        <v>173</v>
      </c>
      <c r="C181" s="42" t="n">
        <f aca="false">+C180+1</f>
        <v>173</v>
      </c>
      <c r="D181" s="173" t="n">
        <f aca="false">+'Income Statement'!E176</f>
        <v>0</v>
      </c>
      <c r="E181" s="168" t="n">
        <v>4</v>
      </c>
      <c r="F181" s="0" t="n">
        <f aca="false">+F180+1</f>
        <v>173</v>
      </c>
      <c r="G181" s="63" t="str">
        <f aca="false">+Budget!E176</f>
        <v>SUPPLIES. - Other</v>
      </c>
    </row>
    <row r="182" customFormat="false" ht="14.4" hidden="false" customHeight="false" outlineLevel="0" collapsed="false">
      <c r="A182" s="170" t="n">
        <f aca="false">+Viewer!C236</f>
        <v>0</v>
      </c>
      <c r="B182" s="168" t="n">
        <v>174</v>
      </c>
      <c r="C182" s="42" t="n">
        <f aca="false">+C181+1</f>
        <v>174</v>
      </c>
      <c r="D182" s="173" t="n">
        <f aca="false">+'Income Statement'!E177</f>
        <v>0</v>
      </c>
      <c r="E182" s="168" t="n">
        <v>4</v>
      </c>
      <c r="F182" s="0" t="n">
        <f aca="false">+F181+1</f>
        <v>174</v>
      </c>
      <c r="G182" s="63" t="n">
        <f aca="false">+Budget!E177</f>
        <v>0</v>
      </c>
    </row>
    <row r="183" customFormat="false" ht="14.4" hidden="false" customHeight="false" outlineLevel="0" collapsed="false">
      <c r="A183" s="170" t="str">
        <f aca="false">+Viewer!C237</f>
        <v>Travel</v>
      </c>
      <c r="B183" s="168" t="n">
        <v>175</v>
      </c>
      <c r="C183" s="42" t="n">
        <f aca="false">+C182+1</f>
        <v>175</v>
      </c>
      <c r="D183" s="173" t="str">
        <f aca="false">+'Income Statement'!E178</f>
        <v>Travel</v>
      </c>
      <c r="E183" s="168" t="n">
        <v>176</v>
      </c>
      <c r="F183" s="0" t="n">
        <f aca="false">+F182+1</f>
        <v>175</v>
      </c>
      <c r="G183" s="63" t="n">
        <f aca="false">+Budget!E178</f>
        <v>0</v>
      </c>
    </row>
    <row r="184" customFormat="false" ht="14.4" hidden="false" customHeight="false" outlineLevel="0" collapsed="false">
      <c r="A184" s="170" t="str">
        <f aca="false">+Viewer!C238</f>
        <v>TRAVEL. - Other</v>
      </c>
      <c r="B184" s="168" t="n">
        <v>176</v>
      </c>
      <c r="C184" s="42" t="n">
        <f aca="false">+C183+1</f>
        <v>176</v>
      </c>
      <c r="D184" s="173" t="str">
        <f aca="false">+'Income Statement'!E179</f>
        <v>TRAVEL. - Other</v>
      </c>
      <c r="E184" s="168" t="n">
        <v>177</v>
      </c>
      <c r="F184" s="0" t="n">
        <f aca="false">+F183+1</f>
        <v>176</v>
      </c>
      <c r="G184" s="63" t="str">
        <f aca="false">+Budget!E179</f>
        <v>Travel</v>
      </c>
    </row>
    <row r="185" customFormat="false" ht="14.4" hidden="false" customHeight="false" outlineLevel="0" collapsed="false">
      <c r="A185" s="170" t="n">
        <f aca="false">+Viewer!C239</f>
        <v>0</v>
      </c>
      <c r="B185" s="168" t="n">
        <v>177</v>
      </c>
      <c r="C185" s="42" t="n">
        <f aca="false">+C184+1</f>
        <v>177</v>
      </c>
      <c r="D185" s="173" t="n">
        <f aca="false">+'Income Statement'!E180</f>
        <v>0</v>
      </c>
      <c r="E185" s="168" t="n">
        <v>4</v>
      </c>
      <c r="F185" s="0" t="n">
        <f aca="false">+F184+1</f>
        <v>177</v>
      </c>
      <c r="G185" s="63" t="str">
        <f aca="false">+Budget!E180</f>
        <v>TRAVEL. - Other</v>
      </c>
    </row>
    <row r="186" customFormat="false" ht="14.4" hidden="false" customHeight="false" outlineLevel="0" collapsed="false">
      <c r="A186" s="170" t="n">
        <f aca="false">+Viewer!C240</f>
        <v>0</v>
      </c>
      <c r="B186" s="168" t="n">
        <v>178</v>
      </c>
      <c r="C186" s="42" t="n">
        <f aca="false">+C185+1</f>
        <v>178</v>
      </c>
      <c r="D186" s="173" t="n">
        <f aca="false">+'Income Statement'!E181</f>
        <v>0</v>
      </c>
      <c r="E186" s="168" t="n">
        <v>4</v>
      </c>
      <c r="F186" s="0" t="n">
        <f aca="false">+F185+1</f>
        <v>178</v>
      </c>
      <c r="G186" s="63" t="n">
        <f aca="false">+Budget!E181</f>
        <v>0</v>
      </c>
    </row>
    <row r="187" customFormat="false" ht="14.4" hidden="false" customHeight="false" outlineLevel="0" collapsed="false">
      <c r="A187" s="170" t="str">
        <f aca="false">+Viewer!C241</f>
        <v>Alarm System-Monthly Monitoring</v>
      </c>
      <c r="B187" s="168" t="n">
        <v>179</v>
      </c>
      <c r="C187" s="42" t="n">
        <f aca="false">+C186+1</f>
        <v>179</v>
      </c>
      <c r="D187" s="173" t="str">
        <f aca="false">+'Income Statement'!E182</f>
        <v>Alarm System-Monthly Monitoring</v>
      </c>
      <c r="E187" s="168" t="n">
        <v>180</v>
      </c>
      <c r="F187" s="0" t="n">
        <f aca="false">+F186+1</f>
        <v>179</v>
      </c>
      <c r="G187" s="63" t="n">
        <f aca="false">+Budget!E182</f>
        <v>0</v>
      </c>
    </row>
    <row r="188" customFormat="false" ht="14.4" hidden="false" customHeight="false" outlineLevel="0" collapsed="false">
      <c r="A188" s="170" t="str">
        <f aca="false">+Viewer!C242</f>
        <v>Cable</v>
      </c>
      <c r="B188" s="168" t="n">
        <v>180</v>
      </c>
      <c r="C188" s="42" t="n">
        <f aca="false">+C187+1</f>
        <v>180</v>
      </c>
      <c r="D188" s="173" t="str">
        <f aca="false">+'Income Statement'!E183</f>
        <v>Cable</v>
      </c>
      <c r="E188" s="168" t="n">
        <v>181</v>
      </c>
      <c r="F188" s="0" t="n">
        <f aca="false">+F187+1</f>
        <v>180</v>
      </c>
      <c r="G188" s="63" t="str">
        <f aca="false">+Budget!E183</f>
        <v>Alarm System-Monthly Monitoring</v>
      </c>
    </row>
    <row r="189" customFormat="false" ht="14.4" hidden="false" customHeight="false" outlineLevel="0" collapsed="false">
      <c r="A189" s="170" t="str">
        <f aca="false">+Viewer!C243</f>
        <v>Circuit and Alarm</v>
      </c>
      <c r="B189" s="168" t="n">
        <v>181</v>
      </c>
      <c r="C189" s="42" t="n">
        <f aca="false">+C188+1</f>
        <v>181</v>
      </c>
      <c r="D189" s="173" t="str">
        <f aca="false">+'Income Statement'!E184</f>
        <v>Circuit and Alarm</v>
      </c>
      <c r="E189" s="168" t="n">
        <v>182</v>
      </c>
      <c r="F189" s="0" t="n">
        <f aca="false">+F188+1</f>
        <v>181</v>
      </c>
      <c r="G189" s="63" t="str">
        <f aca="false">+Budget!E184</f>
        <v>Cable</v>
      </c>
    </row>
    <row r="190" customFormat="false" ht="14.4" hidden="false" customHeight="false" outlineLevel="0" collapsed="false">
      <c r="A190" s="170" t="str">
        <f aca="false">+Viewer!C244</f>
        <v>Electricity</v>
      </c>
      <c r="B190" s="168" t="n">
        <v>182</v>
      </c>
      <c r="C190" s="42" t="n">
        <f aca="false">+C189+1</f>
        <v>182</v>
      </c>
      <c r="D190" s="173" t="str">
        <f aca="false">+'Income Statement'!E185</f>
        <v>Electricity</v>
      </c>
      <c r="E190" s="168" t="n">
        <v>183</v>
      </c>
      <c r="F190" s="0" t="n">
        <f aca="false">+F189+1</f>
        <v>182</v>
      </c>
      <c r="G190" s="63" t="str">
        <f aca="false">+Budget!E185</f>
        <v>Circuit and Alarm</v>
      </c>
    </row>
    <row r="191" customFormat="false" ht="14.4" hidden="false" customHeight="false" outlineLevel="0" collapsed="false">
      <c r="A191" s="170" t="str">
        <f aca="false">+Viewer!C245</f>
        <v>Fax Line</v>
      </c>
      <c r="B191" s="168" t="n">
        <v>183</v>
      </c>
      <c r="C191" s="42" t="n">
        <f aca="false">+C190+1</f>
        <v>183</v>
      </c>
      <c r="D191" s="173" t="str">
        <f aca="false">+'Income Statement'!E186</f>
        <v>Fax Line</v>
      </c>
      <c r="E191" s="168" t="n">
        <v>184</v>
      </c>
      <c r="F191" s="0" t="n">
        <f aca="false">+F190+1</f>
        <v>183</v>
      </c>
      <c r="G191" s="63" t="str">
        <f aca="false">+Budget!E186</f>
        <v>Electricity</v>
      </c>
    </row>
    <row r="192" customFormat="false" ht="14.4" hidden="false" customHeight="false" outlineLevel="0" collapsed="false">
      <c r="A192" s="170" t="str">
        <f aca="false">+Viewer!C246</f>
        <v>Gas</v>
      </c>
      <c r="B192" s="168" t="n">
        <v>184</v>
      </c>
      <c r="C192" s="42" t="n">
        <f aca="false">+C191+1</f>
        <v>184</v>
      </c>
      <c r="D192" s="173" t="str">
        <f aca="false">+'Income Statement'!E187</f>
        <v>Gas</v>
      </c>
      <c r="E192" s="168" t="n">
        <v>185</v>
      </c>
      <c r="F192" s="0" t="n">
        <f aca="false">+F191+1</f>
        <v>184</v>
      </c>
      <c r="G192" s="63" t="str">
        <f aca="false">+Budget!E187</f>
        <v>Fax Line</v>
      </c>
    </row>
    <row r="193" customFormat="false" ht="14.4" hidden="false" customHeight="false" outlineLevel="0" collapsed="false">
      <c r="A193" s="170" t="str">
        <f aca="false">+Viewer!C247</f>
        <v>House Director Phone</v>
      </c>
      <c r="B193" s="168" t="n">
        <v>185</v>
      </c>
      <c r="C193" s="42" t="n">
        <f aca="false">+C192+1</f>
        <v>185</v>
      </c>
      <c r="D193" s="173" t="str">
        <f aca="false">+'Income Statement'!E188</f>
        <v>House Director Phone-DO NOT USE</v>
      </c>
      <c r="E193" s="168" t="n">
        <v>186</v>
      </c>
      <c r="F193" s="0" t="n">
        <f aca="false">+F192+1</f>
        <v>185</v>
      </c>
      <c r="G193" s="63" t="str">
        <f aca="false">+Budget!E188</f>
        <v>Gas</v>
      </c>
    </row>
    <row r="194" customFormat="false" ht="14.4" hidden="false" customHeight="false" outlineLevel="0" collapsed="false">
      <c r="A194" s="170" t="str">
        <f aca="false">+Viewer!C248</f>
        <v>House Phone</v>
      </c>
      <c r="B194" s="168" t="n">
        <v>186</v>
      </c>
      <c r="C194" s="42" t="n">
        <f aca="false">+C193+1</f>
        <v>186</v>
      </c>
      <c r="D194" s="173" t="str">
        <f aca="false">+'Income Statement'!E189</f>
        <v>House Phone</v>
      </c>
      <c r="E194" s="168" t="n">
        <v>187</v>
      </c>
      <c r="F194" s="0" t="n">
        <f aca="false">+F193+1</f>
        <v>186</v>
      </c>
      <c r="G194" s="63" t="str">
        <f aca="false">+Budget!E189</f>
        <v>House Director Phone</v>
      </c>
    </row>
    <row r="195" customFormat="false" ht="14.4" hidden="false" customHeight="false" outlineLevel="0" collapsed="false">
      <c r="A195" s="170" t="str">
        <f aca="false">+Viewer!C249</f>
        <v>Internet</v>
      </c>
      <c r="B195" s="168" t="n">
        <v>187</v>
      </c>
      <c r="C195" s="42" t="n">
        <f aca="false">+C194+1</f>
        <v>187</v>
      </c>
      <c r="D195" s="173" t="str">
        <f aca="false">+'Income Statement'!E190</f>
        <v>Internet</v>
      </c>
      <c r="E195" s="168" t="n">
        <v>188</v>
      </c>
      <c r="F195" s="0" t="n">
        <f aca="false">+F194+1</f>
        <v>187</v>
      </c>
      <c r="G195" s="63" t="str">
        <f aca="false">+Budget!E190</f>
        <v>House Phone</v>
      </c>
    </row>
    <row r="196" customFormat="false" ht="14.4" hidden="false" customHeight="false" outlineLevel="0" collapsed="false">
      <c r="A196" s="170" t="str">
        <f aca="false">+Viewer!C250</f>
        <v>Kitchen Telephone</v>
      </c>
      <c r="B196" s="168" t="n">
        <v>188</v>
      </c>
      <c r="C196" s="42" t="n">
        <f aca="false">+C195+1</f>
        <v>188</v>
      </c>
      <c r="D196" s="173" t="str">
        <f aca="false">+'Income Statement'!E191</f>
        <v>Kitchen Telephone</v>
      </c>
      <c r="E196" s="168" t="n">
        <v>189</v>
      </c>
      <c r="F196" s="0" t="n">
        <f aca="false">+F195+1</f>
        <v>188</v>
      </c>
      <c r="G196" s="63" t="str">
        <f aca="false">+Budget!E191</f>
        <v>Internet</v>
      </c>
    </row>
    <row r="197" customFormat="false" ht="14.4" hidden="false" customHeight="false" outlineLevel="0" collapsed="false">
      <c r="A197" s="170" t="str">
        <f aca="false">+Viewer!C251</f>
        <v>Phone and Fax</v>
      </c>
      <c r="B197" s="168" t="n">
        <v>189</v>
      </c>
      <c r="C197" s="42" t="n">
        <f aca="false">+C196+1</f>
        <v>189</v>
      </c>
      <c r="D197" s="173" t="str">
        <f aca="false">+'Income Statement'!E192</f>
        <v>Phone and Fax</v>
      </c>
      <c r="E197" s="168" t="n">
        <v>190</v>
      </c>
      <c r="F197" s="0" t="n">
        <f aca="false">+F196+1</f>
        <v>189</v>
      </c>
      <c r="G197" s="63" t="str">
        <f aca="false">+Budget!E192</f>
        <v>Kitchen Telephone</v>
      </c>
    </row>
    <row r="198" customFormat="false" ht="14.4" hidden="false" customHeight="false" outlineLevel="0" collapsed="false">
      <c r="A198" s="170" t="str">
        <f aca="false">+Viewer!C252</f>
        <v>Postage Expense - DO NOT USE</v>
      </c>
      <c r="B198" s="168" t="n">
        <v>190</v>
      </c>
      <c r="C198" s="42" t="n">
        <f aca="false">+C197+1</f>
        <v>190</v>
      </c>
      <c r="D198" s="173" t="str">
        <f aca="false">+'Income Statement'!E193</f>
        <v>Postage Expense - DO NOT USE</v>
      </c>
      <c r="E198" s="168" t="n">
        <v>191</v>
      </c>
      <c r="F198" s="0" t="n">
        <f aca="false">+F197+1</f>
        <v>190</v>
      </c>
      <c r="G198" s="63" t="str">
        <f aca="false">+Budget!E193</f>
        <v>Phone and Fax</v>
      </c>
    </row>
    <row r="199" customFormat="false" ht="14.4" hidden="false" customHeight="false" outlineLevel="0" collapsed="false">
      <c r="A199" s="170" t="str">
        <f aca="false">+Viewer!C253</f>
        <v>Recycling</v>
      </c>
      <c r="B199" s="168" t="n">
        <v>191</v>
      </c>
      <c r="C199" s="42" t="n">
        <f aca="false">+C198+1</f>
        <v>191</v>
      </c>
      <c r="D199" s="173" t="str">
        <f aca="false">+'Income Statement'!E194</f>
        <v>Recycling</v>
      </c>
      <c r="E199" s="168" t="n">
        <v>192</v>
      </c>
      <c r="F199" s="0" t="n">
        <f aca="false">+F198+1</f>
        <v>191</v>
      </c>
      <c r="G199" s="63" t="str">
        <f aca="false">+Budget!E194</f>
        <v>Postage Expense - DO NOT USE</v>
      </c>
    </row>
    <row r="200" customFormat="false" ht="14.4" hidden="false" customHeight="false" outlineLevel="0" collapsed="false">
      <c r="A200" s="170" t="str">
        <f aca="false">+Viewer!C254</f>
        <v>Room Phones</v>
      </c>
      <c r="B200" s="168" t="n">
        <v>192</v>
      </c>
      <c r="C200" s="42" t="n">
        <f aca="false">+C199+1</f>
        <v>192</v>
      </c>
      <c r="D200" s="173" t="str">
        <f aca="false">+'Income Statement'!E195</f>
        <v>Room Phones</v>
      </c>
      <c r="E200" s="168" t="n">
        <v>193</v>
      </c>
      <c r="F200" s="0" t="n">
        <f aca="false">+F199+1</f>
        <v>192</v>
      </c>
      <c r="G200" s="63" t="str">
        <f aca="false">+Budget!E195</f>
        <v>Recycling</v>
      </c>
    </row>
    <row r="201" customFormat="false" ht="14.4" hidden="false" customHeight="false" outlineLevel="0" collapsed="false">
      <c r="A201" s="170" t="str">
        <f aca="false">+Viewer!C255</f>
        <v>Security</v>
      </c>
      <c r="B201" s="168" t="n">
        <v>193</v>
      </c>
      <c r="C201" s="42" t="n">
        <f aca="false">+C200+1</f>
        <v>193</v>
      </c>
      <c r="D201" s="173" t="str">
        <f aca="false">+'Income Statement'!E196</f>
        <v>Security</v>
      </c>
      <c r="E201" s="168" t="n">
        <v>194</v>
      </c>
      <c r="F201" s="0" t="n">
        <f aca="false">+F200+1</f>
        <v>193</v>
      </c>
      <c r="G201" s="63" t="str">
        <f aca="false">+Budget!E196</f>
        <v>Room Phones</v>
      </c>
    </row>
    <row r="202" customFormat="false" ht="14.4" hidden="false" customHeight="false" outlineLevel="0" collapsed="false">
      <c r="A202" s="170" t="str">
        <f aca="false">+Viewer!C256</f>
        <v>Telephone</v>
      </c>
      <c r="B202" s="168" t="n">
        <v>194</v>
      </c>
      <c r="C202" s="42" t="n">
        <f aca="false">+C201+1</f>
        <v>194</v>
      </c>
      <c r="D202" s="173" t="str">
        <f aca="false">+'Income Statement'!E197</f>
        <v>Telephone</v>
      </c>
      <c r="E202" s="168" t="n">
        <v>195</v>
      </c>
      <c r="F202" s="0" t="n">
        <f aca="false">+F201+1</f>
        <v>194</v>
      </c>
      <c r="G202" s="63" t="str">
        <f aca="false">+Budget!E197</f>
        <v>Security</v>
      </c>
    </row>
    <row r="203" customFormat="false" ht="14.4" hidden="false" customHeight="false" outlineLevel="0" collapsed="false">
      <c r="A203" s="170" t="str">
        <f aca="false">+Viewer!C257</f>
        <v>Trash removal</v>
      </c>
      <c r="B203" s="168" t="n">
        <v>195</v>
      </c>
      <c r="C203" s="42" t="n">
        <f aca="false">+C202+1</f>
        <v>195</v>
      </c>
      <c r="D203" s="173" t="str">
        <f aca="false">+'Income Statement'!E198</f>
        <v>Trash removal</v>
      </c>
      <c r="E203" s="168" t="n">
        <v>196</v>
      </c>
      <c r="F203" s="0" t="n">
        <f aca="false">+F202+1</f>
        <v>195</v>
      </c>
      <c r="G203" s="63" t="str">
        <f aca="false">+Budget!E198</f>
        <v>Telephone</v>
      </c>
    </row>
    <row r="204" customFormat="false" ht="14.4" hidden="false" customHeight="false" outlineLevel="0" collapsed="false">
      <c r="A204" s="170" t="str">
        <f aca="false">+Viewer!C258</f>
        <v>Utilities</v>
      </c>
      <c r="B204" s="168" t="n">
        <v>196</v>
      </c>
      <c r="C204" s="42" t="n">
        <f aca="false">+C203+1</f>
        <v>196</v>
      </c>
      <c r="D204" s="173" t="str">
        <f aca="false">+'Income Statement'!E199</f>
        <v>Utilities - DO NOT USE</v>
      </c>
      <c r="E204" s="168" t="n">
        <v>197</v>
      </c>
      <c r="F204" s="0" t="n">
        <f aca="false">+F203+1</f>
        <v>196</v>
      </c>
      <c r="G204" s="63" t="str">
        <f aca="false">+Budget!E199</f>
        <v>Trash removal</v>
      </c>
    </row>
    <row r="205" customFormat="false" ht="14.4" hidden="false" customHeight="false" outlineLevel="0" collapsed="false">
      <c r="A205" s="170" t="str">
        <f aca="false">+Viewer!C259</f>
        <v>Water and sewer</v>
      </c>
      <c r="B205" s="168" t="n">
        <v>197</v>
      </c>
      <c r="C205" s="42" t="n">
        <f aca="false">+C204+1</f>
        <v>197</v>
      </c>
      <c r="D205" s="173" t="str">
        <f aca="false">+'Income Statement'!E200</f>
        <v>Water and sewer</v>
      </c>
      <c r="E205" s="168" t="n">
        <v>198</v>
      </c>
      <c r="F205" s="0" t="n">
        <f aca="false">+F204+1</f>
        <v>197</v>
      </c>
      <c r="G205" s="63" t="str">
        <f aca="false">+Budget!E200</f>
        <v>Utilities</v>
      </c>
    </row>
    <row r="206" customFormat="false" ht="14.4" hidden="false" customHeight="false" outlineLevel="0" collapsed="false">
      <c r="A206" s="170" t="str">
        <f aca="false">+Viewer!C260</f>
        <v>UTILITIES. - Other</v>
      </c>
      <c r="B206" s="168" t="n">
        <v>198</v>
      </c>
      <c r="C206" s="42" t="n">
        <f aca="false">+C205+1</f>
        <v>198</v>
      </c>
      <c r="D206" s="173" t="str">
        <f aca="false">+'Income Statement'!E201</f>
        <v>UTILITIES. - Other</v>
      </c>
      <c r="E206" s="168" t="n">
        <v>199</v>
      </c>
      <c r="F206" s="0" t="n">
        <f aca="false">+F205+1</f>
        <v>198</v>
      </c>
      <c r="G206" s="63" t="str">
        <f aca="false">+Budget!E201</f>
        <v>Water and sewer</v>
      </c>
    </row>
    <row r="207" customFormat="false" ht="14.4" hidden="false" customHeight="false" outlineLevel="0" collapsed="false">
      <c r="A207" s="170" t="n">
        <f aca="false">+Viewer!C261</f>
        <v>0</v>
      </c>
      <c r="B207" s="168" t="n">
        <v>199</v>
      </c>
      <c r="C207" s="42" t="n">
        <f aca="false">+C206+1</f>
        <v>199</v>
      </c>
      <c r="D207" s="173" t="n">
        <f aca="false">+'Income Statement'!E202</f>
        <v>0</v>
      </c>
      <c r="E207" s="168" t="n">
        <v>4</v>
      </c>
      <c r="F207" s="0" t="n">
        <f aca="false">+F206+1</f>
        <v>199</v>
      </c>
      <c r="G207" s="63" t="str">
        <f aca="false">+Budget!E202</f>
        <v>UTILITIES. - Other</v>
      </c>
    </row>
    <row r="208" customFormat="false" ht="14.4" hidden="false" customHeight="false" outlineLevel="0" collapsed="false">
      <c r="A208" s="170" t="n">
        <f aca="false">+Viewer!C263</f>
        <v>0</v>
      </c>
      <c r="B208" s="168" t="n">
        <v>200</v>
      </c>
      <c r="C208" s="42" t="n">
        <f aca="false">+C207+1</f>
        <v>200</v>
      </c>
      <c r="D208" s="173" t="n">
        <f aca="false">+'Income Statement'!E203</f>
        <v>0</v>
      </c>
      <c r="E208" s="168" t="n">
        <v>4</v>
      </c>
      <c r="F208" s="0" t="n">
        <f aca="false">+F207+1</f>
        <v>200</v>
      </c>
      <c r="G208" s="63" t="n">
        <f aca="false">+Budget!E203</f>
        <v>0</v>
      </c>
    </row>
    <row r="209" customFormat="false" ht="14.4" hidden="false" customHeight="false" outlineLevel="0" collapsed="false">
      <c r="A209" s="170" t="n">
        <f aca="false">+Viewer!C264</f>
        <v>0</v>
      </c>
      <c r="B209" s="168" t="n">
        <v>201</v>
      </c>
      <c r="C209" s="42" t="n">
        <f aca="false">+C208+1</f>
        <v>201</v>
      </c>
      <c r="D209" s="173" t="n">
        <f aca="false">+'Income Statement'!E204</f>
        <v>0</v>
      </c>
      <c r="E209" s="168" t="n">
        <v>4</v>
      </c>
      <c r="F209" s="0" t="n">
        <f aca="false">+F208+1</f>
        <v>201</v>
      </c>
      <c r="G209" s="63" t="n">
        <f aca="false">+Budget!E205</f>
        <v>0</v>
      </c>
    </row>
  </sheetData>
  <conditionalFormatting sqref="B12:B207">
    <cfRule type="expression" priority="2" aboveAverage="0" equalAverage="0" bottom="0" percent="0" rank="0" text="" dxfId="0">
      <formula>xfd12="Total"</formula>
    </cfRule>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true"/>
  </sheetPr>
  <dimension ref="A1:L14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 min="1" style="0" width="3.64372469635628"/>
    <col collapsed="false" hidden="false" max="3" min="2" style="0" width="6.63967611336032"/>
    <col collapsed="false" hidden="false" max="12" min="4" style="0" width="11.6761133603239"/>
    <col collapsed="false" hidden="false" max="1025" min="13" style="0" width="8.57085020242915"/>
  </cols>
  <sheetData>
    <row r="1" customFormat="false" ht="15" hidden="false" customHeight="false" outlineLevel="0" collapsed="false">
      <c r="A1" s="149" t="s">
        <v>691</v>
      </c>
      <c r="F1" s="176"/>
      <c r="K1" s="177" t="s">
        <v>692</v>
      </c>
      <c r="L1" s="178" t="str">
        <f aca="false">Lookup!C1</f>
        <v>June 2017</v>
      </c>
    </row>
    <row r="2" customFormat="false" ht="15" hidden="false" customHeight="false" outlineLevel="0" collapsed="false">
      <c r="A2" s="149" t="s">
        <v>693</v>
      </c>
    </row>
    <row r="4" customFormat="false" ht="15" hidden="false" customHeight="false" outlineLevel="0" collapsed="false">
      <c r="A4" s="179"/>
      <c r="B4" s="180"/>
      <c r="C4" s="181"/>
      <c r="D4" s="182" t="s">
        <v>694</v>
      </c>
      <c r="E4" s="182"/>
      <c r="F4" s="182"/>
      <c r="G4" s="182" t="s">
        <v>14</v>
      </c>
      <c r="H4" s="182"/>
      <c r="I4" s="182"/>
      <c r="J4" s="182" t="s">
        <v>695</v>
      </c>
      <c r="K4" s="182"/>
      <c r="L4" s="182"/>
    </row>
    <row r="5" customFormat="false" ht="15" hidden="false" customHeight="false" outlineLevel="0" collapsed="false">
      <c r="A5" s="183" t="s">
        <v>696</v>
      </c>
      <c r="B5" s="184"/>
      <c r="C5" s="185"/>
      <c r="D5" s="182" t="s">
        <v>6</v>
      </c>
      <c r="E5" s="182" t="s">
        <v>7</v>
      </c>
      <c r="F5" s="182" t="s">
        <v>697</v>
      </c>
      <c r="G5" s="182" t="s">
        <v>6</v>
      </c>
      <c r="H5" s="182" t="s">
        <v>7</v>
      </c>
      <c r="I5" s="182" t="s">
        <v>697</v>
      </c>
      <c r="J5" s="182" t="s">
        <v>6</v>
      </c>
      <c r="K5" s="182" t="s">
        <v>7</v>
      </c>
      <c r="L5" s="182" t="s">
        <v>697</v>
      </c>
    </row>
    <row r="6" customFormat="false" ht="15" hidden="false" customHeight="false" outlineLevel="0" collapsed="false">
      <c r="A6" s="186"/>
      <c r="B6" s="187"/>
      <c r="C6" s="188"/>
      <c r="D6" s="186"/>
      <c r="E6" s="187"/>
      <c r="F6" s="189"/>
      <c r="G6" s="186"/>
      <c r="H6" s="187"/>
      <c r="I6" s="189"/>
      <c r="J6" s="186"/>
      <c r="K6" s="187"/>
      <c r="L6" s="189"/>
    </row>
    <row r="7" customFormat="false" ht="15" hidden="false" customHeight="false" outlineLevel="0" collapsed="false">
      <c r="A7" s="190" t="s">
        <v>238</v>
      </c>
      <c r="B7" s="126"/>
      <c r="C7" s="191"/>
      <c r="D7" s="192" t="n">
        <f aca="false">HLOOKUP($A7,'Income Statement'!$F$4:$EU$45,40,0)</f>
        <v>0</v>
      </c>
      <c r="E7" s="137" t="n">
        <f aca="false">HLOOKUP($A7,Budget!$F$4:$EI$46,41,0)</f>
        <v>0</v>
      </c>
      <c r="F7" s="193" t="n">
        <f aca="false">IF(E7=0,0,D7/E7)</f>
        <v>0</v>
      </c>
      <c r="G7" s="194" t="n">
        <f aca="false">HLOOKUP($A7,'Income Statement'!$F$4:$EU$45,10,0)</f>
        <v>48766.5</v>
      </c>
      <c r="H7" s="195" t="n">
        <f aca="false">HLOOKUP($A7,Budget!$F$4:$EI$46,11,0)</f>
        <v>55200</v>
      </c>
      <c r="I7" s="193" t="n">
        <f aca="false">IF(H7=0,0,G7/H7)</f>
        <v>0.883451086956522</v>
      </c>
      <c r="J7" s="194" t="n">
        <f aca="false">HLOOKUP($A7,'Income Statement'!$F$4:$EU$45,16,0)</f>
        <v>9150</v>
      </c>
      <c r="K7" s="195" t="n">
        <f aca="false">HLOOKUP($A7,Budget!$F$4:$EI$46,17,0)</f>
        <v>3750</v>
      </c>
      <c r="L7" s="196" t="n">
        <f aca="false">IF(K7=0,0,J7/K7)</f>
        <v>2.44</v>
      </c>
    </row>
    <row r="8" customFormat="false" ht="15" hidden="false" customHeight="false" outlineLevel="0" collapsed="false">
      <c r="A8" s="190" t="s">
        <v>239</v>
      </c>
      <c r="B8" s="126"/>
      <c r="C8" s="191"/>
      <c r="D8" s="192" t="n">
        <f aca="false">HLOOKUP($A8,'Income Statement'!$F$4:$EU$45,40,0)</f>
        <v>35156.21</v>
      </c>
      <c r="E8" s="139" t="n">
        <f aca="false">HLOOKUP($A8,Budget!$F$4:$EI$46,41,0)</f>
        <v>38852.252</v>
      </c>
      <c r="F8" s="193" t="n">
        <f aca="false">IF(E8=0,0,D8/E8)</f>
        <v>0.904869298181223</v>
      </c>
      <c r="G8" s="194" t="n">
        <f aca="false">HLOOKUP($A8,'Income Statement'!$F$4:$EU$45,10,0)</f>
        <v>42183.57</v>
      </c>
      <c r="H8" s="197" t="n">
        <f aca="false">HLOOKUP($A8,Budget!$F$4:$EI$46,11,0)</f>
        <v>46100</v>
      </c>
      <c r="I8" s="193" t="n">
        <f aca="false">IF(H8=0,0,G8/H8)</f>
        <v>0.915044902386117</v>
      </c>
      <c r="J8" s="194" t="n">
        <f aca="false">HLOOKUP($A8,'Income Statement'!$F$4:$EU$45,16,0)</f>
        <v>8006.25</v>
      </c>
      <c r="K8" s="197" t="n">
        <f aca="false">HLOOKUP($A8,Budget!$F$4:$EI$46,17,0)</f>
        <v>10000</v>
      </c>
      <c r="L8" s="196" t="n">
        <f aca="false">IF(K8=0,0,J8/K8)</f>
        <v>0.800625</v>
      </c>
    </row>
    <row r="9" customFormat="false" ht="15" hidden="false" customHeight="false" outlineLevel="0" collapsed="false">
      <c r="A9" s="190" t="s">
        <v>240</v>
      </c>
      <c r="B9" s="126"/>
      <c r="C9" s="191"/>
      <c r="D9" s="192" t="n">
        <f aca="false">HLOOKUP($A9,'Income Statement'!$F$4:$EU$45,40,0)</f>
        <v>410167.18</v>
      </c>
      <c r="E9" s="139" t="n">
        <f aca="false">HLOOKUP($A9,Budget!$F$4:$EI$46,41,0)</f>
        <v>375850.4</v>
      </c>
      <c r="F9" s="193" t="n">
        <f aca="false">IF(E9=0,0,D9/E9)</f>
        <v>1.09130435939406</v>
      </c>
      <c r="G9" s="194" t="n">
        <f aca="false">HLOOKUP($A9,'Income Statement'!$F$4:$EU$45,10,0)</f>
        <v>1836242.2</v>
      </c>
      <c r="H9" s="197" t="n">
        <f aca="false">HLOOKUP($A9,Budget!$F$4:$EI$46,11,0)</f>
        <v>1340077.095</v>
      </c>
      <c r="I9" s="193" t="n">
        <f aca="false">IF(H9=0,0,G9/H9)</f>
        <v>1.37025116454214</v>
      </c>
      <c r="J9" s="194" t="n">
        <f aca="false">HLOOKUP($A9,'Income Statement'!$F$4:$EU$45,16,0)</f>
        <v>72500</v>
      </c>
      <c r="K9" s="197" t="n">
        <f aca="false">HLOOKUP($A9,Budget!$F$4:$EI$46,17,0)</f>
        <v>45325</v>
      </c>
      <c r="L9" s="196" t="n">
        <f aca="false">IF(K9=0,0,J9/K9)</f>
        <v>1.59955874241589</v>
      </c>
    </row>
    <row r="10" customFormat="false" ht="15" hidden="false" customHeight="false" outlineLevel="0" collapsed="false">
      <c r="A10" s="190" t="s">
        <v>241</v>
      </c>
      <c r="B10" s="126"/>
      <c r="C10" s="191"/>
      <c r="D10" s="192" t="n">
        <f aca="false">HLOOKUP($A10,'Income Statement'!$F$4:$EU$45,40,0)</f>
        <v>0</v>
      </c>
      <c r="E10" s="139" t="n">
        <f aca="false">HLOOKUP($A10,Budget!$F$4:$EI$46,41,0)</f>
        <v>0</v>
      </c>
      <c r="F10" s="193" t="n">
        <f aca="false">IF(E10=0,0,D10/E10)</f>
        <v>0</v>
      </c>
      <c r="G10" s="194" t="n">
        <f aca="false">HLOOKUP($A10,'Income Statement'!$F$4:$EU$45,10,0)</f>
        <v>4800.25</v>
      </c>
      <c r="H10" s="197" t="n">
        <f aca="false">HLOOKUP($A10,Budget!$F$4:$EI$46,11,0)</f>
        <v>3600</v>
      </c>
      <c r="I10" s="193" t="n">
        <f aca="false">IF(H10=0,0,G10/H10)</f>
        <v>1.33340277777778</v>
      </c>
      <c r="J10" s="194" t="n">
        <f aca="false">HLOOKUP($A10,'Income Statement'!$F$4:$EU$45,16,0)</f>
        <v>1450</v>
      </c>
      <c r="K10" s="197" t="n">
        <f aca="false">HLOOKUP($A10,Budget!$F$4:$EI$46,17,0)</f>
        <v>1600</v>
      </c>
      <c r="L10" s="196" t="n">
        <f aca="false">IF(K10=0,0,J10/K10)</f>
        <v>0.90625</v>
      </c>
    </row>
    <row r="11" customFormat="false" ht="15" hidden="false" customHeight="false" outlineLevel="0" collapsed="false">
      <c r="A11" s="190" t="s">
        <v>242</v>
      </c>
      <c r="B11" s="126"/>
      <c r="C11" s="191"/>
      <c r="D11" s="192" t="n">
        <f aca="false">HLOOKUP($A11,'Income Statement'!$F$4:$EU$45,40,0)</f>
        <v>362065.68</v>
      </c>
      <c r="E11" s="139" t="n">
        <f aca="false">HLOOKUP($A11,Budget!$F$4:$EI$46,41,0)</f>
        <v>372016</v>
      </c>
      <c r="F11" s="193" t="n">
        <f aca="false">IF(E11=0,0,D11/E11)</f>
        <v>0.973252978366522</v>
      </c>
      <c r="G11" s="194" t="n">
        <f aca="false">HLOOKUP($A11,'Income Statement'!$F$4:$EU$45,10,0)</f>
        <v>40096</v>
      </c>
      <c r="H11" s="197" t="n">
        <f aca="false">HLOOKUP($A11,Budget!$F$4:$EI$46,11,0)</f>
        <v>53249.28</v>
      </c>
      <c r="I11" s="193" t="n">
        <f aca="false">IF(H11=0,0,G11/H11)</f>
        <v>0.752986707050311</v>
      </c>
      <c r="J11" s="194" t="n">
        <f aca="false">HLOOKUP($A11,'Income Statement'!$F$4:$EU$45,16,0)</f>
        <v>17419.51</v>
      </c>
      <c r="K11" s="197" t="n">
        <f aca="false">HLOOKUP($A11,Budget!$F$4:$EI$46,17,0)</f>
        <v>13780</v>
      </c>
      <c r="L11" s="196" t="n">
        <f aca="false">IF(K11=0,0,J11/K11)</f>
        <v>1.26411538461538</v>
      </c>
    </row>
    <row r="12" customFormat="false" ht="15" hidden="false" customHeight="false" outlineLevel="0" collapsed="false">
      <c r="A12" s="190" t="s">
        <v>243</v>
      </c>
      <c r="B12" s="126"/>
      <c r="C12" s="191"/>
      <c r="D12" s="192" t="n">
        <f aca="false">HLOOKUP($A12,'Income Statement'!$F$4:$EU$45,40,0)</f>
        <v>46886.85</v>
      </c>
      <c r="E12" s="139" t="n">
        <f aca="false">HLOOKUP($A12,Budget!$F$4:$EI$46,41,0)</f>
        <v>50028.422</v>
      </c>
      <c r="F12" s="193" t="n">
        <f aca="false">IF(E12=0,0,D12/E12)</f>
        <v>0.937204255612939</v>
      </c>
      <c r="G12" s="194" t="n">
        <f aca="false">HLOOKUP($A12,'Income Statement'!$F$4:$EU$45,10,0)</f>
        <v>193513.71</v>
      </c>
      <c r="H12" s="197" t="n">
        <f aca="false">HLOOKUP($A12,Budget!$F$4:$EI$46,11,0)</f>
        <v>193150.084995</v>
      </c>
      <c r="I12" s="193" t="n">
        <f aca="false">IF(H12=0,0,G12/H12)</f>
        <v>1.00188260339109</v>
      </c>
      <c r="J12" s="194" t="n">
        <f aca="false">HLOOKUP($A12,'Income Statement'!$F$4:$EU$45,16,0)</f>
        <v>18791.67</v>
      </c>
      <c r="K12" s="197" t="n">
        <f aca="false">HLOOKUP($A12,Budget!$F$4:$EI$46,17,0)</f>
        <v>17393.75</v>
      </c>
      <c r="L12" s="196" t="n">
        <f aca="false">IF(K12=0,0,J12/K12)</f>
        <v>1.08036909809558</v>
      </c>
    </row>
    <row r="13" customFormat="false" ht="15" hidden="false" customHeight="false" outlineLevel="0" collapsed="false">
      <c r="A13" s="190" t="s">
        <v>244</v>
      </c>
      <c r="B13" s="126"/>
      <c r="C13" s="191"/>
      <c r="D13" s="192" t="n">
        <f aca="false">HLOOKUP($A13,'Income Statement'!$F$4:$EU$45,40,0)</f>
        <v>0</v>
      </c>
      <c r="E13" s="139" t="n">
        <f aca="false">HLOOKUP($A13,Budget!$F$4:$EI$46,41,0)</f>
        <v>0</v>
      </c>
      <c r="F13" s="193" t="n">
        <f aca="false">IF(E13=0,0,D13/E13)</f>
        <v>0</v>
      </c>
      <c r="G13" s="194" t="n">
        <f aca="false">HLOOKUP($A13,'Income Statement'!$F$4:$EU$45,10,0)</f>
        <v>10763.5</v>
      </c>
      <c r="H13" s="197" t="n">
        <f aca="false">HLOOKUP($A13,Budget!$F$4:$EI$46,11,0)</f>
        <v>10800</v>
      </c>
      <c r="I13" s="193" t="n">
        <f aca="false">IF(H13=0,0,G13/H13)</f>
        <v>0.99662037037037</v>
      </c>
      <c r="J13" s="194" t="n">
        <f aca="false">HLOOKUP($A13,'Income Statement'!$F$4:$EU$45,16,0)</f>
        <v>1650</v>
      </c>
      <c r="K13" s="197" t="n">
        <f aca="false">HLOOKUP($A13,Budget!$F$4:$EI$46,17,0)</f>
        <v>1893.22</v>
      </c>
      <c r="L13" s="196" t="n">
        <f aca="false">IF(K13=0,0,J13/K13)</f>
        <v>0.871531042351127</v>
      </c>
    </row>
    <row r="14" customFormat="false" ht="15" hidden="false" customHeight="false" outlineLevel="0" collapsed="false">
      <c r="A14" s="190" t="s">
        <v>245</v>
      </c>
      <c r="B14" s="126"/>
      <c r="C14" s="191"/>
      <c r="D14" s="192" t="n">
        <f aca="false">HLOOKUP($A14,'Income Statement'!$F$4:$EU$45,40,0)</f>
        <v>0</v>
      </c>
      <c r="E14" s="139" t="n">
        <f aca="false">HLOOKUP($A14,Budget!$F$4:$EI$46,41,0)</f>
        <v>0</v>
      </c>
      <c r="F14" s="193" t="n">
        <f aca="false">IF(E14=0,0,D14/E14)</f>
        <v>0</v>
      </c>
      <c r="G14" s="194" t="n">
        <f aca="false">HLOOKUP($A14,'Income Statement'!$F$4:$EU$45,10,0)</f>
        <v>7421.15</v>
      </c>
      <c r="H14" s="197" t="n">
        <f aca="false">HLOOKUP($A14,Budget!$F$4:$EI$46,11,0)</f>
        <v>10300</v>
      </c>
      <c r="I14" s="193" t="n">
        <f aca="false">IF(H14=0,0,G14/H14)</f>
        <v>0.7205</v>
      </c>
      <c r="J14" s="194" t="n">
        <f aca="false">HLOOKUP($A14,'Income Statement'!$F$4:$EU$45,16,0)</f>
        <v>0</v>
      </c>
      <c r="K14" s="197" t="n">
        <f aca="false">HLOOKUP($A14,Budget!$F$4:$EI$46,17,0)</f>
        <v>2900</v>
      </c>
      <c r="L14" s="196" t="n">
        <f aca="false">IF(K14=0,0,J14/K14)</f>
        <v>0</v>
      </c>
    </row>
    <row r="15" customFormat="false" ht="15" hidden="false" customHeight="false" outlineLevel="0" collapsed="false">
      <c r="A15" s="190" t="s">
        <v>246</v>
      </c>
      <c r="B15" s="126"/>
      <c r="C15" s="191"/>
      <c r="D15" s="192" t="n">
        <f aca="false">HLOOKUP($A15,'Income Statement'!$F$4:$EU$45,40,0)</f>
        <v>238487.72</v>
      </c>
      <c r="E15" s="139" t="n">
        <f aca="false">HLOOKUP($A15,Budget!$F$4:$EI$46,41,0)</f>
        <v>234372.6219104</v>
      </c>
      <c r="F15" s="193" t="n">
        <f aca="false">IF(E15=0,0,D15/E15)</f>
        <v>1.01755793000077</v>
      </c>
      <c r="G15" s="194" t="n">
        <f aca="false">HLOOKUP($A15,'Income Statement'!$F$4:$EU$45,10,0)</f>
        <v>42199.67</v>
      </c>
      <c r="H15" s="197" t="n">
        <f aca="false">HLOOKUP($A15,Budget!$F$4:$EI$46,11,0)</f>
        <v>30806.97555</v>
      </c>
      <c r="I15" s="193" t="n">
        <f aca="false">IF(H15=0,0,G15/H15)</f>
        <v>1.36980892303139</v>
      </c>
      <c r="J15" s="194" t="n">
        <f aca="false">HLOOKUP($A15,'Income Statement'!$F$4:$EU$45,16,0)</f>
        <v>8583.33</v>
      </c>
      <c r="K15" s="197" t="n">
        <f aca="false">HLOOKUP($A15,Budget!$F$4:$EI$46,17,0)</f>
        <v>4999.8</v>
      </c>
      <c r="L15" s="196" t="n">
        <f aca="false">IF(K15=0,0,J15/K15)</f>
        <v>1.71673466938678</v>
      </c>
    </row>
    <row r="16" customFormat="false" ht="15" hidden="false" customHeight="false" outlineLevel="0" collapsed="false">
      <c r="A16" s="190" t="s">
        <v>247</v>
      </c>
      <c r="B16" s="126"/>
      <c r="C16" s="191"/>
      <c r="D16" s="192" t="n">
        <f aca="false">HLOOKUP($A16,'Income Statement'!$F$4:$EU$45,40,0)</f>
        <v>402085</v>
      </c>
      <c r="E16" s="139" t="n">
        <f aca="false">HLOOKUP($A16,Budget!$F$4:$EI$46,41,0)</f>
        <v>275520</v>
      </c>
      <c r="F16" s="193" t="n">
        <f aca="false">IF(E16=0,0,D16/E16)</f>
        <v>1.45936774099884</v>
      </c>
      <c r="G16" s="194" t="n">
        <f aca="false">HLOOKUP($A16,'Income Statement'!$F$4:$EU$45,10,0)</f>
        <v>677042.5</v>
      </c>
      <c r="H16" s="197" t="n">
        <f aca="false">HLOOKUP($A16,Budget!$F$4:$EI$46,11,0)</f>
        <v>773900</v>
      </c>
      <c r="I16" s="193" t="n">
        <f aca="false">IF(H16=0,0,G16/H16)</f>
        <v>0.874844941206874</v>
      </c>
      <c r="J16" s="194" t="n">
        <f aca="false">HLOOKUP($A16,'Income Statement'!$F$4:$EU$45,16,0)</f>
        <v>38622.27</v>
      </c>
      <c r="K16" s="197" t="n">
        <f aca="false">HLOOKUP($A16,Budget!$F$4:$EI$46,17,0)</f>
        <v>51489.07</v>
      </c>
      <c r="L16" s="196" t="n">
        <f aca="false">IF(K16=0,0,J16/K16)</f>
        <v>0.750106187585054</v>
      </c>
    </row>
    <row r="17" customFormat="false" ht="15" hidden="false" customHeight="false" outlineLevel="0" collapsed="false">
      <c r="A17" s="190" t="s">
        <v>248</v>
      </c>
      <c r="B17" s="126"/>
      <c r="C17" s="191"/>
      <c r="D17" s="192" t="n">
        <f aca="false">HLOOKUP($A17,'Income Statement'!$F$4:$EU$45,40,0)</f>
        <v>0</v>
      </c>
      <c r="E17" s="139" t="n">
        <f aca="false">HLOOKUP($A17,Budget!$F$4:$EI$46,41,0)</f>
        <v>0</v>
      </c>
      <c r="F17" s="193" t="n">
        <f aca="false">IF(E17=0,0,D17/E17)</f>
        <v>0</v>
      </c>
      <c r="G17" s="194" t="n">
        <f aca="false">HLOOKUP($A17,'Income Statement'!$F$4:$EU$45,10,0)</f>
        <v>15225</v>
      </c>
      <c r="H17" s="197" t="n">
        <f aca="false">HLOOKUP($A17,Budget!$F$4:$EI$46,11,0)</f>
        <v>16685.2224</v>
      </c>
      <c r="I17" s="193" t="n">
        <f aca="false">IF(H17=0,0,G17/H17)</f>
        <v>0.912484091311842</v>
      </c>
      <c r="J17" s="194" t="n">
        <f aca="false">HLOOKUP($A17,'Income Statement'!$F$4:$EU$45,16,0)</f>
        <v>5200</v>
      </c>
      <c r="K17" s="197" t="n">
        <f aca="false">HLOOKUP($A17,Budget!$F$4:$EI$46,17,0)</f>
        <v>4400</v>
      </c>
      <c r="L17" s="196" t="n">
        <f aca="false">IF(K17=0,0,J17/K17)</f>
        <v>1.18181818181818</v>
      </c>
    </row>
    <row r="18" customFormat="false" ht="15" hidden="false" customHeight="false" outlineLevel="0" collapsed="false">
      <c r="A18" s="190" t="s">
        <v>249</v>
      </c>
      <c r="B18" s="126"/>
      <c r="C18" s="191"/>
      <c r="D18" s="192" t="n">
        <f aca="false">HLOOKUP($A18,'Income Statement'!$F$4:$EU$45,40,0)</f>
        <v>82350</v>
      </c>
      <c r="E18" s="139" t="n">
        <f aca="false">HLOOKUP($A18,Budget!$F$4:$EI$46,41,0)</f>
        <v>85349.966275</v>
      </c>
      <c r="F18" s="193" t="n">
        <f aca="false">IF(E18=0,0,D18/E18)</f>
        <v>0.964850996363209</v>
      </c>
      <c r="G18" s="194" t="n">
        <f aca="false">HLOOKUP($A18,'Income Statement'!$F$4:$EU$45,10,0)</f>
        <v>91824.19</v>
      </c>
      <c r="H18" s="197" t="n">
        <f aca="false">HLOOKUP($A18,Budget!$F$4:$EI$46,11,0)</f>
        <v>84900</v>
      </c>
      <c r="I18" s="193" t="n">
        <f aca="false">IF(H18=0,0,G18/H18)</f>
        <v>1.08155700824499</v>
      </c>
      <c r="J18" s="194" t="n">
        <f aca="false">HLOOKUP($A18,'Income Statement'!$F$4:$EU$45,16,0)</f>
        <v>13040</v>
      </c>
      <c r="K18" s="197" t="n">
        <f aca="false">HLOOKUP($A18,Budget!$F$4:$EI$46,17,0)</f>
        <v>12225</v>
      </c>
      <c r="L18" s="196" t="n">
        <f aca="false">IF(K18=0,0,J18/K18)</f>
        <v>1.06666666666667</v>
      </c>
    </row>
    <row r="19" customFormat="false" ht="14.4" hidden="false" customHeight="false" outlineLevel="0" collapsed="false">
      <c r="A19" s="190" t="s">
        <v>250</v>
      </c>
      <c r="B19" s="126"/>
      <c r="C19" s="191"/>
      <c r="D19" s="192" t="n">
        <f aca="false">HLOOKUP($A19,'Income Statement'!$F$4:$EU$45,40,0)</f>
        <v>0</v>
      </c>
      <c r="E19" s="139" t="n">
        <f aca="false">HLOOKUP($A19,Budget!$F$4:$EI$46,41,0)</f>
        <v>0</v>
      </c>
      <c r="F19" s="193" t="n">
        <f aca="false">IF(E19=0,0,D19/E19)</f>
        <v>0</v>
      </c>
      <c r="G19" s="194" t="n">
        <f aca="false">HLOOKUP($A19,'Income Statement'!$F$4:$EU$45,10,0)</f>
        <v>3637.5</v>
      </c>
      <c r="H19" s="197" t="n">
        <f aca="false">HLOOKUP($A19,Budget!$F$4:$EI$46,11,0)</f>
        <v>4700</v>
      </c>
      <c r="I19" s="193" t="n">
        <f aca="false">IF(H19=0,0,G19/H19)</f>
        <v>0.773936170212766</v>
      </c>
      <c r="J19" s="194" t="n">
        <f aca="false">HLOOKUP($A19,'Income Statement'!$F$4:$EU$45,16,0)</f>
        <v>525</v>
      </c>
      <c r="K19" s="197" t="n">
        <f aca="false">HLOOKUP($A19,Budget!$F$4:$EI$46,17,0)</f>
        <v>850</v>
      </c>
      <c r="L19" s="196" t="n">
        <f aca="false">IF(K19=0,0,J19/K19)</f>
        <v>0.617647058823529</v>
      </c>
    </row>
    <row r="20" customFormat="false" ht="14.4" hidden="false" customHeight="false" outlineLevel="0" collapsed="false">
      <c r="A20" s="190" t="s">
        <v>252</v>
      </c>
      <c r="B20" s="126"/>
      <c r="C20" s="191"/>
      <c r="D20" s="192" t="n">
        <f aca="false">HLOOKUP($A20,'Income Statement'!$F$4:$EU$45,40,0)</f>
        <v>0</v>
      </c>
      <c r="E20" s="139" t="n">
        <f aca="false">HLOOKUP($A20,Budget!$F$4:$EI$46,41,0)</f>
        <v>0</v>
      </c>
      <c r="F20" s="193" t="n">
        <f aca="false">IF(E20=0,0,D20/E20)</f>
        <v>0</v>
      </c>
      <c r="G20" s="194" t="n">
        <f aca="false">HLOOKUP($A20,'Income Statement'!$F$4:$EU$45,10,0)</f>
        <v>2850</v>
      </c>
      <c r="H20" s="197" t="n">
        <f aca="false">HLOOKUP($A20,Budget!$F$4:$EI$46,11,0)</f>
        <v>3700</v>
      </c>
      <c r="I20" s="193" t="n">
        <f aca="false">IF(H20=0,0,G20/H20)</f>
        <v>0.77027027027027</v>
      </c>
      <c r="J20" s="194" t="n">
        <f aca="false">HLOOKUP($A20,'Income Statement'!$F$4:$EU$45,16,0)</f>
        <v>1733.33</v>
      </c>
      <c r="K20" s="197" t="n">
        <f aca="false">HLOOKUP($A20,Budget!$F$4:$EI$46,17,0)</f>
        <v>1600</v>
      </c>
      <c r="L20" s="196" t="n">
        <f aca="false">IF(K20=0,0,J20/K20)</f>
        <v>1.08333125</v>
      </c>
    </row>
    <row r="21" customFormat="false" ht="14.4" hidden="false" customHeight="false" outlineLevel="0" collapsed="false">
      <c r="A21" s="190" t="s">
        <v>253</v>
      </c>
      <c r="B21" s="126"/>
      <c r="C21" s="191"/>
      <c r="D21" s="192" t="n">
        <f aca="false">HLOOKUP($A21,'Income Statement'!$F$4:$EU$45,40,0)</f>
        <v>0</v>
      </c>
      <c r="E21" s="139" t="n">
        <v>0</v>
      </c>
      <c r="F21" s="193" t="n">
        <f aca="false">IF(E21=0,0,D21/E21)</f>
        <v>0</v>
      </c>
      <c r="G21" s="194" t="n">
        <f aca="false">HLOOKUP($A21,'Income Statement'!$F$4:$EU$45,10,0)</f>
        <v>7600</v>
      </c>
      <c r="H21" s="197" t="n">
        <v>0</v>
      </c>
      <c r="I21" s="193" t="n">
        <f aca="false">IF(H21=0,0,G21/H21)</f>
        <v>0</v>
      </c>
      <c r="J21" s="194" t="n">
        <f aca="false">HLOOKUP($A21,'Income Statement'!$F$4:$EU$45,16,0)</f>
        <v>2700</v>
      </c>
      <c r="K21" s="197" t="n">
        <v>0</v>
      </c>
      <c r="L21" s="196" t="n">
        <f aca="false">IF(K21=0,0,J21/K21)</f>
        <v>0</v>
      </c>
    </row>
    <row r="22" customFormat="false" ht="14.4" hidden="false" customHeight="false" outlineLevel="0" collapsed="false">
      <c r="A22" s="190" t="s">
        <v>254</v>
      </c>
      <c r="B22" s="126"/>
      <c r="C22" s="191"/>
      <c r="D22" s="192" t="n">
        <f aca="false">HLOOKUP($A22,'Income Statement'!$F$4:$EU$45,40,0)</f>
        <v>256000</v>
      </c>
      <c r="E22" s="139" t="n">
        <f aca="false">HLOOKUP($A22,Budget!$F$4:$EI$46,41,0)</f>
        <v>273499.948762</v>
      </c>
      <c r="F22" s="193" t="n">
        <f aca="false">IF(E22=0,0,D22/E22)</f>
        <v>0.936014800583278</v>
      </c>
      <c r="G22" s="194" t="n">
        <f aca="false">HLOOKUP($A22,'Income Statement'!$F$4:$EU$45,10,0)</f>
        <v>115831.68</v>
      </c>
      <c r="H22" s="197" t="n">
        <f aca="false">HLOOKUP($A22,Budget!$F$4:$EI$46,11,0)</f>
        <v>98324.9925273</v>
      </c>
      <c r="I22" s="193" t="n">
        <f aca="false">IF(H22=0,0,G22/H22)</f>
        <v>1.17804921233876</v>
      </c>
      <c r="J22" s="194" t="n">
        <f aca="false">HLOOKUP($A22,'Income Statement'!$F$4:$EU$45,16,0)</f>
        <v>20075</v>
      </c>
      <c r="K22" s="197" t="n">
        <f aca="false">HLOOKUP($A22,Budget!$F$4:$EI$46,17,0)</f>
        <v>9825</v>
      </c>
      <c r="L22" s="196" t="n">
        <f aca="false">IF(K22=0,0,J22/K22)</f>
        <v>2.04325699745547</v>
      </c>
    </row>
    <row r="23" customFormat="false" ht="14.4" hidden="false" customHeight="false" outlineLevel="0" collapsed="false">
      <c r="A23" s="190" t="s">
        <v>256</v>
      </c>
      <c r="B23" s="126"/>
      <c r="C23" s="191"/>
      <c r="D23" s="192" t="n">
        <f aca="false">HLOOKUP($A23,'Income Statement'!$F$4:$EU$45,40,0)</f>
        <v>0</v>
      </c>
      <c r="E23" s="139" t="n">
        <f aca="false">HLOOKUP($A23,Budget!$F$4:$EI$46,41,0)</f>
        <v>0</v>
      </c>
      <c r="F23" s="193" t="n">
        <f aca="false">IF(E23=0,0,D23/E23)</f>
        <v>0</v>
      </c>
      <c r="G23" s="194" t="n">
        <f aca="false">HLOOKUP($A23,'Income Statement'!$F$4:$EU$45,10,0)</f>
        <v>53840</v>
      </c>
      <c r="H23" s="197" t="n">
        <f aca="false">HLOOKUP($A23,Budget!$F$4:$EI$46,11,0)</f>
        <v>46000</v>
      </c>
      <c r="I23" s="193" t="n">
        <f aca="false">IF(H23=0,0,G23/H23)</f>
        <v>1.1704347826087</v>
      </c>
      <c r="J23" s="194" t="n">
        <f aca="false">HLOOKUP($A23,'Income Statement'!$F$4:$EU$45,16,0)</f>
        <v>15583.95</v>
      </c>
      <c r="K23" s="197" t="n">
        <f aca="false">HLOOKUP($A23,Budget!$F$4:$EI$46,17,0)</f>
        <v>9000</v>
      </c>
      <c r="L23" s="196" t="n">
        <f aca="false">IF(K23=0,0,J23/K23)</f>
        <v>1.73155</v>
      </c>
    </row>
    <row r="24" customFormat="false" ht="14.4" hidden="false" customHeight="false" outlineLevel="0" collapsed="false">
      <c r="A24" s="190" t="s">
        <v>257</v>
      </c>
      <c r="B24" s="126"/>
      <c r="C24" s="191"/>
      <c r="D24" s="192" t="n">
        <f aca="false">HLOOKUP($A24,'Income Statement'!$F$4:$EU$45,40,0)</f>
        <v>851001.66</v>
      </c>
      <c r="E24" s="139" t="n">
        <f aca="false">HLOOKUP($A24,Budget!$F$4:$EI$46,41,0)</f>
        <v>913851.381641344</v>
      </c>
      <c r="F24" s="193" t="n">
        <f aca="false">IF(E24=0,0,D24/E24)</f>
        <v>0.931225445511215</v>
      </c>
      <c r="G24" s="194" t="n">
        <f aca="false">HLOOKUP($A24,'Income Statement'!$F$4:$EU$45,10,0)</f>
        <v>73010.8</v>
      </c>
      <c r="H24" s="197" t="n">
        <f aca="false">HLOOKUP($A24,Budget!$F$4:$EI$46,11,0)</f>
        <v>32107.8948130512</v>
      </c>
      <c r="I24" s="193" t="n">
        <f aca="false">IF(H24=0,0,G24/H24)</f>
        <v>2.27392049292259</v>
      </c>
      <c r="J24" s="194" t="n">
        <f aca="false">HLOOKUP($A24,'Income Statement'!$F$4:$EU$45,16,0)</f>
        <v>22800</v>
      </c>
      <c r="K24" s="197" t="n">
        <f aca="false">HLOOKUP($A24,Budget!$F$4:$EI$46,17,0)</f>
        <v>14900</v>
      </c>
      <c r="L24" s="196" t="n">
        <f aca="false">IF(K24=0,0,J24/K24)</f>
        <v>1.53020134228188</v>
      </c>
    </row>
    <row r="25" customFormat="false" ht="14.4" hidden="false" customHeight="false" outlineLevel="0" collapsed="false">
      <c r="A25" s="190" t="s">
        <v>258</v>
      </c>
      <c r="B25" s="126"/>
      <c r="C25" s="191"/>
      <c r="D25" s="192" t="n">
        <f aca="false">HLOOKUP($A25,'Income Statement'!$F$4:$EU$45,40,0)</f>
        <v>0</v>
      </c>
      <c r="E25" s="139" t="n">
        <v>0</v>
      </c>
      <c r="F25" s="193" t="n">
        <f aca="false">IF(E25=0,0,D25/E25)</f>
        <v>0</v>
      </c>
      <c r="G25" s="194" t="n">
        <f aca="false">HLOOKUP($A25,'Income Statement'!$F$4:$EU$45,10,0)</f>
        <v>20110</v>
      </c>
      <c r="H25" s="197" t="n">
        <v>0</v>
      </c>
      <c r="I25" s="193" t="n">
        <f aca="false">IF(H25=0,0,G25/H25)</f>
        <v>0</v>
      </c>
      <c r="J25" s="194" t="n">
        <f aca="false">HLOOKUP($A25,'Income Statement'!$F$4:$EU$45,16,0)</f>
        <v>6500</v>
      </c>
      <c r="K25" s="197" t="n">
        <v>0</v>
      </c>
      <c r="L25" s="196" t="n">
        <f aca="false">IF(K25=0,0,J25/K25)</f>
        <v>0</v>
      </c>
    </row>
    <row r="26" customFormat="false" ht="14.4" hidden="false" customHeight="false" outlineLevel="0" collapsed="false">
      <c r="A26" s="190" t="s">
        <v>260</v>
      </c>
      <c r="B26" s="126"/>
      <c r="C26" s="191"/>
      <c r="D26" s="192" t="n">
        <f aca="false">HLOOKUP($A26,'Income Statement'!$F$4:$EU$45,40,0)</f>
        <v>0</v>
      </c>
      <c r="E26" s="139" t="n">
        <f aca="false">HLOOKUP($A26,Budget!$F$4:$EI$46,41,0)</f>
        <v>0</v>
      </c>
      <c r="F26" s="193" t="n">
        <f aca="false">IF(E26=0,0,D26/E26)</f>
        <v>0</v>
      </c>
      <c r="G26" s="194" t="n">
        <f aca="false">HLOOKUP($A26,'Income Statement'!$F$4:$EU$45,10,0)</f>
        <v>12576.07</v>
      </c>
      <c r="H26" s="197" t="n">
        <f aca="false">HLOOKUP($A26,Budget!$F$4:$EI$46,11,0)</f>
        <v>11200</v>
      </c>
      <c r="I26" s="193" t="n">
        <f aca="false">IF(H26=0,0,G26/H26)</f>
        <v>1.12286339285714</v>
      </c>
      <c r="J26" s="194" t="n">
        <f aca="false">HLOOKUP($A26,'Income Statement'!$F$4:$EU$45,16,0)</f>
        <v>2500</v>
      </c>
      <c r="K26" s="197" t="n">
        <f aca="false">HLOOKUP($A26,Budget!$F$4:$EI$46,17,0)</f>
        <v>2400</v>
      </c>
      <c r="L26" s="196" t="n">
        <f aca="false">IF(K26=0,0,J26/K26)</f>
        <v>1.04166666666667</v>
      </c>
    </row>
    <row r="27" customFormat="false" ht="14.4" hidden="false" customHeight="false" outlineLevel="0" collapsed="false">
      <c r="A27" s="190" t="s">
        <v>261</v>
      </c>
      <c r="B27" s="126"/>
      <c r="C27" s="191"/>
      <c r="D27" s="192" t="n">
        <f aca="false">HLOOKUP($A27,'Income Statement'!$F$4:$EU$45,40,0)</f>
        <v>0</v>
      </c>
      <c r="E27" s="139" t="n">
        <f aca="false">HLOOKUP($A27,Budget!$F$4:$EI$46,41,0)</f>
        <v>0</v>
      </c>
      <c r="F27" s="193" t="n">
        <f aca="false">IF(E27=0,0,D27/E27)</f>
        <v>0</v>
      </c>
      <c r="G27" s="194" t="n">
        <f aca="false">HLOOKUP($A27,'Income Statement'!$F$4:$EU$45,10,0)</f>
        <v>21883.33</v>
      </c>
      <c r="H27" s="197" t="n">
        <f aca="false">HLOOKUP($A27,Budget!$F$4:$EI$46,11,0)</f>
        <v>21600</v>
      </c>
      <c r="I27" s="193" t="n">
        <f aca="false">IF(H27=0,0,G27/H27)</f>
        <v>1.01311712962963</v>
      </c>
      <c r="J27" s="194" t="n">
        <f aca="false">HLOOKUP($A27,'Income Statement'!$F$4:$EU$45,16,0)</f>
        <v>10550</v>
      </c>
      <c r="K27" s="197" t="n">
        <f aca="false">HLOOKUP($A27,Budget!$F$4:$EI$46,17,0)</f>
        <v>12675</v>
      </c>
      <c r="L27" s="196" t="n">
        <f aca="false">IF(K27=0,0,J27/K27)</f>
        <v>0.832347140039448</v>
      </c>
    </row>
    <row r="28" customFormat="false" ht="14.4" hidden="false" customHeight="false" outlineLevel="0" collapsed="false">
      <c r="A28" s="190" t="s">
        <v>262</v>
      </c>
      <c r="B28" s="126"/>
      <c r="C28" s="191"/>
      <c r="D28" s="192" t="n">
        <f aca="false">HLOOKUP($A28,'Income Statement'!$F$4:$EU$45,40,0)</f>
        <v>260538.78</v>
      </c>
      <c r="E28" s="139" t="n">
        <f aca="false">HLOOKUP($A28,Budget!$F$4:$EI$46,41,0)</f>
        <v>306706.275</v>
      </c>
      <c r="F28" s="193" t="n">
        <f aca="false">IF(E28=0,0,D28/E28)</f>
        <v>0.849473262325657</v>
      </c>
      <c r="G28" s="194" t="n">
        <f aca="false">HLOOKUP($A28,'Income Statement'!$F$4:$EU$45,10,0)</f>
        <v>55741.87</v>
      </c>
      <c r="H28" s="197" t="n">
        <f aca="false">HLOOKUP($A28,Budget!$F$4:$EI$46,11,0)</f>
        <v>112879.76</v>
      </c>
      <c r="I28" s="193" t="n">
        <f aca="false">IF(H28=0,0,G28/H28)</f>
        <v>0.493816340502496</v>
      </c>
      <c r="J28" s="194" t="n">
        <f aca="false">HLOOKUP($A28,'Income Statement'!$F$4:$EU$45,16,0)</f>
        <v>6533.32</v>
      </c>
      <c r="K28" s="197" t="n">
        <f aca="false">HLOOKUP($A28,Budget!$F$4:$EI$46,17,0)</f>
        <v>10950</v>
      </c>
      <c r="L28" s="196" t="n">
        <f aca="false">IF(K28=0,0,J28/K28)</f>
        <v>0.596650228310502</v>
      </c>
    </row>
    <row r="29" customFormat="false" ht="14.4" hidden="false" customHeight="false" outlineLevel="0" collapsed="false">
      <c r="A29" s="190" t="s">
        <v>263</v>
      </c>
      <c r="B29" s="126"/>
      <c r="C29" s="191"/>
      <c r="D29" s="192" t="n">
        <f aca="false">HLOOKUP($A29,'Income Statement'!$F$4:$EU$45,40,0)</f>
        <v>0</v>
      </c>
      <c r="E29" s="139" t="n">
        <f aca="false">HLOOKUP($A29,Budget!$F$4:$EI$46,41,0)</f>
        <v>0</v>
      </c>
      <c r="F29" s="193" t="n">
        <f aca="false">IF(E29=0,0,D29/E29)</f>
        <v>0</v>
      </c>
      <c r="G29" s="194" t="n">
        <f aca="false">HLOOKUP($A29,'Income Statement'!$F$4:$EU$45,10,0)</f>
        <v>9772.12</v>
      </c>
      <c r="H29" s="197" t="n">
        <f aca="false">HLOOKUP($A29,Budget!$F$4:$EI$46,11,0)</f>
        <v>10400</v>
      </c>
      <c r="I29" s="193" t="n">
        <f aca="false">IF(H29=0,0,G29/H29)</f>
        <v>0.939626923076923</v>
      </c>
      <c r="J29" s="194" t="n">
        <f aca="false">HLOOKUP($A29,'Income Statement'!$F$4:$EU$45,16,0)</f>
        <v>3750</v>
      </c>
      <c r="K29" s="197" t="n">
        <f aca="false">HLOOKUP($A29,Budget!$F$4:$EI$46,17,0)</f>
        <v>3000</v>
      </c>
      <c r="L29" s="196" t="n">
        <f aca="false">IF(K29=0,0,J29/K29)</f>
        <v>1.25</v>
      </c>
    </row>
    <row r="30" customFormat="false" ht="14.4" hidden="false" customHeight="false" outlineLevel="0" collapsed="false">
      <c r="A30" s="190" t="s">
        <v>264</v>
      </c>
      <c r="B30" s="126"/>
      <c r="C30" s="191"/>
      <c r="D30" s="192" t="n">
        <f aca="false">HLOOKUP($A30,'Income Statement'!$F$4:$EU$45,40,0)</f>
        <v>0</v>
      </c>
      <c r="E30" s="139" t="n">
        <f aca="false">HLOOKUP($A30,Budget!$F$4:$EI$46,41,0)</f>
        <v>0</v>
      </c>
      <c r="F30" s="193" t="n">
        <f aca="false">IF(E30=0,0,D30/E30)</f>
        <v>0</v>
      </c>
      <c r="G30" s="194" t="n">
        <f aca="false">HLOOKUP($A30,'Income Statement'!$F$4:$EU$45,10,0)</f>
        <v>4425</v>
      </c>
      <c r="H30" s="197" t="n">
        <f aca="false">HLOOKUP($A30,Budget!$F$4:$EI$46,11,0)</f>
        <v>3500</v>
      </c>
      <c r="I30" s="193" t="n">
        <f aca="false">IF(H30=0,0,G30/H30)</f>
        <v>1.26428571428571</v>
      </c>
      <c r="J30" s="194" t="n">
        <f aca="false">HLOOKUP($A30,'Income Statement'!$F$4:$EU$45,16,0)</f>
        <v>2100</v>
      </c>
      <c r="K30" s="197" t="n">
        <f aca="false">HLOOKUP($A30,Budget!$F$4:$EI$46,17,0)</f>
        <v>1400</v>
      </c>
      <c r="L30" s="196" t="n">
        <f aca="false">IF(K30=0,0,J30/K30)</f>
        <v>1.5</v>
      </c>
    </row>
    <row r="31" customFormat="false" ht="14.4" hidden="false" customHeight="false" outlineLevel="0" collapsed="false">
      <c r="A31" s="190" t="s">
        <v>265</v>
      </c>
      <c r="B31" s="126"/>
      <c r="C31" s="191"/>
      <c r="D31" s="192" t="n">
        <f aca="false">HLOOKUP($A31,'Income Statement'!$F$4:$EU$45,40,0)</f>
        <v>39581.39</v>
      </c>
      <c r="E31" s="139" t="n">
        <f aca="false">HLOOKUP($A31,Budget!$F$4:$EI$46,41,0)</f>
        <v>49440</v>
      </c>
      <c r="F31" s="193" t="n">
        <f aca="false">IF(E31=0,0,D31/E31)</f>
        <v>0.800594457928803</v>
      </c>
      <c r="G31" s="194" t="n">
        <f aca="false">HLOOKUP($A31,'Income Statement'!$F$4:$EU$45,10,0)</f>
        <v>89675.12</v>
      </c>
      <c r="H31" s="197" t="n">
        <f aca="false">HLOOKUP($A31,Budget!$F$4:$EI$46,11,0)</f>
        <v>104900</v>
      </c>
      <c r="I31" s="193" t="n">
        <f aca="false">IF(H31=0,0,G31/H31)</f>
        <v>0.85486291706387</v>
      </c>
      <c r="J31" s="194" t="n">
        <f aca="false">HLOOKUP($A31,'Income Statement'!$F$4:$EU$45,16,0)</f>
        <v>32900</v>
      </c>
      <c r="K31" s="197" t="n">
        <f aca="false">HLOOKUP($A31,Budget!$F$4:$EI$46,17,0)</f>
        <v>26000</v>
      </c>
      <c r="L31" s="196" t="n">
        <f aca="false">IF(K31=0,0,J31/K31)</f>
        <v>1.26538461538462</v>
      </c>
    </row>
    <row r="32" customFormat="false" ht="14.4" hidden="false" customHeight="false" outlineLevel="0" collapsed="false">
      <c r="A32" s="190" t="s">
        <v>266</v>
      </c>
      <c r="B32" s="126"/>
      <c r="C32" s="191"/>
      <c r="D32" s="192" t="n">
        <f aca="false">HLOOKUP($A32,'Income Statement'!$F$4:$EU$45,40,0)</f>
        <v>0</v>
      </c>
      <c r="E32" s="139" t="n">
        <f aca="false">HLOOKUP($A32,Budget!$F$4:$EI$46,41,0)</f>
        <v>0</v>
      </c>
      <c r="F32" s="193" t="n">
        <f aca="false">IF(E32=0,0,D32/E32)</f>
        <v>0</v>
      </c>
      <c r="G32" s="194" t="n">
        <f aca="false">HLOOKUP($A32,'Income Statement'!$F$4:$EU$45,10,0)</f>
        <v>7150</v>
      </c>
      <c r="H32" s="197" t="n">
        <f aca="false">HLOOKUP($A32,Budget!$F$4:$EI$46,11,0)</f>
        <v>7600</v>
      </c>
      <c r="I32" s="193" t="n">
        <f aca="false">IF(H32=0,0,G32/H32)</f>
        <v>0.94078947368421</v>
      </c>
      <c r="J32" s="194" t="n">
        <f aca="false">HLOOKUP($A32,'Income Statement'!$F$4:$EU$45,16,0)</f>
        <v>3400</v>
      </c>
      <c r="K32" s="197" t="n">
        <f aca="false">HLOOKUP($A32,Budget!$F$4:$EI$46,17,0)</f>
        <v>3100</v>
      </c>
      <c r="L32" s="196" t="n">
        <f aca="false">IF(K32=0,0,J32/K32)</f>
        <v>1.09677419354839</v>
      </c>
    </row>
    <row r="33" customFormat="false" ht="14.4" hidden="false" customHeight="false" outlineLevel="0" collapsed="false">
      <c r="A33" s="190" t="s">
        <v>267</v>
      </c>
      <c r="B33" s="126"/>
      <c r="C33" s="191"/>
      <c r="D33" s="192" t="n">
        <f aca="false">HLOOKUP($A33,'Income Statement'!$F$4:$EU$45,40,0)</f>
        <v>0</v>
      </c>
      <c r="E33" s="139" t="n">
        <f aca="false">HLOOKUP($A33,Budget!$F$4:$EI$46,41,0)</f>
        <v>0</v>
      </c>
      <c r="F33" s="193" t="n">
        <f aca="false">IF(E33=0,0,D33/E33)</f>
        <v>0</v>
      </c>
      <c r="G33" s="194" t="n">
        <f aca="false">HLOOKUP($A33,'Income Statement'!$F$4:$EU$45,10,0)</f>
        <v>11507.16</v>
      </c>
      <c r="H33" s="197" t="n">
        <f aca="false">HLOOKUP($A33,Budget!$F$4:$EI$46,11,0)</f>
        <v>35519.55</v>
      </c>
      <c r="I33" s="193" t="n">
        <f aca="false">IF(H33=0,0,G33/H33)</f>
        <v>0.32396694214876</v>
      </c>
      <c r="J33" s="194" t="n">
        <f aca="false">HLOOKUP($A33,'Income Statement'!$F$4:$EU$45,16,0)</f>
        <v>600</v>
      </c>
      <c r="K33" s="197" t="n">
        <f aca="false">HLOOKUP($A33,Budget!$F$4:$EI$46,17,0)</f>
        <v>8400</v>
      </c>
      <c r="L33" s="196" t="n">
        <f aca="false">IF(K33=0,0,J33/K33)</f>
        <v>0.0714285714285714</v>
      </c>
    </row>
    <row r="34" customFormat="false" ht="14.4" hidden="false" customHeight="false" outlineLevel="0" collapsed="false">
      <c r="A34" s="190" t="s">
        <v>268</v>
      </c>
      <c r="B34" s="126"/>
      <c r="C34" s="191"/>
      <c r="D34" s="192" t="n">
        <f aca="false">HLOOKUP($A34,'Income Statement'!$F$4:$EU$45,40,0)</f>
        <v>0</v>
      </c>
      <c r="E34" s="139" t="n">
        <f aca="false">HLOOKUP($A34,Budget!$F$4:$EI$46,41,0)</f>
        <v>0</v>
      </c>
      <c r="F34" s="193" t="n">
        <f aca="false">IF(E34=0,0,D34/E34)</f>
        <v>0</v>
      </c>
      <c r="G34" s="194" t="n">
        <f aca="false">HLOOKUP($A34,'Income Statement'!$F$4:$EU$45,10,0)</f>
        <v>41721.95</v>
      </c>
      <c r="H34" s="197" t="n">
        <f aca="false">HLOOKUP($A34,Budget!$F$4:$EI$46,11,0)</f>
        <v>43854.280195</v>
      </c>
      <c r="I34" s="193" t="n">
        <f aca="false">IF(H34=0,0,G34/H34)</f>
        <v>0.951376919527159</v>
      </c>
      <c r="J34" s="194" t="n">
        <f aca="false">HLOOKUP($A34,'Income Statement'!$F$4:$EU$45,16,0)</f>
        <v>6625</v>
      </c>
      <c r="K34" s="197" t="n">
        <f aca="false">HLOOKUP($A34,Budget!$F$4:$EI$46,17,0)</f>
        <v>6625</v>
      </c>
      <c r="L34" s="196" t="n">
        <f aca="false">IF(K34=0,0,J34/K34)</f>
        <v>1</v>
      </c>
    </row>
    <row r="35" customFormat="false" ht="14.4" hidden="false" customHeight="false" outlineLevel="0" collapsed="false">
      <c r="A35" s="190" t="s">
        <v>269</v>
      </c>
      <c r="B35" s="126"/>
      <c r="C35" s="191"/>
      <c r="D35" s="192" t="n">
        <f aca="false">HLOOKUP($A35,'Income Statement'!$F$4:$EU$45,40,0)</f>
        <v>0</v>
      </c>
      <c r="E35" s="139" t="n">
        <f aca="false">HLOOKUP($A35,Budget!$F$4:$EI$46,41,0)</f>
        <v>0</v>
      </c>
      <c r="F35" s="193" t="n">
        <f aca="false">IF(E35=0,0,D35/E35)</f>
        <v>0</v>
      </c>
      <c r="G35" s="194" t="n">
        <f aca="false">HLOOKUP($A35,'Income Statement'!$F$4:$EU$45,10,0)</f>
        <v>27400</v>
      </c>
      <c r="H35" s="197" t="n">
        <f aca="false">HLOOKUP($A35,Budget!$F$4:$EI$46,11,0)</f>
        <v>26700</v>
      </c>
      <c r="I35" s="193" t="n">
        <f aca="false">IF(H35=0,0,G35/H35)</f>
        <v>1.02621722846442</v>
      </c>
      <c r="J35" s="194" t="n">
        <f aca="false">HLOOKUP($A35,'Income Statement'!$F$4:$EU$45,16,0)</f>
        <v>23240</v>
      </c>
      <c r="K35" s="197" t="n">
        <f aca="false">HLOOKUP($A35,Budget!$F$4:$EI$46,17,0)</f>
        <v>20253.33</v>
      </c>
      <c r="L35" s="196" t="n">
        <f aca="false">IF(K35=0,0,J35/K35)</f>
        <v>1.14746562664016</v>
      </c>
    </row>
    <row r="36" customFormat="false" ht="14.4" hidden="false" customHeight="false" outlineLevel="0" collapsed="false">
      <c r="A36" s="190" t="s">
        <v>270</v>
      </c>
      <c r="B36" s="126"/>
      <c r="C36" s="191"/>
      <c r="D36" s="192" t="n">
        <f aca="false">HLOOKUP($A36,'Income Statement'!$F$4:$EU$45,40,0)</f>
        <v>0</v>
      </c>
      <c r="E36" s="139" t="n">
        <f aca="false">HLOOKUP($A36,Budget!$F$4:$EI$46,41,0)</f>
        <v>0</v>
      </c>
      <c r="F36" s="193" t="n">
        <f aca="false">IF(E36=0,0,D36/E36)</f>
        <v>0</v>
      </c>
      <c r="G36" s="194" t="n">
        <f aca="false">HLOOKUP($A36,'Income Statement'!$F$4:$EU$45,10,0)</f>
        <v>9300</v>
      </c>
      <c r="H36" s="197" t="n">
        <f aca="false">HLOOKUP($A36,Budget!$F$4:$EI$46,11,0)</f>
        <v>8800</v>
      </c>
      <c r="I36" s="193" t="n">
        <f aca="false">IF(H36=0,0,G36/H36)</f>
        <v>1.05681818181818</v>
      </c>
      <c r="J36" s="194" t="n">
        <f aca="false">HLOOKUP($A36,'Income Statement'!$F$4:$EU$45,16,0)</f>
        <v>5700</v>
      </c>
      <c r="K36" s="197" t="n">
        <f aca="false">HLOOKUP($A36,Budget!$F$4:$EI$46,17,0)</f>
        <v>8250</v>
      </c>
      <c r="L36" s="196" t="n">
        <f aca="false">IF(K36=0,0,J36/K36)</f>
        <v>0.690909090909091</v>
      </c>
    </row>
    <row r="37" customFormat="false" ht="14.4" hidden="false" customHeight="false" outlineLevel="0" collapsed="false">
      <c r="A37" s="190" t="s">
        <v>272</v>
      </c>
      <c r="B37" s="126"/>
      <c r="C37" s="191"/>
      <c r="D37" s="192" t="n">
        <f aca="false">HLOOKUP($A37,'Income Statement'!$F$4:$EU$45,40,0)</f>
        <v>0</v>
      </c>
      <c r="E37" s="139" t="n">
        <f aca="false">HLOOKUP($A37,Budget!$F$4:$EI$46,41,0)</f>
        <v>0</v>
      </c>
      <c r="F37" s="193" t="n">
        <f aca="false">IF(E37=0,0,D37/E37)</f>
        <v>0</v>
      </c>
      <c r="G37" s="194" t="n">
        <f aca="false">HLOOKUP($A37,'Income Statement'!$F$4:$EU$45,10,0)</f>
        <v>31765.2</v>
      </c>
      <c r="H37" s="197" t="n">
        <f aca="false">HLOOKUP($A37,Budget!$F$4:$EI$46,11,0)</f>
        <v>37400</v>
      </c>
      <c r="I37" s="193" t="n">
        <f aca="false">IF(H37=0,0,G37/H37)</f>
        <v>0.849336898395722</v>
      </c>
      <c r="J37" s="194" t="n">
        <f aca="false">HLOOKUP($A37,'Income Statement'!$F$4:$EU$45,16,0)</f>
        <v>12500</v>
      </c>
      <c r="K37" s="197" t="n">
        <f aca="false">HLOOKUP($A37,Budget!$F$4:$EI$46,17,0)</f>
        <v>12500</v>
      </c>
      <c r="L37" s="196" t="n">
        <f aca="false">IF(K37=0,0,J37/K37)</f>
        <v>1</v>
      </c>
    </row>
    <row r="38" customFormat="false" ht="14.4" hidden="false" customHeight="false" outlineLevel="0" collapsed="false">
      <c r="A38" s="190" t="s">
        <v>273</v>
      </c>
      <c r="B38" s="126"/>
      <c r="C38" s="191"/>
      <c r="D38" s="192" t="n">
        <f aca="false">HLOOKUP($A38,'Income Statement'!$F$4:$EU$45,40,0)</f>
        <v>0</v>
      </c>
      <c r="E38" s="139" t="n">
        <f aca="false">HLOOKUP($A38,Budget!$F$4:$EI$46,41,0)</f>
        <v>0</v>
      </c>
      <c r="F38" s="193" t="n">
        <f aca="false">IF(E38=0,0,D38/E38)</f>
        <v>0</v>
      </c>
      <c r="G38" s="194" t="n">
        <f aca="false">HLOOKUP($A38,'Income Statement'!$F$4:$EU$45,10,0)</f>
        <v>4299.6</v>
      </c>
      <c r="H38" s="197" t="n">
        <f aca="false">HLOOKUP($A38,Budget!$F$4:$EI$46,11,0)</f>
        <v>4700</v>
      </c>
      <c r="I38" s="193" t="n">
        <f aca="false">IF(H38=0,0,G38/H38)</f>
        <v>0.914808510638298</v>
      </c>
      <c r="J38" s="194" t="n">
        <f aca="false">HLOOKUP($A38,'Income Statement'!$F$4:$EU$45,16,0)</f>
        <v>1800</v>
      </c>
      <c r="K38" s="197" t="n">
        <f aca="false">HLOOKUP($A38,Budget!$F$4:$EI$46,17,0)</f>
        <v>1600</v>
      </c>
      <c r="L38" s="196" t="n">
        <f aca="false">IF(K38=0,0,J38/K38)</f>
        <v>1.125</v>
      </c>
    </row>
    <row r="39" customFormat="false" ht="14.4" hidden="false" customHeight="false" outlineLevel="0" collapsed="false">
      <c r="A39" s="190" t="s">
        <v>274</v>
      </c>
      <c r="B39" s="126"/>
      <c r="C39" s="191"/>
      <c r="D39" s="192" t="n">
        <f aca="false">HLOOKUP($A39,'Income Statement'!$F$4:$EU$45,40,0)</f>
        <v>0</v>
      </c>
      <c r="E39" s="139" t="n">
        <f aca="false">HLOOKUP($A39,Budget!$F$4:$EI$46,41,0)</f>
        <v>0</v>
      </c>
      <c r="F39" s="193" t="n">
        <f aca="false">IF(E39=0,0,D39/E39)</f>
        <v>0</v>
      </c>
      <c r="G39" s="194" t="n">
        <f aca="false">HLOOKUP($A39,'Income Statement'!$F$4:$EU$45,10,0)</f>
        <v>115000.8</v>
      </c>
      <c r="H39" s="197" t="n">
        <f aca="false">HLOOKUP($A39,Budget!$F$4:$EI$46,11,0)</f>
        <v>93600</v>
      </c>
      <c r="I39" s="193" t="n">
        <f aca="false">IF(H39=0,0,G39/H39)</f>
        <v>1.22864102564103</v>
      </c>
      <c r="J39" s="194" t="n">
        <f aca="false">HLOOKUP($A39,'Income Statement'!$F$4:$EU$45,16,0)</f>
        <v>14380.01</v>
      </c>
      <c r="K39" s="197" t="n">
        <f aca="false">HLOOKUP($A39,Budget!$F$4:$EI$46,17,0)</f>
        <v>1600</v>
      </c>
      <c r="L39" s="196" t="n">
        <f aca="false">IF(K39=0,0,J39/K39)</f>
        <v>8.98750625</v>
      </c>
    </row>
    <row r="40" customFormat="false" ht="14.4" hidden="false" customHeight="false" outlineLevel="0" collapsed="false">
      <c r="A40" s="190" t="s">
        <v>275</v>
      </c>
      <c r="B40" s="126"/>
      <c r="C40" s="191"/>
      <c r="D40" s="192" t="n">
        <f aca="false">HLOOKUP($A40,'Income Statement'!$F$4:$EU$45,40,0)</f>
        <v>0</v>
      </c>
      <c r="E40" s="139" t="n">
        <f aca="false">HLOOKUP($A40,Budget!$F$4:$EI$46,41,0)</f>
        <v>0</v>
      </c>
      <c r="F40" s="193" t="n">
        <f aca="false">IF(E40=0,0,D40/E40)</f>
        <v>0</v>
      </c>
      <c r="G40" s="194" t="n">
        <f aca="false">HLOOKUP($A40,'Income Statement'!$F$4:$EU$45,10,0)</f>
        <v>14478.21</v>
      </c>
      <c r="H40" s="197" t="n">
        <f aca="false">HLOOKUP($A40,Budget!$F$4:$EI$46,11,0)</f>
        <v>17000</v>
      </c>
      <c r="I40" s="193" t="n">
        <f aca="false">IF(H40=0,0,G40/H40)</f>
        <v>0.851659411764706</v>
      </c>
      <c r="J40" s="194" t="n">
        <f aca="false">HLOOKUP($A40,'Income Statement'!$F$4:$EU$45,16,0)</f>
        <v>1750</v>
      </c>
      <c r="K40" s="197" t="n">
        <f aca="false">HLOOKUP($A40,Budget!$F$4:$EI$46,17,0)</f>
        <v>4500</v>
      </c>
      <c r="L40" s="196" t="n">
        <f aca="false">IF(K40=0,0,J40/K40)</f>
        <v>0.388888888888889</v>
      </c>
    </row>
    <row r="41" customFormat="false" ht="14.4" hidden="false" customHeight="false" outlineLevel="0" collapsed="false">
      <c r="A41" s="190" t="s">
        <v>276</v>
      </c>
      <c r="B41" s="126"/>
      <c r="C41" s="191"/>
      <c r="D41" s="192" t="n">
        <f aca="false">HLOOKUP($A41,'Income Statement'!$F$4:$EU$45,40,0)</f>
        <v>0</v>
      </c>
      <c r="E41" s="139" t="n">
        <f aca="false">HLOOKUP($A41,Budget!$F$4:$EI$46,41,0)</f>
        <v>0</v>
      </c>
      <c r="F41" s="193" t="n">
        <f aca="false">IF(E41=0,0,D41/E41)</f>
        <v>0</v>
      </c>
      <c r="G41" s="194" t="n">
        <f aca="false">HLOOKUP($A41,'Income Statement'!$F$4:$EU$45,10,0)</f>
        <v>12870</v>
      </c>
      <c r="H41" s="197" t="n">
        <f aca="false">HLOOKUP($A41,Budget!$F$4:$EI$46,11,0)</f>
        <v>14700</v>
      </c>
      <c r="I41" s="193" t="n">
        <f aca="false">IF(H41=0,0,G41/H41)</f>
        <v>0.875510204081633</v>
      </c>
      <c r="J41" s="194" t="n">
        <f aca="false">HLOOKUP($A41,'Income Statement'!$F$4:$EU$45,16,0)</f>
        <v>4500</v>
      </c>
      <c r="K41" s="197" t="n">
        <f aca="false">HLOOKUP($A41,Budget!$F$4:$EI$46,17,0)</f>
        <v>4425</v>
      </c>
      <c r="L41" s="196" t="n">
        <f aca="false">IF(K41=0,0,J41/K41)</f>
        <v>1.01694915254237</v>
      </c>
    </row>
    <row r="42" customFormat="false" ht="14.4" hidden="false" customHeight="false" outlineLevel="0" collapsed="false">
      <c r="A42" s="190" t="s">
        <v>277</v>
      </c>
      <c r="B42" s="126"/>
      <c r="C42" s="191"/>
      <c r="D42" s="192" t="n">
        <f aca="false">HLOOKUP($A42,'Income Statement'!$F$4:$EU$45,40,0)</f>
        <v>0</v>
      </c>
      <c r="E42" s="139" t="n">
        <f aca="false">HLOOKUP($A42,Budget!$F$4:$EI$46,41,0)</f>
        <v>0</v>
      </c>
      <c r="F42" s="193" t="n">
        <f aca="false">IF(E42=0,0,D42/E42)</f>
        <v>0</v>
      </c>
      <c r="G42" s="194" t="n">
        <f aca="false">HLOOKUP($A42,'Income Statement'!$F$4:$EU$45,10,0)</f>
        <v>10333.35</v>
      </c>
      <c r="H42" s="197" t="n">
        <f aca="false">HLOOKUP($A42,Budget!$F$4:$EI$46,11,0)</f>
        <v>12800</v>
      </c>
      <c r="I42" s="193" t="n">
        <f aca="false">IF(H42=0,0,G42/H42)</f>
        <v>0.80729296875</v>
      </c>
      <c r="J42" s="194" t="n">
        <f aca="false">HLOOKUP($A42,'Income Statement'!$F$4:$EU$45,16,0)</f>
        <v>4000</v>
      </c>
      <c r="K42" s="197" t="n">
        <f aca="false">HLOOKUP($A42,Budget!$F$4:$EI$46,17,0)</f>
        <v>3599.98</v>
      </c>
      <c r="L42" s="196" t="n">
        <f aca="false">IF(K42=0,0,J42/K42)</f>
        <v>1.11111728398491</v>
      </c>
    </row>
    <row r="43" customFormat="false" ht="14.4" hidden="false" customHeight="false" outlineLevel="0" collapsed="false">
      <c r="A43" s="190" t="s">
        <v>278</v>
      </c>
      <c r="B43" s="126"/>
      <c r="C43" s="191"/>
      <c r="D43" s="192" t="n">
        <f aca="false">HLOOKUP($A43,'Income Statement'!$F$4:$EU$45,40,0)</f>
        <v>386975</v>
      </c>
      <c r="E43" s="139" t="n">
        <f aca="false">HLOOKUP($A43,Budget!$F$4:$EI$46,41,0)</f>
        <v>375200.128216</v>
      </c>
      <c r="F43" s="193" t="n">
        <f aca="false">IF(E43=0,0,D43/E43)</f>
        <v>1.03138290980866</v>
      </c>
      <c r="G43" s="194" t="n">
        <f aca="false">HLOOKUP($A43,'Income Statement'!$F$4:$EU$45,10,0)</f>
        <v>165868.32</v>
      </c>
      <c r="H43" s="197" t="n">
        <f aca="false">HLOOKUP($A43,Budget!$F$4:$EI$46,11,0)</f>
        <v>156400</v>
      </c>
      <c r="I43" s="193" t="n">
        <f aca="false">IF(H43=0,0,G43/H43)</f>
        <v>1.06053913043478</v>
      </c>
      <c r="J43" s="194" t="n">
        <f aca="false">HLOOKUP($A43,'Income Statement'!$F$4:$EU$45,16,0)</f>
        <v>3600</v>
      </c>
      <c r="K43" s="197" t="n">
        <f aca="false">HLOOKUP($A43,Budget!$F$4:$EI$46,17,0)</f>
        <v>3200</v>
      </c>
      <c r="L43" s="196" t="n">
        <f aca="false">IF(K43=0,0,J43/K43)</f>
        <v>1.125</v>
      </c>
    </row>
    <row r="44" customFormat="false" ht="14.4" hidden="false" customHeight="false" outlineLevel="0" collapsed="false">
      <c r="A44" s="190" t="s">
        <v>279</v>
      </c>
      <c r="B44" s="126"/>
      <c r="C44" s="191"/>
      <c r="D44" s="192" t="n">
        <f aca="false">HLOOKUP($A44,'Income Statement'!$F$4:$EU$45,40,0)</f>
        <v>0</v>
      </c>
      <c r="E44" s="139" t="n">
        <f aca="false">HLOOKUP($A44,Budget!$F$4:$EI$46,41,0)</f>
        <v>0</v>
      </c>
      <c r="F44" s="193" t="n">
        <f aca="false">IF(E44=0,0,D44/E44)</f>
        <v>0</v>
      </c>
      <c r="G44" s="194" t="n">
        <f aca="false">HLOOKUP($A44,'Income Statement'!$F$4:$EU$45,10,0)</f>
        <v>11908.86</v>
      </c>
      <c r="H44" s="197" t="n">
        <f aca="false">HLOOKUP($A44,Budget!$F$4:$EI$46,11,0)</f>
        <v>9100</v>
      </c>
      <c r="I44" s="193" t="n">
        <f aca="false">IF(H44=0,0,G44/H44)</f>
        <v>1.30866593406593</v>
      </c>
      <c r="J44" s="194" t="n">
        <f aca="false">HLOOKUP($A44,'Income Statement'!$F$4:$EU$45,16,0)</f>
        <v>6200</v>
      </c>
      <c r="K44" s="197" t="n">
        <f aca="false">HLOOKUP($A44,Budget!$F$4:$EI$46,17,0)</f>
        <v>4883</v>
      </c>
      <c r="L44" s="196" t="n">
        <f aca="false">IF(K44=0,0,J44/K44)</f>
        <v>1.26971124308827</v>
      </c>
    </row>
    <row r="45" customFormat="false" ht="14.4" hidden="false" customHeight="false" outlineLevel="0" collapsed="false">
      <c r="A45" s="190" t="s">
        <v>280</v>
      </c>
      <c r="B45" s="126"/>
      <c r="C45" s="191"/>
      <c r="D45" s="192" t="n">
        <f aca="false">HLOOKUP($A45,'Income Statement'!$F$4:$EU$45,40,0)</f>
        <v>0</v>
      </c>
      <c r="E45" s="139" t="n">
        <f aca="false">HLOOKUP($A45,Budget!$F$4:$EI$46,41,0)</f>
        <v>0</v>
      </c>
      <c r="F45" s="193" t="n">
        <f aca="false">IF(E45=0,0,D45/E45)</f>
        <v>0</v>
      </c>
      <c r="G45" s="194" t="n">
        <f aca="false">HLOOKUP($A45,'Income Statement'!$F$4:$EU$45,10,0)</f>
        <v>35064.06</v>
      </c>
      <c r="H45" s="197" t="n">
        <f aca="false">HLOOKUP($A45,Budget!$F$4:$EI$46,11,0)</f>
        <v>32806</v>
      </c>
      <c r="I45" s="193" t="n">
        <f aca="false">IF(H45=0,0,G45/H45)</f>
        <v>1.06883070170091</v>
      </c>
      <c r="J45" s="194" t="n">
        <f aca="false">HLOOKUP($A45,'Income Statement'!$F$4:$EU$45,16,0)</f>
        <v>3750</v>
      </c>
      <c r="K45" s="197" t="n">
        <f aca="false">HLOOKUP($A45,Budget!$F$4:$EI$46,17,0)</f>
        <v>3125</v>
      </c>
      <c r="L45" s="196" t="n">
        <f aca="false">IF(K45=0,0,J45/K45)</f>
        <v>1.2</v>
      </c>
    </row>
    <row r="46" customFormat="false" ht="14.4" hidden="false" customHeight="false" outlineLevel="0" collapsed="false">
      <c r="A46" s="190" t="s">
        <v>281</v>
      </c>
      <c r="B46" s="126"/>
      <c r="C46" s="191"/>
      <c r="D46" s="192" t="n">
        <f aca="false">HLOOKUP($A46,'Income Statement'!$F$4:$EU$45,40,0)</f>
        <v>0</v>
      </c>
      <c r="E46" s="139" t="n">
        <f aca="false">HLOOKUP($A46,Budget!$F$4:$EI$46,41,0)</f>
        <v>0</v>
      </c>
      <c r="F46" s="193" t="n">
        <f aca="false">IF(E46=0,0,D46/E46)</f>
        <v>0</v>
      </c>
      <c r="G46" s="194" t="n">
        <f aca="false">HLOOKUP($A46,'Income Statement'!$F$4:$EU$45,10,0)</f>
        <v>5033.32</v>
      </c>
      <c r="H46" s="197" t="n">
        <f aca="false">HLOOKUP($A46,Budget!$F$4:$EI$46,11,0)</f>
        <v>5200</v>
      </c>
      <c r="I46" s="193" t="n">
        <f aca="false">IF(H46=0,0,G46/H46)</f>
        <v>0.967946153846154</v>
      </c>
      <c r="J46" s="194" t="n">
        <f aca="false">HLOOKUP($A46,'Income Statement'!$F$4:$EU$45,16,0)</f>
        <v>1000</v>
      </c>
      <c r="K46" s="197" t="n">
        <f aca="false">HLOOKUP($A46,Budget!$F$4:$EI$46,17,0)</f>
        <v>1000</v>
      </c>
      <c r="L46" s="196" t="n">
        <f aca="false">IF(K46=0,0,J46/K46)</f>
        <v>1</v>
      </c>
    </row>
    <row r="47" customFormat="false" ht="14.4" hidden="false" customHeight="false" outlineLevel="0" collapsed="false">
      <c r="A47" s="190" t="s">
        <v>282</v>
      </c>
      <c r="B47" s="126"/>
      <c r="C47" s="191"/>
      <c r="D47" s="192" t="n">
        <f aca="false">HLOOKUP($A47,'Income Statement'!$F$4:$EU$45,40,0)</f>
        <v>0</v>
      </c>
      <c r="E47" s="139" t="n">
        <f aca="false">HLOOKUP($A47,Budget!$F$4:$EI$46,41,0)</f>
        <v>0</v>
      </c>
      <c r="F47" s="193" t="n">
        <f aca="false">IF(E47=0,0,D47/E47)</f>
        <v>0</v>
      </c>
      <c r="G47" s="194" t="n">
        <f aca="false">HLOOKUP($A47,'Income Statement'!$F$4:$EU$45,10,0)</f>
        <v>16220</v>
      </c>
      <c r="H47" s="197" t="n">
        <f aca="false">HLOOKUP($A47,Budget!$F$4:$EI$46,11,0)</f>
        <v>14500</v>
      </c>
      <c r="I47" s="193" t="n">
        <f aca="false">IF(H47=0,0,G47/H47)</f>
        <v>1.11862068965517</v>
      </c>
      <c r="J47" s="194" t="n">
        <f aca="false">HLOOKUP($A47,'Income Statement'!$F$4:$EU$45,16,0)</f>
        <v>6500</v>
      </c>
      <c r="K47" s="197" t="n">
        <f aca="false">HLOOKUP($A47,Budget!$F$4:$EI$46,17,0)</f>
        <v>5300</v>
      </c>
      <c r="L47" s="196" t="n">
        <f aca="false">IF(K47=0,0,J47/K47)</f>
        <v>1.22641509433962</v>
      </c>
    </row>
    <row r="48" customFormat="false" ht="14.4" hidden="false" customHeight="false" outlineLevel="0" collapsed="false">
      <c r="A48" s="190" t="s">
        <v>283</v>
      </c>
      <c r="B48" s="126"/>
      <c r="C48" s="191"/>
      <c r="D48" s="192" t="n">
        <f aca="false">HLOOKUP($A48,'Income Statement'!$F$4:$EU$45,40,0)</f>
        <v>0</v>
      </c>
      <c r="E48" s="139" t="n">
        <f aca="false">HLOOKUP($A48,Budget!$F$4:$EI$46,41,0)</f>
        <v>0</v>
      </c>
      <c r="F48" s="193" t="n">
        <f aca="false">IF(E48=0,0,D48/E48)</f>
        <v>0</v>
      </c>
      <c r="G48" s="194" t="n">
        <f aca="false">HLOOKUP($A48,'Income Statement'!$F$4:$EU$45,10,0)</f>
        <v>11031.3</v>
      </c>
      <c r="H48" s="197" t="n">
        <f aca="false">HLOOKUP($A48,Budget!$F$4:$EI$46,11,0)</f>
        <v>13600</v>
      </c>
      <c r="I48" s="193" t="n">
        <f aca="false">IF(H48=0,0,G48/H48)</f>
        <v>0.811125</v>
      </c>
      <c r="J48" s="194" t="n">
        <f aca="false">HLOOKUP($A48,'Income Statement'!$F$4:$EU$45,16,0)</f>
        <v>9750</v>
      </c>
      <c r="K48" s="197" t="n">
        <f aca="false">HLOOKUP($A48,Budget!$F$4:$EI$46,17,0)</f>
        <v>8400</v>
      </c>
      <c r="L48" s="196" t="n">
        <f aca="false">IF(K48=0,0,J48/K48)</f>
        <v>1.16071428571429</v>
      </c>
    </row>
    <row r="49" customFormat="false" ht="14.4" hidden="false" customHeight="false" outlineLevel="0" collapsed="false">
      <c r="A49" s="190" t="s">
        <v>284</v>
      </c>
      <c r="B49" s="126"/>
      <c r="C49" s="191"/>
      <c r="D49" s="192" t="n">
        <f aca="false">HLOOKUP($A49,'Income Statement'!$F$4:$EU$45,40,0)</f>
        <v>59850.4</v>
      </c>
      <c r="E49" s="139" t="n">
        <f aca="false">HLOOKUP($A49,Budget!$F$4:$EI$46,41,0)</f>
        <v>65835.4928</v>
      </c>
      <c r="F49" s="193" t="n">
        <f aca="false">IF(E49=0,0,D49/E49)</f>
        <v>0.909090180000901</v>
      </c>
      <c r="G49" s="194" t="n">
        <f aca="false">HLOOKUP($A49,'Income Statement'!$F$4:$EU$45,10,0)</f>
        <v>19603.65</v>
      </c>
      <c r="H49" s="197" t="n">
        <f aca="false">HLOOKUP($A49,Budget!$F$4:$EI$46,11,0)</f>
        <v>18149.7366435</v>
      </c>
      <c r="I49" s="193" t="n">
        <f aca="false">IF(H49=0,0,G49/H49)</f>
        <v>1.08010658143741</v>
      </c>
      <c r="J49" s="194" t="n">
        <f aca="false">HLOOKUP($A49,'Income Statement'!$F$4:$EU$45,16,0)</f>
        <v>3400</v>
      </c>
      <c r="K49" s="197" t="n">
        <f aca="false">HLOOKUP($A49,Budget!$F$4:$EI$46,17,0)</f>
        <v>2000</v>
      </c>
      <c r="L49" s="196" t="n">
        <f aca="false">IF(K49=0,0,J49/K49)</f>
        <v>1.7</v>
      </c>
    </row>
    <row r="50" customFormat="false" ht="14.4" hidden="false" customHeight="false" outlineLevel="0" collapsed="false">
      <c r="A50" s="190" t="s">
        <v>285</v>
      </c>
      <c r="B50" s="126"/>
      <c r="C50" s="191"/>
      <c r="D50" s="192" t="n">
        <f aca="false">HLOOKUP($A50,'Income Statement'!$F$4:$EU$45,40,0)</f>
        <v>0</v>
      </c>
      <c r="E50" s="139" t="n">
        <f aca="false">HLOOKUP($A50,Budget!$F$4:$EI$46,41,0)</f>
        <v>0</v>
      </c>
      <c r="F50" s="193" t="n">
        <f aca="false">IF(E50=0,0,D50/E50)</f>
        <v>0</v>
      </c>
      <c r="G50" s="194" t="n">
        <f aca="false">HLOOKUP($A50,'Income Statement'!$F$4:$EU$45,10,0)</f>
        <v>9800</v>
      </c>
      <c r="H50" s="197" t="n">
        <f aca="false">HLOOKUP($A50,Budget!$F$4:$EI$46,11,0)</f>
        <v>8400</v>
      </c>
      <c r="I50" s="193" t="n">
        <f aca="false">IF(H50=0,0,G50/H50)</f>
        <v>1.16666666666667</v>
      </c>
      <c r="J50" s="194" t="n">
        <f aca="false">HLOOKUP($A50,'Income Statement'!$F$4:$EU$45,16,0)</f>
        <v>3500</v>
      </c>
      <c r="K50" s="197" t="n">
        <f aca="false">HLOOKUP($A50,Budget!$F$4:$EI$46,17,0)</f>
        <v>2700</v>
      </c>
      <c r="L50" s="196" t="n">
        <f aca="false">IF(K50=0,0,J50/K50)</f>
        <v>1.2962962962963</v>
      </c>
    </row>
    <row r="51" customFormat="false" ht="14.4" hidden="false" customHeight="false" outlineLevel="0" collapsed="false">
      <c r="A51" s="190" t="s">
        <v>286</v>
      </c>
      <c r="B51" s="126"/>
      <c r="C51" s="191"/>
      <c r="D51" s="192" t="n">
        <f aca="false">HLOOKUP($A51,'Income Statement'!$F$4:$EU$45,40,0)</f>
        <v>0</v>
      </c>
      <c r="E51" s="139" t="n">
        <f aca="false">HLOOKUP($A51,Budget!$F$4:$EI$46,41,0)</f>
        <v>0</v>
      </c>
      <c r="F51" s="193" t="n">
        <f aca="false">IF(E51=0,0,D51/E51)</f>
        <v>0</v>
      </c>
      <c r="G51" s="194" t="n">
        <f aca="false">HLOOKUP($A51,'Income Statement'!$F$4:$EU$45,10,0)</f>
        <v>2587.5</v>
      </c>
      <c r="H51" s="197" t="n">
        <f aca="false">HLOOKUP($A51,Budget!$F$4:$EI$46,11,0)</f>
        <v>2403.5</v>
      </c>
      <c r="I51" s="193" t="n">
        <f aca="false">IF(H51=0,0,G51/H51)</f>
        <v>1.07655502392344</v>
      </c>
      <c r="J51" s="194" t="n">
        <f aca="false">HLOOKUP($A51,'Income Statement'!$F$4:$EU$45,16,0)</f>
        <v>900</v>
      </c>
      <c r="K51" s="197" t="n">
        <f aca="false">HLOOKUP($A51,Budget!$F$4:$EI$46,17,0)</f>
        <v>600</v>
      </c>
      <c r="L51" s="196" t="n">
        <f aca="false">IF(K51=0,0,J51/K51)</f>
        <v>1.5</v>
      </c>
    </row>
    <row r="52" customFormat="false" ht="14.4" hidden="false" customHeight="false" outlineLevel="0" collapsed="false">
      <c r="A52" s="190" t="s">
        <v>287</v>
      </c>
      <c r="B52" s="126"/>
      <c r="C52" s="191"/>
      <c r="D52" s="192" t="n">
        <f aca="false">HLOOKUP($A52,'Income Statement'!$F$4:$EU$45,40,0)</f>
        <v>0</v>
      </c>
      <c r="E52" s="139" t="n">
        <f aca="false">HLOOKUP($A52,Budget!$F$4:$EI$46,41,0)</f>
        <v>0</v>
      </c>
      <c r="F52" s="193" t="n">
        <f aca="false">IF(E52=0,0,D52/E52)</f>
        <v>0</v>
      </c>
      <c r="G52" s="194" t="n">
        <f aca="false">HLOOKUP($A52,'Income Statement'!$F$4:$EU$45,10,0)</f>
        <v>7050</v>
      </c>
      <c r="H52" s="197" t="n">
        <f aca="false">HLOOKUP($A52,Budget!$F$4:$EI$46,11,0)</f>
        <v>7100</v>
      </c>
      <c r="I52" s="193" t="n">
        <f aca="false">IF(H52=0,0,G52/H52)</f>
        <v>0.992957746478873</v>
      </c>
      <c r="J52" s="194" t="n">
        <f aca="false">HLOOKUP($A52,'Income Statement'!$F$4:$EU$45,16,0)</f>
        <v>2200</v>
      </c>
      <c r="K52" s="197" t="n">
        <f aca="false">HLOOKUP($A52,Budget!$F$4:$EI$46,17,0)</f>
        <v>2350</v>
      </c>
      <c r="L52" s="196" t="n">
        <f aca="false">IF(K52=0,0,J52/K52)</f>
        <v>0.936170212765957</v>
      </c>
    </row>
    <row r="53" customFormat="false" ht="14.4" hidden="false" customHeight="false" outlineLevel="0" collapsed="false">
      <c r="A53" s="190" t="s">
        <v>288</v>
      </c>
      <c r="B53" s="126"/>
      <c r="C53" s="191"/>
      <c r="D53" s="192" t="n">
        <f aca="false">HLOOKUP($A53,'Income Statement'!$F$4:$EU$45,40,0)</f>
        <v>0</v>
      </c>
      <c r="E53" s="139" t="n">
        <f aca="false">HLOOKUP($A53,Budget!$F$4:$EI$46,41,0)</f>
        <v>0</v>
      </c>
      <c r="F53" s="193" t="n">
        <f aca="false">IF(E53=0,0,D53/E53)</f>
        <v>0</v>
      </c>
      <c r="G53" s="194" t="n">
        <f aca="false">HLOOKUP($A53,'Income Statement'!$F$4:$EU$45,10,0)</f>
        <v>11362.5</v>
      </c>
      <c r="H53" s="197" t="n">
        <f aca="false">HLOOKUP($A53,Budget!$F$4:$EI$46,11,0)</f>
        <v>11500</v>
      </c>
      <c r="I53" s="193" t="n">
        <f aca="false">IF(H53=0,0,G53/H53)</f>
        <v>0.98804347826087</v>
      </c>
      <c r="J53" s="194" t="n">
        <f aca="false">HLOOKUP($A53,'Income Statement'!$F$4:$EU$45,16,0)</f>
        <v>10200</v>
      </c>
      <c r="K53" s="197" t="n">
        <f aca="false">HLOOKUP($A53,Budget!$F$4:$EI$46,17,0)</f>
        <v>9600</v>
      </c>
      <c r="L53" s="196" t="n">
        <f aca="false">IF(K53=0,0,J53/K53)</f>
        <v>1.0625</v>
      </c>
    </row>
    <row r="54" customFormat="false" ht="14.4" hidden="false" customHeight="false" outlineLevel="0" collapsed="false">
      <c r="A54" s="190" t="s">
        <v>290</v>
      </c>
      <c r="B54" s="126"/>
      <c r="C54" s="191"/>
      <c r="D54" s="192" t="n">
        <f aca="false">HLOOKUP($A54,'Income Statement'!$F$4:$EU$45,40,0)</f>
        <v>0</v>
      </c>
      <c r="E54" s="139" t="n">
        <f aca="false">HLOOKUP($A54,Budget!$F$4:$EI$46,41,0)</f>
        <v>0</v>
      </c>
      <c r="F54" s="193" t="n">
        <f aca="false">IF(E54=0,0,D54/E54)</f>
        <v>0</v>
      </c>
      <c r="G54" s="194" t="n">
        <f aca="false">HLOOKUP($A54,'Income Statement'!$F$4:$EU$45,10,0)</f>
        <v>21955.5</v>
      </c>
      <c r="H54" s="197" t="n">
        <f aca="false">HLOOKUP($A54,Budget!$F$4:$EI$46,11,0)</f>
        <v>16886.1</v>
      </c>
      <c r="I54" s="193" t="n">
        <f aca="false">IF(H54=0,0,G54/H54)</f>
        <v>1.30021141649049</v>
      </c>
      <c r="J54" s="194" t="n">
        <f aca="false">HLOOKUP($A54,'Income Statement'!$F$4:$EU$45,16,0)</f>
        <v>8000</v>
      </c>
      <c r="K54" s="197" t="n">
        <f aca="false">HLOOKUP($A54,Budget!$F$4:$EI$46,17,0)</f>
        <v>7600</v>
      </c>
      <c r="L54" s="196" t="n">
        <f aca="false">IF(K54=0,0,J54/K54)</f>
        <v>1.05263157894737</v>
      </c>
    </row>
    <row r="55" customFormat="false" ht="14.4" hidden="false" customHeight="false" outlineLevel="0" collapsed="false">
      <c r="A55" s="190" t="s">
        <v>291</v>
      </c>
      <c r="B55" s="126"/>
      <c r="C55" s="191"/>
      <c r="D55" s="192" t="n">
        <f aca="false">HLOOKUP($A55,'Income Statement'!$F$4:$EU$45,40,0)</f>
        <v>358534.51</v>
      </c>
      <c r="E55" s="139" t="n">
        <f aca="false">HLOOKUP($A55,Budget!$F$4:$EI$46,41,0)</f>
        <v>297199.846015</v>
      </c>
      <c r="F55" s="193" t="n">
        <f aca="false">IF(E55=0,0,D55/E55)</f>
        <v>1.20637515398277</v>
      </c>
      <c r="G55" s="194" t="n">
        <f aca="false">HLOOKUP($A55,'Income Statement'!$F$4:$EU$45,10,0)</f>
        <v>574651.58</v>
      </c>
      <c r="H55" s="197" t="n">
        <f aca="false">HLOOKUP($A55,Budget!$F$4:$EI$46,11,0)</f>
        <v>655711.744542789</v>
      </c>
      <c r="I55" s="193" t="n">
        <f aca="false">IF(H55=0,0,G55/H55)</f>
        <v>0.876378354944198</v>
      </c>
      <c r="J55" s="194" t="n">
        <f aca="false">HLOOKUP($A55,'Income Statement'!$F$4:$EU$45,16,0)</f>
        <v>25800</v>
      </c>
      <c r="K55" s="197" t="n">
        <f aca="false">HLOOKUP($A55,Budget!$F$4:$EI$46,17,0)</f>
        <v>23250.16</v>
      </c>
      <c r="L55" s="196" t="n">
        <f aca="false">IF(K55=0,0,J55/K55)</f>
        <v>1.10966978291762</v>
      </c>
    </row>
    <row r="56" customFormat="false" ht="14.4" hidden="false" customHeight="false" outlineLevel="0" collapsed="false">
      <c r="A56" s="190" t="s">
        <v>292</v>
      </c>
      <c r="B56" s="126"/>
      <c r="C56" s="191"/>
      <c r="D56" s="192" t="n">
        <f aca="false">HLOOKUP($A56,'Income Statement'!$F$4:$EU$45,40,0)</f>
        <v>0</v>
      </c>
      <c r="E56" s="139" t="n">
        <f aca="false">HLOOKUP($A56,Budget!$F$4:$EI$46,41,0)</f>
        <v>0</v>
      </c>
      <c r="F56" s="193" t="n">
        <f aca="false">IF(E56=0,0,D56/E56)</f>
        <v>0</v>
      </c>
      <c r="G56" s="194" t="n">
        <f aca="false">HLOOKUP($A56,'Income Statement'!$F$4:$EU$45,10,0)</f>
        <v>10118.75</v>
      </c>
      <c r="H56" s="197" t="n">
        <f aca="false">HLOOKUP($A56,Budget!$F$4:$EI$46,11,0)</f>
        <v>12100</v>
      </c>
      <c r="I56" s="193" t="n">
        <f aca="false">IF(H56=0,0,G56/H56)</f>
        <v>0.836260330578512</v>
      </c>
      <c r="J56" s="194" t="n">
        <f aca="false">HLOOKUP($A56,'Income Statement'!$F$4:$EU$45,16,0)</f>
        <v>1715</v>
      </c>
      <c r="K56" s="197" t="n">
        <f aca="false">HLOOKUP($A56,Budget!$F$4:$EI$46,17,0)</f>
        <v>1415</v>
      </c>
      <c r="L56" s="196" t="n">
        <f aca="false">IF(K56=0,0,J56/K56)</f>
        <v>1.21201413427562</v>
      </c>
    </row>
    <row r="57" customFormat="false" ht="14.4" hidden="false" customHeight="false" outlineLevel="0" collapsed="false">
      <c r="A57" s="190" t="s">
        <v>293</v>
      </c>
      <c r="B57" s="126"/>
      <c r="C57" s="191"/>
      <c r="D57" s="192" t="n">
        <f aca="false">HLOOKUP($A57,'Income Statement'!$F$4:$EU$45,40,0)</f>
        <v>0</v>
      </c>
      <c r="E57" s="139" t="n">
        <f aca="false">HLOOKUP($A57,Budget!$F$4:$EI$46,41,0)</f>
        <v>0</v>
      </c>
      <c r="F57" s="193" t="n">
        <f aca="false">IF(E57=0,0,D57/E57)</f>
        <v>0</v>
      </c>
      <c r="G57" s="194" t="n">
        <f aca="false">HLOOKUP($A57,'Income Statement'!$F$4:$EU$45,10,0)</f>
        <v>11681.2</v>
      </c>
      <c r="H57" s="197" t="n">
        <f aca="false">HLOOKUP($A57,Budget!$F$4:$EI$46,11,0)</f>
        <v>9961.875</v>
      </c>
      <c r="I57" s="193" t="n">
        <f aca="false">IF(H57=0,0,G57/H57)</f>
        <v>1.17259050128615</v>
      </c>
      <c r="J57" s="194" t="n">
        <f aca="false">HLOOKUP($A57,'Income Statement'!$F$4:$EU$45,16,0)</f>
        <v>5999.74</v>
      </c>
      <c r="K57" s="197" t="n">
        <f aca="false">HLOOKUP($A57,Budget!$F$4:$EI$46,17,0)</f>
        <v>6100</v>
      </c>
      <c r="L57" s="196" t="n">
        <f aca="false">IF(K57=0,0,J57/K57)</f>
        <v>0.983563934426229</v>
      </c>
    </row>
    <row r="58" customFormat="false" ht="14.4" hidden="false" customHeight="false" outlineLevel="0" collapsed="false">
      <c r="A58" s="190" t="s">
        <v>294</v>
      </c>
      <c r="B58" s="126"/>
      <c r="C58" s="191"/>
      <c r="D58" s="192" t="n">
        <f aca="false">HLOOKUP($A58,'Income Statement'!$F$4:$EU$45,40,0)</f>
        <v>0</v>
      </c>
      <c r="E58" s="139" t="n">
        <f aca="false">HLOOKUP($A58,Budget!$F$4:$EI$46,41,0)</f>
        <v>0</v>
      </c>
      <c r="F58" s="193" t="n">
        <f aca="false">IF(E58=0,0,D58/E58)</f>
        <v>0</v>
      </c>
      <c r="G58" s="194" t="n">
        <f aca="false">HLOOKUP($A58,'Income Statement'!$F$4:$EU$45,10,0)</f>
        <v>51115.49</v>
      </c>
      <c r="H58" s="197" t="n">
        <f aca="false">HLOOKUP($A58,Budget!$F$4:$EI$46,11,0)</f>
        <v>61186.911555</v>
      </c>
      <c r="I58" s="193" t="n">
        <f aca="false">IF(H58=0,0,G58/H58)</f>
        <v>0.835399086192691</v>
      </c>
      <c r="J58" s="194" t="n">
        <f aca="false">HLOOKUP($A58,'Income Statement'!$F$4:$EU$45,16,0)</f>
        <v>11083.33</v>
      </c>
      <c r="K58" s="197" t="n">
        <f aca="false">HLOOKUP($A58,Budget!$F$4:$EI$46,17,0)</f>
        <v>18000</v>
      </c>
      <c r="L58" s="196" t="n">
        <f aca="false">IF(K58=0,0,J58/K58)</f>
        <v>0.615740555555556</v>
      </c>
    </row>
    <row r="59" customFormat="false" ht="14.4" hidden="false" customHeight="false" outlineLevel="0" collapsed="false">
      <c r="A59" s="190" t="s">
        <v>295</v>
      </c>
      <c r="B59" s="126"/>
      <c r="C59" s="191"/>
      <c r="D59" s="192" t="n">
        <f aca="false">HLOOKUP($A59,'Income Statement'!$F$4:$EU$45,40,0)</f>
        <v>560510.54</v>
      </c>
      <c r="E59" s="139" t="n">
        <f aca="false">HLOOKUP($A59,Budget!$F$4:$EI$46,41,0)</f>
        <v>537147.40295316</v>
      </c>
      <c r="F59" s="193" t="n">
        <f aca="false">IF(E59=0,0,D59/E59)</f>
        <v>1.04349483385453</v>
      </c>
      <c r="G59" s="194" t="n">
        <f aca="false">HLOOKUP($A59,'Income Statement'!$F$4:$EU$45,10,0)</f>
        <v>140278.72</v>
      </c>
      <c r="H59" s="197" t="n">
        <f aca="false">HLOOKUP($A59,Budget!$F$4:$EI$46,11,0)</f>
        <v>174780.65861592</v>
      </c>
      <c r="I59" s="193" t="n">
        <f aca="false">IF(H59=0,0,G59/H59)</f>
        <v>0.802598646273911</v>
      </c>
      <c r="J59" s="194" t="n">
        <f aca="false">HLOOKUP($A59,'Income Statement'!$F$4:$EU$45,16,0)</f>
        <v>15390</v>
      </c>
      <c r="K59" s="197" t="n">
        <f aca="false">HLOOKUP($A59,Budget!$F$4:$EI$46,17,0)</f>
        <v>14310</v>
      </c>
      <c r="L59" s="196" t="n">
        <f aca="false">IF(K59=0,0,J59/K59)</f>
        <v>1.07547169811321</v>
      </c>
    </row>
    <row r="60" customFormat="false" ht="14.4" hidden="false" customHeight="false" outlineLevel="0" collapsed="false">
      <c r="A60" s="190" t="s">
        <v>297</v>
      </c>
      <c r="B60" s="126"/>
      <c r="C60" s="191"/>
      <c r="D60" s="192" t="n">
        <f aca="false">HLOOKUP($A60,'Income Statement'!$F$4:$EU$45,40,0)</f>
        <v>372681.34</v>
      </c>
      <c r="E60" s="139" t="n">
        <f aca="false">HLOOKUP($A60,Budget!$F$4:$EI$46,41,0)</f>
        <v>363000.0834975</v>
      </c>
      <c r="F60" s="193" t="n">
        <f aca="false">IF(E60=0,0,D60/E60)</f>
        <v>1.02667012197138</v>
      </c>
      <c r="G60" s="194" t="n">
        <f aca="false">HLOOKUP($A60,'Income Statement'!$F$4:$EU$45,10,0)</f>
        <v>99066</v>
      </c>
      <c r="H60" s="197" t="n">
        <f aca="false">HLOOKUP($A60,Budget!$F$4:$EI$46,11,0)</f>
        <v>101157.34944</v>
      </c>
      <c r="I60" s="193" t="n">
        <f aca="false">IF(H60=0,0,G60/H60)</f>
        <v>0.979325778585762</v>
      </c>
      <c r="J60" s="194" t="n">
        <f aca="false">HLOOKUP($A60,'Income Statement'!$F$4:$EU$45,16,0)</f>
        <v>6961.67</v>
      </c>
      <c r="K60" s="197" t="n">
        <f aca="false">HLOOKUP($A60,Budget!$F$4:$EI$46,17,0)</f>
        <v>9075</v>
      </c>
      <c r="L60" s="196" t="n">
        <f aca="false">IF(K60=0,0,J60/K60)</f>
        <v>0.767126170798898</v>
      </c>
    </row>
    <row r="61" customFormat="false" ht="14.4" hidden="false" customHeight="false" outlineLevel="0" collapsed="false">
      <c r="A61" s="190" t="s">
        <v>298</v>
      </c>
      <c r="B61" s="126"/>
      <c r="C61" s="191"/>
      <c r="D61" s="192" t="n">
        <f aca="false">HLOOKUP($A61,'Income Statement'!$F$4:$EU$45,40,0)</f>
        <v>0</v>
      </c>
      <c r="E61" s="139" t="n">
        <f aca="false">HLOOKUP($A61,Budget!$F$4:$EI$46,41,0)</f>
        <v>0</v>
      </c>
      <c r="F61" s="193" t="n">
        <f aca="false">IF(E61=0,0,D61/E61)</f>
        <v>0</v>
      </c>
      <c r="G61" s="194" t="n">
        <f aca="false">HLOOKUP($A61,'Income Statement'!$F$4:$EU$45,10,0)</f>
        <v>11528.69</v>
      </c>
      <c r="H61" s="197" t="n">
        <f aca="false">HLOOKUP($A61,Budget!$F$4:$EI$46,11,0)</f>
        <v>16700</v>
      </c>
      <c r="I61" s="193" t="n">
        <f aca="false">IF(H61=0,0,G61/H61)</f>
        <v>0.690340718562874</v>
      </c>
      <c r="J61" s="194" t="n">
        <f aca="false">HLOOKUP($A61,'Income Statement'!$F$4:$EU$45,16,0)</f>
        <v>2800</v>
      </c>
      <c r="K61" s="197" t="n">
        <f aca="false">HLOOKUP($A61,Budget!$F$4:$EI$46,17,0)</f>
        <v>2900</v>
      </c>
      <c r="L61" s="196" t="n">
        <f aca="false">IF(K61=0,0,J61/K61)</f>
        <v>0.96551724137931</v>
      </c>
    </row>
    <row r="62" customFormat="false" ht="14.4" hidden="false" customHeight="false" outlineLevel="0" collapsed="false">
      <c r="A62" s="190" t="s">
        <v>299</v>
      </c>
      <c r="B62" s="126"/>
      <c r="C62" s="191"/>
      <c r="D62" s="192" t="n">
        <f aca="false">HLOOKUP($A62,'Income Statement'!$F$4:$EU$45,40,0)</f>
        <v>0</v>
      </c>
      <c r="E62" s="139" t="n">
        <f aca="false">HLOOKUP($A62,Budget!$F$4:$EI$46,41,0)</f>
        <v>0</v>
      </c>
      <c r="F62" s="193" t="n">
        <f aca="false">IF(E62=0,0,D62/E62)</f>
        <v>0</v>
      </c>
      <c r="G62" s="194" t="n">
        <f aca="false">HLOOKUP($A62,'Income Statement'!$F$4:$EU$45,10,0)</f>
        <v>12977.91</v>
      </c>
      <c r="H62" s="197" t="n">
        <f aca="false">HLOOKUP($A62,Budget!$F$4:$EI$46,11,0)</f>
        <v>13900</v>
      </c>
      <c r="I62" s="193" t="n">
        <f aca="false">IF(H62=0,0,G62/H62)</f>
        <v>0.933662589928058</v>
      </c>
      <c r="J62" s="194" t="n">
        <f aca="false">HLOOKUP($A62,'Income Statement'!$F$4:$EU$45,16,0)</f>
        <v>3360</v>
      </c>
      <c r="K62" s="197" t="n">
        <f aca="false">HLOOKUP($A62,Budget!$F$4:$EI$46,17,0)</f>
        <v>3840</v>
      </c>
      <c r="L62" s="196" t="n">
        <f aca="false">IF(K62=0,0,J62/K62)</f>
        <v>0.875</v>
      </c>
    </row>
    <row r="63" customFormat="false" ht="14.4" hidden="false" customHeight="false" outlineLevel="0" collapsed="false">
      <c r="A63" s="190" t="s">
        <v>300</v>
      </c>
      <c r="B63" s="126"/>
      <c r="C63" s="191"/>
      <c r="D63" s="192" t="n">
        <f aca="false">HLOOKUP($A63,'Income Statement'!$F$4:$EU$45,40,0)</f>
        <v>0</v>
      </c>
      <c r="E63" s="139" t="n">
        <f aca="false">HLOOKUP($A63,Budget!$F$4:$EI$46,41,0)</f>
        <v>0</v>
      </c>
      <c r="F63" s="193" t="n">
        <f aca="false">IF(E63=0,0,D63/E63)</f>
        <v>0</v>
      </c>
      <c r="G63" s="194" t="n">
        <f aca="false">HLOOKUP($A63,'Income Statement'!$F$4:$EU$45,10,0)</f>
        <v>28852.68</v>
      </c>
      <c r="H63" s="197" t="n">
        <f aca="false">HLOOKUP($A63,Budget!$F$4:$EI$46,11,0)</f>
        <v>32609.5</v>
      </c>
      <c r="I63" s="193" t="n">
        <f aca="false">IF(H63=0,0,G63/H63)</f>
        <v>0.884793695088854</v>
      </c>
      <c r="J63" s="194" t="n">
        <f aca="false">HLOOKUP($A63,'Income Statement'!$F$4:$EU$45,16,0)</f>
        <v>7225</v>
      </c>
      <c r="K63" s="197" t="n">
        <f aca="false">HLOOKUP($A63,Budget!$F$4:$EI$46,17,0)</f>
        <v>10300</v>
      </c>
      <c r="L63" s="196" t="n">
        <f aca="false">IF(K63=0,0,J63/K63)</f>
        <v>0.701456310679612</v>
      </c>
    </row>
    <row r="64" customFormat="false" ht="14.4" hidden="false" customHeight="false" outlineLevel="0" collapsed="false">
      <c r="A64" s="190" t="s">
        <v>301</v>
      </c>
      <c r="B64" s="126"/>
      <c r="C64" s="191"/>
      <c r="D64" s="192" t="n">
        <f aca="false">HLOOKUP($A64,'Income Statement'!$F$4:$EU$45,40,0)</f>
        <v>0</v>
      </c>
      <c r="E64" s="139" t="n">
        <f aca="false">HLOOKUP($A64,Budget!$F$4:$EI$46,41,0)</f>
        <v>0</v>
      </c>
      <c r="F64" s="193" t="n">
        <f aca="false">IF(E64=0,0,D64/E64)</f>
        <v>0</v>
      </c>
      <c r="G64" s="194" t="n">
        <f aca="false">HLOOKUP($A64,'Income Statement'!$F$4:$EU$45,10,0)</f>
        <v>5010</v>
      </c>
      <c r="H64" s="197" t="n">
        <f aca="false">HLOOKUP($A64,Budget!$F$4:$EI$46,11,0)</f>
        <v>5900</v>
      </c>
      <c r="I64" s="193" t="n">
        <f aca="false">IF(H64=0,0,G64/H64)</f>
        <v>0.849152542372881</v>
      </c>
      <c r="J64" s="194" t="n">
        <f aca="false">HLOOKUP($A64,'Income Statement'!$F$4:$EU$45,16,0)</f>
        <v>800</v>
      </c>
      <c r="K64" s="197" t="n">
        <f aca="false">HLOOKUP($A64,Budget!$F$4:$EI$46,17,0)</f>
        <v>2637.5</v>
      </c>
      <c r="L64" s="196" t="n">
        <f aca="false">IF(K64=0,0,J64/K64)</f>
        <v>0.303317535545024</v>
      </c>
    </row>
    <row r="65" customFormat="false" ht="14.4" hidden="false" customHeight="false" outlineLevel="0" collapsed="false">
      <c r="A65" s="190" t="s">
        <v>302</v>
      </c>
      <c r="B65" s="126"/>
      <c r="C65" s="191"/>
      <c r="D65" s="192" t="n">
        <f aca="false">HLOOKUP($A65,'Income Statement'!$F$4:$EU$45,40,0)</f>
        <v>0</v>
      </c>
      <c r="E65" s="139" t="n">
        <f aca="false">HLOOKUP($A65,Budget!$F$4:$EI$46,41,0)</f>
        <v>0</v>
      </c>
      <c r="F65" s="193" t="n">
        <f aca="false">IF(E65=0,0,D65/E65)</f>
        <v>0</v>
      </c>
      <c r="G65" s="194" t="n">
        <f aca="false">HLOOKUP($A65,'Income Statement'!$F$4:$EU$45,10,0)</f>
        <v>4750</v>
      </c>
      <c r="H65" s="197" t="n">
        <f aca="false">HLOOKUP($A65,Budget!$F$4:$EI$46,11,0)</f>
        <v>7300</v>
      </c>
      <c r="I65" s="193" t="n">
        <f aca="false">IF(H65=0,0,G65/H65)</f>
        <v>0.650684931506849</v>
      </c>
      <c r="J65" s="194" t="n">
        <f aca="false">HLOOKUP($A65,'Income Statement'!$F$4:$EU$45,16,0)</f>
        <v>1900</v>
      </c>
      <c r="K65" s="197" t="n">
        <f aca="false">HLOOKUP($A65,Budget!$F$4:$EI$46,17,0)</f>
        <v>800</v>
      </c>
      <c r="L65" s="196" t="n">
        <f aca="false">IF(K65=0,0,J65/K65)</f>
        <v>2.375</v>
      </c>
    </row>
    <row r="66" customFormat="false" ht="14.4" hidden="false" customHeight="false" outlineLevel="0" collapsed="false">
      <c r="A66" s="190" t="s">
        <v>303</v>
      </c>
      <c r="B66" s="126"/>
      <c r="C66" s="191"/>
      <c r="D66" s="192" t="n">
        <f aca="false">HLOOKUP($A66,'Income Statement'!$F$4:$EU$45,40,0)</f>
        <v>0</v>
      </c>
      <c r="E66" s="139" t="n">
        <f aca="false">HLOOKUP($A66,Budget!$F$4:$EI$46,41,0)</f>
        <v>0</v>
      </c>
      <c r="F66" s="193" t="n">
        <f aca="false">IF(E66=0,0,D66/E66)</f>
        <v>0</v>
      </c>
      <c r="G66" s="194" t="n">
        <f aca="false">HLOOKUP($A66,'Income Statement'!$F$4:$EU$45,10,0)</f>
        <v>28222.64</v>
      </c>
      <c r="H66" s="197" t="n">
        <f aca="false">HLOOKUP($A66,Budget!$F$4:$EI$46,11,0)</f>
        <v>28700</v>
      </c>
      <c r="I66" s="193" t="n">
        <f aca="false">IF(H66=0,0,G66/H66)</f>
        <v>0.983367247386759</v>
      </c>
      <c r="J66" s="194" t="n">
        <f aca="false">HLOOKUP($A66,'Income Statement'!$F$4:$EU$45,16,0)</f>
        <v>8600</v>
      </c>
      <c r="K66" s="197" t="n">
        <f aca="false">HLOOKUP($A66,Budget!$F$4:$EI$46,17,0)</f>
        <v>8800</v>
      </c>
      <c r="L66" s="196" t="n">
        <f aca="false">IF(K66=0,0,J66/K66)</f>
        <v>0.977272727272727</v>
      </c>
    </row>
    <row r="67" customFormat="false" ht="14.4" hidden="false" customHeight="false" outlineLevel="0" collapsed="false">
      <c r="A67" s="190" t="s">
        <v>305</v>
      </c>
      <c r="B67" s="126"/>
      <c r="C67" s="191"/>
      <c r="D67" s="192" t="n">
        <f aca="false">HLOOKUP($A67,'Income Statement'!$F$4:$EU$45,40,0)</f>
        <v>310321.74</v>
      </c>
      <c r="E67" s="139" t="n">
        <f aca="false">HLOOKUP($A67,Budget!$F$4:$EI$46,41,0)</f>
        <v>314674.2208</v>
      </c>
      <c r="F67" s="193" t="n">
        <f aca="false">IF(E67=0,0,D67/E67)</f>
        <v>0.986168295614002</v>
      </c>
      <c r="G67" s="194" t="n">
        <f aca="false">HLOOKUP($A67,'Income Statement'!$F$4:$EU$45,10,0)</f>
        <v>170079.09</v>
      </c>
      <c r="H67" s="197" t="n">
        <f aca="false">HLOOKUP($A67,Budget!$F$4:$EI$46,11,0)</f>
        <v>204971.2875</v>
      </c>
      <c r="I67" s="193" t="n">
        <f aca="false">IF(H67=0,0,G67/H67)</f>
        <v>0.829770316000967</v>
      </c>
      <c r="J67" s="194" t="n">
        <f aca="false">HLOOKUP($A67,'Income Statement'!$F$4:$EU$45,16,0)</f>
        <v>15083.33</v>
      </c>
      <c r="K67" s="197" t="n">
        <f aca="false">HLOOKUP($A67,Budget!$F$4:$EI$46,17,0)</f>
        <v>23000</v>
      </c>
      <c r="L67" s="196" t="n">
        <f aca="false">IF(K67=0,0,J67/K67)</f>
        <v>0.655796956521739</v>
      </c>
    </row>
    <row r="68" customFormat="false" ht="14.4" hidden="false" customHeight="false" outlineLevel="0" collapsed="false">
      <c r="A68" s="190" t="s">
        <v>306</v>
      </c>
      <c r="B68" s="126"/>
      <c r="C68" s="191"/>
      <c r="D68" s="192" t="n">
        <f aca="false">HLOOKUP($A68,'Income Statement'!$F$4:$EU$45,40,0)</f>
        <v>0</v>
      </c>
      <c r="E68" s="139" t="n">
        <f aca="false">HLOOKUP($A68,Budget!$F$4:$EI$46,41,0)</f>
        <v>0</v>
      </c>
      <c r="F68" s="193" t="n">
        <f aca="false">IF(E68=0,0,D68/E68)</f>
        <v>0</v>
      </c>
      <c r="G68" s="194" t="n">
        <f aca="false">HLOOKUP($A68,'Income Statement'!$F$4:$EU$45,10,0)</f>
        <v>69397.91</v>
      </c>
      <c r="H68" s="197" t="n">
        <f aca="false">HLOOKUP($A68,Budget!$F$4:$EI$46,11,0)</f>
        <v>79219</v>
      </c>
      <c r="I68" s="193" t="n">
        <f aca="false">IF(H68=0,0,G68/H68)</f>
        <v>0.876026079602116</v>
      </c>
      <c r="J68" s="194" t="n">
        <f aca="false">HLOOKUP($A68,'Income Statement'!$F$4:$EU$45,16,0)</f>
        <v>2700</v>
      </c>
      <c r="K68" s="197" t="n">
        <f aca="false">HLOOKUP($A68,Budget!$F$4:$EI$46,17,0)</f>
        <v>5200</v>
      </c>
      <c r="L68" s="196" t="n">
        <f aca="false">IF(K68=0,0,J68/K68)</f>
        <v>0.519230769230769</v>
      </c>
    </row>
    <row r="69" customFormat="false" ht="14.4" hidden="false" customHeight="false" outlineLevel="0" collapsed="false">
      <c r="A69" s="190" t="s">
        <v>308</v>
      </c>
      <c r="B69" s="126"/>
      <c r="C69" s="191"/>
      <c r="D69" s="192" t="n">
        <f aca="false">HLOOKUP($A69,'Income Statement'!$F$4:$EU$45,40,0)</f>
        <v>245598.31</v>
      </c>
      <c r="E69" s="139" t="n">
        <f aca="false">HLOOKUP($A69,Budget!$F$4:$EI$46,41,0)</f>
        <v>262471.456</v>
      </c>
      <c r="F69" s="193" t="n">
        <f aca="false">IF(E69=0,0,D69/E69)</f>
        <v>0.935714358211965</v>
      </c>
      <c r="G69" s="194" t="n">
        <f aca="false">HLOOKUP($A69,'Income Statement'!$F$4:$EU$45,10,0)</f>
        <v>32183.34</v>
      </c>
      <c r="H69" s="197" t="n">
        <f aca="false">HLOOKUP($A69,Budget!$F$4:$EI$46,11,0)</f>
        <v>37319.1546</v>
      </c>
      <c r="I69" s="193" t="n">
        <f aca="false">IF(H69=0,0,G69/H69)</f>
        <v>0.862381271627198</v>
      </c>
      <c r="J69" s="194" t="n">
        <f aca="false">HLOOKUP($A69,'Income Statement'!$F$4:$EU$45,16,0)</f>
        <v>4425</v>
      </c>
      <c r="K69" s="197" t="n">
        <f aca="false">HLOOKUP($A69,Budget!$F$4:$EI$46,17,0)</f>
        <v>8550</v>
      </c>
      <c r="L69" s="196" t="n">
        <f aca="false">IF(K69=0,0,J69/K69)</f>
        <v>0.517543859649123</v>
      </c>
    </row>
    <row r="70" customFormat="false" ht="14.4" hidden="false" customHeight="false" outlineLevel="0" collapsed="false">
      <c r="A70" s="190" t="s">
        <v>309</v>
      </c>
      <c r="B70" s="126"/>
      <c r="C70" s="191"/>
      <c r="D70" s="192" t="n">
        <f aca="false">HLOOKUP($A70,'Income Statement'!$F$4:$EU$45,40,0)</f>
        <v>0</v>
      </c>
      <c r="E70" s="139" t="n">
        <f aca="false">HLOOKUP($A70,Budget!$F$4:$EI$46,41,0)</f>
        <v>0</v>
      </c>
      <c r="F70" s="193" t="n">
        <f aca="false">IF(E70=0,0,D70/E70)</f>
        <v>0</v>
      </c>
      <c r="G70" s="194" t="n">
        <f aca="false">HLOOKUP($A70,'Income Statement'!$F$4:$EU$45,10,0)</f>
        <v>2089.75</v>
      </c>
      <c r="H70" s="197" t="n">
        <f aca="false">HLOOKUP($A70,Budget!$F$4:$EI$46,11,0)</f>
        <v>2300</v>
      </c>
      <c r="I70" s="193" t="n">
        <f aca="false">IF(H70=0,0,G70/H70)</f>
        <v>0.908586956521739</v>
      </c>
      <c r="J70" s="194" t="n">
        <f aca="false">HLOOKUP($A70,'Income Statement'!$F$4:$EU$45,16,0)</f>
        <v>375</v>
      </c>
      <c r="K70" s="197" t="n">
        <f aca="false">HLOOKUP($A70,Budget!$F$4:$EI$46,17,0)</f>
        <v>787.5</v>
      </c>
      <c r="L70" s="196" t="n">
        <f aca="false">IF(K70=0,0,J70/K70)</f>
        <v>0.476190476190476</v>
      </c>
    </row>
    <row r="71" customFormat="false" ht="14.4" hidden="false" customHeight="false" outlineLevel="0" collapsed="false">
      <c r="A71" s="190" t="s">
        <v>310</v>
      </c>
      <c r="B71" s="126"/>
      <c r="C71" s="191"/>
      <c r="D71" s="192" t="n">
        <f aca="false">HLOOKUP($A71,'Income Statement'!$F$4:$EU$45,40,0)</f>
        <v>0</v>
      </c>
      <c r="E71" s="139" t="n">
        <f aca="false">HLOOKUP($A71,Budget!$F$4:$EI$46,41,0)</f>
        <v>0</v>
      </c>
      <c r="F71" s="193" t="n">
        <f aca="false">IF(E71=0,0,D71/E71)</f>
        <v>0</v>
      </c>
      <c r="G71" s="194" t="n">
        <f aca="false">HLOOKUP($A71,'Income Statement'!$F$4:$EU$45,10,0)</f>
        <v>9750</v>
      </c>
      <c r="H71" s="197" t="n">
        <f aca="false">HLOOKUP($A71,Budget!$F$4:$EI$46,11,0)</f>
        <v>11100</v>
      </c>
      <c r="I71" s="193" t="n">
        <f aca="false">IF(H71=0,0,G71/H71)</f>
        <v>0.878378378378378</v>
      </c>
      <c r="J71" s="194" t="n">
        <f aca="false">HLOOKUP($A71,'Income Statement'!$F$4:$EU$45,16,0)</f>
        <v>4200</v>
      </c>
      <c r="K71" s="197" t="n">
        <f aca="false">HLOOKUP($A71,Budget!$F$4:$EI$46,17,0)</f>
        <v>6450</v>
      </c>
      <c r="L71" s="196" t="n">
        <f aca="false">IF(K71=0,0,J71/K71)</f>
        <v>0.651162790697674</v>
      </c>
    </row>
    <row r="72" customFormat="false" ht="14.4" hidden="false" customHeight="false" outlineLevel="0" collapsed="false">
      <c r="A72" s="190" t="s">
        <v>311</v>
      </c>
      <c r="B72" s="126"/>
      <c r="C72" s="191"/>
      <c r="D72" s="192" t="n">
        <f aca="false">HLOOKUP($A72,'Income Statement'!$F$4:$EU$45,40,0)</f>
        <v>0</v>
      </c>
      <c r="E72" s="139" t="n">
        <f aca="false">HLOOKUP($A72,Budget!$F$4:$EI$46,41,0)</f>
        <v>0</v>
      </c>
      <c r="F72" s="193" t="n">
        <f aca="false">IF(E72=0,0,D72/E72)</f>
        <v>0</v>
      </c>
      <c r="G72" s="194" t="n">
        <f aca="false">HLOOKUP($A72,'Income Statement'!$F$4:$EU$45,10,0)</f>
        <v>4900</v>
      </c>
      <c r="H72" s="197" t="n">
        <f aca="false">HLOOKUP($A72,Budget!$F$4:$EI$46,11,0)</f>
        <v>4800</v>
      </c>
      <c r="I72" s="193" t="n">
        <f aca="false">IF(H72=0,0,G72/H72)</f>
        <v>1.02083333333333</v>
      </c>
      <c r="J72" s="194" t="n">
        <f aca="false">HLOOKUP($A72,'Income Statement'!$F$4:$EU$45,16,0)</f>
        <v>600</v>
      </c>
      <c r="K72" s="197" t="n">
        <f aca="false">HLOOKUP($A72,Budget!$F$4:$EI$46,17,0)</f>
        <v>1200</v>
      </c>
      <c r="L72" s="196" t="n">
        <f aca="false">IF(K72=0,0,J72/K72)</f>
        <v>0.5</v>
      </c>
    </row>
    <row r="73" customFormat="false" ht="14.4" hidden="false" customHeight="false" outlineLevel="0" collapsed="false">
      <c r="A73" s="190" t="s">
        <v>312</v>
      </c>
      <c r="B73" s="126"/>
      <c r="C73" s="191"/>
      <c r="D73" s="192" t="n">
        <f aca="false">HLOOKUP($A73,'Income Statement'!$F$4:$EU$45,40,0)</f>
        <v>60890</v>
      </c>
      <c r="E73" s="139" t="n">
        <f aca="false">HLOOKUP($A73,Budget!$F$4:$EI$46,41,0)</f>
        <v>66879</v>
      </c>
      <c r="F73" s="193" t="n">
        <f aca="false">IF(E73=0,0,D73/E73)</f>
        <v>0.910450216061843</v>
      </c>
      <c r="G73" s="194" t="n">
        <f aca="false">HLOOKUP($A73,'Income Statement'!$F$4:$EU$45,10,0)</f>
        <v>45184.7</v>
      </c>
      <c r="H73" s="197" t="n">
        <f aca="false">HLOOKUP($A73,Budget!$F$4:$EI$46,11,0)</f>
        <v>80424.729</v>
      </c>
      <c r="I73" s="193" t="n">
        <f aca="false">IF(H73=0,0,G73/H73)</f>
        <v>0.561825952811106</v>
      </c>
      <c r="J73" s="194" t="n">
        <f aca="false">HLOOKUP($A73,'Income Statement'!$F$4:$EU$45,16,0)</f>
        <v>4500</v>
      </c>
      <c r="K73" s="197" t="n">
        <f aca="false">HLOOKUP($A73,Budget!$F$4:$EI$46,17,0)</f>
        <v>6000</v>
      </c>
      <c r="L73" s="196" t="n">
        <f aca="false">IF(K73=0,0,J73/K73)</f>
        <v>0.75</v>
      </c>
    </row>
    <row r="74" customFormat="false" ht="14.4" hidden="false" customHeight="false" outlineLevel="0" collapsed="false">
      <c r="A74" s="190" t="s">
        <v>313</v>
      </c>
      <c r="B74" s="126"/>
      <c r="C74" s="191"/>
      <c r="D74" s="192" t="n">
        <f aca="false">HLOOKUP($A74,'Income Statement'!$F$4:$EU$45,40,0)</f>
        <v>0</v>
      </c>
      <c r="E74" s="139" t="n">
        <f aca="false">HLOOKUP($A74,Budget!$F$4:$EI$46,41,0)</f>
        <v>0</v>
      </c>
      <c r="F74" s="193" t="n">
        <f aca="false">IF(E74=0,0,D74/E74)</f>
        <v>0</v>
      </c>
      <c r="G74" s="194" t="n">
        <f aca="false">HLOOKUP($A74,'Income Statement'!$F$4:$EU$45,10,0)</f>
        <v>13098.17</v>
      </c>
      <c r="H74" s="197" t="n">
        <f aca="false">HLOOKUP($A74,Budget!$F$4:$EI$46,11,0)</f>
        <v>13312.75</v>
      </c>
      <c r="I74" s="193" t="n">
        <f aca="false">IF(H74=0,0,G74/H74)</f>
        <v>0.983881617246624</v>
      </c>
      <c r="J74" s="194" t="n">
        <f aca="false">HLOOKUP($A74,'Income Statement'!$F$4:$EU$45,16,0)</f>
        <v>1433.33</v>
      </c>
      <c r="K74" s="197" t="n">
        <f aca="false">HLOOKUP($A74,Budget!$F$4:$EI$46,17,0)</f>
        <v>1600</v>
      </c>
      <c r="L74" s="196" t="n">
        <f aca="false">IF(K74=0,0,J74/K74)</f>
        <v>0.89583125</v>
      </c>
    </row>
    <row r="75" customFormat="false" ht="14.4" hidden="false" customHeight="false" outlineLevel="0" collapsed="false">
      <c r="A75" s="190" t="s">
        <v>314</v>
      </c>
      <c r="B75" s="126"/>
      <c r="C75" s="191"/>
      <c r="D75" s="192" t="n">
        <f aca="false">HLOOKUP($A75,'Income Statement'!$F$4:$EU$45,40,0)</f>
        <v>0</v>
      </c>
      <c r="E75" s="139" t="n">
        <f aca="false">HLOOKUP($A75,Budget!$F$4:$EI$46,41,0)</f>
        <v>0</v>
      </c>
      <c r="F75" s="193" t="n">
        <f aca="false">IF(E75=0,0,D75/E75)</f>
        <v>0</v>
      </c>
      <c r="G75" s="194" t="n">
        <f aca="false">HLOOKUP($A75,'Income Statement'!$F$4:$EU$45,10,0)</f>
        <v>6444.74</v>
      </c>
      <c r="H75" s="197" t="n">
        <f aca="false">HLOOKUP($A75,Budget!$F$4:$EI$46,11,0)</f>
        <v>7200</v>
      </c>
      <c r="I75" s="193" t="n">
        <f aca="false">IF(H75=0,0,G75/H75)</f>
        <v>0.895102777777778</v>
      </c>
      <c r="J75" s="194" t="n">
        <f aca="false">HLOOKUP($A75,'Income Statement'!$F$4:$EU$45,16,0)</f>
        <v>1800</v>
      </c>
      <c r="K75" s="197" t="n">
        <f aca="false">HLOOKUP($A75,Budget!$F$4:$EI$46,17,0)</f>
        <v>5149.96</v>
      </c>
      <c r="L75" s="196" t="n">
        <f aca="false">IF(K75=0,0,J75/K75)</f>
        <v>0.349517277804099</v>
      </c>
    </row>
    <row r="76" customFormat="false" ht="14.4" hidden="false" customHeight="false" outlineLevel="0" collapsed="false">
      <c r="A76" s="190" t="s">
        <v>316</v>
      </c>
      <c r="B76" s="126"/>
      <c r="C76" s="191"/>
      <c r="D76" s="192" t="n">
        <f aca="false">HLOOKUP($A76,'Income Statement'!$F$4:$EU$45,40,0)</f>
        <v>145861.92</v>
      </c>
      <c r="E76" s="139" t="n">
        <f aca="false">HLOOKUP($A76,Budget!$F$4:$EI$46,41,0)</f>
        <v>145861.92</v>
      </c>
      <c r="F76" s="193" t="n">
        <f aca="false">IF(E76=0,0,D76/E76)</f>
        <v>1</v>
      </c>
      <c r="G76" s="194" t="n">
        <f aca="false">HLOOKUP($A76,'Income Statement'!$F$4:$EU$45,10,0)</f>
        <v>69333.42</v>
      </c>
      <c r="H76" s="197" t="n">
        <f aca="false">HLOOKUP($A76,Budget!$F$4:$EI$46,11,0)</f>
        <v>67200</v>
      </c>
      <c r="I76" s="193" t="n">
        <f aca="false">IF(H76=0,0,G76/H76)</f>
        <v>1.03174732142857</v>
      </c>
      <c r="J76" s="194" t="n">
        <f aca="false">HLOOKUP($A76,'Income Statement'!$F$4:$EU$45,16,0)</f>
        <v>6650</v>
      </c>
      <c r="K76" s="197" t="n">
        <f aca="false">HLOOKUP($A76,Budget!$F$4:$EI$46,17,0)</f>
        <v>11400</v>
      </c>
      <c r="L76" s="196" t="n">
        <f aca="false">IF(K76=0,0,J76/K76)</f>
        <v>0.583333333333333</v>
      </c>
    </row>
    <row r="77" customFormat="false" ht="14.4" hidden="false" customHeight="false" outlineLevel="0" collapsed="false">
      <c r="A77" s="190" t="s">
        <v>317</v>
      </c>
      <c r="B77" s="126"/>
      <c r="C77" s="191"/>
      <c r="D77" s="192" t="n">
        <f aca="false">HLOOKUP($A77,'Income Statement'!$F$4:$EU$45,40,0)</f>
        <v>0</v>
      </c>
      <c r="E77" s="139" t="n">
        <f aca="false">HLOOKUP($A77,Budget!$F$4:$EI$46,41,0)</f>
        <v>0</v>
      </c>
      <c r="F77" s="193" t="n">
        <f aca="false">IF(E77=0,0,D77/E77)</f>
        <v>0</v>
      </c>
      <c r="G77" s="194" t="n">
        <f aca="false">HLOOKUP($A77,'Income Statement'!$F$4:$EU$45,10,0)</f>
        <v>16197.6</v>
      </c>
      <c r="H77" s="197" t="n">
        <f aca="false">HLOOKUP($A77,Budget!$F$4:$EI$46,11,0)</f>
        <v>21400</v>
      </c>
      <c r="I77" s="193" t="n">
        <f aca="false">IF(H77=0,0,G77/H77)</f>
        <v>0.756897196261682</v>
      </c>
      <c r="J77" s="194" t="n">
        <f aca="false">HLOOKUP($A77,'Income Statement'!$F$4:$EU$45,16,0)</f>
        <v>5775</v>
      </c>
      <c r="K77" s="197" t="n">
        <f aca="false">HLOOKUP($A77,Budget!$F$4:$EI$46,17,0)</f>
        <v>11392.5</v>
      </c>
      <c r="L77" s="196" t="n">
        <f aca="false">IF(K77=0,0,J77/K77)</f>
        <v>0.506912442396313</v>
      </c>
    </row>
    <row r="78" customFormat="false" ht="14.4" hidden="false" customHeight="false" outlineLevel="0" collapsed="false">
      <c r="A78" s="190" t="s">
        <v>319</v>
      </c>
      <c r="B78" s="126"/>
      <c r="C78" s="191"/>
      <c r="D78" s="192" t="n">
        <f aca="false">HLOOKUP($A78,'Income Statement'!$F$4:$EU$45,40,0)</f>
        <v>0</v>
      </c>
      <c r="E78" s="139" t="n">
        <f aca="false">HLOOKUP($A78,Budget!$F$4:$EI$46,41,0)</f>
        <v>0</v>
      </c>
      <c r="F78" s="193" t="n">
        <f aca="false">IF(E78=0,0,D78/E78)</f>
        <v>0</v>
      </c>
      <c r="G78" s="194" t="n">
        <f aca="false">HLOOKUP($A78,'Income Statement'!$F$4:$EU$45,10,0)</f>
        <v>2910.48</v>
      </c>
      <c r="H78" s="197" t="n">
        <f aca="false">HLOOKUP($A78,Budget!$F$4:$EI$46,11,0)</f>
        <v>3600</v>
      </c>
      <c r="I78" s="193" t="n">
        <f aca="false">IF(H78=0,0,G78/H78)</f>
        <v>0.808466666666667</v>
      </c>
      <c r="J78" s="194" t="n">
        <f aca="false">HLOOKUP($A78,'Income Statement'!$F$4:$EU$45,16,0)</f>
        <v>1133.33</v>
      </c>
      <c r="K78" s="197" t="n">
        <f aca="false">HLOOKUP($A78,Budget!$F$4:$EI$46,17,0)</f>
        <v>1000</v>
      </c>
      <c r="L78" s="196" t="n">
        <f aca="false">IF(K78=0,0,J78/K78)</f>
        <v>1.13333</v>
      </c>
    </row>
    <row r="79" customFormat="false" ht="14.4" hidden="false" customHeight="false" outlineLevel="0" collapsed="false">
      <c r="A79" s="190" t="s">
        <v>320</v>
      </c>
      <c r="B79" s="126"/>
      <c r="C79" s="191"/>
      <c r="D79" s="192" t="n">
        <f aca="false">HLOOKUP($A79,'Income Statement'!$F$4:$EU$45,40,0)</f>
        <v>0</v>
      </c>
      <c r="E79" s="139" t="n">
        <f aca="false">HLOOKUP($A79,Budget!$F$4:$EI$46,41,0)</f>
        <v>0</v>
      </c>
      <c r="F79" s="193" t="n">
        <f aca="false">IF(E79=0,0,D79/E79)</f>
        <v>0</v>
      </c>
      <c r="G79" s="194" t="n">
        <f aca="false">HLOOKUP($A79,'Income Statement'!$F$4:$EU$45,10,0)</f>
        <v>53879.32</v>
      </c>
      <c r="H79" s="197" t="n">
        <f aca="false">HLOOKUP($A79,Budget!$F$4:$EI$46,11,0)</f>
        <v>55300</v>
      </c>
      <c r="I79" s="193" t="n">
        <f aca="false">IF(H79=0,0,G79/H79)</f>
        <v>0.974309584086799</v>
      </c>
      <c r="J79" s="194" t="n">
        <f aca="false">HLOOKUP($A79,'Income Statement'!$F$4:$EU$45,16,0)</f>
        <v>13000</v>
      </c>
      <c r="K79" s="197" t="n">
        <f aca="false">HLOOKUP($A79,Budget!$F$4:$EI$46,17,0)</f>
        <v>14082.87</v>
      </c>
      <c r="L79" s="196" t="n">
        <f aca="false">IF(K79=0,0,J79/K79)</f>
        <v>0.923107292760638</v>
      </c>
    </row>
    <row r="80" customFormat="false" ht="14.4" hidden="false" customHeight="false" outlineLevel="0" collapsed="false">
      <c r="A80" s="190" t="s">
        <v>321</v>
      </c>
      <c r="B80" s="126"/>
      <c r="C80" s="191"/>
      <c r="D80" s="192" t="n">
        <f aca="false">HLOOKUP($A80,'Income Statement'!$F$4:$EU$45,40,0)</f>
        <v>422825</v>
      </c>
      <c r="E80" s="139" t="n">
        <f aca="false">HLOOKUP($A80,Budget!$F$4:$EI$46,41,0)</f>
        <v>401310.0933255</v>
      </c>
      <c r="F80" s="193" t="n">
        <f aca="false">IF(E80=0,0,D80/E80)</f>
        <v>1.05361167593921</v>
      </c>
      <c r="G80" s="194" t="n">
        <f aca="false">HLOOKUP($A80,'Income Statement'!$F$4:$EU$45,10,0)</f>
        <v>343759.46</v>
      </c>
      <c r="H80" s="197" t="n">
        <f aca="false">HLOOKUP($A80,Budget!$F$4:$EI$46,11,0)</f>
        <v>360525.669442048</v>
      </c>
      <c r="I80" s="193" t="n">
        <f aca="false">IF(H80=0,0,G80/H80)</f>
        <v>0.953495102115765</v>
      </c>
      <c r="J80" s="194" t="n">
        <f aca="false">HLOOKUP($A80,'Income Statement'!$F$4:$EU$45,16,0)</f>
        <v>26800</v>
      </c>
      <c r="K80" s="197" t="n">
        <f aca="false">HLOOKUP($A80,Budget!$F$4:$EI$46,17,0)</f>
        <v>30100</v>
      </c>
      <c r="L80" s="196" t="n">
        <f aca="false">IF(K80=0,0,J80/K80)</f>
        <v>0.890365448504983</v>
      </c>
    </row>
    <row r="81" customFormat="false" ht="14.4" hidden="false" customHeight="false" outlineLevel="0" collapsed="false">
      <c r="A81" s="190" t="s">
        <v>322</v>
      </c>
      <c r="B81" s="126"/>
      <c r="C81" s="191"/>
      <c r="D81" s="192" t="n">
        <f aca="false">HLOOKUP($A81,'Income Statement'!$F$4:$EU$45,40,0)</f>
        <v>0</v>
      </c>
      <c r="E81" s="139" t="n">
        <f aca="false">HLOOKUP($A81,Budget!$F$4:$EI$46,41,0)</f>
        <v>0</v>
      </c>
      <c r="F81" s="193" t="n">
        <f aca="false">IF(E81=0,0,D81/E81)</f>
        <v>0</v>
      </c>
      <c r="G81" s="194" t="n">
        <f aca="false">HLOOKUP($A81,'Income Statement'!$F$4:$EU$45,10,0)</f>
        <v>31050</v>
      </c>
      <c r="H81" s="197" t="n">
        <f aca="false">HLOOKUP($A81,Budget!$F$4:$EI$46,11,0)</f>
        <v>26700</v>
      </c>
      <c r="I81" s="193" t="n">
        <f aca="false">IF(H81=0,0,G81/H81)</f>
        <v>1.16292134831461</v>
      </c>
      <c r="J81" s="194" t="n">
        <f aca="false">HLOOKUP($A81,'Income Statement'!$F$4:$EU$45,16,0)</f>
        <v>4200</v>
      </c>
      <c r="K81" s="197" t="n">
        <f aca="false">HLOOKUP($A81,Budget!$F$4:$EI$46,17,0)</f>
        <v>4800</v>
      </c>
      <c r="L81" s="196" t="n">
        <f aca="false">IF(K81=0,0,J81/K81)</f>
        <v>0.875</v>
      </c>
    </row>
    <row r="82" customFormat="false" ht="14.4" hidden="false" customHeight="false" outlineLevel="0" collapsed="false">
      <c r="A82" s="190" t="s">
        <v>323</v>
      </c>
      <c r="B82" s="126"/>
      <c r="C82" s="191"/>
      <c r="D82" s="192" t="n">
        <f aca="false">HLOOKUP($A82,'Income Statement'!$F$4:$EU$45,40,0)</f>
        <v>79361.5</v>
      </c>
      <c r="E82" s="139" t="n">
        <f aca="false">HLOOKUP($A82,Budget!$F$4:$EI$46,41,0)</f>
        <v>179426</v>
      </c>
      <c r="F82" s="193" t="n">
        <f aca="false">IF(E82=0,0,D82/E82)</f>
        <v>0.442307692307692</v>
      </c>
      <c r="G82" s="194" t="n">
        <f aca="false">HLOOKUP($A82,'Income Statement'!$F$4:$EU$45,10,0)</f>
        <v>152645.25</v>
      </c>
      <c r="H82" s="197" t="n">
        <f aca="false">HLOOKUP($A82,Budget!$F$4:$EI$46,11,0)</f>
        <v>118501.5</v>
      </c>
      <c r="I82" s="193" t="n">
        <f aca="false">IF(H82=0,0,G82/H82)</f>
        <v>1.28812926418653</v>
      </c>
      <c r="J82" s="194" t="n">
        <f aca="false">HLOOKUP($A82,'Income Statement'!$F$4:$EU$45,16,0)</f>
        <v>3600</v>
      </c>
      <c r="K82" s="197" t="n">
        <f aca="false">HLOOKUP($A82,Budget!$F$4:$EI$46,17,0)</f>
        <v>3750</v>
      </c>
      <c r="L82" s="196" t="n">
        <f aca="false">IF(K82=0,0,J82/K82)</f>
        <v>0.96</v>
      </c>
    </row>
    <row r="83" customFormat="false" ht="14.4" hidden="false" customHeight="false" outlineLevel="0" collapsed="false">
      <c r="A83" s="190" t="s">
        <v>324</v>
      </c>
      <c r="B83" s="126"/>
      <c r="C83" s="191"/>
      <c r="D83" s="192" t="n">
        <f aca="false">HLOOKUP($A83,'Income Statement'!$F$4:$EU$45,40,0)</f>
        <v>0</v>
      </c>
      <c r="E83" s="139" t="n">
        <f aca="false">HLOOKUP($A83,Budget!$F$4:$EI$46,41,0)</f>
        <v>0</v>
      </c>
      <c r="F83" s="193" t="n">
        <f aca="false">IF(E83=0,0,D83/E83)</f>
        <v>0</v>
      </c>
      <c r="G83" s="194" t="n">
        <f aca="false">HLOOKUP($A83,'Income Statement'!$F$4:$EU$45,10,0)</f>
        <v>14275.36</v>
      </c>
      <c r="H83" s="197" t="n">
        <f aca="false">HLOOKUP($A83,Budget!$F$4:$EI$46,11,0)</f>
        <v>8657.649</v>
      </c>
      <c r="I83" s="193" t="n">
        <f aca="false">IF(H83=0,0,G83/H83)</f>
        <v>1.6488725749912</v>
      </c>
      <c r="J83" s="194" t="n">
        <f aca="false">HLOOKUP($A83,'Income Statement'!$F$4:$EU$45,16,0)</f>
        <v>4258.33</v>
      </c>
      <c r="K83" s="197" t="n">
        <f aca="false">HLOOKUP($A83,Budget!$F$4:$EI$46,17,0)</f>
        <v>4316.68</v>
      </c>
      <c r="L83" s="196" t="n">
        <f aca="false">IF(K83=0,0,J83/K83)</f>
        <v>0.986482667235005</v>
      </c>
    </row>
    <row r="84" customFormat="false" ht="14.4" hidden="false" customHeight="false" outlineLevel="0" collapsed="false">
      <c r="A84" s="190" t="s">
        <v>325</v>
      </c>
      <c r="B84" s="126"/>
      <c r="C84" s="191"/>
      <c r="D84" s="192" t="n">
        <f aca="false">HLOOKUP($A84,'Income Statement'!$F$4:$EU$45,40,0)</f>
        <v>381000.59</v>
      </c>
      <c r="E84" s="139" t="n">
        <f aca="false">HLOOKUP($A84,Budget!$F$4:$EI$46,41,0)</f>
        <v>372683.466</v>
      </c>
      <c r="F84" s="193" t="n">
        <f aca="false">IF(E84=0,0,D84/E84)</f>
        <v>1.02231685802772</v>
      </c>
      <c r="G84" s="194" t="n">
        <f aca="false">HLOOKUP($A84,'Income Statement'!$F$4:$EU$45,10,0)</f>
        <v>974984.9</v>
      </c>
      <c r="H84" s="197" t="n">
        <f aca="false">HLOOKUP($A84,Budget!$F$4:$EI$46,11,0)</f>
        <v>1039839.0132</v>
      </c>
      <c r="I84" s="193" t="n">
        <f aca="false">IF(H84=0,0,G84/H84)</f>
        <v>0.937630621301255</v>
      </c>
      <c r="J84" s="194" t="n">
        <f aca="false">HLOOKUP($A84,'Income Statement'!$F$4:$EU$45,16,0)</f>
        <v>66542.81</v>
      </c>
      <c r="K84" s="197" t="n">
        <f aca="false">HLOOKUP($A84,Budget!$F$4:$EI$46,17,0)</f>
        <v>67750</v>
      </c>
      <c r="L84" s="196" t="n">
        <f aca="false">IF(K84=0,0,J84/K84)</f>
        <v>0.982181697416974</v>
      </c>
    </row>
    <row r="85" customFormat="false" ht="14.4" hidden="false" customHeight="false" outlineLevel="0" collapsed="false">
      <c r="A85" s="190" t="s">
        <v>326</v>
      </c>
      <c r="B85" s="126"/>
      <c r="C85" s="191"/>
      <c r="D85" s="192" t="n">
        <f aca="false">HLOOKUP($A85,'Income Statement'!$F$4:$EU$45,40,0)</f>
        <v>0</v>
      </c>
      <c r="E85" s="139" t="n">
        <f aca="false">HLOOKUP($A85,Budget!$F$4:$EI$46,41,0)</f>
        <v>0</v>
      </c>
      <c r="F85" s="193" t="n">
        <f aca="false">IF(E85=0,0,D85/E85)</f>
        <v>0</v>
      </c>
      <c r="G85" s="194" t="n">
        <f aca="false">HLOOKUP($A85,'Income Statement'!$F$4:$EU$45,10,0)</f>
        <v>10246.25</v>
      </c>
      <c r="H85" s="197" t="n">
        <f aca="false">HLOOKUP($A85,Budget!$F$4:$EI$46,11,0)</f>
        <v>13100</v>
      </c>
      <c r="I85" s="193" t="n">
        <f aca="false">IF(H85=0,0,G85/H85)</f>
        <v>0.782156488549618</v>
      </c>
      <c r="J85" s="194" t="n">
        <f aca="false">HLOOKUP($A85,'Income Statement'!$F$4:$EU$45,16,0)</f>
        <v>4599.99</v>
      </c>
      <c r="K85" s="197" t="n">
        <f aca="false">HLOOKUP($A85,Budget!$F$4:$EI$46,17,0)</f>
        <v>4725</v>
      </c>
      <c r="L85" s="196" t="n">
        <f aca="false">IF(K85=0,0,J85/K85)</f>
        <v>0.973542857142857</v>
      </c>
    </row>
    <row r="86" customFormat="false" ht="14.4" hidden="false" customHeight="false" outlineLevel="0" collapsed="false">
      <c r="A86" s="190" t="s">
        <v>327</v>
      </c>
      <c r="B86" s="126"/>
      <c r="C86" s="191"/>
      <c r="D86" s="192" t="n">
        <f aca="false">HLOOKUP($A86,'Income Statement'!$F$4:$EU$45,40,0)</f>
        <v>50348.1</v>
      </c>
      <c r="E86" s="139" t="n">
        <f aca="false">HLOOKUP($A86,Budget!$F$4:$EI$46,41,0)</f>
        <v>54925.14</v>
      </c>
      <c r="F86" s="193" t="n">
        <f aca="false">IF(E86=0,0,D86/E86)</f>
        <v>0.916667668029613</v>
      </c>
      <c r="G86" s="194" t="n">
        <f aca="false">HLOOKUP($A86,'Income Statement'!$F$4:$EU$45,10,0)</f>
        <v>51852.3</v>
      </c>
      <c r="H86" s="197" t="n">
        <f aca="false">HLOOKUP($A86,Budget!$F$4:$EI$46,11,0)</f>
        <v>74236.4775</v>
      </c>
      <c r="I86" s="193" t="n">
        <f aca="false">IF(H86=0,0,G86/H86)</f>
        <v>0.698474681803161</v>
      </c>
      <c r="J86" s="194" t="n">
        <f aca="false">HLOOKUP($A86,'Income Statement'!$F$4:$EU$45,16,0)</f>
        <v>6875</v>
      </c>
      <c r="K86" s="197" t="n">
        <f aca="false">HLOOKUP($A86,Budget!$F$4:$EI$46,17,0)</f>
        <v>9149.97</v>
      </c>
      <c r="L86" s="196" t="n">
        <f aca="false">IF(K86=0,0,J86/K86)</f>
        <v>0.751368583722132</v>
      </c>
    </row>
    <row r="87" customFormat="false" ht="14.4" hidden="false" customHeight="false" outlineLevel="0" collapsed="false">
      <c r="A87" s="190" t="s">
        <v>328</v>
      </c>
      <c r="B87" s="126"/>
      <c r="C87" s="191"/>
      <c r="D87" s="192" t="n">
        <f aca="false">HLOOKUP($A87,'Income Statement'!$F$4:$EU$45,40,0)</f>
        <v>0</v>
      </c>
      <c r="E87" s="139" t="n">
        <f aca="false">HLOOKUP($A87,Budget!$F$4:$EI$46,41,0)</f>
        <v>0</v>
      </c>
      <c r="F87" s="193" t="n">
        <f aca="false">IF(E87=0,0,D87/E87)</f>
        <v>0</v>
      </c>
      <c r="G87" s="194" t="n">
        <f aca="false">HLOOKUP($A87,'Income Statement'!$F$4:$EU$45,10,0)</f>
        <v>21355.94</v>
      </c>
      <c r="H87" s="197" t="n">
        <f aca="false">HLOOKUP($A87,Budget!$F$4:$EI$46,11,0)</f>
        <v>34200</v>
      </c>
      <c r="I87" s="193" t="n">
        <f aca="false">IF(H87=0,0,G87/H87)</f>
        <v>0.62444269005848</v>
      </c>
      <c r="J87" s="194" t="n">
        <f aca="false">HLOOKUP($A87,'Income Statement'!$F$4:$EU$45,16,0)</f>
        <v>200</v>
      </c>
      <c r="K87" s="197" t="n">
        <f aca="false">HLOOKUP($A87,Budget!$F$4:$EI$46,17,0)</f>
        <v>5800</v>
      </c>
      <c r="L87" s="196" t="n">
        <f aca="false">IF(K87=0,0,J87/K87)</f>
        <v>0.0344827586206897</v>
      </c>
    </row>
    <row r="88" customFormat="false" ht="14.4" hidden="false" customHeight="false" outlineLevel="0" collapsed="false">
      <c r="A88" s="190" t="s">
        <v>329</v>
      </c>
      <c r="B88" s="126"/>
      <c r="C88" s="191"/>
      <c r="D88" s="192" t="n">
        <f aca="false">HLOOKUP($A88,'Income Statement'!$F$4:$EU$45,40,0)</f>
        <v>552614.27</v>
      </c>
      <c r="E88" s="139" t="n">
        <f aca="false">HLOOKUP($A88,Budget!$F$4:$EI$46,41,0)</f>
        <v>574009.16</v>
      </c>
      <c r="F88" s="193" t="n">
        <f aca="false">IF(E88=0,0,D88/E88)</f>
        <v>0.962727267279149</v>
      </c>
      <c r="G88" s="194" t="n">
        <f aca="false">HLOOKUP($A88,'Income Statement'!$F$4:$EU$45,10,0)</f>
        <v>305117.02</v>
      </c>
      <c r="H88" s="197" t="n">
        <f aca="false">HLOOKUP($A88,Budget!$F$4:$EI$46,11,0)</f>
        <v>409000</v>
      </c>
      <c r="I88" s="193" t="n">
        <f aca="false">IF(H88=0,0,G88/H88)</f>
        <v>0.746007383863081</v>
      </c>
      <c r="J88" s="194" t="n">
        <f aca="false">HLOOKUP($A88,'Income Statement'!$F$4:$EU$45,16,0)</f>
        <v>29925</v>
      </c>
      <c r="K88" s="197" t="n">
        <f aca="false">HLOOKUP($A88,Budget!$F$4:$EI$46,17,0)</f>
        <v>32625</v>
      </c>
      <c r="L88" s="196" t="n">
        <f aca="false">IF(K88=0,0,J88/K88)</f>
        <v>0.917241379310345</v>
      </c>
    </row>
    <row r="89" customFormat="false" ht="14.4" hidden="false" customHeight="false" outlineLevel="0" collapsed="false">
      <c r="A89" s="190" t="s">
        <v>330</v>
      </c>
      <c r="B89" s="126"/>
      <c r="C89" s="191"/>
      <c r="D89" s="192" t="n">
        <f aca="false">HLOOKUP($A89,'Income Statement'!$F$4:$EU$45,40,0)</f>
        <v>450793.23</v>
      </c>
      <c r="E89" s="139" t="n">
        <f aca="false">HLOOKUP($A89,Budget!$F$4:$EI$46,41,0)</f>
        <v>440846.54725</v>
      </c>
      <c r="F89" s="193" t="n">
        <f aca="false">IF(E89=0,0,D89/E89)</f>
        <v>1.02256268720272</v>
      </c>
      <c r="G89" s="194" t="n">
        <f aca="false">HLOOKUP($A89,'Income Statement'!$F$4:$EU$45,10,0)</f>
        <v>73653.11</v>
      </c>
      <c r="H89" s="197" t="n">
        <f aca="false">HLOOKUP($A89,Budget!$F$4:$EI$46,11,0)</f>
        <v>78911.19105</v>
      </c>
      <c r="I89" s="193" t="n">
        <f aca="false">IF(H89=0,0,G89/H89)</f>
        <v>0.933367105729423</v>
      </c>
      <c r="J89" s="194" t="n">
        <f aca="false">HLOOKUP($A89,'Income Statement'!$F$4:$EU$45,16,0)</f>
        <v>14403.12</v>
      </c>
      <c r="K89" s="197" t="n">
        <f aca="false">HLOOKUP($A89,Budget!$F$4:$EI$46,17,0)</f>
        <v>8903.47</v>
      </c>
      <c r="L89" s="196" t="n">
        <f aca="false">IF(K89=0,0,J89/K89)</f>
        <v>1.61769736967722</v>
      </c>
    </row>
    <row r="90" customFormat="false" ht="14.4" hidden="false" customHeight="false" outlineLevel="0" collapsed="false">
      <c r="A90" s="190" t="s">
        <v>331</v>
      </c>
      <c r="B90" s="126"/>
      <c r="C90" s="191"/>
      <c r="D90" s="192" t="n">
        <f aca="false">HLOOKUP($A90,'Income Statement'!$F$4:$EU$45,40,0)</f>
        <v>86389.63</v>
      </c>
      <c r="E90" s="139" t="n">
        <f aca="false">HLOOKUP($A90,Budget!$F$4:$EI$46,41,0)</f>
        <v>145450</v>
      </c>
      <c r="F90" s="193" t="n">
        <f aca="false">IF(E90=0,0,D90/E90)</f>
        <v>0.593947267102097</v>
      </c>
      <c r="G90" s="194" t="n">
        <f aca="false">HLOOKUP($A90,'Income Statement'!$F$4:$EU$45,10,0)</f>
        <v>173962.67</v>
      </c>
      <c r="H90" s="197" t="n">
        <f aca="false">HLOOKUP($A90,Budget!$F$4:$EI$46,11,0)</f>
        <v>295000</v>
      </c>
      <c r="I90" s="193" t="n">
        <f aca="false">IF(H90=0,0,G90/H90)</f>
        <v>0.589703966101695</v>
      </c>
      <c r="J90" s="194" t="n">
        <f aca="false">HLOOKUP($A90,'Income Statement'!$F$4:$EU$45,16,0)</f>
        <v>9150</v>
      </c>
      <c r="K90" s="197" t="n">
        <f aca="false">HLOOKUP($A90,Budget!$F$4:$EI$46,17,0)</f>
        <v>12450</v>
      </c>
      <c r="L90" s="196" t="n">
        <f aca="false">IF(K90=0,0,J90/K90)</f>
        <v>0.734939759036145</v>
      </c>
    </row>
    <row r="91" customFormat="false" ht="14.4" hidden="false" customHeight="false" outlineLevel="0" collapsed="false">
      <c r="A91" s="190" t="s">
        <v>332</v>
      </c>
      <c r="B91" s="126"/>
      <c r="C91" s="191"/>
      <c r="D91" s="192" t="n">
        <f aca="false">HLOOKUP($A91,'Income Statement'!$F$4:$EU$45,40,0)</f>
        <v>0</v>
      </c>
      <c r="E91" s="139" t="n">
        <f aca="false">HLOOKUP($A91,Budget!$F$4:$EI$46,41,0)</f>
        <v>0</v>
      </c>
      <c r="F91" s="193" t="n">
        <f aca="false">IF(E91=0,0,D91/E91)</f>
        <v>0</v>
      </c>
      <c r="G91" s="194" t="n">
        <f aca="false">HLOOKUP($A91,'Income Statement'!$F$4:$EU$45,10,0)</f>
        <v>108220.46</v>
      </c>
      <c r="H91" s="197" t="n">
        <f aca="false">HLOOKUP($A91,Budget!$F$4:$EI$46,11,0)</f>
        <v>206250</v>
      </c>
      <c r="I91" s="193" t="n">
        <f aca="false">IF(H91=0,0,G91/H91)</f>
        <v>0.524705260606061</v>
      </c>
      <c r="J91" s="194" t="n">
        <f aca="false">HLOOKUP($A91,'Income Statement'!$F$4:$EU$45,16,0)</f>
        <v>30730</v>
      </c>
      <c r="K91" s="197" t="n">
        <f aca="false">HLOOKUP($A91,Budget!$F$4:$EI$46,17,0)</f>
        <v>12500</v>
      </c>
      <c r="L91" s="196" t="n">
        <f aca="false">IF(K91=0,0,J91/K91)</f>
        <v>2.4584</v>
      </c>
    </row>
    <row r="92" customFormat="false" ht="14.4" hidden="false" customHeight="false" outlineLevel="0" collapsed="false">
      <c r="A92" s="190" t="s">
        <v>334</v>
      </c>
      <c r="B92" s="126"/>
      <c r="C92" s="191"/>
      <c r="D92" s="192" t="n">
        <f aca="false">HLOOKUP($A92,'Income Statement'!$F$4:$EU$45,40,0)</f>
        <v>0</v>
      </c>
      <c r="E92" s="139" t="n">
        <f aca="false">HLOOKUP($A92,Budget!$F$4:$EI$46,41,0)</f>
        <v>0</v>
      </c>
      <c r="F92" s="193" t="n">
        <f aca="false">IF(E92=0,0,D92/E92)</f>
        <v>0</v>
      </c>
      <c r="G92" s="194" t="n">
        <f aca="false">HLOOKUP($A92,'Income Statement'!$F$4:$EU$45,10,0)</f>
        <v>4125</v>
      </c>
      <c r="H92" s="197" t="n">
        <f aca="false">HLOOKUP($A92,Budget!$F$4:$EI$46,11,0)</f>
        <v>4500</v>
      </c>
      <c r="I92" s="193" t="n">
        <f aca="false">IF(H92=0,0,G92/H92)</f>
        <v>0.916666666666667</v>
      </c>
      <c r="J92" s="194" t="n">
        <f aca="false">HLOOKUP($A92,'Income Statement'!$F$4:$EU$45,16,0)</f>
        <v>1300</v>
      </c>
      <c r="K92" s="197" t="n">
        <f aca="false">HLOOKUP($A92,Budget!$F$4:$EI$46,17,0)</f>
        <v>1000</v>
      </c>
      <c r="L92" s="196" t="n">
        <f aca="false">IF(K92=0,0,J92/K92)</f>
        <v>1.3</v>
      </c>
    </row>
    <row r="93" customFormat="false" ht="14.4" hidden="false" customHeight="false" outlineLevel="0" collapsed="false">
      <c r="A93" s="190" t="s">
        <v>335</v>
      </c>
      <c r="B93" s="126"/>
      <c r="C93" s="191"/>
      <c r="D93" s="192" t="n">
        <f aca="false">HLOOKUP($A93,'Income Statement'!$F$4:$EU$45,40,0)</f>
        <v>0</v>
      </c>
      <c r="E93" s="139" t="n">
        <f aca="false">HLOOKUP($A93,Budget!$F$4:$EI$46,41,0)</f>
        <v>0</v>
      </c>
      <c r="F93" s="193" t="n">
        <f aca="false">IF(E93=0,0,D93/E93)</f>
        <v>0</v>
      </c>
      <c r="G93" s="194" t="n">
        <f aca="false">HLOOKUP($A93,'Income Statement'!$F$4:$EU$45,10,0)</f>
        <v>14000</v>
      </c>
      <c r="H93" s="197" t="n">
        <f aca="false">HLOOKUP($A93,Budget!$F$4:$EI$46,11,0)</f>
        <v>13600</v>
      </c>
      <c r="I93" s="193" t="n">
        <f aca="false">IF(H93=0,0,G93/H93)</f>
        <v>1.02941176470588</v>
      </c>
      <c r="J93" s="194" t="n">
        <f aca="false">HLOOKUP($A93,'Income Statement'!$F$4:$EU$45,16,0)</f>
        <v>4600</v>
      </c>
      <c r="K93" s="197" t="n">
        <f aca="false">HLOOKUP($A93,Budget!$F$4:$EI$46,17,0)</f>
        <v>4100</v>
      </c>
      <c r="L93" s="196" t="n">
        <f aca="false">IF(K93=0,0,J93/K93)</f>
        <v>1.1219512195122</v>
      </c>
    </row>
    <row r="94" customFormat="false" ht="14.4" hidden="false" customHeight="false" outlineLevel="0" collapsed="false">
      <c r="A94" s="190" t="s">
        <v>336</v>
      </c>
      <c r="B94" s="126"/>
      <c r="C94" s="191"/>
      <c r="D94" s="192" t="n">
        <f aca="false">HLOOKUP($A94,'Income Statement'!$F$4:$EU$45,40,0)</f>
        <v>0</v>
      </c>
      <c r="E94" s="139" t="n">
        <f aca="false">HLOOKUP($A94,Budget!$F$4:$EI$46,41,0)</f>
        <v>0</v>
      </c>
      <c r="F94" s="193" t="n">
        <f aca="false">IF(E94=0,0,D94/E94)</f>
        <v>0</v>
      </c>
      <c r="G94" s="194" t="n">
        <f aca="false">HLOOKUP($A94,'Income Statement'!$F$4:$EU$45,10,0)</f>
        <v>6350</v>
      </c>
      <c r="H94" s="197" t="n">
        <f aca="false">HLOOKUP($A94,Budget!$F$4:$EI$46,11,0)</f>
        <v>6900</v>
      </c>
      <c r="I94" s="193" t="n">
        <f aca="false">IF(H94=0,0,G94/H94)</f>
        <v>0.920289855072464</v>
      </c>
      <c r="J94" s="194" t="n">
        <f aca="false">HLOOKUP($A94,'Income Statement'!$F$4:$EU$45,16,0)</f>
        <v>2299.99</v>
      </c>
      <c r="K94" s="197" t="n">
        <f aca="false">HLOOKUP($A94,Budget!$F$4:$EI$46,17,0)</f>
        <v>3300</v>
      </c>
      <c r="L94" s="196" t="n">
        <f aca="false">IF(K94=0,0,J94/K94)</f>
        <v>0.696966666666667</v>
      </c>
    </row>
    <row r="95" customFormat="false" ht="14.4" hidden="false" customHeight="false" outlineLevel="0" collapsed="false">
      <c r="A95" s="190" t="s">
        <v>337</v>
      </c>
      <c r="B95" s="126"/>
      <c r="C95" s="191"/>
      <c r="D95" s="192" t="n">
        <f aca="false">HLOOKUP($A95,'Income Statement'!$F$4:$EU$45,40,0)</f>
        <v>14250</v>
      </c>
      <c r="E95" s="139" t="n">
        <f aca="false">HLOOKUP($A95,Budget!$F$4:$EI$46,41,0)</f>
        <v>15750</v>
      </c>
      <c r="F95" s="193" t="n">
        <f aca="false">IF(E95=0,0,D95/E95)</f>
        <v>0.904761904761905</v>
      </c>
      <c r="G95" s="194" t="n">
        <f aca="false">HLOOKUP($A95,'Income Statement'!$F$4:$EU$45,10,0)</f>
        <v>70764</v>
      </c>
      <c r="H95" s="197" t="n">
        <f aca="false">HLOOKUP($A95,Budget!$F$4:$EI$46,11,0)</f>
        <v>78120.1953</v>
      </c>
      <c r="I95" s="193" t="n">
        <f aca="false">IF(H95=0,0,G95/H95)</f>
        <v>0.905834908991836</v>
      </c>
      <c r="J95" s="194" t="n">
        <f aca="false">HLOOKUP($A95,'Income Statement'!$F$4:$EU$45,16,0)</f>
        <v>8300</v>
      </c>
      <c r="K95" s="197" t="n">
        <f aca="false">HLOOKUP($A95,Budget!$F$4:$EI$46,17,0)</f>
        <v>14100</v>
      </c>
      <c r="L95" s="196" t="n">
        <f aca="false">IF(K95=0,0,J95/K95)</f>
        <v>0.588652482269503</v>
      </c>
    </row>
    <row r="96" customFormat="false" ht="14.4" hidden="false" customHeight="false" outlineLevel="0" collapsed="false">
      <c r="A96" s="190" t="s">
        <v>338</v>
      </c>
      <c r="B96" s="126"/>
      <c r="C96" s="191"/>
      <c r="D96" s="192" t="n">
        <f aca="false">HLOOKUP($A96,'Income Statement'!$F$4:$EU$45,40,0)</f>
        <v>0</v>
      </c>
      <c r="E96" s="139" t="n">
        <f aca="false">HLOOKUP($A96,Budget!$F$4:$EI$46,41,0)</f>
        <v>0</v>
      </c>
      <c r="F96" s="193" t="n">
        <f aca="false">IF(E96=0,0,D96/E96)</f>
        <v>0</v>
      </c>
      <c r="G96" s="194" t="n">
        <f aca="false">HLOOKUP($A96,'Income Statement'!$F$4:$EU$45,10,0)</f>
        <v>8501.8</v>
      </c>
      <c r="H96" s="197" t="n">
        <f aca="false">HLOOKUP($A96,Budget!$F$4:$EI$46,11,0)</f>
        <v>9800</v>
      </c>
      <c r="I96" s="193" t="n">
        <f aca="false">IF(H96=0,0,G96/H96)</f>
        <v>0.867530612244898</v>
      </c>
      <c r="J96" s="194" t="n">
        <f aca="false">HLOOKUP($A96,'Income Statement'!$F$4:$EU$45,16,0)</f>
        <v>1000</v>
      </c>
      <c r="K96" s="197" t="n">
        <f aca="false">HLOOKUP($A96,Budget!$F$4:$EI$46,17,0)</f>
        <v>0</v>
      </c>
      <c r="L96" s="196" t="n">
        <f aca="false">IF(K96=0,0,J96/K96)</f>
        <v>0</v>
      </c>
    </row>
    <row r="97" customFormat="false" ht="14.4" hidden="false" customHeight="false" outlineLevel="0" collapsed="false">
      <c r="A97" s="190" t="s">
        <v>339</v>
      </c>
      <c r="B97" s="126"/>
      <c r="C97" s="191"/>
      <c r="D97" s="192" t="n">
        <f aca="false">HLOOKUP($A97,'Income Statement'!$F$4:$EU$45,40,0)</f>
        <v>0</v>
      </c>
      <c r="E97" s="139" t="n">
        <f aca="false">HLOOKUP($A97,Budget!$F$4:$EI$46,41,0)</f>
        <v>0</v>
      </c>
      <c r="F97" s="193" t="n">
        <f aca="false">IF(E97=0,0,D97/E97)</f>
        <v>0</v>
      </c>
      <c r="G97" s="194" t="n">
        <f aca="false">HLOOKUP($A97,'Income Statement'!$F$4:$EU$45,10,0)</f>
        <v>9937.7</v>
      </c>
      <c r="H97" s="197" t="n">
        <f aca="false">HLOOKUP($A97,Budget!$F$4:$EI$46,11,0)</f>
        <v>11700</v>
      </c>
      <c r="I97" s="193" t="n">
        <f aca="false">IF(H97=0,0,G97/H97)</f>
        <v>0.849376068376068</v>
      </c>
      <c r="J97" s="194" t="n">
        <f aca="false">HLOOKUP($A97,'Income Statement'!$F$4:$EU$45,16,0)</f>
        <v>2800</v>
      </c>
      <c r="K97" s="197" t="n">
        <f aca="false">HLOOKUP($A97,Budget!$F$4:$EI$46,17,0)</f>
        <v>3800</v>
      </c>
      <c r="L97" s="196" t="n">
        <f aca="false">IF(K97=0,0,J97/K97)</f>
        <v>0.736842105263158</v>
      </c>
    </row>
    <row r="98" customFormat="false" ht="14.4" hidden="false" customHeight="false" outlineLevel="0" collapsed="false">
      <c r="A98" s="190" t="s">
        <v>340</v>
      </c>
      <c r="B98" s="126"/>
      <c r="C98" s="191"/>
      <c r="D98" s="192" t="n">
        <f aca="false">HLOOKUP($A98,'Income Statement'!$F$4:$EU$45,40,0)</f>
        <v>556302.3</v>
      </c>
      <c r="E98" s="139" t="n">
        <f aca="false">HLOOKUP($A98,Budget!$F$4:$EI$46,41,0)</f>
        <v>561350</v>
      </c>
      <c r="F98" s="193" t="n">
        <f aca="false">IF(E98=0,0,D98/E98)</f>
        <v>0.991007927318073</v>
      </c>
      <c r="G98" s="194" t="n">
        <f aca="false">HLOOKUP($A98,'Income Statement'!$F$4:$EU$45,10,0)</f>
        <v>132725</v>
      </c>
      <c r="H98" s="197" t="n">
        <f aca="false">HLOOKUP($A98,Budget!$F$4:$EI$46,11,0)</f>
        <v>197225.411355</v>
      </c>
      <c r="I98" s="193" t="n">
        <f aca="false">IF(H98=0,0,G98/H98)</f>
        <v>0.672960949038655</v>
      </c>
      <c r="J98" s="194" t="n">
        <f aca="false">HLOOKUP($A98,'Income Statement'!$F$4:$EU$45,16,0)</f>
        <v>16100</v>
      </c>
      <c r="K98" s="197" t="n">
        <f aca="false">HLOOKUP($A98,Budget!$F$4:$EI$46,17,0)</f>
        <v>12874.16</v>
      </c>
      <c r="L98" s="196" t="n">
        <f aca="false">IF(K98=0,0,J98/K98)</f>
        <v>1.25056702728566</v>
      </c>
    </row>
    <row r="99" customFormat="false" ht="14.4" hidden="false" customHeight="false" outlineLevel="0" collapsed="false">
      <c r="A99" s="190" t="s">
        <v>341</v>
      </c>
      <c r="B99" s="126"/>
      <c r="C99" s="191"/>
      <c r="D99" s="192" t="n">
        <f aca="false">HLOOKUP($A99,'Income Statement'!$F$4:$EU$45,40,0)</f>
        <v>0</v>
      </c>
      <c r="E99" s="139" t="n">
        <f aca="false">HLOOKUP($A99,Budget!$F$4:$EI$46,41,0)</f>
        <v>0</v>
      </c>
      <c r="F99" s="193" t="n">
        <f aca="false">IF(E99=0,0,D99/E99)</f>
        <v>0</v>
      </c>
      <c r="G99" s="194" t="n">
        <f aca="false">HLOOKUP($A99,'Income Statement'!$F$4:$EU$45,10,0)</f>
        <v>27190.54</v>
      </c>
      <c r="H99" s="197" t="n">
        <f aca="false">HLOOKUP($A99,Budget!$F$4:$EI$46,11,0)</f>
        <v>33800</v>
      </c>
      <c r="I99" s="193" t="n">
        <f aca="false">IF(H99=0,0,G99/H99)</f>
        <v>0.804453846153846</v>
      </c>
      <c r="J99" s="194" t="n">
        <f aca="false">HLOOKUP($A99,'Income Statement'!$F$4:$EU$45,16,0)</f>
        <v>3966.66</v>
      </c>
      <c r="K99" s="197" t="n">
        <f aca="false">HLOOKUP($A99,Budget!$F$4:$EI$46,17,0)</f>
        <v>6850</v>
      </c>
      <c r="L99" s="196" t="n">
        <f aca="false">IF(K99=0,0,J99/K99)</f>
        <v>0.579074452554745</v>
      </c>
    </row>
    <row r="100" customFormat="false" ht="14.4" hidden="false" customHeight="false" outlineLevel="0" collapsed="false">
      <c r="A100" s="190" t="s">
        <v>342</v>
      </c>
      <c r="B100" s="126"/>
      <c r="C100" s="191"/>
      <c r="D100" s="192" t="n">
        <f aca="false">HLOOKUP($A100,'Income Statement'!$F$4:$EU$45,40,0)</f>
        <v>440230.5</v>
      </c>
      <c r="E100" s="139" t="n">
        <f aca="false">HLOOKUP($A100,Budget!$F$4:$EI$46,41,0)</f>
        <v>460296.394</v>
      </c>
      <c r="F100" s="193" t="n">
        <f aca="false">IF(E100=0,0,D100/E100)</f>
        <v>0.956406580061107</v>
      </c>
      <c r="G100" s="194" t="n">
        <f aca="false">HLOOKUP($A100,'Income Statement'!$F$4:$EU$45,10,0)</f>
        <v>67696.03</v>
      </c>
      <c r="H100" s="197" t="n">
        <f aca="false">HLOOKUP($A100,Budget!$F$4:$EI$46,11,0)</f>
        <v>89043.68025</v>
      </c>
      <c r="I100" s="193" t="n">
        <f aca="false">IF(H100=0,0,G100/H100)</f>
        <v>0.760256424823591</v>
      </c>
      <c r="J100" s="194" t="n">
        <f aca="false">HLOOKUP($A100,'Income Statement'!$F$4:$EU$45,16,0)</f>
        <v>14100</v>
      </c>
      <c r="K100" s="197" t="n">
        <f aca="false">HLOOKUP($A100,Budget!$F$4:$EI$46,17,0)</f>
        <v>12900</v>
      </c>
      <c r="L100" s="196" t="n">
        <f aca="false">IF(K100=0,0,J100/K100)</f>
        <v>1.09302325581395</v>
      </c>
    </row>
    <row r="101" customFormat="false" ht="14.4" hidden="false" customHeight="false" outlineLevel="0" collapsed="false">
      <c r="A101" s="190" t="s">
        <v>343</v>
      </c>
      <c r="B101" s="126"/>
      <c r="C101" s="191"/>
      <c r="D101" s="192" t="n">
        <f aca="false">HLOOKUP($A101,'Income Statement'!$F$4:$EU$45,40,0)</f>
        <v>0</v>
      </c>
      <c r="E101" s="139" t="n">
        <f aca="false">HLOOKUP($A101,Budget!$F$4:$EI$46,41,0)</f>
        <v>0</v>
      </c>
      <c r="F101" s="193" t="n">
        <f aca="false">IF(E101=0,0,D101/E101)</f>
        <v>0</v>
      </c>
      <c r="G101" s="194" t="n">
        <f aca="false">HLOOKUP($A101,'Income Statement'!$F$4:$EU$45,10,0)</f>
        <v>16964.95</v>
      </c>
      <c r="H101" s="197" t="n">
        <f aca="false">HLOOKUP($A101,Budget!$F$4:$EI$46,11,0)</f>
        <v>13700</v>
      </c>
      <c r="I101" s="193" t="n">
        <f aca="false">IF(H101=0,0,G101/H101)</f>
        <v>1.23831751824818</v>
      </c>
      <c r="J101" s="194" t="n">
        <f aca="false">HLOOKUP($A101,'Income Statement'!$F$4:$EU$45,16,0)</f>
        <v>3799.98</v>
      </c>
      <c r="K101" s="197" t="n">
        <f aca="false">HLOOKUP($A101,Budget!$F$4:$EI$46,17,0)</f>
        <v>3387.5</v>
      </c>
      <c r="L101" s="196" t="n">
        <f aca="false">IF(K101=0,0,J101/K101)</f>
        <v>1.12176531365314</v>
      </c>
    </row>
    <row r="102" customFormat="false" ht="14.4" hidden="false" customHeight="false" outlineLevel="0" collapsed="false">
      <c r="A102" s="190" t="s">
        <v>344</v>
      </c>
      <c r="B102" s="126"/>
      <c r="C102" s="191"/>
      <c r="D102" s="192" t="n">
        <f aca="false">HLOOKUP($A102,'Income Statement'!$F$4:$EU$45,40,0)</f>
        <v>0</v>
      </c>
      <c r="E102" s="139" t="n">
        <f aca="false">HLOOKUP($A102,Budget!$F$4:$EI$46,41,0)</f>
        <v>0</v>
      </c>
      <c r="F102" s="193" t="n">
        <f aca="false">IF(E102=0,0,D102/E102)</f>
        <v>0</v>
      </c>
      <c r="G102" s="194" t="n">
        <f aca="false">HLOOKUP($A102,'Income Statement'!$F$4:$EU$45,10,0)</f>
        <v>19827.5</v>
      </c>
      <c r="H102" s="197" t="n">
        <f aca="false">HLOOKUP($A102,Budget!$F$4:$EI$46,11,0)</f>
        <v>26700</v>
      </c>
      <c r="I102" s="193" t="n">
        <f aca="false">IF(H102=0,0,G102/H102)</f>
        <v>0.742602996254682</v>
      </c>
      <c r="J102" s="194" t="n">
        <f aca="false">HLOOKUP($A102,'Income Statement'!$F$4:$EU$45,16,0)</f>
        <v>4000</v>
      </c>
      <c r="K102" s="197" t="n">
        <f aca="false">HLOOKUP($A102,Budget!$F$4:$EI$46,17,0)</f>
        <v>7600</v>
      </c>
      <c r="L102" s="196" t="n">
        <f aca="false">IF(K102=0,0,J102/K102)</f>
        <v>0.526315789473684</v>
      </c>
    </row>
    <row r="103" customFormat="false" ht="14.4" hidden="false" customHeight="false" outlineLevel="0" collapsed="false">
      <c r="A103" s="190" t="s">
        <v>345</v>
      </c>
      <c r="B103" s="126"/>
      <c r="C103" s="191"/>
      <c r="D103" s="192" t="n">
        <f aca="false">HLOOKUP($A103,'Income Statement'!$F$4:$EU$45,40,0)</f>
        <v>0</v>
      </c>
      <c r="E103" s="139" t="n">
        <f aca="false">HLOOKUP($A103,Budget!$F$4:$EI$46,41,0)</f>
        <v>0</v>
      </c>
      <c r="F103" s="193" t="n">
        <f aca="false">IF(E103=0,0,D103/E103)</f>
        <v>0</v>
      </c>
      <c r="G103" s="194" t="n">
        <f aca="false">HLOOKUP($A103,'Income Statement'!$F$4:$EU$45,10,0)</f>
        <v>11829.92</v>
      </c>
      <c r="H103" s="197" t="n">
        <f aca="false">HLOOKUP($A103,Budget!$F$4:$EI$46,11,0)</f>
        <v>11100</v>
      </c>
      <c r="I103" s="193" t="n">
        <f aca="false">IF(H103=0,0,G103/H103)</f>
        <v>1.06575855855856</v>
      </c>
      <c r="J103" s="194" t="n">
        <f aca="false">HLOOKUP($A103,'Income Statement'!$F$4:$EU$45,16,0)</f>
        <v>2700</v>
      </c>
      <c r="K103" s="197" t="n">
        <f aca="false">HLOOKUP($A103,Budget!$F$4:$EI$46,17,0)</f>
        <v>4900</v>
      </c>
      <c r="L103" s="196" t="n">
        <f aca="false">IF(K103=0,0,J103/K103)</f>
        <v>0.551020408163265</v>
      </c>
    </row>
    <row r="104" customFormat="false" ht="14.4" hidden="false" customHeight="false" outlineLevel="0" collapsed="false">
      <c r="A104" s="190" t="s">
        <v>346</v>
      </c>
      <c r="B104" s="126"/>
      <c r="C104" s="191"/>
      <c r="D104" s="192" t="n">
        <f aca="false">HLOOKUP($A104,'Income Statement'!$F$4:$EU$45,40,0)</f>
        <v>0</v>
      </c>
      <c r="E104" s="139" t="n">
        <f aca="false">HLOOKUP($A104,Budget!$F$4:$EI$46,41,0)</f>
        <v>0</v>
      </c>
      <c r="F104" s="193" t="n">
        <f aca="false">IF(E104=0,0,D104/E104)</f>
        <v>0</v>
      </c>
      <c r="G104" s="194" t="n">
        <f aca="false">HLOOKUP($A104,'Income Statement'!$F$4:$EU$45,10,0)</f>
        <v>28287.5</v>
      </c>
      <c r="H104" s="197" t="n">
        <f aca="false">HLOOKUP($A104,Budget!$F$4:$EI$46,11,0)</f>
        <v>27620.53668</v>
      </c>
      <c r="I104" s="193" t="n">
        <f aca="false">IF(H104=0,0,G104/H104)</f>
        <v>1.02414737004306</v>
      </c>
      <c r="J104" s="194" t="n">
        <f aca="false">HLOOKUP($A104,'Income Statement'!$F$4:$EU$45,16,0)</f>
        <v>7375</v>
      </c>
      <c r="K104" s="197" t="n">
        <f aca="false">HLOOKUP($A104,Budget!$F$4:$EI$46,17,0)</f>
        <v>6447.5</v>
      </c>
      <c r="L104" s="196" t="n">
        <f aca="false">IF(K104=0,0,J104/K104)</f>
        <v>1.143854207057</v>
      </c>
    </row>
    <row r="105" customFormat="false" ht="14.4" hidden="false" customHeight="false" outlineLevel="0" collapsed="false">
      <c r="A105" s="190" t="s">
        <v>347</v>
      </c>
      <c r="B105" s="126"/>
      <c r="C105" s="191"/>
      <c r="D105" s="192" t="n">
        <f aca="false">HLOOKUP($A105,'Income Statement'!$F$4:$EU$45,40,0)</f>
        <v>0</v>
      </c>
      <c r="E105" s="139" t="n">
        <f aca="false">HLOOKUP($A105,Budget!$F$4:$EI$46,41,0)</f>
        <v>0</v>
      </c>
      <c r="F105" s="193" t="n">
        <f aca="false">IF(E105=0,0,D105/E105)</f>
        <v>0</v>
      </c>
      <c r="G105" s="194" t="n">
        <f aca="false">HLOOKUP($A105,'Income Statement'!$F$4:$EU$45,10,0)</f>
        <v>47151.1</v>
      </c>
      <c r="H105" s="197" t="n">
        <f aca="false">HLOOKUP($A105,Budget!$F$4:$EI$46,11,0)</f>
        <v>49588</v>
      </c>
      <c r="I105" s="193" t="n">
        <f aca="false">IF(H105=0,0,G105/H105)</f>
        <v>0.950857062192466</v>
      </c>
      <c r="J105" s="194" t="n">
        <f aca="false">HLOOKUP($A105,'Income Statement'!$F$4:$EU$45,16,0)</f>
        <v>4116.65</v>
      </c>
      <c r="K105" s="197" t="n">
        <f aca="false">HLOOKUP($A105,Budget!$F$4:$EI$46,17,0)</f>
        <v>4600</v>
      </c>
      <c r="L105" s="196" t="n">
        <f aca="false">IF(K105=0,0,J105/K105)</f>
        <v>0.894923913043478</v>
      </c>
    </row>
    <row r="106" customFormat="false" ht="14.4" hidden="false" customHeight="false" outlineLevel="0" collapsed="false">
      <c r="A106" s="190" t="s">
        <v>348</v>
      </c>
      <c r="B106" s="126"/>
      <c r="C106" s="191"/>
      <c r="D106" s="192" t="n">
        <f aca="false">HLOOKUP($A106,'Income Statement'!$F$4:$EU$45,40,0)</f>
        <v>207616.4</v>
      </c>
      <c r="E106" s="139" t="n">
        <f aca="false">HLOOKUP($A106,Budget!$F$4:$EI$46,41,0)</f>
        <v>220218.912</v>
      </c>
      <c r="F106" s="193" t="n">
        <f aca="false">IF(E106=0,0,D106/E106)</f>
        <v>0.9427727987322</v>
      </c>
      <c r="G106" s="194" t="n">
        <f aca="false">HLOOKUP($A106,'Income Statement'!$F$4:$EU$45,10,0)</f>
        <v>76201.72</v>
      </c>
      <c r="H106" s="197" t="n">
        <f aca="false">HLOOKUP($A106,Budget!$F$4:$EI$46,11,0)</f>
        <v>90338.23575</v>
      </c>
      <c r="I106" s="193" t="n">
        <f aca="false">IF(H106=0,0,G106/H106)</f>
        <v>0.843515698168812</v>
      </c>
      <c r="J106" s="194" t="n">
        <f aca="false">HLOOKUP($A106,'Income Statement'!$F$4:$EU$45,16,0)</f>
        <v>12980</v>
      </c>
      <c r="K106" s="197" t="n">
        <f aca="false">HLOOKUP($A106,Budget!$F$4:$EI$46,17,0)</f>
        <v>10560</v>
      </c>
      <c r="L106" s="196" t="n">
        <f aca="false">IF(K106=0,0,J106/K106)</f>
        <v>1.22916666666667</v>
      </c>
    </row>
    <row r="107" customFormat="false" ht="14.4" hidden="false" customHeight="false" outlineLevel="0" collapsed="false">
      <c r="A107" s="190" t="s">
        <v>349</v>
      </c>
      <c r="B107" s="126"/>
      <c r="C107" s="191"/>
      <c r="D107" s="192" t="n">
        <f aca="false">HLOOKUP($A107,'Income Statement'!$F$4:$EU$45,40,0)</f>
        <v>0</v>
      </c>
      <c r="E107" s="139" t="n">
        <f aca="false">HLOOKUP($A107,Budget!$F$4:$EI$46,41,0)</f>
        <v>0</v>
      </c>
      <c r="F107" s="193" t="n">
        <f aca="false">IF(E107=0,0,D107/E107)</f>
        <v>0</v>
      </c>
      <c r="G107" s="194" t="n">
        <f aca="false">HLOOKUP($A107,'Income Statement'!$F$4:$EU$45,10,0)</f>
        <v>5652.5</v>
      </c>
      <c r="H107" s="197" t="n">
        <f aca="false">HLOOKUP($A107,Budget!$F$4:$EI$46,11,0)</f>
        <v>7000</v>
      </c>
      <c r="I107" s="193" t="n">
        <f aca="false">IF(H107=0,0,G107/H107)</f>
        <v>0.8075</v>
      </c>
      <c r="J107" s="194" t="n">
        <f aca="false">HLOOKUP($A107,'Income Statement'!$F$4:$EU$45,16,0)</f>
        <v>4125</v>
      </c>
      <c r="K107" s="197" t="n">
        <f aca="false">HLOOKUP($A107,Budget!$F$4:$EI$46,17,0)</f>
        <v>2320</v>
      </c>
      <c r="L107" s="196" t="n">
        <f aca="false">IF(K107=0,0,J107/K107)</f>
        <v>1.77801724137931</v>
      </c>
    </row>
    <row r="108" customFormat="false" ht="14.4" hidden="false" customHeight="false" outlineLevel="0" collapsed="false">
      <c r="A108" s="190" t="s">
        <v>350</v>
      </c>
      <c r="B108" s="126"/>
      <c r="C108" s="191"/>
      <c r="D108" s="192" t="n">
        <f aca="false">HLOOKUP($A108,'Income Statement'!$F$4:$EU$45,40,0)</f>
        <v>165799.25</v>
      </c>
      <c r="E108" s="139" t="n">
        <f aca="false">HLOOKUP($A108,Budget!$F$4:$EI$46,41,0)</f>
        <v>165510.0771804</v>
      </c>
      <c r="F108" s="193" t="n">
        <f aca="false">IF(E108=0,0,D108/E108)</f>
        <v>1.0017471614087</v>
      </c>
      <c r="G108" s="194" t="n">
        <f aca="false">HLOOKUP($A108,'Income Statement'!$F$4:$EU$45,10,0)</f>
        <v>22272.5</v>
      </c>
      <c r="H108" s="197" t="n">
        <f aca="false">HLOOKUP($A108,Budget!$F$4:$EI$46,11,0)</f>
        <v>14639.9907768</v>
      </c>
      <c r="I108" s="193" t="n">
        <f aca="false">IF(H108=0,0,G108/H108)</f>
        <v>1.52134658686365</v>
      </c>
      <c r="J108" s="194" t="n">
        <f aca="false">HLOOKUP($A108,'Income Statement'!$F$4:$EU$45,16,0)</f>
        <v>1100</v>
      </c>
      <c r="K108" s="197" t="n">
        <f aca="false">HLOOKUP($A108,Budget!$F$4:$EI$46,17,0)</f>
        <v>0</v>
      </c>
      <c r="L108" s="196" t="n">
        <f aca="false">IF(K108=0,0,J108/K108)</f>
        <v>0</v>
      </c>
    </row>
    <row r="109" customFormat="false" ht="14.4" hidden="false" customHeight="false" outlineLevel="0" collapsed="false">
      <c r="A109" s="190" t="s">
        <v>351</v>
      </c>
      <c r="B109" s="126"/>
      <c r="C109" s="191"/>
      <c r="D109" s="192" t="n">
        <f aca="false">HLOOKUP($A109,'Income Statement'!$F$4:$EU$45,40,0)</f>
        <v>0</v>
      </c>
      <c r="E109" s="139" t="n">
        <f aca="false">HLOOKUP($A109,Budget!$F$4:$EI$46,41,0)</f>
        <v>0</v>
      </c>
      <c r="F109" s="193" t="n">
        <f aca="false">IF(E109=0,0,D109/E109)</f>
        <v>0</v>
      </c>
      <c r="G109" s="194" t="n">
        <f aca="false">HLOOKUP($A109,'Income Statement'!$F$4:$EU$45,10,0)</f>
        <v>4275</v>
      </c>
      <c r="H109" s="197" t="n">
        <f aca="false">HLOOKUP($A109,Budget!$F$4:$EI$46,11,0)</f>
        <v>4500</v>
      </c>
      <c r="I109" s="193" t="n">
        <f aca="false">IF(H109=0,0,G109/H109)</f>
        <v>0.95</v>
      </c>
      <c r="J109" s="194" t="n">
        <f aca="false">HLOOKUP($A109,'Income Statement'!$F$4:$EU$45,16,0)</f>
        <v>2000</v>
      </c>
      <c r="K109" s="197" t="n">
        <f aca="false">HLOOKUP($A109,Budget!$F$4:$EI$46,17,0)</f>
        <v>1800</v>
      </c>
      <c r="L109" s="196" t="n">
        <f aca="false">IF(K109=0,0,J109/K109)</f>
        <v>1.11111111111111</v>
      </c>
    </row>
    <row r="110" customFormat="false" ht="14.4" hidden="false" customHeight="false" outlineLevel="0" collapsed="false">
      <c r="A110" s="190" t="s">
        <v>352</v>
      </c>
      <c r="B110" s="126"/>
      <c r="C110" s="191"/>
      <c r="D110" s="192" t="n">
        <f aca="false">HLOOKUP($A110,'Income Statement'!$F$4:$EU$45,40,0)</f>
        <v>0</v>
      </c>
      <c r="E110" s="139" t="n">
        <f aca="false">HLOOKUP($A110,Budget!$F$4:$EI$46,41,0)</f>
        <v>0</v>
      </c>
      <c r="F110" s="193" t="n">
        <f aca="false">IF(E110=0,0,D110/E110)</f>
        <v>0</v>
      </c>
      <c r="G110" s="194" t="n">
        <f aca="false">HLOOKUP($A110,'Income Statement'!$F$4:$EU$45,10,0)</f>
        <v>11800</v>
      </c>
      <c r="H110" s="197" t="n">
        <f aca="false">HLOOKUP($A110,Budget!$F$4:$EI$46,11,0)</f>
        <v>12900</v>
      </c>
      <c r="I110" s="193" t="n">
        <f aca="false">IF(H110=0,0,G110/H110)</f>
        <v>0.914728682170543</v>
      </c>
      <c r="J110" s="194" t="n">
        <f aca="false">HLOOKUP($A110,'Income Statement'!$F$4:$EU$45,16,0)</f>
        <v>8400</v>
      </c>
      <c r="K110" s="197" t="n">
        <f aca="false">HLOOKUP($A110,Budget!$F$4:$EI$46,17,0)</f>
        <v>8400</v>
      </c>
      <c r="L110" s="196" t="n">
        <f aca="false">IF(K110=0,0,J110/K110)</f>
        <v>1</v>
      </c>
    </row>
    <row r="111" customFormat="false" ht="14.4" hidden="false" customHeight="false" outlineLevel="0" collapsed="false">
      <c r="A111" s="190" t="s">
        <v>353</v>
      </c>
      <c r="B111" s="126"/>
      <c r="C111" s="191"/>
      <c r="D111" s="192" t="n">
        <f aca="false">HLOOKUP($A111,'Income Statement'!$F$4:$EU$45,40,0)</f>
        <v>0</v>
      </c>
      <c r="E111" s="139" t="n">
        <f aca="false">HLOOKUP($A111,Budget!$F$4:$EI$46,41,0)</f>
        <v>0</v>
      </c>
      <c r="F111" s="193" t="n">
        <f aca="false">IF(E111=0,0,D111/E111)</f>
        <v>0</v>
      </c>
      <c r="G111" s="194" t="n">
        <f aca="false">HLOOKUP($A111,'Income Statement'!$F$4:$EU$45,10,0)</f>
        <v>98712.26</v>
      </c>
      <c r="H111" s="197" t="n">
        <f aca="false">HLOOKUP($A111,Budget!$F$4:$EI$46,11,0)</f>
        <v>109200</v>
      </c>
      <c r="I111" s="193" t="n">
        <f aca="false">IF(H111=0,0,G111/H111)</f>
        <v>0.903958424908425</v>
      </c>
      <c r="J111" s="194" t="n">
        <f aca="false">HLOOKUP($A111,'Income Statement'!$F$4:$EU$45,16,0)</f>
        <v>10600</v>
      </c>
      <c r="K111" s="197" t="n">
        <f aca="false">HLOOKUP($A111,Budget!$F$4:$EI$46,17,0)</f>
        <v>10800</v>
      </c>
      <c r="L111" s="196" t="n">
        <f aca="false">IF(K111=0,0,J111/K111)</f>
        <v>0.981481481481482</v>
      </c>
    </row>
    <row r="112" customFormat="false" ht="14.4" hidden="false" customHeight="false" outlineLevel="0" collapsed="false">
      <c r="A112" s="190" t="s">
        <v>354</v>
      </c>
      <c r="B112" s="126"/>
      <c r="C112" s="191"/>
      <c r="D112" s="192" t="n">
        <f aca="false">HLOOKUP($A112,'Income Statement'!$F$4:$EU$45,40,0)</f>
        <v>27567.3</v>
      </c>
      <c r="E112" s="139" t="n">
        <f aca="false">HLOOKUP($A112,Budget!$F$4:$EI$46,41,0)</f>
        <v>32122.675</v>
      </c>
      <c r="F112" s="193" t="n">
        <f aca="false">IF(E112=0,0,D112/E112)</f>
        <v>0.858188180156229</v>
      </c>
      <c r="G112" s="194" t="n">
        <f aca="false">HLOOKUP($A112,'Income Statement'!$F$4:$EU$45,10,0)</f>
        <v>44528.64</v>
      </c>
      <c r="H112" s="197" t="n">
        <f aca="false">HLOOKUP($A112,Budget!$F$4:$EI$46,11,0)</f>
        <v>47304.81</v>
      </c>
      <c r="I112" s="193" t="n">
        <f aca="false">IF(H112=0,0,G112/H112)</f>
        <v>0.941313156103999</v>
      </c>
      <c r="J112" s="194" t="n">
        <f aca="false">HLOOKUP($A112,'Income Statement'!$F$4:$EU$45,16,0)</f>
        <v>10500</v>
      </c>
      <c r="K112" s="197" t="n">
        <f aca="false">HLOOKUP($A112,Budget!$F$4:$EI$46,17,0)</f>
        <v>6750</v>
      </c>
      <c r="L112" s="196" t="n">
        <f aca="false">IF(K112=0,0,J112/K112)</f>
        <v>1.55555555555556</v>
      </c>
    </row>
    <row r="113" customFormat="false" ht="14.4" hidden="false" customHeight="false" outlineLevel="0" collapsed="false">
      <c r="A113" s="190" t="s">
        <v>355</v>
      </c>
      <c r="B113" s="126"/>
      <c r="C113" s="191"/>
      <c r="D113" s="192" t="n">
        <f aca="false">HLOOKUP($A113,'Income Statement'!$F$4:$EU$45,40,0)</f>
        <v>0</v>
      </c>
      <c r="E113" s="139" t="n">
        <f aca="false">HLOOKUP($A113,Budget!$F$4:$EI$46,41,0)</f>
        <v>0</v>
      </c>
      <c r="F113" s="193" t="n">
        <f aca="false">IF(E113=0,0,D113/E113)</f>
        <v>0</v>
      </c>
      <c r="G113" s="194" t="n">
        <f aca="false">HLOOKUP($A113,'Income Statement'!$F$4:$EU$45,10,0)</f>
        <v>5186.05</v>
      </c>
      <c r="H113" s="197" t="n">
        <f aca="false">HLOOKUP($A113,Budget!$F$4:$EI$46,11,0)</f>
        <v>5500</v>
      </c>
      <c r="I113" s="193" t="n">
        <f aca="false">IF(H113=0,0,G113/H113)</f>
        <v>0.942918181818182</v>
      </c>
      <c r="J113" s="194" t="n">
        <f aca="false">HLOOKUP($A113,'Income Statement'!$F$4:$EU$45,16,0)</f>
        <v>1600</v>
      </c>
      <c r="K113" s="197" t="n">
        <f aca="false">HLOOKUP($A113,Budget!$F$4:$EI$46,17,0)</f>
        <v>1200</v>
      </c>
      <c r="L113" s="196" t="n">
        <f aca="false">IF(K113=0,0,J113/K113)</f>
        <v>1.33333333333333</v>
      </c>
    </row>
    <row r="114" customFormat="false" ht="14.4" hidden="false" customHeight="false" outlineLevel="0" collapsed="false">
      <c r="A114" s="190" t="s">
        <v>356</v>
      </c>
      <c r="B114" s="126"/>
      <c r="C114" s="191"/>
      <c r="D114" s="192" t="n">
        <f aca="false">HLOOKUP($A114,'Income Statement'!$F$4:$EU$45,40,0)</f>
        <v>0</v>
      </c>
      <c r="E114" s="139" t="n">
        <f aca="false">HLOOKUP($A114,Budget!$F$4:$EI$46,41,0)</f>
        <v>0</v>
      </c>
      <c r="F114" s="193" t="n">
        <f aca="false">IF(E114=0,0,D114/E114)</f>
        <v>0</v>
      </c>
      <c r="G114" s="194" t="n">
        <f aca="false">HLOOKUP($A114,'Income Statement'!$F$4:$EU$45,10,0)</f>
        <v>5650</v>
      </c>
      <c r="H114" s="197" t="n">
        <f aca="false">HLOOKUP($A114,Budget!$F$4:$EI$46,11,0)</f>
        <v>6800</v>
      </c>
      <c r="I114" s="193" t="n">
        <f aca="false">IF(H114=0,0,G114/H114)</f>
        <v>0.830882352941176</v>
      </c>
      <c r="J114" s="194" t="n">
        <f aca="false">HLOOKUP($A114,'Income Statement'!$F$4:$EU$45,16,0)</f>
        <v>2100</v>
      </c>
      <c r="K114" s="197" t="n">
        <f aca="false">HLOOKUP($A114,Budget!$F$4:$EI$46,17,0)</f>
        <v>1500</v>
      </c>
      <c r="L114" s="196" t="n">
        <f aca="false">IF(K114=0,0,J114/K114)</f>
        <v>1.4</v>
      </c>
    </row>
    <row r="115" customFormat="false" ht="14.4" hidden="false" customHeight="false" outlineLevel="0" collapsed="false">
      <c r="A115" s="190" t="s">
        <v>357</v>
      </c>
      <c r="B115" s="126"/>
      <c r="C115" s="191"/>
      <c r="D115" s="192" t="n">
        <f aca="false">HLOOKUP($A115,'Income Statement'!$F$4:$EU$45,40,0)</f>
        <v>0</v>
      </c>
      <c r="E115" s="139" t="n">
        <f aca="false">HLOOKUP($A115,Budget!$F$4:$EI$46,41,0)</f>
        <v>0</v>
      </c>
      <c r="F115" s="193" t="n">
        <f aca="false">IF(E115=0,0,D115/E115)</f>
        <v>0</v>
      </c>
      <c r="G115" s="194" t="n">
        <f aca="false">HLOOKUP($A115,'Income Statement'!$F$4:$EU$45,10,0)</f>
        <v>13993.7</v>
      </c>
      <c r="H115" s="197" t="n">
        <f aca="false">HLOOKUP($A115,Budget!$F$4:$EI$46,11,0)</f>
        <v>18100</v>
      </c>
      <c r="I115" s="193" t="n">
        <f aca="false">IF(H115=0,0,G115/H115)</f>
        <v>0.773132596685083</v>
      </c>
      <c r="J115" s="194" t="n">
        <f aca="false">HLOOKUP($A115,'Income Statement'!$F$4:$EU$45,16,0)</f>
        <v>5200</v>
      </c>
      <c r="K115" s="197" t="n">
        <f aca="false">HLOOKUP($A115,Budget!$F$4:$EI$46,17,0)</f>
        <v>10760</v>
      </c>
      <c r="L115" s="196" t="n">
        <f aca="false">IF(K115=0,0,J115/K115)</f>
        <v>0.483271375464684</v>
      </c>
    </row>
    <row r="116" customFormat="false" ht="14.4" hidden="false" customHeight="false" outlineLevel="0" collapsed="false">
      <c r="A116" s="190" t="s">
        <v>358</v>
      </c>
      <c r="B116" s="126"/>
      <c r="C116" s="191"/>
      <c r="D116" s="192" t="n">
        <f aca="false">HLOOKUP($A116,'Income Statement'!$F$4:$EU$45,40,0)</f>
        <v>0</v>
      </c>
      <c r="E116" s="139" t="n">
        <f aca="false">HLOOKUP($A116,Budget!$F$4:$EI$46,41,0)</f>
        <v>0</v>
      </c>
      <c r="F116" s="193" t="n">
        <f aca="false">IF(E116=0,0,D116/E116)</f>
        <v>0</v>
      </c>
      <c r="G116" s="194" t="n">
        <f aca="false">HLOOKUP($A116,'Income Statement'!$F$4:$EU$45,10,0)</f>
        <v>8082.5</v>
      </c>
      <c r="H116" s="197" t="n">
        <f aca="false">HLOOKUP($A116,Budget!$F$4:$EI$46,11,0)</f>
        <v>8200</v>
      </c>
      <c r="I116" s="193" t="n">
        <f aca="false">IF(H116=0,0,G116/H116)</f>
        <v>0.985670731707317</v>
      </c>
      <c r="J116" s="194" t="n">
        <f aca="false">HLOOKUP($A116,'Income Statement'!$F$4:$EU$45,16,0)</f>
        <v>3800</v>
      </c>
      <c r="K116" s="197" t="n">
        <f aca="false">HLOOKUP($A116,Budget!$F$4:$EI$46,17,0)</f>
        <v>4400</v>
      </c>
      <c r="L116" s="196" t="n">
        <f aca="false">IF(K116=0,0,J116/K116)</f>
        <v>0.863636363636364</v>
      </c>
    </row>
    <row r="117" customFormat="false" ht="14.4" hidden="false" customHeight="false" outlineLevel="0" collapsed="false">
      <c r="A117" s="190" t="s">
        <v>359</v>
      </c>
      <c r="B117" s="126"/>
      <c r="C117" s="191"/>
      <c r="D117" s="192" t="n">
        <f aca="false">HLOOKUP($A117,'Income Statement'!$F$4:$EU$45,40,0)</f>
        <v>56038.66</v>
      </c>
      <c r="E117" s="139" t="n">
        <f aca="false">HLOOKUP($A117,Budget!$F$4:$EI$46,41,0)</f>
        <v>65440.061548916</v>
      </c>
      <c r="F117" s="193" t="n">
        <f aca="false">IF(E117=0,0,D117/E117)</f>
        <v>0.856335686024859</v>
      </c>
      <c r="G117" s="194" t="n">
        <f aca="false">HLOOKUP($A117,'Income Statement'!$F$4:$EU$45,10,0)</f>
        <v>33728.38</v>
      </c>
      <c r="H117" s="197" t="n">
        <f aca="false">HLOOKUP($A117,Budget!$F$4:$EI$46,11,0)</f>
        <v>38853.366615</v>
      </c>
      <c r="I117" s="193" t="n">
        <f aca="false">IF(H117=0,0,G117/H117)</f>
        <v>0.868094143146365</v>
      </c>
      <c r="J117" s="194" t="n">
        <f aca="false">HLOOKUP($A117,'Income Statement'!$F$4:$EU$45,16,0)</f>
        <v>5500</v>
      </c>
      <c r="K117" s="197" t="n">
        <f aca="false">HLOOKUP($A117,Budget!$F$4:$EI$46,17,0)</f>
        <v>3000</v>
      </c>
      <c r="L117" s="196" t="n">
        <f aca="false">IF(K117=0,0,J117/K117)</f>
        <v>1.83333333333333</v>
      </c>
    </row>
    <row r="118" customFormat="false" ht="14.4" hidden="false" customHeight="false" outlineLevel="0" collapsed="false">
      <c r="A118" s="190" t="s">
        <v>360</v>
      </c>
      <c r="B118" s="126"/>
      <c r="C118" s="191"/>
      <c r="D118" s="192" t="n">
        <f aca="false">HLOOKUP($A118,'Income Statement'!$F$4:$EU$45,40,0)</f>
        <v>0</v>
      </c>
      <c r="E118" s="139" t="n">
        <f aca="false">HLOOKUP($A118,Budget!$F$4:$EI$46,41,0)</f>
        <v>0</v>
      </c>
      <c r="F118" s="193" t="n">
        <f aca="false">IF(E118=0,0,D118/E118)</f>
        <v>0</v>
      </c>
      <c r="G118" s="194" t="n">
        <f aca="false">HLOOKUP($A118,'Income Statement'!$F$4:$EU$45,10,0)</f>
        <v>5625.7</v>
      </c>
      <c r="H118" s="197" t="n">
        <f aca="false">HLOOKUP($A118,Budget!$F$4:$EI$46,11,0)</f>
        <v>5700</v>
      </c>
      <c r="I118" s="193" t="n">
        <f aca="false">IF(H118=0,0,G118/H118)</f>
        <v>0.986964912280702</v>
      </c>
      <c r="J118" s="194" t="n">
        <f aca="false">HLOOKUP($A118,'Income Statement'!$F$4:$EU$45,16,0)</f>
        <v>1400</v>
      </c>
      <c r="K118" s="197" t="n">
        <f aca="false">HLOOKUP($A118,Budget!$F$4:$EI$46,17,0)</f>
        <v>1500</v>
      </c>
      <c r="L118" s="196" t="n">
        <f aca="false">IF(K118=0,0,J118/K118)</f>
        <v>0.933333333333333</v>
      </c>
    </row>
    <row r="119" customFormat="false" ht="14.4" hidden="false" customHeight="false" outlineLevel="0" collapsed="false">
      <c r="A119" s="190" t="s">
        <v>362</v>
      </c>
      <c r="B119" s="126"/>
      <c r="C119" s="191"/>
      <c r="D119" s="192" t="n">
        <f aca="false">HLOOKUP($A119,'Income Statement'!$F$4:$EU$45,40,0)</f>
        <v>0</v>
      </c>
      <c r="E119" s="139" t="n">
        <f aca="false">HLOOKUP($A119,Budget!$F$4:$EI$46,41,0)</f>
        <v>0</v>
      </c>
      <c r="F119" s="193" t="n">
        <f aca="false">IF(E119=0,0,D119/E119)</f>
        <v>0</v>
      </c>
      <c r="G119" s="194" t="n">
        <f aca="false">HLOOKUP($A119,'Income Statement'!$F$4:$EU$45,10,0)</f>
        <v>6980.9</v>
      </c>
      <c r="H119" s="197" t="n">
        <f aca="false">HLOOKUP($A119,Budget!$F$4:$EI$46,11,0)</f>
        <v>9600</v>
      </c>
      <c r="I119" s="193" t="n">
        <f aca="false">IF(H119=0,0,G119/H119)</f>
        <v>0.727177083333333</v>
      </c>
      <c r="J119" s="194" t="n">
        <f aca="false">HLOOKUP($A119,'Income Statement'!$F$4:$EU$45,16,0)</f>
        <v>2300</v>
      </c>
      <c r="K119" s="197" t="n">
        <f aca="false">HLOOKUP($A119,Budget!$F$4:$EI$46,17,0)</f>
        <v>3240</v>
      </c>
      <c r="L119" s="196" t="n">
        <f aca="false">IF(K119=0,0,J119/K119)</f>
        <v>0.709876543209877</v>
      </c>
    </row>
    <row r="120" customFormat="false" ht="14.4" hidden="false" customHeight="false" outlineLevel="0" collapsed="false">
      <c r="A120" s="190" t="s">
        <v>363</v>
      </c>
      <c r="B120" s="126"/>
      <c r="C120" s="191"/>
      <c r="D120" s="192" t="n">
        <f aca="false">HLOOKUP($A120,'Income Statement'!$F$4:$EU$45,40,0)</f>
        <v>0</v>
      </c>
      <c r="E120" s="139" t="n">
        <f aca="false">HLOOKUP($A120,Budget!$F$4:$EI$46,41,0)</f>
        <v>0</v>
      </c>
      <c r="F120" s="193" t="n">
        <f aca="false">IF(E120=0,0,D120/E120)</f>
        <v>0</v>
      </c>
      <c r="G120" s="194" t="n">
        <f aca="false">HLOOKUP($A120,'Income Statement'!$F$4:$EU$45,10,0)</f>
        <v>57640</v>
      </c>
      <c r="H120" s="197" t="n">
        <f aca="false">HLOOKUP($A120,Budget!$F$4:$EI$46,11,0)</f>
        <v>73200</v>
      </c>
      <c r="I120" s="193" t="n">
        <f aca="false">IF(H120=0,0,G120/H120)</f>
        <v>0.787431693989071</v>
      </c>
      <c r="J120" s="194" t="n">
        <f aca="false">HLOOKUP($A120,'Income Statement'!$F$4:$EU$45,16,0)</f>
        <v>3300</v>
      </c>
      <c r="K120" s="197" t="n">
        <f aca="false">HLOOKUP($A120,Budget!$F$4:$EI$46,17,0)</f>
        <v>3600</v>
      </c>
      <c r="L120" s="196" t="n">
        <f aca="false">IF(K120=0,0,J120/K120)</f>
        <v>0.916666666666667</v>
      </c>
    </row>
    <row r="121" customFormat="false" ht="14.4" hidden="false" customHeight="false" outlineLevel="0" collapsed="false">
      <c r="A121" s="190" t="s">
        <v>541</v>
      </c>
      <c r="B121" s="126"/>
      <c r="C121" s="191"/>
      <c r="D121" s="192" t="e">
        <f aca="false">HLOOKUP($A121,'Income Statement'!$F$4:$EU$45,40,0)</f>
        <v>#N/A</v>
      </c>
      <c r="E121" s="139" t="n">
        <f aca="false">HLOOKUP($A121,Budget!$F$4:$EI$46,41,0)</f>
        <v>0</v>
      </c>
      <c r="F121" s="193" t="n">
        <f aca="false">IF(E121=0,0,D121/E121)</f>
        <v>0</v>
      </c>
      <c r="G121" s="194" t="e">
        <f aca="false">HLOOKUP($A121,'Income Statement'!$F$4:$EU$45,10,0)</f>
        <v>#N/A</v>
      </c>
      <c r="H121" s="197" t="n">
        <f aca="false">HLOOKUP($A121,Budget!$F$4:$EI$46,11,0)</f>
        <v>225000</v>
      </c>
      <c r="I121" s="193" t="e">
        <f aca="false">IF(H121=0,0,G121/H121)</f>
        <v>#N/A</v>
      </c>
      <c r="J121" s="194" t="e">
        <f aca="false">HLOOKUP($A121,'Income Statement'!$F$4:$EU$45,16,0)</f>
        <v>#N/A</v>
      </c>
      <c r="K121" s="197" t="n">
        <f aca="false">HLOOKUP($A121,Budget!$F$4:$EI$46,17,0)</f>
        <v>15000</v>
      </c>
      <c r="L121" s="196" t="e">
        <f aca="false">IF(K121=0,0,J121/K121)</f>
        <v>#N/A</v>
      </c>
    </row>
    <row r="122" customFormat="false" ht="14.4" hidden="false" customHeight="false" outlineLevel="0" collapsed="false">
      <c r="A122" s="190" t="s">
        <v>364</v>
      </c>
      <c r="B122" s="126"/>
      <c r="C122" s="191"/>
      <c r="D122" s="192" t="n">
        <f aca="false">HLOOKUP($A122,'Income Statement'!$F$4:$EU$45,40,0)</f>
        <v>0</v>
      </c>
      <c r="E122" s="139" t="n">
        <f aca="false">HLOOKUP($A122,Budget!$F$4:$EI$46,41,0)</f>
        <v>0</v>
      </c>
      <c r="F122" s="193" t="n">
        <f aca="false">IF(E122=0,0,D122/E122)</f>
        <v>0</v>
      </c>
      <c r="G122" s="194" t="n">
        <f aca="false">HLOOKUP($A122,'Income Statement'!$F$4:$EU$45,10,0)</f>
        <v>7126.25</v>
      </c>
      <c r="H122" s="197" t="n">
        <f aca="false">HLOOKUP($A122,Budget!$F$4:$EI$46,11,0)</f>
        <v>9200</v>
      </c>
      <c r="I122" s="193" t="n">
        <f aca="false">IF(H122=0,0,G122/H122)</f>
        <v>0.774592391304348</v>
      </c>
      <c r="J122" s="194" t="n">
        <f aca="false">HLOOKUP($A122,'Income Statement'!$F$4:$EU$45,16,0)</f>
        <v>260</v>
      </c>
      <c r="K122" s="197" t="n">
        <f aca="false">HLOOKUP($A122,Budget!$F$4:$EI$46,17,0)</f>
        <v>5330</v>
      </c>
      <c r="L122" s="196" t="n">
        <f aca="false">IF(K122=0,0,J122/K122)</f>
        <v>0.0487804878048781</v>
      </c>
    </row>
    <row r="123" customFormat="false" ht="14.4" hidden="false" customHeight="false" outlineLevel="0" collapsed="false">
      <c r="A123" s="190" t="s">
        <v>365</v>
      </c>
      <c r="B123" s="126"/>
      <c r="C123" s="191"/>
      <c r="D123" s="192" t="n">
        <f aca="false">HLOOKUP($A123,'Income Statement'!$F$4:$EU$45,40,0)</f>
        <v>0</v>
      </c>
      <c r="E123" s="139" t="n">
        <f aca="false">HLOOKUP($A123,Budget!$F$4:$EI$46,41,0)</f>
        <v>0</v>
      </c>
      <c r="F123" s="193" t="n">
        <f aca="false">IF(E123=0,0,D123/E123)</f>
        <v>0</v>
      </c>
      <c r="G123" s="194" t="n">
        <f aca="false">HLOOKUP($A123,'Income Statement'!$F$4:$EU$45,10,0)</f>
        <v>1200</v>
      </c>
      <c r="H123" s="197" t="n">
        <f aca="false">HLOOKUP($A123,Budget!$F$4:$EI$46,11,0)</f>
        <v>1600</v>
      </c>
      <c r="I123" s="193" t="n">
        <f aca="false">IF(H123=0,0,G123/H123)</f>
        <v>0.75</v>
      </c>
      <c r="J123" s="194" t="n">
        <f aca="false">HLOOKUP($A123,'Income Statement'!$F$4:$EU$45,16,0)</f>
        <v>0</v>
      </c>
      <c r="K123" s="197" t="n">
        <f aca="false">HLOOKUP($A123,Budget!$F$4:$EI$46,17,0)</f>
        <v>250</v>
      </c>
      <c r="L123" s="196" t="n">
        <f aca="false">IF(K123=0,0,J123/K123)</f>
        <v>0</v>
      </c>
    </row>
    <row r="124" customFormat="false" ht="14.4" hidden="false" customHeight="false" outlineLevel="0" collapsed="false">
      <c r="A124" s="190" t="s">
        <v>366</v>
      </c>
      <c r="B124" s="126"/>
      <c r="C124" s="191"/>
      <c r="D124" s="192" t="n">
        <f aca="false">HLOOKUP($A124,'Income Statement'!$F$4:$EU$45,40,0)</f>
        <v>0</v>
      </c>
      <c r="E124" s="139" t="n">
        <f aca="false">HLOOKUP($A124,Budget!$F$4:$EI$46,41,0)</f>
        <v>0</v>
      </c>
      <c r="F124" s="193" t="n">
        <f aca="false">IF(E124=0,0,D124/E124)</f>
        <v>0</v>
      </c>
      <c r="G124" s="194" t="n">
        <f aca="false">HLOOKUP($A124,'Income Statement'!$F$4:$EU$45,10,0)</f>
        <v>22572.98</v>
      </c>
      <c r="H124" s="197" t="n">
        <f aca="false">HLOOKUP($A124,Budget!$F$4:$EI$46,11,0)</f>
        <v>26800</v>
      </c>
      <c r="I124" s="193" t="n">
        <f aca="false">IF(H124=0,0,G124/H124)</f>
        <v>0.842275373134328</v>
      </c>
      <c r="J124" s="194" t="n">
        <f aca="false">HLOOKUP($A124,'Income Statement'!$F$4:$EU$45,16,0)</f>
        <v>3900</v>
      </c>
      <c r="K124" s="197" t="n">
        <f aca="false">HLOOKUP($A124,Budget!$F$4:$EI$46,17,0)</f>
        <v>4850</v>
      </c>
      <c r="L124" s="196" t="n">
        <f aca="false">IF(K124=0,0,J124/K124)</f>
        <v>0.804123711340206</v>
      </c>
    </row>
    <row r="125" customFormat="false" ht="14.4" hidden="false" customHeight="false" outlineLevel="0" collapsed="false">
      <c r="A125" s="190" t="s">
        <v>367</v>
      </c>
      <c r="B125" s="126"/>
      <c r="C125" s="191"/>
      <c r="D125" s="192" t="n">
        <f aca="false">HLOOKUP($A125,'Income Statement'!$F$4:$EU$45,40,0)</f>
        <v>0</v>
      </c>
      <c r="E125" s="139" t="n">
        <f aca="false">HLOOKUP($A125,Budget!$F$4:$EI$46,41,0)</f>
        <v>0</v>
      </c>
      <c r="F125" s="193" t="n">
        <f aca="false">IF(E125=0,0,D125/E125)</f>
        <v>0</v>
      </c>
      <c r="G125" s="194" t="n">
        <f aca="false">HLOOKUP($A125,'Income Statement'!$F$4:$EU$45,10,0)</f>
        <v>15373.5</v>
      </c>
      <c r="H125" s="197" t="n">
        <f aca="false">HLOOKUP($A125,Budget!$F$4:$EI$46,11,0)</f>
        <v>14200</v>
      </c>
      <c r="I125" s="193" t="n">
        <f aca="false">IF(H125=0,0,G125/H125)</f>
        <v>1.08264084507042</v>
      </c>
      <c r="J125" s="194" t="n">
        <f aca="false">HLOOKUP($A125,'Income Statement'!$F$4:$EU$45,16,0)</f>
        <v>5350</v>
      </c>
      <c r="K125" s="197" t="n">
        <f aca="false">HLOOKUP($A125,Budget!$F$4:$EI$46,17,0)</f>
        <v>7500</v>
      </c>
      <c r="L125" s="196" t="n">
        <f aca="false">IF(K125=0,0,J125/K125)</f>
        <v>0.713333333333333</v>
      </c>
    </row>
    <row r="126" customFormat="false" ht="14.4" hidden="false" customHeight="false" outlineLevel="0" collapsed="false">
      <c r="A126" s="190" t="s">
        <v>368</v>
      </c>
      <c r="B126" s="126"/>
      <c r="C126" s="191"/>
      <c r="D126" s="192" t="n">
        <f aca="false">HLOOKUP($A126,'Income Statement'!$F$4:$EU$45,40,0)</f>
        <v>0</v>
      </c>
      <c r="E126" s="139" t="n">
        <f aca="false">HLOOKUP($A126,Budget!$F$4:$EI$46,41,0)</f>
        <v>0</v>
      </c>
      <c r="F126" s="193" t="n">
        <f aca="false">IF(E126=0,0,D126/E126)</f>
        <v>0</v>
      </c>
      <c r="G126" s="194" t="n">
        <f aca="false">HLOOKUP($A126,'Income Statement'!$F$4:$EU$45,10,0)</f>
        <v>5728.64</v>
      </c>
      <c r="H126" s="197" t="n">
        <f aca="false">HLOOKUP($A126,Budget!$F$4:$EI$46,11,0)</f>
        <v>5500</v>
      </c>
      <c r="I126" s="193" t="n">
        <f aca="false">IF(H126=0,0,G126/H126)</f>
        <v>1.04157090909091</v>
      </c>
      <c r="J126" s="194" t="n">
        <f aca="false">HLOOKUP($A126,'Income Statement'!$F$4:$EU$45,16,0)</f>
        <v>1500</v>
      </c>
      <c r="K126" s="197" t="n">
        <f aca="false">HLOOKUP($A126,Budget!$F$4:$EI$46,17,0)</f>
        <v>1400</v>
      </c>
      <c r="L126" s="196" t="n">
        <f aca="false">IF(K126=0,0,J126/K126)</f>
        <v>1.07142857142857</v>
      </c>
    </row>
    <row r="127" customFormat="false" ht="14.4" hidden="false" customHeight="false" outlineLevel="0" collapsed="false">
      <c r="A127" s="190" t="s">
        <v>369</v>
      </c>
      <c r="B127" s="126"/>
      <c r="C127" s="191"/>
      <c r="D127" s="192" t="n">
        <f aca="false">HLOOKUP($A127,'Income Statement'!$F$4:$EU$45,40,0)</f>
        <v>0</v>
      </c>
      <c r="E127" s="139" t="n">
        <f aca="false">HLOOKUP($A127,Budget!$F$4:$EI$46,41,0)</f>
        <v>0</v>
      </c>
      <c r="F127" s="193" t="n">
        <f aca="false">IF(E127=0,0,D127/E127)</f>
        <v>0</v>
      </c>
      <c r="G127" s="194" t="n">
        <f aca="false">HLOOKUP($A127,'Income Statement'!$F$4:$EU$45,10,0)</f>
        <v>20954.5</v>
      </c>
      <c r="H127" s="197" t="n">
        <f aca="false">HLOOKUP($A127,Budget!$F$4:$EI$46,11,0)</f>
        <v>20500</v>
      </c>
      <c r="I127" s="193" t="n">
        <f aca="false">IF(H127=0,0,G127/H127)</f>
        <v>1.02217073170732</v>
      </c>
      <c r="J127" s="194" t="n">
        <f aca="false">HLOOKUP($A127,'Income Statement'!$F$4:$EU$45,16,0)</f>
        <v>3600</v>
      </c>
      <c r="K127" s="197" t="n">
        <f aca="false">HLOOKUP($A127,Budget!$F$4:$EI$46,17,0)</f>
        <v>3750</v>
      </c>
      <c r="L127" s="196" t="n">
        <f aca="false">IF(K127=0,0,J127/K127)</f>
        <v>0.96</v>
      </c>
    </row>
    <row r="128" customFormat="false" ht="14.4" hidden="false" customHeight="false" outlineLevel="0" collapsed="false">
      <c r="A128" s="190" t="s">
        <v>370</v>
      </c>
      <c r="B128" s="126"/>
      <c r="C128" s="191"/>
      <c r="D128" s="192" t="n">
        <f aca="false">HLOOKUP($A128,'Income Statement'!$F$4:$EU$45,40,0)</f>
        <v>0</v>
      </c>
      <c r="E128" s="139" t="n">
        <v>0</v>
      </c>
      <c r="F128" s="193" t="n">
        <f aca="false">IF(E128=0,0,D128/E128)</f>
        <v>0</v>
      </c>
      <c r="G128" s="194" t="n">
        <f aca="false">HLOOKUP($A128,'Income Statement'!$F$4:$EU$45,10,0)</f>
        <v>11639.98</v>
      </c>
      <c r="H128" s="197" t="n">
        <v>0</v>
      </c>
      <c r="I128" s="193" t="n">
        <f aca="false">IF(H128=0,0,G128/H128)</f>
        <v>0</v>
      </c>
      <c r="J128" s="194" t="n">
        <f aca="false">HLOOKUP($A128,'Income Statement'!$F$4:$EU$45,16,0)</f>
        <v>5823.56</v>
      </c>
      <c r="K128" s="197" t="n">
        <v>0</v>
      </c>
      <c r="L128" s="196" t="n">
        <f aca="false">IF(K128=0,0,J128/K128)</f>
        <v>0</v>
      </c>
    </row>
    <row r="129" customFormat="false" ht="14.4" hidden="false" customHeight="false" outlineLevel="0" collapsed="false">
      <c r="A129" s="190" t="s">
        <v>372</v>
      </c>
      <c r="B129" s="126"/>
      <c r="C129" s="191"/>
      <c r="D129" s="192" t="n">
        <f aca="false">HLOOKUP($A129,'Income Statement'!$F$4:$EU$45,40,0)</f>
        <v>753277.55</v>
      </c>
      <c r="E129" s="139" t="n">
        <f aca="false">HLOOKUP($A129,Budget!$F$4:$EI$46,41,0)</f>
        <v>858135.5</v>
      </c>
      <c r="F129" s="193" t="n">
        <f aca="false">IF(E129=0,0,D129/E129)</f>
        <v>0.877807234405289</v>
      </c>
      <c r="G129" s="194" t="n">
        <f aca="false">HLOOKUP($A129,'Income Statement'!$F$4:$EU$45,10,0)</f>
        <v>40524.97</v>
      </c>
      <c r="H129" s="197" t="n">
        <f aca="false">HLOOKUP($A129,Budget!$F$4:$EI$46,11,0)</f>
        <v>52268.895</v>
      </c>
      <c r="I129" s="193" t="n">
        <f aca="false">IF(H129=0,0,G129/H129)</f>
        <v>0.775317136511112</v>
      </c>
      <c r="J129" s="194" t="n">
        <f aca="false">HLOOKUP($A129,'Income Statement'!$F$4:$EU$45,16,0)</f>
        <v>11700</v>
      </c>
      <c r="K129" s="197" t="n">
        <f aca="false">HLOOKUP($A129,Budget!$F$4:$EI$46,17,0)</f>
        <v>15000</v>
      </c>
      <c r="L129" s="196" t="n">
        <f aca="false">IF(K129=0,0,J129/K129)</f>
        <v>0.78</v>
      </c>
    </row>
    <row r="130" customFormat="false" ht="14.4" hidden="false" customHeight="false" outlineLevel="0" collapsed="false">
      <c r="A130" s="190" t="s">
        <v>373</v>
      </c>
      <c r="B130" s="126"/>
      <c r="C130" s="191"/>
      <c r="D130" s="192" t="n">
        <f aca="false">HLOOKUP($A130,'Income Statement'!$F$4:$EU$45,40,0)</f>
        <v>0</v>
      </c>
      <c r="E130" s="139" t="n">
        <f aca="false">HLOOKUP($A130,Budget!$F$4:$EI$46,41,0)</f>
        <v>0</v>
      </c>
      <c r="F130" s="193" t="n">
        <f aca="false">IF(E130=0,0,D130/E130)</f>
        <v>0</v>
      </c>
      <c r="G130" s="194" t="n">
        <f aca="false">HLOOKUP($A130,'Income Statement'!$F$4:$EU$45,10,0)</f>
        <v>9194.87</v>
      </c>
      <c r="H130" s="197" t="n">
        <f aca="false">HLOOKUP($A130,Budget!$F$4:$EI$46,11,0)</f>
        <v>5600</v>
      </c>
      <c r="I130" s="193" t="n">
        <f aca="false">IF(H130=0,0,G130/H130)</f>
        <v>1.64194107142857</v>
      </c>
      <c r="J130" s="194" t="n">
        <f aca="false">HLOOKUP($A130,'Income Statement'!$F$4:$EU$45,16,0)</f>
        <v>2950</v>
      </c>
      <c r="K130" s="197" t="n">
        <f aca="false">HLOOKUP($A130,Budget!$F$4:$EI$46,17,0)</f>
        <v>2300</v>
      </c>
      <c r="L130" s="196" t="n">
        <f aca="false">IF(K130=0,0,J130/K130)</f>
        <v>1.28260869565217</v>
      </c>
    </row>
    <row r="131" customFormat="false" ht="14.4" hidden="false" customHeight="false" outlineLevel="0" collapsed="false">
      <c r="A131" s="190" t="s">
        <v>374</v>
      </c>
      <c r="B131" s="126"/>
      <c r="C131" s="191"/>
      <c r="D131" s="192" t="n">
        <f aca="false">HLOOKUP($A131,'Income Statement'!$F$4:$EU$45,40,0)</f>
        <v>0</v>
      </c>
      <c r="E131" s="139" t="n">
        <f aca="false">HLOOKUP($A131,Budget!$F$4:$EI$46,41,0)</f>
        <v>0</v>
      </c>
      <c r="F131" s="193" t="n">
        <f aca="false">IF(E131=0,0,D131/E131)</f>
        <v>0</v>
      </c>
      <c r="G131" s="194" t="n">
        <f aca="false">HLOOKUP($A131,'Income Statement'!$F$4:$EU$45,10,0)</f>
        <v>7968.5</v>
      </c>
      <c r="H131" s="197" t="n">
        <f aca="false">HLOOKUP($A131,Budget!$F$4:$EI$46,11,0)</f>
        <v>8200</v>
      </c>
      <c r="I131" s="193" t="n">
        <f aca="false">IF(H131=0,0,G131/H131)</f>
        <v>0.971768292682927</v>
      </c>
      <c r="J131" s="194" t="n">
        <f aca="false">HLOOKUP($A131,'Income Statement'!$F$4:$EU$45,16,0)</f>
        <v>3300.02</v>
      </c>
      <c r="K131" s="197" t="n">
        <f aca="false">HLOOKUP($A131,Budget!$F$4:$EI$46,17,0)</f>
        <v>3100</v>
      </c>
      <c r="L131" s="196" t="n">
        <f aca="false">IF(K131=0,0,J131/K131)</f>
        <v>1.06452258064516</v>
      </c>
    </row>
    <row r="132" customFormat="false" ht="14.4" hidden="false" customHeight="false" outlineLevel="0" collapsed="false">
      <c r="A132" s="190" t="s">
        <v>375</v>
      </c>
      <c r="B132" s="126"/>
      <c r="C132" s="191"/>
      <c r="D132" s="192" t="n">
        <f aca="false">HLOOKUP($A132,'Income Statement'!$F$4:$EU$45,40,0)</f>
        <v>423108</v>
      </c>
      <c r="E132" s="139" t="n">
        <f aca="false">HLOOKUP($A132,Budget!$F$4:$EI$46,41,0)</f>
        <v>465225.17259</v>
      </c>
      <c r="F132" s="193" t="n">
        <f aca="false">IF(E132=0,0,D132/E132)</f>
        <v>0.909469274081784</v>
      </c>
      <c r="G132" s="194" t="n">
        <f aca="false">HLOOKUP($A132,'Income Statement'!$F$4:$EU$45,10,0)</f>
        <v>266007.68</v>
      </c>
      <c r="H132" s="197" t="n">
        <f aca="false">HLOOKUP($A132,Budget!$F$4:$EI$46,11,0)</f>
        <v>366301.0791</v>
      </c>
      <c r="I132" s="193" t="n">
        <f aca="false">IF(H132=0,0,G132/H132)</f>
        <v>0.726199553257063</v>
      </c>
      <c r="J132" s="194" t="n">
        <f aca="false">HLOOKUP($A132,'Income Statement'!$F$4:$EU$45,16,0)</f>
        <v>33574.99</v>
      </c>
      <c r="K132" s="197" t="n">
        <f aca="false">HLOOKUP($A132,Budget!$F$4:$EI$46,17,0)</f>
        <v>36337.5</v>
      </c>
      <c r="L132" s="196" t="n">
        <f aca="false">IF(K132=0,0,J132/K132)</f>
        <v>0.923976332989336</v>
      </c>
    </row>
    <row r="133" customFormat="false" ht="14.4" hidden="false" customHeight="false" outlineLevel="0" collapsed="false">
      <c r="A133" s="190" t="s">
        <v>376</v>
      </c>
      <c r="B133" s="126"/>
      <c r="C133" s="191"/>
      <c r="D133" s="192" t="n">
        <f aca="false">HLOOKUP($A133,'Income Statement'!$F$4:$EU$45,40,0)</f>
        <v>679933.05</v>
      </c>
      <c r="E133" s="139" t="n">
        <f aca="false">HLOOKUP($A133,Budget!$F$4:$EI$46,41,0)</f>
        <v>592148</v>
      </c>
      <c r="F133" s="193" t="n">
        <f aca="false">IF(E133=0,0,D133/E133)</f>
        <v>1.14824849530861</v>
      </c>
      <c r="G133" s="194" t="n">
        <f aca="false">HLOOKUP($A133,'Income Statement'!$F$4:$EU$45,10,0)</f>
        <v>445629.7</v>
      </c>
      <c r="H133" s="197" t="n">
        <f aca="false">HLOOKUP($A133,Budget!$F$4:$EI$46,11,0)</f>
        <v>432316.75</v>
      </c>
      <c r="I133" s="193" t="n">
        <f aca="false">IF(H133=0,0,G133/H133)</f>
        <v>1.03079443486749</v>
      </c>
      <c r="J133" s="194" t="n">
        <f aca="false">HLOOKUP($A133,'Income Statement'!$F$4:$EU$45,16,0)</f>
        <v>44600</v>
      </c>
      <c r="K133" s="197" t="n">
        <f aca="false">HLOOKUP($A133,Budget!$F$4:$EI$46,17,0)</f>
        <v>57118.33</v>
      </c>
      <c r="L133" s="196" t="n">
        <f aca="false">IF(K133=0,0,J133/K133)</f>
        <v>0.780835153968962</v>
      </c>
    </row>
    <row r="134" customFormat="false" ht="14.4" hidden="false" customHeight="false" outlineLevel="0" collapsed="false">
      <c r="A134" s="190" t="s">
        <v>377</v>
      </c>
      <c r="B134" s="126"/>
      <c r="C134" s="191"/>
      <c r="D134" s="192" t="n">
        <f aca="false">HLOOKUP($A134,'Income Statement'!$F$4:$EU$45,40,0)</f>
        <v>0</v>
      </c>
      <c r="E134" s="139" t="n">
        <f aca="false">HLOOKUP($A134,Budget!$F$4:$EI$46,41,0)</f>
        <v>0</v>
      </c>
      <c r="F134" s="193" t="n">
        <f aca="false">IF(E134=0,0,D134/E134)</f>
        <v>0</v>
      </c>
      <c r="G134" s="194" t="n">
        <f aca="false">HLOOKUP($A134,'Income Statement'!$F$4:$EU$45,10,0)</f>
        <v>14621.55</v>
      </c>
      <c r="H134" s="197" t="n">
        <f aca="false">HLOOKUP($A134,Budget!$F$4:$EI$46,11,0)</f>
        <v>19400</v>
      </c>
      <c r="I134" s="193" t="n">
        <f aca="false">IF(H134=0,0,G134/H134)</f>
        <v>0.753688144329897</v>
      </c>
      <c r="J134" s="194" t="n">
        <f aca="false">HLOOKUP($A134,'Income Statement'!$F$4:$EU$45,16,0)</f>
        <v>4000</v>
      </c>
      <c r="K134" s="197" t="n">
        <f aca="false">HLOOKUP($A134,Budget!$F$4:$EI$46,17,0)</f>
        <v>4187.5</v>
      </c>
      <c r="L134" s="196" t="n">
        <f aca="false">IF(K134=0,0,J134/K134)</f>
        <v>0.955223880597015</v>
      </c>
    </row>
    <row r="135" customFormat="false" ht="14.4" hidden="false" customHeight="false" outlineLevel="0" collapsed="false">
      <c r="A135" s="190" t="s">
        <v>378</v>
      </c>
      <c r="B135" s="126"/>
      <c r="C135" s="191"/>
      <c r="D135" s="192" t="n">
        <f aca="false">HLOOKUP($A135,'Income Statement'!$F$4:$EU$45,40,0)</f>
        <v>328462.4</v>
      </c>
      <c r="E135" s="139" t="n">
        <f aca="false">HLOOKUP($A135,Budget!$F$4:$EI$46,41,0)</f>
        <v>321597</v>
      </c>
      <c r="F135" s="193" t="n">
        <f aca="false">IF(E135=0,0,D135/E135)</f>
        <v>1.02134783595618</v>
      </c>
      <c r="G135" s="194" t="n">
        <f aca="false">HLOOKUP($A135,'Income Statement'!$F$4:$EU$45,10,0)</f>
        <v>112193.77</v>
      </c>
      <c r="H135" s="197" t="n">
        <f aca="false">HLOOKUP($A135,Budget!$F$4:$EI$46,11,0)</f>
        <v>95011.114</v>
      </c>
      <c r="I135" s="193" t="n">
        <f aca="false">IF(H135=0,0,G135/H135)</f>
        <v>1.1808489057396</v>
      </c>
      <c r="J135" s="194" t="n">
        <f aca="false">HLOOKUP($A135,'Income Statement'!$F$4:$EU$45,16,0)</f>
        <v>14580</v>
      </c>
      <c r="K135" s="197" t="n">
        <f aca="false">HLOOKUP($A135,Budget!$F$4:$EI$46,17,0)</f>
        <v>44100</v>
      </c>
      <c r="L135" s="196" t="n">
        <f aca="false">IF(K135=0,0,J135/K135)</f>
        <v>0.330612244897959</v>
      </c>
    </row>
    <row r="136" customFormat="false" ht="14.4" hidden="false" customHeight="false" outlineLevel="0" collapsed="false">
      <c r="A136" s="190" t="s">
        <v>379</v>
      </c>
      <c r="B136" s="126"/>
      <c r="C136" s="191"/>
      <c r="D136" s="192" t="n">
        <f aca="false">HLOOKUP($A136,'Income Statement'!$F$4:$EU$45,40,0)</f>
        <v>0</v>
      </c>
      <c r="E136" s="139" t="n">
        <f aca="false">HLOOKUP($A136,Budget!$F$4:$EI$46,41,0)</f>
        <v>0</v>
      </c>
      <c r="F136" s="193" t="n">
        <f aca="false">IF(E136=0,0,D136/E136)</f>
        <v>0</v>
      </c>
      <c r="G136" s="194" t="n">
        <f aca="false">HLOOKUP($A136,'Income Statement'!$F$4:$EU$45,10,0)</f>
        <v>12150</v>
      </c>
      <c r="H136" s="197" t="n">
        <f aca="false">HLOOKUP($A136,Budget!$F$4:$EI$46,11,0)</f>
        <v>11800</v>
      </c>
      <c r="I136" s="193" t="n">
        <f aca="false">IF(H136=0,0,G136/H136)</f>
        <v>1.02966101694915</v>
      </c>
      <c r="J136" s="194" t="n">
        <f aca="false">HLOOKUP($A136,'Income Statement'!$F$4:$EU$45,16,0)</f>
        <v>5100</v>
      </c>
      <c r="K136" s="197" t="n">
        <f aca="false">HLOOKUP($A136,Budget!$F$4:$EI$46,17,0)</f>
        <v>5250</v>
      </c>
      <c r="L136" s="196" t="n">
        <f aca="false">IF(K136=0,0,J136/K136)</f>
        <v>0.971428571428571</v>
      </c>
    </row>
    <row r="137" customFormat="false" ht="14.4" hidden="false" customHeight="false" outlineLevel="0" collapsed="false">
      <c r="A137" s="190" t="s">
        <v>380</v>
      </c>
      <c r="B137" s="126"/>
      <c r="C137" s="191"/>
      <c r="D137" s="192" t="n">
        <f aca="false">HLOOKUP($A137,'Income Statement'!$F$4:$EU$45,40,0)</f>
        <v>193570</v>
      </c>
      <c r="E137" s="139" t="n">
        <f aca="false">HLOOKUP($A137,Budget!$F$4:$EI$46,41,0)</f>
        <v>186124.96567375</v>
      </c>
      <c r="F137" s="193" t="n">
        <f aca="false">IF(E137=0,0,D137/E137)</f>
        <v>1.04000019180286</v>
      </c>
      <c r="G137" s="194" t="n">
        <f aca="false">HLOOKUP($A137,'Income Statement'!$F$4:$EU$45,10,0)</f>
        <v>131195.75</v>
      </c>
      <c r="H137" s="197" t="n">
        <f aca="false">HLOOKUP($A137,Budget!$F$4:$EI$46,11,0)</f>
        <v>132741.864646125</v>
      </c>
      <c r="I137" s="193" t="n">
        <f aca="false">IF(H137=0,0,G137/H137)</f>
        <v>0.988352471541312</v>
      </c>
      <c r="J137" s="194" t="n">
        <f aca="false">HLOOKUP($A137,'Income Statement'!$F$4:$EU$45,16,0)</f>
        <v>17500</v>
      </c>
      <c r="K137" s="197" t="n">
        <f aca="false">HLOOKUP($A137,Budget!$F$4:$EI$46,17,0)</f>
        <v>17750</v>
      </c>
      <c r="L137" s="196" t="n">
        <f aca="false">IF(K137=0,0,J137/K137)</f>
        <v>0.985915492957746</v>
      </c>
    </row>
    <row r="138" customFormat="false" ht="14.4" hidden="false" customHeight="false" outlineLevel="0" collapsed="false">
      <c r="A138" s="190" t="s">
        <v>381</v>
      </c>
      <c r="B138" s="126"/>
      <c r="C138" s="191"/>
      <c r="D138" s="192" t="n">
        <f aca="false">HLOOKUP($A138,'Income Statement'!$F$4:$EU$45,40,0)</f>
        <v>82351.95</v>
      </c>
      <c r="E138" s="139" t="n">
        <f aca="false">HLOOKUP($A138,Budget!$F$4:$EI$46,41,0)</f>
        <v>107520</v>
      </c>
      <c r="F138" s="193" t="n">
        <f aca="false">IF(E138=0,0,D138/E138)</f>
        <v>0.765922154017857</v>
      </c>
      <c r="G138" s="194" t="n">
        <f aca="false">HLOOKUP($A138,'Income Statement'!$F$4:$EU$45,10,0)</f>
        <v>39531.4</v>
      </c>
      <c r="H138" s="197" t="n">
        <f aca="false">HLOOKUP($A138,Budget!$F$4:$EI$46,11,0)</f>
        <v>50100</v>
      </c>
      <c r="I138" s="193" t="n">
        <f aca="false">IF(H138=0,0,G138/H138)</f>
        <v>0.789049900199601</v>
      </c>
      <c r="J138" s="194" t="n">
        <f aca="false">HLOOKUP($A138,'Income Statement'!$F$4:$EU$45,16,0)</f>
        <v>5500</v>
      </c>
      <c r="K138" s="197" t="n">
        <f aca="false">HLOOKUP($A138,Budget!$F$4:$EI$46,17,0)</f>
        <v>19150</v>
      </c>
      <c r="L138" s="196" t="n">
        <f aca="false">IF(K138=0,0,J138/K138)</f>
        <v>0.287206266318538</v>
      </c>
    </row>
    <row r="139" customFormat="false" ht="14.4" hidden="false" customHeight="false" outlineLevel="0" collapsed="false">
      <c r="A139" s="198" t="s">
        <v>698</v>
      </c>
      <c r="B139" s="126"/>
      <c r="C139" s="191"/>
      <c r="D139" s="199" t="e">
        <f aca="false">SUM(D7:D138)</f>
        <v>#N/A</v>
      </c>
      <c r="E139" s="200" t="n">
        <f aca="false">SUM(E7:E138)</f>
        <v>11623845.982439</v>
      </c>
      <c r="F139" s="201" t="e">
        <f aca="false">IF(E139=0,0,D139/E139)</f>
        <v>#N/A</v>
      </c>
      <c r="G139" s="199" t="e">
        <f aca="false">SUM(G7:G138)</f>
        <v>#N/A</v>
      </c>
      <c r="H139" s="200" t="n">
        <f aca="false">SUM(H7:H138)</f>
        <v>10541650.8620425</v>
      </c>
      <c r="I139" s="201" t="e">
        <f aca="false">IF(H139=0,0,G139/H139)</f>
        <v>#N/A</v>
      </c>
      <c r="J139" s="199" t="e">
        <f aca="false">SUM(J7:J138)</f>
        <v>#N/A</v>
      </c>
      <c r="K139" s="200" t="n">
        <f aca="false">SUM(K7:K138)</f>
        <v>1180140.25</v>
      </c>
      <c r="L139" s="202" t="e">
        <f aca="false">IF(K139=0,0,J139/K139)</f>
        <v>#N/A</v>
      </c>
    </row>
    <row r="140" customFormat="false" ht="14.4" hidden="false" customHeight="false" outlineLevel="0" collapsed="false">
      <c r="A140" s="203"/>
      <c r="B140" s="204"/>
      <c r="C140" s="205"/>
      <c r="D140" s="206"/>
      <c r="E140" s="204"/>
      <c r="F140" s="205"/>
      <c r="G140" s="206"/>
      <c r="H140" s="204"/>
      <c r="I140" s="205"/>
      <c r="J140" s="206"/>
      <c r="K140" s="204"/>
      <c r="L140" s="207"/>
    </row>
    <row r="141" customFormat="false" ht="14.4" hidden="false" customHeight="false" outlineLevel="0" collapsed="false">
      <c r="A141" s="208"/>
    </row>
    <row r="142" customFormat="false" ht="14.4" hidden="false" customHeight="false" outlineLevel="0" collapsed="false">
      <c r="A142" s="208" t="s">
        <v>699</v>
      </c>
      <c r="B142" s="0" t="s">
        <v>700</v>
      </c>
      <c r="E142" s="209"/>
    </row>
    <row r="143" customFormat="false" ht="14.4" hidden="false" customHeight="false" outlineLevel="0" collapsed="false">
      <c r="A143" s="208"/>
      <c r="B143" s="0" t="s">
        <v>701</v>
      </c>
    </row>
  </sheetData>
  <mergeCells count="3">
    <mergeCell ref="D4:F4"/>
    <mergeCell ref="G4:I4"/>
    <mergeCell ref="J4:L4"/>
  </mergeCells>
  <conditionalFormatting sqref="L129:L138,I129:I138,F129:F138,F7:F127,I7:I127,L7:L127">
    <cfRule type="cellIs" priority="2" operator="lessThan" aboveAverage="0" equalAverage="0" bottom="0" percent="0" rank="0" text="" dxfId="0">
      <formula>-0.0001</formula>
    </cfRule>
    <cfRule type="cellIs" priority="3" operator="between" aboveAverage="0" equalAverage="0" bottom="0" percent="0" rank="0" text="" dxfId="1">
      <formula>0.001</formula>
      <formula>0.42</formula>
    </cfRule>
  </conditionalFormatting>
  <conditionalFormatting sqref="F128,I128,L128">
    <cfRule type="cellIs" priority="4" operator="lessThan" aboveAverage="0" equalAverage="0" bottom="0" percent="0" rank="0" text="" dxfId="2">
      <formula>-0.0001</formula>
    </cfRule>
    <cfRule type="cellIs" priority="5" operator="between" aboveAverage="0" equalAverage="0" bottom="0" percent="0" rank="0" text="" dxfId="3">
      <formula>0.001</formula>
      <formula>0.42</formula>
    </cfRule>
  </conditionalFormatting>
  <printOptions headings="false" gridLines="false" gridLinesSet="true" horizontalCentered="false" verticalCentered="false"/>
  <pageMargins left="0.7" right="0.7" top="0.75" bottom="0.75" header="0.511805555555555" footer="0.3"/>
  <pageSetup paperSize="1" scale="100" firstPageNumber="0" fitToWidth="1" fitToHeight="0" pageOrder="downThenOver" orientation="portrait" usePrinterDefaults="false" blackAndWhite="false" draft="false" cellComments="none" useFirstPageNumber="false" horizontalDpi="300" verticalDpi="300" copies="1"/>
  <headerFooter differentFirst="false" differentOddEven="false">
    <oddHeader/>
    <oddFooter>&amp;C&amp;P</oddFooter>
  </headerFooter>
</worksheet>
</file>

<file path=xl/worksheets/sheet9.xml><?xml version="1.0" encoding="utf-8"?>
<worksheet xmlns="http://schemas.openxmlformats.org/spreadsheetml/2006/main" xmlns:r="http://schemas.openxmlformats.org/officeDocument/2006/relationships">
  <sheetPr filterMode="false">
    <pageSetUpPr fitToPage="true"/>
  </sheetPr>
  <dimension ref="A1:P16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 min="1" style="0" width="3.64372469635628"/>
    <col collapsed="false" hidden="false" max="3" min="2" style="0" width="6.63967611336032"/>
    <col collapsed="false" hidden="false" max="5" min="4" style="0" width="6.63967611336032"/>
    <col collapsed="false" hidden="false" max="13" min="6" style="0" width="12.748987854251"/>
    <col collapsed="false" hidden="false" max="14" min="14" style="0" width="9.10526315789474"/>
    <col collapsed="false" hidden="false" max="15" min="15" style="0" width="9.96356275303644"/>
    <col collapsed="false" hidden="false" max="16" min="16" style="0" width="13.1740890688259"/>
    <col collapsed="false" hidden="false" max="1025" min="17" style="0" width="9.10526315789474"/>
  </cols>
  <sheetData>
    <row r="1" customFormat="false" ht="15" hidden="false" customHeight="false" outlineLevel="0" collapsed="false">
      <c r="A1" s="149" t="s">
        <v>691</v>
      </c>
      <c r="I1" s="176"/>
      <c r="M1" s="210" t="str">
        <f aca="false">Lookup!C1</f>
        <v>June 2017</v>
      </c>
    </row>
    <row r="2" customFormat="false" ht="15" hidden="false" customHeight="false" outlineLevel="0" collapsed="false">
      <c r="A2" s="149" t="s">
        <v>702</v>
      </c>
      <c r="M2" s="211" t="str">
        <f aca="false">Lookup!C3</f>
        <v>(12 Months)</v>
      </c>
    </row>
    <row r="4" customFormat="false" ht="15" hidden="false" customHeight="false" outlineLevel="0" collapsed="false">
      <c r="A4" s="179"/>
      <c r="B4" s="180"/>
      <c r="C4" s="180"/>
      <c r="D4" s="180"/>
      <c r="E4" s="180"/>
      <c r="F4" s="212"/>
      <c r="G4" s="212" t="s">
        <v>703</v>
      </c>
      <c r="H4" s="212"/>
      <c r="I4" s="212"/>
      <c r="J4" s="212"/>
      <c r="K4" s="212"/>
      <c r="L4" s="182" t="s">
        <v>704</v>
      </c>
      <c r="M4" s="182"/>
    </row>
    <row r="5" customFormat="false" ht="15" hidden="false" customHeight="false" outlineLevel="0" collapsed="false">
      <c r="A5" s="183" t="s">
        <v>696</v>
      </c>
      <c r="B5" s="184"/>
      <c r="C5" s="184"/>
      <c r="D5" s="184" t="s">
        <v>705</v>
      </c>
      <c r="E5" s="184" t="s">
        <v>706</v>
      </c>
      <c r="F5" s="213" t="s">
        <v>707</v>
      </c>
      <c r="G5" s="213" t="s">
        <v>708</v>
      </c>
      <c r="H5" s="213" t="s">
        <v>709</v>
      </c>
      <c r="I5" s="213" t="s">
        <v>28</v>
      </c>
      <c r="J5" s="213" t="s">
        <v>710</v>
      </c>
      <c r="K5" s="213" t="s">
        <v>229</v>
      </c>
      <c r="L5" s="213" t="s">
        <v>709</v>
      </c>
      <c r="M5" s="213" t="s">
        <v>229</v>
      </c>
    </row>
    <row r="6" customFormat="false" ht="15" hidden="true" customHeight="false" outlineLevel="0" collapsed="false">
      <c r="A6" s="214"/>
      <c r="B6" s="214"/>
      <c r="C6" s="214"/>
      <c r="D6" s="214"/>
      <c r="E6" s="214"/>
      <c r="F6" s="215" t="n">
        <v>42</v>
      </c>
      <c r="G6" s="215"/>
      <c r="H6" s="215"/>
      <c r="I6" s="215" t="n">
        <v>67</v>
      </c>
      <c r="J6" s="215" t="n">
        <v>93</v>
      </c>
      <c r="K6" s="215" t="n">
        <v>201</v>
      </c>
      <c r="L6" s="215"/>
      <c r="M6" s="215"/>
    </row>
    <row r="7" customFormat="false" ht="15" hidden="false" customHeight="false" outlineLevel="0" collapsed="false">
      <c r="A7" s="216"/>
      <c r="B7" s="216"/>
      <c r="C7" s="216"/>
      <c r="D7" s="216"/>
      <c r="E7" s="216"/>
      <c r="F7" s="217"/>
      <c r="G7" s="217"/>
      <c r="H7" s="217"/>
      <c r="I7" s="217"/>
      <c r="J7" s="217"/>
      <c r="K7" s="217"/>
      <c r="L7" s="217"/>
      <c r="M7" s="217"/>
    </row>
    <row r="8" customFormat="false" ht="15" hidden="false" customHeight="false" outlineLevel="0" collapsed="false">
      <c r="A8" s="214" t="s">
        <v>711</v>
      </c>
      <c r="B8" s="214"/>
      <c r="C8" s="214"/>
      <c r="D8" s="216"/>
      <c r="E8" s="216"/>
      <c r="F8" s="217"/>
      <c r="G8" s="217"/>
      <c r="H8" s="217"/>
      <c r="I8" s="217"/>
      <c r="J8" s="217"/>
      <c r="K8" s="217"/>
      <c r="L8" s="217"/>
      <c r="M8" s="217"/>
    </row>
    <row r="9" customFormat="false" ht="15" hidden="false" customHeight="false" outlineLevel="0" collapsed="false">
      <c r="A9" s="218" t="s">
        <v>323</v>
      </c>
      <c r="B9" s="112"/>
      <c r="C9" s="112"/>
      <c r="D9" s="219" t="n">
        <v>3</v>
      </c>
      <c r="E9" s="220" t="n">
        <v>1</v>
      </c>
      <c r="F9" s="137" t="n">
        <f aca="false">HLOOKUP($A9,'Income Statement'!$F$4:$EY$204,F$6,0)</f>
        <v>244271.37</v>
      </c>
      <c r="G9" s="137" t="n">
        <f aca="false">+F9-H9</f>
        <v>20107.39</v>
      </c>
      <c r="H9" s="137" t="n">
        <f aca="false">+K9+J9+I9</f>
        <v>224163.98</v>
      </c>
      <c r="I9" s="137" t="n">
        <f aca="false">HLOOKUP($A9,'Income Statement'!$F$4:$EY$204,I$6,0)</f>
        <v>5095.56</v>
      </c>
      <c r="J9" s="137" t="n">
        <f aca="false">HLOOKUP($A9,'Income Statement'!$F$4:$EY$204,J$6,0)</f>
        <v>0</v>
      </c>
      <c r="K9" s="137" t="n">
        <f aca="false">HLOOKUP($A9,'Income Statement'!$F$4:$EY$204,K$6,0)</f>
        <v>219068.42</v>
      </c>
      <c r="L9" s="176" t="n">
        <f aca="false">+H9/F9</f>
        <v>0.917684213258394</v>
      </c>
      <c r="M9" s="176" t="n">
        <f aca="false">+K9/F9</f>
        <v>0.896823970815737</v>
      </c>
      <c r="O9" s="221"/>
      <c r="P9" s="139"/>
    </row>
    <row r="10" customFormat="false" ht="15" hidden="false" customHeight="false" outlineLevel="0" collapsed="false">
      <c r="A10" s="218" t="s">
        <v>350</v>
      </c>
      <c r="B10" s="112"/>
      <c r="C10" s="112"/>
      <c r="D10" s="219" t="n">
        <v>2</v>
      </c>
      <c r="E10" s="220" t="n">
        <v>1</v>
      </c>
      <c r="F10" s="139" t="n">
        <f aca="false">HLOOKUP($A10,'Income Statement'!$F$4:$EY$204,F$6,0)</f>
        <v>221604.77</v>
      </c>
      <c r="G10" s="139" t="n">
        <f aca="false">+F10-H10</f>
        <v>-3138.09</v>
      </c>
      <c r="H10" s="139" t="n">
        <f aca="false">+K10+J10+I10</f>
        <v>224742.86</v>
      </c>
      <c r="I10" s="139" t="n">
        <f aca="false">HLOOKUP($A10,'Income Statement'!$F$4:$EY$204,I$6,0)</f>
        <v>6772.05</v>
      </c>
      <c r="J10" s="139" t="n">
        <f aca="false">HLOOKUP($A10,'Income Statement'!$F$4:$EY$204,J$6,0)</f>
        <v>0</v>
      </c>
      <c r="K10" s="139" t="n">
        <f aca="false">HLOOKUP($A10,'Income Statement'!$F$4:$EY$204,K$6,0)</f>
        <v>217970.81</v>
      </c>
      <c r="L10" s="176" t="n">
        <f aca="false">+H10/F10</f>
        <v>1.01416075114268</v>
      </c>
      <c r="M10" s="176" t="n">
        <f aca="false">+K10/F10</f>
        <v>0.983601616517551</v>
      </c>
      <c r="O10" s="221"/>
      <c r="P10" s="139"/>
    </row>
    <row r="11" customFormat="false" ht="15" hidden="false" customHeight="false" outlineLevel="0" collapsed="false">
      <c r="A11" s="218" t="s">
        <v>238</v>
      </c>
      <c r="B11" s="112"/>
      <c r="C11" s="112"/>
      <c r="D11" s="219" t="n">
        <v>1</v>
      </c>
      <c r="E11" s="220" t="n">
        <v>1</v>
      </c>
      <c r="F11" s="139" t="n">
        <f aca="false">HLOOKUP($A11,'Income Statement'!$F$4:$EY$204,F$6,0)</f>
        <v>57931.45</v>
      </c>
      <c r="G11" s="139" t="n">
        <f aca="false">+F11-H11</f>
        <v>42379.28</v>
      </c>
      <c r="H11" s="139" t="n">
        <f aca="false">+K11+J11+I11</f>
        <v>15552.17</v>
      </c>
      <c r="I11" s="139" t="n">
        <f aca="false">HLOOKUP($A11,'Income Statement'!$F$4:$EY$204,I$6,0)</f>
        <v>576</v>
      </c>
      <c r="J11" s="139" t="n">
        <f aca="false">HLOOKUP($A11,'Income Statement'!$F$4:$EY$204,J$6,0)</f>
        <v>0</v>
      </c>
      <c r="K11" s="139" t="n">
        <f aca="false">HLOOKUP($A11,'Income Statement'!$F$4:$EY$204,K$6,0)</f>
        <v>14976.17</v>
      </c>
      <c r="L11" s="176" t="n">
        <f aca="false">+H11/F11</f>
        <v>0.268458151832899</v>
      </c>
      <c r="M11" s="176" t="n">
        <f aca="false">+K11/F11</f>
        <v>0.258515366005857</v>
      </c>
      <c r="O11" s="221"/>
      <c r="P11" s="139"/>
    </row>
    <row r="12" customFormat="false" ht="15" hidden="false" customHeight="false" outlineLevel="0" collapsed="false">
      <c r="A12" s="218" t="s">
        <v>282</v>
      </c>
      <c r="B12" s="112"/>
      <c r="C12" s="112"/>
      <c r="D12" s="219" t="n">
        <v>1</v>
      </c>
      <c r="E12" s="220" t="n">
        <v>1</v>
      </c>
      <c r="F12" s="139" t="n">
        <f aca="false">HLOOKUP($A12,'Income Statement'!$F$4:$EY$204,F$6,0)</f>
        <v>22737.6</v>
      </c>
      <c r="G12" s="139" t="n">
        <f aca="false">+F12-H12</f>
        <v>6527.24</v>
      </c>
      <c r="H12" s="139" t="n">
        <f aca="false">+K12+J12+I12</f>
        <v>16210.36</v>
      </c>
      <c r="I12" s="139" t="n">
        <f aca="false">HLOOKUP($A12,'Income Statement'!$F$4:$EY$204,I$6,0)</f>
        <v>1821.39</v>
      </c>
      <c r="J12" s="139" t="n">
        <f aca="false">HLOOKUP($A12,'Income Statement'!$F$4:$EY$204,J$6,0)</f>
        <v>0</v>
      </c>
      <c r="K12" s="139" t="n">
        <f aca="false">HLOOKUP($A12,'Income Statement'!$F$4:$EY$204,K$6,0)</f>
        <v>14388.97</v>
      </c>
      <c r="L12" s="176" t="n">
        <f aca="false">+H12/F12</f>
        <v>0.712931883752023</v>
      </c>
      <c r="M12" s="176" t="n">
        <f aca="false">+K12/F12</f>
        <v>0.632827123355147</v>
      </c>
      <c r="O12" s="221"/>
      <c r="P12" s="139"/>
    </row>
    <row r="13" customFormat="false" ht="15" hidden="false" customHeight="false" outlineLevel="0" collapsed="false">
      <c r="A13" s="218" t="s">
        <v>267</v>
      </c>
      <c r="B13" s="112"/>
      <c r="C13" s="112"/>
      <c r="D13" s="219" t="n">
        <v>1</v>
      </c>
      <c r="E13" s="220" t="n">
        <v>1</v>
      </c>
      <c r="F13" s="139" t="n">
        <f aca="false">HLOOKUP($A13,'Income Statement'!$F$4:$EY$204,F$6,0)</f>
        <v>12123.81</v>
      </c>
      <c r="G13" s="139" t="n">
        <f aca="false">+F13-H13</f>
        <v>-18685.55</v>
      </c>
      <c r="H13" s="139" t="n">
        <f aca="false">+K13+J13+I13</f>
        <v>30809.36</v>
      </c>
      <c r="I13" s="139" t="n">
        <f aca="false">HLOOKUP($A13,'Income Statement'!$F$4:$EY$204,I$6,0)</f>
        <v>388</v>
      </c>
      <c r="J13" s="139" t="n">
        <f aca="false">HLOOKUP($A13,'Income Statement'!$F$4:$EY$204,J$6,0)</f>
        <v>0</v>
      </c>
      <c r="K13" s="139" t="n">
        <f aca="false">HLOOKUP($A13,'Income Statement'!$F$4:$EY$204,K$6,0)</f>
        <v>30421.36</v>
      </c>
      <c r="L13" s="176" t="n">
        <f aca="false">+H13/F13</f>
        <v>2.54122755140505</v>
      </c>
      <c r="M13" s="176" t="n">
        <f aca="false">+K13/F13</f>
        <v>2.50922441047822</v>
      </c>
      <c r="O13" s="221"/>
      <c r="P13" s="139"/>
    </row>
    <row r="14" customFormat="false" ht="15" hidden="false" customHeight="false" outlineLevel="0" collapsed="false">
      <c r="A14" s="218" t="s">
        <v>298</v>
      </c>
      <c r="B14" s="112"/>
      <c r="C14" s="112"/>
      <c r="D14" s="219" t="n">
        <v>1</v>
      </c>
      <c r="E14" s="220" t="n">
        <v>1</v>
      </c>
      <c r="F14" s="139" t="n">
        <f aca="false">HLOOKUP($A14,'Income Statement'!$F$4:$EY$204,F$6,0)</f>
        <v>14339.5</v>
      </c>
      <c r="G14" s="139" t="n">
        <f aca="false">+F14-H14</f>
        <v>8078.98</v>
      </c>
      <c r="H14" s="139" t="n">
        <f aca="false">+K14+J14+I14</f>
        <v>6260.52</v>
      </c>
      <c r="I14" s="139" t="n">
        <f aca="false">HLOOKUP($A14,'Income Statement'!$F$4:$EY$204,I$6,0)</f>
        <v>0</v>
      </c>
      <c r="J14" s="139" t="n">
        <f aca="false">HLOOKUP($A14,'Income Statement'!$F$4:$EY$204,J$6,0)</f>
        <v>0</v>
      </c>
      <c r="K14" s="139" t="n">
        <f aca="false">HLOOKUP($A14,'Income Statement'!$F$4:$EY$204,K$6,0)</f>
        <v>6260.52</v>
      </c>
      <c r="L14" s="176" t="n">
        <f aca="false">+H14/F14</f>
        <v>0.436592628752746</v>
      </c>
      <c r="M14" s="176" t="n">
        <f aca="false">+K14/F14</f>
        <v>0.436592628752746</v>
      </c>
      <c r="O14" s="221"/>
      <c r="P14" s="139"/>
    </row>
    <row r="15" customFormat="false" ht="15" hidden="false" customHeight="false" outlineLevel="0" collapsed="false">
      <c r="A15" s="218" t="s">
        <v>349</v>
      </c>
      <c r="B15" s="112"/>
      <c r="C15" s="112"/>
      <c r="D15" s="219" t="n">
        <v>1</v>
      </c>
      <c r="E15" s="220" t="n">
        <v>1</v>
      </c>
      <c r="F15" s="139" t="n">
        <f aca="false">HLOOKUP($A15,'Income Statement'!$F$4:$EY$204,F$6,0)</f>
        <v>9795.31</v>
      </c>
      <c r="G15" s="139" t="n">
        <f aca="false">+F15-H15</f>
        <v>1700.75</v>
      </c>
      <c r="H15" s="139" t="n">
        <f aca="false">+K15+J15+I15</f>
        <v>8094.56</v>
      </c>
      <c r="I15" s="139" t="n">
        <f aca="false">HLOOKUP($A15,'Income Statement'!$F$4:$EY$204,I$6,0)</f>
        <v>213.07</v>
      </c>
      <c r="J15" s="139" t="n">
        <f aca="false">HLOOKUP($A15,'Income Statement'!$F$4:$EY$204,J$6,0)</f>
        <v>0</v>
      </c>
      <c r="K15" s="139" t="n">
        <f aca="false">HLOOKUP($A15,'Income Statement'!$F$4:$EY$204,K$6,0)</f>
        <v>7881.49</v>
      </c>
      <c r="L15" s="176" t="n">
        <f aca="false">+H15/F15</f>
        <v>0.826370987748218</v>
      </c>
      <c r="M15" s="176" t="n">
        <f aca="false">+K15/F15</f>
        <v>0.804618741009728</v>
      </c>
      <c r="O15" s="221"/>
      <c r="P15" s="139"/>
    </row>
    <row r="16" customFormat="false" ht="15" hidden="false" customHeight="false" outlineLevel="0" collapsed="false">
      <c r="A16" s="218" t="s">
        <v>260</v>
      </c>
      <c r="B16" s="112"/>
      <c r="C16" s="112"/>
      <c r="D16" s="219" t="n">
        <v>1</v>
      </c>
      <c r="E16" s="220" t="n">
        <v>1</v>
      </c>
      <c r="F16" s="139" t="n">
        <f aca="false">HLOOKUP($A16,'Income Statement'!$F$4:$EY$204,F$6,0)</f>
        <v>15082.15</v>
      </c>
      <c r="G16" s="139" t="n">
        <f aca="false">+F16-H16</f>
        <v>10734.93</v>
      </c>
      <c r="H16" s="139" t="n">
        <f aca="false">+K16+J16+I16</f>
        <v>4347.22</v>
      </c>
      <c r="I16" s="139" t="n">
        <f aca="false">HLOOKUP($A16,'Income Statement'!$F$4:$EY$204,I$6,0)</f>
        <v>0</v>
      </c>
      <c r="J16" s="139" t="n">
        <f aca="false">HLOOKUP($A16,'Income Statement'!$F$4:$EY$204,J$6,0)</f>
        <v>0</v>
      </c>
      <c r="K16" s="139" t="n">
        <f aca="false">HLOOKUP($A16,'Income Statement'!$F$4:$EY$204,K$6,0)</f>
        <v>4347.22</v>
      </c>
      <c r="L16" s="176" t="n">
        <f aca="false">+H16/F16</f>
        <v>0.288236093660387</v>
      </c>
      <c r="M16" s="176" t="n">
        <f aca="false">+K16/F16</f>
        <v>0.288236093660387</v>
      </c>
      <c r="O16" s="221"/>
      <c r="P16" s="139"/>
    </row>
    <row r="17" customFormat="false" ht="15" hidden="false" customHeight="false" outlineLevel="0" collapsed="false">
      <c r="A17" s="218" t="s">
        <v>245</v>
      </c>
      <c r="B17" s="112"/>
      <c r="C17" s="112"/>
      <c r="D17" s="219" t="n">
        <v>1</v>
      </c>
      <c r="E17" s="220" t="n">
        <v>1</v>
      </c>
      <c r="F17" s="139" t="n">
        <f aca="false">HLOOKUP($A17,'Income Statement'!$F$4:$EY$204,F$6,0)</f>
        <v>7429.74</v>
      </c>
      <c r="G17" s="139" t="n">
        <f aca="false">+F17-H17</f>
        <v>5545.53</v>
      </c>
      <c r="H17" s="139" t="n">
        <f aca="false">+K17+J17+I17</f>
        <v>1884.21</v>
      </c>
      <c r="I17" s="139" t="n">
        <f aca="false">HLOOKUP($A17,'Income Statement'!$F$4:$EY$204,I$6,0)</f>
        <v>0</v>
      </c>
      <c r="J17" s="139" t="n">
        <f aca="false">HLOOKUP($A17,'Income Statement'!$F$4:$EY$204,J$6,0)</f>
        <v>0</v>
      </c>
      <c r="K17" s="139" t="n">
        <f aca="false">HLOOKUP($A17,'Income Statement'!$F$4:$EY$204,K$6,0)</f>
        <v>1884.21</v>
      </c>
      <c r="L17" s="176" t="n">
        <f aca="false">+H17/F17</f>
        <v>0.253603760023904</v>
      </c>
      <c r="M17" s="176" t="n">
        <f aca="false">+K17/F17</f>
        <v>0.253603760023904</v>
      </c>
      <c r="O17" s="221"/>
      <c r="P17" s="139"/>
    </row>
    <row r="18" customFormat="false" ht="15" hidden="false" customHeight="false" outlineLevel="0" collapsed="false">
      <c r="A18" s="218" t="s">
        <v>292</v>
      </c>
      <c r="B18" s="112"/>
      <c r="C18" s="112"/>
      <c r="D18" s="112" t="n">
        <v>1</v>
      </c>
      <c r="E18" s="220" t="n">
        <v>1</v>
      </c>
      <c r="F18" s="139" t="n">
        <f aca="false">HLOOKUP($A18,'Income Statement'!$F$4:$EY$204,F$6,0)</f>
        <v>11844.56</v>
      </c>
      <c r="G18" s="139" t="n">
        <f aca="false">+F18-H18</f>
        <v>1983.37</v>
      </c>
      <c r="H18" s="139" t="n">
        <f aca="false">+K18+J18+I18</f>
        <v>9861.19</v>
      </c>
      <c r="I18" s="139" t="n">
        <f aca="false">HLOOKUP($A18,'Income Statement'!$F$4:$EY$204,I$6,0)</f>
        <v>0</v>
      </c>
      <c r="J18" s="139" t="n">
        <f aca="false">HLOOKUP($A18,'Income Statement'!$F$4:$EY$204,J$6,0)</f>
        <v>0</v>
      </c>
      <c r="K18" s="139" t="n">
        <f aca="false">HLOOKUP($A18,'Income Statement'!$F$4:$EY$204,K$6,0)</f>
        <v>9861.19</v>
      </c>
      <c r="L18" s="176" t="n">
        <f aca="false">+H18/F18</f>
        <v>0.832550132719156</v>
      </c>
      <c r="M18" s="176" t="n">
        <f aca="false">+K18/F18</f>
        <v>0.832550132719156</v>
      </c>
      <c r="O18" s="221"/>
      <c r="P18" s="139"/>
    </row>
    <row r="19" customFormat="false" ht="14.4" hidden="false" customHeight="false" outlineLevel="0" collapsed="false">
      <c r="A19" s="218" t="s">
        <v>244</v>
      </c>
      <c r="B19" s="112"/>
      <c r="C19" s="112"/>
      <c r="D19" s="112" t="n">
        <v>1</v>
      </c>
      <c r="E19" s="220" t="n">
        <v>1</v>
      </c>
      <c r="F19" s="139" t="n">
        <f aca="false">HLOOKUP($A19,'Income Statement'!$F$4:$EY$204,F$6,0)</f>
        <v>12422.07</v>
      </c>
      <c r="G19" s="139" t="n">
        <f aca="false">+F19-H19</f>
        <v>4215.7</v>
      </c>
      <c r="H19" s="139" t="n">
        <f aca="false">+K19+J19+I19</f>
        <v>8206.37</v>
      </c>
      <c r="I19" s="139" t="n">
        <f aca="false">HLOOKUP($A19,'Income Statement'!$F$4:$EY$204,I$6,0)</f>
        <v>43.69</v>
      </c>
      <c r="J19" s="139" t="n">
        <f aca="false">HLOOKUP($A19,'Income Statement'!$F$4:$EY$204,J$6,0)</f>
        <v>0</v>
      </c>
      <c r="K19" s="139" t="n">
        <f aca="false">HLOOKUP($A19,'Income Statement'!$F$4:$EY$204,K$6,0)</f>
        <v>8162.68</v>
      </c>
      <c r="L19" s="176" t="n">
        <f aca="false">+H19/F19</f>
        <v>0.660628220578374</v>
      </c>
      <c r="M19" s="176" t="n">
        <f aca="false">+K19/F19</f>
        <v>0.657111093400697</v>
      </c>
      <c r="O19" s="221"/>
      <c r="P19" s="139"/>
    </row>
    <row r="20" customFormat="false" ht="14.4" hidden="false" customHeight="false" outlineLevel="0" collapsed="false">
      <c r="A20" s="218" t="s">
        <v>355</v>
      </c>
      <c r="B20" s="112"/>
      <c r="C20" s="112"/>
      <c r="D20" s="219" t="n">
        <v>1</v>
      </c>
      <c r="E20" s="220" t="n">
        <v>1</v>
      </c>
      <c r="F20" s="139" t="n">
        <f aca="false">HLOOKUP($A20,'Income Statement'!$F$4:$EY$204,F$6,0)</f>
        <v>7260.66</v>
      </c>
      <c r="G20" s="139" t="n">
        <f aca="false">+F20-H20</f>
        <v>4295.93</v>
      </c>
      <c r="H20" s="139" t="n">
        <f aca="false">+K20+J20+I20</f>
        <v>2964.73</v>
      </c>
      <c r="I20" s="139" t="n">
        <f aca="false">HLOOKUP($A20,'Income Statement'!$F$4:$EY$204,I$6,0)</f>
        <v>0</v>
      </c>
      <c r="J20" s="139" t="n">
        <f aca="false">HLOOKUP($A20,'Income Statement'!$F$4:$EY$204,J$6,0)</f>
        <v>0</v>
      </c>
      <c r="K20" s="139" t="n">
        <f aca="false">HLOOKUP($A20,'Income Statement'!$F$4:$EY$204,K$6,0)</f>
        <v>2964.73</v>
      </c>
      <c r="L20" s="176" t="n">
        <f aca="false">+H20/F20</f>
        <v>0.408327893056554</v>
      </c>
      <c r="M20" s="176" t="n">
        <f aca="false">+K20/F20</f>
        <v>0.408327893056554</v>
      </c>
      <c r="O20" s="221"/>
      <c r="P20" s="139"/>
    </row>
    <row r="21" customFormat="false" ht="14.4" hidden="false" customHeight="false" outlineLevel="0" collapsed="false">
      <c r="A21" s="218" t="s">
        <v>287</v>
      </c>
      <c r="B21" s="112"/>
      <c r="C21" s="112"/>
      <c r="D21" s="219" t="n">
        <v>1</v>
      </c>
      <c r="E21" s="220" t="n">
        <v>1</v>
      </c>
      <c r="F21" s="139" t="n">
        <f aca="false">HLOOKUP($A21,'Income Statement'!$F$4:$EY$204,F$6,0)</f>
        <v>9256.4</v>
      </c>
      <c r="G21" s="139" t="n">
        <f aca="false">+F21-H21</f>
        <v>5245.52</v>
      </c>
      <c r="H21" s="139" t="n">
        <f aca="false">+K21+J21+I21</f>
        <v>4010.88</v>
      </c>
      <c r="I21" s="139" t="n">
        <f aca="false">HLOOKUP($A21,'Income Statement'!$F$4:$EY$204,I$6,0)</f>
        <v>0</v>
      </c>
      <c r="J21" s="139" t="n">
        <f aca="false">HLOOKUP($A21,'Income Statement'!$F$4:$EY$204,J$6,0)</f>
        <v>0</v>
      </c>
      <c r="K21" s="139" t="n">
        <f aca="false">HLOOKUP($A21,'Income Statement'!$F$4:$EY$204,K$6,0)</f>
        <v>4010.88</v>
      </c>
      <c r="L21" s="176" t="n">
        <f aca="false">+H21/F21</f>
        <v>0.433308845771574</v>
      </c>
      <c r="M21" s="176" t="n">
        <f aca="false">+K21/F21</f>
        <v>0.433308845771574</v>
      </c>
      <c r="O21" s="221"/>
      <c r="P21" s="139"/>
    </row>
    <row r="22" customFormat="false" ht="14.4" hidden="false" customHeight="false" outlineLevel="0" collapsed="false">
      <c r="A22" s="218" t="s">
        <v>334</v>
      </c>
      <c r="B22" s="112"/>
      <c r="C22" s="112"/>
      <c r="D22" s="219" t="n">
        <v>1</v>
      </c>
      <c r="E22" s="220" t="n">
        <v>1</v>
      </c>
      <c r="F22" s="139" t="n">
        <f aca="false">HLOOKUP($A22,'Income Statement'!$F$4:$EY$204,F$6,0)</f>
        <v>5433.77</v>
      </c>
      <c r="G22" s="139" t="n">
        <f aca="false">+F22-H22</f>
        <v>2004.17</v>
      </c>
      <c r="H22" s="139" t="n">
        <f aca="false">+K22+J22+I22</f>
        <v>3429.6</v>
      </c>
      <c r="I22" s="139" t="n">
        <f aca="false">HLOOKUP($A22,'Income Statement'!$F$4:$EY$204,I$6,0)</f>
        <v>0</v>
      </c>
      <c r="J22" s="139" t="n">
        <f aca="false">HLOOKUP($A22,'Income Statement'!$F$4:$EY$204,J$6,0)</f>
        <v>0</v>
      </c>
      <c r="K22" s="139" t="n">
        <f aca="false">HLOOKUP($A22,'Income Statement'!$F$4:$EY$204,K$6,0)</f>
        <v>3429.6</v>
      </c>
      <c r="L22" s="176" t="n">
        <f aca="false">+H22/F22</f>
        <v>0.631163998476196</v>
      </c>
      <c r="M22" s="176" t="n">
        <f aca="false">+K22/F22</f>
        <v>0.631163998476196</v>
      </c>
      <c r="O22" s="221"/>
      <c r="P22" s="139"/>
    </row>
    <row r="23" customFormat="false" ht="14.4" hidden="false" customHeight="false" outlineLevel="0" collapsed="false">
      <c r="A23" s="218" t="s">
        <v>368</v>
      </c>
      <c r="B23" s="112"/>
      <c r="C23" s="112"/>
      <c r="D23" s="219" t="n">
        <v>1</v>
      </c>
      <c r="E23" s="220" t="n">
        <v>1</v>
      </c>
      <c r="F23" s="139" t="n">
        <f aca="false">HLOOKUP($A23,'Income Statement'!$F$4:$EY$204,F$6,0)</f>
        <v>7233.96</v>
      </c>
      <c r="G23" s="139" t="n">
        <f aca="false">+F23-H23</f>
        <v>4758.4</v>
      </c>
      <c r="H23" s="139" t="n">
        <f aca="false">+K23+J23+I23</f>
        <v>2475.56</v>
      </c>
      <c r="I23" s="139" t="n">
        <f aca="false">HLOOKUP($A23,'Income Statement'!$F$4:$EY$204,I$6,0)</f>
        <v>0</v>
      </c>
      <c r="J23" s="139" t="n">
        <f aca="false">HLOOKUP($A23,'Income Statement'!$F$4:$EY$204,J$6,0)</f>
        <v>0</v>
      </c>
      <c r="K23" s="139" t="n">
        <f aca="false">HLOOKUP($A23,'Income Statement'!$F$4:$EY$204,K$6,0)</f>
        <v>2475.56</v>
      </c>
      <c r="L23" s="176" t="n">
        <f aca="false">+H23/F23</f>
        <v>0.342213669967763</v>
      </c>
      <c r="M23" s="176" t="n">
        <f aca="false">+K23/F23</f>
        <v>0.342213669967763</v>
      </c>
      <c r="O23" s="221"/>
      <c r="P23" s="139"/>
    </row>
    <row r="24" customFormat="false" ht="14.4" hidden="false" customHeight="false" outlineLevel="0" collapsed="false">
      <c r="A24" s="218" t="s">
        <v>360</v>
      </c>
      <c r="B24" s="112"/>
      <c r="C24" s="112"/>
      <c r="D24" s="219" t="n">
        <v>1</v>
      </c>
      <c r="E24" s="220" t="n">
        <v>1</v>
      </c>
      <c r="F24" s="139" t="n">
        <f aca="false">HLOOKUP($A24,'Income Statement'!$F$4:$EY$204,F$6,0)</f>
        <v>7030.13</v>
      </c>
      <c r="G24" s="139" t="n">
        <f aca="false">+F24-H24</f>
        <v>4607.34</v>
      </c>
      <c r="H24" s="139" t="n">
        <f aca="false">+K24+J24+I24</f>
        <v>2422.79</v>
      </c>
      <c r="I24" s="139" t="n">
        <f aca="false">HLOOKUP($A24,'Income Statement'!$F$4:$EY$204,I$6,0)</f>
        <v>0</v>
      </c>
      <c r="J24" s="139" t="n">
        <f aca="false">HLOOKUP($A24,'Income Statement'!$F$4:$EY$204,J$6,0)</f>
        <v>0</v>
      </c>
      <c r="K24" s="139" t="n">
        <f aca="false">HLOOKUP($A24,'Income Statement'!$F$4:$EY$204,K$6,0)</f>
        <v>2422.79</v>
      </c>
      <c r="L24" s="176" t="n">
        <f aca="false">+H24/F24</f>
        <v>0.344629473423678</v>
      </c>
      <c r="M24" s="176" t="n">
        <f aca="false">+K24/F24</f>
        <v>0.344629473423678</v>
      </c>
      <c r="O24" s="221"/>
      <c r="P24" s="139"/>
    </row>
    <row r="25" customFormat="false" ht="14.4" hidden="false" customHeight="false" outlineLevel="0" collapsed="false">
      <c r="A25" s="222" t="s">
        <v>712</v>
      </c>
      <c r="B25" s="112"/>
      <c r="C25" s="112"/>
      <c r="D25" s="219"/>
      <c r="E25" s="220"/>
      <c r="F25" s="223" t="n">
        <f aca="false">SUM(F9:F24)</f>
        <v>665797.25</v>
      </c>
      <c r="G25" s="223" t="n">
        <f aca="false">SUM(G9:G24)</f>
        <v>100360.89</v>
      </c>
      <c r="H25" s="223" t="n">
        <f aca="false">SUM(H9:H24)</f>
        <v>565436.36</v>
      </c>
      <c r="I25" s="223" t="n">
        <f aca="false">SUM(I9:I24)</f>
        <v>14909.76</v>
      </c>
      <c r="J25" s="223" t="n">
        <f aca="false">SUM(J9:J24)</f>
        <v>0</v>
      </c>
      <c r="K25" s="223" t="n">
        <f aca="false">SUM(K9:K24)</f>
        <v>550526.6</v>
      </c>
      <c r="L25" s="224" t="n">
        <f aca="false">+H25/F25</f>
        <v>0.849262083915186</v>
      </c>
      <c r="M25" s="224" t="n">
        <f aca="false">+K25/F25</f>
        <v>0.826868239542894</v>
      </c>
      <c r="O25" s="221"/>
      <c r="P25" s="139"/>
    </row>
    <row r="26" customFormat="false" ht="14.4" hidden="false" customHeight="false" outlineLevel="0" collapsed="false">
      <c r="A26" s="218"/>
      <c r="B26" s="112"/>
      <c r="C26" s="112"/>
      <c r="D26" s="219"/>
      <c r="E26" s="220"/>
      <c r="F26" s="139"/>
      <c r="G26" s="139"/>
      <c r="H26" s="139"/>
      <c r="I26" s="139"/>
      <c r="J26" s="139"/>
      <c r="K26" s="139"/>
      <c r="L26" s="176"/>
      <c r="M26" s="176"/>
      <c r="O26" s="221"/>
      <c r="P26" s="139"/>
    </row>
    <row r="27" customFormat="false" ht="14.4" hidden="false" customHeight="false" outlineLevel="0" collapsed="false">
      <c r="A27" s="214" t="s">
        <v>713</v>
      </c>
      <c r="B27" s="214"/>
      <c r="C27" s="214"/>
      <c r="D27" s="219"/>
      <c r="E27" s="220"/>
      <c r="F27" s="139"/>
      <c r="G27" s="139"/>
      <c r="H27" s="139"/>
      <c r="I27" s="139"/>
      <c r="J27" s="139"/>
      <c r="K27" s="139"/>
      <c r="L27" s="176"/>
      <c r="M27" s="176"/>
      <c r="O27" s="221"/>
      <c r="P27" s="139"/>
    </row>
    <row r="28" customFormat="false" ht="14.4" hidden="false" customHeight="false" outlineLevel="0" collapsed="false">
      <c r="A28" s="218" t="s">
        <v>330</v>
      </c>
      <c r="B28" s="112"/>
      <c r="C28" s="112"/>
      <c r="D28" s="219" t="n">
        <v>3</v>
      </c>
      <c r="E28" s="220" t="n">
        <v>2</v>
      </c>
      <c r="F28" s="137" t="n">
        <f aca="false">HLOOKUP($A28,'Income Statement'!$F$4:$EY$204,F$6,0)</f>
        <v>589146.58</v>
      </c>
      <c r="G28" s="137" t="n">
        <f aca="false">+F28-H28</f>
        <v>57984.5199999999</v>
      </c>
      <c r="H28" s="137" t="n">
        <f aca="false">+K28+J28+I28</f>
        <v>531162.06</v>
      </c>
      <c r="I28" s="137" t="n">
        <f aca="false">HLOOKUP($A28,'Income Statement'!$F$4:$EY$204,I$6,0)</f>
        <v>7792.04</v>
      </c>
      <c r="J28" s="137" t="n">
        <f aca="false">HLOOKUP($A28,'Income Statement'!$F$4:$EY$204,J$6,0)</f>
        <v>0</v>
      </c>
      <c r="K28" s="137" t="n">
        <f aca="false">HLOOKUP($A28,'Income Statement'!$F$4:$EY$204,K$6,0)</f>
        <v>523370.02</v>
      </c>
      <c r="L28" s="176" t="n">
        <f aca="false">+H28/F28</f>
        <v>0.901578788762552</v>
      </c>
      <c r="M28" s="176" t="n">
        <f aca="false">+K28/F28</f>
        <v>0.88835281026328</v>
      </c>
      <c r="O28" s="221"/>
      <c r="P28" s="139"/>
    </row>
    <row r="29" customFormat="false" ht="14.4" hidden="false" customHeight="false" outlineLevel="0" collapsed="false">
      <c r="A29" s="218" t="s">
        <v>342</v>
      </c>
      <c r="B29" s="112"/>
      <c r="C29" s="112"/>
      <c r="D29" s="219" t="n">
        <v>3</v>
      </c>
      <c r="E29" s="220" t="n">
        <v>2</v>
      </c>
      <c r="F29" s="139" t="n">
        <f aca="false">HLOOKUP($A29,'Income Statement'!$F$4:$EY$204,F$6,0)</f>
        <v>698675.87</v>
      </c>
      <c r="G29" s="139" t="n">
        <f aca="false">+F29-H29</f>
        <v>39191</v>
      </c>
      <c r="H29" s="139" t="n">
        <f aca="false">+K29+J29+I29</f>
        <v>659484.87</v>
      </c>
      <c r="I29" s="139" t="n">
        <f aca="false">HLOOKUP($A29,'Income Statement'!$F$4:$EY$204,I$6,0)</f>
        <v>11216.27</v>
      </c>
      <c r="J29" s="139" t="n">
        <f aca="false">HLOOKUP($A29,'Income Statement'!$F$4:$EY$204,J$6,0)</f>
        <v>0</v>
      </c>
      <c r="K29" s="139" t="n">
        <f aca="false">HLOOKUP($A29,'Income Statement'!$F$4:$EY$204,K$6,0)</f>
        <v>648268.6</v>
      </c>
      <c r="L29" s="176" t="n">
        <f aca="false">+H29/F29</f>
        <v>0.943906750350488</v>
      </c>
      <c r="M29" s="176" t="n">
        <f aca="false">+K29/F29</f>
        <v>0.927853140255152</v>
      </c>
      <c r="O29" s="221"/>
      <c r="P29" s="139"/>
    </row>
    <row r="30" customFormat="false" ht="14.4" hidden="false" customHeight="false" outlineLevel="0" collapsed="false">
      <c r="A30" s="218" t="s">
        <v>262</v>
      </c>
      <c r="B30" s="112"/>
      <c r="C30" s="112"/>
      <c r="D30" s="219" t="n">
        <v>3</v>
      </c>
      <c r="E30" s="220" t="n">
        <v>2</v>
      </c>
      <c r="F30" s="139" t="n">
        <f aca="false">HLOOKUP($A30,'Income Statement'!$F$4:$EY$204,F$6,0)</f>
        <v>353941.49</v>
      </c>
      <c r="G30" s="139" t="n">
        <f aca="false">+F30-H30</f>
        <v>-121844.49</v>
      </c>
      <c r="H30" s="139" t="n">
        <f aca="false">+K30+J30+I30</f>
        <v>475785.98</v>
      </c>
      <c r="I30" s="139" t="n">
        <f aca="false">HLOOKUP($A30,'Income Statement'!$F$4:$EY$204,I$6,0)</f>
        <v>34780.51</v>
      </c>
      <c r="J30" s="139" t="n">
        <f aca="false">HLOOKUP($A30,'Income Statement'!$F$4:$EY$204,J$6,0)</f>
        <v>0</v>
      </c>
      <c r="K30" s="139" t="n">
        <f aca="false">HLOOKUP($A30,'Income Statement'!$F$4:$EY$204,K$6,0)</f>
        <v>441005.47</v>
      </c>
      <c r="L30" s="176" t="n">
        <f aca="false">+H30/F30</f>
        <v>1.34425037313371</v>
      </c>
      <c r="M30" s="176" t="n">
        <f aca="false">+K30/F30</f>
        <v>1.24598410319175</v>
      </c>
      <c r="O30" s="221"/>
      <c r="P30" s="139"/>
    </row>
    <row r="31" customFormat="false" ht="14.4" hidden="false" customHeight="false" outlineLevel="0" collapsed="false">
      <c r="A31" s="218" t="s">
        <v>348</v>
      </c>
      <c r="B31" s="112"/>
      <c r="C31" s="112"/>
      <c r="D31" s="219" t="n">
        <v>3</v>
      </c>
      <c r="E31" s="220" t="n">
        <v>2</v>
      </c>
      <c r="F31" s="139" t="n">
        <f aca="false">HLOOKUP($A31,'Income Statement'!$F$4:$EY$204,F$6,0)</f>
        <v>320171.23</v>
      </c>
      <c r="G31" s="139" t="n">
        <f aca="false">+F31-H31</f>
        <v>-16946.8100000001</v>
      </c>
      <c r="H31" s="139" t="n">
        <f aca="false">+K31+J31+I31</f>
        <v>337118.04</v>
      </c>
      <c r="I31" s="139" t="n">
        <f aca="false">HLOOKUP($A31,'Income Statement'!$F$4:$EY$204,I$6,0)</f>
        <v>2603.51</v>
      </c>
      <c r="J31" s="139" t="n">
        <f aca="false">HLOOKUP($A31,'Income Statement'!$F$4:$EY$204,J$6,0)</f>
        <v>0</v>
      </c>
      <c r="K31" s="139" t="n">
        <f aca="false">HLOOKUP($A31,'Income Statement'!$F$4:$EY$204,K$6,0)</f>
        <v>334514.53</v>
      </c>
      <c r="L31" s="176" t="n">
        <f aca="false">+H31/F31</f>
        <v>1.05293045849248</v>
      </c>
      <c r="M31" s="176" t="n">
        <f aca="false">+K31/F31</f>
        <v>1.04479884092022</v>
      </c>
      <c r="O31" s="221"/>
      <c r="P31" s="139"/>
    </row>
    <row r="32" customFormat="false" ht="14.4" hidden="false" customHeight="false" outlineLevel="0" collapsed="false">
      <c r="A32" s="218" t="s">
        <v>380</v>
      </c>
      <c r="B32" s="112"/>
      <c r="C32" s="112"/>
      <c r="D32" s="219" t="n">
        <v>3</v>
      </c>
      <c r="E32" s="220" t="n">
        <v>2</v>
      </c>
      <c r="F32" s="139" t="n">
        <f aca="false">HLOOKUP($A32,'Income Statement'!$F$4:$EY$204,F$6,0)</f>
        <v>355902.89</v>
      </c>
      <c r="G32" s="139" t="n">
        <f aca="false">+F32-H32</f>
        <v>-14061.7</v>
      </c>
      <c r="H32" s="139" t="n">
        <f aca="false">+K32+J32+I32</f>
        <v>369964.59</v>
      </c>
      <c r="I32" s="139" t="n">
        <f aca="false">HLOOKUP($A32,'Income Statement'!$F$4:$EY$204,I$6,0)</f>
        <v>4874.17</v>
      </c>
      <c r="J32" s="139" t="n">
        <f aca="false">HLOOKUP($A32,'Income Statement'!$F$4:$EY$204,J$6,0)</f>
        <v>0</v>
      </c>
      <c r="K32" s="139" t="n">
        <f aca="false">HLOOKUP($A32,'Income Statement'!$F$4:$EY$204,K$6,0)</f>
        <v>365090.42</v>
      </c>
      <c r="L32" s="176" t="n">
        <f aca="false">+H32/F32</f>
        <v>1.03950993485892</v>
      </c>
      <c r="M32" s="176" t="n">
        <f aca="false">+K32/F32</f>
        <v>1.02581471029921</v>
      </c>
      <c r="O32" s="221"/>
      <c r="P32" s="139"/>
    </row>
    <row r="33" customFormat="false" ht="14.4" hidden="false" customHeight="false" outlineLevel="0" collapsed="false">
      <c r="A33" s="218" t="s">
        <v>352</v>
      </c>
      <c r="B33" s="112"/>
      <c r="C33" s="112"/>
      <c r="D33" s="219" t="n">
        <v>1</v>
      </c>
      <c r="E33" s="220" t="n">
        <v>2</v>
      </c>
      <c r="F33" s="139" t="n">
        <f aca="false">HLOOKUP($A33,'Income Statement'!$F$4:$EY$204,F$6,0)</f>
        <v>20212.22</v>
      </c>
      <c r="G33" s="139" t="n">
        <f aca="false">+F33-H33</f>
        <v>13659.05</v>
      </c>
      <c r="H33" s="139" t="n">
        <f aca="false">+K33+J33+I33</f>
        <v>6553.17</v>
      </c>
      <c r="I33" s="139" t="n">
        <f aca="false">HLOOKUP($A33,'Income Statement'!$F$4:$EY$204,I$6,0)</f>
        <v>542.29</v>
      </c>
      <c r="J33" s="139" t="n">
        <f aca="false">HLOOKUP($A33,'Income Statement'!$F$4:$EY$204,J$6,0)</f>
        <v>0</v>
      </c>
      <c r="K33" s="139" t="n">
        <f aca="false">HLOOKUP($A33,'Income Statement'!$F$4:$EY$204,K$6,0)</f>
        <v>6010.88</v>
      </c>
      <c r="L33" s="176" t="n">
        <f aca="false">+H33/F33</f>
        <v>0.324218220462671</v>
      </c>
      <c r="M33" s="176" t="n">
        <f aca="false">+K33/F33</f>
        <v>0.297388411564885</v>
      </c>
      <c r="O33" s="221"/>
      <c r="P33" s="139"/>
    </row>
    <row r="34" customFormat="false" ht="14.4" hidden="false" customHeight="false" outlineLevel="0" collapsed="false">
      <c r="A34" s="218" t="s">
        <v>248</v>
      </c>
      <c r="B34" s="112"/>
      <c r="C34" s="112"/>
      <c r="D34" s="219" t="n">
        <v>1</v>
      </c>
      <c r="E34" s="220" t="n">
        <v>2</v>
      </c>
      <c r="F34" s="139" t="n">
        <f aca="false">HLOOKUP($A34,'Income Statement'!$F$4:$EY$204,F$6,0)</f>
        <v>20435.14</v>
      </c>
      <c r="G34" s="139" t="n">
        <f aca="false">+F34-H34</f>
        <v>-13467.07</v>
      </c>
      <c r="H34" s="139" t="n">
        <f aca="false">+K34+J34+I34</f>
        <v>33902.21</v>
      </c>
      <c r="I34" s="139" t="n">
        <f aca="false">HLOOKUP($A34,'Income Statement'!$F$4:$EY$204,I$6,0)</f>
        <v>4666.25</v>
      </c>
      <c r="J34" s="139" t="n">
        <f aca="false">HLOOKUP($A34,'Income Statement'!$F$4:$EY$204,J$6,0)</f>
        <v>0</v>
      </c>
      <c r="K34" s="139" t="n">
        <f aca="false">HLOOKUP($A34,'Income Statement'!$F$4:$EY$204,K$6,0)</f>
        <v>29235.96</v>
      </c>
      <c r="L34" s="176" t="n">
        <f aca="false">+H34/F34</f>
        <v>1.65901530403021</v>
      </c>
      <c r="M34" s="176" t="n">
        <f aca="false">+K34/F34</f>
        <v>1.43067089337289</v>
      </c>
      <c r="O34" s="221"/>
      <c r="P34" s="139"/>
    </row>
    <row r="35" customFormat="false" ht="14.4" hidden="false" customHeight="false" outlineLevel="0" collapsed="false">
      <c r="A35" s="218" t="s">
        <v>369</v>
      </c>
      <c r="B35" s="112"/>
      <c r="C35" s="112"/>
      <c r="D35" s="219" t="n">
        <v>1</v>
      </c>
      <c r="E35" s="220" t="n">
        <v>2</v>
      </c>
      <c r="F35" s="139" t="n">
        <f aca="false">HLOOKUP($A35,'Income Statement'!$F$4:$EY$204,F$6,0)</f>
        <v>24596.6</v>
      </c>
      <c r="G35" s="139" t="n">
        <f aca="false">+F35-H35</f>
        <v>21281.2</v>
      </c>
      <c r="H35" s="139" t="n">
        <f aca="false">+K35+J35+I35</f>
        <v>3315.4</v>
      </c>
      <c r="I35" s="139" t="n">
        <f aca="false">HLOOKUP($A35,'Income Statement'!$F$4:$EY$204,I$6,0)</f>
        <v>113.84</v>
      </c>
      <c r="J35" s="139" t="n">
        <f aca="false">HLOOKUP($A35,'Income Statement'!$F$4:$EY$204,J$6,0)</f>
        <v>0</v>
      </c>
      <c r="K35" s="139" t="n">
        <f aca="false">HLOOKUP($A35,'Income Statement'!$F$4:$EY$204,K$6,0)</f>
        <v>3201.56</v>
      </c>
      <c r="L35" s="176" t="n">
        <f aca="false">+H35/F35</f>
        <v>0.134790987372238</v>
      </c>
      <c r="M35" s="176" t="n">
        <f aca="false">+K35/F35</f>
        <v>0.13016270541457</v>
      </c>
      <c r="O35" s="221"/>
      <c r="P35" s="139"/>
    </row>
    <row r="36" customFormat="false" ht="14.4" hidden="false" customHeight="false" outlineLevel="0" collapsed="false">
      <c r="A36" s="218" t="s">
        <v>328</v>
      </c>
      <c r="B36" s="112"/>
      <c r="C36" s="112"/>
      <c r="D36" s="219" t="n">
        <v>1</v>
      </c>
      <c r="E36" s="220" t="n">
        <v>2</v>
      </c>
      <c r="F36" s="139" t="n">
        <f aca="false">HLOOKUP($A36,'Income Statement'!$F$4:$EY$204,F$6,0)</f>
        <v>21578.3</v>
      </c>
      <c r="G36" s="139" t="n">
        <f aca="false">+F36-H36</f>
        <v>-11693.04</v>
      </c>
      <c r="H36" s="139" t="n">
        <f aca="false">+K36+J36+I36</f>
        <v>33271.34</v>
      </c>
      <c r="I36" s="139" t="n">
        <f aca="false">HLOOKUP($A36,'Income Statement'!$F$4:$EY$204,I$6,0)</f>
        <v>1070.41</v>
      </c>
      <c r="J36" s="139" t="n">
        <f aca="false">HLOOKUP($A36,'Income Statement'!$F$4:$EY$204,J$6,0)</f>
        <v>0</v>
      </c>
      <c r="K36" s="139" t="n">
        <f aca="false">HLOOKUP($A36,'Income Statement'!$F$4:$EY$204,K$6,0)</f>
        <v>32200.93</v>
      </c>
      <c r="L36" s="176" t="n">
        <f aca="false">+H36/F36</f>
        <v>1.54188884203111</v>
      </c>
      <c r="M36" s="176" t="n">
        <f aca="false">+K36/F36</f>
        <v>1.49228298800184</v>
      </c>
      <c r="O36" s="221"/>
      <c r="P36" s="139"/>
    </row>
    <row r="37" customFormat="false" ht="14.4" hidden="false" customHeight="false" outlineLevel="0" collapsed="false">
      <c r="A37" s="218" t="s">
        <v>345</v>
      </c>
      <c r="B37" s="112"/>
      <c r="C37" s="112"/>
      <c r="D37" s="219" t="n">
        <v>1</v>
      </c>
      <c r="E37" s="220" t="n">
        <v>2</v>
      </c>
      <c r="F37" s="139" t="n">
        <f aca="false">HLOOKUP($A37,'Income Statement'!$F$4:$EY$204,F$6,0)</f>
        <v>14539.47</v>
      </c>
      <c r="G37" s="139" t="n">
        <f aca="false">+F37-H37</f>
        <v>7840.72</v>
      </c>
      <c r="H37" s="139" t="n">
        <f aca="false">+K37+J37+I37</f>
        <v>6698.75</v>
      </c>
      <c r="I37" s="139" t="n">
        <f aca="false">HLOOKUP($A37,'Income Statement'!$F$4:$EY$204,I$6,0)</f>
        <v>358</v>
      </c>
      <c r="J37" s="139" t="n">
        <f aca="false">HLOOKUP($A37,'Income Statement'!$F$4:$EY$204,J$6,0)</f>
        <v>0</v>
      </c>
      <c r="K37" s="139" t="n">
        <f aca="false">HLOOKUP($A37,'Income Statement'!$F$4:$EY$204,K$6,0)</f>
        <v>6340.75</v>
      </c>
      <c r="L37" s="176" t="n">
        <f aca="false">+H37/F37</f>
        <v>0.460728623533045</v>
      </c>
      <c r="M37" s="176" t="n">
        <f aca="false">+K37/F37</f>
        <v>0.436105992859437</v>
      </c>
      <c r="O37" s="221"/>
      <c r="P37" s="139"/>
    </row>
    <row r="38" customFormat="false" ht="14.4" hidden="false" customHeight="false" outlineLevel="0" collapsed="false">
      <c r="A38" s="218" t="s">
        <v>283</v>
      </c>
      <c r="B38" s="112"/>
      <c r="C38" s="112"/>
      <c r="D38" s="219" t="n">
        <v>1</v>
      </c>
      <c r="E38" s="220" t="n">
        <v>2</v>
      </c>
      <c r="F38" s="139" t="n">
        <f aca="false">HLOOKUP($A38,'Income Statement'!$F$4:$EY$204,F$6,0)</f>
        <v>20801.38</v>
      </c>
      <c r="G38" s="139" t="n">
        <f aca="false">+F38-H38</f>
        <v>-3823.91</v>
      </c>
      <c r="H38" s="139" t="n">
        <f aca="false">+K38+J38+I38</f>
        <v>24625.29</v>
      </c>
      <c r="I38" s="139" t="n">
        <f aca="false">HLOOKUP($A38,'Income Statement'!$F$4:$EY$204,I$6,0)</f>
        <v>5438.4</v>
      </c>
      <c r="J38" s="139" t="n">
        <f aca="false">HLOOKUP($A38,'Income Statement'!$F$4:$EY$204,J$6,0)</f>
        <v>0</v>
      </c>
      <c r="K38" s="139" t="n">
        <f aca="false">HLOOKUP($A38,'Income Statement'!$F$4:$EY$204,K$6,0)</f>
        <v>19186.89</v>
      </c>
      <c r="L38" s="176" t="n">
        <f aca="false">+H38/F38</f>
        <v>1.18382963053413</v>
      </c>
      <c r="M38" s="176" t="n">
        <f aca="false">+K38/F38</f>
        <v>0.922385437889217</v>
      </c>
      <c r="O38" s="221"/>
      <c r="P38" s="139"/>
    </row>
    <row r="39" customFormat="false" ht="14.4" hidden="false" customHeight="false" outlineLevel="0" collapsed="false">
      <c r="A39" s="218" t="s">
        <v>288</v>
      </c>
      <c r="B39" s="112"/>
      <c r="C39" s="112"/>
      <c r="D39" s="219" t="n">
        <v>1</v>
      </c>
      <c r="E39" s="220" t="n">
        <v>2</v>
      </c>
      <c r="F39" s="139" t="n">
        <f aca="false">HLOOKUP($A39,'Income Statement'!$F$4:$EY$204,F$6,0)</f>
        <v>21589.96</v>
      </c>
      <c r="G39" s="139" t="n">
        <f aca="false">+F39-H39</f>
        <v>10162.58</v>
      </c>
      <c r="H39" s="139" t="n">
        <f aca="false">+K39+J39+I39</f>
        <v>11427.38</v>
      </c>
      <c r="I39" s="139" t="n">
        <f aca="false">HLOOKUP($A39,'Income Statement'!$F$4:$EY$204,I$6,0)</f>
        <v>0</v>
      </c>
      <c r="J39" s="139" t="n">
        <f aca="false">HLOOKUP($A39,'Income Statement'!$F$4:$EY$204,J$6,0)</f>
        <v>0</v>
      </c>
      <c r="K39" s="139" t="n">
        <f aca="false">HLOOKUP($A39,'Income Statement'!$F$4:$EY$204,K$6,0)</f>
        <v>11427.38</v>
      </c>
      <c r="L39" s="176" t="n">
        <f aca="false">+H39/F39</f>
        <v>0.529291392851121</v>
      </c>
      <c r="M39" s="176" t="n">
        <f aca="false">+K39/F39</f>
        <v>0.529291392851121</v>
      </c>
      <c r="O39" s="221"/>
      <c r="P39" s="139"/>
    </row>
    <row r="40" customFormat="false" ht="14.4" hidden="false" customHeight="false" outlineLevel="0" collapsed="false">
      <c r="A40" s="218" t="s">
        <v>338</v>
      </c>
      <c r="B40" s="112"/>
      <c r="C40" s="112"/>
      <c r="D40" s="219" t="n">
        <v>1</v>
      </c>
      <c r="E40" s="220" t="n">
        <v>2</v>
      </c>
      <c r="F40" s="139" t="n">
        <f aca="false">HLOOKUP($A40,'Income Statement'!$F$4:$EY$204,F$6,0)</f>
        <v>9855.74</v>
      </c>
      <c r="G40" s="139" t="n">
        <f aca="false">+F40-H40</f>
        <v>6874.57</v>
      </c>
      <c r="H40" s="139" t="n">
        <f aca="false">+K40+J40+I40</f>
        <v>2981.17</v>
      </c>
      <c r="I40" s="139" t="n">
        <f aca="false">HLOOKUP($A40,'Income Statement'!$F$4:$EY$204,I$6,0)</f>
        <v>81.43</v>
      </c>
      <c r="J40" s="139" t="n">
        <f aca="false">HLOOKUP($A40,'Income Statement'!$F$4:$EY$204,J$6,0)</f>
        <v>0</v>
      </c>
      <c r="K40" s="139" t="n">
        <f aca="false">HLOOKUP($A40,'Income Statement'!$F$4:$EY$204,K$6,0)</f>
        <v>2899.74</v>
      </c>
      <c r="L40" s="176" t="n">
        <f aca="false">+H40/F40</f>
        <v>0.302480584918027</v>
      </c>
      <c r="M40" s="176" t="n">
        <f aca="false">+K40/F40</f>
        <v>0.294218394559921</v>
      </c>
      <c r="O40" s="221"/>
      <c r="P40" s="139"/>
    </row>
    <row r="41" customFormat="false" ht="14.4" hidden="false" customHeight="false" outlineLevel="0" collapsed="false">
      <c r="A41" s="218" t="s">
        <v>301</v>
      </c>
      <c r="B41" s="112"/>
      <c r="C41" s="112"/>
      <c r="D41" s="112" t="n">
        <v>1</v>
      </c>
      <c r="E41" s="220" t="n">
        <v>2</v>
      </c>
      <c r="F41" s="139" t="n">
        <f aca="false">HLOOKUP($A41,'Income Statement'!$F$4:$EY$204,F$6,0)</f>
        <v>5815.32</v>
      </c>
      <c r="G41" s="139" t="n">
        <f aca="false">+F41-H41</f>
        <v>2251.94</v>
      </c>
      <c r="H41" s="139" t="n">
        <f aca="false">+K41+J41+I41</f>
        <v>3563.38</v>
      </c>
      <c r="I41" s="139" t="n">
        <f aca="false">HLOOKUP($A41,'Income Statement'!$F$4:$EY$204,I$6,0)</f>
        <v>0</v>
      </c>
      <c r="J41" s="139" t="n">
        <f aca="false">HLOOKUP($A41,'Income Statement'!$F$4:$EY$204,J$6,0)</f>
        <v>0</v>
      </c>
      <c r="K41" s="139" t="n">
        <f aca="false">HLOOKUP($A41,'Income Statement'!$F$4:$EY$204,K$6,0)</f>
        <v>3563.38</v>
      </c>
      <c r="L41" s="176" t="n">
        <f aca="false">+H41/F41</f>
        <v>0.61275733751539</v>
      </c>
      <c r="M41" s="176" t="n">
        <f aca="false">+K41/F41</f>
        <v>0.61275733751539</v>
      </c>
      <c r="O41" s="221"/>
      <c r="P41" s="139"/>
    </row>
    <row r="42" customFormat="false" ht="14.4" hidden="false" customHeight="false" outlineLevel="0" collapsed="false">
      <c r="A42" s="218" t="s">
        <v>364</v>
      </c>
      <c r="B42" s="112"/>
      <c r="C42" s="112"/>
      <c r="D42" s="219" t="n">
        <v>1</v>
      </c>
      <c r="E42" s="220" t="n">
        <v>2</v>
      </c>
      <c r="F42" s="139" t="n">
        <f aca="false">HLOOKUP($A42,'Income Statement'!$F$4:$EY$204,F$6,0)</f>
        <v>7399.64</v>
      </c>
      <c r="G42" s="139" t="n">
        <f aca="false">+F42-H42</f>
        <v>-435.770000000001</v>
      </c>
      <c r="H42" s="139" t="n">
        <f aca="false">+K42+J42+I42</f>
        <v>7835.41</v>
      </c>
      <c r="I42" s="139" t="n">
        <f aca="false">HLOOKUP($A42,'Income Statement'!$F$4:$EY$204,I$6,0)</f>
        <v>412.14</v>
      </c>
      <c r="J42" s="139" t="n">
        <f aca="false">HLOOKUP($A42,'Income Statement'!$F$4:$EY$204,J$6,0)</f>
        <v>0</v>
      </c>
      <c r="K42" s="139" t="n">
        <f aca="false">HLOOKUP($A42,'Income Statement'!$F$4:$EY$204,K$6,0)</f>
        <v>7423.27</v>
      </c>
      <c r="L42" s="176" t="n">
        <f aca="false">+H42/F42</f>
        <v>1.05889070279095</v>
      </c>
      <c r="M42" s="176" t="n">
        <f aca="false">+K42/F42</f>
        <v>1.00319339859777</v>
      </c>
      <c r="O42" s="221"/>
      <c r="P42" s="139"/>
    </row>
    <row r="43" customFormat="false" ht="14.4" hidden="false" customHeight="false" outlineLevel="0" collapsed="false">
      <c r="A43" s="218" t="s">
        <v>241</v>
      </c>
      <c r="B43" s="112"/>
      <c r="C43" s="112"/>
      <c r="D43" s="219" t="n">
        <v>1</v>
      </c>
      <c r="E43" s="220" t="n">
        <v>2</v>
      </c>
      <c r="F43" s="139" t="n">
        <f aca="false">HLOOKUP($A43,'Income Statement'!$F$4:$EY$204,F$6,0)</f>
        <v>6254.3</v>
      </c>
      <c r="G43" s="139" t="n">
        <f aca="false">+F43-H43</f>
        <v>2490.99</v>
      </c>
      <c r="H43" s="139" t="n">
        <f aca="false">+K43+J43+I43</f>
        <v>3763.31</v>
      </c>
      <c r="I43" s="139" t="n">
        <f aca="false">HLOOKUP($A43,'Income Statement'!$F$4:$EY$204,I$6,0)</f>
        <v>0</v>
      </c>
      <c r="J43" s="139" t="n">
        <f aca="false">HLOOKUP($A43,'Income Statement'!$F$4:$EY$204,J$6,0)</f>
        <v>0</v>
      </c>
      <c r="K43" s="139" t="n">
        <f aca="false">HLOOKUP($A43,'Income Statement'!$F$4:$EY$204,K$6,0)</f>
        <v>3763.31</v>
      </c>
      <c r="L43" s="176" t="n">
        <f aca="false">+H43/F43</f>
        <v>0.601715619653678</v>
      </c>
      <c r="M43" s="176" t="n">
        <f aca="false">+K43/F43</f>
        <v>0.601715619653678</v>
      </c>
      <c r="O43" s="221"/>
      <c r="P43" s="139"/>
    </row>
    <row r="44" customFormat="false" ht="14.4" hidden="false" customHeight="false" outlineLevel="0" collapsed="false">
      <c r="A44" s="218" t="s">
        <v>356</v>
      </c>
      <c r="B44" s="112"/>
      <c r="C44" s="112"/>
      <c r="D44" s="219" t="n">
        <v>1</v>
      </c>
      <c r="E44" s="220" t="n">
        <v>2</v>
      </c>
      <c r="F44" s="139" t="n">
        <f aca="false">HLOOKUP($A44,'Income Statement'!$F$4:$EY$204,F$6,0)</f>
        <v>7756.09</v>
      </c>
      <c r="G44" s="139" t="n">
        <f aca="false">+F44-H44</f>
        <v>3838.8</v>
      </c>
      <c r="H44" s="139" t="n">
        <f aca="false">+K44+J44+I44</f>
        <v>3917.29</v>
      </c>
      <c r="I44" s="139" t="n">
        <f aca="false">HLOOKUP($A44,'Income Statement'!$F$4:$EY$204,I$6,0)</f>
        <v>412.65</v>
      </c>
      <c r="J44" s="139" t="n">
        <f aca="false">HLOOKUP($A44,'Income Statement'!$F$4:$EY$204,J$6,0)</f>
        <v>0</v>
      </c>
      <c r="K44" s="139" t="n">
        <f aca="false">HLOOKUP($A44,'Income Statement'!$F$4:$EY$204,K$6,0)</f>
        <v>3504.64</v>
      </c>
      <c r="L44" s="176" t="n">
        <f aca="false">+H44/F44</f>
        <v>0.505059894869709</v>
      </c>
      <c r="M44" s="176" t="n">
        <f aca="false">+K44/F44</f>
        <v>0.451856541118012</v>
      </c>
      <c r="O44" s="221"/>
      <c r="P44" s="139"/>
    </row>
    <row r="45" customFormat="false" ht="14.4" hidden="false" customHeight="false" outlineLevel="0" collapsed="false">
      <c r="A45" s="222" t="s">
        <v>714</v>
      </c>
      <c r="B45" s="112"/>
      <c r="C45" s="112"/>
      <c r="D45" s="219"/>
      <c r="E45" s="220"/>
      <c r="F45" s="223" t="n">
        <f aca="false">SUM(F28:F44)</f>
        <v>2498672.22</v>
      </c>
      <c r="G45" s="223" t="n">
        <f aca="false">SUM(G28:G44)</f>
        <v>-16697.4200000001</v>
      </c>
      <c r="H45" s="223" t="n">
        <f aca="false">SUM(H28:H44)</f>
        <v>2515369.64</v>
      </c>
      <c r="I45" s="223" t="n">
        <f aca="false">SUM(I28:I44)</f>
        <v>74361.91</v>
      </c>
      <c r="J45" s="223" t="n">
        <f aca="false">SUM(J28:J44)</f>
        <v>0</v>
      </c>
      <c r="K45" s="223" t="n">
        <f aca="false">SUM(K28:K44)</f>
        <v>2441007.73</v>
      </c>
      <c r="L45" s="224" t="n">
        <f aca="false">+H45/F45</f>
        <v>1.00668251716506</v>
      </c>
      <c r="M45" s="224" t="n">
        <f aca="false">+K45/F45</f>
        <v>0.976921946969098</v>
      </c>
      <c r="O45" s="221"/>
      <c r="P45" s="139"/>
    </row>
    <row r="46" customFormat="false" ht="14.4" hidden="false" customHeight="false" outlineLevel="0" collapsed="false">
      <c r="A46" s="218"/>
      <c r="B46" s="112"/>
      <c r="C46" s="112"/>
      <c r="D46" s="219"/>
      <c r="E46" s="220"/>
      <c r="F46" s="139"/>
      <c r="G46" s="139"/>
      <c r="H46" s="139"/>
      <c r="I46" s="139"/>
      <c r="J46" s="139"/>
      <c r="K46" s="139"/>
      <c r="L46" s="176"/>
      <c r="M46" s="176"/>
      <c r="O46" s="221"/>
      <c r="P46" s="139"/>
    </row>
    <row r="47" customFormat="false" ht="14.4" hidden="false" customHeight="false" outlineLevel="0" collapsed="false">
      <c r="A47" s="214" t="s">
        <v>715</v>
      </c>
      <c r="B47" s="214"/>
      <c r="C47" s="214"/>
      <c r="D47" s="219"/>
      <c r="E47" s="220"/>
      <c r="F47" s="139"/>
      <c r="G47" s="139"/>
      <c r="H47" s="139"/>
      <c r="I47" s="139"/>
      <c r="J47" s="139"/>
      <c r="K47" s="139"/>
      <c r="L47" s="176"/>
      <c r="M47" s="176"/>
      <c r="O47" s="221"/>
      <c r="P47" s="139"/>
    </row>
    <row r="48" customFormat="false" ht="14.4" hidden="false" customHeight="false" outlineLevel="0" collapsed="false">
      <c r="A48" s="218" t="s">
        <v>257</v>
      </c>
      <c r="B48" s="112"/>
      <c r="C48" s="112"/>
      <c r="D48" s="219" t="n">
        <v>3</v>
      </c>
      <c r="E48" s="220" t="n">
        <v>3</v>
      </c>
      <c r="F48" s="137" t="n">
        <f aca="false">HLOOKUP($A48,'Income Statement'!$F$4:$EY$204,F$6,0)</f>
        <v>1056122.8</v>
      </c>
      <c r="G48" s="137" t="n">
        <f aca="false">+F48-H48</f>
        <v>-60153.7399999998</v>
      </c>
      <c r="H48" s="137" t="n">
        <f aca="false">+K48+J48+I48</f>
        <v>1116276.54</v>
      </c>
      <c r="I48" s="137" t="n">
        <f aca="false">HLOOKUP($A48,'Income Statement'!$F$4:$EY$204,I$6,0)</f>
        <v>46516.66</v>
      </c>
      <c r="J48" s="137" t="n">
        <f aca="false">HLOOKUP($A48,'Income Statement'!$F$4:$EY$204,J$6,0)</f>
        <v>0</v>
      </c>
      <c r="K48" s="137" t="n">
        <f aca="false">HLOOKUP($A48,'Income Statement'!$F$4:$EY$204,K$6,0)</f>
        <v>1069759.88</v>
      </c>
      <c r="L48" s="176" t="n">
        <f aca="false">+H48/F48</f>
        <v>1.05695714551376</v>
      </c>
      <c r="M48" s="176" t="n">
        <f aca="false">+K48/F48</f>
        <v>1.01291239995955</v>
      </c>
      <c r="O48" s="221"/>
      <c r="P48" s="139"/>
    </row>
    <row r="49" customFormat="false" ht="14.4" hidden="false" customHeight="false" outlineLevel="0" collapsed="false">
      <c r="A49" s="218" t="s">
        <v>295</v>
      </c>
      <c r="B49" s="112"/>
      <c r="C49" s="112"/>
      <c r="D49" s="219" t="n">
        <v>3</v>
      </c>
      <c r="E49" s="220" t="n">
        <v>3</v>
      </c>
      <c r="F49" s="139" t="n">
        <f aca="false">HLOOKUP($A49,'Income Statement'!$F$4:$EY$204,F$6,0)</f>
        <v>748123.2</v>
      </c>
      <c r="G49" s="139" t="n">
        <f aca="false">+F49-H49</f>
        <v>-118542.5</v>
      </c>
      <c r="H49" s="139" t="n">
        <f aca="false">+K49+J49+I49</f>
        <v>866665.7</v>
      </c>
      <c r="I49" s="139" t="n">
        <f aca="false">HLOOKUP($A49,'Income Statement'!$F$4:$EY$204,I$6,0)</f>
        <v>19834.91</v>
      </c>
      <c r="J49" s="139" t="n">
        <f aca="false">HLOOKUP($A49,'Income Statement'!$F$4:$EY$204,J$6,0)</f>
        <v>0</v>
      </c>
      <c r="K49" s="139" t="n">
        <f aca="false">HLOOKUP($A49,'Income Statement'!$F$4:$EY$204,K$6,0)</f>
        <v>846830.79</v>
      </c>
      <c r="L49" s="176" t="n">
        <f aca="false">+H49/F49</f>
        <v>1.15845317990406</v>
      </c>
      <c r="M49" s="176" t="n">
        <f aca="false">+K49/F49</f>
        <v>1.13194028737513</v>
      </c>
      <c r="O49" s="221"/>
      <c r="P49" s="139"/>
    </row>
    <row r="50" customFormat="false" ht="14.4" hidden="false" customHeight="false" outlineLevel="0" collapsed="false">
      <c r="A50" s="218" t="s">
        <v>340</v>
      </c>
      <c r="B50" s="112"/>
      <c r="C50" s="112"/>
      <c r="D50" s="219" t="n">
        <v>3</v>
      </c>
      <c r="E50" s="220" t="n">
        <v>3</v>
      </c>
      <c r="F50" s="139" t="n">
        <f aca="false">HLOOKUP($A50,'Income Statement'!$F$4:$EY$204,F$6,0)</f>
        <v>735160.15</v>
      </c>
      <c r="G50" s="139" t="n">
        <f aca="false">+F50-H50</f>
        <v>150938.2</v>
      </c>
      <c r="H50" s="139" t="n">
        <f aca="false">+K50+J50+I50</f>
        <v>584221.95</v>
      </c>
      <c r="I50" s="139" t="n">
        <f aca="false">HLOOKUP($A50,'Income Statement'!$F$4:$EY$204,I$6,0)</f>
        <v>6580.83</v>
      </c>
      <c r="J50" s="139" t="n">
        <f aca="false">HLOOKUP($A50,'Income Statement'!$F$4:$EY$204,J$6,0)</f>
        <v>0</v>
      </c>
      <c r="K50" s="139" t="n">
        <f aca="false">HLOOKUP($A50,'Income Statement'!$F$4:$EY$204,K$6,0)</f>
        <v>577641.12</v>
      </c>
      <c r="L50" s="176" t="n">
        <f aca="false">+H50/F50</f>
        <v>0.794686640727194</v>
      </c>
      <c r="M50" s="176" t="n">
        <f aca="false">+K50/F50</f>
        <v>0.785735080988816</v>
      </c>
      <c r="O50" s="221"/>
      <c r="P50" s="139"/>
    </row>
    <row r="51" customFormat="false" ht="14.4" hidden="false" customHeight="false" outlineLevel="0" collapsed="false">
      <c r="A51" s="218" t="s">
        <v>254</v>
      </c>
      <c r="B51" s="112"/>
      <c r="C51" s="112"/>
      <c r="D51" s="219" t="n">
        <v>3</v>
      </c>
      <c r="E51" s="220" t="n">
        <v>3</v>
      </c>
      <c r="F51" s="139" t="n">
        <f aca="false">HLOOKUP($A51,'Income Statement'!$F$4:$EY$204,F$6,0)</f>
        <v>412905.66</v>
      </c>
      <c r="G51" s="139" t="n">
        <f aca="false">+F51-H51</f>
        <v>-21878.91</v>
      </c>
      <c r="H51" s="139" t="n">
        <f aca="false">+K51+J51+I51</f>
        <v>434784.57</v>
      </c>
      <c r="I51" s="139" t="n">
        <f aca="false">HLOOKUP($A51,'Income Statement'!$F$4:$EY$204,I$6,0)</f>
        <v>18822.36</v>
      </c>
      <c r="J51" s="139" t="n">
        <f aca="false">HLOOKUP($A51,'Income Statement'!$F$4:$EY$204,J$6,0)</f>
        <v>0</v>
      </c>
      <c r="K51" s="139" t="n">
        <f aca="false">HLOOKUP($A51,'Income Statement'!$F$4:$EY$204,K$6,0)</f>
        <v>415962.21</v>
      </c>
      <c r="L51" s="176" t="n">
        <f aca="false">+H51/F51</f>
        <v>1.05298767277736</v>
      </c>
      <c r="M51" s="176" t="n">
        <f aca="false">+K51/F51</f>
        <v>1.00740253839097</v>
      </c>
      <c r="O51" s="221"/>
      <c r="P51" s="139"/>
    </row>
    <row r="52" customFormat="false" ht="14.4" hidden="false" customHeight="false" outlineLevel="0" collapsed="false">
      <c r="A52" s="218" t="s">
        <v>308</v>
      </c>
      <c r="B52" s="112"/>
      <c r="C52" s="112"/>
      <c r="D52" s="219" t="n">
        <v>3</v>
      </c>
      <c r="E52" s="220" t="n">
        <v>3</v>
      </c>
      <c r="F52" s="139" t="n">
        <f aca="false">HLOOKUP($A52,'Income Statement'!$F$4:$EY$204,F$6,0)</f>
        <v>296819.24</v>
      </c>
      <c r="G52" s="139" t="n">
        <f aca="false">+F52-H52</f>
        <v>-43306.11</v>
      </c>
      <c r="H52" s="139" t="n">
        <f aca="false">+K52+J52+I52</f>
        <v>340125.35</v>
      </c>
      <c r="I52" s="139" t="n">
        <f aca="false">HLOOKUP($A52,'Income Statement'!$F$4:$EY$204,I$6,0)</f>
        <v>1144.75</v>
      </c>
      <c r="J52" s="139" t="n">
        <f aca="false">HLOOKUP($A52,'Income Statement'!$F$4:$EY$204,J$6,0)</f>
        <v>0</v>
      </c>
      <c r="K52" s="139" t="n">
        <f aca="false">HLOOKUP($A52,'Income Statement'!$F$4:$EY$204,K$6,0)</f>
        <v>338980.6</v>
      </c>
      <c r="L52" s="176" t="n">
        <f aca="false">+H52/F52</f>
        <v>1.14590061614604</v>
      </c>
      <c r="M52" s="176" t="n">
        <f aca="false">+K52/F52</f>
        <v>1.14204389176389</v>
      </c>
      <c r="O52" s="221"/>
      <c r="P52" s="139"/>
    </row>
    <row r="53" customFormat="false" ht="14.4" hidden="false" customHeight="false" outlineLevel="0" collapsed="false">
      <c r="A53" s="218" t="s">
        <v>316</v>
      </c>
      <c r="B53" s="112"/>
      <c r="C53" s="112"/>
      <c r="D53" s="219" t="n">
        <v>3</v>
      </c>
      <c r="E53" s="220" t="n">
        <v>3</v>
      </c>
      <c r="F53" s="139" t="n">
        <f aca="false">HLOOKUP($A53,'Income Statement'!$F$4:$EY$204,F$6,0)</f>
        <v>233905.42</v>
      </c>
      <c r="G53" s="139" t="n">
        <f aca="false">+F53-H53</f>
        <v>24622.99</v>
      </c>
      <c r="H53" s="139" t="n">
        <f aca="false">+K53+J53+I53</f>
        <v>209282.43</v>
      </c>
      <c r="I53" s="139" t="n">
        <f aca="false">HLOOKUP($A53,'Income Statement'!$F$4:$EY$204,I$6,0)</f>
        <v>13660.97</v>
      </c>
      <c r="J53" s="139" t="n">
        <f aca="false">HLOOKUP($A53,'Income Statement'!$F$4:$EY$204,J$6,0)</f>
        <v>0</v>
      </c>
      <c r="K53" s="139" t="n">
        <f aca="false">HLOOKUP($A53,'Income Statement'!$F$4:$EY$204,K$6,0)</f>
        <v>195621.46</v>
      </c>
      <c r="L53" s="176" t="n">
        <f aca="false">+H53/F53</f>
        <v>0.894730998537785</v>
      </c>
      <c r="M53" s="176" t="n">
        <f aca="false">+K53/F53</f>
        <v>0.836327178737457</v>
      </c>
      <c r="O53" s="221"/>
      <c r="P53" s="139"/>
    </row>
    <row r="54" customFormat="false" ht="14.4" hidden="false" customHeight="false" outlineLevel="0" collapsed="false">
      <c r="A54" s="218" t="s">
        <v>303</v>
      </c>
      <c r="B54" s="112"/>
      <c r="C54" s="112"/>
      <c r="D54" s="219" t="n">
        <v>1</v>
      </c>
      <c r="E54" s="220" t="n">
        <v>3</v>
      </c>
      <c r="F54" s="139" t="n">
        <f aca="false">HLOOKUP($A54,'Income Statement'!$F$4:$EY$204,F$6,0)</f>
        <v>36885.91</v>
      </c>
      <c r="G54" s="139" t="n">
        <f aca="false">+F54-H54</f>
        <v>29840.71</v>
      </c>
      <c r="H54" s="139" t="n">
        <f aca="false">+K54+J54+I54</f>
        <v>7045.2</v>
      </c>
      <c r="I54" s="139" t="n">
        <f aca="false">HLOOKUP($A54,'Income Statement'!$F$4:$EY$204,I$6,0)</f>
        <v>0</v>
      </c>
      <c r="J54" s="139" t="n">
        <f aca="false">HLOOKUP($A54,'Income Statement'!$F$4:$EY$204,J$6,0)</f>
        <v>0</v>
      </c>
      <c r="K54" s="139" t="n">
        <f aca="false">HLOOKUP($A54,'Income Statement'!$F$4:$EY$204,K$6,0)</f>
        <v>7045.2</v>
      </c>
      <c r="L54" s="176" t="n">
        <f aca="false">+H54/F54</f>
        <v>0.190999761155411</v>
      </c>
      <c r="M54" s="176" t="n">
        <f aca="false">+K54/F54</f>
        <v>0.190999761155411</v>
      </c>
      <c r="O54" s="221"/>
      <c r="P54" s="139"/>
    </row>
    <row r="55" customFormat="false" ht="14.4" hidden="false" customHeight="false" outlineLevel="0" collapsed="false">
      <c r="A55" s="218" t="s">
        <v>299</v>
      </c>
      <c r="B55" s="112"/>
      <c r="C55" s="112"/>
      <c r="D55" s="219" t="n">
        <v>1</v>
      </c>
      <c r="E55" s="220" t="n">
        <v>3</v>
      </c>
      <c r="F55" s="139" t="n">
        <f aca="false">HLOOKUP($A55,'Income Statement'!$F$4:$EY$204,F$6,0)</f>
        <v>16345.61</v>
      </c>
      <c r="G55" s="139" t="n">
        <f aca="false">+F55-H55</f>
        <v>6104.51</v>
      </c>
      <c r="H55" s="139" t="n">
        <f aca="false">+K55+J55+I55</f>
        <v>10241.1</v>
      </c>
      <c r="I55" s="139" t="n">
        <f aca="false">HLOOKUP($A55,'Income Statement'!$F$4:$EY$204,I$6,0)</f>
        <v>739.42</v>
      </c>
      <c r="J55" s="139" t="n">
        <f aca="false">HLOOKUP($A55,'Income Statement'!$F$4:$EY$204,J$6,0)</f>
        <v>0</v>
      </c>
      <c r="K55" s="139" t="n">
        <f aca="false">HLOOKUP($A55,'Income Statement'!$F$4:$EY$204,K$6,0)</f>
        <v>9501.68</v>
      </c>
      <c r="L55" s="176" t="n">
        <f aca="false">+H55/F55</f>
        <v>0.626535198135769</v>
      </c>
      <c r="M55" s="176" t="n">
        <f aca="false">+K55/F55</f>
        <v>0.58129858720476</v>
      </c>
      <c r="O55" s="221"/>
      <c r="P55" s="139"/>
    </row>
    <row r="56" customFormat="false" ht="14.4" hidden="false" customHeight="false" outlineLevel="0" collapsed="false">
      <c r="A56" s="218" t="s">
        <v>335</v>
      </c>
      <c r="B56" s="112"/>
      <c r="C56" s="112"/>
      <c r="D56" s="219" t="n">
        <v>1</v>
      </c>
      <c r="E56" s="220" t="n">
        <v>3</v>
      </c>
      <c r="F56" s="139" t="n">
        <f aca="false">HLOOKUP($A56,'Income Statement'!$F$4:$EY$204,F$6,0)</f>
        <v>18629.53</v>
      </c>
      <c r="G56" s="139" t="n">
        <f aca="false">+F56-H56</f>
        <v>7429.91</v>
      </c>
      <c r="H56" s="139" t="n">
        <f aca="false">+K56+J56+I56</f>
        <v>11199.62</v>
      </c>
      <c r="I56" s="139" t="n">
        <f aca="false">HLOOKUP($A56,'Income Statement'!$F$4:$EY$204,I$6,0)</f>
        <v>101.43</v>
      </c>
      <c r="J56" s="139" t="n">
        <f aca="false">HLOOKUP($A56,'Income Statement'!$F$4:$EY$204,J$6,0)</f>
        <v>0</v>
      </c>
      <c r="K56" s="139" t="n">
        <f aca="false">HLOOKUP($A56,'Income Statement'!$F$4:$EY$204,K$6,0)</f>
        <v>11098.19</v>
      </c>
      <c r="L56" s="176" t="n">
        <f aca="false">+H56/F56</f>
        <v>0.601175660362876</v>
      </c>
      <c r="M56" s="176" t="n">
        <f aca="false">+K56/F56</f>
        <v>0.595731078561832</v>
      </c>
      <c r="O56" s="221"/>
      <c r="P56" s="139"/>
    </row>
    <row r="57" customFormat="false" ht="14.4" hidden="false" customHeight="false" outlineLevel="0" collapsed="false">
      <c r="A57" s="218" t="s">
        <v>263</v>
      </c>
      <c r="B57" s="112"/>
      <c r="C57" s="112"/>
      <c r="D57" s="219" t="n">
        <v>1</v>
      </c>
      <c r="E57" s="220" t="n">
        <v>3</v>
      </c>
      <c r="F57" s="139" t="n">
        <f aca="false">HLOOKUP($A57,'Income Statement'!$F$4:$EY$204,F$6,0)</f>
        <v>13530</v>
      </c>
      <c r="G57" s="139" t="n">
        <f aca="false">+F57-H57</f>
        <v>-6206.26</v>
      </c>
      <c r="H57" s="139" t="n">
        <f aca="false">+K57+J57+I57</f>
        <v>19736.26</v>
      </c>
      <c r="I57" s="139" t="n">
        <f aca="false">HLOOKUP($A57,'Income Statement'!$F$4:$EY$204,I$6,0)</f>
        <v>4350</v>
      </c>
      <c r="J57" s="139" t="n">
        <f aca="false">HLOOKUP($A57,'Income Statement'!$F$4:$EY$204,J$6,0)</f>
        <v>0</v>
      </c>
      <c r="K57" s="139" t="n">
        <f aca="false">HLOOKUP($A57,'Income Statement'!$F$4:$EY$204,K$6,0)</f>
        <v>15386.26</v>
      </c>
      <c r="L57" s="176" t="n">
        <f aca="false">+H57/F57</f>
        <v>1.45870362158167</v>
      </c>
      <c r="M57" s="176" t="n">
        <f aca="false">+K57/F57</f>
        <v>1.13719586104952</v>
      </c>
      <c r="O57" s="221"/>
      <c r="P57" s="139"/>
    </row>
    <row r="58" customFormat="false" ht="14.4" hidden="false" customHeight="false" outlineLevel="0" collapsed="false">
      <c r="A58" s="218" t="s">
        <v>277</v>
      </c>
      <c r="B58" s="112"/>
      <c r="C58" s="112"/>
      <c r="D58" s="219" t="n">
        <v>1</v>
      </c>
      <c r="E58" s="220" t="n">
        <v>3</v>
      </c>
      <c r="F58" s="139" t="n">
        <f aca="false">HLOOKUP($A58,'Income Statement'!$F$4:$EY$204,F$6,0)</f>
        <v>14348.98</v>
      </c>
      <c r="G58" s="139" t="n">
        <f aca="false">+F58-H58</f>
        <v>6222.38</v>
      </c>
      <c r="H58" s="139" t="n">
        <f aca="false">+K58+J58+I58</f>
        <v>8126.6</v>
      </c>
      <c r="I58" s="139" t="n">
        <f aca="false">HLOOKUP($A58,'Income Statement'!$F$4:$EY$204,I$6,0)</f>
        <v>54.57</v>
      </c>
      <c r="J58" s="139" t="n">
        <f aca="false">HLOOKUP($A58,'Income Statement'!$F$4:$EY$204,J$6,0)</f>
        <v>0</v>
      </c>
      <c r="K58" s="139" t="n">
        <f aca="false">HLOOKUP($A58,'Income Statement'!$F$4:$EY$204,K$6,0)</f>
        <v>8072.03</v>
      </c>
      <c r="L58" s="176" t="n">
        <f aca="false">+H58/F58</f>
        <v>0.566353845360437</v>
      </c>
      <c r="M58" s="176" t="n">
        <f aca="false">+K58/F58</f>
        <v>0.562550787582114</v>
      </c>
      <c r="O58" s="221"/>
      <c r="P58" s="139"/>
    </row>
    <row r="59" customFormat="false" ht="14.4" hidden="false" customHeight="false" outlineLevel="0" collapsed="false">
      <c r="A59" s="218" t="s">
        <v>281</v>
      </c>
      <c r="B59" s="112"/>
      <c r="C59" s="112"/>
      <c r="D59" s="219" t="n">
        <v>1</v>
      </c>
      <c r="E59" s="220" t="n">
        <v>3</v>
      </c>
      <c r="F59" s="139" t="n">
        <f aca="false">HLOOKUP($A59,'Income Statement'!$F$4:$EY$204,F$6,0)</f>
        <v>6037.97</v>
      </c>
      <c r="G59" s="139" t="n">
        <f aca="false">+F59-H59</f>
        <v>2794.97</v>
      </c>
      <c r="H59" s="139" t="n">
        <f aca="false">+K59+J59+I59</f>
        <v>3243</v>
      </c>
      <c r="I59" s="139" t="n">
        <f aca="false">HLOOKUP($A59,'Income Statement'!$F$4:$EY$204,I$6,0)</f>
        <v>0</v>
      </c>
      <c r="J59" s="139" t="n">
        <f aca="false">HLOOKUP($A59,'Income Statement'!$F$4:$EY$204,J$6,0)</f>
        <v>0</v>
      </c>
      <c r="K59" s="139" t="n">
        <f aca="false">HLOOKUP($A59,'Income Statement'!$F$4:$EY$204,K$6,0)</f>
        <v>3243</v>
      </c>
      <c r="L59" s="176" t="n">
        <f aca="false">+H59/F59</f>
        <v>0.537101045550077</v>
      </c>
      <c r="M59" s="176" t="n">
        <f aca="false">+K59/F59</f>
        <v>0.537101045550077</v>
      </c>
      <c r="O59" s="221"/>
      <c r="P59" s="139"/>
    </row>
    <row r="60" customFormat="false" ht="14.4" hidden="false" customHeight="false" outlineLevel="0" collapsed="false">
      <c r="A60" s="218" t="s">
        <v>286</v>
      </c>
      <c r="B60" s="112"/>
      <c r="C60" s="112"/>
      <c r="D60" s="219" t="n">
        <v>1</v>
      </c>
      <c r="E60" s="220" t="n">
        <v>3</v>
      </c>
      <c r="F60" s="139" t="n">
        <f aca="false">HLOOKUP($A60,'Income Statement'!$F$4:$EY$204,F$6,0)</f>
        <v>3489.49</v>
      </c>
      <c r="G60" s="139" t="n">
        <f aca="false">+F60-H60</f>
        <v>-396.08</v>
      </c>
      <c r="H60" s="139" t="n">
        <f aca="false">+K60+J60+I60</f>
        <v>3885.57</v>
      </c>
      <c r="I60" s="139" t="n">
        <f aca="false">HLOOKUP($A60,'Income Statement'!$F$4:$EY$204,I$6,0)</f>
        <v>0</v>
      </c>
      <c r="J60" s="139" t="n">
        <f aca="false">HLOOKUP($A60,'Income Statement'!$F$4:$EY$204,J$6,0)</f>
        <v>0</v>
      </c>
      <c r="K60" s="139" t="n">
        <f aca="false">HLOOKUP($A60,'Income Statement'!$F$4:$EY$204,K$6,0)</f>
        <v>3885.57</v>
      </c>
      <c r="L60" s="176" t="n">
        <f aca="false">+H60/F60</f>
        <v>1.11350655826496</v>
      </c>
      <c r="M60" s="176" t="n">
        <f aca="false">+K60/F60</f>
        <v>1.11350655826496</v>
      </c>
      <c r="O60" s="221"/>
      <c r="P60" s="139"/>
    </row>
    <row r="61" customFormat="false" ht="14.4" hidden="false" customHeight="false" outlineLevel="0" collapsed="false">
      <c r="A61" s="222" t="s">
        <v>716</v>
      </c>
      <c r="B61" s="112"/>
      <c r="C61" s="112"/>
      <c r="D61" s="219"/>
      <c r="E61" s="220"/>
      <c r="F61" s="223" t="n">
        <f aca="false">SUM(F48:F60)</f>
        <v>3592303.96</v>
      </c>
      <c r="G61" s="223" t="n">
        <f aca="false">SUM(G48:G60)</f>
        <v>-22529.9299999998</v>
      </c>
      <c r="H61" s="223" t="n">
        <f aca="false">SUM(H48:H60)</f>
        <v>3614833.89</v>
      </c>
      <c r="I61" s="223" t="n">
        <f aca="false">SUM(I48:I60)</f>
        <v>111805.9</v>
      </c>
      <c r="J61" s="223" t="n">
        <f aca="false">SUM(J48:J60)</f>
        <v>0</v>
      </c>
      <c r="K61" s="223" t="n">
        <f aca="false">SUM(K48:K60)</f>
        <v>3503027.99</v>
      </c>
      <c r="L61" s="224" t="n">
        <f aca="false">+H61/F61</f>
        <v>1.00627172150544</v>
      </c>
      <c r="M61" s="224" t="n">
        <f aca="false">+K61/F61</f>
        <v>0.975147991095943</v>
      </c>
      <c r="O61" s="221"/>
      <c r="P61" s="139"/>
    </row>
    <row r="62" customFormat="false" ht="14.4" hidden="false" customHeight="false" outlineLevel="0" collapsed="false">
      <c r="A62" s="218"/>
      <c r="B62" s="112"/>
      <c r="C62" s="112"/>
      <c r="D62" s="219"/>
      <c r="E62" s="220"/>
      <c r="F62" s="139"/>
      <c r="G62" s="139"/>
      <c r="H62" s="139"/>
      <c r="I62" s="139"/>
      <c r="J62" s="139"/>
      <c r="K62" s="139"/>
      <c r="L62" s="176"/>
      <c r="M62" s="176"/>
      <c r="O62" s="221"/>
      <c r="P62" s="139"/>
    </row>
    <row r="63" customFormat="false" ht="14.4" hidden="false" customHeight="false" outlineLevel="0" collapsed="false">
      <c r="A63" s="214" t="s">
        <v>717</v>
      </c>
      <c r="B63" s="214"/>
      <c r="C63" s="214"/>
      <c r="D63" s="219"/>
      <c r="E63" s="220"/>
      <c r="F63" s="139"/>
      <c r="G63" s="139"/>
      <c r="H63" s="139"/>
      <c r="I63" s="139"/>
      <c r="J63" s="139"/>
      <c r="K63" s="139"/>
      <c r="L63" s="176"/>
      <c r="M63" s="176"/>
      <c r="O63" s="221"/>
      <c r="P63" s="139"/>
    </row>
    <row r="64" customFormat="false" ht="14.4" hidden="false" customHeight="false" outlineLevel="0" collapsed="false">
      <c r="A64" s="218" t="s">
        <v>325</v>
      </c>
      <c r="B64" s="112"/>
      <c r="C64" s="112"/>
      <c r="D64" s="219" t="n">
        <v>3</v>
      </c>
      <c r="E64" s="220" t="n">
        <v>4</v>
      </c>
      <c r="F64" s="137" t="n">
        <f aca="false">HLOOKUP($A64,'Income Statement'!$F$4:$EY$204,F$6,0)</f>
        <v>1450370.61</v>
      </c>
      <c r="G64" s="137" t="n">
        <f aca="false">+F64-H64</f>
        <v>397312.72</v>
      </c>
      <c r="H64" s="137" t="n">
        <f aca="false">+K64+J64+I64</f>
        <v>1053057.89</v>
      </c>
      <c r="I64" s="137" t="n">
        <f aca="false">HLOOKUP($A64,'Income Statement'!$F$4:$EY$204,I$6,0)</f>
        <v>138444.17</v>
      </c>
      <c r="J64" s="137" t="n">
        <f aca="false">HLOOKUP($A64,'Income Statement'!$F$4:$EY$204,J$6,0)</f>
        <v>41969.8</v>
      </c>
      <c r="K64" s="137" t="n">
        <f aca="false">HLOOKUP($A64,'Income Statement'!$F$4:$EY$204,K$6,0)</f>
        <v>872643.92</v>
      </c>
      <c r="L64" s="176" t="n">
        <f aca="false">+H64/F64</f>
        <v>0.726061244442895</v>
      </c>
      <c r="M64" s="176" t="n">
        <f aca="false">+K64/F64</f>
        <v>0.60166961050045</v>
      </c>
      <c r="O64" s="221"/>
      <c r="P64" s="139"/>
    </row>
    <row r="65" customFormat="false" ht="14.4" hidden="false" customHeight="false" outlineLevel="0" collapsed="false">
      <c r="A65" s="218" t="s">
        <v>305</v>
      </c>
      <c r="B65" s="112"/>
      <c r="C65" s="112"/>
      <c r="D65" s="219" t="n">
        <v>3</v>
      </c>
      <c r="E65" s="220" t="n">
        <v>4</v>
      </c>
      <c r="F65" s="139" t="n">
        <f aca="false">HLOOKUP($A65,'Income Statement'!$F$4:$EY$204,F$6,0)</f>
        <v>731754.64</v>
      </c>
      <c r="G65" s="139" t="n">
        <f aca="false">+F65-H65</f>
        <v>37699.3100000001</v>
      </c>
      <c r="H65" s="139" t="n">
        <f aca="false">+K65+J65+I65</f>
        <v>694055.33</v>
      </c>
      <c r="I65" s="139" t="n">
        <f aca="false">HLOOKUP($A65,'Income Statement'!$F$4:$EY$204,I$6,0)</f>
        <v>3383.47</v>
      </c>
      <c r="J65" s="139" t="n">
        <f aca="false">HLOOKUP($A65,'Income Statement'!$F$4:$EY$204,J$6,0)</f>
        <v>0</v>
      </c>
      <c r="K65" s="139" t="n">
        <f aca="false">HLOOKUP($A65,'Income Statement'!$F$4:$EY$204,K$6,0)</f>
        <v>690671.86</v>
      </c>
      <c r="L65" s="176" t="n">
        <f aca="false">+H65/F65</f>
        <v>0.948480941644593</v>
      </c>
      <c r="M65" s="176" t="n">
        <f aca="false">+K65/F65</f>
        <v>0.943857165019138</v>
      </c>
      <c r="O65" s="221"/>
      <c r="P65" s="139"/>
    </row>
    <row r="66" customFormat="false" ht="14.4" hidden="false" customHeight="false" outlineLevel="0" collapsed="false">
      <c r="A66" s="218" t="s">
        <v>331</v>
      </c>
      <c r="B66" s="112"/>
      <c r="C66" s="112"/>
      <c r="D66" s="219" t="n">
        <v>3</v>
      </c>
      <c r="E66" s="220" t="n">
        <v>4</v>
      </c>
      <c r="F66" s="139" t="n">
        <f aca="false">HLOOKUP($A66,'Income Statement'!$F$4:$EY$204,F$6,0)</f>
        <v>414884.1</v>
      </c>
      <c r="G66" s="139" t="n">
        <f aca="false">+F66-H66</f>
        <v>-23453.11</v>
      </c>
      <c r="H66" s="139" t="n">
        <f aca="false">+K66+J66+I66</f>
        <v>438337.21</v>
      </c>
      <c r="I66" s="139" t="n">
        <f aca="false">HLOOKUP($A66,'Income Statement'!$F$4:$EY$204,I$6,0)</f>
        <v>4783.51</v>
      </c>
      <c r="J66" s="139" t="n">
        <f aca="false">HLOOKUP($A66,'Income Statement'!$F$4:$EY$204,J$6,0)</f>
        <v>0</v>
      </c>
      <c r="K66" s="139" t="n">
        <f aca="false">HLOOKUP($A66,'Income Statement'!$F$4:$EY$204,K$6,0)</f>
        <v>433553.7</v>
      </c>
      <c r="L66" s="176" t="n">
        <f aca="false">+H66/F66</f>
        <v>1.05652930541325</v>
      </c>
      <c r="M66" s="176" t="n">
        <f aca="false">+K66/F66</f>
        <v>1.04499955529749</v>
      </c>
      <c r="O66" s="221"/>
      <c r="P66" s="139"/>
    </row>
    <row r="67" customFormat="false" ht="14.4" hidden="false" customHeight="false" outlineLevel="0" collapsed="false">
      <c r="A67" s="218" t="s">
        <v>327</v>
      </c>
      <c r="B67" s="112"/>
      <c r="C67" s="112"/>
      <c r="D67" s="219" t="n">
        <v>2</v>
      </c>
      <c r="E67" s="220" t="n">
        <v>4</v>
      </c>
      <c r="F67" s="139" t="n">
        <f aca="false">HLOOKUP($A67,'Income Statement'!$F$4:$EY$204,F$6,0)</f>
        <v>112233.04</v>
      </c>
      <c r="G67" s="139" t="n">
        <f aca="false">+F67-H67</f>
        <v>-73647.84</v>
      </c>
      <c r="H67" s="139" t="n">
        <f aca="false">+K67+J67+I67</f>
        <v>185880.88</v>
      </c>
      <c r="I67" s="139" t="n">
        <f aca="false">HLOOKUP($A67,'Income Statement'!$F$4:$EY$204,I$6,0)</f>
        <v>39514.85</v>
      </c>
      <c r="J67" s="139" t="n">
        <f aca="false">HLOOKUP($A67,'Income Statement'!$F$4:$EY$204,J$6,0)</f>
        <v>0</v>
      </c>
      <c r="K67" s="139" t="n">
        <f aca="false">HLOOKUP($A67,'Income Statement'!$F$4:$EY$204,K$6,0)</f>
        <v>146366.03</v>
      </c>
      <c r="L67" s="176" t="n">
        <f aca="false">+H67/F67</f>
        <v>1.65620462566104</v>
      </c>
      <c r="M67" s="176" t="n">
        <f aca="false">+K67/F67</f>
        <v>1.30412603988986</v>
      </c>
      <c r="O67" s="221"/>
      <c r="P67" s="139"/>
    </row>
    <row r="68" customFormat="false" ht="14.4" hidden="false" customHeight="false" outlineLevel="0" collapsed="false">
      <c r="A68" s="218" t="s">
        <v>239</v>
      </c>
      <c r="B68" s="112"/>
      <c r="C68" s="112"/>
      <c r="D68" s="219" t="n">
        <v>2</v>
      </c>
      <c r="E68" s="220" t="n">
        <v>4</v>
      </c>
      <c r="F68" s="139" t="n">
        <f aca="false">HLOOKUP($A68,'Income Statement'!$F$4:$EY$204,F$6,0)</f>
        <v>88922.18</v>
      </c>
      <c r="G68" s="139" t="n">
        <f aca="false">+F68-H68</f>
        <v>6876.92999999999</v>
      </c>
      <c r="H68" s="139" t="n">
        <f aca="false">+K68+J68+I68</f>
        <v>82045.25</v>
      </c>
      <c r="I68" s="139" t="n">
        <f aca="false">HLOOKUP($A68,'Income Statement'!$F$4:$EY$204,I$6,0)</f>
        <v>5038.7</v>
      </c>
      <c r="J68" s="139" t="n">
        <f aca="false">HLOOKUP($A68,'Income Statement'!$F$4:$EY$204,J$6,0)</f>
        <v>0</v>
      </c>
      <c r="K68" s="139" t="n">
        <f aca="false">HLOOKUP($A68,'Income Statement'!$F$4:$EY$204,K$6,0)</f>
        <v>77006.55</v>
      </c>
      <c r="L68" s="176" t="n">
        <f aca="false">+H68/F68</f>
        <v>0.922663501951931</v>
      </c>
      <c r="M68" s="176" t="n">
        <f aca="false">+K68/F68</f>
        <v>0.865999349093781</v>
      </c>
      <c r="O68" s="221"/>
      <c r="P68" s="139"/>
    </row>
    <row r="69" customFormat="false" ht="14.4" hidden="false" customHeight="false" outlineLevel="0" collapsed="false">
      <c r="A69" s="218" t="s">
        <v>306</v>
      </c>
      <c r="B69" s="112"/>
      <c r="C69" s="112"/>
      <c r="D69" s="219" t="n">
        <v>1</v>
      </c>
      <c r="E69" s="220" t="n">
        <v>4</v>
      </c>
      <c r="F69" s="139" t="n">
        <f aca="false">HLOOKUP($A69,'Income Statement'!$F$4:$EY$204,F$6,0)</f>
        <v>72114.06</v>
      </c>
      <c r="G69" s="139" t="n">
        <f aca="false">+F69-H69</f>
        <v>-19310.48</v>
      </c>
      <c r="H69" s="139" t="n">
        <f aca="false">+K69+J69+I69</f>
        <v>91424.54</v>
      </c>
      <c r="I69" s="139" t="n">
        <f aca="false">HLOOKUP($A69,'Income Statement'!$F$4:$EY$204,I$6,0)</f>
        <v>7616.98</v>
      </c>
      <c r="J69" s="139" t="n">
        <f aca="false">HLOOKUP($A69,'Income Statement'!$F$4:$EY$204,J$6,0)</f>
        <v>0</v>
      </c>
      <c r="K69" s="139" t="n">
        <f aca="false">HLOOKUP($A69,'Income Statement'!$F$4:$EY$204,K$6,0)</f>
        <v>83807.56</v>
      </c>
      <c r="L69" s="176" t="n">
        <f aca="false">+H69/F69</f>
        <v>1.26777690785958</v>
      </c>
      <c r="M69" s="176" t="n">
        <f aca="false">+K69/F69</f>
        <v>1.16215284509013</v>
      </c>
      <c r="O69" s="221"/>
      <c r="P69" s="139"/>
    </row>
    <row r="70" customFormat="false" ht="14.4" hidden="false" customHeight="false" outlineLevel="0" collapsed="false">
      <c r="A70" s="218" t="s">
        <v>363</v>
      </c>
      <c r="B70" s="112"/>
      <c r="C70" s="112"/>
      <c r="D70" s="219" t="n">
        <v>1</v>
      </c>
      <c r="E70" s="220" t="n">
        <v>4</v>
      </c>
      <c r="F70" s="139" t="n">
        <f aca="false">HLOOKUP($A70,'Income Statement'!$F$4:$EY$204,F$6,0)</f>
        <v>305279.94</v>
      </c>
      <c r="G70" s="139" t="n">
        <f aca="false">+F70-H70</f>
        <v>206185.27</v>
      </c>
      <c r="H70" s="139" t="n">
        <f aca="false">+K70+J70+I70</f>
        <v>99094.67</v>
      </c>
      <c r="I70" s="139" t="n">
        <f aca="false">HLOOKUP($A70,'Income Statement'!$F$4:$EY$204,I$6,0)</f>
        <v>27378.45</v>
      </c>
      <c r="J70" s="139" t="n">
        <f aca="false">HLOOKUP($A70,'Income Statement'!$F$4:$EY$204,J$6,0)</f>
        <v>10491.3</v>
      </c>
      <c r="K70" s="139" t="n">
        <f aca="false">HLOOKUP($A70,'Income Statement'!$F$4:$EY$204,K$6,0)</f>
        <v>61224.92</v>
      </c>
      <c r="L70" s="176" t="n">
        <f aca="false">+H70/F70</f>
        <v>0.324602625380495</v>
      </c>
      <c r="M70" s="176" t="n">
        <f aca="false">+K70/F70</f>
        <v>0.200553367509179</v>
      </c>
      <c r="O70" s="221"/>
      <c r="P70" s="139"/>
    </row>
    <row r="71" customFormat="false" ht="14.4" hidden="false" customHeight="false" outlineLevel="0" collapsed="false">
      <c r="A71" s="218" t="s">
        <v>341</v>
      </c>
      <c r="B71" s="112"/>
      <c r="C71" s="112"/>
      <c r="D71" s="219" t="n">
        <v>1</v>
      </c>
      <c r="E71" s="220" t="n">
        <v>4</v>
      </c>
      <c r="F71" s="139" t="n">
        <f aca="false">HLOOKUP($A71,'Income Statement'!$F$4:$EY$204,F$6,0)</f>
        <v>31170.68</v>
      </c>
      <c r="G71" s="139" t="n">
        <f aca="false">+F71-H71</f>
        <v>4383.15</v>
      </c>
      <c r="H71" s="139" t="n">
        <f aca="false">+K71+J71+I71</f>
        <v>26787.53</v>
      </c>
      <c r="I71" s="139" t="n">
        <f aca="false">HLOOKUP($A71,'Income Statement'!$F$4:$EY$204,I$6,0)</f>
        <v>309.63</v>
      </c>
      <c r="J71" s="139" t="n">
        <f aca="false">HLOOKUP($A71,'Income Statement'!$F$4:$EY$204,J$6,0)</f>
        <v>0</v>
      </c>
      <c r="K71" s="139" t="n">
        <f aca="false">HLOOKUP($A71,'Income Statement'!$F$4:$EY$204,K$6,0)</f>
        <v>26477.9</v>
      </c>
      <c r="L71" s="176" t="n">
        <f aca="false">+H71/F71</f>
        <v>0.859382278474515</v>
      </c>
      <c r="M71" s="176" t="n">
        <f aca="false">+K71/F71</f>
        <v>0.849448905189107</v>
      </c>
      <c r="O71" s="221"/>
      <c r="P71" s="139"/>
    </row>
    <row r="72" customFormat="false" ht="14.4" hidden="false" customHeight="false" outlineLevel="0" collapsed="false">
      <c r="A72" s="218" t="s">
        <v>347</v>
      </c>
      <c r="B72" s="112"/>
      <c r="C72" s="112"/>
      <c r="D72" s="219" t="n">
        <v>1</v>
      </c>
      <c r="E72" s="220" t="n">
        <v>4</v>
      </c>
      <c r="F72" s="139" t="n">
        <f aca="false">HLOOKUP($A72,'Income Statement'!$F$4:$EY$204,F$6,0)</f>
        <v>51279.08</v>
      </c>
      <c r="G72" s="139" t="n">
        <f aca="false">+F72-H72</f>
        <v>21954.07</v>
      </c>
      <c r="H72" s="139" t="n">
        <f aca="false">+K72+J72+I72</f>
        <v>29325.01</v>
      </c>
      <c r="I72" s="139" t="n">
        <f aca="false">HLOOKUP($A72,'Income Statement'!$F$4:$EY$204,I$6,0)</f>
        <v>8654.12</v>
      </c>
      <c r="J72" s="139" t="n">
        <f aca="false">HLOOKUP($A72,'Income Statement'!$F$4:$EY$204,J$6,0)</f>
        <v>0</v>
      </c>
      <c r="K72" s="139" t="n">
        <f aca="false">HLOOKUP($A72,'Income Statement'!$F$4:$EY$204,K$6,0)</f>
        <v>20670.89</v>
      </c>
      <c r="L72" s="176" t="n">
        <f aca="false">+H72/F72</f>
        <v>0.571870829195844</v>
      </c>
      <c r="M72" s="176" t="n">
        <f aca="false">+K72/F72</f>
        <v>0.403105710944892</v>
      </c>
      <c r="O72" s="221"/>
      <c r="P72" s="139"/>
    </row>
    <row r="73" customFormat="false" ht="14.4" hidden="false" customHeight="false" outlineLevel="0" collapsed="false">
      <c r="A73" s="218" t="s">
        <v>275</v>
      </c>
      <c r="B73" s="112"/>
      <c r="C73" s="112"/>
      <c r="D73" s="219" t="n">
        <v>1</v>
      </c>
      <c r="E73" s="220" t="n">
        <v>4</v>
      </c>
      <c r="F73" s="139" t="n">
        <f aca="false">HLOOKUP($A73,'Income Statement'!$F$4:$EY$204,F$6,0)</f>
        <v>17123.14</v>
      </c>
      <c r="G73" s="139" t="n">
        <f aca="false">+F73-H73</f>
        <v>-69.5299999999988</v>
      </c>
      <c r="H73" s="139" t="n">
        <f aca="false">+K73+J73+I73</f>
        <v>17192.67</v>
      </c>
      <c r="I73" s="139" t="n">
        <f aca="false">HLOOKUP($A73,'Income Statement'!$F$4:$EY$204,I$6,0)</f>
        <v>0</v>
      </c>
      <c r="J73" s="139" t="n">
        <f aca="false">HLOOKUP($A73,'Income Statement'!$F$4:$EY$204,J$6,0)</f>
        <v>0</v>
      </c>
      <c r="K73" s="139" t="n">
        <f aca="false">HLOOKUP($A73,'Income Statement'!$F$4:$EY$204,K$6,0)</f>
        <v>17192.67</v>
      </c>
      <c r="L73" s="176" t="n">
        <f aca="false">+H73/F73</f>
        <v>1.0040605870185</v>
      </c>
      <c r="M73" s="176" t="n">
        <f aca="false">+K73/F73</f>
        <v>1.0040605870185</v>
      </c>
      <c r="O73" s="221"/>
      <c r="P73" s="139"/>
    </row>
    <row r="74" customFormat="false" ht="14.4" hidden="false" customHeight="false" outlineLevel="0" collapsed="false">
      <c r="A74" s="218" t="s">
        <v>343</v>
      </c>
      <c r="B74" s="112"/>
      <c r="C74" s="112"/>
      <c r="D74" s="112" t="n">
        <v>1</v>
      </c>
      <c r="E74" s="220" t="n">
        <v>4</v>
      </c>
      <c r="F74" s="139" t="n">
        <f aca="false">HLOOKUP($A74,'Income Statement'!$F$4:$EY$204,F$6,0)</f>
        <v>20771.43</v>
      </c>
      <c r="G74" s="139" t="n">
        <f aca="false">+F74-H74</f>
        <v>2008.49</v>
      </c>
      <c r="H74" s="139" t="n">
        <f aca="false">+K74+J74+I74</f>
        <v>18762.94</v>
      </c>
      <c r="I74" s="139" t="n">
        <f aca="false">HLOOKUP($A74,'Income Statement'!$F$4:$EY$204,I$6,0)</f>
        <v>1760.29</v>
      </c>
      <c r="J74" s="139" t="n">
        <f aca="false">HLOOKUP($A74,'Income Statement'!$F$4:$EY$204,J$6,0)</f>
        <v>0</v>
      </c>
      <c r="K74" s="139" t="n">
        <f aca="false">HLOOKUP($A74,'Income Statement'!$F$4:$EY$204,K$6,0)</f>
        <v>17002.65</v>
      </c>
      <c r="L74" s="176" t="n">
        <f aca="false">+H74/F74</f>
        <v>0.903305164834583</v>
      </c>
      <c r="M74" s="176" t="n">
        <f aca="false">+K74/F74</f>
        <v>0.818559434762075</v>
      </c>
      <c r="O74" s="221"/>
      <c r="P74" s="139"/>
    </row>
    <row r="75" customFormat="false" ht="14.4" hidden="false" customHeight="false" outlineLevel="0" collapsed="false">
      <c r="A75" s="218" t="s">
        <v>326</v>
      </c>
      <c r="B75" s="112"/>
      <c r="C75" s="112"/>
      <c r="D75" s="219" t="n">
        <v>1</v>
      </c>
      <c r="E75" s="220" t="n">
        <v>4</v>
      </c>
      <c r="F75" s="139" t="n">
        <f aca="false">HLOOKUP($A75,'Income Statement'!$F$4:$EY$204,F$6,0)</f>
        <v>14857.96</v>
      </c>
      <c r="G75" s="139" t="n">
        <f aca="false">+F75-H75</f>
        <v>6083.51</v>
      </c>
      <c r="H75" s="139" t="n">
        <f aca="false">+K75+J75+I75</f>
        <v>8774.45</v>
      </c>
      <c r="I75" s="139" t="n">
        <f aca="false">HLOOKUP($A75,'Income Statement'!$F$4:$EY$204,I$6,0)</f>
        <v>0</v>
      </c>
      <c r="J75" s="139" t="n">
        <f aca="false">HLOOKUP($A75,'Income Statement'!$F$4:$EY$204,J$6,0)</f>
        <v>0</v>
      </c>
      <c r="K75" s="139" t="n">
        <f aca="false">HLOOKUP($A75,'Income Statement'!$F$4:$EY$204,K$6,0)</f>
        <v>8774.45</v>
      </c>
      <c r="L75" s="176" t="n">
        <f aca="false">+H75/F75</f>
        <v>0.590555500216719</v>
      </c>
      <c r="M75" s="176" t="n">
        <f aca="false">+K75/F75</f>
        <v>0.590555500216719</v>
      </c>
      <c r="O75" s="221"/>
      <c r="P75" s="139"/>
    </row>
    <row r="76" customFormat="false" ht="14.4" hidden="false" customHeight="false" outlineLevel="0" collapsed="false">
      <c r="A76" s="218" t="s">
        <v>362</v>
      </c>
      <c r="B76" s="112"/>
      <c r="C76" s="112"/>
      <c r="D76" s="219" t="n">
        <v>1</v>
      </c>
      <c r="E76" s="220" t="n">
        <v>4</v>
      </c>
      <c r="F76" s="139" t="n">
        <f aca="false">HLOOKUP($A76,'Income Statement'!$F$4:$EY$204,F$6,0)</f>
        <v>9289.87</v>
      </c>
      <c r="G76" s="139" t="n">
        <f aca="false">+F76-H76</f>
        <v>3148.07</v>
      </c>
      <c r="H76" s="139" t="n">
        <f aca="false">+K76+J76+I76</f>
        <v>6141.8</v>
      </c>
      <c r="I76" s="139" t="n">
        <f aca="false">HLOOKUP($A76,'Income Statement'!$F$4:$EY$204,I$6,0)</f>
        <v>1127.58</v>
      </c>
      <c r="J76" s="139" t="n">
        <f aca="false">HLOOKUP($A76,'Income Statement'!$F$4:$EY$204,J$6,0)</f>
        <v>0</v>
      </c>
      <c r="K76" s="139" t="n">
        <f aca="false">HLOOKUP($A76,'Income Statement'!$F$4:$EY$204,K$6,0)</f>
        <v>5014.22</v>
      </c>
      <c r="L76" s="176" t="n">
        <f aca="false">+H76/F76</f>
        <v>0.661128734847743</v>
      </c>
      <c r="M76" s="176" t="n">
        <f aca="false">+K76/F76</f>
        <v>0.539751363582052</v>
      </c>
      <c r="O76" s="221"/>
      <c r="P76" s="139"/>
    </row>
    <row r="77" customFormat="false" ht="14.4" hidden="false" customHeight="false" outlineLevel="0" collapsed="false">
      <c r="A77" s="218" t="s">
        <v>285</v>
      </c>
      <c r="B77" s="112"/>
      <c r="C77" s="112"/>
      <c r="D77" s="219" t="n">
        <v>1</v>
      </c>
      <c r="E77" s="220" t="n">
        <v>4</v>
      </c>
      <c r="F77" s="139" t="n">
        <f aca="false">HLOOKUP($A77,'Income Statement'!$F$4:$EY$204,F$6,0)</f>
        <v>13307.48</v>
      </c>
      <c r="G77" s="139" t="n">
        <f aca="false">+F77-H77</f>
        <v>5589.53</v>
      </c>
      <c r="H77" s="139" t="n">
        <f aca="false">+K77+J77+I77</f>
        <v>7717.95</v>
      </c>
      <c r="I77" s="139" t="n">
        <f aca="false">HLOOKUP($A77,'Income Statement'!$F$4:$EY$204,I$6,0)</f>
        <v>67.29</v>
      </c>
      <c r="J77" s="139" t="n">
        <f aca="false">HLOOKUP($A77,'Income Statement'!$F$4:$EY$204,J$6,0)</f>
        <v>0</v>
      </c>
      <c r="K77" s="139" t="n">
        <f aca="false">HLOOKUP($A77,'Income Statement'!$F$4:$EY$204,K$6,0)</f>
        <v>7650.66</v>
      </c>
      <c r="L77" s="176" t="n">
        <f aca="false">+H77/F77</f>
        <v>0.579970813407197</v>
      </c>
      <c r="M77" s="176" t="n">
        <f aca="false">+K77/F77</f>
        <v>0.574914258747712</v>
      </c>
      <c r="O77" s="221"/>
      <c r="P77" s="139"/>
    </row>
    <row r="78" customFormat="false" ht="14.4" hidden="false" customHeight="false" outlineLevel="0" collapsed="false">
      <c r="A78" s="218" t="s">
        <v>252</v>
      </c>
      <c r="B78" s="112"/>
      <c r="C78" s="112"/>
      <c r="D78" s="219" t="n">
        <v>1</v>
      </c>
      <c r="E78" s="220" t="n">
        <v>4</v>
      </c>
      <c r="F78" s="139" t="n">
        <f aca="false">HLOOKUP($A78,'Income Statement'!$F$4:$EY$204,F$6,0)</f>
        <v>4586.65</v>
      </c>
      <c r="G78" s="139" t="n">
        <f aca="false">+F78-H78</f>
        <v>3128.19</v>
      </c>
      <c r="H78" s="139" t="n">
        <f aca="false">+K78+J78+I78</f>
        <v>1458.46</v>
      </c>
      <c r="I78" s="139" t="n">
        <f aca="false">HLOOKUP($A78,'Income Statement'!$F$4:$EY$204,I$6,0)</f>
        <v>0</v>
      </c>
      <c r="J78" s="139" t="n">
        <f aca="false">HLOOKUP($A78,'Income Statement'!$F$4:$EY$204,J$6,0)</f>
        <v>0</v>
      </c>
      <c r="K78" s="139" t="n">
        <f aca="false">HLOOKUP($A78,'Income Statement'!$F$4:$EY$204,K$6,0)</f>
        <v>1458.46</v>
      </c>
      <c r="L78" s="176" t="n">
        <f aca="false">+H78/F78</f>
        <v>0.317979353122649</v>
      </c>
      <c r="M78" s="176" t="n">
        <f aca="false">+K78/F78</f>
        <v>0.317979353122649</v>
      </c>
      <c r="O78" s="221"/>
      <c r="P78" s="139"/>
    </row>
    <row r="79" customFormat="false" ht="14.4" hidden="false" customHeight="false" outlineLevel="0" collapsed="false">
      <c r="A79" s="218" t="s">
        <v>319</v>
      </c>
      <c r="B79" s="112"/>
      <c r="C79" s="112"/>
      <c r="D79" s="219" t="n">
        <v>1</v>
      </c>
      <c r="E79" s="220" t="n">
        <v>4</v>
      </c>
      <c r="F79" s="139" t="n">
        <f aca="false">HLOOKUP($A79,'Income Statement'!$F$4:$EY$204,F$6,0)</f>
        <v>4653.41</v>
      </c>
      <c r="G79" s="139" t="n">
        <f aca="false">+F79-H79</f>
        <v>-1900.29</v>
      </c>
      <c r="H79" s="139" t="n">
        <f aca="false">+K79+J79+I79</f>
        <v>6553.7</v>
      </c>
      <c r="I79" s="139" t="n">
        <f aca="false">HLOOKUP($A79,'Income Statement'!$F$4:$EY$204,I$6,0)</f>
        <v>161.43</v>
      </c>
      <c r="J79" s="139" t="n">
        <f aca="false">HLOOKUP($A79,'Income Statement'!$F$4:$EY$204,J$6,0)</f>
        <v>0</v>
      </c>
      <c r="K79" s="139" t="n">
        <f aca="false">HLOOKUP($A79,'Income Statement'!$F$4:$EY$204,K$6,0)</f>
        <v>6392.27</v>
      </c>
      <c r="L79" s="176" t="n">
        <f aca="false">+H79/F79</f>
        <v>1.40836504842685</v>
      </c>
      <c r="M79" s="176" t="n">
        <f aca="false">+K79/F79</f>
        <v>1.37367435923334</v>
      </c>
      <c r="O79" s="221"/>
      <c r="P79" s="139"/>
    </row>
    <row r="80" customFormat="false" ht="14.4" hidden="false" customHeight="false" outlineLevel="0" collapsed="false">
      <c r="A80" s="222" t="s">
        <v>718</v>
      </c>
      <c r="B80" s="112"/>
      <c r="C80" s="112"/>
      <c r="D80" s="219"/>
      <c r="E80" s="220"/>
      <c r="F80" s="223" t="n">
        <f aca="false">SUM(F64:F79)</f>
        <v>3342598.27</v>
      </c>
      <c r="G80" s="223" t="n">
        <f aca="false">SUM(G64:G79)</f>
        <v>575987.99</v>
      </c>
      <c r="H80" s="223" t="n">
        <f aca="false">SUM(H64:H79)</f>
        <v>2766610.28</v>
      </c>
      <c r="I80" s="223" t="n">
        <f aca="false">SUM(I64:I79)</f>
        <v>238240.47</v>
      </c>
      <c r="J80" s="223" t="n">
        <f aca="false">SUM(J64:J79)</f>
        <v>52461.1</v>
      </c>
      <c r="K80" s="223" t="n">
        <f aca="false">SUM(K64:K79)</f>
        <v>2475908.71</v>
      </c>
      <c r="L80" s="224" t="n">
        <f aca="false">+H80/F80</f>
        <v>0.827682556061396</v>
      </c>
      <c r="M80" s="224" t="n">
        <f aca="false">+K80/F80</f>
        <v>0.740713813030245</v>
      </c>
      <c r="O80" s="221"/>
      <c r="P80" s="139"/>
    </row>
    <row r="81" customFormat="false" ht="14.4" hidden="false" customHeight="false" outlineLevel="0" collapsed="false">
      <c r="A81" s="218"/>
      <c r="B81" s="112"/>
      <c r="C81" s="112"/>
      <c r="D81" s="219"/>
      <c r="E81" s="220"/>
      <c r="F81" s="139"/>
      <c r="G81" s="139"/>
      <c r="H81" s="139"/>
      <c r="I81" s="139"/>
      <c r="J81" s="139"/>
      <c r="K81" s="139"/>
      <c r="L81" s="176"/>
      <c r="M81" s="176"/>
      <c r="O81" s="221"/>
      <c r="P81" s="139"/>
    </row>
    <row r="82" customFormat="false" ht="14.4" hidden="false" customHeight="false" outlineLevel="0" collapsed="false">
      <c r="A82" s="214" t="s">
        <v>719</v>
      </c>
      <c r="B82" s="214"/>
      <c r="C82" s="214"/>
      <c r="D82" s="219"/>
      <c r="E82" s="220"/>
      <c r="F82" s="139"/>
      <c r="G82" s="139"/>
      <c r="H82" s="139"/>
      <c r="I82" s="139"/>
      <c r="J82" s="139"/>
      <c r="K82" s="139"/>
      <c r="L82" s="176"/>
      <c r="M82" s="176"/>
      <c r="O82" s="221"/>
      <c r="P82" s="139"/>
    </row>
    <row r="83" customFormat="false" ht="14.4" hidden="false" customHeight="false" outlineLevel="0" collapsed="false">
      <c r="A83" s="218" t="s">
        <v>321</v>
      </c>
      <c r="B83" s="112"/>
      <c r="C83" s="112"/>
      <c r="D83" s="219" t="n">
        <v>3</v>
      </c>
      <c r="E83" s="220" t="n">
        <v>5</v>
      </c>
      <c r="F83" s="137" t="n">
        <f aca="false">HLOOKUP($A83,'Income Statement'!$F$4:$EY$204,F$6,0)</f>
        <v>824642.57</v>
      </c>
      <c r="G83" s="137" t="n">
        <f aca="false">+F83-H83</f>
        <v>76012.8099999999</v>
      </c>
      <c r="H83" s="137" t="n">
        <f aca="false">+K83+J83+I83</f>
        <v>748629.76</v>
      </c>
      <c r="I83" s="137" t="n">
        <f aca="false">HLOOKUP($A83,'Income Statement'!$F$4:$EY$204,I$6,0)</f>
        <v>64744.37</v>
      </c>
      <c r="J83" s="137" t="n">
        <f aca="false">HLOOKUP($A83,'Income Statement'!$F$4:$EY$204,J$6,0)</f>
        <v>0</v>
      </c>
      <c r="K83" s="137" t="n">
        <f aca="false">HLOOKUP($A83,'Income Statement'!$F$4:$EY$204,K$6,0)</f>
        <v>683885.39</v>
      </c>
      <c r="L83" s="176" t="n">
        <f aca="false">+H83/F83</f>
        <v>0.907823325201366</v>
      </c>
      <c r="M83" s="176" t="n">
        <f aca="false">+K83/F83</f>
        <v>0.829311285736801</v>
      </c>
      <c r="O83" s="221"/>
      <c r="P83" s="139"/>
    </row>
    <row r="84" customFormat="false" ht="14.4" hidden="false" customHeight="false" outlineLevel="0" collapsed="false">
      <c r="A84" s="218" t="s">
        <v>291</v>
      </c>
      <c r="B84" s="112"/>
      <c r="C84" s="112"/>
      <c r="D84" s="219" t="n">
        <v>3</v>
      </c>
      <c r="E84" s="220" t="n">
        <v>5</v>
      </c>
      <c r="F84" s="139" t="n">
        <f aca="false">HLOOKUP($A84,'Income Statement'!$F$4:$EY$204,F$6,0)</f>
        <v>989687.97</v>
      </c>
      <c r="G84" s="139" t="n">
        <f aca="false">+F84-H84</f>
        <v>-58447.0600000001</v>
      </c>
      <c r="H84" s="139" t="n">
        <f aca="false">+K84+J84+I84</f>
        <v>1048135.03</v>
      </c>
      <c r="I84" s="139" t="n">
        <f aca="false">HLOOKUP($A84,'Income Statement'!$F$4:$EY$204,I$6,0)</f>
        <v>75019.07</v>
      </c>
      <c r="J84" s="139" t="n">
        <f aca="false">HLOOKUP($A84,'Income Statement'!$F$4:$EY$204,J$6,0)</f>
        <v>0</v>
      </c>
      <c r="K84" s="139" t="n">
        <f aca="false">HLOOKUP($A84,'Income Statement'!$F$4:$EY$204,K$6,0)</f>
        <v>973115.96</v>
      </c>
      <c r="L84" s="176" t="n">
        <f aca="false">+H84/F84</f>
        <v>1.05905604773593</v>
      </c>
      <c r="M84" s="176" t="n">
        <f aca="false">+K84/F84</f>
        <v>0.983255318340385</v>
      </c>
      <c r="O84" s="221"/>
      <c r="P84" s="139"/>
    </row>
    <row r="85" customFormat="false" ht="14.4" hidden="false" customHeight="false" outlineLevel="0" collapsed="false">
      <c r="A85" s="218" t="s">
        <v>247</v>
      </c>
      <c r="B85" s="112"/>
      <c r="C85" s="112"/>
      <c r="D85" s="219" t="n">
        <v>3</v>
      </c>
      <c r="E85" s="220" t="n">
        <v>5</v>
      </c>
      <c r="F85" s="139" t="n">
        <f aca="false">HLOOKUP($A85,'Income Statement'!$F$4:$EY$204,F$6,0)</f>
        <v>1337989.73</v>
      </c>
      <c r="G85" s="139" t="n">
        <f aca="false">+F85-H85</f>
        <v>-130340.17</v>
      </c>
      <c r="H85" s="139" t="n">
        <f aca="false">+K85+J85+I85</f>
        <v>1468329.9</v>
      </c>
      <c r="I85" s="139" t="n">
        <f aca="false">HLOOKUP($A85,'Income Statement'!$F$4:$EY$204,I$6,0)</f>
        <v>56234.46</v>
      </c>
      <c r="J85" s="139" t="n">
        <f aca="false">HLOOKUP($A85,'Income Statement'!$F$4:$EY$204,J$6,0)</f>
        <v>0</v>
      </c>
      <c r="K85" s="139" t="n">
        <f aca="false">HLOOKUP($A85,'Income Statement'!$F$4:$EY$204,K$6,0)</f>
        <v>1412095.44</v>
      </c>
      <c r="L85" s="176" t="n">
        <f aca="false">+H85/F85</f>
        <v>1.09741492559887</v>
      </c>
      <c r="M85" s="176" t="n">
        <f aca="false">+K85/F85</f>
        <v>1.05538585860446</v>
      </c>
      <c r="O85" s="221"/>
      <c r="P85" s="139"/>
    </row>
    <row r="86" customFormat="false" ht="14.4" hidden="false" customHeight="false" outlineLevel="0" collapsed="false">
      <c r="A86" s="218" t="s">
        <v>243</v>
      </c>
      <c r="B86" s="112"/>
      <c r="C86" s="112"/>
      <c r="D86" s="219" t="n">
        <v>3</v>
      </c>
      <c r="E86" s="220" t="n">
        <v>5</v>
      </c>
      <c r="F86" s="139" t="n">
        <f aca="false">HLOOKUP($A86,'Income Statement'!$F$4:$EY$204,F$6,0)</f>
        <v>269157.03</v>
      </c>
      <c r="G86" s="139" t="n">
        <f aca="false">+F86-H86</f>
        <v>33807.86</v>
      </c>
      <c r="H86" s="139" t="n">
        <f aca="false">+K86+J86+I86</f>
        <v>235349.17</v>
      </c>
      <c r="I86" s="139" t="n">
        <f aca="false">HLOOKUP($A86,'Income Statement'!$F$4:$EY$204,I$6,0)</f>
        <v>11639.83</v>
      </c>
      <c r="J86" s="139" t="n">
        <f aca="false">HLOOKUP($A86,'Income Statement'!$F$4:$EY$204,J$6,0)</f>
        <v>0</v>
      </c>
      <c r="K86" s="139" t="n">
        <f aca="false">HLOOKUP($A86,'Income Statement'!$F$4:$EY$204,K$6,0)</f>
        <v>223709.34</v>
      </c>
      <c r="L86" s="176" t="n">
        <f aca="false">+H86/F86</f>
        <v>0.874393546399289</v>
      </c>
      <c r="M86" s="176" t="n">
        <f aca="false">+K86/F86</f>
        <v>0.831148047665706</v>
      </c>
      <c r="O86" s="221"/>
      <c r="P86" s="139"/>
    </row>
    <row r="87" customFormat="false" ht="14.4" hidden="false" customHeight="false" outlineLevel="0" collapsed="false">
      <c r="A87" s="218" t="s">
        <v>294</v>
      </c>
      <c r="B87" s="112"/>
      <c r="C87" s="112"/>
      <c r="D87" s="219" t="n">
        <v>1</v>
      </c>
      <c r="E87" s="220" t="n">
        <v>5</v>
      </c>
      <c r="F87" s="139" t="n">
        <f aca="false">HLOOKUP($A87,'Income Statement'!$F$4:$EY$204,F$6,0)</f>
        <v>62211.39</v>
      </c>
      <c r="G87" s="139" t="n">
        <f aca="false">+F87-H87</f>
        <v>42952.79</v>
      </c>
      <c r="H87" s="139" t="n">
        <f aca="false">+K87+J87+I87</f>
        <v>19258.6</v>
      </c>
      <c r="I87" s="139" t="n">
        <f aca="false">HLOOKUP($A87,'Income Statement'!$F$4:$EY$204,I$6,0)</f>
        <v>5769.94</v>
      </c>
      <c r="J87" s="139" t="n">
        <f aca="false">HLOOKUP($A87,'Income Statement'!$F$4:$EY$204,J$6,0)</f>
        <v>0</v>
      </c>
      <c r="K87" s="139" t="n">
        <f aca="false">HLOOKUP($A87,'Income Statement'!$F$4:$EY$204,K$6,0)</f>
        <v>13488.66</v>
      </c>
      <c r="L87" s="176" t="n">
        <f aca="false">+H87/F87</f>
        <v>0.309567106602183</v>
      </c>
      <c r="M87" s="176" t="n">
        <f aca="false">+K87/F87</f>
        <v>0.216819781715213</v>
      </c>
      <c r="O87" s="221"/>
      <c r="P87" s="139"/>
    </row>
    <row r="88" customFormat="false" ht="14.4" hidden="false" customHeight="false" outlineLevel="0" collapsed="false">
      <c r="A88" s="218" t="s">
        <v>337</v>
      </c>
      <c r="B88" s="112"/>
      <c r="C88" s="112"/>
      <c r="D88" s="219" t="n">
        <v>2</v>
      </c>
      <c r="E88" s="220" t="n">
        <v>5</v>
      </c>
      <c r="F88" s="139" t="n">
        <f aca="false">HLOOKUP($A88,'Income Statement'!$F$4:$EY$204,F$6,0)</f>
        <v>185345.16</v>
      </c>
      <c r="G88" s="139" t="n">
        <f aca="false">+F88-H88</f>
        <v>46931.71</v>
      </c>
      <c r="H88" s="139" t="n">
        <f aca="false">+K88+J88+I88</f>
        <v>138413.45</v>
      </c>
      <c r="I88" s="139" t="n">
        <f aca="false">HLOOKUP($A88,'Income Statement'!$F$4:$EY$204,I$6,0)</f>
        <v>5218.88</v>
      </c>
      <c r="J88" s="139" t="n">
        <f aca="false">HLOOKUP($A88,'Income Statement'!$F$4:$EY$204,J$6,0)</f>
        <v>0</v>
      </c>
      <c r="K88" s="139" t="n">
        <f aca="false">HLOOKUP($A88,'Income Statement'!$F$4:$EY$204,K$6,0)</f>
        <v>133194.57</v>
      </c>
      <c r="L88" s="176" t="n">
        <f aca="false">+H88/F88</f>
        <v>0.746787507156917</v>
      </c>
      <c r="M88" s="176" t="n">
        <f aca="false">+K88/F88</f>
        <v>0.71862987951776</v>
      </c>
      <c r="O88" s="221"/>
      <c r="P88" s="139"/>
    </row>
    <row r="89" customFormat="false" ht="14.4" hidden="false" customHeight="false" outlineLevel="0" collapsed="false">
      <c r="A89" s="218" t="s">
        <v>261</v>
      </c>
      <c r="B89" s="112"/>
      <c r="C89" s="112"/>
      <c r="D89" s="219" t="n">
        <v>1</v>
      </c>
      <c r="E89" s="220" t="n">
        <v>5</v>
      </c>
      <c r="F89" s="139" t="n">
        <f aca="false">HLOOKUP($A89,'Income Statement'!$F$4:$EY$204,F$6,0)</f>
        <v>32454.89</v>
      </c>
      <c r="G89" s="139" t="n">
        <f aca="false">+F89-H89</f>
        <v>9041.28</v>
      </c>
      <c r="H89" s="139" t="n">
        <f aca="false">+K89+J89+I89</f>
        <v>23413.61</v>
      </c>
      <c r="I89" s="139" t="n">
        <f aca="false">HLOOKUP($A89,'Income Statement'!$F$4:$EY$204,I$6,0)</f>
        <v>0</v>
      </c>
      <c r="J89" s="139" t="n">
        <f aca="false">HLOOKUP($A89,'Income Statement'!$F$4:$EY$204,J$6,0)</f>
        <v>0</v>
      </c>
      <c r="K89" s="139" t="n">
        <f aca="false">HLOOKUP($A89,'Income Statement'!$F$4:$EY$204,K$6,0)</f>
        <v>23413.61</v>
      </c>
      <c r="L89" s="176" t="n">
        <f aca="false">+H89/F89</f>
        <v>0.721420100330027</v>
      </c>
      <c r="M89" s="176" t="n">
        <f aca="false">+K89/F89</f>
        <v>0.721420100330027</v>
      </c>
      <c r="O89" s="221"/>
      <c r="P89" s="139"/>
    </row>
    <row r="90" customFormat="false" ht="14.4" hidden="false" customHeight="false" outlineLevel="0" collapsed="false">
      <c r="A90" s="218" t="s">
        <v>344</v>
      </c>
      <c r="B90" s="112"/>
      <c r="C90" s="112"/>
      <c r="D90" s="219" t="n">
        <v>1</v>
      </c>
      <c r="E90" s="220" t="n">
        <v>5</v>
      </c>
      <c r="F90" s="139" t="n">
        <f aca="false">HLOOKUP($A90,'Income Statement'!$F$4:$EY$204,F$6,0)</f>
        <v>23848.54</v>
      </c>
      <c r="G90" s="139" t="n">
        <f aca="false">+F90-H90</f>
        <v>10438.31</v>
      </c>
      <c r="H90" s="139" t="n">
        <f aca="false">+K90+J90+I90</f>
        <v>13410.23</v>
      </c>
      <c r="I90" s="139" t="n">
        <f aca="false">HLOOKUP($A90,'Income Statement'!$F$4:$EY$204,I$6,0)</f>
        <v>0</v>
      </c>
      <c r="J90" s="139" t="n">
        <f aca="false">HLOOKUP($A90,'Income Statement'!$F$4:$EY$204,J$6,0)</f>
        <v>0</v>
      </c>
      <c r="K90" s="139" t="n">
        <f aca="false">HLOOKUP($A90,'Income Statement'!$F$4:$EY$204,K$6,0)</f>
        <v>13410.23</v>
      </c>
      <c r="L90" s="176" t="n">
        <f aca="false">+H90/F90</f>
        <v>0.562308216771341</v>
      </c>
      <c r="M90" s="176" t="n">
        <f aca="false">+K90/F90</f>
        <v>0.562308216771341</v>
      </c>
      <c r="O90" s="221"/>
      <c r="P90" s="139"/>
    </row>
    <row r="91" customFormat="false" ht="14.4" hidden="false" customHeight="false" outlineLevel="0" collapsed="false">
      <c r="A91" s="218" t="s">
        <v>324</v>
      </c>
      <c r="B91" s="112"/>
      <c r="C91" s="112"/>
      <c r="D91" s="219" t="n">
        <v>1</v>
      </c>
      <c r="E91" s="220" t="n">
        <v>5</v>
      </c>
      <c r="F91" s="139" t="n">
        <f aca="false">HLOOKUP($A91,'Income Statement'!$F$4:$EY$204,F$6,0)</f>
        <v>18543.13</v>
      </c>
      <c r="G91" s="139" t="n">
        <f aca="false">+F91-H91</f>
        <v>9906.06</v>
      </c>
      <c r="H91" s="139" t="n">
        <f aca="false">+K91+J91+I91</f>
        <v>8637.07</v>
      </c>
      <c r="I91" s="139" t="n">
        <f aca="false">HLOOKUP($A91,'Income Statement'!$F$4:$EY$204,I$6,0)</f>
        <v>956</v>
      </c>
      <c r="J91" s="139" t="n">
        <f aca="false">HLOOKUP($A91,'Income Statement'!$F$4:$EY$204,J$6,0)</f>
        <v>0</v>
      </c>
      <c r="K91" s="139" t="n">
        <f aca="false">HLOOKUP($A91,'Income Statement'!$F$4:$EY$204,K$6,0)</f>
        <v>7681.07</v>
      </c>
      <c r="L91" s="176" t="n">
        <f aca="false">+H91/F91</f>
        <v>0.465782745415688</v>
      </c>
      <c r="M91" s="176" t="n">
        <f aca="false">+K91/F91</f>
        <v>0.414227263682021</v>
      </c>
      <c r="O91" s="221"/>
      <c r="P91" s="139"/>
    </row>
    <row r="92" customFormat="false" ht="14.4" hidden="false" customHeight="false" outlineLevel="0" collapsed="false">
      <c r="A92" s="218" t="s">
        <v>293</v>
      </c>
      <c r="B92" s="112"/>
      <c r="C92" s="112"/>
      <c r="D92" s="219" t="n">
        <v>1</v>
      </c>
      <c r="E92" s="220" t="n">
        <v>5</v>
      </c>
      <c r="F92" s="139" t="n">
        <f aca="false">HLOOKUP($A92,'Income Statement'!$F$4:$EY$204,F$6,0)</f>
        <v>18578.24</v>
      </c>
      <c r="G92" s="139" t="n">
        <f aca="false">+F92-H92</f>
        <v>9641.09</v>
      </c>
      <c r="H92" s="139" t="n">
        <f aca="false">+K92+J92+I92</f>
        <v>8937.15</v>
      </c>
      <c r="I92" s="139" t="n">
        <f aca="false">HLOOKUP($A92,'Income Statement'!$F$4:$EY$204,I$6,0)</f>
        <v>1242.87</v>
      </c>
      <c r="J92" s="139" t="n">
        <f aca="false">HLOOKUP($A92,'Income Statement'!$F$4:$EY$204,J$6,0)</f>
        <v>0</v>
      </c>
      <c r="K92" s="139" t="n">
        <f aca="false">HLOOKUP($A92,'Income Statement'!$F$4:$EY$204,K$6,0)</f>
        <v>7694.28</v>
      </c>
      <c r="L92" s="176" t="n">
        <f aca="false">+H92/F92</f>
        <v>0.481054717777357</v>
      </c>
      <c r="M92" s="176" t="n">
        <f aca="false">+K92/F92</f>
        <v>0.414155485126686</v>
      </c>
      <c r="O92" s="221"/>
      <c r="P92" s="139"/>
    </row>
    <row r="93" customFormat="false" ht="14.4" hidden="false" customHeight="false" outlineLevel="0" collapsed="false">
      <c r="A93" s="218" t="s">
        <v>313</v>
      </c>
      <c r="B93" s="112"/>
      <c r="C93" s="112"/>
      <c r="D93" s="219" t="n">
        <v>1</v>
      </c>
      <c r="E93" s="220" t="n">
        <v>5</v>
      </c>
      <c r="F93" s="139" t="n">
        <f aca="false">HLOOKUP($A93,'Income Statement'!$F$4:$EY$204,F$6,0)</f>
        <v>14536.33</v>
      </c>
      <c r="G93" s="139" t="n">
        <f aca="false">+F93-H93</f>
        <v>9625.23</v>
      </c>
      <c r="H93" s="139" t="n">
        <f aca="false">+K93+J93+I93</f>
        <v>4911.1</v>
      </c>
      <c r="I93" s="139" t="n">
        <f aca="false">HLOOKUP($A93,'Income Statement'!$F$4:$EY$204,I$6,0)</f>
        <v>347.26</v>
      </c>
      <c r="J93" s="139" t="n">
        <f aca="false">HLOOKUP($A93,'Income Statement'!$F$4:$EY$204,J$6,0)</f>
        <v>0</v>
      </c>
      <c r="K93" s="139" t="n">
        <f aca="false">HLOOKUP($A93,'Income Statement'!$F$4:$EY$204,K$6,0)</f>
        <v>4563.84</v>
      </c>
      <c r="L93" s="176" t="n">
        <f aca="false">+H93/F93</f>
        <v>0.337850062567374</v>
      </c>
      <c r="M93" s="176" t="n">
        <f aca="false">+K93/F93</f>
        <v>0.313960951629469</v>
      </c>
      <c r="O93" s="221"/>
      <c r="P93" s="139"/>
    </row>
    <row r="94" customFormat="false" ht="14.4" hidden="false" customHeight="false" outlineLevel="0" collapsed="false">
      <c r="A94" s="218" t="s">
        <v>314</v>
      </c>
      <c r="B94" s="112"/>
      <c r="C94" s="112"/>
      <c r="D94" s="219" t="n">
        <v>1</v>
      </c>
      <c r="E94" s="220" t="n">
        <v>5</v>
      </c>
      <c r="F94" s="139" t="n">
        <f aca="false">HLOOKUP($A94,'Income Statement'!$F$4:$EY$204,F$6,0)</f>
        <v>8651.14</v>
      </c>
      <c r="G94" s="139" t="n">
        <f aca="false">+F94-H94</f>
        <v>1978.75</v>
      </c>
      <c r="H94" s="139" t="n">
        <f aca="false">+K94+J94+I94</f>
        <v>6672.39</v>
      </c>
      <c r="I94" s="139" t="n">
        <f aca="false">HLOOKUP($A94,'Income Statement'!$F$4:$EY$204,I$6,0)</f>
        <v>0</v>
      </c>
      <c r="J94" s="139" t="n">
        <f aca="false">HLOOKUP($A94,'Income Statement'!$F$4:$EY$204,J$6,0)</f>
        <v>0</v>
      </c>
      <c r="K94" s="139" t="n">
        <f aca="false">HLOOKUP($A94,'Income Statement'!$F$4:$EY$204,K$6,0)</f>
        <v>6672.39</v>
      </c>
      <c r="L94" s="176" t="n">
        <f aca="false">+H94/F94</f>
        <v>0.771272918944787</v>
      </c>
      <c r="M94" s="176" t="n">
        <f aca="false">+K94/F94</f>
        <v>0.771272918944787</v>
      </c>
      <c r="O94" s="221"/>
      <c r="P94" s="139"/>
    </row>
    <row r="95" customFormat="false" ht="14.4" hidden="false" customHeight="false" outlineLevel="0" collapsed="false">
      <c r="A95" s="218" t="s">
        <v>302</v>
      </c>
      <c r="B95" s="112"/>
      <c r="C95" s="112"/>
      <c r="D95" s="219" t="n">
        <v>1</v>
      </c>
      <c r="E95" s="220" t="n">
        <v>5</v>
      </c>
      <c r="F95" s="139" t="n">
        <f aca="false">HLOOKUP($A95,'Income Statement'!$F$4:$EY$204,F$6,0)</f>
        <v>6656.68</v>
      </c>
      <c r="G95" s="139" t="n">
        <f aca="false">+F95-H95</f>
        <v>1220.36</v>
      </c>
      <c r="H95" s="139" t="n">
        <f aca="false">+K95+J95+I95</f>
        <v>5436.32</v>
      </c>
      <c r="I95" s="139" t="n">
        <f aca="false">HLOOKUP($A95,'Income Statement'!$F$4:$EY$204,I$6,0)</f>
        <v>571.43</v>
      </c>
      <c r="J95" s="139" t="n">
        <f aca="false">HLOOKUP($A95,'Income Statement'!$F$4:$EY$204,J$6,0)</f>
        <v>0</v>
      </c>
      <c r="K95" s="139" t="n">
        <f aca="false">HLOOKUP($A95,'Income Statement'!$F$4:$EY$204,K$6,0)</f>
        <v>4864.89</v>
      </c>
      <c r="L95" s="176" t="n">
        <f aca="false">+H95/F95</f>
        <v>0.816671373717829</v>
      </c>
      <c r="M95" s="176" t="n">
        <f aca="false">+K95/F95</f>
        <v>0.730828280764585</v>
      </c>
      <c r="O95" s="221"/>
      <c r="P95" s="139"/>
    </row>
    <row r="96" customFormat="false" ht="14.4" hidden="false" customHeight="false" outlineLevel="0" collapsed="false">
      <c r="A96" s="218" t="s">
        <v>273</v>
      </c>
      <c r="B96" s="112"/>
      <c r="C96" s="112"/>
      <c r="D96" s="219" t="n">
        <v>1</v>
      </c>
      <c r="E96" s="220" t="n">
        <v>5</v>
      </c>
      <c r="F96" s="139" t="n">
        <f aca="false">HLOOKUP($A96,'Income Statement'!$F$4:$EY$204,F$6,0)</f>
        <v>6103.91</v>
      </c>
      <c r="G96" s="139" t="n">
        <f aca="false">+F96-H96</f>
        <v>2527.25</v>
      </c>
      <c r="H96" s="139" t="n">
        <f aca="false">+K96+J96+I96</f>
        <v>3576.66</v>
      </c>
      <c r="I96" s="139" t="n">
        <f aca="false">HLOOKUP($A96,'Income Statement'!$F$4:$EY$204,I$6,0)</f>
        <v>0</v>
      </c>
      <c r="J96" s="139" t="n">
        <f aca="false">HLOOKUP($A96,'Income Statement'!$F$4:$EY$204,J$6,0)</f>
        <v>0</v>
      </c>
      <c r="K96" s="139" t="n">
        <f aca="false">HLOOKUP($A96,'Income Statement'!$F$4:$EY$204,K$6,0)</f>
        <v>3576.66</v>
      </c>
      <c r="L96" s="176" t="n">
        <f aca="false">+H96/F96</f>
        <v>0.585962112809658</v>
      </c>
      <c r="M96" s="176" t="n">
        <f aca="false">+K96/F96</f>
        <v>0.585962112809658</v>
      </c>
      <c r="O96" s="221"/>
      <c r="P96" s="139"/>
    </row>
    <row r="97" customFormat="false" ht="14.4" hidden="false" customHeight="false" outlineLevel="0" collapsed="false">
      <c r="A97" s="218" t="s">
        <v>264</v>
      </c>
      <c r="B97" s="112"/>
      <c r="C97" s="112"/>
      <c r="D97" s="219" t="n">
        <v>1</v>
      </c>
      <c r="E97" s="220" t="n">
        <v>5</v>
      </c>
      <c r="F97" s="139" t="n">
        <f aca="false">HLOOKUP($A97,'Income Statement'!$F$4:$EY$204,F$6,0)</f>
        <v>6557.04</v>
      </c>
      <c r="G97" s="139" t="n">
        <f aca="false">+F97-H97</f>
        <v>2768.98</v>
      </c>
      <c r="H97" s="139" t="n">
        <f aca="false">+K97+J97+I97</f>
        <v>3788.06</v>
      </c>
      <c r="I97" s="139" t="n">
        <f aca="false">HLOOKUP($A97,'Income Statement'!$F$4:$EY$204,I$6,0)</f>
        <v>0</v>
      </c>
      <c r="J97" s="139" t="n">
        <f aca="false">HLOOKUP($A97,'Income Statement'!$F$4:$EY$204,J$6,0)</f>
        <v>0</v>
      </c>
      <c r="K97" s="139" t="n">
        <f aca="false">HLOOKUP($A97,'Income Statement'!$F$4:$EY$204,K$6,0)</f>
        <v>3788.06</v>
      </c>
      <c r="L97" s="176" t="n">
        <f aca="false">+H97/F97</f>
        <v>0.577708844234594</v>
      </c>
      <c r="M97" s="176" t="n">
        <f aca="false">+K97/F97</f>
        <v>0.577708844234594</v>
      </c>
      <c r="O97" s="221"/>
      <c r="P97" s="139"/>
    </row>
    <row r="98" customFormat="false" ht="14.4" hidden="false" customHeight="false" outlineLevel="0" collapsed="false">
      <c r="A98" s="222" t="s">
        <v>720</v>
      </c>
      <c r="B98" s="112"/>
      <c r="C98" s="112"/>
      <c r="D98" s="219"/>
      <c r="E98" s="220"/>
      <c r="F98" s="223" t="n">
        <f aca="false">SUM(F83:F97)</f>
        <v>3804963.75</v>
      </c>
      <c r="G98" s="223" t="n">
        <f aca="false">SUM(G83:G97)</f>
        <v>68065.25</v>
      </c>
      <c r="H98" s="223" t="n">
        <f aca="false">SUM(H83:H97)</f>
        <v>3736898.5</v>
      </c>
      <c r="I98" s="223" t="n">
        <f aca="false">SUM(I83:I97)</f>
        <v>221744.11</v>
      </c>
      <c r="J98" s="223" t="n">
        <f aca="false">SUM(J83:J97)</f>
        <v>0</v>
      </c>
      <c r="K98" s="223" t="n">
        <f aca="false">SUM(K83:K97)</f>
        <v>3515154.39</v>
      </c>
      <c r="L98" s="224" t="n">
        <f aca="false">+H98/F98</f>
        <v>0.982111459011928</v>
      </c>
      <c r="M98" s="224" t="n">
        <f aca="false">+K98/F98</f>
        <v>0.923833870953435</v>
      </c>
      <c r="O98" s="221"/>
      <c r="P98" s="139"/>
    </row>
    <row r="99" customFormat="false" ht="14.4" hidden="false" customHeight="false" outlineLevel="0" collapsed="false">
      <c r="A99" s="218"/>
      <c r="B99" s="112"/>
      <c r="C99" s="112"/>
      <c r="D99" s="219"/>
      <c r="E99" s="220"/>
      <c r="F99" s="139"/>
      <c r="G99" s="139"/>
      <c r="H99" s="139"/>
      <c r="I99" s="139"/>
      <c r="J99" s="139"/>
      <c r="K99" s="139"/>
      <c r="L99" s="176"/>
      <c r="M99" s="176"/>
      <c r="O99" s="221"/>
      <c r="P99" s="139"/>
    </row>
    <row r="100" customFormat="false" ht="14.4" hidden="false" customHeight="false" outlineLevel="0" collapsed="false">
      <c r="A100" s="214" t="s">
        <v>721</v>
      </c>
      <c r="B100" s="214"/>
      <c r="C100" s="214"/>
      <c r="D100" s="219"/>
      <c r="E100" s="220"/>
      <c r="F100" s="139"/>
      <c r="G100" s="139"/>
      <c r="H100" s="139"/>
      <c r="I100" s="139"/>
      <c r="J100" s="139"/>
      <c r="K100" s="139"/>
      <c r="L100" s="176"/>
      <c r="M100" s="176"/>
      <c r="O100" s="221"/>
      <c r="P100" s="139"/>
    </row>
    <row r="101" customFormat="false" ht="14.4" hidden="false" customHeight="false" outlineLevel="0" collapsed="false">
      <c r="A101" s="218" t="s">
        <v>329</v>
      </c>
      <c r="B101" s="112"/>
      <c r="C101" s="112"/>
      <c r="D101" s="219" t="n">
        <v>3</v>
      </c>
      <c r="E101" s="220" t="n">
        <v>6</v>
      </c>
      <c r="F101" s="137" t="n">
        <f aca="false">HLOOKUP($A101,'Income Statement'!$F$4:$EY$204,F$6,0)</f>
        <v>1033671.8</v>
      </c>
      <c r="G101" s="137" t="n">
        <f aca="false">+F101-H101</f>
        <v>-28419.49</v>
      </c>
      <c r="H101" s="137" t="n">
        <f aca="false">+K101+J101+I101</f>
        <v>1062091.29</v>
      </c>
      <c r="I101" s="137" t="n">
        <f aca="false">HLOOKUP($A101,'Income Statement'!$F$4:$EY$204,I$6,0)</f>
        <v>68371.47</v>
      </c>
      <c r="J101" s="137" t="n">
        <f aca="false">HLOOKUP($A101,'Income Statement'!$F$4:$EY$204,J$6,0)</f>
        <v>0</v>
      </c>
      <c r="K101" s="137" t="n">
        <f aca="false">HLOOKUP($A101,'Income Statement'!$F$4:$EY$204,K$6,0)</f>
        <v>993719.82</v>
      </c>
      <c r="L101" s="176" t="n">
        <f aca="false">+H101/F101</f>
        <v>1.02749372673222</v>
      </c>
      <c r="M101" s="176" t="n">
        <f aca="false">+K101/F101</f>
        <v>0.961349453472563</v>
      </c>
      <c r="O101" s="221"/>
      <c r="P101" s="139"/>
    </row>
    <row r="102" customFormat="false" ht="14.4" hidden="false" customHeight="false" outlineLevel="0" collapsed="false">
      <c r="A102" s="218" t="s">
        <v>375</v>
      </c>
      <c r="B102" s="112"/>
      <c r="C102" s="112"/>
      <c r="D102" s="219" t="n">
        <v>3</v>
      </c>
      <c r="E102" s="220" t="n">
        <v>6</v>
      </c>
      <c r="F102" s="139" t="n">
        <f aca="false">HLOOKUP($A102,'Income Statement'!$F$4:$EY$204,F$6,0)</f>
        <v>775692.77</v>
      </c>
      <c r="G102" s="139" t="n">
        <f aca="false">+F102-H102</f>
        <v>-326182.77</v>
      </c>
      <c r="H102" s="139" t="n">
        <f aca="false">+K102+J102+I102</f>
        <v>1101875.54</v>
      </c>
      <c r="I102" s="139" t="n">
        <f aca="false">HLOOKUP($A102,'Income Statement'!$F$4:$EY$204,I$6,0)</f>
        <v>47333.41</v>
      </c>
      <c r="J102" s="139" t="n">
        <f aca="false">HLOOKUP($A102,'Income Statement'!$F$4:$EY$204,J$6,0)</f>
        <v>0</v>
      </c>
      <c r="K102" s="139" t="n">
        <f aca="false">HLOOKUP($A102,'Income Statement'!$F$4:$EY$204,K$6,0)</f>
        <v>1054542.13</v>
      </c>
      <c r="L102" s="176" t="n">
        <f aca="false">+H102/F102</f>
        <v>1.42050510539115</v>
      </c>
      <c r="M102" s="176" t="n">
        <f aca="false">+K102/F102</f>
        <v>1.35948428396464</v>
      </c>
      <c r="O102" s="221"/>
      <c r="P102" s="139"/>
    </row>
    <row r="103" customFormat="false" ht="14.4" hidden="false" customHeight="false" outlineLevel="0" collapsed="false">
      <c r="A103" s="218" t="s">
        <v>297</v>
      </c>
      <c r="B103" s="112"/>
      <c r="C103" s="112"/>
      <c r="D103" s="219" t="n">
        <v>3</v>
      </c>
      <c r="E103" s="220" t="n">
        <v>6</v>
      </c>
      <c r="F103" s="139" t="n">
        <f aca="false">HLOOKUP($A103,'Income Statement'!$F$4:$EY$204,F$6,0)</f>
        <v>510333.46</v>
      </c>
      <c r="G103" s="139" t="n">
        <f aca="false">+F103-H103</f>
        <v>3079.33000000002</v>
      </c>
      <c r="H103" s="139" t="n">
        <f aca="false">+K103+J103+I103</f>
        <v>507254.13</v>
      </c>
      <c r="I103" s="139" t="n">
        <f aca="false">HLOOKUP($A103,'Income Statement'!$F$4:$EY$204,I$6,0)</f>
        <v>17960.2</v>
      </c>
      <c r="J103" s="139" t="n">
        <f aca="false">HLOOKUP($A103,'Income Statement'!$F$4:$EY$204,J$6,0)</f>
        <v>0</v>
      </c>
      <c r="K103" s="139" t="n">
        <f aca="false">HLOOKUP($A103,'Income Statement'!$F$4:$EY$204,K$6,0)</f>
        <v>489293.93</v>
      </c>
      <c r="L103" s="176" t="n">
        <f aca="false">+H103/F103</f>
        <v>0.993966043300394</v>
      </c>
      <c r="M103" s="176" t="n">
        <f aca="false">+K103/F103</f>
        <v>0.958772975614807</v>
      </c>
      <c r="O103" s="221"/>
      <c r="P103" s="139"/>
    </row>
    <row r="104" customFormat="false" ht="14.4" hidden="false" customHeight="false" outlineLevel="0" collapsed="false">
      <c r="A104" s="218" t="s">
        <v>378</v>
      </c>
      <c r="B104" s="112"/>
      <c r="C104" s="112"/>
      <c r="D104" s="219" t="n">
        <v>3</v>
      </c>
      <c r="E104" s="220" t="n">
        <v>6</v>
      </c>
      <c r="F104" s="139" t="n">
        <f aca="false">HLOOKUP($A104,'Income Statement'!$F$4:$EY$204,F$6,0)</f>
        <v>481765.66</v>
      </c>
      <c r="G104" s="139" t="n">
        <f aca="false">+F104-H104</f>
        <v>-129904.96</v>
      </c>
      <c r="H104" s="139" t="n">
        <f aca="false">+K104+J104+I104</f>
        <v>611670.62</v>
      </c>
      <c r="I104" s="139" t="n">
        <f aca="false">HLOOKUP($A104,'Income Statement'!$F$4:$EY$204,I$6,0)</f>
        <v>61635.39</v>
      </c>
      <c r="J104" s="139" t="n">
        <f aca="false">HLOOKUP($A104,'Income Statement'!$F$4:$EY$204,J$6,0)</f>
        <v>0</v>
      </c>
      <c r="K104" s="139" t="n">
        <f aca="false">HLOOKUP($A104,'Income Statement'!$F$4:$EY$204,K$6,0)</f>
        <v>550035.23</v>
      </c>
      <c r="L104" s="176" t="n">
        <f aca="false">+H104/F104</f>
        <v>1.26964346109683</v>
      </c>
      <c r="M104" s="176" t="n">
        <f aca="false">+K104/F104</f>
        <v>1.14170700751066</v>
      </c>
      <c r="O104" s="221"/>
      <c r="P104" s="139"/>
    </row>
    <row r="105" customFormat="false" ht="14.4" hidden="false" customHeight="false" outlineLevel="0" collapsed="false">
      <c r="A105" s="218" t="s">
        <v>320</v>
      </c>
      <c r="B105" s="112"/>
      <c r="C105" s="112"/>
      <c r="D105" s="219" t="n">
        <v>1</v>
      </c>
      <c r="E105" s="220" t="n">
        <v>6</v>
      </c>
      <c r="F105" s="139" t="n">
        <f aca="false">HLOOKUP($A105,'Income Statement'!$F$4:$EY$204,F$6,0)</f>
        <v>74195.01</v>
      </c>
      <c r="G105" s="139" t="n">
        <f aca="false">+F105-H105</f>
        <v>27312.18</v>
      </c>
      <c r="H105" s="139" t="n">
        <f aca="false">+K105+J105+I105</f>
        <v>46882.83</v>
      </c>
      <c r="I105" s="139" t="n">
        <f aca="false">HLOOKUP($A105,'Income Statement'!$F$4:$EY$204,I$6,0)</f>
        <v>9575.66</v>
      </c>
      <c r="J105" s="139" t="n">
        <f aca="false">HLOOKUP($A105,'Income Statement'!$F$4:$EY$204,J$6,0)</f>
        <v>0</v>
      </c>
      <c r="K105" s="139" t="n">
        <f aca="false">HLOOKUP($A105,'Income Statement'!$F$4:$EY$204,K$6,0)</f>
        <v>37307.17</v>
      </c>
      <c r="L105" s="176" t="n">
        <f aca="false">+H105/F105</f>
        <v>0.63188656487815</v>
      </c>
      <c r="M105" s="176" t="n">
        <f aca="false">+K105/F105</f>
        <v>0.502825863895699</v>
      </c>
      <c r="O105" s="221"/>
      <c r="P105" s="139"/>
    </row>
    <row r="106" customFormat="false" ht="14.4" hidden="false" customHeight="false" outlineLevel="0" collapsed="false">
      <c r="A106" s="218" t="s">
        <v>280</v>
      </c>
      <c r="B106" s="112"/>
      <c r="C106" s="112"/>
      <c r="D106" s="219" t="n">
        <v>1</v>
      </c>
      <c r="E106" s="220" t="n">
        <v>6</v>
      </c>
      <c r="F106" s="139" t="n">
        <f aca="false">HLOOKUP($A106,'Income Statement'!$F$4:$EY$204,F$6,0)</f>
        <v>38819.77</v>
      </c>
      <c r="G106" s="139" t="n">
        <f aca="false">+F106-H106</f>
        <v>8975.82</v>
      </c>
      <c r="H106" s="139" t="n">
        <f aca="false">+K106+J106+I106</f>
        <v>29843.95</v>
      </c>
      <c r="I106" s="139" t="n">
        <f aca="false">HLOOKUP($A106,'Income Statement'!$F$4:$EY$204,I$6,0)</f>
        <v>708.71</v>
      </c>
      <c r="J106" s="139" t="n">
        <f aca="false">HLOOKUP($A106,'Income Statement'!$F$4:$EY$204,J$6,0)</f>
        <v>0</v>
      </c>
      <c r="K106" s="139" t="n">
        <f aca="false">HLOOKUP($A106,'Income Statement'!$F$4:$EY$204,K$6,0)</f>
        <v>29135.24</v>
      </c>
      <c r="L106" s="176" t="n">
        <f aca="false">+H106/F106</f>
        <v>0.768782246777866</v>
      </c>
      <c r="M106" s="176" t="n">
        <f aca="false">+K106/F106</f>
        <v>0.750525827432775</v>
      </c>
      <c r="O106" s="221"/>
      <c r="P106" s="139"/>
    </row>
    <row r="107" customFormat="false" ht="14.4" hidden="false" customHeight="false" outlineLevel="0" collapsed="false">
      <c r="A107" s="218" t="s">
        <v>357</v>
      </c>
      <c r="B107" s="112"/>
      <c r="C107" s="112"/>
      <c r="D107" s="219" t="n">
        <v>1</v>
      </c>
      <c r="E107" s="220" t="n">
        <v>6</v>
      </c>
      <c r="F107" s="139" t="n">
        <f aca="false">HLOOKUP($A107,'Income Statement'!$F$4:$EY$204,F$6,0)</f>
        <v>19203.31</v>
      </c>
      <c r="G107" s="139" t="n">
        <f aca="false">+F107-H107</f>
        <v>13450.61</v>
      </c>
      <c r="H107" s="139" t="n">
        <f aca="false">+K107+J107+I107</f>
        <v>5752.7</v>
      </c>
      <c r="I107" s="139" t="n">
        <f aca="false">HLOOKUP($A107,'Income Statement'!$F$4:$EY$204,I$6,0)</f>
        <v>0</v>
      </c>
      <c r="J107" s="139" t="n">
        <f aca="false">HLOOKUP($A107,'Income Statement'!$F$4:$EY$204,J$6,0)</f>
        <v>0</v>
      </c>
      <c r="K107" s="139" t="n">
        <f aca="false">HLOOKUP($A107,'Income Statement'!$F$4:$EY$204,K$6,0)</f>
        <v>5752.7</v>
      </c>
      <c r="L107" s="176" t="n">
        <f aca="false">+H107/F107</f>
        <v>0.299568147366261</v>
      </c>
      <c r="M107" s="176" t="n">
        <f aca="false">+K107/F107</f>
        <v>0.299568147366261</v>
      </c>
      <c r="O107" s="221"/>
      <c r="P107" s="139"/>
    </row>
    <row r="108" customFormat="false" ht="14.4" hidden="false" customHeight="false" outlineLevel="0" collapsed="false">
      <c r="A108" s="218" t="s">
        <v>272</v>
      </c>
      <c r="B108" s="112"/>
      <c r="C108" s="112"/>
      <c r="D108" s="219" t="n">
        <v>1</v>
      </c>
      <c r="E108" s="220" t="n">
        <v>6</v>
      </c>
      <c r="F108" s="139" t="n">
        <f aca="false">HLOOKUP($A108,'Income Statement'!$F$4:$EY$204,F$6,0)</f>
        <v>44281.43</v>
      </c>
      <c r="G108" s="139" t="n">
        <f aca="false">+F108-H108</f>
        <v>22899.71</v>
      </c>
      <c r="H108" s="139" t="n">
        <f aca="false">+K108+J108+I108</f>
        <v>21381.72</v>
      </c>
      <c r="I108" s="139" t="n">
        <f aca="false">HLOOKUP($A108,'Income Statement'!$F$4:$EY$204,I$6,0)</f>
        <v>1508</v>
      </c>
      <c r="J108" s="139" t="n">
        <f aca="false">HLOOKUP($A108,'Income Statement'!$F$4:$EY$204,J$6,0)</f>
        <v>0</v>
      </c>
      <c r="K108" s="139" t="n">
        <f aca="false">HLOOKUP($A108,'Income Statement'!$F$4:$EY$204,K$6,0)</f>
        <v>19873.72</v>
      </c>
      <c r="L108" s="176" t="n">
        <f aca="false">+H108/F108</f>
        <v>0.482859745044367</v>
      </c>
      <c r="M108" s="176" t="n">
        <f aca="false">+K108/F108</f>
        <v>0.448804837603483</v>
      </c>
      <c r="O108" s="221"/>
      <c r="P108" s="139"/>
    </row>
    <row r="109" customFormat="false" ht="14.4" hidden="false" customHeight="false" outlineLevel="0" collapsed="false">
      <c r="A109" s="218" t="s">
        <v>339</v>
      </c>
      <c r="B109" s="112"/>
      <c r="C109" s="112"/>
      <c r="D109" s="219" t="n">
        <v>1</v>
      </c>
      <c r="E109" s="220" t="n">
        <v>6</v>
      </c>
      <c r="F109" s="139" t="n">
        <f aca="false">HLOOKUP($A109,'Income Statement'!$F$4:$EY$204,F$6,0)</f>
        <v>12748.33</v>
      </c>
      <c r="G109" s="139" t="n">
        <f aca="false">+F109-H109</f>
        <v>4261.11</v>
      </c>
      <c r="H109" s="139" t="n">
        <f aca="false">+K109+J109+I109</f>
        <v>8487.22</v>
      </c>
      <c r="I109" s="139" t="n">
        <f aca="false">HLOOKUP($A109,'Income Statement'!$F$4:$EY$204,I$6,0)</f>
        <v>846.49</v>
      </c>
      <c r="J109" s="139" t="n">
        <f aca="false">HLOOKUP($A109,'Income Statement'!$F$4:$EY$204,J$6,0)</f>
        <v>0</v>
      </c>
      <c r="K109" s="139" t="n">
        <f aca="false">HLOOKUP($A109,'Income Statement'!$F$4:$EY$204,K$6,0)</f>
        <v>7640.73</v>
      </c>
      <c r="L109" s="176" t="n">
        <f aca="false">+H109/F109</f>
        <v>0.665751514119889</v>
      </c>
      <c r="M109" s="176" t="n">
        <f aca="false">+K109/F109</f>
        <v>0.599351444463706</v>
      </c>
      <c r="O109" s="221"/>
      <c r="P109" s="139"/>
    </row>
    <row r="110" customFormat="false" ht="14.4" hidden="false" customHeight="false" outlineLevel="0" collapsed="false">
      <c r="A110" s="218" t="s">
        <v>276</v>
      </c>
      <c r="B110" s="112"/>
      <c r="C110" s="112"/>
      <c r="D110" s="219" t="n">
        <v>1</v>
      </c>
      <c r="E110" s="220" t="n">
        <v>6</v>
      </c>
      <c r="F110" s="139" t="n">
        <f aca="false">HLOOKUP($A110,'Income Statement'!$F$4:$EY$204,F$6,0)</f>
        <v>17380.93</v>
      </c>
      <c r="G110" s="139" t="n">
        <f aca="false">+F110-H110</f>
        <v>10652.73</v>
      </c>
      <c r="H110" s="139" t="n">
        <f aca="false">+K110+J110+I110</f>
        <v>6728.2</v>
      </c>
      <c r="I110" s="139" t="n">
        <f aca="false">HLOOKUP($A110,'Income Statement'!$F$4:$EY$204,I$6,0)</f>
        <v>357.08</v>
      </c>
      <c r="J110" s="139" t="n">
        <f aca="false">HLOOKUP($A110,'Income Statement'!$F$4:$EY$204,J$6,0)</f>
        <v>0</v>
      </c>
      <c r="K110" s="139" t="n">
        <f aca="false">HLOOKUP($A110,'Income Statement'!$F$4:$EY$204,K$6,0)</f>
        <v>6371.12</v>
      </c>
      <c r="L110" s="176" t="n">
        <f aca="false">+H110/F110</f>
        <v>0.387102416268865</v>
      </c>
      <c r="M110" s="176" t="n">
        <f aca="false">+K110/F110</f>
        <v>0.366558061047366</v>
      </c>
      <c r="O110" s="221"/>
      <c r="P110" s="139"/>
    </row>
    <row r="111" customFormat="false" ht="14.4" hidden="false" customHeight="false" outlineLevel="0" collapsed="false">
      <c r="A111" s="218" t="s">
        <v>266</v>
      </c>
      <c r="B111" s="112"/>
      <c r="C111" s="112"/>
      <c r="D111" s="219" t="n">
        <v>1</v>
      </c>
      <c r="E111" s="220" t="n">
        <v>6</v>
      </c>
      <c r="F111" s="139" t="n">
        <f aca="false">HLOOKUP($A111,'Income Statement'!$F$4:$EY$204,F$6,0)</f>
        <v>11128.53</v>
      </c>
      <c r="G111" s="139" t="n">
        <f aca="false">+F111-H111</f>
        <v>3718.11</v>
      </c>
      <c r="H111" s="139" t="n">
        <f aca="false">+K111+J111+I111</f>
        <v>7410.42</v>
      </c>
      <c r="I111" s="139" t="n">
        <f aca="false">HLOOKUP($A111,'Income Statement'!$F$4:$EY$204,I$6,0)</f>
        <v>543.29</v>
      </c>
      <c r="J111" s="139" t="n">
        <f aca="false">HLOOKUP($A111,'Income Statement'!$F$4:$EY$204,J$6,0)</f>
        <v>0</v>
      </c>
      <c r="K111" s="139" t="n">
        <f aca="false">HLOOKUP($A111,'Income Statement'!$F$4:$EY$204,K$6,0)</f>
        <v>6867.13</v>
      </c>
      <c r="L111" s="176" t="n">
        <f aca="false">+H111/F111</f>
        <v>0.665893878167197</v>
      </c>
      <c r="M111" s="176" t="n">
        <f aca="false">+K111/F111</f>
        <v>0.617074312600137</v>
      </c>
      <c r="O111" s="221"/>
      <c r="P111" s="139"/>
    </row>
    <row r="112" customFormat="false" ht="14.4" hidden="false" customHeight="false" outlineLevel="0" collapsed="false">
      <c r="A112" s="218" t="s">
        <v>374</v>
      </c>
      <c r="B112" s="112"/>
      <c r="C112" s="112"/>
      <c r="D112" s="219" t="n">
        <v>1</v>
      </c>
      <c r="E112" s="220" t="n">
        <v>6</v>
      </c>
      <c r="F112" s="139" t="n">
        <f aca="false">HLOOKUP($A112,'Income Statement'!$F$4:$EY$204,F$6,0)</f>
        <v>11139.05</v>
      </c>
      <c r="G112" s="139" t="n">
        <f aca="false">+F112-H112</f>
        <v>5652.19</v>
      </c>
      <c r="H112" s="139" t="n">
        <f aca="false">+K112+J112+I112</f>
        <v>5486.86</v>
      </c>
      <c r="I112" s="139" t="n">
        <f aca="false">HLOOKUP($A112,'Income Statement'!$F$4:$EY$204,I$6,0)</f>
        <v>0</v>
      </c>
      <c r="J112" s="139" t="n">
        <f aca="false">HLOOKUP($A112,'Income Statement'!$F$4:$EY$204,J$6,0)</f>
        <v>0</v>
      </c>
      <c r="K112" s="139" t="n">
        <f aca="false">HLOOKUP($A112,'Income Statement'!$F$4:$EY$204,K$6,0)</f>
        <v>5486.86</v>
      </c>
      <c r="L112" s="176" t="n">
        <f aca="false">+H112/F112</f>
        <v>0.492578810580795</v>
      </c>
      <c r="M112" s="176" t="n">
        <f aca="false">+K112/F112</f>
        <v>0.492578810580795</v>
      </c>
      <c r="O112" s="221"/>
      <c r="P112" s="139"/>
    </row>
    <row r="113" customFormat="false" ht="14.4" hidden="false" customHeight="false" outlineLevel="0" collapsed="false">
      <c r="A113" s="218" t="s">
        <v>336</v>
      </c>
      <c r="B113" s="112"/>
      <c r="C113" s="112"/>
      <c r="D113" s="112" t="n">
        <v>1</v>
      </c>
      <c r="E113" s="220" t="n">
        <v>6</v>
      </c>
      <c r="F113" s="139" t="n">
        <f aca="false">HLOOKUP($A113,'Income Statement'!$F$4:$EY$204,F$6,0)</f>
        <v>8656.18</v>
      </c>
      <c r="G113" s="139" t="n">
        <f aca="false">+F113-H113</f>
        <v>4768.25</v>
      </c>
      <c r="H113" s="139" t="n">
        <f aca="false">+K113+J113+I113</f>
        <v>3887.93</v>
      </c>
      <c r="I113" s="139" t="n">
        <f aca="false">HLOOKUP($A113,'Income Statement'!$F$4:$EY$204,I$6,0)</f>
        <v>0</v>
      </c>
      <c r="J113" s="139" t="n">
        <f aca="false">HLOOKUP($A113,'Income Statement'!$F$4:$EY$204,J$6,0)</f>
        <v>0</v>
      </c>
      <c r="K113" s="139" t="n">
        <f aca="false">HLOOKUP($A113,'Income Statement'!$F$4:$EY$204,K$6,0)</f>
        <v>3887.93</v>
      </c>
      <c r="L113" s="176" t="n">
        <f aca="false">+H113/F113</f>
        <v>0.449150780136273</v>
      </c>
      <c r="M113" s="176" t="n">
        <f aca="false">+K113/F113</f>
        <v>0.449150780136273</v>
      </c>
      <c r="O113" s="221"/>
      <c r="P113" s="139"/>
    </row>
    <row r="114" customFormat="false" ht="14.4" hidden="false" customHeight="false" outlineLevel="0" collapsed="false">
      <c r="A114" s="218" t="s">
        <v>250</v>
      </c>
      <c r="B114" s="112"/>
      <c r="C114" s="112"/>
      <c r="D114" s="219" t="n">
        <v>1</v>
      </c>
      <c r="E114" s="220" t="n">
        <v>6</v>
      </c>
      <c r="F114" s="139" t="n">
        <f aca="false">HLOOKUP($A114,'Income Statement'!$F$4:$EY$204,F$6,0)</f>
        <v>4168.13</v>
      </c>
      <c r="G114" s="139" t="n">
        <f aca="false">+F114-H114</f>
        <v>-2041.34</v>
      </c>
      <c r="H114" s="139" t="n">
        <f aca="false">+K114+J114+I114</f>
        <v>6209.47</v>
      </c>
      <c r="I114" s="139" t="n">
        <f aca="false">HLOOKUP($A114,'Income Statement'!$F$4:$EY$204,I$6,0)</f>
        <v>1484.69</v>
      </c>
      <c r="J114" s="139" t="n">
        <f aca="false">HLOOKUP($A114,'Income Statement'!$F$4:$EY$204,J$6,0)</f>
        <v>0</v>
      </c>
      <c r="K114" s="139" t="n">
        <f aca="false">HLOOKUP($A114,'Income Statement'!$F$4:$EY$204,K$6,0)</f>
        <v>4724.78</v>
      </c>
      <c r="L114" s="176" t="n">
        <f aca="false">+H114/F114</f>
        <v>1.4897495999405</v>
      </c>
      <c r="M114" s="176" t="n">
        <f aca="false">+K114/F114</f>
        <v>1.13354909755694</v>
      </c>
      <c r="O114" s="221"/>
      <c r="P114" s="139"/>
    </row>
    <row r="115" customFormat="false" ht="14.4" hidden="false" customHeight="false" outlineLevel="0" collapsed="false">
      <c r="A115" s="218" t="s">
        <v>309</v>
      </c>
      <c r="B115" s="112"/>
      <c r="C115" s="112"/>
      <c r="D115" s="219" t="n">
        <v>1</v>
      </c>
      <c r="E115" s="220" t="n">
        <v>6</v>
      </c>
      <c r="F115" s="139" t="n">
        <f aca="false">HLOOKUP($A115,'Income Statement'!$F$4:$EY$204,F$6,0)</f>
        <v>2466.87</v>
      </c>
      <c r="G115" s="139" t="n">
        <f aca="false">+F115-H115</f>
        <v>207.95</v>
      </c>
      <c r="H115" s="139" t="n">
        <f aca="false">+K115+J115+I115</f>
        <v>2258.92</v>
      </c>
      <c r="I115" s="139" t="n">
        <f aca="false">HLOOKUP($A115,'Income Statement'!$F$4:$EY$204,I$6,0)</f>
        <v>0</v>
      </c>
      <c r="J115" s="139" t="n">
        <f aca="false">HLOOKUP($A115,'Income Statement'!$F$4:$EY$204,J$6,0)</f>
        <v>0</v>
      </c>
      <c r="K115" s="139" t="n">
        <f aca="false">HLOOKUP($A115,'Income Statement'!$F$4:$EY$204,K$6,0)</f>
        <v>2258.92</v>
      </c>
      <c r="L115" s="176" t="n">
        <f aca="false">+H115/F115</f>
        <v>0.915702894761378</v>
      </c>
      <c r="M115" s="176" t="n">
        <f aca="false">+K115/F115</f>
        <v>0.915702894761378</v>
      </c>
      <c r="O115" s="221"/>
      <c r="P115" s="139"/>
    </row>
    <row r="116" customFormat="false" ht="14.4" hidden="false" customHeight="false" outlineLevel="0" collapsed="false">
      <c r="A116" s="218" t="s">
        <v>365</v>
      </c>
      <c r="B116" s="112"/>
      <c r="C116" s="112"/>
      <c r="D116" s="219" t="n">
        <v>1</v>
      </c>
      <c r="E116" s="220" t="n">
        <v>6</v>
      </c>
      <c r="F116" s="139" t="n">
        <f aca="false">HLOOKUP($A116,'Income Statement'!$F$4:$EY$204,F$6,0)</f>
        <v>1201.49</v>
      </c>
      <c r="G116" s="139" t="n">
        <f aca="false">+F116-H116</f>
        <v>-612.74</v>
      </c>
      <c r="H116" s="139" t="n">
        <f aca="false">+K116+J116+I116</f>
        <v>1814.23</v>
      </c>
      <c r="I116" s="139" t="n">
        <f aca="false">HLOOKUP($A116,'Income Statement'!$F$4:$EY$204,I$6,0)</f>
        <v>56</v>
      </c>
      <c r="J116" s="139" t="n">
        <f aca="false">HLOOKUP($A116,'Income Statement'!$F$4:$EY$204,J$6,0)</f>
        <v>0</v>
      </c>
      <c r="K116" s="139" t="n">
        <f aca="false">HLOOKUP($A116,'Income Statement'!$F$4:$EY$204,K$6,0)</f>
        <v>1758.23</v>
      </c>
      <c r="L116" s="176" t="n">
        <f aca="false">+H116/F116</f>
        <v>1.5099834372321</v>
      </c>
      <c r="M116" s="176" t="n">
        <f aca="false">+K116/F116</f>
        <v>1.46337464315142</v>
      </c>
      <c r="O116" s="221"/>
      <c r="P116" s="139"/>
    </row>
    <row r="117" customFormat="false" ht="14.4" hidden="false" customHeight="false" outlineLevel="0" collapsed="false">
      <c r="A117" s="222" t="s">
        <v>722</v>
      </c>
      <c r="B117" s="112"/>
      <c r="C117" s="112"/>
      <c r="D117" s="219"/>
      <c r="E117" s="220"/>
      <c r="F117" s="223" t="n">
        <f aca="false">SUM(F101:F116)</f>
        <v>3046852.72</v>
      </c>
      <c r="G117" s="223" t="n">
        <f aca="false">SUM(G101:G116)</f>
        <v>-382183.31</v>
      </c>
      <c r="H117" s="223" t="n">
        <f aca="false">SUM(H101:H116)</f>
        <v>3429036.03</v>
      </c>
      <c r="I117" s="223" t="n">
        <f aca="false">SUM(I101:I116)</f>
        <v>210380.39</v>
      </c>
      <c r="J117" s="223" t="n">
        <f aca="false">SUM(J101:J116)</f>
        <v>0</v>
      </c>
      <c r="K117" s="223" t="n">
        <f aca="false">SUM(K101:K116)</f>
        <v>3218655.64</v>
      </c>
      <c r="L117" s="224" t="n">
        <f aca="false">+H117/F117</f>
        <v>1.1254354394918</v>
      </c>
      <c r="M117" s="224" t="n">
        <f aca="false">+K117/F117</f>
        <v>1.05638701170958</v>
      </c>
      <c r="O117" s="221"/>
      <c r="P117" s="139"/>
    </row>
    <row r="118" customFormat="false" ht="14.4" hidden="false" customHeight="false" outlineLevel="0" collapsed="false">
      <c r="A118" s="218"/>
      <c r="B118" s="112"/>
      <c r="C118" s="112"/>
      <c r="D118" s="219"/>
      <c r="E118" s="220"/>
      <c r="F118" s="139"/>
      <c r="G118" s="139"/>
      <c r="H118" s="139"/>
      <c r="I118" s="139"/>
      <c r="J118" s="139"/>
      <c r="K118" s="139"/>
      <c r="L118" s="176"/>
      <c r="M118" s="176"/>
      <c r="O118" s="221"/>
      <c r="P118" s="139"/>
    </row>
    <row r="119" customFormat="false" ht="14.4" hidden="false" customHeight="false" outlineLevel="0" collapsed="false">
      <c r="A119" s="214" t="s">
        <v>723</v>
      </c>
      <c r="B119" s="214"/>
      <c r="C119" s="214"/>
      <c r="D119" s="219"/>
      <c r="E119" s="220"/>
      <c r="F119" s="139"/>
      <c r="G119" s="139"/>
      <c r="H119" s="139"/>
      <c r="I119" s="139"/>
      <c r="J119" s="139"/>
      <c r="K119" s="139"/>
      <c r="L119" s="176"/>
      <c r="M119" s="176"/>
      <c r="O119" s="221"/>
      <c r="P119" s="139"/>
    </row>
    <row r="120" customFormat="false" ht="14.4" hidden="false" customHeight="false" outlineLevel="0" collapsed="false">
      <c r="A120" s="218" t="s">
        <v>240</v>
      </c>
      <c r="B120" s="112"/>
      <c r="C120" s="112"/>
      <c r="D120" s="219" t="n">
        <v>3</v>
      </c>
      <c r="E120" s="220" t="n">
        <v>7</v>
      </c>
      <c r="F120" s="137" t="n">
        <f aca="false">HLOOKUP($A120,'Income Statement'!$F$4:$EY$204,F$6,0)</f>
        <v>2348235.42</v>
      </c>
      <c r="G120" s="137" t="n">
        <f aca="false">+F120-H120</f>
        <v>592604.76</v>
      </c>
      <c r="H120" s="137" t="n">
        <f aca="false">+K120+J120+I120</f>
        <v>1755630.66</v>
      </c>
      <c r="I120" s="137" t="n">
        <f aca="false">HLOOKUP($A120,'Income Statement'!$F$4:$EY$204,I$6,0)</f>
        <v>110960.87</v>
      </c>
      <c r="J120" s="137" t="n">
        <f aca="false">HLOOKUP($A120,'Income Statement'!$F$4:$EY$204,J$6,0)</f>
        <v>187645.92</v>
      </c>
      <c r="K120" s="137" t="n">
        <f aca="false">HLOOKUP($A120,'Income Statement'!$F$4:$EY$204,K$6,0)</f>
        <v>1457023.87</v>
      </c>
      <c r="L120" s="176" t="n">
        <f aca="false">+H120/F120</f>
        <v>0.747638267035424</v>
      </c>
      <c r="M120" s="176" t="n">
        <f aca="false">+K120/F120</f>
        <v>0.620476063681894</v>
      </c>
      <c r="O120" s="221"/>
      <c r="P120" s="139"/>
    </row>
    <row r="121" customFormat="false" ht="14.4" hidden="false" customHeight="false" outlineLevel="0" collapsed="false">
      <c r="A121" s="218" t="s">
        <v>376</v>
      </c>
      <c r="B121" s="112"/>
      <c r="C121" s="112"/>
      <c r="D121" s="219" t="n">
        <v>3</v>
      </c>
      <c r="E121" s="220" t="n">
        <v>7</v>
      </c>
      <c r="F121" s="139" t="n">
        <f aca="false">HLOOKUP($A121,'Income Statement'!$F$4:$EY$204,F$6,0)</f>
        <v>1215787.36</v>
      </c>
      <c r="G121" s="139" t="n">
        <f aca="false">+F121-H121</f>
        <v>-174828.74</v>
      </c>
      <c r="H121" s="139" t="n">
        <f aca="false">+K121+J121+I121</f>
        <v>1390616.1</v>
      </c>
      <c r="I121" s="139" t="n">
        <f aca="false">HLOOKUP($A121,'Income Statement'!$F$4:$EY$204,I$6,0)</f>
        <v>69683.02</v>
      </c>
      <c r="J121" s="139" t="n">
        <f aca="false">HLOOKUP($A121,'Income Statement'!$F$4:$EY$204,J$6,0)</f>
        <v>0</v>
      </c>
      <c r="K121" s="139" t="n">
        <f aca="false">HLOOKUP($A121,'Income Statement'!$F$4:$EY$204,K$6,0)</f>
        <v>1320933.08</v>
      </c>
      <c r="L121" s="176" t="n">
        <f aca="false">+H121/F121</f>
        <v>1.14379878073416</v>
      </c>
      <c r="M121" s="176" t="n">
        <f aca="false">+K121/F121</f>
        <v>1.08648364299494</v>
      </c>
      <c r="O121" s="221"/>
      <c r="P121" s="139"/>
    </row>
    <row r="122" customFormat="false" ht="14.4" hidden="false" customHeight="false" outlineLevel="0" collapsed="false">
      <c r="A122" s="218" t="s">
        <v>353</v>
      </c>
      <c r="B122" s="112"/>
      <c r="C122" s="112"/>
      <c r="D122" s="219" t="n">
        <v>1</v>
      </c>
      <c r="E122" s="220" t="n">
        <v>7</v>
      </c>
      <c r="F122" s="139" t="n">
        <f aca="false">HLOOKUP($A122,'Income Statement'!$F$4:$EY$204,F$6,0)</f>
        <v>109328.02</v>
      </c>
      <c r="G122" s="139" t="n">
        <f aca="false">+F122-H122</f>
        <v>79659.72</v>
      </c>
      <c r="H122" s="139" t="n">
        <f aca="false">+K122+J122+I122</f>
        <v>29668.3</v>
      </c>
      <c r="I122" s="139" t="n">
        <f aca="false">HLOOKUP($A122,'Income Statement'!$F$4:$EY$204,I$6,0)</f>
        <v>6719.87</v>
      </c>
      <c r="J122" s="139" t="n">
        <f aca="false">HLOOKUP($A122,'Income Statement'!$F$4:$EY$204,J$6,0)</f>
        <v>0</v>
      </c>
      <c r="K122" s="139" t="n">
        <f aca="false">HLOOKUP($A122,'Income Statement'!$F$4:$EY$204,K$6,0)</f>
        <v>22948.43</v>
      </c>
      <c r="L122" s="176" t="n">
        <f aca="false">+H122/F122</f>
        <v>0.271369590339238</v>
      </c>
      <c r="M122" s="176" t="n">
        <f aca="false">+K122/F122</f>
        <v>0.209904377670061</v>
      </c>
      <c r="O122" s="221"/>
      <c r="P122" s="139"/>
    </row>
    <row r="123" customFormat="false" ht="14.4" hidden="false" customHeight="false" outlineLevel="0" collapsed="false">
      <c r="A123" s="218" t="s">
        <v>269</v>
      </c>
      <c r="B123" s="112"/>
      <c r="C123" s="112"/>
      <c r="D123" s="219" t="n">
        <v>1</v>
      </c>
      <c r="E123" s="220" t="n">
        <v>7</v>
      </c>
      <c r="F123" s="139" t="n">
        <f aca="false">HLOOKUP($A123,'Income Statement'!$F$4:$EY$204,F$6,0)</f>
        <v>50665.98</v>
      </c>
      <c r="G123" s="139" t="n">
        <f aca="false">+F123-H123</f>
        <v>-30532.32</v>
      </c>
      <c r="H123" s="139" t="n">
        <f aca="false">+K123+J123+I123</f>
        <v>81198.3</v>
      </c>
      <c r="I123" s="139" t="n">
        <f aca="false">HLOOKUP($A123,'Income Statement'!$F$4:$EY$204,I$6,0)</f>
        <v>26398.65</v>
      </c>
      <c r="J123" s="139" t="n">
        <f aca="false">HLOOKUP($A123,'Income Statement'!$F$4:$EY$204,J$6,0)</f>
        <v>0</v>
      </c>
      <c r="K123" s="139" t="n">
        <f aca="false">HLOOKUP($A123,'Income Statement'!$F$4:$EY$204,K$6,0)</f>
        <v>54799.65</v>
      </c>
      <c r="L123" s="176" t="n">
        <f aca="false">+H123/F123</f>
        <v>1.60261974603077</v>
      </c>
      <c r="M123" s="176" t="n">
        <f aca="false">+K123/F123</f>
        <v>1.08158669781972</v>
      </c>
      <c r="O123" s="221"/>
      <c r="P123" s="139"/>
    </row>
    <row r="124" customFormat="false" ht="14.4" hidden="false" customHeight="false" outlineLevel="0" collapsed="false">
      <c r="A124" s="218" t="s">
        <v>268</v>
      </c>
      <c r="B124" s="112"/>
      <c r="C124" s="112"/>
      <c r="D124" s="219" t="n">
        <v>1</v>
      </c>
      <c r="E124" s="220" t="n">
        <v>7</v>
      </c>
      <c r="F124" s="139" t="n">
        <f aca="false">HLOOKUP($A124,'Income Statement'!$F$4:$EY$204,F$6,0)</f>
        <v>48361.1</v>
      </c>
      <c r="G124" s="139" t="n">
        <f aca="false">+F124-H124</f>
        <v>-5503.85</v>
      </c>
      <c r="H124" s="139" t="n">
        <f aca="false">+K124+J124+I124</f>
        <v>53864.95</v>
      </c>
      <c r="I124" s="139" t="n">
        <f aca="false">HLOOKUP($A124,'Income Statement'!$F$4:$EY$204,I$6,0)</f>
        <v>9896.43</v>
      </c>
      <c r="J124" s="139" t="n">
        <f aca="false">HLOOKUP($A124,'Income Statement'!$F$4:$EY$204,J$6,0)</f>
        <v>0</v>
      </c>
      <c r="K124" s="139" t="n">
        <f aca="false">HLOOKUP($A124,'Income Statement'!$F$4:$EY$204,K$6,0)</f>
        <v>43968.52</v>
      </c>
      <c r="L124" s="176" t="n">
        <f aca="false">+H124/F124</f>
        <v>1.11380737824408</v>
      </c>
      <c r="M124" s="176" t="n">
        <f aca="false">+K124/F124</f>
        <v>0.909171214054271</v>
      </c>
      <c r="O124" s="221"/>
      <c r="P124" s="139"/>
    </row>
    <row r="125" customFormat="false" ht="14.4" hidden="false" customHeight="false" outlineLevel="0" collapsed="false">
      <c r="A125" s="218" t="s">
        <v>300</v>
      </c>
      <c r="B125" s="112"/>
      <c r="C125" s="112"/>
      <c r="D125" s="219" t="n">
        <v>1</v>
      </c>
      <c r="E125" s="220" t="n">
        <v>7</v>
      </c>
      <c r="F125" s="139" t="n">
        <f aca="false">HLOOKUP($A125,'Income Statement'!$F$4:$EY$204,F$6,0)</f>
        <v>36088.21</v>
      </c>
      <c r="G125" s="139" t="n">
        <f aca="false">+F125-H125</f>
        <v>17872.57</v>
      </c>
      <c r="H125" s="139" t="n">
        <f aca="false">+K125+J125+I125</f>
        <v>18215.64</v>
      </c>
      <c r="I125" s="139" t="n">
        <f aca="false">HLOOKUP($A125,'Income Statement'!$F$4:$EY$204,I$6,0)</f>
        <v>1383.59</v>
      </c>
      <c r="J125" s="139" t="n">
        <f aca="false">HLOOKUP($A125,'Income Statement'!$F$4:$EY$204,J$6,0)</f>
        <v>0</v>
      </c>
      <c r="K125" s="139" t="n">
        <f aca="false">HLOOKUP($A125,'Income Statement'!$F$4:$EY$204,K$6,0)</f>
        <v>16832.05</v>
      </c>
      <c r="L125" s="176" t="n">
        <f aca="false">+H125/F125</f>
        <v>0.504753214415456</v>
      </c>
      <c r="M125" s="176" t="n">
        <f aca="false">+K125/F125</f>
        <v>0.466414100339141</v>
      </c>
      <c r="O125" s="221"/>
      <c r="P125" s="139"/>
    </row>
    <row r="126" customFormat="false" ht="14.4" hidden="false" customHeight="false" outlineLevel="0" collapsed="false">
      <c r="A126" s="218" t="s">
        <v>358</v>
      </c>
      <c r="B126" s="112"/>
      <c r="C126" s="112"/>
      <c r="D126" s="219" t="n">
        <v>1</v>
      </c>
      <c r="E126" s="220" t="n">
        <v>7</v>
      </c>
      <c r="F126" s="139" t="n">
        <f aca="false">HLOOKUP($A126,'Income Statement'!$F$4:$EY$204,F$6,0)</f>
        <v>11952.64</v>
      </c>
      <c r="G126" s="139" t="n">
        <f aca="false">+F126-H126</f>
        <v>-408.190000000001</v>
      </c>
      <c r="H126" s="139" t="n">
        <f aca="false">+K126+J126+I126</f>
        <v>12360.83</v>
      </c>
      <c r="I126" s="139" t="n">
        <f aca="false">HLOOKUP($A126,'Income Statement'!$F$4:$EY$204,I$6,0)</f>
        <v>3844.82</v>
      </c>
      <c r="J126" s="139" t="n">
        <f aca="false">HLOOKUP($A126,'Income Statement'!$F$4:$EY$204,J$6,0)</f>
        <v>0</v>
      </c>
      <c r="K126" s="139" t="n">
        <f aca="false">HLOOKUP($A126,'Income Statement'!$F$4:$EY$204,K$6,0)</f>
        <v>8516.01</v>
      </c>
      <c r="L126" s="176" t="n">
        <f aca="false">+H126/F126</f>
        <v>1.03415061442493</v>
      </c>
      <c r="M126" s="176" t="n">
        <f aca="false">+K126/F126</f>
        <v>0.712479418772757</v>
      </c>
      <c r="O126" s="221"/>
      <c r="P126" s="139"/>
    </row>
    <row r="127" customFormat="false" ht="14.4" hidden="false" customHeight="false" outlineLevel="0" collapsed="false">
      <c r="A127" s="218" t="s">
        <v>290</v>
      </c>
      <c r="B127" s="112"/>
      <c r="C127" s="112"/>
      <c r="D127" s="219" t="n">
        <v>1</v>
      </c>
      <c r="E127" s="220" t="n">
        <v>7</v>
      </c>
      <c r="F127" s="139" t="n">
        <f aca="false">HLOOKUP($A127,'Income Statement'!$F$4:$EY$204,F$6,0)</f>
        <v>31248.05</v>
      </c>
      <c r="G127" s="139" t="n">
        <f aca="false">+F127-H127</f>
        <v>10728.87</v>
      </c>
      <c r="H127" s="139" t="n">
        <f aca="false">+K127+J127+I127</f>
        <v>20519.18</v>
      </c>
      <c r="I127" s="139" t="n">
        <f aca="false">HLOOKUP($A127,'Income Statement'!$F$4:$EY$204,I$6,0)</f>
        <v>5985.75</v>
      </c>
      <c r="J127" s="139" t="n">
        <f aca="false">HLOOKUP($A127,'Income Statement'!$F$4:$EY$204,J$6,0)</f>
        <v>0</v>
      </c>
      <c r="K127" s="139" t="n">
        <f aca="false">HLOOKUP($A127,'Income Statement'!$F$4:$EY$204,K$6,0)</f>
        <v>14533.43</v>
      </c>
      <c r="L127" s="176" t="n">
        <f aca="false">+H127/F127</f>
        <v>0.65665473525548</v>
      </c>
      <c r="M127" s="176" t="n">
        <f aca="false">+K127/F127</f>
        <v>0.465098782164007</v>
      </c>
      <c r="O127" s="221"/>
      <c r="P127" s="139"/>
    </row>
    <row r="128" customFormat="false" ht="14.4" hidden="false" customHeight="false" outlineLevel="0" collapsed="false">
      <c r="A128" s="218" t="s">
        <v>346</v>
      </c>
      <c r="B128" s="112"/>
      <c r="C128" s="112"/>
      <c r="D128" s="219" t="n">
        <v>1</v>
      </c>
      <c r="E128" s="220" t="n">
        <v>7</v>
      </c>
      <c r="F128" s="139" t="n">
        <f aca="false">HLOOKUP($A128,'Income Statement'!$F$4:$EY$204,F$6,0)</f>
        <v>35678.43</v>
      </c>
      <c r="G128" s="139" t="n">
        <f aca="false">+F128-H128</f>
        <v>1960.42</v>
      </c>
      <c r="H128" s="139" t="n">
        <f aca="false">+K128+J128+I128</f>
        <v>33718.01</v>
      </c>
      <c r="I128" s="139" t="n">
        <f aca="false">HLOOKUP($A128,'Income Statement'!$F$4:$EY$204,I$6,0)</f>
        <v>10805.83</v>
      </c>
      <c r="J128" s="139" t="n">
        <f aca="false">HLOOKUP($A128,'Income Statement'!$F$4:$EY$204,J$6,0)</f>
        <v>0</v>
      </c>
      <c r="K128" s="139" t="n">
        <f aca="false">HLOOKUP($A128,'Income Statement'!$F$4:$EY$204,K$6,0)</f>
        <v>22912.18</v>
      </c>
      <c r="L128" s="176" t="n">
        <f aca="false">+H128/F128</f>
        <v>0.945053075485665</v>
      </c>
      <c r="M128" s="176" t="n">
        <f aca="false">+K128/F128</f>
        <v>0.642185768824469</v>
      </c>
      <c r="O128" s="221"/>
      <c r="P128" s="139"/>
    </row>
    <row r="129" customFormat="false" ht="14.4" hidden="false" customHeight="false" outlineLevel="0" collapsed="false">
      <c r="A129" s="218" t="s">
        <v>322</v>
      </c>
      <c r="B129" s="112"/>
      <c r="C129" s="112"/>
      <c r="D129" s="219" t="n">
        <v>1</v>
      </c>
      <c r="E129" s="220" t="n">
        <v>7</v>
      </c>
      <c r="F129" s="139" t="n">
        <f aca="false">HLOOKUP($A129,'Income Statement'!$F$4:$EY$204,F$6,0)</f>
        <v>35259.69</v>
      </c>
      <c r="G129" s="139" t="n">
        <f aca="false">+F129-H129</f>
        <v>27924.81</v>
      </c>
      <c r="H129" s="139" t="n">
        <f aca="false">+K129+J129+I129</f>
        <v>7334.88</v>
      </c>
      <c r="I129" s="139" t="n">
        <f aca="false">HLOOKUP($A129,'Income Statement'!$F$4:$EY$204,I$6,0)</f>
        <v>0</v>
      </c>
      <c r="J129" s="139" t="n">
        <f aca="false">HLOOKUP($A129,'Income Statement'!$F$4:$EY$204,J$6,0)</f>
        <v>0</v>
      </c>
      <c r="K129" s="139" t="n">
        <f aca="false">HLOOKUP($A129,'Income Statement'!$F$4:$EY$204,K$6,0)</f>
        <v>7334.88</v>
      </c>
      <c r="L129" s="176" t="n">
        <f aca="false">+H129/F129</f>
        <v>0.208024517515611</v>
      </c>
      <c r="M129" s="176" t="n">
        <f aca="false">+K129/F129</f>
        <v>0.208024517515611</v>
      </c>
      <c r="O129" s="221"/>
      <c r="P129" s="139"/>
    </row>
    <row r="130" customFormat="false" ht="14.4" hidden="false" customHeight="false" outlineLevel="0" collapsed="false">
      <c r="A130" s="218" t="s">
        <v>279</v>
      </c>
      <c r="B130" s="112"/>
      <c r="C130" s="112"/>
      <c r="D130" s="219" t="n">
        <v>1</v>
      </c>
      <c r="E130" s="220" t="n">
        <v>7</v>
      </c>
      <c r="F130" s="139" t="n">
        <f aca="false">HLOOKUP($A130,'Income Statement'!$F$4:$EY$204,F$6,0)</f>
        <v>18114.17</v>
      </c>
      <c r="G130" s="139" t="n">
        <f aca="false">+F130-H130</f>
        <v>-2286.21</v>
      </c>
      <c r="H130" s="139" t="n">
        <f aca="false">+K130+J130+I130</f>
        <v>20400.38</v>
      </c>
      <c r="I130" s="139" t="n">
        <f aca="false">HLOOKUP($A130,'Income Statement'!$F$4:$EY$204,I$6,0)</f>
        <v>5977.07</v>
      </c>
      <c r="J130" s="139" t="n">
        <f aca="false">HLOOKUP($A130,'Income Statement'!$F$4:$EY$204,J$6,0)</f>
        <v>0</v>
      </c>
      <c r="K130" s="139" t="n">
        <f aca="false">HLOOKUP($A130,'Income Statement'!$F$4:$EY$204,K$6,0)</f>
        <v>14423.31</v>
      </c>
      <c r="L130" s="176" t="n">
        <f aca="false">+H130/F130</f>
        <v>1.12621113746862</v>
      </c>
      <c r="M130" s="176" t="n">
        <f aca="false">+K130/F130</f>
        <v>0.796244597461545</v>
      </c>
      <c r="O130" s="221"/>
      <c r="P130" s="139"/>
    </row>
    <row r="131" customFormat="false" ht="14.4" hidden="false" customHeight="false" outlineLevel="0" collapsed="false">
      <c r="A131" s="218" t="s">
        <v>379</v>
      </c>
      <c r="B131" s="112"/>
      <c r="C131" s="112"/>
      <c r="D131" s="219" t="n">
        <v>1</v>
      </c>
      <c r="E131" s="220" t="n">
        <v>7</v>
      </c>
      <c r="F131" s="139" t="n">
        <f aca="false">HLOOKUP($A131,'Income Statement'!$F$4:$EY$204,F$6,0)</f>
        <v>17338.83</v>
      </c>
      <c r="G131" s="139" t="n">
        <f aca="false">+F131-H131</f>
        <v>11147.91</v>
      </c>
      <c r="H131" s="139" t="n">
        <f aca="false">+K131+J131+I131</f>
        <v>6190.92</v>
      </c>
      <c r="I131" s="139" t="n">
        <f aca="false">HLOOKUP($A131,'Income Statement'!$F$4:$EY$204,I$6,0)</f>
        <v>32.72</v>
      </c>
      <c r="J131" s="139" t="n">
        <f aca="false">HLOOKUP($A131,'Income Statement'!$F$4:$EY$204,J$6,0)</f>
        <v>0</v>
      </c>
      <c r="K131" s="139" t="n">
        <f aca="false">HLOOKUP($A131,'Income Statement'!$F$4:$EY$204,K$6,0)</f>
        <v>6158.2</v>
      </c>
      <c r="L131" s="176" t="n">
        <f aca="false">+H131/F131</f>
        <v>0.357055233830656</v>
      </c>
      <c r="M131" s="176" t="n">
        <f aca="false">+K131/F131</f>
        <v>0.355168139949466</v>
      </c>
      <c r="O131" s="221"/>
      <c r="P131" s="139"/>
    </row>
    <row r="132" customFormat="false" ht="14.4" hidden="false" customHeight="false" outlineLevel="0" collapsed="false">
      <c r="A132" s="218" t="s">
        <v>310</v>
      </c>
      <c r="B132" s="112"/>
      <c r="C132" s="112"/>
      <c r="D132" s="219" t="n">
        <v>1</v>
      </c>
      <c r="E132" s="220" t="n">
        <v>7</v>
      </c>
      <c r="F132" s="139" t="n">
        <f aca="false">HLOOKUP($A132,'Income Statement'!$F$4:$EY$204,F$6,0)</f>
        <v>18283.32</v>
      </c>
      <c r="G132" s="139" t="n">
        <f aca="false">+F132-H132</f>
        <v>-11752.88</v>
      </c>
      <c r="H132" s="139" t="n">
        <f aca="false">+K132+J132+I132</f>
        <v>30036.2</v>
      </c>
      <c r="I132" s="139" t="n">
        <f aca="false">HLOOKUP($A132,'Income Statement'!$F$4:$EY$204,I$6,0)</f>
        <v>5102.06</v>
      </c>
      <c r="J132" s="139" t="n">
        <f aca="false">HLOOKUP($A132,'Income Statement'!$F$4:$EY$204,J$6,0)</f>
        <v>0</v>
      </c>
      <c r="K132" s="139" t="n">
        <f aca="false">HLOOKUP($A132,'Income Statement'!$F$4:$EY$204,K$6,0)</f>
        <v>24934.14</v>
      </c>
      <c r="L132" s="176" t="n">
        <f aca="false">+H132/F132</f>
        <v>1.64281979421681</v>
      </c>
      <c r="M132" s="176" t="n">
        <f aca="false">+K132/F132</f>
        <v>1.36376434914447</v>
      </c>
      <c r="O132" s="221"/>
      <c r="P132" s="139"/>
    </row>
    <row r="133" customFormat="false" ht="14.4" hidden="false" customHeight="false" outlineLevel="0" collapsed="false">
      <c r="A133" s="218" t="s">
        <v>270</v>
      </c>
      <c r="B133" s="112"/>
      <c r="C133" s="112"/>
      <c r="D133" s="219" t="n">
        <v>1</v>
      </c>
      <c r="E133" s="220" t="n">
        <v>7</v>
      </c>
      <c r="F133" s="139" t="n">
        <f aca="false">HLOOKUP($A133,'Income Statement'!$F$4:$EY$204,F$6,0)</f>
        <v>15014.53</v>
      </c>
      <c r="G133" s="139" t="n">
        <f aca="false">+F133-H133</f>
        <v>9209.82</v>
      </c>
      <c r="H133" s="139" t="n">
        <f aca="false">+K133+J133+I133</f>
        <v>5804.71</v>
      </c>
      <c r="I133" s="139" t="n">
        <f aca="false">HLOOKUP($A133,'Income Statement'!$F$4:$EY$204,I$6,0)</f>
        <v>836.61</v>
      </c>
      <c r="J133" s="139" t="n">
        <f aca="false">HLOOKUP($A133,'Income Statement'!$F$4:$EY$204,J$6,0)</f>
        <v>0</v>
      </c>
      <c r="K133" s="139" t="n">
        <f aca="false">HLOOKUP($A133,'Income Statement'!$F$4:$EY$204,K$6,0)</f>
        <v>4968.1</v>
      </c>
      <c r="L133" s="176" t="n">
        <f aca="false">+H133/F133</f>
        <v>0.386606174152637</v>
      </c>
      <c r="M133" s="176" t="n">
        <f aca="false">+K133/F133</f>
        <v>0.330886148284362</v>
      </c>
      <c r="O133" s="221"/>
      <c r="P133" s="139"/>
    </row>
    <row r="134" customFormat="false" ht="14.4" hidden="false" customHeight="false" outlineLevel="0" collapsed="false">
      <c r="A134" s="218" t="s">
        <v>373</v>
      </c>
      <c r="B134" s="112"/>
      <c r="C134" s="112"/>
      <c r="D134" s="219" t="n">
        <v>1</v>
      </c>
      <c r="E134" s="220" t="n">
        <v>7</v>
      </c>
      <c r="F134" s="139" t="n">
        <f aca="false">HLOOKUP($A134,'Income Statement'!$F$4:$EY$204,F$6,0)</f>
        <v>12147.32</v>
      </c>
      <c r="G134" s="139" t="n">
        <f aca="false">+F134-H134</f>
        <v>4120.57</v>
      </c>
      <c r="H134" s="139" t="n">
        <f aca="false">+K134+J134+I134</f>
        <v>8026.75</v>
      </c>
      <c r="I134" s="139" t="n">
        <f aca="false">HLOOKUP($A134,'Income Statement'!$F$4:$EY$204,I$6,0)</f>
        <v>0</v>
      </c>
      <c r="J134" s="139" t="n">
        <f aca="false">HLOOKUP($A134,'Income Statement'!$F$4:$EY$204,J$6,0)</f>
        <v>0</v>
      </c>
      <c r="K134" s="139" t="n">
        <f aca="false">HLOOKUP($A134,'Income Statement'!$F$4:$EY$204,K$6,0)</f>
        <v>8026.75</v>
      </c>
      <c r="L134" s="176" t="n">
        <f aca="false">+H134/F134</f>
        <v>0.660783613175581</v>
      </c>
      <c r="M134" s="176" t="n">
        <f aca="false">+K134/F134</f>
        <v>0.660783613175581</v>
      </c>
      <c r="O134" s="221"/>
      <c r="P134" s="139"/>
    </row>
    <row r="135" customFormat="false" ht="14.4" hidden="false" customHeight="false" outlineLevel="0" collapsed="false">
      <c r="A135" s="218" t="s">
        <v>351</v>
      </c>
      <c r="B135" s="112"/>
      <c r="C135" s="112"/>
      <c r="D135" s="219" t="n">
        <v>1</v>
      </c>
      <c r="E135" s="220" t="n">
        <v>7</v>
      </c>
      <c r="F135" s="139" t="n">
        <f aca="false">HLOOKUP($A135,'Income Statement'!$F$4:$EY$204,F$6,0)</f>
        <v>6280.41</v>
      </c>
      <c r="G135" s="139" t="n">
        <f aca="false">+F135-H135</f>
        <v>3479.33</v>
      </c>
      <c r="H135" s="139" t="n">
        <f aca="false">+K135+J135+I135</f>
        <v>2801.08</v>
      </c>
      <c r="I135" s="139" t="n">
        <f aca="false">HLOOKUP($A135,'Income Statement'!$F$4:$EY$204,I$6,0)</f>
        <v>0</v>
      </c>
      <c r="J135" s="139" t="n">
        <f aca="false">HLOOKUP($A135,'Income Statement'!$F$4:$EY$204,J$6,0)</f>
        <v>0</v>
      </c>
      <c r="K135" s="139" t="n">
        <f aca="false">HLOOKUP($A135,'Income Statement'!$F$4:$EY$204,K$6,0)</f>
        <v>2801.08</v>
      </c>
      <c r="L135" s="176" t="n">
        <f aca="false">+H135/F135</f>
        <v>0.446002729121188</v>
      </c>
      <c r="M135" s="176" t="n">
        <f aca="false">+K135/F135</f>
        <v>0.446002729121188</v>
      </c>
      <c r="O135" s="221"/>
      <c r="P135" s="139"/>
    </row>
    <row r="136" customFormat="false" ht="14.4" hidden="false" customHeight="false" outlineLevel="0" collapsed="false">
      <c r="A136" s="222" t="s">
        <v>724</v>
      </c>
      <c r="B136" s="112"/>
      <c r="C136" s="112"/>
      <c r="D136" s="219"/>
      <c r="E136" s="220"/>
      <c r="F136" s="223" t="n">
        <f aca="false">SUM(F120:F135)</f>
        <v>4009783.48</v>
      </c>
      <c r="G136" s="223" t="n">
        <f aca="false">SUM(G120:G135)</f>
        <v>533396.59</v>
      </c>
      <c r="H136" s="223" t="n">
        <f aca="false">SUM(H120:H135)</f>
        <v>3476386.89</v>
      </c>
      <c r="I136" s="223" t="n">
        <f aca="false">SUM(I120:I135)</f>
        <v>257627.29</v>
      </c>
      <c r="J136" s="223" t="n">
        <f aca="false">SUM(J120:J135)</f>
        <v>187645.92</v>
      </c>
      <c r="K136" s="223" t="n">
        <f aca="false">SUM(K120:K135)</f>
        <v>3031113.68</v>
      </c>
      <c r="L136" s="224" t="n">
        <f aca="false">+H136/F136</f>
        <v>0.866976211393838</v>
      </c>
      <c r="M136" s="224" t="n">
        <f aca="false">+K136/F136</f>
        <v>0.755929514677935</v>
      </c>
      <c r="O136" s="221"/>
      <c r="P136" s="139"/>
    </row>
    <row r="137" customFormat="false" ht="14.4" hidden="false" customHeight="false" outlineLevel="0" collapsed="false">
      <c r="A137" s="218"/>
      <c r="B137" s="112"/>
      <c r="C137" s="112"/>
      <c r="D137" s="219"/>
      <c r="E137" s="220"/>
      <c r="F137" s="139"/>
      <c r="G137" s="139"/>
      <c r="H137" s="139"/>
      <c r="I137" s="139"/>
      <c r="J137" s="139"/>
      <c r="K137" s="139"/>
      <c r="L137" s="176"/>
      <c r="M137" s="176"/>
      <c r="O137" s="221"/>
      <c r="P137" s="139"/>
    </row>
    <row r="138" customFormat="false" ht="14.4" hidden="false" customHeight="false" outlineLevel="0" collapsed="false">
      <c r="A138" s="214" t="s">
        <v>725</v>
      </c>
      <c r="B138" s="214"/>
      <c r="C138" s="214"/>
      <c r="D138" s="219"/>
      <c r="E138" s="220"/>
      <c r="F138" s="139"/>
      <c r="G138" s="139"/>
      <c r="H138" s="139"/>
      <c r="I138" s="139"/>
      <c r="J138" s="139"/>
      <c r="K138" s="139"/>
      <c r="L138" s="176"/>
      <c r="M138" s="176"/>
      <c r="O138" s="221"/>
      <c r="P138" s="139"/>
    </row>
    <row r="139" customFormat="false" ht="14.4" hidden="false" customHeight="false" outlineLevel="0" collapsed="false">
      <c r="A139" s="218" t="s">
        <v>372</v>
      </c>
      <c r="B139" s="112"/>
      <c r="C139" s="112"/>
      <c r="D139" s="219" t="n">
        <v>3</v>
      </c>
      <c r="E139" s="220" t="n">
        <v>8</v>
      </c>
      <c r="F139" s="137" t="n">
        <f aca="false">HLOOKUP($A139,'Income Statement'!$F$4:$EY$204,F$6,0)</f>
        <v>1103330.78</v>
      </c>
      <c r="G139" s="137" t="n">
        <f aca="false">+F139-H139</f>
        <v>115815.77</v>
      </c>
      <c r="H139" s="137" t="n">
        <f aca="false">+K139+J139+I139</f>
        <v>987515.01</v>
      </c>
      <c r="I139" s="137" t="n">
        <f aca="false">HLOOKUP($A139,'Income Statement'!$F$4:$EY$204,I$6,0)</f>
        <v>23103.69</v>
      </c>
      <c r="J139" s="137" t="n">
        <f aca="false">HLOOKUP($A139,'Income Statement'!$F$4:$EY$204,J$6,0)</f>
        <v>0</v>
      </c>
      <c r="K139" s="137" t="n">
        <f aca="false">HLOOKUP($A139,'Income Statement'!$F$4:$EY$204,K$6,0)</f>
        <v>964411.32</v>
      </c>
      <c r="L139" s="176" t="n">
        <f aca="false">+H139/F139</f>
        <v>0.895030781249482</v>
      </c>
      <c r="M139" s="176" t="n">
        <f aca="false">+K139/F139</f>
        <v>0.87409083248815</v>
      </c>
      <c r="O139" s="221"/>
      <c r="P139" s="139"/>
    </row>
    <row r="140" customFormat="false" ht="14.4" hidden="false" customHeight="false" outlineLevel="0" collapsed="false">
      <c r="A140" s="218" t="s">
        <v>242</v>
      </c>
      <c r="B140" s="112"/>
      <c r="C140" s="112"/>
      <c r="D140" s="219" t="n">
        <v>3</v>
      </c>
      <c r="E140" s="220" t="n">
        <v>8</v>
      </c>
      <c r="F140" s="139" t="n">
        <f aca="false">HLOOKUP($A140,'Income Statement'!$F$4:$EY$204,F$6,0)</f>
        <v>444346.55</v>
      </c>
      <c r="G140" s="139" t="n">
        <f aca="false">+F140-H140</f>
        <v>-76849.2</v>
      </c>
      <c r="H140" s="139" t="n">
        <f aca="false">+K140+J140+I140</f>
        <v>521195.75</v>
      </c>
      <c r="I140" s="139" t="n">
        <f aca="false">HLOOKUP($A140,'Income Statement'!$F$4:$EY$204,I$6,0)</f>
        <v>40242.04</v>
      </c>
      <c r="J140" s="139" t="n">
        <f aca="false">HLOOKUP($A140,'Income Statement'!$F$4:$EY$204,J$6,0)</f>
        <v>0</v>
      </c>
      <c r="K140" s="139" t="n">
        <f aca="false">HLOOKUP($A140,'Income Statement'!$F$4:$EY$204,K$6,0)</f>
        <v>480953.71</v>
      </c>
      <c r="L140" s="176" t="n">
        <f aca="false">+H140/F140</f>
        <v>1.17294879413377</v>
      </c>
      <c r="M140" s="176" t="n">
        <f aca="false">+K140/F140</f>
        <v>1.08238425616222</v>
      </c>
      <c r="O140" s="221"/>
      <c r="P140" s="139"/>
    </row>
    <row r="141" customFormat="false" ht="14.4" hidden="false" customHeight="false" outlineLevel="0" collapsed="false">
      <c r="A141" s="218" t="s">
        <v>278</v>
      </c>
      <c r="B141" s="112"/>
      <c r="C141" s="112"/>
      <c r="D141" s="219" t="n">
        <v>3</v>
      </c>
      <c r="E141" s="220" t="n">
        <v>8</v>
      </c>
      <c r="F141" s="139" t="n">
        <f aca="false">HLOOKUP($A141,'Income Statement'!$F$4:$EY$204,F$6,0)</f>
        <v>814911.93</v>
      </c>
      <c r="G141" s="139" t="n">
        <f aca="false">+F141-H141</f>
        <v>80652.26</v>
      </c>
      <c r="H141" s="139" t="n">
        <f aca="false">+K141+J141+I141</f>
        <v>734259.67</v>
      </c>
      <c r="I141" s="139" t="n">
        <f aca="false">HLOOKUP($A141,'Income Statement'!$F$4:$EY$204,I$6,0)</f>
        <v>8329.38</v>
      </c>
      <c r="J141" s="139" t="n">
        <f aca="false">HLOOKUP($A141,'Income Statement'!$F$4:$EY$204,J$6,0)</f>
        <v>0</v>
      </c>
      <c r="K141" s="139" t="n">
        <f aca="false">HLOOKUP($A141,'Income Statement'!$F$4:$EY$204,K$6,0)</f>
        <v>725930.29</v>
      </c>
      <c r="L141" s="176" t="n">
        <f aca="false">+H141/F141</f>
        <v>0.901029476890834</v>
      </c>
      <c r="M141" s="176" t="n">
        <f aca="false">+K141/F141</f>
        <v>0.890808274214368</v>
      </c>
      <c r="O141" s="221"/>
      <c r="P141" s="139"/>
    </row>
    <row r="142" customFormat="false" ht="14.4" hidden="false" customHeight="false" outlineLevel="0" collapsed="false">
      <c r="A142" s="218" t="s">
        <v>246</v>
      </c>
      <c r="B142" s="112"/>
      <c r="C142" s="112"/>
      <c r="D142" s="219" t="n">
        <v>3</v>
      </c>
      <c r="E142" s="220" t="n">
        <v>8</v>
      </c>
      <c r="F142" s="139" t="n">
        <f aca="false">HLOOKUP($A142,'Income Statement'!$F$4:$EY$204,F$6,0)</f>
        <v>319705.66</v>
      </c>
      <c r="G142" s="139" t="n">
        <f aca="false">+F142-H142</f>
        <v>-187567.01</v>
      </c>
      <c r="H142" s="139" t="n">
        <f aca="false">+K142+J142+I142</f>
        <v>507272.67</v>
      </c>
      <c r="I142" s="139" t="n">
        <f aca="false">HLOOKUP($A142,'Income Statement'!$F$4:$EY$204,I$6,0)</f>
        <v>77196.74</v>
      </c>
      <c r="J142" s="139" t="n">
        <f aca="false">HLOOKUP($A142,'Income Statement'!$F$4:$EY$204,J$6,0)</f>
        <v>0</v>
      </c>
      <c r="K142" s="139" t="n">
        <f aca="false">HLOOKUP($A142,'Income Statement'!$F$4:$EY$204,K$6,0)</f>
        <v>430075.93</v>
      </c>
      <c r="L142" s="176" t="n">
        <f aca="false">+H142/F142</f>
        <v>1.58668654787031</v>
      </c>
      <c r="M142" s="176" t="n">
        <f aca="false">+K142/F142</f>
        <v>1.34522463568521</v>
      </c>
      <c r="O142" s="221"/>
      <c r="P142" s="139"/>
    </row>
    <row r="143" customFormat="false" ht="14.4" hidden="false" customHeight="false" outlineLevel="0" collapsed="false">
      <c r="A143" s="218" t="s">
        <v>312</v>
      </c>
      <c r="B143" s="112"/>
      <c r="C143" s="112"/>
      <c r="D143" s="219" t="n">
        <v>2</v>
      </c>
      <c r="E143" s="220" t="n">
        <v>8</v>
      </c>
      <c r="F143" s="139" t="n">
        <f aca="false">HLOOKUP($A143,'Income Statement'!$F$4:$EY$204,F$6,0)</f>
        <v>113721.93</v>
      </c>
      <c r="G143" s="139" t="n">
        <f aca="false">+F143-H143</f>
        <v>4609.15999999999</v>
      </c>
      <c r="H143" s="139" t="n">
        <f aca="false">+K143+J143+I143</f>
        <v>109112.77</v>
      </c>
      <c r="I143" s="139" t="n">
        <f aca="false">HLOOKUP($A143,'Income Statement'!$F$4:$EY$204,I$6,0)</f>
        <v>0</v>
      </c>
      <c r="J143" s="139" t="n">
        <f aca="false">HLOOKUP($A143,'Income Statement'!$F$4:$EY$204,J$6,0)</f>
        <v>0</v>
      </c>
      <c r="K143" s="139" t="n">
        <f aca="false">HLOOKUP($A143,'Income Statement'!$F$4:$EY$204,K$6,0)</f>
        <v>109112.77</v>
      </c>
      <c r="L143" s="176" t="n">
        <f aca="false">+H143/F143</f>
        <v>0.959469910508905</v>
      </c>
      <c r="M143" s="176" t="n">
        <f aca="false">+K143/F143</f>
        <v>0.959469910508905</v>
      </c>
      <c r="O143" s="221"/>
      <c r="P143" s="139"/>
    </row>
    <row r="144" customFormat="false" ht="14.4" hidden="false" customHeight="false" outlineLevel="0" collapsed="false">
      <c r="A144" s="218" t="s">
        <v>265</v>
      </c>
      <c r="B144" s="112"/>
      <c r="C144" s="112"/>
      <c r="D144" s="219" t="n">
        <v>3</v>
      </c>
      <c r="E144" s="220" t="n">
        <v>8</v>
      </c>
      <c r="F144" s="139" t="n">
        <f aca="false">HLOOKUP($A144,'Income Statement'!$F$4:$EY$204,F$6,0)</f>
        <v>164972.27</v>
      </c>
      <c r="G144" s="139" t="n">
        <f aca="false">+F144-H144</f>
        <v>29441.79</v>
      </c>
      <c r="H144" s="139" t="n">
        <f aca="false">+K144+J144+I144</f>
        <v>135530.48</v>
      </c>
      <c r="I144" s="139" t="n">
        <f aca="false">HLOOKUP($A144,'Income Statement'!$F$4:$EY$204,I$6,0)</f>
        <v>10372.97</v>
      </c>
      <c r="J144" s="139" t="n">
        <f aca="false">HLOOKUP($A144,'Income Statement'!$F$4:$EY$204,J$6,0)</f>
        <v>0</v>
      </c>
      <c r="K144" s="139" t="n">
        <f aca="false">HLOOKUP($A144,'Income Statement'!$F$4:$EY$204,K$6,0)</f>
        <v>125157.51</v>
      </c>
      <c r="L144" s="176" t="n">
        <f aca="false">+H144/F144</f>
        <v>0.821534916140755</v>
      </c>
      <c r="M144" s="176" t="n">
        <f aca="false">+K144/F144</f>
        <v>0.758657864136803</v>
      </c>
      <c r="O144" s="221"/>
      <c r="P144" s="139"/>
    </row>
    <row r="145" customFormat="false" ht="14.4" hidden="false" customHeight="false" outlineLevel="0" collapsed="false">
      <c r="A145" s="218" t="s">
        <v>249</v>
      </c>
      <c r="B145" s="112"/>
      <c r="C145" s="112"/>
      <c r="D145" s="219" t="n">
        <v>3</v>
      </c>
      <c r="E145" s="220" t="n">
        <v>8</v>
      </c>
      <c r="F145" s="139" t="n">
        <f aca="false">HLOOKUP($A145,'Income Statement'!$F$4:$EY$204,F$6,0)</f>
        <v>215362.88</v>
      </c>
      <c r="G145" s="139" t="n">
        <f aca="false">+F145-H145</f>
        <v>-62514.84</v>
      </c>
      <c r="H145" s="139" t="n">
        <f aca="false">+K145+J145+I145</f>
        <v>277877.72</v>
      </c>
      <c r="I145" s="139" t="n">
        <f aca="false">HLOOKUP($A145,'Income Statement'!$F$4:$EY$204,I$6,0)</f>
        <v>28596.85</v>
      </c>
      <c r="J145" s="139" t="n">
        <f aca="false">HLOOKUP($A145,'Income Statement'!$F$4:$EY$204,J$6,0)</f>
        <v>0</v>
      </c>
      <c r="K145" s="139" t="n">
        <f aca="false">HLOOKUP($A145,'Income Statement'!$F$4:$EY$204,K$6,0)</f>
        <v>249280.87</v>
      </c>
      <c r="L145" s="176" t="n">
        <f aca="false">+H145/F145</f>
        <v>1.29027676450092</v>
      </c>
      <c r="M145" s="176" t="n">
        <f aca="false">+K145/F145</f>
        <v>1.15749227536333</v>
      </c>
      <c r="O145" s="221"/>
      <c r="P145" s="139"/>
    </row>
    <row r="146" customFormat="false" ht="14.4" hidden="false" customHeight="false" outlineLevel="0" collapsed="false">
      <c r="A146" s="218" t="s">
        <v>359</v>
      </c>
      <c r="B146" s="112"/>
      <c r="C146" s="112"/>
      <c r="D146" s="219" t="n">
        <v>2</v>
      </c>
      <c r="E146" s="220" t="n">
        <v>8</v>
      </c>
      <c r="F146" s="139" t="n">
        <f aca="false">HLOOKUP($A146,'Income Statement'!$F$4:$EY$204,F$6,0)</f>
        <v>105913.01</v>
      </c>
      <c r="G146" s="139" t="n">
        <f aca="false">+F146-H146</f>
        <v>-21199.47</v>
      </c>
      <c r="H146" s="139" t="n">
        <f aca="false">+K146+J146+I146</f>
        <v>127112.48</v>
      </c>
      <c r="I146" s="139" t="n">
        <f aca="false">HLOOKUP($A146,'Income Statement'!$F$4:$EY$204,I$6,0)</f>
        <v>3434.29</v>
      </c>
      <c r="J146" s="139" t="n">
        <f aca="false">HLOOKUP($A146,'Income Statement'!$F$4:$EY$204,J$6,0)</f>
        <v>0</v>
      </c>
      <c r="K146" s="139" t="n">
        <f aca="false">HLOOKUP($A146,'Income Statement'!$F$4:$EY$204,K$6,0)</f>
        <v>123678.19</v>
      </c>
      <c r="L146" s="176" t="n">
        <f aca="false">+H146/F146</f>
        <v>1.20015926277612</v>
      </c>
      <c r="M146" s="176" t="n">
        <f aca="false">+K146/F146</f>
        <v>1.16773369012929</v>
      </c>
      <c r="O146" s="221"/>
      <c r="P146" s="139"/>
    </row>
    <row r="147" customFormat="false" ht="14.4" hidden="false" customHeight="false" outlineLevel="0" collapsed="false">
      <c r="A147" s="218" t="s">
        <v>284</v>
      </c>
      <c r="B147" s="112"/>
      <c r="C147" s="112"/>
      <c r="D147" s="219" t="n">
        <v>2</v>
      </c>
      <c r="E147" s="220" t="n">
        <v>8</v>
      </c>
      <c r="F147" s="139" t="n">
        <f aca="false">HLOOKUP($A147,'Income Statement'!$F$4:$EY$204,F$6,0)</f>
        <v>87920.96</v>
      </c>
      <c r="G147" s="139" t="n">
        <f aca="false">+F147-H147</f>
        <v>13074.27</v>
      </c>
      <c r="H147" s="139" t="n">
        <f aca="false">+K147+J147+I147</f>
        <v>74846.69</v>
      </c>
      <c r="I147" s="139" t="n">
        <f aca="false">HLOOKUP($A147,'Income Statement'!$F$4:$EY$204,I$6,0)</f>
        <v>2680.77</v>
      </c>
      <c r="J147" s="139" t="n">
        <f aca="false">HLOOKUP($A147,'Income Statement'!$F$4:$EY$204,J$6,0)</f>
        <v>0</v>
      </c>
      <c r="K147" s="139" t="n">
        <f aca="false">HLOOKUP($A147,'Income Statement'!$F$4:$EY$204,K$6,0)</f>
        <v>72165.92</v>
      </c>
      <c r="L147" s="176" t="n">
        <f aca="false">+H147/F147</f>
        <v>0.851295186039825</v>
      </c>
      <c r="M147" s="176" t="n">
        <f aca="false">+K147/F147</f>
        <v>0.820804504409415</v>
      </c>
      <c r="O147" s="221"/>
      <c r="P147" s="139"/>
    </row>
    <row r="148" customFormat="false" ht="14.4" hidden="false" customHeight="false" outlineLevel="0" collapsed="false">
      <c r="A148" s="218" t="s">
        <v>354</v>
      </c>
      <c r="B148" s="112"/>
      <c r="C148" s="112"/>
      <c r="D148" s="219" t="n">
        <v>2</v>
      </c>
      <c r="E148" s="220" t="n">
        <v>8</v>
      </c>
      <c r="F148" s="139" t="n">
        <f aca="false">HLOOKUP($A148,'Income Statement'!$F$4:$EY$204,F$6,0)</f>
        <v>85175.43</v>
      </c>
      <c r="G148" s="139" t="n">
        <f aca="false">+F148-H148</f>
        <v>-28791.79</v>
      </c>
      <c r="H148" s="139" t="n">
        <f aca="false">+K148+J148+I148</f>
        <v>113967.22</v>
      </c>
      <c r="I148" s="139" t="n">
        <f aca="false">HLOOKUP($A148,'Income Statement'!$F$4:$EY$204,I$6,0)</f>
        <v>18524.58</v>
      </c>
      <c r="J148" s="139" t="n">
        <f aca="false">HLOOKUP($A148,'Income Statement'!$F$4:$EY$204,J$6,0)</f>
        <v>8729.33</v>
      </c>
      <c r="K148" s="139" t="n">
        <f aca="false">HLOOKUP($A148,'Income Statement'!$F$4:$EY$204,K$6,0)</f>
        <v>86713.31</v>
      </c>
      <c r="L148" s="176" t="n">
        <f aca="false">+H148/F148</f>
        <v>1.33802928849317</v>
      </c>
      <c r="M148" s="176" t="n">
        <f aca="false">+K148/F148</f>
        <v>1.01805544157511</v>
      </c>
      <c r="O148" s="221"/>
      <c r="P148" s="139"/>
    </row>
    <row r="149" customFormat="false" ht="14.4" hidden="false" customHeight="false" outlineLevel="0" collapsed="false">
      <c r="A149" s="218" t="s">
        <v>381</v>
      </c>
      <c r="B149" s="112"/>
      <c r="C149" s="112"/>
      <c r="D149" s="219" t="n">
        <v>1</v>
      </c>
      <c r="E149" s="220" t="n">
        <v>8</v>
      </c>
      <c r="F149" s="139" t="n">
        <f aca="false">HLOOKUP($A149,'Income Statement'!$F$4:$EY$204,F$6,0)</f>
        <v>156622.24</v>
      </c>
      <c r="G149" s="139" t="n">
        <f aca="false">+F149-H149</f>
        <v>553.979999999981</v>
      </c>
      <c r="H149" s="139" t="n">
        <f aca="false">+K149+J149+I149</f>
        <v>156068.26</v>
      </c>
      <c r="I149" s="139" t="n">
        <f aca="false">HLOOKUP($A149,'Income Statement'!$F$4:$EY$204,I$6,0)</f>
        <v>8531.57</v>
      </c>
      <c r="J149" s="139" t="n">
        <f aca="false">HLOOKUP($A149,'Income Statement'!$F$4:$EY$204,J$6,0)</f>
        <v>0</v>
      </c>
      <c r="K149" s="139" t="n">
        <f aca="false">HLOOKUP($A149,'Income Statement'!$F$4:$EY$204,K$6,0)</f>
        <v>147536.69</v>
      </c>
      <c r="L149" s="176" t="n">
        <f aca="false">+H149/F149</f>
        <v>0.996462954430993</v>
      </c>
      <c r="M149" s="176" t="n">
        <f aca="false">+K149/F149</f>
        <v>0.941990677696858</v>
      </c>
      <c r="O149" s="221"/>
      <c r="P149" s="139"/>
    </row>
    <row r="150" customFormat="false" ht="14.4" hidden="false" customHeight="false" outlineLevel="0" collapsed="false">
      <c r="A150" s="218" t="s">
        <v>317</v>
      </c>
      <c r="B150" s="112"/>
      <c r="C150" s="112"/>
      <c r="D150" s="219" t="n">
        <v>1</v>
      </c>
      <c r="E150" s="220" t="n">
        <v>8</v>
      </c>
      <c r="F150" s="139" t="n">
        <f aca="false">HLOOKUP($A150,'Income Statement'!$F$4:$EY$204,F$6,0)</f>
        <v>21984.6</v>
      </c>
      <c r="G150" s="139" t="n">
        <f aca="false">+F150-H150</f>
        <v>12352.89</v>
      </c>
      <c r="H150" s="139" t="n">
        <f aca="false">+K150+J150+I150</f>
        <v>9631.71</v>
      </c>
      <c r="I150" s="139" t="n">
        <f aca="false">HLOOKUP($A150,'Income Statement'!$F$4:$EY$204,I$6,0)</f>
        <v>0</v>
      </c>
      <c r="J150" s="139" t="n">
        <f aca="false">HLOOKUP($A150,'Income Statement'!$F$4:$EY$204,J$6,0)</f>
        <v>0</v>
      </c>
      <c r="K150" s="139" t="n">
        <f aca="false">HLOOKUP($A150,'Income Statement'!$F$4:$EY$204,K$6,0)</f>
        <v>9631.71</v>
      </c>
      <c r="L150" s="176" t="n">
        <f aca="false">+H150/F150</f>
        <v>0.438111678174722</v>
      </c>
      <c r="M150" s="176" t="n">
        <f aca="false">+K150/F150</f>
        <v>0.438111678174722</v>
      </c>
      <c r="O150" s="221"/>
      <c r="P150" s="139"/>
    </row>
    <row r="151" customFormat="false" ht="14.4" hidden="false" customHeight="false" outlineLevel="0" collapsed="false">
      <c r="A151" s="218" t="s">
        <v>274</v>
      </c>
      <c r="B151" s="112"/>
      <c r="C151" s="112"/>
      <c r="D151" s="112" t="n">
        <v>1</v>
      </c>
      <c r="E151" s="220" t="n">
        <v>8</v>
      </c>
      <c r="F151" s="139" t="n">
        <f aca="false">HLOOKUP($A151,'Income Statement'!$F$4:$EY$204,F$6,0)</f>
        <v>131351.17</v>
      </c>
      <c r="G151" s="139" t="n">
        <f aca="false">+F151-H151</f>
        <v>112094.68</v>
      </c>
      <c r="H151" s="139" t="n">
        <f aca="false">+K151+J151+I151</f>
        <v>19256.49</v>
      </c>
      <c r="I151" s="139" t="n">
        <f aca="false">HLOOKUP($A151,'Income Statement'!$F$4:$EY$204,I$6,0)</f>
        <v>0</v>
      </c>
      <c r="J151" s="139" t="n">
        <f aca="false">HLOOKUP($A151,'Income Statement'!$F$4:$EY$204,J$6,0)</f>
        <v>0</v>
      </c>
      <c r="K151" s="139" t="n">
        <f aca="false">HLOOKUP($A151,'Income Statement'!$F$4:$EY$204,K$6,0)</f>
        <v>19256.49</v>
      </c>
      <c r="L151" s="176" t="n">
        <f aca="false">+H151/F151</f>
        <v>0.146603109816228</v>
      </c>
      <c r="M151" s="176" t="n">
        <f aca="false">+K151/F151</f>
        <v>0.146603109816228</v>
      </c>
      <c r="O151" s="221"/>
      <c r="P151" s="139"/>
    </row>
    <row r="152" customFormat="false" ht="14.4" hidden="false" customHeight="false" outlineLevel="0" collapsed="false">
      <c r="A152" s="218" t="s">
        <v>377</v>
      </c>
      <c r="B152" s="112"/>
      <c r="C152" s="112"/>
      <c r="D152" s="219" t="n">
        <v>1</v>
      </c>
      <c r="E152" s="220" t="n">
        <v>8</v>
      </c>
      <c r="F152" s="139" t="n">
        <f aca="false">HLOOKUP($A152,'Income Statement'!$F$4:$EY$204,F$6,0)</f>
        <v>18271.26</v>
      </c>
      <c r="G152" s="139" t="n">
        <f aca="false">+F152-H152</f>
        <v>10298.6</v>
      </c>
      <c r="H152" s="139" t="n">
        <f aca="false">+K152+J152+I152</f>
        <v>7972.66</v>
      </c>
      <c r="I152" s="139" t="n">
        <f aca="false">HLOOKUP($A152,'Income Statement'!$F$4:$EY$204,I$6,0)</f>
        <v>0</v>
      </c>
      <c r="J152" s="139" t="n">
        <f aca="false">HLOOKUP($A152,'Income Statement'!$F$4:$EY$204,J$6,0)</f>
        <v>0</v>
      </c>
      <c r="K152" s="139" t="n">
        <f aca="false">HLOOKUP($A152,'Income Statement'!$F$4:$EY$204,K$6,0)</f>
        <v>7972.66</v>
      </c>
      <c r="L152" s="176" t="n">
        <f aca="false">+H152/F152</f>
        <v>0.436349764602989</v>
      </c>
      <c r="M152" s="176" t="n">
        <f aca="false">+K152/F152</f>
        <v>0.436349764602989</v>
      </c>
      <c r="O152" s="221"/>
      <c r="P152" s="139"/>
    </row>
    <row r="153" customFormat="false" ht="14.4" hidden="false" customHeight="false" outlineLevel="0" collapsed="false">
      <c r="A153" s="218" t="s">
        <v>366</v>
      </c>
      <c r="B153" s="112"/>
      <c r="C153" s="112"/>
      <c r="D153" s="219" t="n">
        <v>1</v>
      </c>
      <c r="E153" s="220" t="n">
        <v>8</v>
      </c>
      <c r="F153" s="139" t="n">
        <f aca="false">HLOOKUP($A153,'Income Statement'!$F$4:$EY$204,F$6,0)</f>
        <v>26535.88</v>
      </c>
      <c r="G153" s="139" t="n">
        <f aca="false">+F153-H153</f>
        <v>15507.58</v>
      </c>
      <c r="H153" s="139" t="n">
        <f aca="false">+K153+J153+I153</f>
        <v>11028.3</v>
      </c>
      <c r="I153" s="139" t="n">
        <f aca="false">HLOOKUP($A153,'Income Statement'!$F$4:$EY$204,I$6,0)</f>
        <v>58</v>
      </c>
      <c r="J153" s="139" t="n">
        <f aca="false">HLOOKUP($A153,'Income Statement'!$F$4:$EY$204,J$6,0)</f>
        <v>0</v>
      </c>
      <c r="K153" s="139" t="n">
        <f aca="false">HLOOKUP($A153,'Income Statement'!$F$4:$EY$204,K$6,0)</f>
        <v>10970.3</v>
      </c>
      <c r="L153" s="176" t="n">
        <f aca="false">+H153/F153</f>
        <v>0.41559955803237</v>
      </c>
      <c r="M153" s="176" t="n">
        <f aca="false">+K153/F153</f>
        <v>0.413413838169301</v>
      </c>
      <c r="O153" s="221"/>
      <c r="P153" s="139"/>
    </row>
    <row r="154" customFormat="false" ht="14.4" hidden="false" customHeight="false" outlineLevel="0" collapsed="false">
      <c r="A154" s="218" t="s">
        <v>367</v>
      </c>
      <c r="B154" s="112"/>
      <c r="C154" s="112"/>
      <c r="D154" s="219" t="n">
        <v>1</v>
      </c>
      <c r="E154" s="220" t="n">
        <v>8</v>
      </c>
      <c r="F154" s="139" t="n">
        <f aca="false">HLOOKUP($A154,'Income Statement'!$F$4:$EY$204,F$6,0)</f>
        <v>20741.56</v>
      </c>
      <c r="G154" s="139" t="n">
        <f aca="false">+F154-H154</f>
        <v>5138.09</v>
      </c>
      <c r="H154" s="139" t="n">
        <f aca="false">+K154+J154+I154</f>
        <v>15603.47</v>
      </c>
      <c r="I154" s="139" t="n">
        <f aca="false">HLOOKUP($A154,'Income Statement'!$F$4:$EY$204,I$6,0)</f>
        <v>2364.4</v>
      </c>
      <c r="J154" s="139" t="n">
        <f aca="false">HLOOKUP($A154,'Income Statement'!$F$4:$EY$204,J$6,0)</f>
        <v>0</v>
      </c>
      <c r="K154" s="139" t="n">
        <f aca="false">HLOOKUP($A154,'Income Statement'!$F$4:$EY$204,K$6,0)</f>
        <v>13239.07</v>
      </c>
      <c r="L154" s="176" t="n">
        <f aca="false">+H154/F154</f>
        <v>0.752280445636683</v>
      </c>
      <c r="M154" s="176" t="n">
        <f aca="false">+K154/F154</f>
        <v>0.638287091231325</v>
      </c>
      <c r="O154" s="221"/>
      <c r="P154" s="139"/>
    </row>
    <row r="155" customFormat="false" ht="14.4" hidden="false" customHeight="false" outlineLevel="0" collapsed="false">
      <c r="A155" s="218" t="s">
        <v>311</v>
      </c>
      <c r="B155" s="112"/>
      <c r="C155" s="112"/>
      <c r="D155" s="219" t="n">
        <v>1</v>
      </c>
      <c r="E155" s="220" t="n">
        <v>8</v>
      </c>
      <c r="F155" s="139" t="n">
        <f aca="false">HLOOKUP($A155,'Income Statement'!$F$4:$EY$204,F$6,0)</f>
        <v>5504.42</v>
      </c>
      <c r="G155" s="139" t="n">
        <f aca="false">+F155-H155</f>
        <v>1620.92</v>
      </c>
      <c r="H155" s="139" t="n">
        <f aca="false">+K155+J155+I155</f>
        <v>3883.5</v>
      </c>
      <c r="I155" s="139" t="n">
        <f aca="false">HLOOKUP($A155,'Income Statement'!$F$4:$EY$204,I$6,0)</f>
        <v>0</v>
      </c>
      <c r="J155" s="139" t="n">
        <f aca="false">HLOOKUP($A155,'Income Statement'!$F$4:$EY$204,J$6,0)</f>
        <v>0</v>
      </c>
      <c r="K155" s="139" t="n">
        <f aca="false">HLOOKUP($A155,'Income Statement'!$F$4:$EY$204,K$6,0)</f>
        <v>3883.5</v>
      </c>
      <c r="L155" s="176" t="n">
        <f aca="false">+H155/F155</f>
        <v>0.705523924409838</v>
      </c>
      <c r="M155" s="176" t="n">
        <f aca="false">+K155/F155</f>
        <v>0.705523924409838</v>
      </c>
      <c r="O155" s="221"/>
      <c r="P155" s="139"/>
    </row>
    <row r="156" customFormat="false" ht="14.4" hidden="false" customHeight="false" outlineLevel="0" collapsed="false">
      <c r="A156" s="222" t="s">
        <v>726</v>
      </c>
      <c r="B156" s="112"/>
      <c r="C156" s="112"/>
      <c r="D156" s="219"/>
      <c r="E156" s="220"/>
      <c r="F156" s="223" t="n">
        <f aca="false">SUM(F139:F155)</f>
        <v>3836372.53</v>
      </c>
      <c r="G156" s="223" t="n">
        <f aca="false">SUM(G139:G155)</f>
        <v>24237.6800000001</v>
      </c>
      <c r="H156" s="223" t="n">
        <f aca="false">SUM(H139:H155)</f>
        <v>3812134.85</v>
      </c>
      <c r="I156" s="223" t="n">
        <f aca="false">SUM(I139:I155)</f>
        <v>223435.28</v>
      </c>
      <c r="J156" s="223" t="n">
        <f aca="false">SUM(J139:J155)</f>
        <v>8729.33</v>
      </c>
      <c r="K156" s="223" t="n">
        <f aca="false">SUM(K139:K155)</f>
        <v>3579970.24</v>
      </c>
      <c r="L156" s="224" t="n">
        <f aca="false">+H156/F156</f>
        <v>0.99368213597338</v>
      </c>
      <c r="M156" s="224" t="n">
        <f aca="false">+K156/F156</f>
        <v>0.933165434796813</v>
      </c>
      <c r="O156" s="221"/>
      <c r="P156" s="139"/>
    </row>
    <row r="157" customFormat="false" ht="14.4" hidden="false" customHeight="false" outlineLevel="0" collapsed="false">
      <c r="A157" s="222"/>
      <c r="B157" s="112"/>
      <c r="C157" s="112"/>
      <c r="D157" s="219"/>
      <c r="E157" s="220"/>
      <c r="F157" s="200"/>
      <c r="G157" s="200"/>
      <c r="H157" s="200"/>
      <c r="I157" s="200"/>
      <c r="J157" s="200"/>
      <c r="K157" s="200"/>
      <c r="L157" s="225"/>
      <c r="M157" s="225"/>
      <c r="O157" s="221"/>
      <c r="P157" s="139"/>
    </row>
    <row r="158" customFormat="false" ht="14.4" hidden="false" customHeight="false" outlineLevel="0" collapsed="false">
      <c r="A158" s="222"/>
      <c r="B158" s="112"/>
      <c r="C158" s="112"/>
      <c r="D158" s="219"/>
      <c r="E158" s="220"/>
      <c r="F158" s="200"/>
      <c r="G158" s="200"/>
      <c r="H158" s="200"/>
      <c r="I158" s="200"/>
      <c r="J158" s="200"/>
      <c r="K158" s="200"/>
      <c r="L158" s="225"/>
      <c r="M158" s="225"/>
      <c r="O158" s="221"/>
      <c r="P158" s="139"/>
    </row>
    <row r="159" customFormat="false" ht="14.4" hidden="false" customHeight="false" outlineLevel="0" collapsed="false">
      <c r="A159" s="216"/>
      <c r="B159" s="216"/>
      <c r="C159" s="216"/>
      <c r="D159" s="219"/>
      <c r="E159" s="220"/>
      <c r="F159" s="200"/>
      <c r="G159" s="200"/>
      <c r="H159" s="200"/>
      <c r="I159" s="200"/>
      <c r="J159" s="200"/>
      <c r="K159" s="200"/>
      <c r="L159" s="225"/>
      <c r="M159" s="225"/>
      <c r="O159" s="221"/>
      <c r="P159" s="139"/>
    </row>
    <row r="160" customFormat="false" ht="14.4" hidden="false" customHeight="false" outlineLevel="0" collapsed="false">
      <c r="A160" s="214" t="s">
        <v>387</v>
      </c>
      <c r="B160" s="214"/>
      <c r="C160" s="214"/>
      <c r="D160" s="219"/>
      <c r="E160" s="220"/>
      <c r="F160" s="139"/>
      <c r="G160" s="200"/>
      <c r="H160" s="200"/>
      <c r="I160" s="200"/>
      <c r="J160" s="200"/>
      <c r="K160" s="200"/>
      <c r="L160" s="225"/>
      <c r="M160" s="225"/>
      <c r="O160" s="221"/>
      <c r="P160" s="139"/>
    </row>
    <row r="161" customFormat="false" ht="14.4" hidden="false" customHeight="false" outlineLevel="0" collapsed="false">
      <c r="A161" s="222" t="s">
        <v>711</v>
      </c>
      <c r="B161" s="216"/>
      <c r="C161" s="216"/>
      <c r="D161" s="226"/>
      <c r="E161" s="227"/>
      <c r="F161" s="228" t="n">
        <f aca="false">+F25</f>
        <v>665797.25</v>
      </c>
      <c r="G161" s="228" t="n">
        <f aca="false">+G25</f>
        <v>100360.89</v>
      </c>
      <c r="H161" s="228" t="n">
        <f aca="false">+H25</f>
        <v>565436.36</v>
      </c>
      <c r="I161" s="228" t="n">
        <f aca="false">+I25</f>
        <v>14909.76</v>
      </c>
      <c r="J161" s="228" t="n">
        <f aca="false">+J25</f>
        <v>0</v>
      </c>
      <c r="K161" s="228" t="n">
        <f aca="false">+K25</f>
        <v>550526.6</v>
      </c>
      <c r="L161" s="176" t="n">
        <f aca="false">+H161/F161</f>
        <v>0.849262083915185</v>
      </c>
      <c r="M161" s="176" t="n">
        <f aca="false">+K161/F161</f>
        <v>0.826868239542894</v>
      </c>
      <c r="O161" s="221"/>
      <c r="P161" s="139"/>
    </row>
    <row r="162" customFormat="false" ht="14.4" hidden="false" customHeight="false" outlineLevel="0" collapsed="false">
      <c r="A162" s="222" t="s">
        <v>713</v>
      </c>
      <c r="B162" s="216"/>
      <c r="C162" s="216"/>
      <c r="D162" s="226"/>
      <c r="E162" s="227"/>
      <c r="F162" s="229" t="n">
        <f aca="false">+F45</f>
        <v>2498672.22</v>
      </c>
      <c r="G162" s="229" t="n">
        <f aca="false">+G45</f>
        <v>-16697.4200000001</v>
      </c>
      <c r="H162" s="229" t="n">
        <f aca="false">+H45</f>
        <v>2515369.64</v>
      </c>
      <c r="I162" s="229" t="n">
        <f aca="false">+I45</f>
        <v>74361.91</v>
      </c>
      <c r="J162" s="229" t="n">
        <f aca="false">+J45</f>
        <v>0</v>
      </c>
      <c r="K162" s="229" t="n">
        <f aca="false">+K45</f>
        <v>2441007.73</v>
      </c>
      <c r="L162" s="176" t="n">
        <f aca="false">+H162/F162</f>
        <v>1.00668251716506</v>
      </c>
      <c r="M162" s="176" t="n">
        <f aca="false">+K162/F162</f>
        <v>0.976921946969098</v>
      </c>
      <c r="O162" s="221"/>
      <c r="P162" s="139"/>
    </row>
    <row r="163" customFormat="false" ht="14.4" hidden="false" customHeight="false" outlineLevel="0" collapsed="false">
      <c r="A163" s="222" t="s">
        <v>715</v>
      </c>
      <c r="B163" s="216"/>
      <c r="C163" s="216"/>
      <c r="D163" s="226"/>
      <c r="E163" s="227"/>
      <c r="F163" s="229" t="n">
        <f aca="false">+F61</f>
        <v>3592303.96</v>
      </c>
      <c r="G163" s="229" t="n">
        <f aca="false">+G61</f>
        <v>-22529.9299999998</v>
      </c>
      <c r="H163" s="229" t="n">
        <f aca="false">+H61</f>
        <v>3614833.89</v>
      </c>
      <c r="I163" s="229" t="n">
        <f aca="false">+I61</f>
        <v>111805.9</v>
      </c>
      <c r="J163" s="229" t="n">
        <f aca="false">+J61</f>
        <v>0</v>
      </c>
      <c r="K163" s="229" t="n">
        <f aca="false">+K61</f>
        <v>3503027.99</v>
      </c>
      <c r="L163" s="176" t="n">
        <f aca="false">+H163/F163</f>
        <v>1.00627172150544</v>
      </c>
      <c r="M163" s="176" t="n">
        <f aca="false">+K163/F163</f>
        <v>0.975147991095943</v>
      </c>
      <c r="O163" s="221"/>
      <c r="P163" s="139"/>
    </row>
    <row r="164" customFormat="false" ht="14.4" hidden="false" customHeight="false" outlineLevel="0" collapsed="false">
      <c r="A164" s="222" t="s">
        <v>717</v>
      </c>
      <c r="B164" s="216"/>
      <c r="C164" s="216"/>
      <c r="D164" s="226"/>
      <c r="E164" s="227"/>
      <c r="F164" s="229" t="n">
        <f aca="false">+F80</f>
        <v>3342598.27</v>
      </c>
      <c r="G164" s="229" t="n">
        <f aca="false">+G80</f>
        <v>575987.99</v>
      </c>
      <c r="H164" s="229" t="n">
        <f aca="false">+H80</f>
        <v>2766610.28</v>
      </c>
      <c r="I164" s="229" t="n">
        <f aca="false">+I80</f>
        <v>238240.47</v>
      </c>
      <c r="J164" s="229" t="n">
        <f aca="false">+J80</f>
        <v>52461.1</v>
      </c>
      <c r="K164" s="229" t="n">
        <f aca="false">+K80</f>
        <v>2475908.71</v>
      </c>
      <c r="L164" s="176" t="n">
        <f aca="false">+H164/F164</f>
        <v>0.827682556061396</v>
      </c>
      <c r="M164" s="176" t="n">
        <f aca="false">+K164/F164</f>
        <v>0.740713813030245</v>
      </c>
      <c r="O164" s="221"/>
      <c r="P164" s="139"/>
    </row>
    <row r="165" customFormat="false" ht="14.4" hidden="false" customHeight="false" outlineLevel="0" collapsed="false">
      <c r="A165" s="222" t="s">
        <v>719</v>
      </c>
      <c r="B165" s="216"/>
      <c r="C165" s="216"/>
      <c r="D165" s="226"/>
      <c r="E165" s="227"/>
      <c r="F165" s="229" t="n">
        <f aca="false">+F98</f>
        <v>3804963.75</v>
      </c>
      <c r="G165" s="229" t="n">
        <f aca="false">+G98</f>
        <v>68065.25</v>
      </c>
      <c r="H165" s="229" t="n">
        <f aca="false">+H98</f>
        <v>3736898.5</v>
      </c>
      <c r="I165" s="229" t="n">
        <f aca="false">+I98</f>
        <v>221744.11</v>
      </c>
      <c r="J165" s="229" t="n">
        <f aca="false">+J98</f>
        <v>0</v>
      </c>
      <c r="K165" s="229" t="n">
        <f aca="false">+K98</f>
        <v>3515154.39</v>
      </c>
      <c r="L165" s="176" t="n">
        <f aca="false">+H165/F165</f>
        <v>0.982111459011928</v>
      </c>
      <c r="M165" s="176" t="n">
        <f aca="false">+K165/F165</f>
        <v>0.923833870953435</v>
      </c>
      <c r="O165" s="221"/>
      <c r="P165" s="139"/>
    </row>
    <row r="166" customFormat="false" ht="14.4" hidden="false" customHeight="false" outlineLevel="0" collapsed="false">
      <c r="A166" s="222" t="s">
        <v>721</v>
      </c>
      <c r="B166" s="216"/>
      <c r="C166" s="216"/>
      <c r="D166" s="226"/>
      <c r="E166" s="227"/>
      <c r="F166" s="229" t="n">
        <f aca="false">+F117</f>
        <v>3046852.72</v>
      </c>
      <c r="G166" s="229" t="n">
        <f aca="false">+G117</f>
        <v>-382183.31</v>
      </c>
      <c r="H166" s="229" t="n">
        <f aca="false">+H117</f>
        <v>3429036.03</v>
      </c>
      <c r="I166" s="229" t="n">
        <f aca="false">+I117</f>
        <v>210380.39</v>
      </c>
      <c r="J166" s="229" t="n">
        <f aca="false">+J117</f>
        <v>0</v>
      </c>
      <c r="K166" s="229" t="n">
        <f aca="false">+K117</f>
        <v>3218655.64</v>
      </c>
      <c r="L166" s="176" t="n">
        <f aca="false">+H166/F166</f>
        <v>1.1254354394918</v>
      </c>
      <c r="M166" s="176" t="n">
        <f aca="false">+K166/F166</f>
        <v>1.05638701170958</v>
      </c>
      <c r="O166" s="221"/>
      <c r="P166" s="139"/>
    </row>
    <row r="167" customFormat="false" ht="14.4" hidden="false" customHeight="false" outlineLevel="0" collapsed="false">
      <c r="A167" s="222" t="s">
        <v>723</v>
      </c>
      <c r="B167" s="216"/>
      <c r="C167" s="216"/>
      <c r="D167" s="226"/>
      <c r="E167" s="227"/>
      <c r="F167" s="229" t="n">
        <f aca="false">+F136</f>
        <v>4009783.48</v>
      </c>
      <c r="G167" s="229" t="n">
        <f aca="false">+G136</f>
        <v>533396.59</v>
      </c>
      <c r="H167" s="229" t="n">
        <f aca="false">+H136</f>
        <v>3476386.89</v>
      </c>
      <c r="I167" s="229" t="n">
        <f aca="false">+I136</f>
        <v>257627.29</v>
      </c>
      <c r="J167" s="229" t="n">
        <f aca="false">+J136</f>
        <v>187645.92</v>
      </c>
      <c r="K167" s="229" t="n">
        <f aca="false">+K136</f>
        <v>3031113.68</v>
      </c>
      <c r="L167" s="176" t="n">
        <f aca="false">+H167/F167</f>
        <v>0.866976211393838</v>
      </c>
      <c r="M167" s="176" t="n">
        <f aca="false">+K167/F167</f>
        <v>0.755929514677935</v>
      </c>
      <c r="O167" s="221"/>
      <c r="P167" s="139"/>
    </row>
    <row r="168" customFormat="false" ht="14.4" hidden="false" customHeight="false" outlineLevel="0" collapsed="false">
      <c r="A168" s="222" t="s">
        <v>725</v>
      </c>
      <c r="B168" s="216"/>
      <c r="C168" s="216"/>
      <c r="D168" s="226"/>
      <c r="E168" s="227"/>
      <c r="F168" s="229" t="n">
        <f aca="false">+F156</f>
        <v>3836372.53</v>
      </c>
      <c r="G168" s="229" t="n">
        <f aca="false">+G156</f>
        <v>24237.6800000001</v>
      </c>
      <c r="H168" s="229" t="n">
        <f aca="false">+H156</f>
        <v>3812134.85</v>
      </c>
      <c r="I168" s="229" t="n">
        <f aca="false">+I156</f>
        <v>223435.28</v>
      </c>
      <c r="J168" s="229" t="n">
        <f aca="false">+J156</f>
        <v>8729.33</v>
      </c>
      <c r="K168" s="229" t="n">
        <f aca="false">+K156</f>
        <v>3579970.24</v>
      </c>
      <c r="L168" s="176" t="n">
        <f aca="false">+H168/F168</f>
        <v>0.99368213597338</v>
      </c>
      <c r="M168" s="176" t="n">
        <f aca="false">+K168/F168</f>
        <v>0.933165434796813</v>
      </c>
      <c r="O168" s="221"/>
      <c r="P168" s="139"/>
    </row>
    <row r="169" customFormat="false" ht="14.4" hidden="false" customHeight="false" outlineLevel="0" collapsed="false">
      <c r="A169" s="230" t="s">
        <v>698</v>
      </c>
      <c r="B169" s="126"/>
      <c r="C169" s="126"/>
      <c r="D169" s="126"/>
      <c r="E169" s="126"/>
      <c r="F169" s="223" t="n">
        <f aca="false">SUM(F161:F168)</f>
        <v>24797344.18</v>
      </c>
      <c r="G169" s="223" t="n">
        <f aca="false">SUM(G161:G168)</f>
        <v>880637.74</v>
      </c>
      <c r="H169" s="223" t="n">
        <f aca="false">SUM(H161:H168)</f>
        <v>23916706.44</v>
      </c>
      <c r="I169" s="223" t="n">
        <f aca="false">SUM(I161:I168)</f>
        <v>1352505.11</v>
      </c>
      <c r="J169" s="223" t="n">
        <f aca="false">SUM(J161:J168)</f>
        <v>248836.35</v>
      </c>
      <c r="K169" s="223" t="n">
        <f aca="false">SUM(K161:K168)</f>
        <v>22315364.98</v>
      </c>
      <c r="L169" s="224" t="n">
        <f aca="false">+H169/F169</f>
        <v>0.96448661059799</v>
      </c>
      <c r="M169" s="224" t="n">
        <f aca="false">+K169/F169</f>
        <v>0.899909474902485</v>
      </c>
      <c r="O169" s="221"/>
      <c r="P169" s="221"/>
    </row>
  </sheetData>
  <mergeCells count="1">
    <mergeCell ref="L4:M4"/>
  </mergeCells>
  <conditionalFormatting sqref="H9:H160">
    <cfRule type="cellIs" priority="2" operator="lessThan" aboveAverage="0" equalAverage="0" bottom="0" percent="0" rank="0" text="" dxfId="0">
      <formula>0</formula>
    </cfRule>
    <cfRule type="cellIs" priority="3" operator="lessThan" aboveAverage="0" equalAverage="0" bottom="0" percent="0" rank="0" text="" dxfId="1">
      <formula>0</formula>
    </cfRule>
  </conditionalFormatting>
  <conditionalFormatting sqref="K9:K160">
    <cfRule type="cellIs" priority="4" operator="lessThan" aboveAverage="0" equalAverage="0" bottom="0" percent="0" rank="0" text="" dxfId="2">
      <formula>0</formula>
    </cfRule>
  </conditionalFormatting>
  <conditionalFormatting sqref="K161:K169">
    <cfRule type="cellIs" priority="5" operator="lessThan" aboveAverage="0" equalAverage="0" bottom="0" percent="0" rank="0" text="" dxfId="3">
      <formula>0</formula>
    </cfRule>
  </conditionalFormatting>
  <conditionalFormatting sqref="H161:H169">
    <cfRule type="cellIs" priority="6" operator="lessThan" aboveAverage="0" equalAverage="0" bottom="0" percent="0" rank="0" text="" dxfId="4">
      <formula>0</formula>
    </cfRule>
  </conditionalFormatting>
  <printOptions headings="false" gridLines="false" gridLinesSet="true" horizontalCentered="false" verticalCentered="false"/>
  <pageMargins left="0.7" right="0.7" top="0.75" bottom="0.75" header="0.511805555555555" footer="0.3"/>
  <pageSetup paperSize="1" scale="100" firstPageNumber="0" fitToWidth="1" fitToHeight="0" pageOrder="downThenOver" orientation="portrait" usePrinterDefaults="false" blackAndWhite="false" draft="false" cellComments="none" useFirstPageNumber="false" horizontalDpi="300" verticalDpi="300" copies="1"/>
  <headerFooter differentFirst="false" differentOddEven="false">
    <oddHeader/>
    <oddFooter>&amp;L(a) Operating expenses excluding depreciation and interest expense.&amp;RPage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true"/>
  </sheetPr>
  <dimension ref="A1:P15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36" activeCellId="0" sqref="K36"/>
    </sheetView>
  </sheetViews>
  <sheetFormatPr defaultRowHeight="14.4"/>
  <cols>
    <col collapsed="false" hidden="false" max="1" min="1" style="0" width="3.64372469635628"/>
    <col collapsed="false" hidden="false" max="2" min="2" style="0" width="6.63967611336032"/>
    <col collapsed="false" hidden="false" max="3" min="3" style="0" width="12.748987854251"/>
    <col collapsed="false" hidden="true" max="5" min="4" style="0" width="0"/>
    <col collapsed="true" hidden="false" max="6" min="6" style="0" width="12.748987854251"/>
    <col collapsed="false" hidden="false" max="13" min="7" style="0" width="12.748987854251"/>
    <col collapsed="false" hidden="false" max="14" min="14" style="0" width="9.10526315789474"/>
    <col collapsed="false" hidden="false" max="15" min="15" style="0" width="9.96356275303644"/>
    <col collapsed="false" hidden="false" max="16" min="16" style="0" width="13.1740890688259"/>
    <col collapsed="false" hidden="false" max="1025" min="17" style="0" width="9.10526315789474"/>
  </cols>
  <sheetData>
    <row r="1" customFormat="false" ht="15" hidden="false" customHeight="false" outlineLevel="0" collapsed="false">
      <c r="A1" s="149" t="s">
        <v>691</v>
      </c>
      <c r="I1" s="176"/>
      <c r="M1" s="210" t="str">
        <f aca="false">Lookup!C1</f>
        <v>June 2017</v>
      </c>
    </row>
    <row r="2" customFormat="false" ht="15" hidden="false" customHeight="false" outlineLevel="0" collapsed="false">
      <c r="A2" s="149" t="s">
        <v>727</v>
      </c>
      <c r="M2" s="231" t="str">
        <f aca="false">Lookup!C3</f>
        <v>(12 Months)</v>
      </c>
    </row>
    <row r="4" customFormat="false" ht="15" hidden="false" customHeight="false" outlineLevel="0" collapsed="false">
      <c r="A4" s="179"/>
      <c r="B4" s="180"/>
      <c r="C4" s="180"/>
      <c r="D4" s="180"/>
      <c r="E4" s="180"/>
      <c r="F4" s="212"/>
      <c r="G4" s="212" t="s">
        <v>703</v>
      </c>
      <c r="H4" s="212"/>
      <c r="I4" s="212"/>
      <c r="J4" s="212"/>
      <c r="K4" s="212"/>
      <c r="L4" s="182" t="s">
        <v>704</v>
      </c>
      <c r="M4" s="182"/>
    </row>
    <row r="5" customFormat="false" ht="15" hidden="false" customHeight="false" outlineLevel="0" collapsed="false">
      <c r="A5" s="183" t="s">
        <v>696</v>
      </c>
      <c r="B5" s="184"/>
      <c r="C5" s="184"/>
      <c r="D5" s="184" t="s">
        <v>705</v>
      </c>
      <c r="E5" s="184"/>
      <c r="F5" s="213" t="s">
        <v>707</v>
      </c>
      <c r="G5" s="213" t="s">
        <v>708</v>
      </c>
      <c r="H5" s="213" t="s">
        <v>709</v>
      </c>
      <c r="I5" s="213" t="s">
        <v>28</v>
      </c>
      <c r="J5" s="213" t="s">
        <v>710</v>
      </c>
      <c r="K5" s="213" t="s">
        <v>229</v>
      </c>
      <c r="L5" s="213" t="s">
        <v>709</v>
      </c>
      <c r="M5" s="213" t="s">
        <v>229</v>
      </c>
    </row>
    <row r="6" customFormat="false" ht="15" hidden="true" customHeight="false" outlineLevel="0" collapsed="false">
      <c r="A6" s="214"/>
      <c r="B6" s="214"/>
      <c r="C6" s="214"/>
      <c r="D6" s="214"/>
      <c r="E6" s="214"/>
      <c r="F6" s="215" t="n">
        <v>42</v>
      </c>
      <c r="G6" s="215"/>
      <c r="H6" s="215"/>
      <c r="I6" s="215" t="n">
        <v>67</v>
      </c>
      <c r="J6" s="215" t="n">
        <v>93</v>
      </c>
      <c r="K6" s="215" t="n">
        <v>201</v>
      </c>
      <c r="L6" s="215"/>
      <c r="M6" s="215"/>
    </row>
    <row r="7" customFormat="false" ht="15" hidden="false" customHeight="false" outlineLevel="0" collapsed="false">
      <c r="A7" s="216"/>
      <c r="B7" s="216"/>
      <c r="C7" s="216"/>
      <c r="D7" s="216"/>
      <c r="E7" s="216"/>
      <c r="F7" s="217"/>
      <c r="G7" s="217"/>
      <c r="H7" s="217"/>
      <c r="I7" s="217"/>
      <c r="J7" s="217"/>
      <c r="K7" s="217"/>
      <c r="L7" s="217"/>
      <c r="M7" s="217"/>
      <c r="N7" s="42"/>
      <c r="O7" s="42"/>
      <c r="P7" s="42"/>
    </row>
    <row r="8" customFormat="false" ht="15" hidden="false" customHeight="false" outlineLevel="0" collapsed="false">
      <c r="A8" s="232" t="s">
        <v>728</v>
      </c>
      <c r="B8" s="216"/>
      <c r="C8" s="216"/>
      <c r="D8" s="216"/>
      <c r="E8" s="216"/>
      <c r="F8" s="217"/>
      <c r="G8" s="217"/>
      <c r="H8" s="217"/>
      <c r="I8" s="217"/>
      <c r="J8" s="217"/>
      <c r="K8" s="217"/>
      <c r="L8" s="217"/>
      <c r="M8" s="217"/>
      <c r="N8" s="42"/>
      <c r="O8" s="42"/>
      <c r="P8" s="42"/>
    </row>
    <row r="9" customFormat="false" ht="15" hidden="false" customHeight="false" outlineLevel="0" collapsed="false">
      <c r="A9" s="218" t="s">
        <v>240</v>
      </c>
      <c r="B9" s="112"/>
      <c r="C9" s="112"/>
      <c r="D9" s="219" t="n">
        <v>1</v>
      </c>
      <c r="E9" s="139" t="n">
        <v>1</v>
      </c>
      <c r="F9" s="139" t="n">
        <f aca="false">HLOOKUP($A9,'Income Statement'!$F$4:$EY$204,F$6,0)</f>
        <v>2348235.42</v>
      </c>
      <c r="G9" s="139" t="n">
        <f aca="false">+F9-H9</f>
        <v>592604.76</v>
      </c>
      <c r="H9" s="139" t="n">
        <f aca="false">+K9+J9+I9</f>
        <v>1755630.66</v>
      </c>
      <c r="I9" s="139" t="n">
        <f aca="false">HLOOKUP($A9,'Income Statement'!$F$4:$EY$204,I$6,0)</f>
        <v>110960.87</v>
      </c>
      <c r="J9" s="139" t="n">
        <f aca="false">HLOOKUP($A9,'Income Statement'!$F$4:$EY$204,J$6,0)</f>
        <v>187645.92</v>
      </c>
      <c r="K9" s="139" t="n">
        <f aca="false">HLOOKUP($A9,'Income Statement'!$F$4:$EY$204,K$6,0)</f>
        <v>1457023.87</v>
      </c>
      <c r="L9" s="176" t="n">
        <f aca="false">+H9/F9</f>
        <v>0.747638267035424</v>
      </c>
      <c r="M9" s="176" t="n">
        <f aca="false">+K9/F9</f>
        <v>0.620476063681894</v>
      </c>
      <c r="O9" s="221"/>
      <c r="P9" s="139"/>
    </row>
    <row r="10" customFormat="false" ht="15" hidden="false" customHeight="false" outlineLevel="0" collapsed="false">
      <c r="A10" s="218" t="s">
        <v>325</v>
      </c>
      <c r="B10" s="112"/>
      <c r="C10" s="112"/>
      <c r="D10" s="219" t="n">
        <v>1</v>
      </c>
      <c r="E10" s="139" t="n">
        <v>1</v>
      </c>
      <c r="F10" s="139" t="n">
        <f aca="false">HLOOKUP($A10,'Income Statement'!$F$4:$EY$204,F$6,0)</f>
        <v>1450370.61</v>
      </c>
      <c r="G10" s="139" t="n">
        <f aca="false">+F10-H10</f>
        <v>397312.72</v>
      </c>
      <c r="H10" s="139" t="n">
        <f aca="false">+K10+J10+I10</f>
        <v>1053057.89</v>
      </c>
      <c r="I10" s="139" t="n">
        <f aca="false">HLOOKUP($A10,'Income Statement'!$F$4:$EY$204,I$6,0)</f>
        <v>138444.17</v>
      </c>
      <c r="J10" s="139" t="n">
        <f aca="false">HLOOKUP($A10,'Income Statement'!$F$4:$EY$204,J$6,0)</f>
        <v>41969.8</v>
      </c>
      <c r="K10" s="139" t="n">
        <f aca="false">HLOOKUP($A10,'Income Statement'!$F$4:$EY$204,K$6,0)</f>
        <v>872643.92</v>
      </c>
      <c r="L10" s="176" t="n">
        <f aca="false">+H10/F10</f>
        <v>0.726061244442895</v>
      </c>
      <c r="M10" s="176" t="n">
        <f aca="false">+K10/F10</f>
        <v>0.60166961050045</v>
      </c>
      <c r="O10" s="221"/>
      <c r="P10" s="139"/>
    </row>
    <row r="11" customFormat="false" ht="15" hidden="false" customHeight="false" outlineLevel="0" collapsed="false">
      <c r="A11" s="218" t="s">
        <v>376</v>
      </c>
      <c r="B11" s="112"/>
      <c r="C11" s="112"/>
      <c r="D11" s="219" t="n">
        <v>1</v>
      </c>
      <c r="E11" s="139" t="n">
        <v>1</v>
      </c>
      <c r="F11" s="139" t="n">
        <f aca="false">HLOOKUP($A11,'Income Statement'!$F$4:$EY$204,F$6,0)</f>
        <v>1215787.36</v>
      </c>
      <c r="G11" s="139" t="n">
        <f aca="false">+F11-H11</f>
        <v>-174828.74</v>
      </c>
      <c r="H11" s="139" t="n">
        <f aca="false">+K11+J11+I11</f>
        <v>1390616.1</v>
      </c>
      <c r="I11" s="139" t="n">
        <f aca="false">HLOOKUP($A11,'Income Statement'!$F$4:$EY$204,I$6,0)</f>
        <v>69683.02</v>
      </c>
      <c r="J11" s="139" t="n">
        <f aca="false">HLOOKUP($A11,'Income Statement'!$F$4:$EY$204,J$6,0)</f>
        <v>0</v>
      </c>
      <c r="K11" s="139" t="n">
        <f aca="false">HLOOKUP($A11,'Income Statement'!$F$4:$EY$204,K$6,0)</f>
        <v>1320933.08</v>
      </c>
      <c r="L11" s="176" t="n">
        <f aca="false">+H11/F11</f>
        <v>1.14379878073416</v>
      </c>
      <c r="M11" s="176" t="n">
        <f aca="false">+K11/F11</f>
        <v>1.08648364299494</v>
      </c>
      <c r="O11" s="221"/>
      <c r="P11" s="139"/>
    </row>
    <row r="12" customFormat="false" ht="15" hidden="false" customHeight="false" outlineLevel="0" collapsed="false">
      <c r="A12" s="218" t="s">
        <v>257</v>
      </c>
      <c r="B12" s="112"/>
      <c r="C12" s="112"/>
      <c r="D12" s="219" t="n">
        <v>1</v>
      </c>
      <c r="E12" s="139" t="n">
        <v>1</v>
      </c>
      <c r="F12" s="139" t="n">
        <f aca="false">HLOOKUP($A12,'Income Statement'!$F$4:$EY$204,F$6,0)</f>
        <v>1056122.8</v>
      </c>
      <c r="G12" s="139" t="n">
        <f aca="false">+F12-H12</f>
        <v>-60153.7399999998</v>
      </c>
      <c r="H12" s="139" t="n">
        <f aca="false">+K12+J12+I12</f>
        <v>1116276.54</v>
      </c>
      <c r="I12" s="139" t="n">
        <f aca="false">HLOOKUP($A12,'Income Statement'!$F$4:$EY$204,I$6,0)</f>
        <v>46516.66</v>
      </c>
      <c r="J12" s="139" t="n">
        <f aca="false">HLOOKUP($A12,'Income Statement'!$F$4:$EY$204,J$6,0)</f>
        <v>0</v>
      </c>
      <c r="K12" s="139" t="n">
        <f aca="false">HLOOKUP($A12,'Income Statement'!$F$4:$EY$204,K$6,0)</f>
        <v>1069759.88</v>
      </c>
      <c r="L12" s="176" t="n">
        <f aca="false">+H12/F12</f>
        <v>1.05695714551376</v>
      </c>
      <c r="M12" s="176" t="n">
        <f aca="false">+K12/F12</f>
        <v>1.01291239995955</v>
      </c>
      <c r="O12" s="221"/>
      <c r="P12" s="139"/>
    </row>
    <row r="13" customFormat="false" ht="15" hidden="false" customHeight="false" outlineLevel="0" collapsed="false">
      <c r="A13" s="218" t="s">
        <v>329</v>
      </c>
      <c r="B13" s="112"/>
      <c r="C13" s="112"/>
      <c r="D13" s="219" t="n">
        <v>1</v>
      </c>
      <c r="E13" s="139" t="n">
        <v>1</v>
      </c>
      <c r="F13" s="139" t="n">
        <f aca="false">HLOOKUP($A13,'Income Statement'!$F$4:$EY$204,F$6,0)</f>
        <v>1033671.8</v>
      </c>
      <c r="G13" s="139" t="n">
        <f aca="false">+F13-H13</f>
        <v>-28419.49</v>
      </c>
      <c r="H13" s="139" t="n">
        <f aca="false">+K13+J13+I13</f>
        <v>1062091.29</v>
      </c>
      <c r="I13" s="139" t="n">
        <f aca="false">HLOOKUP($A13,'Income Statement'!$F$4:$EY$204,I$6,0)</f>
        <v>68371.47</v>
      </c>
      <c r="J13" s="139" t="n">
        <f aca="false">HLOOKUP($A13,'Income Statement'!$F$4:$EY$204,J$6,0)</f>
        <v>0</v>
      </c>
      <c r="K13" s="139" t="n">
        <f aca="false">HLOOKUP($A13,'Income Statement'!$F$4:$EY$204,K$6,0)</f>
        <v>993719.82</v>
      </c>
      <c r="L13" s="176" t="n">
        <f aca="false">+H13/F13</f>
        <v>1.02749372673222</v>
      </c>
      <c r="M13" s="176" t="n">
        <f aca="false">+K13/F13</f>
        <v>0.961349453472563</v>
      </c>
      <c r="O13" s="221"/>
      <c r="P13" s="139"/>
    </row>
    <row r="14" customFormat="false" ht="15" hidden="false" customHeight="false" outlineLevel="0" collapsed="false">
      <c r="A14" s="218" t="s">
        <v>372</v>
      </c>
      <c r="B14" s="112"/>
      <c r="C14" s="112"/>
      <c r="D14" s="219" t="n">
        <v>1</v>
      </c>
      <c r="E14" s="139" t="n">
        <v>1</v>
      </c>
      <c r="F14" s="139" t="n">
        <f aca="false">HLOOKUP($A14,'Income Statement'!$F$4:$EY$204,F$6,0)</f>
        <v>1103330.78</v>
      </c>
      <c r="G14" s="139" t="n">
        <f aca="false">+F14-H14</f>
        <v>115815.77</v>
      </c>
      <c r="H14" s="139" t="n">
        <f aca="false">+K14+J14+I14</f>
        <v>987515.01</v>
      </c>
      <c r="I14" s="139" t="n">
        <f aca="false">HLOOKUP($A14,'Income Statement'!$F$4:$EY$204,I$6,0)</f>
        <v>23103.69</v>
      </c>
      <c r="J14" s="139" t="n">
        <f aca="false">HLOOKUP($A14,'Income Statement'!$F$4:$EY$204,J$6,0)</f>
        <v>0</v>
      </c>
      <c r="K14" s="139" t="n">
        <f aca="false">HLOOKUP($A14,'Income Statement'!$F$4:$EY$204,K$6,0)</f>
        <v>964411.32</v>
      </c>
      <c r="L14" s="176" t="n">
        <f aca="false">+H14/F14</f>
        <v>0.895030781249482</v>
      </c>
      <c r="M14" s="176" t="n">
        <f aca="false">+K14/F14</f>
        <v>0.87409083248815</v>
      </c>
      <c r="O14" s="221"/>
      <c r="P14" s="139"/>
    </row>
    <row r="15" customFormat="false" ht="15" hidden="false" customHeight="false" outlineLevel="0" collapsed="false">
      <c r="A15" s="218" t="s">
        <v>321</v>
      </c>
      <c r="B15" s="112"/>
      <c r="C15" s="112"/>
      <c r="D15" s="219" t="n">
        <v>1</v>
      </c>
      <c r="E15" s="139" t="n">
        <v>1</v>
      </c>
      <c r="F15" s="139" t="n">
        <f aca="false">HLOOKUP($A15,'Income Statement'!$F$4:$EY$204,F$6,0)</f>
        <v>824642.57</v>
      </c>
      <c r="G15" s="139" t="n">
        <f aca="false">+F15-H15</f>
        <v>76012.8099999999</v>
      </c>
      <c r="H15" s="139" t="n">
        <f aca="false">+K15+J15+I15</f>
        <v>748629.76</v>
      </c>
      <c r="I15" s="139" t="n">
        <f aca="false">HLOOKUP($A15,'Income Statement'!$F$4:$EY$204,I$6,0)</f>
        <v>64744.37</v>
      </c>
      <c r="J15" s="139" t="n">
        <f aca="false">HLOOKUP($A15,'Income Statement'!$F$4:$EY$204,J$6,0)</f>
        <v>0</v>
      </c>
      <c r="K15" s="139" t="n">
        <f aca="false">HLOOKUP($A15,'Income Statement'!$F$4:$EY$204,K$6,0)</f>
        <v>683885.39</v>
      </c>
      <c r="L15" s="176" t="n">
        <f aca="false">+H15/F15</f>
        <v>0.907823325201366</v>
      </c>
      <c r="M15" s="176" t="n">
        <f aca="false">+K15/F15</f>
        <v>0.829311285736801</v>
      </c>
      <c r="O15" s="221"/>
      <c r="P15" s="139"/>
    </row>
    <row r="16" customFormat="false" ht="15" hidden="false" customHeight="false" outlineLevel="0" collapsed="false">
      <c r="A16" s="218" t="s">
        <v>291</v>
      </c>
      <c r="B16" s="112"/>
      <c r="C16" s="112"/>
      <c r="D16" s="219" t="n">
        <v>1</v>
      </c>
      <c r="E16" s="139" t="n">
        <v>1</v>
      </c>
      <c r="F16" s="139" t="n">
        <f aca="false">HLOOKUP($A16,'Income Statement'!$F$4:$EY$204,F$6,0)</f>
        <v>989687.97</v>
      </c>
      <c r="G16" s="139" t="n">
        <f aca="false">+F16-H16</f>
        <v>-58447.0600000001</v>
      </c>
      <c r="H16" s="139" t="n">
        <f aca="false">+K16+J16+I16</f>
        <v>1048135.03</v>
      </c>
      <c r="I16" s="139" t="n">
        <f aca="false">HLOOKUP($A16,'Income Statement'!$F$4:$EY$204,I$6,0)</f>
        <v>75019.07</v>
      </c>
      <c r="J16" s="139" t="n">
        <f aca="false">HLOOKUP($A16,'Income Statement'!$F$4:$EY$204,J$6,0)</f>
        <v>0</v>
      </c>
      <c r="K16" s="139" t="n">
        <f aca="false">HLOOKUP($A16,'Income Statement'!$F$4:$EY$204,K$6,0)</f>
        <v>973115.96</v>
      </c>
      <c r="L16" s="176" t="n">
        <f aca="false">+H16/F16</f>
        <v>1.05905604773593</v>
      </c>
      <c r="M16" s="176" t="n">
        <f aca="false">+K16/F16</f>
        <v>0.983255318340385</v>
      </c>
      <c r="O16" s="221"/>
      <c r="P16" s="139"/>
    </row>
    <row r="17" customFormat="false" ht="15" hidden="false" customHeight="false" outlineLevel="0" collapsed="false">
      <c r="A17" s="218" t="s">
        <v>375</v>
      </c>
      <c r="B17" s="112"/>
      <c r="C17" s="112"/>
      <c r="D17" s="219" t="n">
        <v>1</v>
      </c>
      <c r="E17" s="139" t="n">
        <v>1</v>
      </c>
      <c r="F17" s="139" t="n">
        <f aca="false">HLOOKUP($A17,'Income Statement'!$F$4:$EY$204,F$6,0)</f>
        <v>775692.77</v>
      </c>
      <c r="G17" s="139" t="n">
        <f aca="false">+F17-H17</f>
        <v>-326182.77</v>
      </c>
      <c r="H17" s="139" t="n">
        <f aca="false">+K17+J17+I17</f>
        <v>1101875.54</v>
      </c>
      <c r="I17" s="139" t="n">
        <f aca="false">HLOOKUP($A17,'Income Statement'!$F$4:$EY$204,I$6,0)</f>
        <v>47333.41</v>
      </c>
      <c r="J17" s="139" t="n">
        <f aca="false">HLOOKUP($A17,'Income Statement'!$F$4:$EY$204,J$6,0)</f>
        <v>0</v>
      </c>
      <c r="K17" s="139" t="n">
        <f aca="false">HLOOKUP($A17,'Income Statement'!$F$4:$EY$204,K$6,0)</f>
        <v>1054542.13</v>
      </c>
      <c r="L17" s="176" t="n">
        <f aca="false">+H17/F17</f>
        <v>1.42050510539115</v>
      </c>
      <c r="M17" s="176" t="n">
        <f aca="false">+K17/F17</f>
        <v>1.35948428396464</v>
      </c>
      <c r="O17" s="221"/>
      <c r="P17" s="139"/>
    </row>
    <row r="18" customFormat="false" ht="15" hidden="false" customHeight="false" outlineLevel="0" collapsed="false">
      <c r="A18" s="218" t="s">
        <v>295</v>
      </c>
      <c r="B18" s="112"/>
      <c r="C18" s="112"/>
      <c r="D18" s="219" t="n">
        <v>1</v>
      </c>
      <c r="E18" s="139" t="n">
        <v>1</v>
      </c>
      <c r="F18" s="139" t="n">
        <f aca="false">HLOOKUP($A18,'Income Statement'!$F$4:$EY$204,F$6,0)</f>
        <v>748123.2</v>
      </c>
      <c r="G18" s="139" t="n">
        <f aca="false">+F18-H18</f>
        <v>-118542.5</v>
      </c>
      <c r="H18" s="139" t="n">
        <f aca="false">+K18+J18+I18</f>
        <v>866665.7</v>
      </c>
      <c r="I18" s="139" t="n">
        <f aca="false">HLOOKUP($A18,'Income Statement'!$F$4:$EY$204,I$6,0)</f>
        <v>19834.91</v>
      </c>
      <c r="J18" s="139" t="n">
        <f aca="false">HLOOKUP($A18,'Income Statement'!$F$4:$EY$204,J$6,0)</f>
        <v>0</v>
      </c>
      <c r="K18" s="139" t="n">
        <f aca="false">HLOOKUP($A18,'Income Statement'!$F$4:$EY$204,K$6,0)</f>
        <v>846830.79</v>
      </c>
      <c r="L18" s="176" t="n">
        <f aca="false">+H18/F18</f>
        <v>1.15845317990406</v>
      </c>
      <c r="M18" s="176" t="n">
        <f aca="false">+K18/F18</f>
        <v>1.13194028737513</v>
      </c>
      <c r="O18" s="221"/>
      <c r="P18" s="139"/>
    </row>
    <row r="19" customFormat="false" ht="14.4" hidden="false" customHeight="false" outlineLevel="0" collapsed="false">
      <c r="A19" s="218" t="s">
        <v>340</v>
      </c>
      <c r="B19" s="112"/>
      <c r="C19" s="112"/>
      <c r="D19" s="219" t="n">
        <v>1</v>
      </c>
      <c r="E19" s="139" t="n">
        <v>1</v>
      </c>
      <c r="F19" s="139" t="n">
        <f aca="false">HLOOKUP($A19,'Income Statement'!$F$4:$EY$204,F$6,0)</f>
        <v>735160.15</v>
      </c>
      <c r="G19" s="139" t="n">
        <f aca="false">+F19-H19</f>
        <v>150938.2</v>
      </c>
      <c r="H19" s="139" t="n">
        <f aca="false">+K19+J19+I19</f>
        <v>584221.95</v>
      </c>
      <c r="I19" s="139" t="n">
        <f aca="false">HLOOKUP($A19,'Income Statement'!$F$4:$EY$204,I$6,0)</f>
        <v>6580.83</v>
      </c>
      <c r="J19" s="139" t="n">
        <f aca="false">HLOOKUP($A19,'Income Statement'!$F$4:$EY$204,J$6,0)</f>
        <v>0</v>
      </c>
      <c r="K19" s="139" t="n">
        <f aca="false">HLOOKUP($A19,'Income Statement'!$F$4:$EY$204,K$6,0)</f>
        <v>577641.12</v>
      </c>
      <c r="L19" s="176" t="n">
        <f aca="false">+H19/F19</f>
        <v>0.794686640727194</v>
      </c>
      <c r="M19" s="176" t="n">
        <f aca="false">+K19/F19</f>
        <v>0.785735080988816</v>
      </c>
      <c r="O19" s="221"/>
      <c r="P19" s="139"/>
    </row>
    <row r="20" customFormat="false" ht="14.4" hidden="false" customHeight="false" outlineLevel="0" collapsed="false">
      <c r="A20" s="218" t="s">
        <v>342</v>
      </c>
      <c r="B20" s="112"/>
      <c r="C20" s="112"/>
      <c r="D20" s="219" t="n">
        <v>1</v>
      </c>
      <c r="E20" s="139" t="n">
        <v>1</v>
      </c>
      <c r="F20" s="139" t="n">
        <f aca="false">HLOOKUP($A20,'Income Statement'!$F$4:$EY$204,F$6,0)</f>
        <v>698675.87</v>
      </c>
      <c r="G20" s="139" t="n">
        <f aca="false">+F20-H20</f>
        <v>39191</v>
      </c>
      <c r="H20" s="139" t="n">
        <f aca="false">+K20+J20+I20</f>
        <v>659484.87</v>
      </c>
      <c r="I20" s="139" t="n">
        <f aca="false">HLOOKUP($A20,'Income Statement'!$F$4:$EY$204,I$6,0)</f>
        <v>11216.27</v>
      </c>
      <c r="J20" s="139" t="n">
        <f aca="false">HLOOKUP($A20,'Income Statement'!$F$4:$EY$204,J$6,0)</f>
        <v>0</v>
      </c>
      <c r="K20" s="139" t="n">
        <f aca="false">HLOOKUP($A20,'Income Statement'!$F$4:$EY$204,K$6,0)</f>
        <v>648268.6</v>
      </c>
      <c r="L20" s="176" t="n">
        <f aca="false">+H20/F20</f>
        <v>0.943906750350488</v>
      </c>
      <c r="M20" s="176" t="n">
        <f aca="false">+K20/F20</f>
        <v>0.927853140255152</v>
      </c>
      <c r="O20" s="221"/>
      <c r="P20" s="139"/>
    </row>
    <row r="21" customFormat="false" ht="14.4" hidden="false" customHeight="false" outlineLevel="0" collapsed="false">
      <c r="A21" s="218" t="s">
        <v>305</v>
      </c>
      <c r="B21" s="112"/>
      <c r="C21" s="112"/>
      <c r="D21" s="219" t="n">
        <v>1</v>
      </c>
      <c r="E21" s="139" t="n">
        <v>1</v>
      </c>
      <c r="F21" s="139" t="n">
        <f aca="false">HLOOKUP($A21,'Income Statement'!$F$4:$EY$204,F$6,0)</f>
        <v>731754.64</v>
      </c>
      <c r="G21" s="139" t="n">
        <f aca="false">+F21-H21</f>
        <v>37699.3100000001</v>
      </c>
      <c r="H21" s="139" t="n">
        <f aca="false">+K21+J21+I21</f>
        <v>694055.33</v>
      </c>
      <c r="I21" s="139" t="n">
        <f aca="false">HLOOKUP($A21,'Income Statement'!$F$4:$EY$204,I$6,0)</f>
        <v>3383.47</v>
      </c>
      <c r="J21" s="139" t="n">
        <f aca="false">HLOOKUP($A21,'Income Statement'!$F$4:$EY$204,J$6,0)</f>
        <v>0</v>
      </c>
      <c r="K21" s="139" t="n">
        <f aca="false">HLOOKUP($A21,'Income Statement'!$F$4:$EY$204,K$6,0)</f>
        <v>690671.86</v>
      </c>
      <c r="L21" s="176" t="n">
        <f aca="false">+H21/F21</f>
        <v>0.948480941644593</v>
      </c>
      <c r="M21" s="176" t="n">
        <f aca="false">+K21/F21</f>
        <v>0.943857165019138</v>
      </c>
      <c r="O21" s="221"/>
      <c r="P21" s="139"/>
    </row>
    <row r="22" customFormat="false" ht="14.4" hidden="false" customHeight="false" outlineLevel="0" collapsed="false">
      <c r="A22" s="218" t="s">
        <v>330</v>
      </c>
      <c r="B22" s="112"/>
      <c r="C22" s="112"/>
      <c r="D22" s="219" t="n">
        <v>1</v>
      </c>
      <c r="E22" s="139" t="n">
        <v>1</v>
      </c>
      <c r="F22" s="139" t="n">
        <f aca="false">HLOOKUP($A22,'Income Statement'!$F$4:$EY$204,F$6,0)</f>
        <v>589146.58</v>
      </c>
      <c r="G22" s="139" t="n">
        <f aca="false">+F22-H22</f>
        <v>57984.5199999999</v>
      </c>
      <c r="H22" s="139" t="n">
        <f aca="false">+K22+J22+I22</f>
        <v>531162.06</v>
      </c>
      <c r="I22" s="139" t="n">
        <f aca="false">HLOOKUP($A22,'Income Statement'!$F$4:$EY$204,I$6,0)</f>
        <v>7792.04</v>
      </c>
      <c r="J22" s="139" t="n">
        <f aca="false">HLOOKUP($A22,'Income Statement'!$F$4:$EY$204,J$6,0)</f>
        <v>0</v>
      </c>
      <c r="K22" s="139" t="n">
        <f aca="false">HLOOKUP($A22,'Income Statement'!$F$4:$EY$204,K$6,0)</f>
        <v>523370.02</v>
      </c>
      <c r="L22" s="176" t="n">
        <f aca="false">+H22/F22</f>
        <v>0.901578788762552</v>
      </c>
      <c r="M22" s="176" t="n">
        <f aca="false">+K22/F22</f>
        <v>0.88835281026328</v>
      </c>
      <c r="O22" s="221"/>
      <c r="P22" s="139"/>
    </row>
    <row r="23" customFormat="false" ht="14.4" hidden="false" customHeight="false" outlineLevel="0" collapsed="false">
      <c r="A23" s="218" t="s">
        <v>297</v>
      </c>
      <c r="B23" s="112"/>
      <c r="C23" s="112"/>
      <c r="D23" s="219" t="n">
        <v>1</v>
      </c>
      <c r="E23" s="139" t="n">
        <v>1</v>
      </c>
      <c r="F23" s="139" t="n">
        <f aca="false">HLOOKUP($A23,'Income Statement'!$F$4:$EY$204,F$6,0)</f>
        <v>510333.46</v>
      </c>
      <c r="G23" s="139" t="n">
        <f aca="false">+F23-H23</f>
        <v>3079.33000000002</v>
      </c>
      <c r="H23" s="139" t="n">
        <f aca="false">+K23+J23+I23</f>
        <v>507254.13</v>
      </c>
      <c r="I23" s="139" t="n">
        <f aca="false">HLOOKUP($A23,'Income Statement'!$F$4:$EY$204,I$6,0)</f>
        <v>17960.2</v>
      </c>
      <c r="J23" s="139" t="n">
        <f aca="false">HLOOKUP($A23,'Income Statement'!$F$4:$EY$204,J$6,0)</f>
        <v>0</v>
      </c>
      <c r="K23" s="139" t="n">
        <f aca="false">HLOOKUP($A23,'Income Statement'!$F$4:$EY$204,K$6,0)</f>
        <v>489293.93</v>
      </c>
      <c r="L23" s="176" t="n">
        <f aca="false">+H23/F23</f>
        <v>0.993966043300394</v>
      </c>
      <c r="M23" s="176" t="n">
        <f aca="false">+K23/F23</f>
        <v>0.958772975614807</v>
      </c>
      <c r="O23" s="221"/>
      <c r="P23" s="139"/>
    </row>
    <row r="24" customFormat="false" ht="14.4" hidden="false" customHeight="false" outlineLevel="0" collapsed="false">
      <c r="A24" s="218" t="s">
        <v>278</v>
      </c>
      <c r="B24" s="112"/>
      <c r="C24" s="112"/>
      <c r="D24" s="219" t="n">
        <v>1</v>
      </c>
      <c r="E24" s="139" t="n">
        <v>1</v>
      </c>
      <c r="F24" s="139" t="n">
        <f aca="false">HLOOKUP($A24,'Income Statement'!$F$4:$EY$204,F$6,0)</f>
        <v>814911.93</v>
      </c>
      <c r="G24" s="139" t="n">
        <f aca="false">+F24-H24</f>
        <v>80652.26</v>
      </c>
      <c r="H24" s="139" t="n">
        <f aca="false">+K24+J24+I24</f>
        <v>734259.67</v>
      </c>
      <c r="I24" s="139" t="n">
        <f aca="false">HLOOKUP($A24,'Income Statement'!$F$4:$EY$204,I$6,0)</f>
        <v>8329.38</v>
      </c>
      <c r="J24" s="139" t="n">
        <f aca="false">HLOOKUP($A24,'Income Statement'!$F$4:$EY$204,J$6,0)</f>
        <v>0</v>
      </c>
      <c r="K24" s="139" t="n">
        <f aca="false">HLOOKUP($A24,'Income Statement'!$F$4:$EY$204,K$6,0)</f>
        <v>725930.29</v>
      </c>
      <c r="L24" s="176" t="n">
        <f aca="false">+H24/F24</f>
        <v>0.901029476890834</v>
      </c>
      <c r="M24" s="176" t="n">
        <f aca="false">+K24/F24</f>
        <v>0.890808274214368</v>
      </c>
      <c r="O24" s="221"/>
      <c r="P24" s="139"/>
    </row>
    <row r="25" customFormat="false" ht="14.4" hidden="false" customHeight="false" outlineLevel="0" collapsed="false">
      <c r="A25" s="218" t="s">
        <v>242</v>
      </c>
      <c r="B25" s="112"/>
      <c r="C25" s="112"/>
      <c r="D25" s="219" t="n">
        <v>1</v>
      </c>
      <c r="E25" s="139" t="n">
        <v>1</v>
      </c>
      <c r="F25" s="139" t="n">
        <f aca="false">HLOOKUP($A25,'Income Statement'!$F$4:$EY$204,F$6,0)</f>
        <v>444346.55</v>
      </c>
      <c r="G25" s="139" t="n">
        <f aca="false">+F25-H25</f>
        <v>-76849.2</v>
      </c>
      <c r="H25" s="139" t="n">
        <f aca="false">+K25+J25+I25</f>
        <v>521195.75</v>
      </c>
      <c r="I25" s="139" t="n">
        <f aca="false">HLOOKUP($A25,'Income Statement'!$F$4:$EY$204,I$6,0)</f>
        <v>40242.04</v>
      </c>
      <c r="J25" s="139" t="n">
        <f aca="false">HLOOKUP($A25,'Income Statement'!$F$4:$EY$204,J$6,0)</f>
        <v>0</v>
      </c>
      <c r="K25" s="139" t="n">
        <f aca="false">HLOOKUP($A25,'Income Statement'!$F$4:$EY$204,K$6,0)</f>
        <v>480953.71</v>
      </c>
      <c r="L25" s="176" t="n">
        <f aca="false">+H25/F25</f>
        <v>1.17294879413377</v>
      </c>
      <c r="M25" s="176" t="n">
        <f aca="false">+K25/F25</f>
        <v>1.08238425616222</v>
      </c>
      <c r="O25" s="221"/>
      <c r="P25" s="139"/>
    </row>
    <row r="26" customFormat="false" ht="14.4" hidden="false" customHeight="false" outlineLevel="0" collapsed="false">
      <c r="A26" s="218" t="s">
        <v>378</v>
      </c>
      <c r="B26" s="112"/>
      <c r="C26" s="112"/>
      <c r="D26" s="219" t="n">
        <v>1</v>
      </c>
      <c r="E26" s="139" t="n">
        <v>1</v>
      </c>
      <c r="F26" s="139" t="n">
        <f aca="false">HLOOKUP($A26,'Income Statement'!$F$4:$EY$204,F$6,0)</f>
        <v>481765.66</v>
      </c>
      <c r="G26" s="139" t="n">
        <f aca="false">+F26-H26</f>
        <v>-129904.96</v>
      </c>
      <c r="H26" s="139" t="n">
        <f aca="false">+K26+J26+I26</f>
        <v>611670.62</v>
      </c>
      <c r="I26" s="139" t="n">
        <f aca="false">HLOOKUP($A26,'Income Statement'!$F$4:$EY$204,I$6,0)</f>
        <v>61635.39</v>
      </c>
      <c r="J26" s="139" t="n">
        <f aca="false">HLOOKUP($A26,'Income Statement'!$F$4:$EY$204,J$6,0)</f>
        <v>0</v>
      </c>
      <c r="K26" s="139" t="n">
        <f aca="false">HLOOKUP($A26,'Income Statement'!$F$4:$EY$204,K$6,0)</f>
        <v>550035.23</v>
      </c>
      <c r="L26" s="176" t="n">
        <f aca="false">+H26/F26</f>
        <v>1.26964346109683</v>
      </c>
      <c r="M26" s="176" t="n">
        <f aca="false">+K26/F26</f>
        <v>1.14170700751066</v>
      </c>
      <c r="O26" s="221"/>
      <c r="P26" s="139"/>
    </row>
    <row r="27" customFormat="false" ht="14.4" hidden="false" customHeight="false" outlineLevel="0" collapsed="false">
      <c r="A27" s="218" t="s">
        <v>331</v>
      </c>
      <c r="B27" s="112"/>
      <c r="C27" s="112"/>
      <c r="D27" s="219" t="n">
        <v>1</v>
      </c>
      <c r="E27" s="139" t="n">
        <v>1</v>
      </c>
      <c r="F27" s="139" t="n">
        <f aca="false">HLOOKUP($A27,'Income Statement'!$F$4:$EY$204,F$6,0)</f>
        <v>414884.1</v>
      </c>
      <c r="G27" s="139" t="n">
        <f aca="false">+F27-H27</f>
        <v>-23453.11</v>
      </c>
      <c r="H27" s="139" t="n">
        <f aca="false">+K27+J27+I27</f>
        <v>438337.21</v>
      </c>
      <c r="I27" s="139" t="n">
        <f aca="false">HLOOKUP($A27,'Income Statement'!$F$4:$EY$204,I$6,0)</f>
        <v>4783.51</v>
      </c>
      <c r="J27" s="139" t="n">
        <f aca="false">HLOOKUP($A27,'Income Statement'!$F$4:$EY$204,J$6,0)</f>
        <v>0</v>
      </c>
      <c r="K27" s="139" t="n">
        <f aca="false">HLOOKUP($A27,'Income Statement'!$F$4:$EY$204,K$6,0)</f>
        <v>433553.7</v>
      </c>
      <c r="L27" s="176" t="n">
        <f aca="false">+H27/F27</f>
        <v>1.05652930541325</v>
      </c>
      <c r="M27" s="176" t="n">
        <f aca="false">+K27/F27</f>
        <v>1.04499955529749</v>
      </c>
      <c r="O27" s="221"/>
      <c r="P27" s="139"/>
    </row>
    <row r="28" customFormat="false" ht="14.4" hidden="false" customHeight="false" outlineLevel="0" collapsed="false">
      <c r="A28" s="218" t="s">
        <v>262</v>
      </c>
      <c r="B28" s="112"/>
      <c r="C28" s="112"/>
      <c r="D28" s="219" t="n">
        <v>1</v>
      </c>
      <c r="E28" s="139" t="n">
        <v>1</v>
      </c>
      <c r="F28" s="139" t="n">
        <f aca="false">HLOOKUP($A28,'Income Statement'!$F$4:$EY$204,F$6,0)</f>
        <v>353941.49</v>
      </c>
      <c r="G28" s="139" t="n">
        <f aca="false">+F28-H28</f>
        <v>-121844.49</v>
      </c>
      <c r="H28" s="139" t="n">
        <f aca="false">+K28+J28+I28</f>
        <v>475785.98</v>
      </c>
      <c r="I28" s="139" t="n">
        <f aca="false">HLOOKUP($A28,'Income Statement'!$F$4:$EY$204,I$6,0)</f>
        <v>34780.51</v>
      </c>
      <c r="J28" s="139" t="n">
        <f aca="false">HLOOKUP($A28,'Income Statement'!$F$4:$EY$204,J$6,0)</f>
        <v>0</v>
      </c>
      <c r="K28" s="139" t="n">
        <f aca="false">HLOOKUP($A28,'Income Statement'!$F$4:$EY$204,K$6,0)</f>
        <v>441005.47</v>
      </c>
      <c r="L28" s="176" t="n">
        <f aca="false">+H28/F28</f>
        <v>1.34425037313371</v>
      </c>
      <c r="M28" s="176" t="n">
        <f aca="false">+K28/F28</f>
        <v>1.24598410319175</v>
      </c>
      <c r="O28" s="221"/>
      <c r="P28" s="139"/>
    </row>
    <row r="29" customFormat="false" ht="14.4" hidden="false" customHeight="false" outlineLevel="0" collapsed="false">
      <c r="A29" s="218" t="s">
        <v>308</v>
      </c>
      <c r="B29" s="112"/>
      <c r="C29" s="112"/>
      <c r="D29" s="219" t="n">
        <v>1</v>
      </c>
      <c r="E29" s="139" t="n">
        <v>1</v>
      </c>
      <c r="F29" s="139" t="n">
        <f aca="false">HLOOKUP($A29,'Income Statement'!$F$4:$EY$204,F$6,0)</f>
        <v>296819.24</v>
      </c>
      <c r="G29" s="139" t="n">
        <f aca="false">+F29-H29</f>
        <v>-43306.11</v>
      </c>
      <c r="H29" s="139" t="n">
        <f aca="false">+K29+J29+I29</f>
        <v>340125.35</v>
      </c>
      <c r="I29" s="139" t="n">
        <f aca="false">HLOOKUP($A29,'Income Statement'!$F$4:$EY$204,I$6,0)</f>
        <v>1144.75</v>
      </c>
      <c r="J29" s="139" t="n">
        <f aca="false">HLOOKUP($A29,'Income Statement'!$F$4:$EY$204,J$6,0)</f>
        <v>0</v>
      </c>
      <c r="K29" s="139" t="n">
        <f aca="false">HLOOKUP($A29,'Income Statement'!$F$4:$EY$204,K$6,0)</f>
        <v>338980.6</v>
      </c>
      <c r="L29" s="176" t="n">
        <f aca="false">+H29/F29</f>
        <v>1.14590061614604</v>
      </c>
      <c r="M29" s="176" t="n">
        <f aca="false">+K29/F29</f>
        <v>1.14204389176389</v>
      </c>
      <c r="O29" s="221"/>
      <c r="P29" s="139"/>
    </row>
    <row r="30" customFormat="false" ht="14.4" hidden="false" customHeight="false" outlineLevel="0" collapsed="false">
      <c r="A30" s="218" t="s">
        <v>348</v>
      </c>
      <c r="B30" s="112"/>
      <c r="C30" s="112"/>
      <c r="D30" s="219" t="n">
        <v>1</v>
      </c>
      <c r="E30" s="139" t="n">
        <v>1</v>
      </c>
      <c r="F30" s="139" t="n">
        <f aca="false">HLOOKUP($A30,'Income Statement'!$F$4:$EY$204,F$6,0)</f>
        <v>320171.23</v>
      </c>
      <c r="G30" s="139" t="n">
        <f aca="false">+F30-H30</f>
        <v>-16946.8100000001</v>
      </c>
      <c r="H30" s="139" t="n">
        <f aca="false">+K30+J30+I30</f>
        <v>337118.04</v>
      </c>
      <c r="I30" s="139" t="n">
        <f aca="false">HLOOKUP($A30,'Income Statement'!$F$4:$EY$204,I$6,0)</f>
        <v>2603.51</v>
      </c>
      <c r="J30" s="139" t="n">
        <f aca="false">HLOOKUP($A30,'Income Statement'!$F$4:$EY$204,J$6,0)</f>
        <v>0</v>
      </c>
      <c r="K30" s="139" t="n">
        <f aca="false">HLOOKUP($A30,'Income Statement'!$F$4:$EY$204,K$6,0)</f>
        <v>334514.53</v>
      </c>
      <c r="L30" s="176" t="n">
        <f aca="false">+H30/F30</f>
        <v>1.05293045849248</v>
      </c>
      <c r="M30" s="176" t="n">
        <f aca="false">+K30/F30</f>
        <v>1.04479884092022</v>
      </c>
      <c r="O30" s="221"/>
      <c r="P30" s="139"/>
    </row>
    <row r="31" customFormat="false" ht="14.4" hidden="false" customHeight="false" outlineLevel="0" collapsed="false">
      <c r="A31" s="218" t="s">
        <v>380</v>
      </c>
      <c r="B31" s="112"/>
      <c r="C31" s="112"/>
      <c r="D31" s="219" t="n">
        <v>1</v>
      </c>
      <c r="E31" s="139" t="n">
        <v>1</v>
      </c>
      <c r="F31" s="139" t="n">
        <f aca="false">HLOOKUP($A31,'Income Statement'!$F$4:$EY$204,F$6,0)</f>
        <v>355902.89</v>
      </c>
      <c r="G31" s="139" t="n">
        <f aca="false">+F31-H31</f>
        <v>-14061.7</v>
      </c>
      <c r="H31" s="139" t="n">
        <f aca="false">+K31+J31+I31</f>
        <v>369964.59</v>
      </c>
      <c r="I31" s="139" t="n">
        <f aca="false">HLOOKUP($A31,'Income Statement'!$F$4:$EY$204,I$6,0)</f>
        <v>4874.17</v>
      </c>
      <c r="J31" s="139" t="n">
        <f aca="false">HLOOKUP($A31,'Income Statement'!$F$4:$EY$204,J$6,0)</f>
        <v>0</v>
      </c>
      <c r="K31" s="139" t="n">
        <f aca="false">HLOOKUP($A31,'Income Statement'!$F$4:$EY$204,K$6,0)</f>
        <v>365090.42</v>
      </c>
      <c r="L31" s="176" t="n">
        <f aca="false">+H31/F31</f>
        <v>1.03950993485892</v>
      </c>
      <c r="M31" s="176" t="n">
        <f aca="false">+K31/F31</f>
        <v>1.02581471029921</v>
      </c>
      <c r="O31" s="221"/>
      <c r="P31" s="139"/>
    </row>
    <row r="32" customFormat="false" ht="14.4" hidden="false" customHeight="false" outlineLevel="0" collapsed="false">
      <c r="A32" s="218" t="s">
        <v>254</v>
      </c>
      <c r="B32" s="112"/>
      <c r="C32" s="112"/>
      <c r="D32" s="219" t="n">
        <v>1</v>
      </c>
      <c r="E32" s="139" t="n">
        <v>1</v>
      </c>
      <c r="F32" s="139" t="n">
        <f aca="false">HLOOKUP($A32,'Income Statement'!$F$4:$EY$204,F$6,0)</f>
        <v>412905.66</v>
      </c>
      <c r="G32" s="139" t="n">
        <f aca="false">+F32-H32</f>
        <v>-21878.91</v>
      </c>
      <c r="H32" s="139" t="n">
        <f aca="false">+K32+J32+I32</f>
        <v>434784.57</v>
      </c>
      <c r="I32" s="139" t="n">
        <f aca="false">HLOOKUP($A32,'Income Statement'!$F$4:$EY$204,I$6,0)</f>
        <v>18822.36</v>
      </c>
      <c r="J32" s="139" t="n">
        <f aca="false">HLOOKUP($A32,'Income Statement'!$F$4:$EY$204,J$6,0)</f>
        <v>0</v>
      </c>
      <c r="K32" s="139" t="n">
        <f aca="false">HLOOKUP($A32,'Income Statement'!$F$4:$EY$204,K$6,0)</f>
        <v>415962.21</v>
      </c>
      <c r="L32" s="176" t="n">
        <f aca="false">+H32/F32</f>
        <v>1.05298767277736</v>
      </c>
      <c r="M32" s="176" t="n">
        <f aca="false">+K32/F32</f>
        <v>1.00740253839097</v>
      </c>
      <c r="O32" s="221"/>
      <c r="P32" s="139"/>
    </row>
    <row r="33" customFormat="false" ht="14.4" hidden="false" customHeight="false" outlineLevel="0" collapsed="false">
      <c r="A33" s="218" t="s">
        <v>323</v>
      </c>
      <c r="B33" s="112"/>
      <c r="C33" s="112"/>
      <c r="D33" s="219" t="n">
        <v>1</v>
      </c>
      <c r="E33" s="139" t="n">
        <v>1</v>
      </c>
      <c r="F33" s="139" t="n">
        <f aca="false">HLOOKUP($A33,'Income Statement'!$F$4:$EY$204,F$6,0)</f>
        <v>244271.37</v>
      </c>
      <c r="G33" s="139" t="n">
        <f aca="false">+F33-H33</f>
        <v>20107.39</v>
      </c>
      <c r="H33" s="139" t="n">
        <f aca="false">+K33+J33+I33</f>
        <v>224163.98</v>
      </c>
      <c r="I33" s="139" t="n">
        <f aca="false">HLOOKUP($A33,'Income Statement'!$F$4:$EY$204,I$6,0)</f>
        <v>5095.56</v>
      </c>
      <c r="J33" s="139" t="n">
        <f aca="false">HLOOKUP($A33,'Income Statement'!$F$4:$EY$204,J$6,0)</f>
        <v>0</v>
      </c>
      <c r="K33" s="139" t="n">
        <f aca="false">HLOOKUP($A33,'Income Statement'!$F$4:$EY$204,K$6,0)</f>
        <v>219068.42</v>
      </c>
      <c r="L33" s="176" t="n">
        <f aca="false">+H33/F33</f>
        <v>0.917684213258394</v>
      </c>
      <c r="M33" s="176" t="n">
        <f aca="false">+K33/F33</f>
        <v>0.896823970815737</v>
      </c>
      <c r="O33" s="221"/>
      <c r="P33" s="139"/>
    </row>
    <row r="34" customFormat="false" ht="14.4" hidden="false" customHeight="false" outlineLevel="0" collapsed="false">
      <c r="A34" s="218" t="s">
        <v>246</v>
      </c>
      <c r="B34" s="112"/>
      <c r="C34" s="112"/>
      <c r="D34" s="219" t="n">
        <v>1</v>
      </c>
      <c r="E34" s="139" t="n">
        <v>1</v>
      </c>
      <c r="F34" s="139" t="n">
        <f aca="false">HLOOKUP($A34,'Income Statement'!$F$4:$EY$204,F$6,0)</f>
        <v>319705.66</v>
      </c>
      <c r="G34" s="139" t="n">
        <f aca="false">+F34-H34</f>
        <v>-187567.01</v>
      </c>
      <c r="H34" s="139" t="n">
        <f aca="false">+K34+J34+I34</f>
        <v>507272.67</v>
      </c>
      <c r="I34" s="139" t="n">
        <f aca="false">HLOOKUP($A34,'Income Statement'!$F$4:$EY$204,I$6,0)</f>
        <v>77196.74</v>
      </c>
      <c r="J34" s="139" t="n">
        <f aca="false">HLOOKUP($A34,'Income Statement'!$F$4:$EY$204,J$6,0)</f>
        <v>0</v>
      </c>
      <c r="K34" s="139" t="n">
        <f aca="false">HLOOKUP($A34,'Income Statement'!$F$4:$EY$204,K$6,0)</f>
        <v>430075.93</v>
      </c>
      <c r="L34" s="176" t="n">
        <f aca="false">+H34/F34</f>
        <v>1.58668654787031</v>
      </c>
      <c r="M34" s="176" t="n">
        <f aca="false">+K34/F34</f>
        <v>1.34522463568521</v>
      </c>
      <c r="O34" s="221"/>
      <c r="P34" s="139"/>
    </row>
    <row r="35" customFormat="false" ht="14.4" hidden="false" customHeight="false" outlineLevel="0" collapsed="false">
      <c r="A35" s="218" t="s">
        <v>316</v>
      </c>
      <c r="B35" s="112"/>
      <c r="C35" s="112"/>
      <c r="D35" s="219" t="n">
        <v>1</v>
      </c>
      <c r="E35" s="139" t="n">
        <v>1</v>
      </c>
      <c r="F35" s="139" t="n">
        <f aca="false">HLOOKUP($A35,'Income Statement'!$F$4:$EY$204,F$6,0)</f>
        <v>233905.42</v>
      </c>
      <c r="G35" s="139" t="n">
        <f aca="false">+F35-H35</f>
        <v>24622.99</v>
      </c>
      <c r="H35" s="139" t="n">
        <f aca="false">+K35+J35+I35</f>
        <v>209282.43</v>
      </c>
      <c r="I35" s="139" t="n">
        <f aca="false">HLOOKUP($A35,'Income Statement'!$F$4:$EY$204,I$6,0)</f>
        <v>13660.97</v>
      </c>
      <c r="J35" s="139" t="n">
        <f aca="false">HLOOKUP($A35,'Income Statement'!$F$4:$EY$204,J$6,0)</f>
        <v>0</v>
      </c>
      <c r="K35" s="139" t="n">
        <f aca="false">HLOOKUP($A35,'Income Statement'!$F$4:$EY$204,K$6,0)</f>
        <v>195621.46</v>
      </c>
      <c r="L35" s="176" t="n">
        <f aca="false">+H35/F35</f>
        <v>0.894730998537785</v>
      </c>
      <c r="M35" s="176" t="n">
        <f aca="false">+K35/F35</f>
        <v>0.836327178737457</v>
      </c>
      <c r="O35" s="221"/>
      <c r="P35" s="139"/>
    </row>
    <row r="36" customFormat="false" ht="14.4" hidden="false" customHeight="false" outlineLevel="0" collapsed="false">
      <c r="A36" s="218" t="s">
        <v>243</v>
      </c>
      <c r="B36" s="112"/>
      <c r="C36" s="112"/>
      <c r="D36" s="219" t="n">
        <v>1</v>
      </c>
      <c r="E36" s="139" t="n">
        <v>1</v>
      </c>
      <c r="F36" s="139" t="n">
        <f aca="false">HLOOKUP($A36,'Income Statement'!$F$4:$EY$204,F$6,0)</f>
        <v>269157.03</v>
      </c>
      <c r="G36" s="139" t="n">
        <f aca="false">+F36-H36</f>
        <v>33807.86</v>
      </c>
      <c r="H36" s="139" t="n">
        <f aca="false">+K36+J36+I36</f>
        <v>235349.17</v>
      </c>
      <c r="I36" s="139" t="n">
        <f aca="false">HLOOKUP($A36,'Income Statement'!$F$4:$EY$204,I$6,0)</f>
        <v>11639.83</v>
      </c>
      <c r="J36" s="139" t="n">
        <f aca="false">HLOOKUP($A36,'Income Statement'!$F$4:$EY$204,J$6,0)</f>
        <v>0</v>
      </c>
      <c r="K36" s="139" t="n">
        <f aca="false">HLOOKUP($A36,'Income Statement'!$F$4:$EY$204,K$6,0)</f>
        <v>223709.34</v>
      </c>
      <c r="L36" s="176" t="n">
        <f aca="false">+H36/F36</f>
        <v>0.874393546399289</v>
      </c>
      <c r="M36" s="176" t="n">
        <f aca="false">+K36/F36</f>
        <v>0.831148047665706</v>
      </c>
      <c r="O36" s="221"/>
      <c r="P36" s="139"/>
    </row>
    <row r="37" customFormat="false" ht="14.4" hidden="false" customHeight="false" outlineLevel="0" collapsed="false">
      <c r="A37" s="218" t="s">
        <v>350</v>
      </c>
      <c r="B37" s="112"/>
      <c r="C37" s="112"/>
      <c r="D37" s="219" t="n">
        <v>1</v>
      </c>
      <c r="E37" s="139" t="n">
        <v>1</v>
      </c>
      <c r="F37" s="139" t="n">
        <f aca="false">HLOOKUP($A37,'Income Statement'!$F$4:$EY$204,F$6,0)</f>
        <v>221604.77</v>
      </c>
      <c r="G37" s="139" t="n">
        <f aca="false">+F37-H37</f>
        <v>-3138.09</v>
      </c>
      <c r="H37" s="139" t="n">
        <f aca="false">+K37+J37+I37</f>
        <v>224742.86</v>
      </c>
      <c r="I37" s="139" t="n">
        <f aca="false">HLOOKUP($A37,'Income Statement'!$F$4:$EY$204,I$6,0)</f>
        <v>6772.05</v>
      </c>
      <c r="J37" s="139" t="n">
        <f aca="false">HLOOKUP($A37,'Income Statement'!$F$4:$EY$204,J$6,0)</f>
        <v>0</v>
      </c>
      <c r="K37" s="139" t="n">
        <f aca="false">HLOOKUP($A37,'Income Statement'!$F$4:$EY$204,K$6,0)</f>
        <v>217970.81</v>
      </c>
      <c r="L37" s="176" t="n">
        <f aca="false">+H37/F37</f>
        <v>1.01416075114268</v>
      </c>
      <c r="M37" s="176" t="n">
        <f aca="false">+K37/F37</f>
        <v>0.983601616517551</v>
      </c>
      <c r="O37" s="221"/>
      <c r="P37" s="139"/>
    </row>
    <row r="38" customFormat="false" ht="14.4" hidden="false" customHeight="false" outlineLevel="0" collapsed="false">
      <c r="A38" s="218" t="s">
        <v>249</v>
      </c>
      <c r="B38" s="112"/>
      <c r="C38" s="112"/>
      <c r="D38" s="219" t="n">
        <v>1</v>
      </c>
      <c r="E38" s="139" t="n">
        <v>1</v>
      </c>
      <c r="F38" s="139" t="n">
        <f aca="false">HLOOKUP($A38,'Income Statement'!$F$4:$EY$204,F$6,0)</f>
        <v>215362.88</v>
      </c>
      <c r="G38" s="139" t="n">
        <f aca="false">+F38-H38</f>
        <v>-62514.84</v>
      </c>
      <c r="H38" s="139" t="n">
        <f aca="false">+K38+J38+I38</f>
        <v>277877.72</v>
      </c>
      <c r="I38" s="139" t="n">
        <f aca="false">HLOOKUP($A38,'Income Statement'!$F$4:$EY$204,I$6,0)</f>
        <v>28596.85</v>
      </c>
      <c r="J38" s="139" t="n">
        <f aca="false">HLOOKUP($A38,'Income Statement'!$F$4:$EY$204,J$6,0)</f>
        <v>0</v>
      </c>
      <c r="K38" s="139" t="n">
        <f aca="false">HLOOKUP($A38,'Income Statement'!$F$4:$EY$204,K$6,0)</f>
        <v>249280.87</v>
      </c>
      <c r="L38" s="176" t="n">
        <f aca="false">+H38/F38</f>
        <v>1.29027676450092</v>
      </c>
      <c r="M38" s="176" t="n">
        <f aca="false">+K38/F38</f>
        <v>1.15749227536333</v>
      </c>
      <c r="O38" s="221"/>
      <c r="P38" s="139"/>
    </row>
    <row r="39" customFormat="false" ht="14.4" hidden="false" customHeight="false" outlineLevel="0" collapsed="false">
      <c r="A39" s="218" t="s">
        <v>327</v>
      </c>
      <c r="B39" s="112"/>
      <c r="C39" s="112"/>
      <c r="D39" s="219" t="n">
        <v>1</v>
      </c>
      <c r="E39" s="139" t="n">
        <v>1</v>
      </c>
      <c r="F39" s="139" t="n">
        <f aca="false">HLOOKUP($A39,'Income Statement'!$F$4:$EY$204,F$6,0)</f>
        <v>112233.04</v>
      </c>
      <c r="G39" s="139" t="n">
        <f aca="false">+F39-H39</f>
        <v>-73647.84</v>
      </c>
      <c r="H39" s="139" t="n">
        <f aca="false">+K39+J39+I39</f>
        <v>185880.88</v>
      </c>
      <c r="I39" s="139" t="n">
        <f aca="false">HLOOKUP($A39,'Income Statement'!$F$4:$EY$204,I$6,0)</f>
        <v>39514.85</v>
      </c>
      <c r="J39" s="139" t="n">
        <f aca="false">HLOOKUP($A39,'Income Statement'!$F$4:$EY$204,J$6,0)</f>
        <v>0</v>
      </c>
      <c r="K39" s="139" t="n">
        <f aca="false">HLOOKUP($A39,'Income Statement'!$F$4:$EY$204,K$6,0)</f>
        <v>146366.03</v>
      </c>
      <c r="L39" s="176" t="n">
        <f aca="false">+H39/F39</f>
        <v>1.65620462566104</v>
      </c>
      <c r="M39" s="176" t="n">
        <f aca="false">+K39/F39</f>
        <v>1.30412603988986</v>
      </c>
      <c r="O39" s="221"/>
      <c r="P39" s="139"/>
    </row>
    <row r="40" customFormat="false" ht="14.4" hidden="false" customHeight="false" outlineLevel="0" collapsed="false">
      <c r="A40" s="218" t="s">
        <v>312</v>
      </c>
      <c r="B40" s="112"/>
      <c r="C40" s="112"/>
      <c r="D40" s="219" t="n">
        <v>1</v>
      </c>
      <c r="E40" s="139" t="n">
        <v>1</v>
      </c>
      <c r="F40" s="139" t="n">
        <f aca="false">HLOOKUP($A40,'Income Statement'!$F$4:$EY$204,F$6,0)</f>
        <v>113721.93</v>
      </c>
      <c r="G40" s="139" t="n">
        <f aca="false">+F40-H40</f>
        <v>4609.15999999999</v>
      </c>
      <c r="H40" s="139" t="n">
        <f aca="false">+K40+J40+I40</f>
        <v>109112.77</v>
      </c>
      <c r="I40" s="139" t="n">
        <f aca="false">HLOOKUP($A40,'Income Statement'!$F$4:$EY$204,I$6,0)</f>
        <v>0</v>
      </c>
      <c r="J40" s="139" t="n">
        <f aca="false">HLOOKUP($A40,'Income Statement'!$F$4:$EY$204,J$6,0)</f>
        <v>0</v>
      </c>
      <c r="K40" s="139" t="n">
        <f aca="false">HLOOKUP($A40,'Income Statement'!$F$4:$EY$204,K$6,0)</f>
        <v>109112.77</v>
      </c>
      <c r="L40" s="176" t="n">
        <f aca="false">+H40/F40</f>
        <v>0.959469910508905</v>
      </c>
      <c r="M40" s="176" t="n">
        <f aca="false">+K40/F40</f>
        <v>0.959469910508905</v>
      </c>
      <c r="O40" s="221"/>
      <c r="P40" s="139"/>
    </row>
    <row r="41" customFormat="false" ht="14.4" hidden="false" customHeight="false" outlineLevel="0" collapsed="false">
      <c r="A41" s="218" t="s">
        <v>265</v>
      </c>
      <c r="B41" s="112"/>
      <c r="C41" s="112"/>
      <c r="D41" s="219" t="n">
        <v>1</v>
      </c>
      <c r="E41" s="139" t="n">
        <v>1</v>
      </c>
      <c r="F41" s="139" t="n">
        <f aca="false">HLOOKUP($A41,'Income Statement'!$F$4:$EY$204,F$6,0)</f>
        <v>164972.27</v>
      </c>
      <c r="G41" s="139" t="n">
        <f aca="false">+F41-H41</f>
        <v>29441.79</v>
      </c>
      <c r="H41" s="139" t="n">
        <f aca="false">+K41+J41+I41</f>
        <v>135530.48</v>
      </c>
      <c r="I41" s="139" t="n">
        <f aca="false">HLOOKUP($A41,'Income Statement'!$F$4:$EY$204,I$6,0)</f>
        <v>10372.97</v>
      </c>
      <c r="J41" s="139" t="n">
        <f aca="false">HLOOKUP($A41,'Income Statement'!$F$4:$EY$204,J$6,0)</f>
        <v>0</v>
      </c>
      <c r="K41" s="139" t="n">
        <f aca="false">HLOOKUP($A41,'Income Statement'!$F$4:$EY$204,K$6,0)</f>
        <v>125157.51</v>
      </c>
      <c r="L41" s="176" t="n">
        <f aca="false">+H41/F41</f>
        <v>0.821534916140755</v>
      </c>
      <c r="M41" s="176" t="n">
        <f aca="false">+K41/F41</f>
        <v>0.758657864136803</v>
      </c>
      <c r="O41" s="221"/>
      <c r="P41" s="139"/>
    </row>
    <row r="42" customFormat="false" ht="14.4" hidden="false" customHeight="false" outlineLevel="0" collapsed="false">
      <c r="A42" s="218" t="s">
        <v>359</v>
      </c>
      <c r="B42" s="112"/>
      <c r="C42" s="112"/>
      <c r="D42" s="219" t="n">
        <v>1</v>
      </c>
      <c r="E42" s="139" t="n">
        <v>1</v>
      </c>
      <c r="F42" s="139" t="n">
        <f aca="false">HLOOKUP($A42,'Income Statement'!$F$4:$EY$204,F$6,0)</f>
        <v>105913.01</v>
      </c>
      <c r="G42" s="139" t="n">
        <f aca="false">+F42-H42</f>
        <v>-21199.47</v>
      </c>
      <c r="H42" s="139" t="n">
        <f aca="false">+K42+J42+I42</f>
        <v>127112.48</v>
      </c>
      <c r="I42" s="139" t="n">
        <f aca="false">HLOOKUP($A42,'Income Statement'!$F$4:$EY$204,I$6,0)</f>
        <v>3434.29</v>
      </c>
      <c r="J42" s="139" t="n">
        <f aca="false">HLOOKUP($A42,'Income Statement'!$F$4:$EY$204,J$6,0)</f>
        <v>0</v>
      </c>
      <c r="K42" s="139" t="n">
        <f aca="false">HLOOKUP($A42,'Income Statement'!$F$4:$EY$204,K$6,0)</f>
        <v>123678.19</v>
      </c>
      <c r="L42" s="176" t="n">
        <f aca="false">+H42/F42</f>
        <v>1.20015926277612</v>
      </c>
      <c r="M42" s="176" t="n">
        <f aca="false">+K42/F42</f>
        <v>1.16773369012929</v>
      </c>
      <c r="O42" s="221"/>
      <c r="P42" s="139"/>
    </row>
    <row r="43" customFormat="false" ht="14.4" hidden="false" customHeight="false" outlineLevel="0" collapsed="false">
      <c r="A43" s="218" t="s">
        <v>239</v>
      </c>
      <c r="B43" s="112"/>
      <c r="C43" s="112"/>
      <c r="D43" s="219" t="n">
        <v>1</v>
      </c>
      <c r="E43" s="139" t="n">
        <v>1</v>
      </c>
      <c r="F43" s="139" t="n">
        <f aca="false">HLOOKUP($A43,'Income Statement'!$F$4:$EY$204,F$6,0)</f>
        <v>88922.18</v>
      </c>
      <c r="G43" s="139" t="n">
        <f aca="false">+F43-H43</f>
        <v>6876.92999999999</v>
      </c>
      <c r="H43" s="139" t="n">
        <f aca="false">+K43+J43+I43</f>
        <v>82045.25</v>
      </c>
      <c r="I43" s="139" t="n">
        <f aca="false">HLOOKUP($A43,'Income Statement'!$F$4:$EY$204,I$6,0)</f>
        <v>5038.7</v>
      </c>
      <c r="J43" s="139" t="n">
        <f aca="false">HLOOKUP($A43,'Income Statement'!$F$4:$EY$204,J$6,0)</f>
        <v>0</v>
      </c>
      <c r="K43" s="139" t="n">
        <f aca="false">HLOOKUP($A43,'Income Statement'!$F$4:$EY$204,K$6,0)</f>
        <v>77006.55</v>
      </c>
      <c r="L43" s="176" t="n">
        <f aca="false">+H43/F43</f>
        <v>0.922663501951931</v>
      </c>
      <c r="M43" s="176" t="n">
        <f aca="false">+K43/F43</f>
        <v>0.865999349093781</v>
      </c>
      <c r="O43" s="221"/>
      <c r="P43" s="139"/>
    </row>
    <row r="44" customFormat="false" ht="14.4" hidden="false" customHeight="false" outlineLevel="0" collapsed="false">
      <c r="A44" s="218" t="s">
        <v>354</v>
      </c>
      <c r="B44" s="112"/>
      <c r="C44" s="112"/>
      <c r="D44" s="219" t="n">
        <v>1</v>
      </c>
      <c r="E44" s="139" t="n">
        <v>1</v>
      </c>
      <c r="F44" s="139" t="n">
        <f aca="false">HLOOKUP($A44,'Income Statement'!$F$4:$EY$204,F$6,0)</f>
        <v>85175.43</v>
      </c>
      <c r="G44" s="139" t="n">
        <f aca="false">+F44-H44</f>
        <v>-28791.79</v>
      </c>
      <c r="H44" s="139" t="n">
        <f aca="false">+K44+J44+I44</f>
        <v>113967.22</v>
      </c>
      <c r="I44" s="139" t="n">
        <f aca="false">HLOOKUP($A44,'Income Statement'!$F$4:$EY$204,I$6,0)</f>
        <v>18524.58</v>
      </c>
      <c r="J44" s="139" t="n">
        <f aca="false">HLOOKUP($A44,'Income Statement'!$F$4:$EY$204,J$6,0)</f>
        <v>8729.33</v>
      </c>
      <c r="K44" s="139" t="n">
        <f aca="false">HLOOKUP($A44,'Income Statement'!$F$4:$EY$204,K$6,0)</f>
        <v>86713.31</v>
      </c>
      <c r="L44" s="176" t="n">
        <f aca="false">+H44/F44</f>
        <v>1.33802928849317</v>
      </c>
      <c r="M44" s="176" t="n">
        <f aca="false">+K44/F44</f>
        <v>1.01805544157511</v>
      </c>
      <c r="O44" s="221"/>
      <c r="P44" s="139"/>
    </row>
    <row r="45" customFormat="false" ht="14.4" hidden="false" customHeight="false" outlineLevel="0" collapsed="false">
      <c r="A45" s="218" t="s">
        <v>284</v>
      </c>
      <c r="B45" s="112"/>
      <c r="C45" s="112"/>
      <c r="D45" s="219" t="n">
        <v>1</v>
      </c>
      <c r="E45" s="139" t="n">
        <v>1</v>
      </c>
      <c r="F45" s="139" t="n">
        <f aca="false">HLOOKUP($A45,'Income Statement'!$F$4:$EY$204,F$6,0)</f>
        <v>87920.96</v>
      </c>
      <c r="G45" s="139" t="n">
        <f aca="false">+F45-H45</f>
        <v>13074.27</v>
      </c>
      <c r="H45" s="139" t="n">
        <f aca="false">+K45+J45+I45</f>
        <v>74846.69</v>
      </c>
      <c r="I45" s="139" t="n">
        <f aca="false">HLOOKUP($A45,'Income Statement'!$F$4:$EY$204,I$6,0)</f>
        <v>2680.77</v>
      </c>
      <c r="J45" s="139" t="n">
        <f aca="false">HLOOKUP($A45,'Income Statement'!$F$4:$EY$204,J$6,0)</f>
        <v>0</v>
      </c>
      <c r="K45" s="139" t="n">
        <f aca="false">HLOOKUP($A45,'Income Statement'!$F$4:$EY$204,K$6,0)</f>
        <v>72165.92</v>
      </c>
      <c r="L45" s="176" t="n">
        <f aca="false">+H45/F45</f>
        <v>0.851295186039825</v>
      </c>
      <c r="M45" s="176" t="n">
        <f aca="false">+K45/F45</f>
        <v>0.820804504409415</v>
      </c>
      <c r="O45" s="221"/>
      <c r="P45" s="139"/>
    </row>
    <row r="46" customFormat="false" ht="14.4" hidden="false" customHeight="false" outlineLevel="0" collapsed="false">
      <c r="A46" s="218" t="s">
        <v>337</v>
      </c>
      <c r="B46" s="112"/>
      <c r="C46" s="112"/>
      <c r="D46" s="219" t="n">
        <v>1</v>
      </c>
      <c r="E46" s="139" t="n">
        <v>1</v>
      </c>
      <c r="F46" s="139" t="n">
        <f aca="false">HLOOKUP($A46,'Income Statement'!$F$4:$EY$204,F$6,0)</f>
        <v>185345.16</v>
      </c>
      <c r="G46" s="139" t="n">
        <f aca="false">+F46-H46</f>
        <v>46931.71</v>
      </c>
      <c r="H46" s="139" t="n">
        <f aca="false">+K46+J46+I46</f>
        <v>138413.45</v>
      </c>
      <c r="I46" s="139" t="n">
        <f aca="false">HLOOKUP($A46,'Income Statement'!$F$4:$EY$204,I$6,0)</f>
        <v>5218.88</v>
      </c>
      <c r="J46" s="139" t="n">
        <f aca="false">HLOOKUP($A46,'Income Statement'!$F$4:$EY$204,J$6,0)</f>
        <v>0</v>
      </c>
      <c r="K46" s="139" t="n">
        <f aca="false">HLOOKUP($A46,'Income Statement'!$F$4:$EY$204,K$6,0)</f>
        <v>133194.57</v>
      </c>
      <c r="L46" s="176" t="n">
        <f aca="false">+H46/F46</f>
        <v>0.746787507156917</v>
      </c>
      <c r="M46" s="176" t="n">
        <f aca="false">+K46/F46</f>
        <v>0.71862987951776</v>
      </c>
      <c r="O46" s="221"/>
      <c r="P46" s="139"/>
    </row>
    <row r="47" customFormat="false" ht="14.4" hidden="false" customHeight="false" outlineLevel="0" collapsed="false">
      <c r="A47" s="218" t="s">
        <v>346</v>
      </c>
      <c r="B47" s="112"/>
      <c r="C47" s="112"/>
      <c r="D47" s="219" t="n">
        <v>1</v>
      </c>
      <c r="E47" s="139" t="n">
        <v>1</v>
      </c>
      <c r="F47" s="139" t="n">
        <f aca="false">HLOOKUP($A47,'Income Statement'!$F$4:$EY$204,F$6,0)</f>
        <v>35678.43</v>
      </c>
      <c r="G47" s="139" t="n">
        <f aca="false">+F47-H47</f>
        <v>1960.42</v>
      </c>
      <c r="H47" s="139" t="n">
        <f aca="false">+K47+J47+I47</f>
        <v>33718.01</v>
      </c>
      <c r="I47" s="139" t="n">
        <f aca="false">HLOOKUP($A47,'Income Statement'!$F$4:$EY$204,I$6,0)</f>
        <v>10805.83</v>
      </c>
      <c r="J47" s="139" t="n">
        <f aca="false">HLOOKUP($A47,'Income Statement'!$F$4:$EY$204,J$6,0)</f>
        <v>0</v>
      </c>
      <c r="K47" s="139" t="n">
        <f aca="false">HLOOKUP($A47,'Income Statement'!$F$4:$EY$204,K$6,0)</f>
        <v>22912.18</v>
      </c>
      <c r="L47" s="176" t="n">
        <f aca="false">+H47/F47</f>
        <v>0.945053075485665</v>
      </c>
      <c r="M47" s="176" t="n">
        <f aca="false">+K47/F47</f>
        <v>0.642185768824469</v>
      </c>
      <c r="O47" s="221"/>
      <c r="P47" s="139"/>
    </row>
    <row r="48" customFormat="false" ht="14.4" hidden="false" customHeight="false" outlineLevel="0" collapsed="false">
      <c r="A48" s="222" t="s">
        <v>729</v>
      </c>
      <c r="B48" s="216"/>
      <c r="C48" s="216"/>
      <c r="D48" s="226"/>
      <c r="E48" s="233" t="n">
        <f aca="false">SUM(E9:E47)</f>
        <v>39</v>
      </c>
      <c r="F48" s="223" t="n">
        <f aca="false">SUM(F9:F47)</f>
        <v>21190274.27</v>
      </c>
      <c r="G48" s="223" t="n">
        <f aca="false">SUM(G9:G47)</f>
        <v>141044.57</v>
      </c>
      <c r="H48" s="223" t="n">
        <f aca="false">SUM(H9:H47)</f>
        <v>21049229.7</v>
      </c>
      <c r="I48" s="223" t="n">
        <f aca="false">SUM(I9:I47)</f>
        <v>1126712.94</v>
      </c>
      <c r="J48" s="223" t="n">
        <f aca="false">SUM(J9:J47)</f>
        <v>238345.05</v>
      </c>
      <c r="K48" s="223" t="n">
        <f aca="false">SUM(K9:K47)</f>
        <v>19684171.71</v>
      </c>
      <c r="L48" s="224" t="n">
        <f aca="false">+H48/F48</f>
        <v>0.993343900687511</v>
      </c>
      <c r="M48" s="224" t="n">
        <f aca="false">+K48/F48</f>
        <v>0.928924819905127</v>
      </c>
      <c r="O48" s="221"/>
      <c r="P48" s="139"/>
    </row>
    <row r="49" customFormat="false" ht="14.4" hidden="false" customHeight="false" outlineLevel="0" collapsed="false">
      <c r="A49" s="218"/>
      <c r="B49" s="112"/>
      <c r="C49" s="112"/>
      <c r="D49" s="219"/>
      <c r="E49" s="139"/>
      <c r="F49" s="139"/>
      <c r="G49" s="139"/>
      <c r="H49" s="139"/>
      <c r="I49" s="139"/>
      <c r="J49" s="139"/>
      <c r="K49" s="139"/>
      <c r="L49" s="176"/>
      <c r="M49" s="176"/>
      <c r="O49" s="221"/>
      <c r="P49" s="139"/>
    </row>
    <row r="50" customFormat="false" ht="14.4" hidden="false" customHeight="false" outlineLevel="0" collapsed="false">
      <c r="A50" s="234" t="s">
        <v>730</v>
      </c>
      <c r="B50" s="112"/>
      <c r="C50" s="112"/>
      <c r="D50" s="219"/>
      <c r="E50" s="139"/>
      <c r="F50" s="139"/>
      <c r="G50" s="139"/>
      <c r="H50" s="139"/>
      <c r="I50" s="139"/>
      <c r="J50" s="139"/>
      <c r="K50" s="139"/>
      <c r="L50" s="176"/>
      <c r="M50" s="176"/>
      <c r="O50" s="221"/>
      <c r="P50" s="139"/>
    </row>
    <row r="51" customFormat="false" ht="14.4" hidden="false" customHeight="false" outlineLevel="0" collapsed="false">
      <c r="A51" s="218" t="s">
        <v>247</v>
      </c>
      <c r="B51" s="112"/>
      <c r="C51" s="112"/>
      <c r="D51" s="219" t="n">
        <v>0</v>
      </c>
      <c r="E51" s="139" t="n">
        <v>1</v>
      </c>
      <c r="F51" s="139" t="n">
        <f aca="false">HLOOKUP($A51,'Income Statement'!$F$4:$EY$204,F$6,0)</f>
        <v>1337989.73</v>
      </c>
      <c r="G51" s="139" t="n">
        <f aca="false">+F51-H51</f>
        <v>-130340.17</v>
      </c>
      <c r="H51" s="139" t="n">
        <f aca="false">+K51+J51+I51</f>
        <v>1468329.9</v>
      </c>
      <c r="I51" s="139" t="n">
        <f aca="false">HLOOKUP($A51,'Income Statement'!$F$4:$EY$204,I$6,0)</f>
        <v>56234.46</v>
      </c>
      <c r="J51" s="139" t="n">
        <f aca="false">HLOOKUP($A51,'Income Statement'!$F$4:$EY$204,J$6,0)</f>
        <v>0</v>
      </c>
      <c r="K51" s="139" t="n">
        <f aca="false">HLOOKUP($A51,'Income Statement'!$F$4:$EY$204,K$6,0)</f>
        <v>1412095.44</v>
      </c>
      <c r="L51" s="176" t="n">
        <f aca="false">+H51/F51</f>
        <v>1.09741492559887</v>
      </c>
      <c r="M51" s="176" t="n">
        <f aca="false">+K51/F51</f>
        <v>1.05538585860446</v>
      </c>
      <c r="O51" s="221"/>
      <c r="P51" s="139"/>
    </row>
    <row r="52" customFormat="false" ht="14.4" hidden="false" customHeight="false" outlineLevel="0" collapsed="false">
      <c r="A52" s="218" t="s">
        <v>306</v>
      </c>
      <c r="B52" s="112"/>
      <c r="C52" s="112"/>
      <c r="D52" s="219" t="n">
        <v>0</v>
      </c>
      <c r="E52" s="139" t="n">
        <v>1</v>
      </c>
      <c r="F52" s="139" t="n">
        <f aca="false">HLOOKUP($A52,'Income Statement'!$F$4:$EY$204,F$6,0)</f>
        <v>72114.06</v>
      </c>
      <c r="G52" s="139" t="n">
        <f aca="false">+F52-H52</f>
        <v>-19310.48</v>
      </c>
      <c r="H52" s="139" t="n">
        <f aca="false">+K52+J52+I52</f>
        <v>91424.54</v>
      </c>
      <c r="I52" s="139" t="n">
        <f aca="false">HLOOKUP($A52,'Income Statement'!$F$4:$EY$204,I$6,0)</f>
        <v>7616.98</v>
      </c>
      <c r="J52" s="139" t="n">
        <f aca="false">HLOOKUP($A52,'Income Statement'!$F$4:$EY$204,J$6,0)</f>
        <v>0</v>
      </c>
      <c r="K52" s="139" t="n">
        <f aca="false">HLOOKUP($A52,'Income Statement'!$F$4:$EY$204,K$6,0)</f>
        <v>83807.56</v>
      </c>
      <c r="L52" s="176" t="n">
        <f aca="false">+H52/F52</f>
        <v>1.26777690785958</v>
      </c>
      <c r="M52" s="176" t="n">
        <f aca="false">+K52/F52</f>
        <v>1.16215284509013</v>
      </c>
      <c r="O52" s="221"/>
      <c r="P52" s="139"/>
    </row>
    <row r="53" customFormat="false" ht="14.4" hidden="false" customHeight="false" outlineLevel="0" collapsed="false">
      <c r="A53" s="218" t="s">
        <v>294</v>
      </c>
      <c r="B53" s="112"/>
      <c r="C53" s="112"/>
      <c r="D53" s="219" t="n">
        <v>0</v>
      </c>
      <c r="E53" s="139" t="n">
        <v>1</v>
      </c>
      <c r="F53" s="139" t="n">
        <f aca="false">HLOOKUP($A53,'Income Statement'!$F$4:$EY$204,F$6,0)</f>
        <v>62211.39</v>
      </c>
      <c r="G53" s="139" t="n">
        <f aca="false">+F53-H53</f>
        <v>42952.79</v>
      </c>
      <c r="H53" s="139" t="n">
        <f aca="false">+K53+J53+I53</f>
        <v>19258.6</v>
      </c>
      <c r="I53" s="139" t="n">
        <f aca="false">HLOOKUP($A53,'Income Statement'!$F$4:$EY$204,I$6,0)</f>
        <v>5769.94</v>
      </c>
      <c r="J53" s="139" t="n">
        <f aca="false">HLOOKUP($A53,'Income Statement'!$F$4:$EY$204,J$6,0)</f>
        <v>0</v>
      </c>
      <c r="K53" s="139" t="n">
        <f aca="false">HLOOKUP($A53,'Income Statement'!$F$4:$EY$204,K$6,0)</f>
        <v>13488.66</v>
      </c>
      <c r="L53" s="176" t="n">
        <f aca="false">+H53/F53</f>
        <v>0.309567106602183</v>
      </c>
      <c r="M53" s="176" t="n">
        <f aca="false">+K53/F53</f>
        <v>0.216819781715213</v>
      </c>
      <c r="O53" s="221"/>
      <c r="P53" s="139"/>
    </row>
    <row r="54" customFormat="false" ht="14.4" hidden="false" customHeight="false" outlineLevel="0" collapsed="false">
      <c r="A54" s="218" t="s">
        <v>353</v>
      </c>
      <c r="B54" s="112"/>
      <c r="C54" s="112"/>
      <c r="D54" s="219" t="n">
        <v>0</v>
      </c>
      <c r="E54" s="139" t="n">
        <v>1</v>
      </c>
      <c r="F54" s="139" t="n">
        <f aca="false">HLOOKUP($A54,'Income Statement'!$F$4:$EY$204,F$6,0)</f>
        <v>109328.02</v>
      </c>
      <c r="G54" s="139" t="n">
        <f aca="false">+F54-H54</f>
        <v>79659.72</v>
      </c>
      <c r="H54" s="139" t="n">
        <f aca="false">+K54+J54+I54</f>
        <v>29668.3</v>
      </c>
      <c r="I54" s="139" t="n">
        <f aca="false">HLOOKUP($A54,'Income Statement'!$F$4:$EY$204,I$6,0)</f>
        <v>6719.87</v>
      </c>
      <c r="J54" s="139" t="n">
        <f aca="false">HLOOKUP($A54,'Income Statement'!$F$4:$EY$204,J$6,0)</f>
        <v>0</v>
      </c>
      <c r="K54" s="139" t="n">
        <f aca="false">HLOOKUP($A54,'Income Statement'!$F$4:$EY$204,K$6,0)</f>
        <v>22948.43</v>
      </c>
      <c r="L54" s="176" t="n">
        <f aca="false">+H54/F54</f>
        <v>0.271369590339238</v>
      </c>
      <c r="M54" s="176" t="n">
        <f aca="false">+K54/F54</f>
        <v>0.209904377670061</v>
      </c>
      <c r="O54" s="221"/>
      <c r="P54" s="139"/>
    </row>
    <row r="55" customFormat="false" ht="14.4" hidden="false" customHeight="false" outlineLevel="0" collapsed="false">
      <c r="A55" s="218" t="s">
        <v>363</v>
      </c>
      <c r="B55" s="112"/>
      <c r="C55" s="112"/>
      <c r="D55" s="219" t="n">
        <v>0</v>
      </c>
      <c r="E55" s="139" t="n">
        <v>1</v>
      </c>
      <c r="F55" s="139" t="n">
        <f aca="false">HLOOKUP($A55,'Income Statement'!$F$4:$EY$204,F$6,0)</f>
        <v>305279.94</v>
      </c>
      <c r="G55" s="139" t="n">
        <f aca="false">+F55-H55</f>
        <v>206185.27</v>
      </c>
      <c r="H55" s="139" t="n">
        <f aca="false">+K55+J55+I55</f>
        <v>99094.67</v>
      </c>
      <c r="I55" s="139" t="n">
        <f aca="false">HLOOKUP($A55,'Income Statement'!$F$4:$EY$204,I$6,0)</f>
        <v>27378.45</v>
      </c>
      <c r="J55" s="139" t="n">
        <f aca="false">HLOOKUP($A55,'Income Statement'!$F$4:$EY$204,J$6,0)</f>
        <v>10491.3</v>
      </c>
      <c r="K55" s="139" t="n">
        <f aca="false">HLOOKUP($A55,'Income Statement'!$F$4:$EY$204,K$6,0)</f>
        <v>61224.92</v>
      </c>
      <c r="L55" s="176" t="n">
        <f aca="false">+H55/F55</f>
        <v>0.324602625380495</v>
      </c>
      <c r="M55" s="176" t="n">
        <f aca="false">+K55/F55</f>
        <v>0.200553367509179</v>
      </c>
      <c r="O55" s="221"/>
      <c r="P55" s="139"/>
    </row>
    <row r="56" customFormat="false" ht="14.4" hidden="false" customHeight="false" outlineLevel="0" collapsed="false">
      <c r="A56" s="218" t="s">
        <v>320</v>
      </c>
      <c r="B56" s="112"/>
      <c r="C56" s="112"/>
      <c r="D56" s="219" t="n">
        <v>0</v>
      </c>
      <c r="E56" s="139" t="n">
        <v>1</v>
      </c>
      <c r="F56" s="139" t="n">
        <f aca="false">HLOOKUP($A56,'Income Statement'!$F$4:$EY$204,F$6,0)</f>
        <v>74195.01</v>
      </c>
      <c r="G56" s="139" t="n">
        <f aca="false">+F56-H56</f>
        <v>27312.18</v>
      </c>
      <c r="H56" s="139" t="n">
        <f aca="false">+K56+J56+I56</f>
        <v>46882.83</v>
      </c>
      <c r="I56" s="139" t="n">
        <f aca="false">HLOOKUP($A56,'Income Statement'!$F$4:$EY$204,I$6,0)</f>
        <v>9575.66</v>
      </c>
      <c r="J56" s="139" t="n">
        <f aca="false">HLOOKUP($A56,'Income Statement'!$F$4:$EY$204,J$6,0)</f>
        <v>0</v>
      </c>
      <c r="K56" s="139" t="n">
        <f aca="false">HLOOKUP($A56,'Income Statement'!$F$4:$EY$204,K$6,0)</f>
        <v>37307.17</v>
      </c>
      <c r="L56" s="176" t="n">
        <f aca="false">+H56/F56</f>
        <v>0.63188656487815</v>
      </c>
      <c r="M56" s="176" t="n">
        <f aca="false">+K56/F56</f>
        <v>0.502825863895699</v>
      </c>
      <c r="O56" s="221"/>
      <c r="P56" s="139"/>
    </row>
    <row r="57" customFormat="false" ht="14.4" hidden="false" customHeight="false" outlineLevel="0" collapsed="false">
      <c r="A57" s="218" t="s">
        <v>381</v>
      </c>
      <c r="B57" s="112"/>
      <c r="C57" s="112"/>
      <c r="D57" s="219" t="n">
        <v>0</v>
      </c>
      <c r="E57" s="139" t="n">
        <v>1</v>
      </c>
      <c r="F57" s="139" t="n">
        <f aca="false">HLOOKUP($A57,'Income Statement'!$F$4:$EY$204,F$6,0)</f>
        <v>156622.24</v>
      </c>
      <c r="G57" s="139" t="n">
        <f aca="false">+F57-H57</f>
        <v>553.979999999981</v>
      </c>
      <c r="H57" s="139" t="n">
        <f aca="false">+K57+J57+I57</f>
        <v>156068.26</v>
      </c>
      <c r="I57" s="139" t="n">
        <f aca="false">HLOOKUP($A57,'Income Statement'!$F$4:$EY$204,I$6,0)</f>
        <v>8531.57</v>
      </c>
      <c r="J57" s="139" t="n">
        <f aca="false">HLOOKUP($A57,'Income Statement'!$F$4:$EY$204,J$6,0)</f>
        <v>0</v>
      </c>
      <c r="K57" s="139" t="n">
        <f aca="false">HLOOKUP($A57,'Income Statement'!$F$4:$EY$204,K$6,0)</f>
        <v>147536.69</v>
      </c>
      <c r="L57" s="176" t="n">
        <f aca="false">+H57/F57</f>
        <v>0.996462954430993</v>
      </c>
      <c r="M57" s="176" t="n">
        <f aca="false">+K57/F57</f>
        <v>0.941990677696858</v>
      </c>
      <c r="O57" s="221"/>
      <c r="P57" s="139"/>
    </row>
    <row r="58" customFormat="false" ht="14.4" hidden="false" customHeight="false" outlineLevel="0" collapsed="false">
      <c r="A58" s="218" t="s">
        <v>238</v>
      </c>
      <c r="B58" s="112"/>
      <c r="C58" s="112"/>
      <c r="D58" s="219" t="n">
        <v>0</v>
      </c>
      <c r="E58" s="139" t="n">
        <v>1</v>
      </c>
      <c r="F58" s="139" t="n">
        <f aca="false">HLOOKUP($A58,'Income Statement'!$F$4:$EY$204,F$6,0)</f>
        <v>57931.45</v>
      </c>
      <c r="G58" s="139" t="n">
        <f aca="false">+F58-H58</f>
        <v>42379.28</v>
      </c>
      <c r="H58" s="139" t="n">
        <f aca="false">+K58+J58+I58</f>
        <v>15552.17</v>
      </c>
      <c r="I58" s="139" t="n">
        <f aca="false">HLOOKUP($A58,'Income Statement'!$F$4:$EY$204,I$6,0)</f>
        <v>576</v>
      </c>
      <c r="J58" s="139" t="n">
        <f aca="false">HLOOKUP($A58,'Income Statement'!$F$4:$EY$204,J$6,0)</f>
        <v>0</v>
      </c>
      <c r="K58" s="139" t="n">
        <f aca="false">HLOOKUP($A58,'Income Statement'!$F$4:$EY$204,K$6,0)</f>
        <v>14976.17</v>
      </c>
      <c r="L58" s="176" t="n">
        <f aca="false">+H58/F58</f>
        <v>0.268458151832899</v>
      </c>
      <c r="M58" s="176" t="n">
        <f aca="false">+K58/F58</f>
        <v>0.258515366005857</v>
      </c>
      <c r="O58" s="221"/>
      <c r="P58" s="139"/>
    </row>
    <row r="59" customFormat="false" ht="14.4" hidden="false" customHeight="false" outlineLevel="0" collapsed="false">
      <c r="A59" s="218" t="s">
        <v>341</v>
      </c>
      <c r="B59" s="112"/>
      <c r="C59" s="112"/>
      <c r="D59" s="219" t="n">
        <v>0</v>
      </c>
      <c r="E59" s="139" t="n">
        <v>1</v>
      </c>
      <c r="F59" s="139" t="n">
        <f aca="false">HLOOKUP($A59,'Income Statement'!$F$4:$EY$204,F$6,0)</f>
        <v>31170.68</v>
      </c>
      <c r="G59" s="139" t="n">
        <f aca="false">+F59-H59</f>
        <v>4383.15</v>
      </c>
      <c r="H59" s="139" t="n">
        <f aca="false">+K59+J59+I59</f>
        <v>26787.53</v>
      </c>
      <c r="I59" s="139" t="n">
        <f aca="false">HLOOKUP($A59,'Income Statement'!$F$4:$EY$204,I$6,0)</f>
        <v>309.63</v>
      </c>
      <c r="J59" s="139" t="n">
        <f aca="false">HLOOKUP($A59,'Income Statement'!$F$4:$EY$204,J$6,0)</f>
        <v>0</v>
      </c>
      <c r="K59" s="139" t="n">
        <f aca="false">HLOOKUP($A59,'Income Statement'!$F$4:$EY$204,K$6,0)</f>
        <v>26477.9</v>
      </c>
      <c r="L59" s="176" t="n">
        <f aca="false">+H59/F59</f>
        <v>0.859382278474515</v>
      </c>
      <c r="M59" s="176" t="n">
        <f aca="false">+K59/F59</f>
        <v>0.849448905189107</v>
      </c>
      <c r="O59" s="221"/>
      <c r="P59" s="139"/>
    </row>
    <row r="60" customFormat="false" ht="14.4" hidden="false" customHeight="false" outlineLevel="0" collapsed="false">
      <c r="A60" s="218" t="s">
        <v>347</v>
      </c>
      <c r="B60" s="112"/>
      <c r="C60" s="112"/>
      <c r="D60" s="219" t="n">
        <v>0</v>
      </c>
      <c r="E60" s="139" t="n">
        <v>1</v>
      </c>
      <c r="F60" s="139" t="n">
        <f aca="false">HLOOKUP($A60,'Income Statement'!$F$4:$EY$204,F$6,0)</f>
        <v>51279.08</v>
      </c>
      <c r="G60" s="139" t="n">
        <f aca="false">+F60-H60</f>
        <v>21954.07</v>
      </c>
      <c r="H60" s="139" t="n">
        <f aca="false">+K60+J60+I60</f>
        <v>29325.01</v>
      </c>
      <c r="I60" s="139" t="n">
        <f aca="false">HLOOKUP($A60,'Income Statement'!$F$4:$EY$204,I$6,0)</f>
        <v>8654.12</v>
      </c>
      <c r="J60" s="139" t="n">
        <f aca="false">HLOOKUP($A60,'Income Statement'!$F$4:$EY$204,J$6,0)</f>
        <v>0</v>
      </c>
      <c r="K60" s="139" t="n">
        <f aca="false">HLOOKUP($A60,'Income Statement'!$F$4:$EY$204,K$6,0)</f>
        <v>20670.89</v>
      </c>
      <c r="L60" s="176" t="n">
        <f aca="false">+H60/F60</f>
        <v>0.571870829195844</v>
      </c>
      <c r="M60" s="176" t="n">
        <f aca="false">+K60/F60</f>
        <v>0.403105710944892</v>
      </c>
      <c r="O60" s="221"/>
      <c r="P60" s="139"/>
    </row>
    <row r="61" customFormat="false" ht="14.4" hidden="false" customHeight="false" outlineLevel="0" collapsed="false">
      <c r="A61" s="218" t="s">
        <v>274</v>
      </c>
      <c r="B61" s="112"/>
      <c r="C61" s="112"/>
      <c r="D61" s="219" t="n">
        <v>0</v>
      </c>
      <c r="E61" s="139" t="n">
        <v>1</v>
      </c>
      <c r="F61" s="139" t="n">
        <f aca="false">HLOOKUP($A61,'Income Statement'!$F$4:$EY$204,F$6,0)</f>
        <v>131351.17</v>
      </c>
      <c r="G61" s="139" t="n">
        <f aca="false">+F61-H61</f>
        <v>112094.68</v>
      </c>
      <c r="H61" s="139" t="n">
        <f aca="false">+K61+J61+I61</f>
        <v>19256.49</v>
      </c>
      <c r="I61" s="139" t="n">
        <f aca="false">HLOOKUP($A61,'Income Statement'!$F$4:$EY$204,I$6,0)</f>
        <v>0</v>
      </c>
      <c r="J61" s="139" t="n">
        <f aca="false">HLOOKUP($A61,'Income Statement'!$F$4:$EY$204,J$6,0)</f>
        <v>0</v>
      </c>
      <c r="K61" s="139" t="n">
        <f aca="false">HLOOKUP($A61,'Income Statement'!$F$4:$EY$204,K$6,0)</f>
        <v>19256.49</v>
      </c>
      <c r="L61" s="176" t="n">
        <f aca="false">+H61/F61</f>
        <v>0.146603109816228</v>
      </c>
      <c r="M61" s="176" t="n">
        <f aca="false">+K61/F61</f>
        <v>0.146603109816228</v>
      </c>
      <c r="O61" s="221"/>
      <c r="P61" s="139"/>
    </row>
    <row r="62" customFormat="false" ht="14.4" hidden="false" customHeight="false" outlineLevel="0" collapsed="false">
      <c r="A62" s="218" t="s">
        <v>269</v>
      </c>
      <c r="B62" s="112"/>
      <c r="C62" s="112"/>
      <c r="D62" s="219" t="n">
        <v>0</v>
      </c>
      <c r="E62" s="139" t="n">
        <v>1</v>
      </c>
      <c r="F62" s="139" t="n">
        <f aca="false">HLOOKUP($A62,'Income Statement'!$F$4:$EY$204,F$6,0)</f>
        <v>50665.98</v>
      </c>
      <c r="G62" s="139" t="n">
        <f aca="false">+F62-H62</f>
        <v>-30532.32</v>
      </c>
      <c r="H62" s="139" t="n">
        <f aca="false">+K62+J62+I62</f>
        <v>81198.3</v>
      </c>
      <c r="I62" s="139" t="n">
        <f aca="false">HLOOKUP($A62,'Income Statement'!$F$4:$EY$204,I$6,0)</f>
        <v>26398.65</v>
      </c>
      <c r="J62" s="139" t="n">
        <f aca="false">HLOOKUP($A62,'Income Statement'!$F$4:$EY$204,J$6,0)</f>
        <v>0</v>
      </c>
      <c r="K62" s="139" t="n">
        <f aca="false">HLOOKUP($A62,'Income Statement'!$F$4:$EY$204,K$6,0)</f>
        <v>54799.65</v>
      </c>
      <c r="L62" s="176" t="n">
        <f aca="false">+H62/F62</f>
        <v>1.60261974603077</v>
      </c>
      <c r="M62" s="176" t="n">
        <f aca="false">+K62/F62</f>
        <v>1.08158669781972</v>
      </c>
      <c r="O62" s="221"/>
      <c r="P62" s="139"/>
    </row>
    <row r="63" customFormat="false" ht="14.4" hidden="false" customHeight="false" outlineLevel="0" collapsed="false">
      <c r="A63" s="218" t="s">
        <v>303</v>
      </c>
      <c r="B63" s="112"/>
      <c r="C63" s="112"/>
      <c r="D63" s="219" t="n">
        <v>0</v>
      </c>
      <c r="E63" s="139" t="n">
        <v>1</v>
      </c>
      <c r="F63" s="139" t="n">
        <f aca="false">HLOOKUP($A63,'Income Statement'!$F$4:$EY$204,F$6,0)</f>
        <v>36885.91</v>
      </c>
      <c r="G63" s="139" t="n">
        <f aca="false">+F63-H63</f>
        <v>29840.71</v>
      </c>
      <c r="H63" s="139" t="n">
        <f aca="false">+K63+J63+I63</f>
        <v>7045.2</v>
      </c>
      <c r="I63" s="139" t="n">
        <f aca="false">HLOOKUP($A63,'Income Statement'!$F$4:$EY$204,I$6,0)</f>
        <v>0</v>
      </c>
      <c r="J63" s="139" t="n">
        <f aca="false">HLOOKUP($A63,'Income Statement'!$F$4:$EY$204,J$6,0)</f>
        <v>0</v>
      </c>
      <c r="K63" s="139" t="n">
        <f aca="false">HLOOKUP($A63,'Income Statement'!$F$4:$EY$204,K$6,0)</f>
        <v>7045.2</v>
      </c>
      <c r="L63" s="176" t="n">
        <f aca="false">+H63/F63</f>
        <v>0.190999761155411</v>
      </c>
      <c r="M63" s="176" t="n">
        <f aca="false">+K63/F63</f>
        <v>0.190999761155411</v>
      </c>
      <c r="O63" s="221"/>
      <c r="P63" s="139"/>
    </row>
    <row r="64" customFormat="false" ht="14.4" hidden="false" customHeight="false" outlineLevel="0" collapsed="false">
      <c r="A64" s="218" t="s">
        <v>268</v>
      </c>
      <c r="B64" s="112"/>
      <c r="C64" s="112"/>
      <c r="D64" s="219" t="n">
        <v>0</v>
      </c>
      <c r="E64" s="139" t="n">
        <v>1</v>
      </c>
      <c r="F64" s="139" t="n">
        <f aca="false">HLOOKUP($A64,'Income Statement'!$F$4:$EY$204,F$6,0)</f>
        <v>48361.1</v>
      </c>
      <c r="G64" s="139" t="n">
        <f aca="false">+F64-H64</f>
        <v>-5503.85</v>
      </c>
      <c r="H64" s="139" t="n">
        <f aca="false">+K64+J64+I64</f>
        <v>53864.95</v>
      </c>
      <c r="I64" s="139" t="n">
        <f aca="false">HLOOKUP($A64,'Income Statement'!$F$4:$EY$204,I$6,0)</f>
        <v>9896.43</v>
      </c>
      <c r="J64" s="139" t="n">
        <f aca="false">HLOOKUP($A64,'Income Statement'!$F$4:$EY$204,J$6,0)</f>
        <v>0</v>
      </c>
      <c r="K64" s="139" t="n">
        <f aca="false">HLOOKUP($A64,'Income Statement'!$F$4:$EY$204,K$6,0)</f>
        <v>43968.52</v>
      </c>
      <c r="L64" s="176" t="n">
        <f aca="false">+H64/F64</f>
        <v>1.11380737824408</v>
      </c>
      <c r="M64" s="176" t="n">
        <f aca="false">+K64/F64</f>
        <v>0.909171214054271</v>
      </c>
      <c r="O64" s="221"/>
      <c r="P64" s="139"/>
    </row>
    <row r="65" customFormat="false" ht="14.4" hidden="false" customHeight="false" outlineLevel="0" collapsed="false">
      <c r="A65" s="218" t="s">
        <v>261</v>
      </c>
      <c r="B65" s="112"/>
      <c r="C65" s="112"/>
      <c r="D65" s="219" t="n">
        <v>0</v>
      </c>
      <c r="E65" s="139" t="n">
        <v>1</v>
      </c>
      <c r="F65" s="139" t="n">
        <f aca="false">HLOOKUP($A65,'Income Statement'!$F$4:$EY$204,F$6,0)</f>
        <v>32454.89</v>
      </c>
      <c r="G65" s="139" t="n">
        <f aca="false">+F65-H65</f>
        <v>9041.28</v>
      </c>
      <c r="H65" s="139" t="n">
        <f aca="false">+K65+J65+I65</f>
        <v>23413.61</v>
      </c>
      <c r="I65" s="139" t="n">
        <f aca="false">HLOOKUP($A65,'Income Statement'!$F$4:$EY$204,I$6,0)</f>
        <v>0</v>
      </c>
      <c r="J65" s="139" t="n">
        <f aca="false">HLOOKUP($A65,'Income Statement'!$F$4:$EY$204,J$6,0)</f>
        <v>0</v>
      </c>
      <c r="K65" s="139" t="n">
        <f aca="false">HLOOKUP($A65,'Income Statement'!$F$4:$EY$204,K$6,0)</f>
        <v>23413.61</v>
      </c>
      <c r="L65" s="176" t="n">
        <f aca="false">+H65/F65</f>
        <v>0.721420100330027</v>
      </c>
      <c r="M65" s="176" t="n">
        <f aca="false">+K65/F65</f>
        <v>0.721420100330027</v>
      </c>
      <c r="O65" s="221"/>
      <c r="P65" s="139"/>
    </row>
    <row r="66" customFormat="false" ht="14.4" hidden="false" customHeight="false" outlineLevel="0" collapsed="false">
      <c r="A66" s="218" t="s">
        <v>300</v>
      </c>
      <c r="B66" s="112"/>
      <c r="C66" s="112"/>
      <c r="D66" s="219" t="n">
        <v>0</v>
      </c>
      <c r="E66" s="139" t="n">
        <v>1</v>
      </c>
      <c r="F66" s="139" t="n">
        <f aca="false">HLOOKUP($A66,'Income Statement'!$F$4:$EY$204,F$6,0)</f>
        <v>36088.21</v>
      </c>
      <c r="G66" s="139" t="n">
        <f aca="false">+F66-H66</f>
        <v>17872.57</v>
      </c>
      <c r="H66" s="139" t="n">
        <f aca="false">+K66+J66+I66</f>
        <v>18215.64</v>
      </c>
      <c r="I66" s="139" t="n">
        <f aca="false">HLOOKUP($A66,'Income Statement'!$F$4:$EY$204,I$6,0)</f>
        <v>1383.59</v>
      </c>
      <c r="J66" s="139" t="n">
        <f aca="false">HLOOKUP($A66,'Income Statement'!$F$4:$EY$204,J$6,0)</f>
        <v>0</v>
      </c>
      <c r="K66" s="139" t="n">
        <f aca="false">HLOOKUP($A66,'Income Statement'!$F$4:$EY$204,K$6,0)</f>
        <v>16832.05</v>
      </c>
      <c r="L66" s="176" t="n">
        <f aca="false">+H66/F66</f>
        <v>0.504753214415456</v>
      </c>
      <c r="M66" s="176" t="n">
        <f aca="false">+K66/F66</f>
        <v>0.466414100339141</v>
      </c>
      <c r="O66" s="221"/>
      <c r="P66" s="139"/>
    </row>
    <row r="67" customFormat="false" ht="14.4" hidden="false" customHeight="false" outlineLevel="0" collapsed="false">
      <c r="A67" s="218" t="s">
        <v>280</v>
      </c>
      <c r="B67" s="112"/>
      <c r="C67" s="112"/>
      <c r="D67" s="219" t="n">
        <v>0</v>
      </c>
      <c r="E67" s="139" t="n">
        <v>1</v>
      </c>
      <c r="F67" s="139" t="n">
        <f aca="false">HLOOKUP($A67,'Income Statement'!$F$4:$EY$204,F$6,0)</f>
        <v>38819.77</v>
      </c>
      <c r="G67" s="139" t="n">
        <f aca="false">+F67-H67</f>
        <v>8975.82</v>
      </c>
      <c r="H67" s="139" t="n">
        <f aca="false">+K67+J67+I67</f>
        <v>29843.95</v>
      </c>
      <c r="I67" s="139" t="n">
        <f aca="false">HLOOKUP($A67,'Income Statement'!$F$4:$EY$204,I$6,0)</f>
        <v>708.71</v>
      </c>
      <c r="J67" s="139" t="n">
        <f aca="false">HLOOKUP($A67,'Income Statement'!$F$4:$EY$204,J$6,0)</f>
        <v>0</v>
      </c>
      <c r="K67" s="139" t="n">
        <f aca="false">HLOOKUP($A67,'Income Statement'!$F$4:$EY$204,K$6,0)</f>
        <v>29135.24</v>
      </c>
      <c r="L67" s="176" t="n">
        <f aca="false">+H67/F67</f>
        <v>0.768782246777866</v>
      </c>
      <c r="M67" s="176" t="n">
        <f aca="false">+K67/F67</f>
        <v>0.750525827432775</v>
      </c>
      <c r="O67" s="221"/>
      <c r="P67" s="139"/>
    </row>
    <row r="68" customFormat="false" ht="14.4" hidden="false" customHeight="false" outlineLevel="0" collapsed="false">
      <c r="A68" s="218" t="s">
        <v>344</v>
      </c>
      <c r="B68" s="112"/>
      <c r="C68" s="112"/>
      <c r="D68" s="219" t="n">
        <v>0</v>
      </c>
      <c r="E68" s="139" t="n">
        <v>1</v>
      </c>
      <c r="F68" s="139" t="n">
        <f aca="false">HLOOKUP($A68,'Income Statement'!$F$4:$EY$204,F$6,0)</f>
        <v>23848.54</v>
      </c>
      <c r="G68" s="139" t="n">
        <f aca="false">+F68-H68</f>
        <v>10438.31</v>
      </c>
      <c r="H68" s="139" t="n">
        <f aca="false">+K68+J68+I68</f>
        <v>13410.23</v>
      </c>
      <c r="I68" s="139" t="n">
        <f aca="false">HLOOKUP($A68,'Income Statement'!$F$4:$EY$204,I$6,0)</f>
        <v>0</v>
      </c>
      <c r="J68" s="139" t="n">
        <f aca="false">HLOOKUP($A68,'Income Statement'!$F$4:$EY$204,J$6,0)</f>
        <v>0</v>
      </c>
      <c r="K68" s="139" t="n">
        <f aca="false">HLOOKUP($A68,'Income Statement'!$F$4:$EY$204,K$6,0)</f>
        <v>13410.23</v>
      </c>
      <c r="L68" s="176" t="n">
        <f aca="false">+H68/F68</f>
        <v>0.562308216771341</v>
      </c>
      <c r="M68" s="176" t="n">
        <f aca="false">+K68/F68</f>
        <v>0.562308216771341</v>
      </c>
      <c r="O68" s="221"/>
      <c r="P68" s="139"/>
    </row>
    <row r="69" customFormat="false" ht="14.4" hidden="false" customHeight="false" outlineLevel="0" collapsed="false">
      <c r="A69" s="218" t="s">
        <v>317</v>
      </c>
      <c r="B69" s="112"/>
      <c r="C69" s="112"/>
      <c r="D69" s="219" t="n">
        <v>0</v>
      </c>
      <c r="E69" s="139" t="n">
        <v>1</v>
      </c>
      <c r="F69" s="139" t="n">
        <f aca="false">HLOOKUP($A69,'Income Statement'!$F$4:$EY$204,F$6,0)</f>
        <v>21984.6</v>
      </c>
      <c r="G69" s="139" t="n">
        <f aca="false">+F69-H69</f>
        <v>12352.89</v>
      </c>
      <c r="H69" s="139" t="n">
        <f aca="false">+K69+J69+I69</f>
        <v>9631.71</v>
      </c>
      <c r="I69" s="139" t="n">
        <f aca="false">HLOOKUP($A69,'Income Statement'!$F$4:$EY$204,I$6,0)</f>
        <v>0</v>
      </c>
      <c r="J69" s="139" t="n">
        <f aca="false">HLOOKUP($A69,'Income Statement'!$F$4:$EY$204,J$6,0)</f>
        <v>0</v>
      </c>
      <c r="K69" s="139" t="n">
        <f aca="false">HLOOKUP($A69,'Income Statement'!$F$4:$EY$204,K$6,0)</f>
        <v>9631.71</v>
      </c>
      <c r="L69" s="176" t="n">
        <f aca="false">+H69/F69</f>
        <v>0.438111678174722</v>
      </c>
      <c r="M69" s="176" t="n">
        <f aca="false">+K69/F69</f>
        <v>0.438111678174722</v>
      </c>
      <c r="O69" s="221"/>
      <c r="P69" s="139"/>
    </row>
    <row r="70" customFormat="false" ht="14.4" hidden="false" customHeight="false" outlineLevel="0" collapsed="false">
      <c r="A70" s="218" t="s">
        <v>282</v>
      </c>
      <c r="B70" s="112"/>
      <c r="C70" s="112"/>
      <c r="D70" s="219" t="n">
        <v>0</v>
      </c>
      <c r="E70" s="139" t="n">
        <v>1</v>
      </c>
      <c r="F70" s="139" t="n">
        <f aca="false">HLOOKUP($A70,'Income Statement'!$F$4:$EY$204,F$6,0)</f>
        <v>22737.6</v>
      </c>
      <c r="G70" s="139" t="n">
        <f aca="false">+F70-H70</f>
        <v>6527.24</v>
      </c>
      <c r="H70" s="139" t="n">
        <f aca="false">+K70+J70+I70</f>
        <v>16210.36</v>
      </c>
      <c r="I70" s="139" t="n">
        <f aca="false">HLOOKUP($A70,'Income Statement'!$F$4:$EY$204,I$6,0)</f>
        <v>1821.39</v>
      </c>
      <c r="J70" s="139" t="n">
        <f aca="false">HLOOKUP($A70,'Income Statement'!$F$4:$EY$204,J$6,0)</f>
        <v>0</v>
      </c>
      <c r="K70" s="139" t="n">
        <f aca="false">HLOOKUP($A70,'Income Statement'!$F$4:$EY$204,K$6,0)</f>
        <v>14388.97</v>
      </c>
      <c r="L70" s="176" t="n">
        <f aca="false">+H70/F70</f>
        <v>0.712931883752023</v>
      </c>
      <c r="M70" s="176" t="n">
        <f aca="false">+K70/F70</f>
        <v>0.632827123355147</v>
      </c>
      <c r="O70" s="221"/>
      <c r="P70" s="139"/>
    </row>
    <row r="71" customFormat="false" ht="14.4" hidden="false" customHeight="false" outlineLevel="0" collapsed="false">
      <c r="A71" s="218" t="s">
        <v>358</v>
      </c>
      <c r="B71" s="112"/>
      <c r="C71" s="112"/>
      <c r="D71" s="219" t="n">
        <v>0</v>
      </c>
      <c r="E71" s="139" t="n">
        <v>1</v>
      </c>
      <c r="F71" s="139" t="n">
        <f aca="false">HLOOKUP($A71,'Income Statement'!$F$4:$EY$204,F$6,0)</f>
        <v>11952.64</v>
      </c>
      <c r="G71" s="139" t="n">
        <f aca="false">+F71-H71</f>
        <v>-408.190000000001</v>
      </c>
      <c r="H71" s="139" t="n">
        <f aca="false">+K71+J71+I71</f>
        <v>12360.83</v>
      </c>
      <c r="I71" s="139" t="n">
        <f aca="false">HLOOKUP($A71,'Income Statement'!$F$4:$EY$204,I$6,0)</f>
        <v>3844.82</v>
      </c>
      <c r="J71" s="139" t="n">
        <f aca="false">HLOOKUP($A71,'Income Statement'!$F$4:$EY$204,J$6,0)</f>
        <v>0</v>
      </c>
      <c r="K71" s="139" t="n">
        <f aca="false">HLOOKUP($A71,'Income Statement'!$F$4:$EY$204,K$6,0)</f>
        <v>8516.01</v>
      </c>
      <c r="L71" s="176" t="n">
        <f aca="false">+H71/F71</f>
        <v>1.03415061442493</v>
      </c>
      <c r="M71" s="176" t="n">
        <f aca="false">+K71/F71</f>
        <v>0.712479418772757</v>
      </c>
      <c r="O71" s="221"/>
      <c r="P71" s="139"/>
    </row>
    <row r="72" customFormat="false" ht="14.4" hidden="false" customHeight="false" outlineLevel="0" collapsed="false">
      <c r="A72" s="218" t="s">
        <v>267</v>
      </c>
      <c r="B72" s="112"/>
      <c r="C72" s="112"/>
      <c r="D72" s="219" t="n">
        <v>0</v>
      </c>
      <c r="E72" s="139" t="n">
        <v>1</v>
      </c>
      <c r="F72" s="139" t="n">
        <f aca="false">HLOOKUP($A72,'Income Statement'!$F$4:$EY$204,F$6,0)</f>
        <v>12123.81</v>
      </c>
      <c r="G72" s="139" t="n">
        <f aca="false">+F72-H72</f>
        <v>-18685.55</v>
      </c>
      <c r="H72" s="139" t="n">
        <f aca="false">+K72+J72+I72</f>
        <v>30809.36</v>
      </c>
      <c r="I72" s="139" t="n">
        <f aca="false">HLOOKUP($A72,'Income Statement'!$F$4:$EY$204,I$6,0)</f>
        <v>388</v>
      </c>
      <c r="J72" s="139" t="n">
        <f aca="false">HLOOKUP($A72,'Income Statement'!$F$4:$EY$204,J$6,0)</f>
        <v>0</v>
      </c>
      <c r="K72" s="139" t="n">
        <f aca="false">HLOOKUP($A72,'Income Statement'!$F$4:$EY$204,K$6,0)</f>
        <v>30421.36</v>
      </c>
      <c r="L72" s="176" t="n">
        <f aca="false">+H72/F72</f>
        <v>2.54122755140505</v>
      </c>
      <c r="M72" s="176" t="n">
        <f aca="false">+K72/F72</f>
        <v>2.50922441047822</v>
      </c>
      <c r="O72" s="221"/>
      <c r="P72" s="139"/>
    </row>
    <row r="73" customFormat="false" ht="14.4" hidden="false" customHeight="false" outlineLevel="0" collapsed="false">
      <c r="A73" s="218" t="s">
        <v>343</v>
      </c>
      <c r="B73" s="112"/>
      <c r="C73" s="112"/>
      <c r="D73" s="219" t="n">
        <v>0</v>
      </c>
      <c r="E73" s="139" t="n">
        <v>1</v>
      </c>
      <c r="F73" s="139" t="n">
        <f aca="false">HLOOKUP($A73,'Income Statement'!$F$4:$EY$204,F$6,0)</f>
        <v>20771.43</v>
      </c>
      <c r="G73" s="139" t="n">
        <f aca="false">+F73-H73</f>
        <v>2008.49</v>
      </c>
      <c r="H73" s="139" t="n">
        <f aca="false">+K73+J73+I73</f>
        <v>18762.94</v>
      </c>
      <c r="I73" s="139" t="n">
        <f aca="false">HLOOKUP($A73,'Income Statement'!$F$4:$EY$204,I$6,0)</f>
        <v>1760.29</v>
      </c>
      <c r="J73" s="139" t="n">
        <f aca="false">HLOOKUP($A73,'Income Statement'!$F$4:$EY$204,J$6,0)</f>
        <v>0</v>
      </c>
      <c r="K73" s="139" t="n">
        <f aca="false">HLOOKUP($A73,'Income Statement'!$F$4:$EY$204,K$6,0)</f>
        <v>17002.65</v>
      </c>
      <c r="L73" s="176" t="n">
        <f aca="false">+H73/F73</f>
        <v>0.903305164834583</v>
      </c>
      <c r="M73" s="176" t="n">
        <f aca="false">+K73/F73</f>
        <v>0.818559434762075</v>
      </c>
      <c r="O73" s="221"/>
      <c r="P73" s="139"/>
    </row>
    <row r="74" customFormat="false" ht="14.4" hidden="false" customHeight="false" outlineLevel="0" collapsed="false">
      <c r="A74" s="218" t="s">
        <v>290</v>
      </c>
      <c r="B74" s="112"/>
      <c r="C74" s="112"/>
      <c r="D74" s="219" t="n">
        <v>0</v>
      </c>
      <c r="E74" s="139" t="n">
        <v>1</v>
      </c>
      <c r="F74" s="139" t="n">
        <f aca="false">HLOOKUP($A74,'Income Statement'!$F$4:$EY$204,F$6,0)</f>
        <v>31248.05</v>
      </c>
      <c r="G74" s="139" t="n">
        <f aca="false">+F74-H74</f>
        <v>10728.87</v>
      </c>
      <c r="H74" s="139" t="n">
        <f aca="false">+K74+J74+I74</f>
        <v>20519.18</v>
      </c>
      <c r="I74" s="139" t="n">
        <f aca="false">HLOOKUP($A74,'Income Statement'!$F$4:$EY$204,I$6,0)</f>
        <v>5985.75</v>
      </c>
      <c r="J74" s="139" t="n">
        <f aca="false">HLOOKUP($A74,'Income Statement'!$F$4:$EY$204,J$6,0)</f>
        <v>0</v>
      </c>
      <c r="K74" s="139" t="n">
        <f aca="false">HLOOKUP($A74,'Income Statement'!$F$4:$EY$204,K$6,0)</f>
        <v>14533.43</v>
      </c>
      <c r="L74" s="176" t="n">
        <f aca="false">+H74/F74</f>
        <v>0.65665473525548</v>
      </c>
      <c r="M74" s="176" t="n">
        <f aca="false">+K74/F74</f>
        <v>0.465098782164007</v>
      </c>
      <c r="O74" s="221"/>
      <c r="P74" s="139"/>
    </row>
    <row r="75" customFormat="false" ht="14.4" hidden="false" customHeight="false" outlineLevel="0" collapsed="false">
      <c r="A75" s="218" t="s">
        <v>357</v>
      </c>
      <c r="B75" s="112"/>
      <c r="C75" s="112"/>
      <c r="D75" s="219" t="n">
        <v>0</v>
      </c>
      <c r="E75" s="139" t="n">
        <v>1</v>
      </c>
      <c r="F75" s="139" t="n">
        <f aca="false">HLOOKUP($A75,'Income Statement'!$F$4:$EY$204,F$6,0)</f>
        <v>19203.31</v>
      </c>
      <c r="G75" s="139" t="n">
        <f aca="false">+F75-H75</f>
        <v>13450.61</v>
      </c>
      <c r="H75" s="139" t="n">
        <f aca="false">+K75+J75+I75</f>
        <v>5752.7</v>
      </c>
      <c r="I75" s="139" t="n">
        <f aca="false">HLOOKUP($A75,'Income Statement'!$F$4:$EY$204,I$6,0)</f>
        <v>0</v>
      </c>
      <c r="J75" s="139" t="n">
        <f aca="false">HLOOKUP($A75,'Income Statement'!$F$4:$EY$204,J$6,0)</f>
        <v>0</v>
      </c>
      <c r="K75" s="139" t="n">
        <f aca="false">HLOOKUP($A75,'Income Statement'!$F$4:$EY$204,K$6,0)</f>
        <v>5752.7</v>
      </c>
      <c r="L75" s="176" t="n">
        <f aca="false">+H75/F75</f>
        <v>0.299568147366261</v>
      </c>
      <c r="M75" s="176" t="n">
        <f aca="false">+K75/F75</f>
        <v>0.299568147366261</v>
      </c>
      <c r="O75" s="221"/>
      <c r="P75" s="139"/>
    </row>
    <row r="76" customFormat="false" ht="14.4" hidden="false" customHeight="false" outlineLevel="0" collapsed="false">
      <c r="A76" s="218" t="s">
        <v>275</v>
      </c>
      <c r="B76" s="112"/>
      <c r="C76" s="112"/>
      <c r="D76" s="219" t="n">
        <v>0</v>
      </c>
      <c r="E76" s="139" t="n">
        <v>1</v>
      </c>
      <c r="F76" s="139" t="n">
        <f aca="false">HLOOKUP($A76,'Income Statement'!$F$4:$EY$204,F$6,0)</f>
        <v>17123.14</v>
      </c>
      <c r="G76" s="139" t="n">
        <f aca="false">+F76-H76</f>
        <v>-69.5299999999988</v>
      </c>
      <c r="H76" s="139" t="n">
        <f aca="false">+K76+J76+I76</f>
        <v>17192.67</v>
      </c>
      <c r="I76" s="139" t="n">
        <f aca="false">HLOOKUP($A76,'Income Statement'!$F$4:$EY$204,I$6,0)</f>
        <v>0</v>
      </c>
      <c r="J76" s="139" t="n">
        <f aca="false">HLOOKUP($A76,'Income Statement'!$F$4:$EY$204,J$6,0)</f>
        <v>0</v>
      </c>
      <c r="K76" s="139" t="n">
        <f aca="false">HLOOKUP($A76,'Income Statement'!$F$4:$EY$204,K$6,0)</f>
        <v>17192.67</v>
      </c>
      <c r="L76" s="176" t="n">
        <f aca="false">+H76/F76</f>
        <v>1.0040605870185</v>
      </c>
      <c r="M76" s="176" t="n">
        <f aca="false">+K76/F76</f>
        <v>1.0040605870185</v>
      </c>
      <c r="O76" s="221"/>
      <c r="P76" s="139"/>
    </row>
    <row r="77" customFormat="false" ht="14.4" hidden="false" customHeight="false" outlineLevel="0" collapsed="false">
      <c r="A77" s="218" t="s">
        <v>366</v>
      </c>
      <c r="B77" s="112"/>
      <c r="C77" s="112"/>
      <c r="D77" s="219" t="n">
        <v>0</v>
      </c>
      <c r="E77" s="139" t="n">
        <v>1</v>
      </c>
      <c r="F77" s="139" t="n">
        <f aca="false">HLOOKUP($A77,'Income Statement'!$F$4:$EY$204,F$6,0)</f>
        <v>26535.88</v>
      </c>
      <c r="G77" s="139" t="n">
        <f aca="false">+F77-H77</f>
        <v>15507.58</v>
      </c>
      <c r="H77" s="139" t="n">
        <f aca="false">+K77+J77+I77</f>
        <v>11028.3</v>
      </c>
      <c r="I77" s="139" t="n">
        <f aca="false">HLOOKUP($A77,'Income Statement'!$F$4:$EY$204,I$6,0)</f>
        <v>58</v>
      </c>
      <c r="J77" s="139" t="n">
        <f aca="false">HLOOKUP($A77,'Income Statement'!$F$4:$EY$204,J$6,0)</f>
        <v>0</v>
      </c>
      <c r="K77" s="139" t="n">
        <f aca="false">HLOOKUP($A77,'Income Statement'!$F$4:$EY$204,K$6,0)</f>
        <v>10970.3</v>
      </c>
      <c r="L77" s="176" t="n">
        <f aca="false">+H77/F77</f>
        <v>0.41559955803237</v>
      </c>
      <c r="M77" s="176" t="n">
        <f aca="false">+K77/F77</f>
        <v>0.413413838169301</v>
      </c>
      <c r="O77" s="221"/>
      <c r="P77" s="139"/>
    </row>
    <row r="78" customFormat="false" ht="14.4" hidden="false" customHeight="false" outlineLevel="0" collapsed="false">
      <c r="A78" s="218" t="s">
        <v>322</v>
      </c>
      <c r="B78" s="112"/>
      <c r="C78" s="112"/>
      <c r="D78" s="219" t="n">
        <v>0</v>
      </c>
      <c r="E78" s="139" t="n">
        <v>1</v>
      </c>
      <c r="F78" s="139" t="n">
        <f aca="false">HLOOKUP($A78,'Income Statement'!$F$4:$EY$204,F$6,0)</f>
        <v>35259.69</v>
      </c>
      <c r="G78" s="139" t="n">
        <f aca="false">+F78-H78</f>
        <v>27924.81</v>
      </c>
      <c r="H78" s="139" t="n">
        <f aca="false">+K78+J78+I78</f>
        <v>7334.88</v>
      </c>
      <c r="I78" s="139" t="n">
        <f aca="false">HLOOKUP($A78,'Income Statement'!$F$4:$EY$204,I$6,0)</f>
        <v>0</v>
      </c>
      <c r="J78" s="139" t="n">
        <f aca="false">HLOOKUP($A78,'Income Statement'!$F$4:$EY$204,J$6,0)</f>
        <v>0</v>
      </c>
      <c r="K78" s="139" t="n">
        <f aca="false">HLOOKUP($A78,'Income Statement'!$F$4:$EY$204,K$6,0)</f>
        <v>7334.88</v>
      </c>
      <c r="L78" s="176" t="n">
        <f aca="false">+H78/F78</f>
        <v>0.208024517515611</v>
      </c>
      <c r="M78" s="176" t="n">
        <f aca="false">+K78/F78</f>
        <v>0.208024517515611</v>
      </c>
      <c r="O78" s="221"/>
      <c r="P78" s="139"/>
    </row>
    <row r="79" customFormat="false" ht="14.4" hidden="false" customHeight="false" outlineLevel="0" collapsed="false">
      <c r="A79" s="218" t="s">
        <v>377</v>
      </c>
      <c r="B79" s="112"/>
      <c r="C79" s="112"/>
      <c r="D79" s="219" t="n">
        <v>0</v>
      </c>
      <c r="E79" s="139" t="n">
        <v>1</v>
      </c>
      <c r="F79" s="139" t="n">
        <f aca="false">HLOOKUP($A79,'Income Statement'!$F$4:$EY$204,F$6,0)</f>
        <v>18271.26</v>
      </c>
      <c r="G79" s="139" t="n">
        <f aca="false">+F79-H79</f>
        <v>10298.6</v>
      </c>
      <c r="H79" s="139" t="n">
        <f aca="false">+K79+J79+I79</f>
        <v>7972.66</v>
      </c>
      <c r="I79" s="139" t="n">
        <f aca="false">HLOOKUP($A79,'Income Statement'!$F$4:$EY$204,I$6,0)</f>
        <v>0</v>
      </c>
      <c r="J79" s="139" t="n">
        <f aca="false">HLOOKUP($A79,'Income Statement'!$F$4:$EY$204,J$6,0)</f>
        <v>0</v>
      </c>
      <c r="K79" s="139" t="n">
        <f aca="false">HLOOKUP($A79,'Income Statement'!$F$4:$EY$204,K$6,0)</f>
        <v>7972.66</v>
      </c>
      <c r="L79" s="176" t="n">
        <f aca="false">+H79/F79</f>
        <v>0.436349764602989</v>
      </c>
      <c r="M79" s="176" t="n">
        <f aca="false">+K79/F79</f>
        <v>0.436349764602989</v>
      </c>
      <c r="O79" s="221"/>
      <c r="P79" s="139"/>
    </row>
    <row r="80" customFormat="false" ht="14.4" hidden="false" customHeight="false" outlineLevel="0" collapsed="false">
      <c r="A80" s="218" t="s">
        <v>272</v>
      </c>
      <c r="B80" s="112"/>
      <c r="C80" s="112"/>
      <c r="D80" s="219" t="n">
        <v>0</v>
      </c>
      <c r="E80" s="139" t="n">
        <v>1</v>
      </c>
      <c r="F80" s="139" t="n">
        <f aca="false">HLOOKUP($A80,'Income Statement'!$F$4:$EY$204,F$6,0)</f>
        <v>44281.43</v>
      </c>
      <c r="G80" s="139" t="n">
        <f aca="false">+F80-H80</f>
        <v>22899.71</v>
      </c>
      <c r="H80" s="139" t="n">
        <f aca="false">+K80+J80+I80</f>
        <v>21381.72</v>
      </c>
      <c r="I80" s="139" t="n">
        <f aca="false">HLOOKUP($A80,'Income Statement'!$F$4:$EY$204,I$6,0)</f>
        <v>1508</v>
      </c>
      <c r="J80" s="139" t="n">
        <f aca="false">HLOOKUP($A80,'Income Statement'!$F$4:$EY$204,J$6,0)</f>
        <v>0</v>
      </c>
      <c r="K80" s="139" t="n">
        <f aca="false">HLOOKUP($A80,'Income Statement'!$F$4:$EY$204,K$6,0)</f>
        <v>19873.72</v>
      </c>
      <c r="L80" s="176" t="n">
        <f aca="false">+H80/F80</f>
        <v>0.482859745044367</v>
      </c>
      <c r="M80" s="176" t="n">
        <f aca="false">+K80/F80</f>
        <v>0.448804837603483</v>
      </c>
      <c r="O80" s="221"/>
      <c r="P80" s="139"/>
    </row>
    <row r="81" customFormat="false" ht="14.4" hidden="false" customHeight="false" outlineLevel="0" collapsed="false">
      <c r="A81" s="218" t="s">
        <v>324</v>
      </c>
      <c r="B81" s="112"/>
      <c r="C81" s="112"/>
      <c r="D81" s="219" t="n">
        <v>0</v>
      </c>
      <c r="E81" s="139" t="n">
        <v>1</v>
      </c>
      <c r="F81" s="139" t="n">
        <f aca="false">HLOOKUP($A81,'Income Statement'!$F$4:$EY$204,F$6,0)</f>
        <v>18543.13</v>
      </c>
      <c r="G81" s="139" t="n">
        <f aca="false">+F81-H81</f>
        <v>9906.06</v>
      </c>
      <c r="H81" s="139" t="n">
        <f aca="false">+K81+J81+I81</f>
        <v>8637.07</v>
      </c>
      <c r="I81" s="139" t="n">
        <f aca="false">HLOOKUP($A81,'Income Statement'!$F$4:$EY$204,I$6,0)</f>
        <v>956</v>
      </c>
      <c r="J81" s="139" t="n">
        <f aca="false">HLOOKUP($A81,'Income Statement'!$F$4:$EY$204,J$6,0)</f>
        <v>0</v>
      </c>
      <c r="K81" s="139" t="n">
        <f aca="false">HLOOKUP($A81,'Income Statement'!$F$4:$EY$204,K$6,0)</f>
        <v>7681.07</v>
      </c>
      <c r="L81" s="176" t="n">
        <f aca="false">+H81/F81</f>
        <v>0.465782745415688</v>
      </c>
      <c r="M81" s="176" t="n">
        <f aca="false">+K81/F81</f>
        <v>0.414227263682021</v>
      </c>
      <c r="O81" s="221"/>
      <c r="P81" s="139"/>
    </row>
    <row r="82" customFormat="false" ht="14.4" hidden="false" customHeight="false" outlineLevel="0" collapsed="false">
      <c r="A82" s="218" t="s">
        <v>328</v>
      </c>
      <c r="B82" s="112"/>
      <c r="C82" s="112"/>
      <c r="D82" s="219" t="n">
        <v>0</v>
      </c>
      <c r="E82" s="139" t="n">
        <v>1</v>
      </c>
      <c r="F82" s="139" t="n">
        <f aca="false">HLOOKUP($A82,'Income Statement'!$F$4:$EY$204,F$6,0)</f>
        <v>21578.3</v>
      </c>
      <c r="G82" s="139" t="n">
        <f aca="false">+F82-H82</f>
        <v>-11693.04</v>
      </c>
      <c r="H82" s="139" t="n">
        <f aca="false">+K82+J82+I82</f>
        <v>33271.34</v>
      </c>
      <c r="I82" s="139" t="n">
        <f aca="false">HLOOKUP($A82,'Income Statement'!$F$4:$EY$204,I$6,0)</f>
        <v>1070.41</v>
      </c>
      <c r="J82" s="139" t="n">
        <f aca="false">HLOOKUP($A82,'Income Statement'!$F$4:$EY$204,J$6,0)</f>
        <v>0</v>
      </c>
      <c r="K82" s="139" t="n">
        <f aca="false">HLOOKUP($A82,'Income Statement'!$F$4:$EY$204,K$6,0)</f>
        <v>32200.93</v>
      </c>
      <c r="L82" s="176" t="n">
        <f aca="false">+H82/F82</f>
        <v>1.54188884203111</v>
      </c>
      <c r="M82" s="176" t="n">
        <f aca="false">+K82/F82</f>
        <v>1.49228298800184</v>
      </c>
      <c r="O82" s="221"/>
      <c r="P82" s="139"/>
    </row>
    <row r="83" customFormat="false" ht="14.4" hidden="false" customHeight="false" outlineLevel="0" collapsed="false">
      <c r="A83" s="218" t="s">
        <v>352</v>
      </c>
      <c r="B83" s="112"/>
      <c r="C83" s="112"/>
      <c r="D83" s="219" t="n">
        <v>0</v>
      </c>
      <c r="E83" s="139" t="n">
        <v>1</v>
      </c>
      <c r="F83" s="139" t="n">
        <f aca="false">HLOOKUP($A83,'Income Statement'!$F$4:$EY$204,F$6,0)</f>
        <v>20212.22</v>
      </c>
      <c r="G83" s="139" t="n">
        <f aca="false">+F83-H83</f>
        <v>13659.05</v>
      </c>
      <c r="H83" s="139" t="n">
        <f aca="false">+K83+J83+I83</f>
        <v>6553.17</v>
      </c>
      <c r="I83" s="139" t="n">
        <f aca="false">HLOOKUP($A83,'Income Statement'!$F$4:$EY$204,I$6,0)</f>
        <v>542.29</v>
      </c>
      <c r="J83" s="139" t="n">
        <f aca="false">HLOOKUP($A83,'Income Statement'!$F$4:$EY$204,J$6,0)</f>
        <v>0</v>
      </c>
      <c r="K83" s="139" t="n">
        <f aca="false">HLOOKUP($A83,'Income Statement'!$F$4:$EY$204,K$6,0)</f>
        <v>6010.88</v>
      </c>
      <c r="L83" s="176" t="n">
        <f aca="false">+H83/F83</f>
        <v>0.324218220462671</v>
      </c>
      <c r="M83" s="176" t="n">
        <f aca="false">+K83/F83</f>
        <v>0.297388411564885</v>
      </c>
      <c r="O83" s="221"/>
      <c r="P83" s="139"/>
    </row>
    <row r="84" customFormat="false" ht="14.4" hidden="false" customHeight="false" outlineLevel="0" collapsed="false">
      <c r="A84" s="218" t="s">
        <v>283</v>
      </c>
      <c r="B84" s="112"/>
      <c r="C84" s="112"/>
      <c r="D84" s="219" t="n">
        <v>0</v>
      </c>
      <c r="E84" s="139" t="n">
        <v>1</v>
      </c>
      <c r="F84" s="139" t="n">
        <f aca="false">HLOOKUP($A84,'Income Statement'!$F$4:$EY$204,F$6,0)</f>
        <v>20801.38</v>
      </c>
      <c r="G84" s="139" t="n">
        <f aca="false">+F84-H84</f>
        <v>-3823.91</v>
      </c>
      <c r="H84" s="139" t="n">
        <f aca="false">+K84+J84+I84</f>
        <v>24625.29</v>
      </c>
      <c r="I84" s="139" t="n">
        <f aca="false">HLOOKUP($A84,'Income Statement'!$F$4:$EY$204,I$6,0)</f>
        <v>5438.4</v>
      </c>
      <c r="J84" s="139" t="n">
        <f aca="false">HLOOKUP($A84,'Income Statement'!$F$4:$EY$204,J$6,0)</f>
        <v>0</v>
      </c>
      <c r="K84" s="139" t="n">
        <f aca="false">HLOOKUP($A84,'Income Statement'!$F$4:$EY$204,K$6,0)</f>
        <v>19186.89</v>
      </c>
      <c r="L84" s="176" t="n">
        <f aca="false">+H84/F84</f>
        <v>1.18382963053413</v>
      </c>
      <c r="M84" s="176" t="n">
        <f aca="false">+K84/F84</f>
        <v>0.922385437889217</v>
      </c>
      <c r="O84" s="221"/>
      <c r="P84" s="139"/>
    </row>
    <row r="85" customFormat="false" ht="14.4" hidden="false" customHeight="false" outlineLevel="0" collapsed="false">
      <c r="A85" s="218" t="s">
        <v>299</v>
      </c>
      <c r="B85" s="112"/>
      <c r="C85" s="112"/>
      <c r="D85" s="219" t="n">
        <v>0</v>
      </c>
      <c r="E85" s="139" t="n">
        <v>1</v>
      </c>
      <c r="F85" s="139" t="n">
        <f aca="false">HLOOKUP($A85,'Income Statement'!$F$4:$EY$204,F$6,0)</f>
        <v>16345.61</v>
      </c>
      <c r="G85" s="139" t="n">
        <f aca="false">+F85-H85</f>
        <v>6104.51</v>
      </c>
      <c r="H85" s="139" t="n">
        <f aca="false">+K85+J85+I85</f>
        <v>10241.1</v>
      </c>
      <c r="I85" s="139" t="n">
        <f aca="false">HLOOKUP($A85,'Income Statement'!$F$4:$EY$204,I$6,0)</f>
        <v>739.42</v>
      </c>
      <c r="J85" s="139" t="n">
        <f aca="false">HLOOKUP($A85,'Income Statement'!$F$4:$EY$204,J$6,0)</f>
        <v>0</v>
      </c>
      <c r="K85" s="139" t="n">
        <f aca="false">HLOOKUP($A85,'Income Statement'!$F$4:$EY$204,K$6,0)</f>
        <v>9501.68</v>
      </c>
      <c r="L85" s="176" t="n">
        <f aca="false">+H85/F85</f>
        <v>0.626535198135769</v>
      </c>
      <c r="M85" s="176" t="n">
        <f aca="false">+K85/F85</f>
        <v>0.58129858720476</v>
      </c>
      <c r="O85" s="221"/>
      <c r="P85" s="139"/>
    </row>
    <row r="86" customFormat="false" ht="14.4" hidden="false" customHeight="false" outlineLevel="0" collapsed="false">
      <c r="A86" s="218" t="s">
        <v>248</v>
      </c>
      <c r="B86" s="112"/>
      <c r="C86" s="112"/>
      <c r="D86" s="219" t="n">
        <v>0</v>
      </c>
      <c r="E86" s="139" t="n">
        <v>1</v>
      </c>
      <c r="F86" s="139" t="n">
        <f aca="false">HLOOKUP($A86,'Income Statement'!$F$4:$EY$204,F$6,0)</f>
        <v>20435.14</v>
      </c>
      <c r="G86" s="139" t="n">
        <f aca="false">+F86-H86</f>
        <v>-13467.07</v>
      </c>
      <c r="H86" s="139" t="n">
        <f aca="false">+K86+J86+I86</f>
        <v>33902.21</v>
      </c>
      <c r="I86" s="139" t="n">
        <f aca="false">HLOOKUP($A86,'Income Statement'!$F$4:$EY$204,I$6,0)</f>
        <v>4666.25</v>
      </c>
      <c r="J86" s="139" t="n">
        <f aca="false">HLOOKUP($A86,'Income Statement'!$F$4:$EY$204,J$6,0)</f>
        <v>0</v>
      </c>
      <c r="K86" s="139" t="n">
        <f aca="false">HLOOKUP($A86,'Income Statement'!$F$4:$EY$204,K$6,0)</f>
        <v>29235.96</v>
      </c>
      <c r="L86" s="176" t="n">
        <f aca="false">+H86/F86</f>
        <v>1.65901530403021</v>
      </c>
      <c r="M86" s="176" t="n">
        <f aca="false">+K86/F86</f>
        <v>1.43067089337289</v>
      </c>
      <c r="O86" s="221"/>
      <c r="P86" s="139"/>
    </row>
    <row r="87" customFormat="false" ht="14.4" hidden="false" customHeight="false" outlineLevel="0" collapsed="false">
      <c r="A87" s="218" t="s">
        <v>369</v>
      </c>
      <c r="B87" s="112"/>
      <c r="C87" s="112"/>
      <c r="D87" s="219" t="n">
        <v>0</v>
      </c>
      <c r="E87" s="139" t="n">
        <v>1</v>
      </c>
      <c r="F87" s="139" t="n">
        <f aca="false">HLOOKUP($A87,'Income Statement'!$F$4:$EY$204,F$6,0)</f>
        <v>24596.6</v>
      </c>
      <c r="G87" s="139" t="n">
        <f aca="false">+F87-H87</f>
        <v>21281.2</v>
      </c>
      <c r="H87" s="139" t="n">
        <f aca="false">+K87+J87+I87</f>
        <v>3315.4</v>
      </c>
      <c r="I87" s="139" t="n">
        <f aca="false">HLOOKUP($A87,'Income Statement'!$F$4:$EY$204,I$6,0)</f>
        <v>113.84</v>
      </c>
      <c r="J87" s="139" t="n">
        <f aca="false">HLOOKUP($A87,'Income Statement'!$F$4:$EY$204,J$6,0)</f>
        <v>0</v>
      </c>
      <c r="K87" s="139" t="n">
        <f aca="false">HLOOKUP($A87,'Income Statement'!$F$4:$EY$204,K$6,0)</f>
        <v>3201.56</v>
      </c>
      <c r="L87" s="176" t="n">
        <f aca="false">+H87/F87</f>
        <v>0.134790987372238</v>
      </c>
      <c r="M87" s="176" t="n">
        <f aca="false">+K87/F87</f>
        <v>0.13016270541457</v>
      </c>
      <c r="O87" s="221"/>
      <c r="P87" s="139"/>
    </row>
    <row r="88" customFormat="false" ht="14.4" hidden="false" customHeight="false" outlineLevel="0" collapsed="false">
      <c r="A88" s="218" t="s">
        <v>379</v>
      </c>
      <c r="B88" s="112"/>
      <c r="C88" s="112"/>
      <c r="D88" s="219" t="n">
        <v>0</v>
      </c>
      <c r="E88" s="139" t="n">
        <v>1</v>
      </c>
      <c r="F88" s="139" t="n">
        <f aca="false">HLOOKUP($A88,'Income Statement'!$F$4:$EY$204,F$6,0)</f>
        <v>17338.83</v>
      </c>
      <c r="G88" s="139" t="n">
        <f aca="false">+F88-H88</f>
        <v>11147.91</v>
      </c>
      <c r="H88" s="139" t="n">
        <f aca="false">+K88+J88+I88</f>
        <v>6190.92</v>
      </c>
      <c r="I88" s="139" t="n">
        <f aca="false">HLOOKUP($A88,'Income Statement'!$F$4:$EY$204,I$6,0)</f>
        <v>32.72</v>
      </c>
      <c r="J88" s="139" t="n">
        <f aca="false">HLOOKUP($A88,'Income Statement'!$F$4:$EY$204,J$6,0)</f>
        <v>0</v>
      </c>
      <c r="K88" s="139" t="n">
        <f aca="false">HLOOKUP($A88,'Income Statement'!$F$4:$EY$204,K$6,0)</f>
        <v>6158.2</v>
      </c>
      <c r="L88" s="176" t="n">
        <f aca="false">+H88/F88</f>
        <v>0.357055233830656</v>
      </c>
      <c r="M88" s="176" t="n">
        <f aca="false">+K88/F88</f>
        <v>0.355168139949466</v>
      </c>
      <c r="O88" s="221"/>
      <c r="P88" s="139"/>
    </row>
    <row r="89" customFormat="false" ht="14.4" hidden="false" customHeight="false" outlineLevel="0" collapsed="false">
      <c r="A89" s="218" t="s">
        <v>339</v>
      </c>
      <c r="B89" s="112"/>
      <c r="C89" s="112"/>
      <c r="D89" s="219" t="n">
        <v>0</v>
      </c>
      <c r="E89" s="139" t="n">
        <v>1</v>
      </c>
      <c r="F89" s="139" t="n">
        <f aca="false">HLOOKUP($A89,'Income Statement'!$F$4:$EY$204,F$6,0)</f>
        <v>12748.33</v>
      </c>
      <c r="G89" s="139" t="n">
        <f aca="false">+F89-H89</f>
        <v>4261.11</v>
      </c>
      <c r="H89" s="139" t="n">
        <f aca="false">+K89+J89+I89</f>
        <v>8487.22</v>
      </c>
      <c r="I89" s="139" t="n">
        <f aca="false">HLOOKUP($A89,'Income Statement'!$F$4:$EY$204,I$6,0)</f>
        <v>846.49</v>
      </c>
      <c r="J89" s="139" t="n">
        <f aca="false">HLOOKUP($A89,'Income Statement'!$F$4:$EY$204,J$6,0)</f>
        <v>0</v>
      </c>
      <c r="K89" s="139" t="n">
        <f aca="false">HLOOKUP($A89,'Income Statement'!$F$4:$EY$204,K$6,0)</f>
        <v>7640.73</v>
      </c>
      <c r="L89" s="176" t="n">
        <f aca="false">+H89/F89</f>
        <v>0.665751514119889</v>
      </c>
      <c r="M89" s="176" t="n">
        <f aca="false">+K89/F89</f>
        <v>0.599351444463706</v>
      </c>
      <c r="O89" s="221"/>
      <c r="P89" s="139"/>
    </row>
    <row r="90" customFormat="false" ht="14.4" hidden="false" customHeight="false" outlineLevel="0" collapsed="false">
      <c r="A90" s="218" t="s">
        <v>367</v>
      </c>
      <c r="B90" s="112"/>
      <c r="C90" s="112"/>
      <c r="D90" s="219" t="n">
        <v>0</v>
      </c>
      <c r="E90" s="139" t="n">
        <v>1</v>
      </c>
      <c r="F90" s="139" t="n">
        <f aca="false">HLOOKUP($A90,'Income Statement'!$F$4:$EY$204,F$6,0)</f>
        <v>20741.56</v>
      </c>
      <c r="G90" s="139" t="n">
        <f aca="false">+F90-H90</f>
        <v>5138.09</v>
      </c>
      <c r="H90" s="139" t="n">
        <f aca="false">+K90+J90+I90</f>
        <v>15603.47</v>
      </c>
      <c r="I90" s="139" t="n">
        <f aca="false">HLOOKUP($A90,'Income Statement'!$F$4:$EY$204,I$6,0)</f>
        <v>2364.4</v>
      </c>
      <c r="J90" s="139" t="n">
        <f aca="false">HLOOKUP($A90,'Income Statement'!$F$4:$EY$204,J$6,0)</f>
        <v>0</v>
      </c>
      <c r="K90" s="139" t="n">
        <f aca="false">HLOOKUP($A90,'Income Statement'!$F$4:$EY$204,K$6,0)</f>
        <v>13239.07</v>
      </c>
      <c r="L90" s="176" t="n">
        <f aca="false">+H90/F90</f>
        <v>0.752280445636683</v>
      </c>
      <c r="M90" s="176" t="n">
        <f aca="false">+K90/F90</f>
        <v>0.638287091231325</v>
      </c>
      <c r="O90" s="221"/>
      <c r="P90" s="139"/>
    </row>
    <row r="91" customFormat="false" ht="14.4" hidden="false" customHeight="false" outlineLevel="0" collapsed="false">
      <c r="A91" s="218" t="s">
        <v>276</v>
      </c>
      <c r="B91" s="112"/>
      <c r="C91" s="112"/>
      <c r="D91" s="219" t="n">
        <v>0</v>
      </c>
      <c r="E91" s="139" t="n">
        <v>1</v>
      </c>
      <c r="F91" s="139" t="n">
        <f aca="false">HLOOKUP($A91,'Income Statement'!$F$4:$EY$204,F$6,0)</f>
        <v>17380.93</v>
      </c>
      <c r="G91" s="139" t="n">
        <f aca="false">+F91-H91</f>
        <v>10652.73</v>
      </c>
      <c r="H91" s="139" t="n">
        <f aca="false">+K91+J91+I91</f>
        <v>6728.2</v>
      </c>
      <c r="I91" s="139" t="n">
        <f aca="false">HLOOKUP($A91,'Income Statement'!$F$4:$EY$204,I$6,0)</f>
        <v>357.08</v>
      </c>
      <c r="J91" s="139" t="n">
        <f aca="false">HLOOKUP($A91,'Income Statement'!$F$4:$EY$204,J$6,0)</f>
        <v>0</v>
      </c>
      <c r="K91" s="139" t="n">
        <f aca="false">HLOOKUP($A91,'Income Statement'!$F$4:$EY$204,K$6,0)</f>
        <v>6371.12</v>
      </c>
      <c r="L91" s="176" t="n">
        <f aca="false">+H91/F91</f>
        <v>0.387102416268865</v>
      </c>
      <c r="M91" s="176" t="n">
        <f aca="false">+K91/F91</f>
        <v>0.366558061047366</v>
      </c>
      <c r="O91" s="221"/>
      <c r="P91" s="139"/>
    </row>
    <row r="92" customFormat="false" ht="14.4" hidden="false" customHeight="false" outlineLevel="0" collapsed="false">
      <c r="A92" s="218" t="s">
        <v>345</v>
      </c>
      <c r="B92" s="112"/>
      <c r="C92" s="112"/>
      <c r="D92" s="219" t="n">
        <v>0</v>
      </c>
      <c r="E92" s="139" t="n">
        <v>1</v>
      </c>
      <c r="F92" s="139" t="n">
        <f aca="false">HLOOKUP($A92,'Income Statement'!$F$4:$EY$204,F$6,0)</f>
        <v>14539.47</v>
      </c>
      <c r="G92" s="139" t="n">
        <f aca="false">+F92-H92</f>
        <v>7840.72</v>
      </c>
      <c r="H92" s="139" t="n">
        <f aca="false">+K92+J92+I92</f>
        <v>6698.75</v>
      </c>
      <c r="I92" s="139" t="n">
        <f aca="false">HLOOKUP($A92,'Income Statement'!$F$4:$EY$204,I$6,0)</f>
        <v>358</v>
      </c>
      <c r="J92" s="139" t="n">
        <f aca="false">HLOOKUP($A92,'Income Statement'!$F$4:$EY$204,J$6,0)</f>
        <v>0</v>
      </c>
      <c r="K92" s="139" t="n">
        <f aca="false">HLOOKUP($A92,'Income Statement'!$F$4:$EY$204,K$6,0)</f>
        <v>6340.75</v>
      </c>
      <c r="L92" s="176" t="n">
        <f aca="false">+H92/F92</f>
        <v>0.460728623533045</v>
      </c>
      <c r="M92" s="176" t="n">
        <f aca="false">+K92/F92</f>
        <v>0.436105992859437</v>
      </c>
      <c r="O92" s="221"/>
      <c r="P92" s="139"/>
    </row>
    <row r="93" customFormat="false" ht="14.4" hidden="false" customHeight="false" outlineLevel="0" collapsed="false">
      <c r="A93" s="218" t="s">
        <v>335</v>
      </c>
      <c r="B93" s="112"/>
      <c r="C93" s="112"/>
      <c r="D93" s="219" t="n">
        <v>0</v>
      </c>
      <c r="E93" s="139" t="n">
        <v>1</v>
      </c>
      <c r="F93" s="139" t="n">
        <f aca="false">HLOOKUP($A93,'Income Statement'!$F$4:$EY$204,F$6,0)</f>
        <v>18629.53</v>
      </c>
      <c r="G93" s="139" t="n">
        <f aca="false">+F93-H93</f>
        <v>7429.91</v>
      </c>
      <c r="H93" s="139" t="n">
        <f aca="false">+K93+J93+I93</f>
        <v>11199.62</v>
      </c>
      <c r="I93" s="139" t="n">
        <f aca="false">HLOOKUP($A93,'Income Statement'!$F$4:$EY$204,I$6,0)</f>
        <v>101.43</v>
      </c>
      <c r="J93" s="139" t="n">
        <f aca="false">HLOOKUP($A93,'Income Statement'!$F$4:$EY$204,J$6,0)</f>
        <v>0</v>
      </c>
      <c r="K93" s="139" t="n">
        <f aca="false">HLOOKUP($A93,'Income Statement'!$F$4:$EY$204,K$6,0)</f>
        <v>11098.19</v>
      </c>
      <c r="L93" s="176" t="n">
        <f aca="false">+H93/F93</f>
        <v>0.601175660362876</v>
      </c>
      <c r="M93" s="176" t="n">
        <f aca="false">+K93/F93</f>
        <v>0.595731078561832</v>
      </c>
      <c r="O93" s="221"/>
      <c r="P93" s="139"/>
    </row>
    <row r="94" customFormat="false" ht="14.4" hidden="false" customHeight="false" outlineLevel="0" collapsed="false">
      <c r="A94" s="218" t="s">
        <v>313</v>
      </c>
      <c r="B94" s="112"/>
      <c r="C94" s="112"/>
      <c r="D94" s="219" t="n">
        <v>0</v>
      </c>
      <c r="E94" s="139" t="n">
        <v>1</v>
      </c>
      <c r="F94" s="139" t="n">
        <f aca="false">HLOOKUP($A94,'Income Statement'!$F$4:$EY$204,F$6,0)</f>
        <v>14536.33</v>
      </c>
      <c r="G94" s="139" t="n">
        <f aca="false">+F94-H94</f>
        <v>9625.23</v>
      </c>
      <c r="H94" s="139" t="n">
        <f aca="false">+K94+J94+I94</f>
        <v>4911.1</v>
      </c>
      <c r="I94" s="139" t="n">
        <f aca="false">HLOOKUP($A94,'Income Statement'!$F$4:$EY$204,I$6,0)</f>
        <v>347.26</v>
      </c>
      <c r="J94" s="139" t="n">
        <f aca="false">HLOOKUP($A94,'Income Statement'!$F$4:$EY$204,J$6,0)</f>
        <v>0</v>
      </c>
      <c r="K94" s="139" t="n">
        <f aca="false">HLOOKUP($A94,'Income Statement'!$F$4:$EY$204,K$6,0)</f>
        <v>4563.84</v>
      </c>
      <c r="L94" s="176" t="n">
        <f aca="false">+H94/F94</f>
        <v>0.337850062567374</v>
      </c>
      <c r="M94" s="176" t="n">
        <f aca="false">+K94/F94</f>
        <v>0.313960951629469</v>
      </c>
      <c r="O94" s="221"/>
      <c r="P94" s="139"/>
    </row>
    <row r="95" customFormat="false" ht="14.4" hidden="false" customHeight="false" outlineLevel="0" collapsed="false">
      <c r="A95" s="218" t="s">
        <v>326</v>
      </c>
      <c r="B95" s="112"/>
      <c r="C95" s="112"/>
      <c r="D95" s="219" t="n">
        <v>0</v>
      </c>
      <c r="E95" s="139" t="n">
        <v>1</v>
      </c>
      <c r="F95" s="139" t="n">
        <f aca="false">HLOOKUP($A95,'Income Statement'!$F$4:$EY$204,F$6,0)</f>
        <v>14857.96</v>
      </c>
      <c r="G95" s="139" t="n">
        <f aca="false">+F95-H95</f>
        <v>6083.51</v>
      </c>
      <c r="H95" s="139" t="n">
        <f aca="false">+K95+J95+I95</f>
        <v>8774.45</v>
      </c>
      <c r="I95" s="139" t="n">
        <f aca="false">HLOOKUP($A95,'Income Statement'!$F$4:$EY$204,I$6,0)</f>
        <v>0</v>
      </c>
      <c r="J95" s="139" t="n">
        <f aca="false">HLOOKUP($A95,'Income Statement'!$F$4:$EY$204,J$6,0)</f>
        <v>0</v>
      </c>
      <c r="K95" s="139" t="n">
        <f aca="false">HLOOKUP($A95,'Income Statement'!$F$4:$EY$204,K$6,0)</f>
        <v>8774.45</v>
      </c>
      <c r="L95" s="176" t="n">
        <f aca="false">+H95/F95</f>
        <v>0.590555500216719</v>
      </c>
      <c r="M95" s="176" t="n">
        <f aca="false">+K95/F95</f>
        <v>0.590555500216719</v>
      </c>
      <c r="O95" s="221"/>
      <c r="P95" s="139"/>
    </row>
    <row r="96" customFormat="false" ht="14.4" hidden="false" customHeight="false" outlineLevel="0" collapsed="false">
      <c r="A96" s="218" t="s">
        <v>293</v>
      </c>
      <c r="B96" s="112"/>
      <c r="C96" s="112"/>
      <c r="D96" s="219" t="n">
        <v>0</v>
      </c>
      <c r="E96" s="139" t="n">
        <v>1</v>
      </c>
      <c r="F96" s="139" t="n">
        <f aca="false">HLOOKUP($A96,'Income Statement'!$F$4:$EY$204,F$6,0)</f>
        <v>18578.24</v>
      </c>
      <c r="G96" s="139" t="n">
        <f aca="false">+F96-H96</f>
        <v>9641.09</v>
      </c>
      <c r="H96" s="139" t="n">
        <f aca="false">+K96+J96+I96</f>
        <v>8937.15</v>
      </c>
      <c r="I96" s="139" t="n">
        <f aca="false">HLOOKUP($A96,'Income Statement'!$F$4:$EY$204,I$6,0)</f>
        <v>1242.87</v>
      </c>
      <c r="J96" s="139" t="n">
        <f aca="false">HLOOKUP($A96,'Income Statement'!$F$4:$EY$204,J$6,0)</f>
        <v>0</v>
      </c>
      <c r="K96" s="139" t="n">
        <f aca="false">HLOOKUP($A96,'Income Statement'!$F$4:$EY$204,K$6,0)</f>
        <v>7694.28</v>
      </c>
      <c r="L96" s="176" t="n">
        <f aca="false">+H96/F96</f>
        <v>0.481054717777357</v>
      </c>
      <c r="M96" s="176" t="n">
        <f aca="false">+K96/F96</f>
        <v>0.414155485126686</v>
      </c>
      <c r="O96" s="221"/>
      <c r="P96" s="139"/>
    </row>
    <row r="97" customFormat="false" ht="14.4" hidden="false" customHeight="false" outlineLevel="0" collapsed="false">
      <c r="A97" s="218" t="s">
        <v>263</v>
      </c>
      <c r="B97" s="112"/>
      <c r="C97" s="112"/>
      <c r="D97" s="219" t="n">
        <v>0</v>
      </c>
      <c r="E97" s="139" t="n">
        <v>1</v>
      </c>
      <c r="F97" s="139" t="n">
        <f aca="false">HLOOKUP($A97,'Income Statement'!$F$4:$EY$204,F$6,0)</f>
        <v>13530</v>
      </c>
      <c r="G97" s="139" t="n">
        <f aca="false">+F97-H97</f>
        <v>-6206.26</v>
      </c>
      <c r="H97" s="139" t="n">
        <f aca="false">+K97+J97+I97</f>
        <v>19736.26</v>
      </c>
      <c r="I97" s="139" t="n">
        <f aca="false">HLOOKUP($A97,'Income Statement'!$F$4:$EY$204,I$6,0)</f>
        <v>4350</v>
      </c>
      <c r="J97" s="139" t="n">
        <f aca="false">HLOOKUP($A97,'Income Statement'!$F$4:$EY$204,J$6,0)</f>
        <v>0</v>
      </c>
      <c r="K97" s="139" t="n">
        <f aca="false">HLOOKUP($A97,'Income Statement'!$F$4:$EY$204,K$6,0)</f>
        <v>15386.26</v>
      </c>
      <c r="L97" s="176" t="n">
        <f aca="false">+H97/F97</f>
        <v>1.45870362158167</v>
      </c>
      <c r="M97" s="176" t="n">
        <f aca="false">+K97/F97</f>
        <v>1.13719586104952</v>
      </c>
      <c r="O97" s="221"/>
      <c r="P97" s="139"/>
    </row>
    <row r="98" customFormat="false" ht="14.4" hidden="false" customHeight="false" outlineLevel="0" collapsed="false">
      <c r="A98" s="218" t="s">
        <v>349</v>
      </c>
      <c r="B98" s="112"/>
      <c r="C98" s="112"/>
      <c r="D98" s="219" t="n">
        <v>0</v>
      </c>
      <c r="E98" s="139" t="n">
        <v>1</v>
      </c>
      <c r="F98" s="139" t="n">
        <f aca="false">HLOOKUP($A98,'Income Statement'!$F$4:$EY$204,F$6,0)</f>
        <v>9795.31</v>
      </c>
      <c r="G98" s="139" t="n">
        <f aca="false">+F98-H98</f>
        <v>1700.75</v>
      </c>
      <c r="H98" s="139" t="n">
        <f aca="false">+K98+J98+I98</f>
        <v>8094.56</v>
      </c>
      <c r="I98" s="139" t="n">
        <f aca="false">HLOOKUP($A98,'Income Statement'!$F$4:$EY$204,I$6,0)</f>
        <v>213.07</v>
      </c>
      <c r="J98" s="139" t="n">
        <f aca="false">HLOOKUP($A98,'Income Statement'!$F$4:$EY$204,J$6,0)</f>
        <v>0</v>
      </c>
      <c r="K98" s="139" t="n">
        <f aca="false">HLOOKUP($A98,'Income Statement'!$F$4:$EY$204,K$6,0)</f>
        <v>7881.49</v>
      </c>
      <c r="L98" s="176" t="n">
        <f aca="false">+H98/F98</f>
        <v>0.826370987748218</v>
      </c>
      <c r="M98" s="176" t="n">
        <f aca="false">+K98/F98</f>
        <v>0.804618741009728</v>
      </c>
      <c r="O98" s="221"/>
      <c r="P98" s="139"/>
    </row>
    <row r="99" customFormat="false" ht="14.4" hidden="false" customHeight="false" outlineLevel="0" collapsed="false">
      <c r="A99" s="218" t="s">
        <v>288</v>
      </c>
      <c r="B99" s="112"/>
      <c r="C99" s="112"/>
      <c r="D99" s="219" t="n">
        <v>0</v>
      </c>
      <c r="E99" s="139" t="n">
        <v>1</v>
      </c>
      <c r="F99" s="139" t="n">
        <f aca="false">HLOOKUP($A99,'Income Statement'!$F$4:$EY$204,F$6,0)</f>
        <v>21589.96</v>
      </c>
      <c r="G99" s="139" t="n">
        <f aca="false">+F99-H99</f>
        <v>10162.58</v>
      </c>
      <c r="H99" s="139" t="n">
        <f aca="false">+K99+J99+I99</f>
        <v>11427.38</v>
      </c>
      <c r="I99" s="139" t="n">
        <f aca="false">HLOOKUP($A99,'Income Statement'!$F$4:$EY$204,I$6,0)</f>
        <v>0</v>
      </c>
      <c r="J99" s="139" t="n">
        <f aca="false">HLOOKUP($A99,'Income Statement'!$F$4:$EY$204,J$6,0)</f>
        <v>0</v>
      </c>
      <c r="K99" s="139" t="n">
        <f aca="false">HLOOKUP($A99,'Income Statement'!$F$4:$EY$204,K$6,0)</f>
        <v>11427.38</v>
      </c>
      <c r="L99" s="176" t="n">
        <f aca="false">+H99/F99</f>
        <v>0.529291392851121</v>
      </c>
      <c r="M99" s="176" t="n">
        <f aca="false">+K99/F99</f>
        <v>0.529291392851121</v>
      </c>
      <c r="O99" s="221"/>
      <c r="P99" s="139"/>
    </row>
    <row r="100" customFormat="false" ht="14.4" hidden="false" customHeight="false" outlineLevel="0" collapsed="false">
      <c r="A100" s="218" t="s">
        <v>279</v>
      </c>
      <c r="B100" s="112"/>
      <c r="C100" s="112"/>
      <c r="D100" s="219" t="n">
        <v>0</v>
      </c>
      <c r="E100" s="139" t="n">
        <v>1</v>
      </c>
      <c r="F100" s="139" t="n">
        <f aca="false">HLOOKUP($A100,'Income Statement'!$F$4:$EY$204,F$6,0)</f>
        <v>18114.17</v>
      </c>
      <c r="G100" s="139" t="n">
        <f aca="false">+F100-H100</f>
        <v>-2286.21</v>
      </c>
      <c r="H100" s="139" t="n">
        <f aca="false">+K100+J100+I100</f>
        <v>20400.38</v>
      </c>
      <c r="I100" s="139" t="n">
        <f aca="false">HLOOKUP($A100,'Income Statement'!$F$4:$EY$204,I$6,0)</f>
        <v>5977.07</v>
      </c>
      <c r="J100" s="139" t="n">
        <f aca="false">HLOOKUP($A100,'Income Statement'!$F$4:$EY$204,J$6,0)</f>
        <v>0</v>
      </c>
      <c r="K100" s="139" t="n">
        <f aca="false">HLOOKUP($A100,'Income Statement'!$F$4:$EY$204,K$6,0)</f>
        <v>14423.31</v>
      </c>
      <c r="L100" s="176" t="n">
        <f aca="false">+H100/F100</f>
        <v>1.12621113746862</v>
      </c>
      <c r="M100" s="176" t="n">
        <f aca="false">+K100/F100</f>
        <v>0.796244597461545</v>
      </c>
      <c r="O100" s="221"/>
      <c r="P100" s="139"/>
    </row>
    <row r="101" customFormat="false" ht="14.4" hidden="false" customHeight="false" outlineLevel="0" collapsed="false">
      <c r="A101" s="218" t="s">
        <v>260</v>
      </c>
      <c r="B101" s="112"/>
      <c r="C101" s="112"/>
      <c r="D101" s="219" t="n">
        <v>0</v>
      </c>
      <c r="E101" s="139" t="n">
        <v>1</v>
      </c>
      <c r="F101" s="139" t="n">
        <f aca="false">HLOOKUP($A101,'Income Statement'!$F$4:$EY$204,F$6,0)</f>
        <v>15082.15</v>
      </c>
      <c r="G101" s="139" t="n">
        <f aca="false">+F101-H101</f>
        <v>10734.93</v>
      </c>
      <c r="H101" s="139" t="n">
        <f aca="false">+K101+J101+I101</f>
        <v>4347.22</v>
      </c>
      <c r="I101" s="139" t="n">
        <f aca="false">HLOOKUP($A101,'Income Statement'!$F$4:$EY$204,I$6,0)</f>
        <v>0</v>
      </c>
      <c r="J101" s="139" t="n">
        <f aca="false">HLOOKUP($A101,'Income Statement'!$F$4:$EY$204,J$6,0)</f>
        <v>0</v>
      </c>
      <c r="K101" s="139" t="n">
        <f aca="false">HLOOKUP($A101,'Income Statement'!$F$4:$EY$204,K$6,0)</f>
        <v>4347.22</v>
      </c>
      <c r="L101" s="176" t="n">
        <f aca="false">+H101/F101</f>
        <v>0.288236093660387</v>
      </c>
      <c r="M101" s="176" t="n">
        <f aca="false">+K101/F101</f>
        <v>0.288236093660387</v>
      </c>
      <c r="O101" s="221"/>
      <c r="P101" s="139"/>
    </row>
    <row r="102" customFormat="false" ht="14.4" hidden="false" customHeight="false" outlineLevel="0" collapsed="false">
      <c r="A102" s="218" t="s">
        <v>310</v>
      </c>
      <c r="B102" s="112"/>
      <c r="C102" s="112"/>
      <c r="D102" s="219" t="n">
        <v>0</v>
      </c>
      <c r="E102" s="139" t="n">
        <v>1</v>
      </c>
      <c r="F102" s="139" t="n">
        <f aca="false">HLOOKUP($A102,'Income Statement'!$F$4:$EY$204,F$6,0)</f>
        <v>18283.32</v>
      </c>
      <c r="G102" s="139" t="n">
        <f aca="false">+F102-H102</f>
        <v>-11752.88</v>
      </c>
      <c r="H102" s="139" t="n">
        <f aca="false">+K102+J102+I102</f>
        <v>30036.2</v>
      </c>
      <c r="I102" s="139" t="n">
        <f aca="false">HLOOKUP($A102,'Income Statement'!$F$4:$EY$204,I$6,0)</f>
        <v>5102.06</v>
      </c>
      <c r="J102" s="139" t="n">
        <f aca="false">HLOOKUP($A102,'Income Statement'!$F$4:$EY$204,J$6,0)</f>
        <v>0</v>
      </c>
      <c r="K102" s="139" t="n">
        <f aca="false">HLOOKUP($A102,'Income Statement'!$F$4:$EY$204,K$6,0)</f>
        <v>24934.14</v>
      </c>
      <c r="L102" s="176" t="n">
        <f aca="false">+H102/F102</f>
        <v>1.64281979421681</v>
      </c>
      <c r="M102" s="176" t="n">
        <f aca="false">+K102/F102</f>
        <v>1.36376434914447</v>
      </c>
      <c r="O102" s="221"/>
      <c r="P102" s="139"/>
    </row>
    <row r="103" customFormat="false" ht="14.4" hidden="false" customHeight="false" outlineLevel="0" collapsed="false">
      <c r="A103" s="218" t="s">
        <v>298</v>
      </c>
      <c r="B103" s="112"/>
      <c r="C103" s="112"/>
      <c r="D103" s="219" t="n">
        <v>0</v>
      </c>
      <c r="E103" s="139" t="n">
        <v>1</v>
      </c>
      <c r="F103" s="139" t="n">
        <f aca="false">HLOOKUP($A103,'Income Statement'!$F$4:$EY$204,F$6,0)</f>
        <v>14339.5</v>
      </c>
      <c r="G103" s="139" t="n">
        <f aca="false">+F103-H103</f>
        <v>8078.98</v>
      </c>
      <c r="H103" s="139" t="n">
        <f aca="false">+K103+J103+I103</f>
        <v>6260.52</v>
      </c>
      <c r="I103" s="139" t="n">
        <f aca="false">HLOOKUP($A103,'Income Statement'!$F$4:$EY$204,I$6,0)</f>
        <v>0</v>
      </c>
      <c r="J103" s="139" t="n">
        <f aca="false">HLOOKUP($A103,'Income Statement'!$F$4:$EY$204,J$6,0)</f>
        <v>0</v>
      </c>
      <c r="K103" s="139" t="n">
        <f aca="false">HLOOKUP($A103,'Income Statement'!$F$4:$EY$204,K$6,0)</f>
        <v>6260.52</v>
      </c>
      <c r="L103" s="176" t="n">
        <f aca="false">+H103/F103</f>
        <v>0.436592628752746</v>
      </c>
      <c r="M103" s="176" t="n">
        <f aca="false">+K103/F103</f>
        <v>0.436592628752746</v>
      </c>
      <c r="O103" s="221"/>
      <c r="P103" s="139"/>
    </row>
    <row r="104" customFormat="false" ht="14.4" hidden="false" customHeight="false" outlineLevel="0" collapsed="false">
      <c r="A104" s="218" t="s">
        <v>285</v>
      </c>
      <c r="B104" s="112"/>
      <c r="C104" s="112"/>
      <c r="D104" s="219" t="n">
        <v>0</v>
      </c>
      <c r="E104" s="139" t="n">
        <v>1</v>
      </c>
      <c r="F104" s="139" t="n">
        <f aca="false">HLOOKUP($A104,'Income Statement'!$F$4:$EY$204,F$6,0)</f>
        <v>13307.48</v>
      </c>
      <c r="G104" s="139" t="n">
        <f aca="false">+F104-H104</f>
        <v>5589.53</v>
      </c>
      <c r="H104" s="139" t="n">
        <f aca="false">+K104+J104+I104</f>
        <v>7717.95</v>
      </c>
      <c r="I104" s="139" t="n">
        <f aca="false">HLOOKUP($A104,'Income Statement'!$F$4:$EY$204,I$6,0)</f>
        <v>67.29</v>
      </c>
      <c r="J104" s="139" t="n">
        <f aca="false">HLOOKUP($A104,'Income Statement'!$F$4:$EY$204,J$6,0)</f>
        <v>0</v>
      </c>
      <c r="K104" s="139" t="n">
        <f aca="false">HLOOKUP($A104,'Income Statement'!$F$4:$EY$204,K$6,0)</f>
        <v>7650.66</v>
      </c>
      <c r="L104" s="176" t="n">
        <f aca="false">+H104/F104</f>
        <v>0.579970813407197</v>
      </c>
      <c r="M104" s="176" t="n">
        <f aca="false">+K104/F104</f>
        <v>0.574914258747712</v>
      </c>
      <c r="O104" s="221"/>
      <c r="P104" s="139"/>
    </row>
    <row r="105" customFormat="false" ht="14.4" hidden="false" customHeight="false" outlineLevel="0" collapsed="false">
      <c r="A105" s="218" t="s">
        <v>270</v>
      </c>
      <c r="B105" s="112"/>
      <c r="C105" s="112"/>
      <c r="D105" s="219" t="n">
        <v>0</v>
      </c>
      <c r="E105" s="139" t="n">
        <v>1</v>
      </c>
      <c r="F105" s="139" t="n">
        <f aca="false">HLOOKUP($A105,'Income Statement'!$F$4:$EY$204,F$6,0)</f>
        <v>15014.53</v>
      </c>
      <c r="G105" s="139" t="n">
        <f aca="false">+F105-H105</f>
        <v>9209.82</v>
      </c>
      <c r="H105" s="139" t="n">
        <f aca="false">+K105+J105+I105</f>
        <v>5804.71</v>
      </c>
      <c r="I105" s="139" t="n">
        <f aca="false">HLOOKUP($A105,'Income Statement'!$F$4:$EY$204,I$6,0)</f>
        <v>836.61</v>
      </c>
      <c r="J105" s="139" t="n">
        <f aca="false">HLOOKUP($A105,'Income Statement'!$F$4:$EY$204,J$6,0)</f>
        <v>0</v>
      </c>
      <c r="K105" s="139" t="n">
        <f aca="false">HLOOKUP($A105,'Income Statement'!$F$4:$EY$204,K$6,0)</f>
        <v>4968.1</v>
      </c>
      <c r="L105" s="176" t="n">
        <f aca="false">+H105/F105</f>
        <v>0.386606174152637</v>
      </c>
      <c r="M105" s="176" t="n">
        <f aca="false">+K105/F105</f>
        <v>0.330886148284362</v>
      </c>
      <c r="O105" s="221"/>
      <c r="P105" s="139"/>
    </row>
    <row r="106" customFormat="false" ht="14.4" hidden="false" customHeight="false" outlineLevel="0" collapsed="false">
      <c r="A106" s="218" t="s">
        <v>266</v>
      </c>
      <c r="B106" s="112"/>
      <c r="C106" s="112"/>
      <c r="D106" s="219" t="n">
        <v>0</v>
      </c>
      <c r="E106" s="139" t="n">
        <v>1</v>
      </c>
      <c r="F106" s="139" t="n">
        <f aca="false">HLOOKUP($A106,'Income Statement'!$F$4:$EY$204,F$6,0)</f>
        <v>11128.53</v>
      </c>
      <c r="G106" s="139" t="n">
        <f aca="false">+F106-H106</f>
        <v>3718.11</v>
      </c>
      <c r="H106" s="139" t="n">
        <f aca="false">+K106+J106+I106</f>
        <v>7410.42</v>
      </c>
      <c r="I106" s="139" t="n">
        <f aca="false">HLOOKUP($A106,'Income Statement'!$F$4:$EY$204,I$6,0)</f>
        <v>543.29</v>
      </c>
      <c r="J106" s="139" t="n">
        <f aca="false">HLOOKUP($A106,'Income Statement'!$F$4:$EY$204,J$6,0)</f>
        <v>0</v>
      </c>
      <c r="K106" s="139" t="n">
        <f aca="false">HLOOKUP($A106,'Income Statement'!$F$4:$EY$204,K$6,0)</f>
        <v>6867.13</v>
      </c>
      <c r="L106" s="176" t="n">
        <f aca="false">+H106/F106</f>
        <v>0.665893878167197</v>
      </c>
      <c r="M106" s="176" t="n">
        <f aca="false">+K106/F106</f>
        <v>0.617074312600137</v>
      </c>
      <c r="O106" s="221"/>
      <c r="P106" s="139"/>
    </row>
    <row r="107" customFormat="false" ht="14.4" hidden="false" customHeight="false" outlineLevel="0" collapsed="false">
      <c r="A107" s="218" t="s">
        <v>277</v>
      </c>
      <c r="B107" s="112"/>
      <c r="C107" s="112"/>
      <c r="D107" s="219" t="n">
        <v>0</v>
      </c>
      <c r="E107" s="139" t="n">
        <v>1</v>
      </c>
      <c r="F107" s="139" t="n">
        <f aca="false">HLOOKUP($A107,'Income Statement'!$F$4:$EY$204,F$6,0)</f>
        <v>14348.98</v>
      </c>
      <c r="G107" s="139" t="n">
        <f aca="false">+F107-H107</f>
        <v>6222.38</v>
      </c>
      <c r="H107" s="139" t="n">
        <f aca="false">+K107+J107+I107</f>
        <v>8126.6</v>
      </c>
      <c r="I107" s="139" t="n">
        <f aca="false">HLOOKUP($A107,'Income Statement'!$F$4:$EY$204,I$6,0)</f>
        <v>54.57</v>
      </c>
      <c r="J107" s="139" t="n">
        <f aca="false">HLOOKUP($A107,'Income Statement'!$F$4:$EY$204,J$6,0)</f>
        <v>0</v>
      </c>
      <c r="K107" s="139" t="n">
        <f aca="false">HLOOKUP($A107,'Income Statement'!$F$4:$EY$204,K$6,0)</f>
        <v>8072.03</v>
      </c>
      <c r="L107" s="176" t="n">
        <f aca="false">+H107/F107</f>
        <v>0.566353845360437</v>
      </c>
      <c r="M107" s="176" t="n">
        <f aca="false">+K107/F107</f>
        <v>0.562550787582114</v>
      </c>
      <c r="O107" s="221"/>
      <c r="P107" s="139"/>
    </row>
    <row r="108" customFormat="false" ht="14.4" hidden="false" customHeight="false" outlineLevel="0" collapsed="false">
      <c r="A108" s="218" t="s">
        <v>244</v>
      </c>
      <c r="B108" s="112"/>
      <c r="C108" s="112"/>
      <c r="D108" s="219" t="n">
        <v>0</v>
      </c>
      <c r="E108" s="139" t="n">
        <v>1</v>
      </c>
      <c r="F108" s="139" t="n">
        <f aca="false">HLOOKUP($A108,'Income Statement'!$F$4:$EY$204,F$6,0)</f>
        <v>12422.07</v>
      </c>
      <c r="G108" s="139" t="n">
        <f aca="false">+F108-H108</f>
        <v>4215.7</v>
      </c>
      <c r="H108" s="139" t="n">
        <f aca="false">+K108+J108+I108</f>
        <v>8206.37</v>
      </c>
      <c r="I108" s="139" t="n">
        <f aca="false">HLOOKUP($A108,'Income Statement'!$F$4:$EY$204,I$6,0)</f>
        <v>43.69</v>
      </c>
      <c r="J108" s="139" t="n">
        <f aca="false">HLOOKUP($A108,'Income Statement'!$F$4:$EY$204,J$6,0)</f>
        <v>0</v>
      </c>
      <c r="K108" s="139" t="n">
        <f aca="false">HLOOKUP($A108,'Income Statement'!$F$4:$EY$204,K$6,0)</f>
        <v>8162.68</v>
      </c>
      <c r="L108" s="176" t="n">
        <f aca="false">+H108/F108</f>
        <v>0.660628220578374</v>
      </c>
      <c r="M108" s="176" t="n">
        <f aca="false">+K108/F108</f>
        <v>0.657111093400697</v>
      </c>
      <c r="O108" s="221"/>
      <c r="P108" s="139"/>
    </row>
    <row r="109" customFormat="false" ht="14.4" hidden="false" customHeight="false" outlineLevel="0" collapsed="false">
      <c r="A109" s="218" t="s">
        <v>374</v>
      </c>
      <c r="B109" s="112"/>
      <c r="C109" s="112"/>
      <c r="D109" s="219" t="n">
        <v>0</v>
      </c>
      <c r="E109" s="139" t="n">
        <v>1</v>
      </c>
      <c r="F109" s="139" t="n">
        <f aca="false">HLOOKUP($A109,'Income Statement'!$F$4:$EY$204,F$6,0)</f>
        <v>11139.05</v>
      </c>
      <c r="G109" s="139" t="n">
        <f aca="false">+F109-H109</f>
        <v>5652.19</v>
      </c>
      <c r="H109" s="139" t="n">
        <f aca="false">+K109+J109+I109</f>
        <v>5486.86</v>
      </c>
      <c r="I109" s="139" t="n">
        <f aca="false">HLOOKUP($A109,'Income Statement'!$F$4:$EY$204,I$6,0)</f>
        <v>0</v>
      </c>
      <c r="J109" s="139" t="n">
        <f aca="false">HLOOKUP($A109,'Income Statement'!$F$4:$EY$204,J$6,0)</f>
        <v>0</v>
      </c>
      <c r="K109" s="139" t="n">
        <f aca="false">HLOOKUP($A109,'Income Statement'!$F$4:$EY$204,K$6,0)</f>
        <v>5486.86</v>
      </c>
      <c r="L109" s="176" t="n">
        <f aca="false">+H109/F109</f>
        <v>0.492578810580795</v>
      </c>
      <c r="M109" s="176" t="n">
        <f aca="false">+K109/F109</f>
        <v>0.492578810580795</v>
      </c>
      <c r="O109" s="221"/>
      <c r="P109" s="139"/>
    </row>
    <row r="110" customFormat="false" ht="14.4" hidden="false" customHeight="false" outlineLevel="0" collapsed="false">
      <c r="A110" s="218" t="s">
        <v>362</v>
      </c>
      <c r="B110" s="112"/>
      <c r="C110" s="112"/>
      <c r="D110" s="219" t="n">
        <v>0</v>
      </c>
      <c r="E110" s="139" t="n">
        <v>1</v>
      </c>
      <c r="F110" s="139" t="n">
        <f aca="false">HLOOKUP($A110,'Income Statement'!$F$4:$EY$204,F$6,0)</f>
        <v>9289.87</v>
      </c>
      <c r="G110" s="139" t="n">
        <f aca="false">+F110-H110</f>
        <v>3148.07</v>
      </c>
      <c r="H110" s="139" t="n">
        <f aca="false">+K110+J110+I110</f>
        <v>6141.8</v>
      </c>
      <c r="I110" s="139" t="n">
        <f aca="false">HLOOKUP($A110,'Income Statement'!$F$4:$EY$204,I$6,0)</f>
        <v>1127.58</v>
      </c>
      <c r="J110" s="139" t="n">
        <f aca="false">HLOOKUP($A110,'Income Statement'!$F$4:$EY$204,J$6,0)</f>
        <v>0</v>
      </c>
      <c r="K110" s="139" t="n">
        <f aca="false">HLOOKUP($A110,'Income Statement'!$F$4:$EY$204,K$6,0)</f>
        <v>5014.22</v>
      </c>
      <c r="L110" s="176" t="n">
        <f aca="false">+H110/F110</f>
        <v>0.661128734847743</v>
      </c>
      <c r="M110" s="176" t="n">
        <f aca="false">+K110/F110</f>
        <v>0.539751363582052</v>
      </c>
      <c r="O110" s="221"/>
      <c r="P110" s="139"/>
    </row>
    <row r="111" customFormat="false" ht="14.4" hidden="false" customHeight="false" outlineLevel="0" collapsed="false">
      <c r="A111" s="218" t="s">
        <v>292</v>
      </c>
      <c r="B111" s="112"/>
      <c r="C111" s="112"/>
      <c r="D111" s="219" t="n">
        <v>0</v>
      </c>
      <c r="E111" s="139" t="n">
        <v>1</v>
      </c>
      <c r="F111" s="139" t="n">
        <f aca="false">HLOOKUP($A111,'Income Statement'!$F$4:$EY$204,F$6,0)</f>
        <v>11844.56</v>
      </c>
      <c r="G111" s="139" t="n">
        <f aca="false">+F111-H111</f>
        <v>1983.37</v>
      </c>
      <c r="H111" s="139" t="n">
        <f aca="false">+K111+J111+I111</f>
        <v>9861.19</v>
      </c>
      <c r="I111" s="139" t="n">
        <f aca="false">HLOOKUP($A111,'Income Statement'!$F$4:$EY$204,I$6,0)</f>
        <v>0</v>
      </c>
      <c r="J111" s="139" t="n">
        <f aca="false">HLOOKUP($A111,'Income Statement'!$F$4:$EY$204,J$6,0)</f>
        <v>0</v>
      </c>
      <c r="K111" s="139" t="n">
        <f aca="false">HLOOKUP($A111,'Income Statement'!$F$4:$EY$204,K$6,0)</f>
        <v>9861.19</v>
      </c>
      <c r="L111" s="176" t="n">
        <f aca="false">+H111/F111</f>
        <v>0.832550132719156</v>
      </c>
      <c r="M111" s="176" t="n">
        <f aca="false">+K111/F111</f>
        <v>0.832550132719156</v>
      </c>
      <c r="O111" s="221"/>
      <c r="P111" s="139"/>
    </row>
    <row r="112" customFormat="false" ht="14.4" hidden="false" customHeight="false" outlineLevel="0" collapsed="false">
      <c r="A112" s="218" t="s">
        <v>373</v>
      </c>
      <c r="B112" s="112"/>
      <c r="C112" s="112"/>
      <c r="D112" s="219" t="n">
        <v>0</v>
      </c>
      <c r="E112" s="139" t="n">
        <v>1</v>
      </c>
      <c r="F112" s="139" t="n">
        <f aca="false">HLOOKUP($A112,'Income Statement'!$F$4:$EY$204,F$6,0)</f>
        <v>12147.32</v>
      </c>
      <c r="G112" s="139" t="n">
        <f aca="false">+F112-H112</f>
        <v>4120.57</v>
      </c>
      <c r="H112" s="139" t="n">
        <f aca="false">+K112+J112+I112</f>
        <v>8026.75</v>
      </c>
      <c r="I112" s="139" t="n">
        <f aca="false">HLOOKUP($A112,'Income Statement'!$F$4:$EY$204,I$6,0)</f>
        <v>0</v>
      </c>
      <c r="J112" s="139" t="n">
        <f aca="false">HLOOKUP($A112,'Income Statement'!$F$4:$EY$204,J$6,0)</f>
        <v>0</v>
      </c>
      <c r="K112" s="139" t="n">
        <f aca="false">HLOOKUP($A112,'Income Statement'!$F$4:$EY$204,K$6,0)</f>
        <v>8026.75</v>
      </c>
      <c r="L112" s="176" t="n">
        <f aca="false">+H112/F112</f>
        <v>0.660783613175581</v>
      </c>
      <c r="M112" s="176" t="n">
        <f aca="false">+K112/F112</f>
        <v>0.660783613175581</v>
      </c>
      <c r="O112" s="221"/>
      <c r="P112" s="139"/>
    </row>
    <row r="113" customFormat="false" ht="14.4" hidden="false" customHeight="false" outlineLevel="0" collapsed="false">
      <c r="A113" s="218" t="s">
        <v>245</v>
      </c>
      <c r="B113" s="112"/>
      <c r="C113" s="112"/>
      <c r="D113" s="219" t="n">
        <v>0</v>
      </c>
      <c r="E113" s="139" t="n">
        <v>1</v>
      </c>
      <c r="F113" s="139" t="n">
        <f aca="false">HLOOKUP($A113,'Income Statement'!$F$4:$EY$204,F$6,0)</f>
        <v>7429.74</v>
      </c>
      <c r="G113" s="139" t="n">
        <f aca="false">+F113-H113</f>
        <v>5545.53</v>
      </c>
      <c r="H113" s="139" t="n">
        <f aca="false">+K113+J113+I113</f>
        <v>1884.21</v>
      </c>
      <c r="I113" s="139" t="n">
        <f aca="false">HLOOKUP($A113,'Income Statement'!$F$4:$EY$204,I$6,0)</f>
        <v>0</v>
      </c>
      <c r="J113" s="139" t="n">
        <f aca="false">HLOOKUP($A113,'Income Statement'!$F$4:$EY$204,J$6,0)</f>
        <v>0</v>
      </c>
      <c r="K113" s="139" t="n">
        <f aca="false">HLOOKUP($A113,'Income Statement'!$F$4:$EY$204,K$6,0)</f>
        <v>1884.21</v>
      </c>
      <c r="L113" s="176" t="n">
        <f aca="false">+H113/F113</f>
        <v>0.253603760023904</v>
      </c>
      <c r="M113" s="176" t="n">
        <f aca="false">+K113/F113</f>
        <v>0.253603760023904</v>
      </c>
      <c r="O113" s="221"/>
      <c r="P113" s="139"/>
    </row>
    <row r="114" customFormat="false" ht="14.4" hidden="false" customHeight="false" outlineLevel="0" collapsed="false">
      <c r="A114" s="218" t="s">
        <v>314</v>
      </c>
      <c r="B114" s="112"/>
      <c r="C114" s="112"/>
      <c r="D114" s="219" t="n">
        <v>0</v>
      </c>
      <c r="E114" s="139" t="n">
        <v>1</v>
      </c>
      <c r="F114" s="139" t="n">
        <f aca="false">HLOOKUP($A114,'Income Statement'!$F$4:$EY$204,F$6,0)</f>
        <v>8651.14</v>
      </c>
      <c r="G114" s="139" t="n">
        <f aca="false">+F114-H114</f>
        <v>1978.75</v>
      </c>
      <c r="H114" s="139" t="n">
        <f aca="false">+K114+J114+I114</f>
        <v>6672.39</v>
      </c>
      <c r="I114" s="139" t="n">
        <f aca="false">HLOOKUP($A114,'Income Statement'!$F$4:$EY$204,I$6,0)</f>
        <v>0</v>
      </c>
      <c r="J114" s="139" t="n">
        <f aca="false">HLOOKUP($A114,'Income Statement'!$F$4:$EY$204,J$6,0)</f>
        <v>0</v>
      </c>
      <c r="K114" s="139" t="n">
        <f aca="false">HLOOKUP($A114,'Income Statement'!$F$4:$EY$204,K$6,0)</f>
        <v>6672.39</v>
      </c>
      <c r="L114" s="176" t="n">
        <f aca="false">+H114/F114</f>
        <v>0.771272918944787</v>
      </c>
      <c r="M114" s="176" t="n">
        <f aca="false">+K114/F114</f>
        <v>0.771272918944787</v>
      </c>
      <c r="O114" s="221"/>
      <c r="P114" s="139"/>
    </row>
    <row r="115" customFormat="false" ht="14.4" hidden="false" customHeight="false" outlineLevel="0" collapsed="false">
      <c r="A115" s="218" t="s">
        <v>338</v>
      </c>
      <c r="B115" s="112"/>
      <c r="C115" s="112"/>
      <c r="D115" s="219" t="n">
        <v>0</v>
      </c>
      <c r="E115" s="139" t="n">
        <v>1</v>
      </c>
      <c r="F115" s="139" t="n">
        <f aca="false">HLOOKUP($A115,'Income Statement'!$F$4:$EY$204,F$6,0)</f>
        <v>9855.74</v>
      </c>
      <c r="G115" s="139" t="n">
        <f aca="false">+F115-H115</f>
        <v>6874.57</v>
      </c>
      <c r="H115" s="139" t="n">
        <f aca="false">+K115+J115+I115</f>
        <v>2981.17</v>
      </c>
      <c r="I115" s="139" t="n">
        <f aca="false">HLOOKUP($A115,'Income Statement'!$F$4:$EY$204,I$6,0)</f>
        <v>81.43</v>
      </c>
      <c r="J115" s="139" t="n">
        <f aca="false">HLOOKUP($A115,'Income Statement'!$F$4:$EY$204,J$6,0)</f>
        <v>0</v>
      </c>
      <c r="K115" s="139" t="n">
        <f aca="false">HLOOKUP($A115,'Income Statement'!$F$4:$EY$204,K$6,0)</f>
        <v>2899.74</v>
      </c>
      <c r="L115" s="176" t="n">
        <f aca="false">+H115/F115</f>
        <v>0.302480584918027</v>
      </c>
      <c r="M115" s="176" t="n">
        <f aca="false">+K115/F115</f>
        <v>0.294218394559921</v>
      </c>
      <c r="O115" s="221"/>
      <c r="P115" s="139"/>
    </row>
    <row r="116" customFormat="false" ht="14.4" hidden="false" customHeight="false" outlineLevel="0" collapsed="false">
      <c r="A116" s="218" t="s">
        <v>336</v>
      </c>
      <c r="B116" s="112"/>
      <c r="C116" s="112"/>
      <c r="D116" s="219" t="n">
        <v>0</v>
      </c>
      <c r="E116" s="139" t="n">
        <v>1</v>
      </c>
      <c r="F116" s="139" t="n">
        <f aca="false">HLOOKUP($A116,'Income Statement'!$F$4:$EY$204,F$6,0)</f>
        <v>8656.18</v>
      </c>
      <c r="G116" s="139" t="n">
        <f aca="false">+F116-H116</f>
        <v>4768.25</v>
      </c>
      <c r="H116" s="139" t="n">
        <f aca="false">+K116+J116+I116</f>
        <v>3887.93</v>
      </c>
      <c r="I116" s="139" t="n">
        <f aca="false">HLOOKUP($A116,'Income Statement'!$F$4:$EY$204,I$6,0)</f>
        <v>0</v>
      </c>
      <c r="J116" s="139" t="n">
        <f aca="false">HLOOKUP($A116,'Income Statement'!$F$4:$EY$204,J$6,0)</f>
        <v>0</v>
      </c>
      <c r="K116" s="139" t="n">
        <f aca="false">HLOOKUP($A116,'Income Statement'!$F$4:$EY$204,K$6,0)</f>
        <v>3887.93</v>
      </c>
      <c r="L116" s="176" t="n">
        <f aca="false">+H116/F116</f>
        <v>0.449150780136273</v>
      </c>
      <c r="M116" s="176" t="n">
        <f aca="false">+K116/F116</f>
        <v>0.449150780136273</v>
      </c>
      <c r="O116" s="221"/>
      <c r="P116" s="139"/>
    </row>
    <row r="117" customFormat="false" ht="14.4" hidden="false" customHeight="false" outlineLevel="0" collapsed="false">
      <c r="A117" s="218" t="s">
        <v>355</v>
      </c>
      <c r="B117" s="112"/>
      <c r="C117" s="112"/>
      <c r="D117" s="219" t="n">
        <v>0</v>
      </c>
      <c r="E117" s="139" t="n">
        <v>1</v>
      </c>
      <c r="F117" s="139" t="n">
        <f aca="false">HLOOKUP($A117,'Income Statement'!$F$4:$EY$204,F$6,0)</f>
        <v>7260.66</v>
      </c>
      <c r="G117" s="139" t="n">
        <f aca="false">+F117-H117</f>
        <v>4295.93</v>
      </c>
      <c r="H117" s="139" t="n">
        <f aca="false">+K117+J117+I117</f>
        <v>2964.73</v>
      </c>
      <c r="I117" s="139" t="n">
        <f aca="false">HLOOKUP($A117,'Income Statement'!$F$4:$EY$204,I$6,0)</f>
        <v>0</v>
      </c>
      <c r="J117" s="139" t="n">
        <f aca="false">HLOOKUP($A117,'Income Statement'!$F$4:$EY$204,J$6,0)</f>
        <v>0</v>
      </c>
      <c r="K117" s="139" t="n">
        <f aca="false">HLOOKUP($A117,'Income Statement'!$F$4:$EY$204,K$6,0)</f>
        <v>2964.73</v>
      </c>
      <c r="L117" s="176" t="n">
        <f aca="false">+H117/F117</f>
        <v>0.408327893056554</v>
      </c>
      <c r="M117" s="176" t="n">
        <f aca="false">+K117/F117</f>
        <v>0.408327893056554</v>
      </c>
      <c r="O117" s="221"/>
      <c r="P117" s="139"/>
    </row>
    <row r="118" customFormat="false" ht="14.4" hidden="false" customHeight="false" outlineLevel="0" collapsed="false">
      <c r="A118" s="218" t="s">
        <v>287</v>
      </c>
      <c r="B118" s="112"/>
      <c r="C118" s="112"/>
      <c r="D118" s="219" t="n">
        <v>0</v>
      </c>
      <c r="E118" s="139" t="n">
        <v>1</v>
      </c>
      <c r="F118" s="139" t="n">
        <f aca="false">HLOOKUP($A118,'Income Statement'!$F$4:$EY$204,F$6,0)</f>
        <v>9256.4</v>
      </c>
      <c r="G118" s="139" t="n">
        <f aca="false">+F118-H118</f>
        <v>5245.52</v>
      </c>
      <c r="H118" s="139" t="n">
        <f aca="false">+K118+J118+I118</f>
        <v>4010.88</v>
      </c>
      <c r="I118" s="139" t="n">
        <f aca="false">HLOOKUP($A118,'Income Statement'!$F$4:$EY$204,I$6,0)</f>
        <v>0</v>
      </c>
      <c r="J118" s="139" t="n">
        <f aca="false">HLOOKUP($A118,'Income Statement'!$F$4:$EY$204,J$6,0)</f>
        <v>0</v>
      </c>
      <c r="K118" s="139" t="n">
        <f aca="false">HLOOKUP($A118,'Income Statement'!$F$4:$EY$204,K$6,0)</f>
        <v>4010.88</v>
      </c>
      <c r="L118" s="176" t="n">
        <f aca="false">+H118/F118</f>
        <v>0.433308845771574</v>
      </c>
      <c r="M118" s="176" t="n">
        <f aca="false">+K118/F118</f>
        <v>0.433308845771574</v>
      </c>
      <c r="O118" s="221"/>
      <c r="P118" s="139"/>
    </row>
    <row r="119" customFormat="false" ht="14.4" hidden="false" customHeight="false" outlineLevel="0" collapsed="false">
      <c r="A119" s="218" t="s">
        <v>334</v>
      </c>
      <c r="B119" s="112"/>
      <c r="C119" s="112"/>
      <c r="D119" s="219" t="n">
        <v>0</v>
      </c>
      <c r="E119" s="139" t="n">
        <v>1</v>
      </c>
      <c r="F119" s="139" t="n">
        <f aca="false">HLOOKUP($A119,'Income Statement'!$F$4:$EY$204,F$6,0)</f>
        <v>5433.77</v>
      </c>
      <c r="G119" s="139" t="n">
        <f aca="false">+F119-H119</f>
        <v>2004.17</v>
      </c>
      <c r="H119" s="139" t="n">
        <f aca="false">+K119+J119+I119</f>
        <v>3429.6</v>
      </c>
      <c r="I119" s="139" t="n">
        <f aca="false">HLOOKUP($A119,'Income Statement'!$F$4:$EY$204,I$6,0)</f>
        <v>0</v>
      </c>
      <c r="J119" s="139" t="n">
        <f aca="false">HLOOKUP($A119,'Income Statement'!$F$4:$EY$204,J$6,0)</f>
        <v>0</v>
      </c>
      <c r="K119" s="139" t="n">
        <f aca="false">HLOOKUP($A119,'Income Statement'!$F$4:$EY$204,K$6,0)</f>
        <v>3429.6</v>
      </c>
      <c r="L119" s="176" t="n">
        <f aca="false">+H119/F119</f>
        <v>0.631163998476196</v>
      </c>
      <c r="M119" s="176" t="n">
        <f aca="false">+K119/F119</f>
        <v>0.631163998476196</v>
      </c>
      <c r="O119" s="221"/>
      <c r="P119" s="139"/>
    </row>
    <row r="120" customFormat="false" ht="14.4" hidden="false" customHeight="false" outlineLevel="0" collapsed="false">
      <c r="A120" s="218" t="s">
        <v>351</v>
      </c>
      <c r="B120" s="112"/>
      <c r="C120" s="112"/>
      <c r="D120" s="219" t="n">
        <v>0</v>
      </c>
      <c r="E120" s="139" t="n">
        <v>1</v>
      </c>
      <c r="F120" s="139" t="n">
        <f aca="false">HLOOKUP($A120,'Income Statement'!$F$4:$EY$204,F$6,0)</f>
        <v>6280.41</v>
      </c>
      <c r="G120" s="139" t="n">
        <f aca="false">+F120-H120</f>
        <v>3479.33</v>
      </c>
      <c r="H120" s="139" t="n">
        <f aca="false">+K120+J120+I120</f>
        <v>2801.08</v>
      </c>
      <c r="I120" s="139" t="n">
        <f aca="false">HLOOKUP($A120,'Income Statement'!$F$4:$EY$204,I$6,0)</f>
        <v>0</v>
      </c>
      <c r="J120" s="139" t="n">
        <f aca="false">HLOOKUP($A120,'Income Statement'!$F$4:$EY$204,J$6,0)</f>
        <v>0</v>
      </c>
      <c r="K120" s="139" t="n">
        <f aca="false">HLOOKUP($A120,'Income Statement'!$F$4:$EY$204,K$6,0)</f>
        <v>2801.08</v>
      </c>
      <c r="L120" s="176" t="n">
        <f aca="false">+H120/F120</f>
        <v>0.446002729121188</v>
      </c>
      <c r="M120" s="176" t="n">
        <f aca="false">+K120/F120</f>
        <v>0.446002729121188</v>
      </c>
      <c r="O120" s="221"/>
      <c r="P120" s="139"/>
    </row>
    <row r="121" customFormat="false" ht="14.4" hidden="false" customHeight="false" outlineLevel="0" collapsed="false">
      <c r="A121" s="218" t="s">
        <v>302</v>
      </c>
      <c r="B121" s="112"/>
      <c r="C121" s="112"/>
      <c r="D121" s="219" t="n">
        <v>0</v>
      </c>
      <c r="E121" s="139" t="n">
        <v>1</v>
      </c>
      <c r="F121" s="139" t="n">
        <f aca="false">HLOOKUP($A121,'Income Statement'!$F$4:$EY$204,F$6,0)</f>
        <v>6656.68</v>
      </c>
      <c r="G121" s="139" t="n">
        <f aca="false">+F121-H121</f>
        <v>1220.36</v>
      </c>
      <c r="H121" s="139" t="n">
        <f aca="false">+K121+J121+I121</f>
        <v>5436.32</v>
      </c>
      <c r="I121" s="139" t="n">
        <f aca="false">HLOOKUP($A121,'Income Statement'!$F$4:$EY$204,I$6,0)</f>
        <v>571.43</v>
      </c>
      <c r="J121" s="139" t="n">
        <f aca="false">HLOOKUP($A121,'Income Statement'!$F$4:$EY$204,J$6,0)</f>
        <v>0</v>
      </c>
      <c r="K121" s="139" t="n">
        <f aca="false">HLOOKUP($A121,'Income Statement'!$F$4:$EY$204,K$6,0)</f>
        <v>4864.89</v>
      </c>
      <c r="L121" s="176" t="n">
        <f aca="false">+H121/F121</f>
        <v>0.816671373717829</v>
      </c>
      <c r="M121" s="176" t="n">
        <f aca="false">+K121/F121</f>
        <v>0.730828280764585</v>
      </c>
      <c r="O121" s="221"/>
      <c r="P121" s="139"/>
    </row>
    <row r="122" customFormat="false" ht="14.4" hidden="false" customHeight="false" outlineLevel="0" collapsed="false">
      <c r="A122" s="218" t="s">
        <v>281</v>
      </c>
      <c r="B122" s="112"/>
      <c r="C122" s="112"/>
      <c r="D122" s="219" t="n">
        <v>0</v>
      </c>
      <c r="E122" s="139" t="n">
        <v>1</v>
      </c>
      <c r="F122" s="139" t="n">
        <f aca="false">HLOOKUP($A122,'Income Statement'!$F$4:$EY$204,F$6,0)</f>
        <v>6037.97</v>
      </c>
      <c r="G122" s="139" t="n">
        <f aca="false">+F122-H122</f>
        <v>2794.97</v>
      </c>
      <c r="H122" s="139" t="n">
        <f aca="false">+K122+J122+I122</f>
        <v>3243</v>
      </c>
      <c r="I122" s="139" t="n">
        <f aca="false">HLOOKUP($A122,'Income Statement'!$F$4:$EY$204,I$6,0)</f>
        <v>0</v>
      </c>
      <c r="J122" s="139" t="n">
        <f aca="false">HLOOKUP($A122,'Income Statement'!$F$4:$EY$204,J$6,0)</f>
        <v>0</v>
      </c>
      <c r="K122" s="139" t="n">
        <f aca="false">HLOOKUP($A122,'Income Statement'!$F$4:$EY$204,K$6,0)</f>
        <v>3243</v>
      </c>
      <c r="L122" s="176" t="n">
        <f aca="false">+H122/F122</f>
        <v>0.537101045550077</v>
      </c>
      <c r="M122" s="176" t="n">
        <f aca="false">+K122/F122</f>
        <v>0.537101045550077</v>
      </c>
      <c r="O122" s="221"/>
      <c r="P122" s="139"/>
    </row>
    <row r="123" customFormat="false" ht="14.4" hidden="false" customHeight="false" outlineLevel="0" collapsed="false">
      <c r="A123" s="218" t="s">
        <v>301</v>
      </c>
      <c r="B123" s="112"/>
      <c r="C123" s="112"/>
      <c r="D123" s="219" t="n">
        <v>0</v>
      </c>
      <c r="E123" s="139" t="n">
        <v>1</v>
      </c>
      <c r="F123" s="139" t="n">
        <f aca="false">HLOOKUP($A123,'Income Statement'!$F$4:$EY$204,F$6,0)</f>
        <v>5815.32</v>
      </c>
      <c r="G123" s="139" t="n">
        <f aca="false">+F123-H123</f>
        <v>2251.94</v>
      </c>
      <c r="H123" s="139" t="n">
        <f aca="false">+K123+J123+I123</f>
        <v>3563.38</v>
      </c>
      <c r="I123" s="139" t="n">
        <f aca="false">HLOOKUP($A123,'Income Statement'!$F$4:$EY$204,I$6,0)</f>
        <v>0</v>
      </c>
      <c r="J123" s="139" t="n">
        <f aca="false">HLOOKUP($A123,'Income Statement'!$F$4:$EY$204,J$6,0)</f>
        <v>0</v>
      </c>
      <c r="K123" s="139" t="n">
        <f aca="false">HLOOKUP($A123,'Income Statement'!$F$4:$EY$204,K$6,0)</f>
        <v>3563.38</v>
      </c>
      <c r="L123" s="176" t="n">
        <f aca="false">+H123/F123</f>
        <v>0.61275733751539</v>
      </c>
      <c r="M123" s="176" t="n">
        <f aca="false">+K123/F123</f>
        <v>0.61275733751539</v>
      </c>
      <c r="O123" s="221"/>
      <c r="P123" s="139"/>
    </row>
    <row r="124" customFormat="false" ht="14.4" hidden="false" customHeight="false" outlineLevel="0" collapsed="false">
      <c r="A124" s="218" t="s">
        <v>264</v>
      </c>
      <c r="B124" s="112"/>
      <c r="C124" s="112"/>
      <c r="D124" s="219" t="n">
        <v>0</v>
      </c>
      <c r="E124" s="139" t="n">
        <v>1</v>
      </c>
      <c r="F124" s="139" t="n">
        <f aca="false">HLOOKUP($A124,'Income Statement'!$F$4:$EY$204,F$6,0)</f>
        <v>6557.04</v>
      </c>
      <c r="G124" s="139" t="n">
        <f aca="false">+F124-H124</f>
        <v>2768.98</v>
      </c>
      <c r="H124" s="139" t="n">
        <f aca="false">+K124+J124+I124</f>
        <v>3788.06</v>
      </c>
      <c r="I124" s="139" t="n">
        <f aca="false">HLOOKUP($A124,'Income Statement'!$F$4:$EY$204,I$6,0)</f>
        <v>0</v>
      </c>
      <c r="J124" s="139" t="n">
        <f aca="false">HLOOKUP($A124,'Income Statement'!$F$4:$EY$204,J$6,0)</f>
        <v>0</v>
      </c>
      <c r="K124" s="139" t="n">
        <f aca="false">HLOOKUP($A124,'Income Statement'!$F$4:$EY$204,K$6,0)</f>
        <v>3788.06</v>
      </c>
      <c r="L124" s="176" t="n">
        <f aca="false">+H124/F124</f>
        <v>0.577708844234594</v>
      </c>
      <c r="M124" s="176" t="n">
        <f aca="false">+K124/F124</f>
        <v>0.577708844234594</v>
      </c>
      <c r="O124" s="221"/>
      <c r="P124" s="139"/>
    </row>
    <row r="125" customFormat="false" ht="14.4" hidden="false" customHeight="false" outlineLevel="0" collapsed="false">
      <c r="A125" s="218" t="s">
        <v>311</v>
      </c>
      <c r="B125" s="112"/>
      <c r="C125" s="112"/>
      <c r="D125" s="219" t="n">
        <v>0</v>
      </c>
      <c r="E125" s="139" t="n">
        <v>1</v>
      </c>
      <c r="F125" s="139" t="n">
        <f aca="false">HLOOKUP($A125,'Income Statement'!$F$4:$EY$204,F$6,0)</f>
        <v>5504.42</v>
      </c>
      <c r="G125" s="139" t="n">
        <f aca="false">+F125-H125</f>
        <v>1620.92</v>
      </c>
      <c r="H125" s="139" t="n">
        <f aca="false">+K125+J125+I125</f>
        <v>3883.5</v>
      </c>
      <c r="I125" s="139" t="n">
        <f aca="false">HLOOKUP($A125,'Income Statement'!$F$4:$EY$204,I$6,0)</f>
        <v>0</v>
      </c>
      <c r="J125" s="139" t="n">
        <f aca="false">HLOOKUP($A125,'Income Statement'!$F$4:$EY$204,J$6,0)</f>
        <v>0</v>
      </c>
      <c r="K125" s="139" t="n">
        <f aca="false">HLOOKUP($A125,'Income Statement'!$F$4:$EY$204,K$6,0)</f>
        <v>3883.5</v>
      </c>
      <c r="L125" s="176" t="n">
        <f aca="false">+H125/F125</f>
        <v>0.705523924409838</v>
      </c>
      <c r="M125" s="176" t="n">
        <f aca="false">+K125/F125</f>
        <v>0.705523924409838</v>
      </c>
      <c r="O125" s="221"/>
      <c r="P125" s="139"/>
    </row>
    <row r="126" customFormat="false" ht="14.4" hidden="false" customHeight="false" outlineLevel="0" collapsed="false">
      <c r="A126" s="218" t="s">
        <v>368</v>
      </c>
      <c r="B126" s="112"/>
      <c r="C126" s="112"/>
      <c r="D126" s="219" t="n">
        <v>0</v>
      </c>
      <c r="E126" s="139" t="n">
        <v>1</v>
      </c>
      <c r="F126" s="139" t="n">
        <f aca="false">HLOOKUP($A126,'Income Statement'!$F$4:$EY$204,F$6,0)</f>
        <v>7233.96</v>
      </c>
      <c r="G126" s="139" t="n">
        <f aca="false">+F126-H126</f>
        <v>4758.4</v>
      </c>
      <c r="H126" s="139" t="n">
        <f aca="false">+K126+J126+I126</f>
        <v>2475.56</v>
      </c>
      <c r="I126" s="139" t="n">
        <f aca="false">HLOOKUP($A126,'Income Statement'!$F$4:$EY$204,I$6,0)</f>
        <v>0</v>
      </c>
      <c r="J126" s="139" t="n">
        <f aca="false">HLOOKUP($A126,'Income Statement'!$F$4:$EY$204,J$6,0)</f>
        <v>0</v>
      </c>
      <c r="K126" s="139" t="n">
        <f aca="false">HLOOKUP($A126,'Income Statement'!$F$4:$EY$204,K$6,0)</f>
        <v>2475.56</v>
      </c>
      <c r="L126" s="176" t="n">
        <f aca="false">+H126/F126</f>
        <v>0.342213669967763</v>
      </c>
      <c r="M126" s="176" t="n">
        <f aca="false">+K126/F126</f>
        <v>0.342213669967763</v>
      </c>
      <c r="O126" s="221"/>
      <c r="P126" s="139"/>
    </row>
    <row r="127" customFormat="false" ht="14.4" hidden="false" customHeight="false" outlineLevel="0" collapsed="false">
      <c r="A127" s="218" t="s">
        <v>250</v>
      </c>
      <c r="B127" s="112"/>
      <c r="C127" s="112"/>
      <c r="D127" s="219" t="n">
        <v>0</v>
      </c>
      <c r="E127" s="139" t="n">
        <v>1</v>
      </c>
      <c r="F127" s="139" t="n">
        <f aca="false">HLOOKUP($A127,'Income Statement'!$F$4:$EY$204,F$6,0)</f>
        <v>4168.13</v>
      </c>
      <c r="G127" s="139" t="n">
        <f aca="false">+F127-H127</f>
        <v>-2041.34</v>
      </c>
      <c r="H127" s="139" t="n">
        <f aca="false">+K127+J127+I127</f>
        <v>6209.47</v>
      </c>
      <c r="I127" s="139" t="n">
        <f aca="false">HLOOKUP($A127,'Income Statement'!$F$4:$EY$204,I$6,0)</f>
        <v>1484.69</v>
      </c>
      <c r="J127" s="139" t="n">
        <f aca="false">HLOOKUP($A127,'Income Statement'!$F$4:$EY$204,J$6,0)</f>
        <v>0</v>
      </c>
      <c r="K127" s="139" t="n">
        <f aca="false">HLOOKUP($A127,'Income Statement'!$F$4:$EY$204,K$6,0)</f>
        <v>4724.78</v>
      </c>
      <c r="L127" s="176" t="n">
        <f aca="false">+H127/F127</f>
        <v>1.4897495999405</v>
      </c>
      <c r="M127" s="176" t="n">
        <f aca="false">+K127/F127</f>
        <v>1.13354909755694</v>
      </c>
      <c r="O127" s="221"/>
      <c r="P127" s="139"/>
    </row>
    <row r="128" customFormat="false" ht="14.4" hidden="false" customHeight="false" outlineLevel="0" collapsed="false">
      <c r="A128" s="218" t="s">
        <v>252</v>
      </c>
      <c r="B128" s="112"/>
      <c r="C128" s="112"/>
      <c r="D128" s="219" t="n">
        <v>0</v>
      </c>
      <c r="E128" s="139" t="n">
        <v>1</v>
      </c>
      <c r="F128" s="139" t="n">
        <f aca="false">HLOOKUP($A128,'Income Statement'!$F$4:$EY$204,F$6,0)</f>
        <v>4586.65</v>
      </c>
      <c r="G128" s="139" t="n">
        <f aca="false">+F128-H128</f>
        <v>3128.19</v>
      </c>
      <c r="H128" s="139" t="n">
        <f aca="false">+K128+J128+I128</f>
        <v>1458.46</v>
      </c>
      <c r="I128" s="139" t="n">
        <f aca="false">HLOOKUP($A128,'Income Statement'!$F$4:$EY$204,I$6,0)</f>
        <v>0</v>
      </c>
      <c r="J128" s="139" t="n">
        <f aca="false">HLOOKUP($A128,'Income Statement'!$F$4:$EY$204,J$6,0)</f>
        <v>0</v>
      </c>
      <c r="K128" s="139" t="n">
        <f aca="false">HLOOKUP($A128,'Income Statement'!$F$4:$EY$204,K$6,0)</f>
        <v>1458.46</v>
      </c>
      <c r="L128" s="176" t="n">
        <f aca="false">+H128/F128</f>
        <v>0.317979353122649</v>
      </c>
      <c r="M128" s="176" t="n">
        <f aca="false">+K128/F128</f>
        <v>0.317979353122649</v>
      </c>
      <c r="O128" s="221"/>
      <c r="P128" s="139"/>
    </row>
    <row r="129" customFormat="false" ht="14.4" hidden="false" customHeight="false" outlineLevel="0" collapsed="false">
      <c r="A129" s="218" t="s">
        <v>273</v>
      </c>
      <c r="B129" s="112"/>
      <c r="C129" s="112"/>
      <c r="D129" s="219" t="n">
        <v>0</v>
      </c>
      <c r="E129" s="139" t="n">
        <v>1</v>
      </c>
      <c r="F129" s="139" t="n">
        <f aca="false">HLOOKUP($A129,'Income Statement'!$F$4:$EY$204,F$6,0)</f>
        <v>6103.91</v>
      </c>
      <c r="G129" s="139" t="n">
        <f aca="false">+F129-H129</f>
        <v>2527.25</v>
      </c>
      <c r="H129" s="139" t="n">
        <f aca="false">+K129+J129+I129</f>
        <v>3576.66</v>
      </c>
      <c r="I129" s="139" t="n">
        <f aca="false">HLOOKUP($A129,'Income Statement'!$F$4:$EY$204,I$6,0)</f>
        <v>0</v>
      </c>
      <c r="J129" s="139" t="n">
        <f aca="false">HLOOKUP($A129,'Income Statement'!$F$4:$EY$204,J$6,0)</f>
        <v>0</v>
      </c>
      <c r="K129" s="139" t="n">
        <f aca="false">HLOOKUP($A129,'Income Statement'!$F$4:$EY$204,K$6,0)</f>
        <v>3576.66</v>
      </c>
      <c r="L129" s="176" t="n">
        <f aca="false">+H129/F129</f>
        <v>0.585962112809658</v>
      </c>
      <c r="M129" s="176" t="n">
        <f aca="false">+K129/F129</f>
        <v>0.585962112809658</v>
      </c>
      <c r="O129" s="221"/>
      <c r="P129" s="139"/>
    </row>
    <row r="130" customFormat="false" ht="14.4" hidden="false" customHeight="false" outlineLevel="0" collapsed="false">
      <c r="A130" s="218" t="s">
        <v>364</v>
      </c>
      <c r="B130" s="112"/>
      <c r="C130" s="112"/>
      <c r="D130" s="219" t="n">
        <v>0</v>
      </c>
      <c r="E130" s="139" t="n">
        <v>1</v>
      </c>
      <c r="F130" s="139" t="n">
        <f aca="false">HLOOKUP($A130,'Income Statement'!$F$4:$EY$204,F$6,0)</f>
        <v>7399.64</v>
      </c>
      <c r="G130" s="139" t="n">
        <f aca="false">+F130-H130</f>
        <v>-435.770000000001</v>
      </c>
      <c r="H130" s="139" t="n">
        <f aca="false">+K130+J130+I130</f>
        <v>7835.41</v>
      </c>
      <c r="I130" s="139" t="n">
        <f aca="false">HLOOKUP($A130,'Income Statement'!$F$4:$EY$204,I$6,0)</f>
        <v>412.14</v>
      </c>
      <c r="J130" s="139" t="n">
        <f aca="false">HLOOKUP($A130,'Income Statement'!$F$4:$EY$204,J$6,0)</f>
        <v>0</v>
      </c>
      <c r="K130" s="139" t="n">
        <f aca="false">HLOOKUP($A130,'Income Statement'!$F$4:$EY$204,K$6,0)</f>
        <v>7423.27</v>
      </c>
      <c r="L130" s="176" t="n">
        <f aca="false">+H130/F130</f>
        <v>1.05889070279095</v>
      </c>
      <c r="M130" s="176" t="n">
        <f aca="false">+K130/F130</f>
        <v>1.00319339859777</v>
      </c>
      <c r="O130" s="221"/>
      <c r="P130" s="139"/>
    </row>
    <row r="131" customFormat="false" ht="14.4" hidden="false" customHeight="false" outlineLevel="0" collapsed="false">
      <c r="A131" s="218" t="s">
        <v>360</v>
      </c>
      <c r="B131" s="112"/>
      <c r="C131" s="112"/>
      <c r="D131" s="219" t="n">
        <v>0</v>
      </c>
      <c r="E131" s="139" t="n">
        <v>1</v>
      </c>
      <c r="F131" s="139" t="n">
        <f aca="false">HLOOKUP($A131,'Income Statement'!$F$4:$EY$204,F$6,0)</f>
        <v>7030.13</v>
      </c>
      <c r="G131" s="139" t="n">
        <f aca="false">+F131-H131</f>
        <v>4607.34</v>
      </c>
      <c r="H131" s="139" t="n">
        <f aca="false">+K131+J131+I131</f>
        <v>2422.79</v>
      </c>
      <c r="I131" s="139" t="n">
        <f aca="false">HLOOKUP($A131,'Income Statement'!$F$4:$EY$204,I$6,0)</f>
        <v>0</v>
      </c>
      <c r="J131" s="139" t="n">
        <f aca="false">HLOOKUP($A131,'Income Statement'!$F$4:$EY$204,J$6,0)</f>
        <v>0</v>
      </c>
      <c r="K131" s="139" t="n">
        <f aca="false">HLOOKUP($A131,'Income Statement'!$F$4:$EY$204,K$6,0)</f>
        <v>2422.79</v>
      </c>
      <c r="L131" s="176" t="n">
        <f aca="false">+H131/F131</f>
        <v>0.344629473423678</v>
      </c>
      <c r="M131" s="176" t="n">
        <f aca="false">+K131/F131</f>
        <v>0.344629473423678</v>
      </c>
      <c r="O131" s="221"/>
      <c r="P131" s="139"/>
    </row>
    <row r="132" customFormat="false" ht="14.4" hidden="false" customHeight="false" outlineLevel="0" collapsed="false">
      <c r="A132" s="218" t="s">
        <v>241</v>
      </c>
      <c r="B132" s="112"/>
      <c r="C132" s="112"/>
      <c r="D132" s="219" t="n">
        <v>0</v>
      </c>
      <c r="E132" s="139" t="n">
        <v>1</v>
      </c>
      <c r="F132" s="139" t="n">
        <f aca="false">HLOOKUP($A132,'Income Statement'!$F$4:$EY$204,F$6,0)</f>
        <v>6254.3</v>
      </c>
      <c r="G132" s="139" t="n">
        <f aca="false">+F132-H132</f>
        <v>2490.99</v>
      </c>
      <c r="H132" s="139" t="n">
        <f aca="false">+K132+J132+I132</f>
        <v>3763.31</v>
      </c>
      <c r="I132" s="139" t="n">
        <f aca="false">HLOOKUP($A132,'Income Statement'!$F$4:$EY$204,I$6,0)</f>
        <v>0</v>
      </c>
      <c r="J132" s="139" t="n">
        <f aca="false">HLOOKUP($A132,'Income Statement'!$F$4:$EY$204,J$6,0)</f>
        <v>0</v>
      </c>
      <c r="K132" s="139" t="n">
        <f aca="false">HLOOKUP($A132,'Income Statement'!$F$4:$EY$204,K$6,0)</f>
        <v>3763.31</v>
      </c>
      <c r="L132" s="176" t="n">
        <f aca="false">+H132/F132</f>
        <v>0.601715619653678</v>
      </c>
      <c r="M132" s="176" t="n">
        <f aca="false">+K132/F132</f>
        <v>0.601715619653678</v>
      </c>
      <c r="O132" s="221"/>
      <c r="P132" s="139"/>
    </row>
    <row r="133" customFormat="false" ht="14.4" hidden="false" customHeight="false" outlineLevel="0" collapsed="false">
      <c r="A133" s="218" t="s">
        <v>319</v>
      </c>
      <c r="B133" s="112"/>
      <c r="C133" s="112"/>
      <c r="D133" s="219" t="n">
        <v>0</v>
      </c>
      <c r="E133" s="139" t="n">
        <v>1</v>
      </c>
      <c r="F133" s="139" t="n">
        <f aca="false">HLOOKUP($A133,'Income Statement'!$F$4:$EY$204,F$6,0)</f>
        <v>4653.41</v>
      </c>
      <c r="G133" s="139" t="n">
        <f aca="false">+F133-H133</f>
        <v>-1900.29</v>
      </c>
      <c r="H133" s="139" t="n">
        <f aca="false">+K133+J133+I133</f>
        <v>6553.7</v>
      </c>
      <c r="I133" s="139" t="n">
        <f aca="false">HLOOKUP($A133,'Income Statement'!$F$4:$EY$204,I$6,0)</f>
        <v>161.43</v>
      </c>
      <c r="J133" s="139" t="n">
        <f aca="false">HLOOKUP($A133,'Income Statement'!$F$4:$EY$204,J$6,0)</f>
        <v>0</v>
      </c>
      <c r="K133" s="139" t="n">
        <f aca="false">HLOOKUP($A133,'Income Statement'!$F$4:$EY$204,K$6,0)</f>
        <v>6392.27</v>
      </c>
      <c r="L133" s="176" t="n">
        <f aca="false">+H133/F133</f>
        <v>1.40836504842685</v>
      </c>
      <c r="M133" s="176" t="n">
        <f aca="false">+K133/F133</f>
        <v>1.37367435923334</v>
      </c>
      <c r="O133" s="221"/>
      <c r="P133" s="139"/>
    </row>
    <row r="134" customFormat="false" ht="14.4" hidden="false" customHeight="false" outlineLevel="0" collapsed="false">
      <c r="A134" s="218" t="s">
        <v>309</v>
      </c>
      <c r="B134" s="112"/>
      <c r="C134" s="112"/>
      <c r="D134" s="219" t="n">
        <v>0</v>
      </c>
      <c r="E134" s="139" t="n">
        <v>1</v>
      </c>
      <c r="F134" s="139" t="n">
        <f aca="false">HLOOKUP($A134,'Income Statement'!$F$4:$EY$204,F$6,0)</f>
        <v>2466.87</v>
      </c>
      <c r="G134" s="139" t="n">
        <f aca="false">+F134-H134</f>
        <v>207.95</v>
      </c>
      <c r="H134" s="139" t="n">
        <f aca="false">+K134+J134+I134</f>
        <v>2258.92</v>
      </c>
      <c r="I134" s="139" t="n">
        <f aca="false">HLOOKUP($A134,'Income Statement'!$F$4:$EY$204,I$6,0)</f>
        <v>0</v>
      </c>
      <c r="J134" s="139" t="n">
        <f aca="false">HLOOKUP($A134,'Income Statement'!$F$4:$EY$204,J$6,0)</f>
        <v>0</v>
      </c>
      <c r="K134" s="139" t="n">
        <f aca="false">HLOOKUP($A134,'Income Statement'!$F$4:$EY$204,K$6,0)</f>
        <v>2258.92</v>
      </c>
      <c r="L134" s="176" t="n">
        <f aca="false">+H134/F134</f>
        <v>0.915702894761378</v>
      </c>
      <c r="M134" s="176" t="n">
        <f aca="false">+K134/F134</f>
        <v>0.915702894761378</v>
      </c>
      <c r="O134" s="221"/>
      <c r="P134" s="139"/>
    </row>
    <row r="135" customFormat="false" ht="14.4" hidden="false" customHeight="false" outlineLevel="0" collapsed="false">
      <c r="A135" s="218" t="s">
        <v>286</v>
      </c>
      <c r="B135" s="112"/>
      <c r="C135" s="112"/>
      <c r="D135" s="219" t="n">
        <v>0</v>
      </c>
      <c r="E135" s="139" t="n">
        <v>1</v>
      </c>
      <c r="F135" s="139" t="n">
        <f aca="false">HLOOKUP($A135,'Income Statement'!$F$4:$EY$204,F$6,0)</f>
        <v>3489.49</v>
      </c>
      <c r="G135" s="139" t="n">
        <f aca="false">+F135-H135</f>
        <v>-396.08</v>
      </c>
      <c r="H135" s="139" t="n">
        <f aca="false">+K135+J135+I135</f>
        <v>3885.57</v>
      </c>
      <c r="I135" s="139" t="n">
        <f aca="false">HLOOKUP($A135,'Income Statement'!$F$4:$EY$204,I$6,0)</f>
        <v>0</v>
      </c>
      <c r="J135" s="139" t="n">
        <f aca="false">HLOOKUP($A135,'Income Statement'!$F$4:$EY$204,J$6,0)</f>
        <v>0</v>
      </c>
      <c r="K135" s="139" t="n">
        <f aca="false">HLOOKUP($A135,'Income Statement'!$F$4:$EY$204,K$6,0)</f>
        <v>3885.57</v>
      </c>
      <c r="L135" s="176" t="n">
        <f aca="false">+H135/F135</f>
        <v>1.11350655826496</v>
      </c>
      <c r="M135" s="176" t="n">
        <f aca="false">+K135/F135</f>
        <v>1.11350655826496</v>
      </c>
      <c r="O135" s="221"/>
      <c r="P135" s="139"/>
    </row>
    <row r="136" customFormat="false" ht="14.4" hidden="false" customHeight="false" outlineLevel="0" collapsed="false">
      <c r="A136" s="218" t="s">
        <v>356</v>
      </c>
      <c r="B136" s="112"/>
      <c r="C136" s="112"/>
      <c r="D136" s="219" t="n">
        <v>0</v>
      </c>
      <c r="E136" s="139" t="n">
        <v>1</v>
      </c>
      <c r="F136" s="139" t="n">
        <f aca="false">HLOOKUP($A136,'Income Statement'!$F$4:$EY$204,F$6,0)</f>
        <v>7756.09</v>
      </c>
      <c r="G136" s="139" t="n">
        <f aca="false">+F136-H136</f>
        <v>3838.8</v>
      </c>
      <c r="H136" s="139" t="n">
        <f aca="false">+K136+J136+I136</f>
        <v>3917.29</v>
      </c>
      <c r="I136" s="139" t="n">
        <f aca="false">HLOOKUP($A136,'Income Statement'!$F$4:$EY$204,I$6,0)</f>
        <v>412.65</v>
      </c>
      <c r="J136" s="139" t="n">
        <f aca="false">HLOOKUP($A136,'Income Statement'!$F$4:$EY$204,J$6,0)</f>
        <v>0</v>
      </c>
      <c r="K136" s="139" t="n">
        <f aca="false">HLOOKUP($A136,'Income Statement'!$F$4:$EY$204,K$6,0)</f>
        <v>3504.64</v>
      </c>
      <c r="L136" s="176" t="n">
        <f aca="false">+H136/F136</f>
        <v>0.505059894869709</v>
      </c>
      <c r="M136" s="176" t="n">
        <f aca="false">+K136/F136</f>
        <v>0.451856541118012</v>
      </c>
      <c r="O136" s="221"/>
      <c r="P136" s="139"/>
    </row>
    <row r="137" customFormat="false" ht="14.4" hidden="false" customHeight="false" outlineLevel="0" collapsed="false">
      <c r="A137" s="218" t="s">
        <v>365</v>
      </c>
      <c r="B137" s="112"/>
      <c r="C137" s="112"/>
      <c r="D137" s="219" t="n">
        <v>0</v>
      </c>
      <c r="E137" s="139" t="n">
        <v>1</v>
      </c>
      <c r="F137" s="139" t="n">
        <f aca="false">HLOOKUP($A137,'Income Statement'!$F$4:$EY$204,F$6,0)</f>
        <v>1201.49</v>
      </c>
      <c r="G137" s="139" t="n">
        <f aca="false">+F137-H137</f>
        <v>-612.74</v>
      </c>
      <c r="H137" s="139" t="n">
        <f aca="false">+K137+J137+I137</f>
        <v>1814.23</v>
      </c>
      <c r="I137" s="139" t="n">
        <f aca="false">HLOOKUP($A137,'Income Statement'!$F$4:$EY$204,I$6,0)</f>
        <v>56</v>
      </c>
      <c r="J137" s="139" t="n">
        <f aca="false">HLOOKUP($A137,'Income Statement'!$F$4:$EY$204,J$6,0)</f>
        <v>0</v>
      </c>
      <c r="K137" s="139" t="n">
        <f aca="false">HLOOKUP($A137,'Income Statement'!$F$4:$EY$204,K$6,0)</f>
        <v>1758.23</v>
      </c>
      <c r="L137" s="176" t="n">
        <f aca="false">+H137/F137</f>
        <v>1.5099834372321</v>
      </c>
      <c r="M137" s="176" t="n">
        <f aca="false">+K137/F137</f>
        <v>1.46337464315142</v>
      </c>
      <c r="O137" s="221"/>
      <c r="P137" s="139"/>
    </row>
    <row r="138" customFormat="false" ht="14.4" hidden="false" customHeight="false" outlineLevel="0" collapsed="false">
      <c r="A138" s="222" t="s">
        <v>731</v>
      </c>
      <c r="B138" s="216"/>
      <c r="C138" s="216"/>
      <c r="D138" s="235"/>
      <c r="E138" s="233" t="n">
        <f aca="false">SUM(E51:E137)</f>
        <v>87</v>
      </c>
      <c r="F138" s="223" t="n">
        <f aca="false">SUM(F51:F137)</f>
        <v>3607069.91</v>
      </c>
      <c r="G138" s="223" t="n">
        <f aca="false">SUM(G51:G137)</f>
        <v>739593.17</v>
      </c>
      <c r="H138" s="223" t="n">
        <f aca="false">SUM(H51:H137)</f>
        <v>2867476.74</v>
      </c>
      <c r="I138" s="223" t="n">
        <f aca="false">SUM(I51:I137)</f>
        <v>225792.17</v>
      </c>
      <c r="J138" s="223" t="n">
        <f aca="false">SUM(J51:J137)</f>
        <v>10491.3</v>
      </c>
      <c r="K138" s="223" t="n">
        <f aca="false">SUM(K51:K137)</f>
        <v>2631193.27</v>
      </c>
      <c r="L138" s="224" t="n">
        <f aca="false">+H138/F138</f>
        <v>0.794960123187631</v>
      </c>
      <c r="M138" s="224" t="n">
        <f aca="false">+K138/F138</f>
        <v>0.729454470151924</v>
      </c>
      <c r="O138" s="221"/>
      <c r="P138" s="139"/>
    </row>
    <row r="139" customFormat="false" ht="14.4" hidden="false" customHeight="false" outlineLevel="0" collapsed="false">
      <c r="A139" s="218"/>
      <c r="B139" s="112"/>
      <c r="C139" s="112"/>
      <c r="D139" s="219"/>
      <c r="E139" s="139"/>
      <c r="F139" s="139"/>
      <c r="G139" s="139"/>
      <c r="H139" s="139"/>
      <c r="I139" s="139"/>
      <c r="J139" s="139"/>
      <c r="K139" s="139"/>
      <c r="L139" s="176"/>
      <c r="M139" s="176"/>
      <c r="O139" s="221"/>
      <c r="P139" s="139"/>
    </row>
    <row r="140" customFormat="false" ht="14.4" hidden="false" customHeight="false" outlineLevel="0" collapsed="false">
      <c r="A140" s="230" t="s">
        <v>698</v>
      </c>
      <c r="B140" s="126"/>
      <c r="C140" s="126"/>
      <c r="D140" s="200"/>
      <c r="E140" s="236" t="n">
        <f aca="false">+E48+E138</f>
        <v>126</v>
      </c>
      <c r="F140" s="223" t="n">
        <f aca="false">+F48+F138</f>
        <v>24797344.18</v>
      </c>
      <c r="G140" s="223" t="n">
        <f aca="false">+G48+G138</f>
        <v>880637.74</v>
      </c>
      <c r="H140" s="223" t="n">
        <f aca="false">+H48+H138</f>
        <v>23916706.44</v>
      </c>
      <c r="I140" s="223" t="n">
        <f aca="false">+I48+I138</f>
        <v>1352505.11</v>
      </c>
      <c r="J140" s="223" t="n">
        <f aca="false">+J48+J138</f>
        <v>248836.35</v>
      </c>
      <c r="K140" s="223" t="n">
        <f aca="false">+K48+K138</f>
        <v>22315364.98</v>
      </c>
      <c r="L140" s="224" t="n">
        <f aca="false">+H140/F140</f>
        <v>0.96448661059799</v>
      </c>
      <c r="M140" s="224" t="n">
        <f aca="false">+K140/F140</f>
        <v>0.899909474902485</v>
      </c>
      <c r="O140" s="221"/>
      <c r="P140" s="221"/>
    </row>
    <row r="141" customFormat="false" ht="14.4" hidden="false" customHeight="false" outlineLevel="0" collapsed="false">
      <c r="A141" s="237"/>
      <c r="B141" s="126"/>
      <c r="C141" s="126"/>
      <c r="D141" s="126"/>
      <c r="E141" s="126"/>
      <c r="F141" s="137"/>
      <c r="G141" s="137"/>
      <c r="H141" s="137"/>
      <c r="I141" s="137"/>
      <c r="J141" s="137"/>
      <c r="K141" s="137"/>
      <c r="L141" s="126"/>
      <c r="M141" s="126"/>
    </row>
    <row r="142" customFormat="false" ht="14.4" hidden="false" customHeight="false" outlineLevel="0" collapsed="false">
      <c r="A142" s="237"/>
      <c r="B142" s="126"/>
      <c r="C142" s="126"/>
      <c r="D142" s="126"/>
      <c r="E142" s="126"/>
      <c r="F142" s="126"/>
      <c r="G142" s="126"/>
      <c r="H142" s="126"/>
      <c r="I142" s="126"/>
      <c r="J142" s="126"/>
      <c r="K142" s="126"/>
      <c r="L142" s="126"/>
      <c r="M142" s="126"/>
    </row>
    <row r="143" customFormat="false" ht="14.4" hidden="false" customHeight="false" outlineLevel="0" collapsed="false">
      <c r="A143" s="238"/>
      <c r="B143" s="187"/>
      <c r="C143" s="187"/>
      <c r="D143" s="187"/>
      <c r="E143" s="187"/>
      <c r="F143" s="187"/>
      <c r="G143" s="187"/>
      <c r="H143" s="187"/>
      <c r="I143" s="188"/>
      <c r="J143" s="126"/>
      <c r="K143" s="137"/>
      <c r="L143" s="126"/>
      <c r="M143" s="126"/>
    </row>
    <row r="144" customFormat="false" ht="14.4" hidden="false" customHeight="false" outlineLevel="0" collapsed="false">
      <c r="A144" s="239" t="s">
        <v>732</v>
      </c>
      <c r="B144" s="126"/>
      <c r="C144" s="126"/>
      <c r="D144" s="126"/>
      <c r="E144" s="126"/>
      <c r="F144" s="240" t="s">
        <v>733</v>
      </c>
      <c r="G144" s="241" t="s">
        <v>734</v>
      </c>
      <c r="H144" s="241" t="s">
        <v>698</v>
      </c>
      <c r="I144" s="191"/>
      <c r="K144" s="139"/>
      <c r="L144" s="176"/>
      <c r="M144" s="176"/>
    </row>
    <row r="145" customFormat="false" ht="14.4" hidden="false" customHeight="false" outlineLevel="0" collapsed="false">
      <c r="A145" s="242" t="s">
        <v>735</v>
      </c>
      <c r="B145" s="126"/>
      <c r="C145" s="126"/>
      <c r="D145" s="126"/>
      <c r="E145" s="126"/>
      <c r="F145" s="139" t="n">
        <f aca="false">+E48</f>
        <v>39</v>
      </c>
      <c r="G145" s="139" t="n">
        <f aca="false">+E138</f>
        <v>87</v>
      </c>
      <c r="H145" s="139" t="n">
        <f aca="false">+E140</f>
        <v>126</v>
      </c>
      <c r="I145" s="191"/>
      <c r="L145" s="176"/>
      <c r="M145" s="176"/>
    </row>
    <row r="146" customFormat="false" ht="14.4" hidden="false" customHeight="false" outlineLevel="0" collapsed="false">
      <c r="A146" s="242" t="s">
        <v>707</v>
      </c>
      <c r="B146" s="126"/>
      <c r="C146" s="126"/>
      <c r="D146" s="126"/>
      <c r="E146" s="126"/>
      <c r="F146" s="137" t="n">
        <f aca="false">+F48</f>
        <v>21190274.27</v>
      </c>
      <c r="G146" s="137" t="n">
        <f aca="false">+F138</f>
        <v>3607069.91</v>
      </c>
      <c r="H146" s="137" t="n">
        <f aca="false">+F140</f>
        <v>24797344.18</v>
      </c>
      <c r="I146" s="191"/>
      <c r="L146" s="176"/>
      <c r="M146" s="176"/>
    </row>
    <row r="147" customFormat="false" ht="14.4" hidden="false" customHeight="false" outlineLevel="0" collapsed="false">
      <c r="A147" s="243" t="s">
        <v>709</v>
      </c>
      <c r="B147" s="126"/>
      <c r="C147" s="126"/>
      <c r="D147" s="126"/>
      <c r="E147" s="126"/>
      <c r="F147" s="137" t="n">
        <f aca="false">+H48</f>
        <v>21049229.7</v>
      </c>
      <c r="G147" s="137" t="n">
        <f aca="false">+H138</f>
        <v>2867476.74</v>
      </c>
      <c r="H147" s="137" t="n">
        <f aca="false">+H140</f>
        <v>23916706.44</v>
      </c>
      <c r="I147" s="191"/>
    </row>
    <row r="148" customFormat="false" ht="14.4" hidden="false" customHeight="false" outlineLevel="0" collapsed="false">
      <c r="A148" s="242" t="s">
        <v>229</v>
      </c>
      <c r="B148" s="126"/>
      <c r="C148" s="126"/>
      <c r="D148" s="126"/>
      <c r="E148" s="126"/>
      <c r="F148" s="137" t="n">
        <f aca="false">+K48</f>
        <v>19684171.71</v>
      </c>
      <c r="G148" s="137" t="n">
        <f aca="false">+K138</f>
        <v>2631193.27</v>
      </c>
      <c r="H148" s="137" t="n">
        <f aca="false">+K140</f>
        <v>22315364.98</v>
      </c>
      <c r="I148" s="191"/>
    </row>
    <row r="149" customFormat="false" ht="14.4" hidden="false" customHeight="false" outlineLevel="0" collapsed="false">
      <c r="A149" s="242" t="s">
        <v>736</v>
      </c>
      <c r="B149" s="126"/>
      <c r="C149" s="126"/>
      <c r="D149" s="126"/>
      <c r="E149" s="126"/>
      <c r="F149" s="244" t="n">
        <f aca="false">+F147/F146</f>
        <v>0.993343900687511</v>
      </c>
      <c r="G149" s="244" t="n">
        <f aca="false">+G147/G146</f>
        <v>0.794960123187632</v>
      </c>
      <c r="H149" s="244" t="n">
        <f aca="false">+H147/H146</f>
        <v>0.96448661059799</v>
      </c>
      <c r="I149" s="191"/>
    </row>
    <row r="150" customFormat="false" ht="14.4" hidden="false" customHeight="false" outlineLevel="0" collapsed="false">
      <c r="A150" s="242" t="s">
        <v>737</v>
      </c>
      <c r="B150" s="126"/>
      <c r="C150" s="126"/>
      <c r="D150" s="126"/>
      <c r="E150" s="126"/>
      <c r="F150" s="176" t="n">
        <f aca="false">+F148/F146</f>
        <v>0.928924819905127</v>
      </c>
      <c r="G150" s="176" t="n">
        <f aca="false">+G148/G146</f>
        <v>0.729454470151924</v>
      </c>
      <c r="H150" s="176" t="n">
        <f aca="false">+H148/H146</f>
        <v>0.899909474902485</v>
      </c>
      <c r="I150" s="191"/>
    </row>
    <row r="151" customFormat="false" ht="14.4" hidden="false" customHeight="false" outlineLevel="0" collapsed="false">
      <c r="A151" s="245"/>
      <c r="B151" s="204"/>
      <c r="C151" s="204"/>
      <c r="D151" s="204"/>
      <c r="E151" s="204"/>
      <c r="F151" s="246"/>
      <c r="G151" s="246"/>
      <c r="H151" s="246"/>
      <c r="I151" s="205"/>
    </row>
    <row r="152" customFormat="false" ht="14.4" hidden="false" customHeight="false" outlineLevel="0" collapsed="false">
      <c r="A152" s="208"/>
    </row>
    <row r="153" customFormat="false" ht="14.4" hidden="false" customHeight="false" outlineLevel="0" collapsed="false">
      <c r="A153" s="237" t="s">
        <v>699</v>
      </c>
      <c r="B153" s="126" t="s">
        <v>738</v>
      </c>
      <c r="C153" s="126"/>
    </row>
  </sheetData>
  <mergeCells count="1">
    <mergeCell ref="L4:M4"/>
  </mergeCells>
  <conditionalFormatting sqref="H9:H137">
    <cfRule type="cellIs" priority="2" operator="lessThan" aboveAverage="0" equalAverage="0" bottom="0" percent="0" rank="0" text="" dxfId="0">
      <formula>0</formula>
    </cfRule>
  </conditionalFormatting>
  <conditionalFormatting sqref="K9:K137">
    <cfRule type="cellIs" priority="3" operator="lessThan" aboveAverage="0" equalAverage="0" bottom="0" percent="0" rank="0" text="" dxfId="1">
      <formula>0</formula>
    </cfRule>
  </conditionalFormatting>
  <printOptions headings="false" gridLines="false" gridLinesSet="true" horizontalCentered="false" verticalCentered="false"/>
  <pageMargins left="0.7" right="0.7" top="0.75" bottom="0.75" header="0.511805555555555" footer="0.3"/>
  <pageSetup paperSize="1" scale="100" firstPageNumber="0" fitToWidth="1" fitToHeight="0" pageOrder="downThenOver" orientation="portrait" usePrinterDefaults="false" blackAndWhite="false" draft="false" cellComments="none" useFirstPageNumber="false" horizontalDpi="300" verticalDpi="300" copies="1"/>
  <headerFooter differentFirst="false" differentOddEven="false">
    <oddHeader/>
    <oddFooter>&amp;C&amp;P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TQ83"/>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7" topLeftCell="E8" activePane="bottomRight" state="frozen"/>
      <selection pane="topLeft" activeCell="A1" activeCellId="0" sqref="A1"/>
      <selection pane="topRight" activeCell="E1" activeCellId="0" sqref="E1"/>
      <selection pane="bottomLeft" activeCell="A8" activeCellId="0" sqref="A8"/>
      <selection pane="bottomRight" activeCell="O7" activeCellId="0" sqref="O7"/>
    </sheetView>
  </sheetViews>
  <sheetFormatPr defaultRowHeight="14.4"/>
  <cols>
    <col collapsed="false" hidden="true" max="140" min="1" style="0" width="0"/>
    <col collapsed="false" hidden="false" max="1025" min="141" style="0" width="8.57085020242915"/>
  </cols>
  <sheetData>
    <row r="1" customFormat="false" ht="15" hidden="false" customHeight="false" outlineLevel="0" collapsed="false">
      <c r="A1" s="0" t="s">
        <v>0</v>
      </c>
    </row>
    <row r="2" customFormat="false" ht="15" hidden="false" customHeight="false" outlineLevel="0" collapsed="false">
      <c r="A2" s="0" t="s">
        <v>739</v>
      </c>
    </row>
    <row r="3" customFormat="false" ht="15" hidden="false" customHeight="false" outlineLevel="0" collapsed="false">
      <c r="A3" s="0" t="s">
        <v>679</v>
      </c>
      <c r="B3" s="247" t="n">
        <v>12</v>
      </c>
    </row>
    <row r="4" s="42" customFormat="true" ht="15" hidden="false" customHeight="false" outlineLevel="0" collapsed="false">
      <c r="A4" s="248" t="s">
        <v>740</v>
      </c>
      <c r="B4" s="112"/>
    </row>
    <row r="5" s="42" customFormat="true" ht="15" hidden="false" customHeight="false" outlineLevel="0" collapsed="false">
      <c r="A5" s="248" t="s">
        <v>741</v>
      </c>
      <c r="B5" s="112"/>
    </row>
    <row r="6" s="42" customFormat="true" ht="15" hidden="false" customHeight="false" outlineLevel="0" collapsed="false">
      <c r="A6" s="248" t="s">
        <v>742</v>
      </c>
      <c r="B6" s="112"/>
    </row>
    <row r="7" customFormat="false" ht="15.75" hidden="false" customHeight="false" outlineLevel="0" collapsed="false">
      <c r="B7" s="104" t="s">
        <v>238</v>
      </c>
      <c r="C7" s="104" t="s">
        <v>239</v>
      </c>
      <c r="D7" s="104" t="s">
        <v>240</v>
      </c>
      <c r="E7" s="104" t="s">
        <v>241</v>
      </c>
      <c r="F7" s="104" t="s">
        <v>242</v>
      </c>
      <c r="G7" s="104" t="s">
        <v>243</v>
      </c>
      <c r="H7" s="104" t="s">
        <v>244</v>
      </c>
      <c r="I7" s="104" t="s">
        <v>245</v>
      </c>
      <c r="J7" s="104" t="s">
        <v>246</v>
      </c>
      <c r="K7" s="104" t="s">
        <v>247</v>
      </c>
      <c r="L7" s="104" t="s">
        <v>248</v>
      </c>
      <c r="M7" s="104" t="s">
        <v>249</v>
      </c>
      <c r="N7" s="104" t="s">
        <v>250</v>
      </c>
      <c r="O7" s="104" t="s">
        <v>252</v>
      </c>
      <c r="P7" s="104" t="s">
        <v>253</v>
      </c>
      <c r="Q7" s="104" t="s">
        <v>254</v>
      </c>
      <c r="R7" s="104" t="s">
        <v>255</v>
      </c>
      <c r="S7" s="104" t="s">
        <v>256</v>
      </c>
      <c r="T7" s="104" t="s">
        <v>257</v>
      </c>
      <c r="U7" s="104" t="s">
        <v>258</v>
      </c>
      <c r="V7" s="104" t="s">
        <v>259</v>
      </c>
      <c r="W7" s="104" t="s">
        <v>260</v>
      </c>
      <c r="X7" s="104" t="s">
        <v>261</v>
      </c>
      <c r="Y7" s="104" t="s">
        <v>262</v>
      </c>
      <c r="Z7" s="104" t="s">
        <v>263</v>
      </c>
      <c r="AA7" s="104" t="s">
        <v>264</v>
      </c>
      <c r="AB7" s="104" t="s">
        <v>265</v>
      </c>
      <c r="AC7" s="104" t="s">
        <v>266</v>
      </c>
      <c r="AD7" s="104" t="s">
        <v>267</v>
      </c>
      <c r="AE7" s="104" t="s">
        <v>268</v>
      </c>
      <c r="AF7" s="104" t="s">
        <v>269</v>
      </c>
      <c r="AG7" s="104" t="s">
        <v>270</v>
      </c>
      <c r="AH7" s="104" t="s">
        <v>272</v>
      </c>
      <c r="AI7" s="104" t="s">
        <v>273</v>
      </c>
      <c r="AJ7" s="104" t="s">
        <v>274</v>
      </c>
      <c r="AK7" s="104" t="s">
        <v>275</v>
      </c>
      <c r="AL7" s="104" t="s">
        <v>276</v>
      </c>
      <c r="AM7" s="104" t="s">
        <v>277</v>
      </c>
      <c r="AN7" s="104" t="s">
        <v>278</v>
      </c>
      <c r="AO7" s="104" t="s">
        <v>279</v>
      </c>
      <c r="AP7" s="104" t="s">
        <v>280</v>
      </c>
      <c r="AQ7" s="104" t="s">
        <v>281</v>
      </c>
      <c r="AR7" s="104" t="s">
        <v>282</v>
      </c>
      <c r="AS7" s="104" t="s">
        <v>283</v>
      </c>
      <c r="AT7" s="104" t="s">
        <v>284</v>
      </c>
      <c r="AU7" s="104" t="s">
        <v>285</v>
      </c>
      <c r="AV7" s="104" t="s">
        <v>286</v>
      </c>
      <c r="AW7" s="104" t="s">
        <v>287</v>
      </c>
      <c r="AX7" s="104" t="s">
        <v>288</v>
      </c>
      <c r="AY7" s="104" t="s">
        <v>289</v>
      </c>
      <c r="AZ7" s="104" t="s">
        <v>290</v>
      </c>
      <c r="BA7" s="104" t="s">
        <v>291</v>
      </c>
      <c r="BB7" s="104" t="s">
        <v>292</v>
      </c>
      <c r="BC7" s="104" t="s">
        <v>293</v>
      </c>
      <c r="BD7" s="104" t="s">
        <v>294</v>
      </c>
      <c r="BE7" s="104" t="s">
        <v>743</v>
      </c>
      <c r="BF7" s="104" t="s">
        <v>295</v>
      </c>
      <c r="BG7" s="104" t="s">
        <v>296</v>
      </c>
      <c r="BH7" s="104" t="s">
        <v>297</v>
      </c>
      <c r="BI7" s="104" t="s">
        <v>298</v>
      </c>
      <c r="BJ7" s="104" t="s">
        <v>299</v>
      </c>
      <c r="BK7" s="104" t="s">
        <v>300</v>
      </c>
      <c r="BL7" s="104" t="s">
        <v>301</v>
      </c>
      <c r="BM7" s="104" t="s">
        <v>302</v>
      </c>
      <c r="BN7" s="104" t="s">
        <v>303</v>
      </c>
      <c r="BO7" s="104" t="s">
        <v>304</v>
      </c>
      <c r="BP7" s="104" t="s">
        <v>305</v>
      </c>
      <c r="BQ7" s="104" t="s">
        <v>306</v>
      </c>
      <c r="BR7" s="104" t="s">
        <v>307</v>
      </c>
      <c r="BS7" s="104" t="s">
        <v>308</v>
      </c>
      <c r="BT7" s="104" t="s">
        <v>309</v>
      </c>
      <c r="BU7" s="104" t="s">
        <v>310</v>
      </c>
      <c r="BV7" s="104" t="s">
        <v>311</v>
      </c>
      <c r="BW7" s="104" t="s">
        <v>312</v>
      </c>
      <c r="BX7" s="104" t="s">
        <v>313</v>
      </c>
      <c r="BY7" s="104" t="s">
        <v>314</v>
      </c>
      <c r="BZ7" s="104" t="s">
        <v>315</v>
      </c>
      <c r="CA7" s="104" t="s">
        <v>316</v>
      </c>
      <c r="CB7" s="104" t="s">
        <v>317</v>
      </c>
      <c r="CC7" s="104" t="s">
        <v>319</v>
      </c>
      <c r="CD7" s="104" t="s">
        <v>320</v>
      </c>
      <c r="CE7" s="104" t="s">
        <v>321</v>
      </c>
      <c r="CF7" s="104" t="s">
        <v>322</v>
      </c>
      <c r="CG7" s="104" t="s">
        <v>323</v>
      </c>
      <c r="CH7" s="104" t="s">
        <v>324</v>
      </c>
      <c r="CI7" s="104" t="s">
        <v>325</v>
      </c>
      <c r="CJ7" s="104" t="s">
        <v>326</v>
      </c>
      <c r="CK7" s="104" t="s">
        <v>327</v>
      </c>
      <c r="CL7" s="104" t="s">
        <v>328</v>
      </c>
      <c r="CM7" s="104" t="s">
        <v>329</v>
      </c>
      <c r="CN7" s="104" t="s">
        <v>330</v>
      </c>
      <c r="CO7" s="104" t="s">
        <v>331</v>
      </c>
      <c r="CP7" s="104" t="s">
        <v>334</v>
      </c>
      <c r="CQ7" s="104" t="s">
        <v>335</v>
      </c>
      <c r="CR7" s="104" t="s">
        <v>336</v>
      </c>
      <c r="CS7" s="104" t="s">
        <v>337</v>
      </c>
      <c r="CT7" s="104" t="s">
        <v>338</v>
      </c>
      <c r="CU7" s="104" t="s">
        <v>339</v>
      </c>
      <c r="CV7" s="104" t="s">
        <v>340</v>
      </c>
      <c r="CW7" s="104" t="s">
        <v>341</v>
      </c>
      <c r="CX7" s="104" t="s">
        <v>342</v>
      </c>
      <c r="CY7" s="104" t="s">
        <v>343</v>
      </c>
      <c r="CZ7" s="104" t="s">
        <v>344</v>
      </c>
      <c r="DA7" s="104" t="s">
        <v>345</v>
      </c>
      <c r="DB7" s="104" t="s">
        <v>346</v>
      </c>
      <c r="DC7" s="104" t="s">
        <v>347</v>
      </c>
      <c r="DD7" s="104" t="s">
        <v>571</v>
      </c>
      <c r="DE7" s="104" t="s">
        <v>348</v>
      </c>
      <c r="DF7" s="104" t="s">
        <v>349</v>
      </c>
      <c r="DG7" s="104" t="s">
        <v>350</v>
      </c>
      <c r="DH7" s="104" t="s">
        <v>351</v>
      </c>
      <c r="DI7" s="104" t="s">
        <v>352</v>
      </c>
      <c r="DJ7" s="104" t="s">
        <v>353</v>
      </c>
      <c r="DK7" s="104" t="s">
        <v>354</v>
      </c>
      <c r="DL7" s="104" t="s">
        <v>355</v>
      </c>
      <c r="DM7" s="104" t="s">
        <v>356</v>
      </c>
      <c r="DN7" s="104" t="s">
        <v>357</v>
      </c>
      <c r="DO7" s="104" t="s">
        <v>619</v>
      </c>
      <c r="DP7" s="104" t="s">
        <v>358</v>
      </c>
      <c r="DQ7" s="104" t="s">
        <v>359</v>
      </c>
      <c r="DR7" s="104" t="s">
        <v>360</v>
      </c>
      <c r="DS7" s="104" t="s">
        <v>362</v>
      </c>
      <c r="DT7" s="104" t="s">
        <v>363</v>
      </c>
      <c r="DU7" s="104" t="s">
        <v>364</v>
      </c>
      <c r="DV7" s="104" t="s">
        <v>365</v>
      </c>
      <c r="DW7" s="104" t="s">
        <v>366</v>
      </c>
      <c r="DX7" s="104" t="s">
        <v>367</v>
      </c>
      <c r="DY7" s="104" t="s">
        <v>368</v>
      </c>
      <c r="DZ7" s="104" t="s">
        <v>369</v>
      </c>
      <c r="EA7" s="104" t="s">
        <v>372</v>
      </c>
      <c r="EB7" s="104" t="s">
        <v>373</v>
      </c>
      <c r="EC7" s="104" t="s">
        <v>374</v>
      </c>
      <c r="ED7" s="104" t="s">
        <v>375</v>
      </c>
      <c r="EE7" s="104" t="s">
        <v>376</v>
      </c>
      <c r="EF7" s="104" t="s">
        <v>377</v>
      </c>
      <c r="EG7" s="104" t="s">
        <v>378</v>
      </c>
      <c r="EH7" s="104" t="s">
        <v>379</v>
      </c>
      <c r="EI7" s="104" t="s">
        <v>380</v>
      </c>
      <c r="EJ7" s="104" t="s">
        <v>381</v>
      </c>
    </row>
    <row r="8" customFormat="false" ht="15.75" hidden="true" customHeight="false" outlineLevel="1" collapsed="false">
      <c r="A8" s="249" t="s">
        <v>7</v>
      </c>
    </row>
    <row r="9" customFormat="false" ht="15" hidden="true" customHeight="false" outlineLevel="1" collapsed="false">
      <c r="A9" s="76" t="s">
        <v>744</v>
      </c>
      <c r="B9" s="250" t="n">
        <f aca="false">HLOOKUP(B7,Budget!$F$4:$EG$206,60)*$B$3/12</f>
        <v>0</v>
      </c>
      <c r="C9" s="250" t="n">
        <f aca="false">HLOOKUP(C7,Budget!$F$4:$EG$206,60)*$B$3/12</f>
        <v>1500.0001</v>
      </c>
      <c r="D9" s="250" t="n">
        <f aca="false">HLOOKUP(D7,Budget!$F$4:$EG$206,60)*$B$3/12</f>
        <v>36362.7</v>
      </c>
      <c r="E9" s="250" t="n">
        <f aca="false">HLOOKUP(E7,Budget!$F$4:$EG$206,60)*$B$3/12</f>
        <v>0</v>
      </c>
      <c r="F9" s="250" t="n">
        <f aca="false">HLOOKUP(F7,Budget!$F$4:$EG$206,60)*$B$3/12</f>
        <v>41700</v>
      </c>
      <c r="G9" s="250" t="n">
        <f aca="false">HLOOKUP(G7,Budget!$F$4:$EG$206,60)*$B$3/12</f>
        <v>14500</v>
      </c>
      <c r="H9" s="250" t="n">
        <f aca="false">HLOOKUP(H7,Budget!$F$4:$EG$206,60)*$B$3/12</f>
        <v>0</v>
      </c>
      <c r="I9" s="250" t="n">
        <f aca="false">HLOOKUP(I7,Budget!$F$4:$EG$206,60)*$B$3/12</f>
        <v>0</v>
      </c>
      <c r="J9" s="250" t="n">
        <f aca="false">HLOOKUP(J7,Budget!$F$4:$EG$206,60)*$B$3/12</f>
        <v>17250</v>
      </c>
      <c r="K9" s="250" t="n">
        <f aca="false">HLOOKUP(K7,Budget!$F$4:$EG$206,60)*$B$3/12</f>
        <v>20600</v>
      </c>
      <c r="L9" s="250" t="n">
        <f aca="false">HLOOKUP(L7,Budget!$F$4:$EG$206,60)*$B$3/12</f>
        <v>0</v>
      </c>
      <c r="M9" s="250" t="n">
        <f aca="false">HLOOKUP(M7,Budget!$F$4:$EG$206,60)*$B$3/12</f>
        <v>2317.5</v>
      </c>
      <c r="N9" s="250" t="n">
        <f aca="false">HLOOKUP(N7,Budget!$F$4:$EG$206,60)*$B$3/12</f>
        <v>0</v>
      </c>
      <c r="O9" s="250" t="n">
        <f aca="false">HLOOKUP(O7,Budget!$F$4:$EG$206,60)*$B$3/12</f>
        <v>0</v>
      </c>
      <c r="P9" s="250"/>
      <c r="Q9" s="250" t="n">
        <f aca="false">HLOOKUP(Q7,Budget!$F$4:$EG$206,60)*$B$3/12</f>
        <v>17800</v>
      </c>
      <c r="R9" s="250" t="n">
        <f aca="false">HLOOKUP(R7,Budget!$F$4:$EG$206,60)*$B$3/12</f>
        <v>17800</v>
      </c>
      <c r="S9" s="250"/>
      <c r="T9" s="250" t="n">
        <f aca="false">HLOOKUP(T7,Budget!$F$4:$EG$206,60)*$B$3/12</f>
        <v>40904.7283</v>
      </c>
      <c r="U9" s="250"/>
      <c r="V9" s="250" t="n">
        <f aca="false">HLOOKUP(V7,Budget!$F$4:$EG$206,60)*$B$3/12</f>
        <v>0</v>
      </c>
      <c r="W9" s="250" t="n">
        <f aca="false">HLOOKUP(W7,Budget!$F$4:$EG$206,60)*$B$3/12</f>
        <v>0</v>
      </c>
      <c r="X9" s="250" t="n">
        <f aca="false">HLOOKUP(X7,Budget!$F$4:$EG$206,60)*$B$3/12</f>
        <v>0</v>
      </c>
      <c r="Y9" s="250" t="n">
        <f aca="false">HLOOKUP(Y7,Budget!$F$4:$EG$206,60)*$B$3/12</f>
        <v>15046</v>
      </c>
      <c r="Z9" s="250" t="n">
        <f aca="false">HLOOKUP(Z7,Budget!$F$4:$EG$206,60)*$B$3/12</f>
        <v>242.05</v>
      </c>
      <c r="AA9" s="250" t="n">
        <f aca="false">HLOOKUP(AA7,Budget!$F$4:$EG$206,60)*$B$3/12</f>
        <v>0</v>
      </c>
      <c r="AB9" s="250" t="n">
        <f aca="false">HLOOKUP(AB7,Budget!$F$4:$EG$206,60)*$B$3/12</f>
        <v>3289.5625</v>
      </c>
      <c r="AC9" s="250" t="n">
        <f aca="false">HLOOKUP(AC7,Budget!$F$4:$EG$206,60)*$B$3/12</f>
        <v>0</v>
      </c>
      <c r="AD9" s="250" t="n">
        <f aca="false">HLOOKUP(AD7,Budget!$F$4:$EG$206,60)*$B$3/12</f>
        <v>0</v>
      </c>
      <c r="AE9" s="250" t="n">
        <f aca="false">HLOOKUP(AE7,Budget!$F$4:$EG$206,60)*$B$3/12</f>
        <v>750</v>
      </c>
      <c r="AF9" s="250" t="n">
        <f aca="false">HLOOKUP(AF7,Budget!$F$4:$EG$206,60)*$B$3/12</f>
        <v>1730.4</v>
      </c>
      <c r="AG9" s="250" t="n">
        <f aca="false">HLOOKUP(AG7,Budget!$F$4:$EG$206,60)*$B$3/12</f>
        <v>0</v>
      </c>
      <c r="AH9" s="250" t="n">
        <f aca="false">HLOOKUP(AH7,Budget!$F$4:$EG$206,60)*$B$3/12</f>
        <v>0</v>
      </c>
      <c r="AI9" s="250" t="n">
        <f aca="false">HLOOKUP(AI7,Budget!$F$4:$EG$206,60)*$B$3/12</f>
        <v>0</v>
      </c>
      <c r="AJ9" s="250" t="n">
        <f aca="false">HLOOKUP(AJ7,Budget!$F$4:$EG$206,60)*$B$3/12</f>
        <v>0</v>
      </c>
      <c r="AK9" s="250" t="n">
        <f aca="false">HLOOKUP(AK7,Budget!$F$4:$EG$206,60)*$B$3/12</f>
        <v>0</v>
      </c>
      <c r="AL9" s="250" t="n">
        <f aca="false">HLOOKUP(AL7,Budget!$F$4:$EG$206,60)*$B$3/12</f>
        <v>0</v>
      </c>
      <c r="AM9" s="250" t="n">
        <f aca="false">HLOOKUP(AM7,Budget!$F$4:$EG$206,60)*$B$3/12</f>
        <v>0</v>
      </c>
      <c r="AN9" s="250" t="n">
        <f aca="false">HLOOKUP(AN7,Budget!$F$4:$EG$206,60)*$B$3/12</f>
        <v>32700</v>
      </c>
      <c r="AO9" s="250" t="n">
        <f aca="false">HLOOKUP(AO7,Budget!$F$4:$EG$206,60)*$B$3/12</f>
        <v>463.5</v>
      </c>
      <c r="AP9" s="250" t="n">
        <f aca="false">HLOOKUP(AP7,Budget!$F$4:$EG$206,60)*$B$3/12</f>
        <v>0</v>
      </c>
      <c r="AQ9" s="250" t="n">
        <f aca="false">HLOOKUP(AQ7,Budget!$F$4:$EG$206,60)*$B$3/12</f>
        <v>0</v>
      </c>
      <c r="AR9" s="250" t="n">
        <f aca="false">HLOOKUP(AR7,Budget!$F$4:$EG$206,60)*$B$3/12</f>
        <v>0</v>
      </c>
      <c r="AS9" s="250" t="n">
        <f aca="false">HLOOKUP(AS7,Budget!$F$4:$EG$206,60)*$B$3/12</f>
        <v>0</v>
      </c>
      <c r="AT9" s="250" t="n">
        <f aca="false">HLOOKUP(AT7,Budget!$F$4:$EG$206,60)*$B$3/12</f>
        <v>7000</v>
      </c>
      <c r="AU9" s="250" t="n">
        <f aca="false">HLOOKUP(AU7,Budget!$F$4:$EG$206,60)*$B$3/12</f>
        <v>0</v>
      </c>
      <c r="AV9" s="250" t="n">
        <f aca="false">HLOOKUP(AV7,Budget!$F$4:$EG$206,60)*$B$3/12</f>
        <v>250</v>
      </c>
      <c r="AW9" s="250" t="n">
        <f aca="false">HLOOKUP(AW7,Budget!$F$4:$EG$206,60)*$B$3/12</f>
        <v>0</v>
      </c>
      <c r="AX9" s="250" t="n">
        <f aca="false">HLOOKUP(AX7,Budget!$F$4:$EG$206,60)*$B$3/12</f>
        <v>0</v>
      </c>
      <c r="AY9" s="250" t="n">
        <f aca="false">HLOOKUP(AY7,Budget!$F$4:$EG$206,60)*$B$3/12</f>
        <v>0</v>
      </c>
      <c r="AZ9" s="250" t="n">
        <f aca="false">HLOOKUP(AZ7,Budget!$F$4:$EG$206,60)*$B$3/12</f>
        <v>0</v>
      </c>
      <c r="BA9" s="250" t="n">
        <f aca="false">HLOOKUP(BA7,Budget!$F$4:$EG$206,60)*$B$3/12</f>
        <v>4898.23</v>
      </c>
      <c r="BB9" s="250" t="n">
        <f aca="false">HLOOKUP(BB7,Budget!$F$4:$EG$206,60)*$B$3/12</f>
        <v>0</v>
      </c>
      <c r="BC9" s="250" t="n">
        <f aca="false">HLOOKUP(BC7,Budget!$F$4:$EG$206,60)*$B$3/12</f>
        <v>0</v>
      </c>
      <c r="BD9" s="250" t="n">
        <f aca="false">HLOOKUP(BD7,Budget!$F$4:$EG$206,60)*$B$3/12</f>
        <v>0</v>
      </c>
      <c r="BE9" s="250" t="n">
        <f aca="false">HLOOKUP(BE7,Budget!$F$4:$EG$206,60)*$B$3/12</f>
        <v>0</v>
      </c>
      <c r="BF9" s="250" t="n">
        <f aca="false">HLOOKUP(BF7,Budget!$F$4:$EG$206,60)*$B$3/12</f>
        <v>14669.2598</v>
      </c>
      <c r="BG9" s="250" t="n">
        <f aca="false">HLOOKUP(BG7,Budget!$F$4:$EG$206,60)*$B$3/12</f>
        <v>14669.2598</v>
      </c>
      <c r="BH9" s="250" t="n">
        <f aca="false">HLOOKUP(BH7,Budget!$F$4:$EG$206,60)*$B$3/12</f>
        <v>24042.0245</v>
      </c>
      <c r="BI9" s="250" t="n">
        <f aca="false">HLOOKUP(BI7,Budget!$F$4:$EG$206,60)*$B$3/12</f>
        <v>0</v>
      </c>
      <c r="BJ9" s="250" t="n">
        <f aca="false">HLOOKUP(BJ7,Budget!$F$4:$EG$206,60)*$B$3/12</f>
        <v>0</v>
      </c>
      <c r="BK9" s="250" t="n">
        <f aca="false">HLOOKUP(BK7,Budget!$F$4:$EG$206,60)*$B$3/12</f>
        <v>626.6</v>
      </c>
      <c r="BL9" s="250" t="n">
        <f aca="false">HLOOKUP(BL7,Budget!$F$4:$EG$206,60)*$B$3/12</f>
        <v>0</v>
      </c>
      <c r="BM9" s="250" t="n">
        <f aca="false">HLOOKUP(BM7,Budget!$F$4:$EG$206,60)*$B$3/12</f>
        <v>0</v>
      </c>
      <c r="BN9" s="250" t="n">
        <f aca="false">HLOOKUP(BN7,Budget!$F$4:$EG$206,60)*$B$3/12</f>
        <v>236.9</v>
      </c>
      <c r="BO9" s="250" t="n">
        <f aca="false">HLOOKUP(BO7,Budget!$F$4:$EG$206,60)*$B$3/12</f>
        <v>236.9</v>
      </c>
      <c r="BP9" s="250" t="n">
        <f aca="false">HLOOKUP(BP7,Budget!$F$4:$EG$206,60)*$B$3/12</f>
        <v>15000</v>
      </c>
      <c r="BQ9" s="250" t="n">
        <f aca="false">HLOOKUP(BQ7,Budget!$F$4:$EG$206,60)*$B$3/12</f>
        <v>1384.75</v>
      </c>
      <c r="BR9" s="250" t="n">
        <f aca="false">HLOOKUP(BR7,Budget!$F$4:$EG$206,60)*$B$3/12</f>
        <v>1384.75</v>
      </c>
      <c r="BS9" s="250" t="n">
        <f aca="false">HLOOKUP(BS7,Budget!$F$4:$EG$206,60)*$B$3/12</f>
        <v>10500</v>
      </c>
      <c r="BT9" s="250" t="n">
        <f aca="false">HLOOKUP(BT7,Budget!$F$4:$EG$206,60)*$B$3/12</f>
        <v>0</v>
      </c>
      <c r="BU9" s="250" t="n">
        <f aca="false">HLOOKUP(BU7,Budget!$F$4:$EG$206,60)*$B$3/12</f>
        <v>0</v>
      </c>
      <c r="BV9" s="250" t="n">
        <f aca="false">HLOOKUP(BV7,Budget!$F$4:$EG$206,60)*$B$3/12</f>
        <v>0</v>
      </c>
      <c r="BW9" s="250" t="n">
        <f aca="false">HLOOKUP(BW7,Budget!$F$4:$EG$206,60)*$B$3/12</f>
        <v>750</v>
      </c>
      <c r="BX9" s="250" t="n">
        <f aca="false">HLOOKUP(BX7,Budget!$F$4:$EG$206,60)*$B$3/12</f>
        <v>0</v>
      </c>
      <c r="BY9" s="250" t="n">
        <f aca="false">HLOOKUP(BY7,Budget!$F$4:$EG$206,60)*$B$3/12</f>
        <v>0</v>
      </c>
      <c r="BZ9" s="250" t="n">
        <f aca="false">HLOOKUP(BZ7,Budget!$F$4:$EG$206,60)*$B$3/12</f>
        <v>0</v>
      </c>
      <c r="CA9" s="250" t="n">
        <f aca="false">HLOOKUP(CA7,Budget!$F$4:$EG$206,60)*$B$3/12</f>
        <v>0</v>
      </c>
      <c r="CB9" s="250" t="n">
        <f aca="false">HLOOKUP(CB7,Budget!$F$4:$EG$206,60)*$B$3/12</f>
        <v>0</v>
      </c>
      <c r="CC9" s="250" t="n">
        <f aca="false">HLOOKUP(CC7,Budget!$F$4:$EG$206,60)*$B$3/12</f>
        <v>0</v>
      </c>
      <c r="CD9" s="250" t="n">
        <f aca="false">HLOOKUP(CD7,Budget!$F$4:$EG$206,60)*$B$3/12</f>
        <v>95.3471</v>
      </c>
      <c r="CE9" s="250" t="n">
        <f aca="false">HLOOKUP(CE7,Budget!$F$4:$EG$206,60)*$B$3/12</f>
        <v>29363.75</v>
      </c>
      <c r="CF9" s="250" t="n">
        <f aca="false">HLOOKUP(CF7,Budget!$F$4:$EG$206,60)*$B$3/12</f>
        <v>0</v>
      </c>
      <c r="CG9" s="250" t="n">
        <f aca="false">HLOOKUP(CG7,Budget!$F$4:$EG$206,60)*$B$3/12</f>
        <v>0</v>
      </c>
      <c r="CH9" s="250" t="n">
        <f aca="false">HLOOKUP(CH7,Budget!$F$4:$EG$206,60)*$B$3/12</f>
        <v>0</v>
      </c>
      <c r="CI9" s="250" t="n">
        <f aca="false">HLOOKUP(CI7,Budget!$F$4:$EG$206,60)*$B$3/12</f>
        <v>4300</v>
      </c>
      <c r="CJ9" s="250" t="n">
        <f aca="false">HLOOKUP(CJ7,Budget!$F$4:$EG$206,60)*$B$3/12</f>
        <v>0</v>
      </c>
      <c r="CK9" s="250" t="n">
        <f aca="false">HLOOKUP(CK7,Budget!$F$4:$EG$206,60)*$B$3/12</f>
        <v>9695.1</v>
      </c>
      <c r="CL9" s="250" t="n">
        <f aca="false">HLOOKUP(CL7,Budget!$F$4:$EG$206,60)*$B$3/12</f>
        <v>125.248</v>
      </c>
      <c r="CM9" s="250" t="n">
        <f aca="false">HLOOKUP(CM7,Budget!$F$4:$EG$206,60)*$B$3/12</f>
        <v>20223.098</v>
      </c>
      <c r="CN9" s="250" t="n">
        <f aca="false">HLOOKUP(CN7,Budget!$F$4:$EG$206,60)*$B$3/12</f>
        <v>18076.4865</v>
      </c>
      <c r="CO9" s="250" t="n">
        <f aca="false">HLOOKUP(CO7,Budget!$F$4:$EG$206,60)*$B$3/12</f>
        <v>12500</v>
      </c>
      <c r="CP9" s="250" t="n">
        <f aca="false">HLOOKUP(CP7,Budget!$F$4:$EG$206,60)*$B$3/12</f>
        <v>0</v>
      </c>
      <c r="CQ9" s="250" t="n">
        <f aca="false">HLOOKUP(CQ7,Budget!$F$4:$EG$206,60)*$B$3/12</f>
        <v>0</v>
      </c>
      <c r="CR9" s="250" t="n">
        <f aca="false">HLOOKUP(CR7,Budget!$F$4:$EG$206,60)*$B$3/12</f>
        <v>0</v>
      </c>
      <c r="CS9" s="250" t="n">
        <f aca="false">HLOOKUP(CS7,Budget!$F$4:$EG$206,60)*$B$3/12</f>
        <v>9700</v>
      </c>
      <c r="CT9" s="250" t="n">
        <f aca="false">HLOOKUP(CT7,Budget!$F$4:$EG$206,60)*$B$3/12</f>
        <v>0</v>
      </c>
      <c r="CU9" s="250" t="n">
        <f aca="false">HLOOKUP(CU7,Budget!$F$4:$EG$206,60)*$B$3/12</f>
        <v>0</v>
      </c>
      <c r="CV9" s="250" t="n">
        <f aca="false">HLOOKUP(CV7,Budget!$F$4:$EG$206,60)*$B$3/12</f>
        <v>23677.25</v>
      </c>
      <c r="CW9" s="250" t="n">
        <f aca="false">HLOOKUP(CW7,Budget!$F$4:$EG$206,60)*$B$3/12</f>
        <v>257.5</v>
      </c>
      <c r="CX9" s="250" t="n">
        <f aca="false">HLOOKUP(CX7,Budget!$F$4:$EG$206,60)*$B$3/12</f>
        <v>20383.6972</v>
      </c>
      <c r="CY9" s="250" t="n">
        <f aca="false">HLOOKUP(CY7,Budget!$F$4:$EG$206,60)*$B$3/12</f>
        <v>0</v>
      </c>
      <c r="CZ9" s="250" t="n">
        <f aca="false">HLOOKUP(CZ7,Budget!$F$4:$EG$206,60)*$B$3/12</f>
        <v>0</v>
      </c>
      <c r="DA9" s="250" t="n">
        <f aca="false">HLOOKUP(DA7,Budget!$F$4:$EG$206,60)*$B$3/12</f>
        <v>0</v>
      </c>
      <c r="DB9" s="250" t="n">
        <f aca="false">HLOOKUP(DB7,Budget!$F$4:$EG$206,60)*$B$3/12</f>
        <v>309</v>
      </c>
      <c r="DC9" s="250" t="n">
        <f aca="false">HLOOKUP(DC7,Budget!$F$4:$EG$206,60)*$B$3/12</f>
        <v>0</v>
      </c>
      <c r="DD9" s="250" t="n">
        <f aca="false">HLOOKUP(DD7,Budget!$F$4:$EG$206,60)*$B$3/12</f>
        <v>0</v>
      </c>
      <c r="DE9" s="250" t="n">
        <f aca="false">HLOOKUP(DE7,Budget!$F$4:$EG$206,60)*$B$3/12</f>
        <v>18000</v>
      </c>
      <c r="DF9" s="250" t="n">
        <f aca="false">HLOOKUP(DF7,Budget!$F$4:$EG$206,60)*$B$3/12</f>
        <v>0</v>
      </c>
      <c r="DG9" s="250" t="n">
        <f aca="false">HLOOKUP(DG7,Budget!$F$4:$EG$206,60)*$B$3/12</f>
        <v>2900</v>
      </c>
      <c r="DH9" s="250" t="n">
        <f aca="false">HLOOKUP(DH7,Budget!$F$4:$EG$206,60)*$B$3/12</f>
        <v>0</v>
      </c>
      <c r="DI9" s="250" t="n">
        <f aca="false">HLOOKUP(DI7,Budget!$F$4:$EG$206,60)*$B$3/12</f>
        <v>0</v>
      </c>
      <c r="DJ9" s="250" t="n">
        <f aca="false">HLOOKUP(DJ7,Budget!$F$4:$EG$206,60)*$B$3/12</f>
        <v>0</v>
      </c>
      <c r="DK9" s="250" t="n">
        <f aca="false">HLOOKUP(DK7,Budget!$F$4:$EG$206,60)*$B$3/12</f>
        <v>2500</v>
      </c>
      <c r="DL9" s="250" t="n">
        <f aca="false">HLOOKUP(DL7,Budget!$F$4:$EG$206,60)*$B$3/12</f>
        <v>0</v>
      </c>
      <c r="DM9" s="250" t="n">
        <f aca="false">HLOOKUP(DM7,Budget!$F$4:$EG$206,60)*$B$3/12</f>
        <v>0</v>
      </c>
      <c r="DN9" s="250" t="n">
        <f aca="false">HLOOKUP(DN7,Budget!$F$4:$EG$206,60)*$B$3/12</f>
        <v>0</v>
      </c>
      <c r="DO9" s="250" t="n">
        <f aca="false">HLOOKUP(DO7,Budget!$F$4:$EG$206,60)*$B$3/12</f>
        <v>0</v>
      </c>
      <c r="DP9" s="250" t="n">
        <f aca="false">HLOOKUP(DP7,Budget!$F$4:$EG$206,60)*$B$3/12</f>
        <v>0</v>
      </c>
      <c r="DQ9" s="250" t="n">
        <f aca="false">HLOOKUP(DQ7,Budget!$F$4:$EG$206,60)*$B$3/12</f>
        <v>3048.99</v>
      </c>
      <c r="DR9" s="250" t="n">
        <f aca="false">HLOOKUP(DR7,Budget!$F$4:$EG$206,60)*$B$3/12</f>
        <v>0</v>
      </c>
      <c r="DS9" s="250" t="n">
        <f aca="false">HLOOKUP(DS7,Budget!$F$4:$EG$206,60)*$B$3/12</f>
        <v>0</v>
      </c>
      <c r="DT9" s="250" t="n">
        <f aca="false">HLOOKUP(DT7,Budget!$F$4:$EG$206,60)*$B$3/12</f>
        <v>0</v>
      </c>
      <c r="DU9" s="250" t="n">
        <f aca="false">HLOOKUP(DU7,Budget!$F$4:$EG$206,60)*$B$3/12</f>
        <v>0</v>
      </c>
      <c r="DV9" s="250" t="n">
        <f aca="false">HLOOKUP(DV7,Budget!$F$4:$EG$206,60)*$B$3/12</f>
        <v>0</v>
      </c>
      <c r="DW9" s="250" t="n">
        <f aca="false">HLOOKUP(DW7,Budget!$F$4:$EG$206,60)*$B$3/12</f>
        <v>0</v>
      </c>
      <c r="DX9" s="250" t="n">
        <f aca="false">HLOOKUP(DX7,Budget!$F$4:$EG$206,60)*$B$3/12</f>
        <v>0</v>
      </c>
      <c r="DY9" s="250" t="n">
        <f aca="false">HLOOKUP(DY7,Budget!$F$4:$EG$206,60)*$B$3/12</f>
        <v>0</v>
      </c>
      <c r="DZ9" s="250" t="n">
        <f aca="false">HLOOKUP(DZ7,Budget!$F$4:$EG$206,60)*$B$3/12</f>
        <v>0</v>
      </c>
      <c r="EA9" s="250" t="n">
        <f aca="false">HLOOKUP(EA7,Budget!$F$4:$EG$206,60)*$B$3/12</f>
        <v>30641.5323</v>
      </c>
      <c r="EB9" s="250" t="n">
        <f aca="false">HLOOKUP(EB7,Budget!$F$4:$EG$206,60)*$B$3/12</f>
        <v>0</v>
      </c>
      <c r="EC9" s="250" t="n">
        <f aca="false">HLOOKUP(EC7,Budget!$F$4:$EG$206,60)*$B$3/12</f>
        <v>0</v>
      </c>
      <c r="ED9" s="250" t="n">
        <f aca="false">HLOOKUP(ED7,Budget!$F$4:$EG$206,60)*$B$3/12</f>
        <v>32002.9767</v>
      </c>
      <c r="EE9" s="250" t="n">
        <f aca="false">HLOOKUP(EE7,Budget!$F$4:$EG$206,60)*$B$3/12</f>
        <v>45838.8607</v>
      </c>
      <c r="EF9" s="250" t="n">
        <f aca="false">HLOOKUP(EF7,Budget!$F$4:$EG$206,60)*$B$3/12</f>
        <v>0</v>
      </c>
      <c r="EG9" s="250" t="n">
        <f aca="false">HLOOKUP(EG7,Budget!$F$4:$EG$206,60)*$B$3/12</f>
        <v>24947.6609</v>
      </c>
      <c r="EH9" s="250" t="n">
        <f aca="false">HLOOKUP(EH7,Budget!$F$4:$EG$206,60)*$B$3/12</f>
        <v>0</v>
      </c>
      <c r="EI9" s="250" t="n">
        <f aca="false">HLOOKUP(EI7,Budget!$F$4:$EG$206,60)*$B$3/12</f>
        <v>11500</v>
      </c>
      <c r="EJ9" s="250" t="n">
        <f aca="false">HLOOKUP(EJ7,Budget!$F$4:$EG$206,60)*$B$3/12</f>
        <v>14000</v>
      </c>
    </row>
    <row r="10" customFormat="false" ht="15" hidden="true" customHeight="false" outlineLevel="1" collapsed="false">
      <c r="A10" s="76" t="s">
        <v>115</v>
      </c>
      <c r="B10" s="250" t="n">
        <f aca="false">HLOOKUP(B$7,Budget!$F$4:$EG$206,70)*$B$3/12</f>
        <v>0</v>
      </c>
      <c r="C10" s="250" t="n">
        <f aca="false">HLOOKUP(C$7,Budget!$F$4:$EG$206,70)*$B$3/12</f>
        <v>528.1943</v>
      </c>
      <c r="D10" s="250" t="n">
        <f aca="false">HLOOKUP(D$7,Budget!$F$4:$EG$206,70)*$B$3/12</f>
        <v>500000</v>
      </c>
      <c r="E10" s="250" t="n">
        <f aca="false">HLOOKUP(E$7,Budget!$F$4:$EG$206,70)*$B$3/12</f>
        <v>0</v>
      </c>
      <c r="F10" s="250" t="n">
        <f aca="false">HLOOKUP(F$7,Budget!$F$4:$EG$206,70)*$B$3/12</f>
        <v>160000</v>
      </c>
      <c r="G10" s="250" t="n">
        <f aca="false">HLOOKUP(G$7,Budget!$F$4:$EG$206,70)*$B$3/12</f>
        <v>43000</v>
      </c>
      <c r="H10" s="250" t="n">
        <f aca="false">HLOOKUP(H$7,Budget!$F$4:$EG$206,70)*$B$3/12</f>
        <v>0</v>
      </c>
      <c r="I10" s="250" t="n">
        <f aca="false">HLOOKUP(I$7,Budget!$F$4:$EG$206,70)*$B$3/12</f>
        <v>286.1958</v>
      </c>
      <c r="J10" s="250" t="n">
        <f aca="false">HLOOKUP(J$7,Budget!$F$4:$EG$206,70)*$B$3/12</f>
        <v>78500</v>
      </c>
      <c r="K10" s="250" t="n">
        <f aca="false">HLOOKUP(K$7,Budget!$F$4:$EG$206,70)*$B$3/12</f>
        <v>271750</v>
      </c>
      <c r="L10" s="250" t="n">
        <f aca="false">HLOOKUP(L$7,Budget!$F$4:$EG$206,70)*$B$3/12</f>
        <v>0</v>
      </c>
      <c r="M10" s="250" t="n">
        <f aca="false">HLOOKUP(M$7,Budget!$F$4:$EG$206,70)*$B$3/12</f>
        <v>35000</v>
      </c>
      <c r="N10" s="250" t="n">
        <f aca="false">HLOOKUP(N$7,Budget!$F$4:$EG$206,70)*$B$3/12</f>
        <v>0</v>
      </c>
      <c r="O10" s="250" t="n">
        <f aca="false">HLOOKUP(O$7,Budget!$F$4:$EG$206,70)*$B$3/12</f>
        <v>0</v>
      </c>
      <c r="P10" s="250"/>
      <c r="Q10" s="250" t="n">
        <f aca="false">HLOOKUP(Q$7,Budget!$F$4:$EG$206,70)*$B$3/12</f>
        <v>60090.7665</v>
      </c>
      <c r="R10" s="250" t="n">
        <f aca="false">HLOOKUP(R$7,Budget!$F$4:$EG$206,70)*$B$3/12</f>
        <v>60090.7665</v>
      </c>
      <c r="S10" s="250"/>
      <c r="T10" s="250" t="n">
        <f aca="false">HLOOKUP(T$7,Budget!$F$4:$EG$206,70)*$B$3/12</f>
        <v>235000</v>
      </c>
      <c r="U10" s="250"/>
      <c r="V10" s="250" t="n">
        <f aca="false">HLOOKUP(V$7,Budget!$F$4:$EG$206,70)*$B$3/12</f>
        <v>10000</v>
      </c>
      <c r="W10" s="250" t="n">
        <f aca="false">HLOOKUP(W$7,Budget!$F$4:$EG$206,70)*$B$3/12</f>
        <v>0</v>
      </c>
      <c r="X10" s="250" t="n">
        <f aca="false">HLOOKUP(X$7,Budget!$F$4:$EG$206,70)*$B$3/12</f>
        <v>265.5443</v>
      </c>
      <c r="Y10" s="250" t="n">
        <f aca="false">HLOOKUP(Y$7,Budget!$F$4:$EG$206,70)*$B$3/12</f>
        <v>90000</v>
      </c>
      <c r="Z10" s="250" t="n">
        <f aca="false">HLOOKUP(Z$7,Budget!$F$4:$EG$206,70)*$B$3/12</f>
        <v>0</v>
      </c>
      <c r="AA10" s="250" t="n">
        <f aca="false">HLOOKUP(AA$7,Budget!$F$4:$EG$206,70)*$B$3/12</f>
        <v>0</v>
      </c>
      <c r="AB10" s="250" t="n">
        <f aca="false">HLOOKUP(AB$7,Budget!$F$4:$EG$206,70)*$B$3/12</f>
        <v>0</v>
      </c>
      <c r="AC10" s="250" t="n">
        <f aca="false">HLOOKUP(AC$7,Budget!$F$4:$EG$206,70)*$B$3/12</f>
        <v>0</v>
      </c>
      <c r="AD10" s="250" t="n">
        <f aca="false">HLOOKUP(AD$7,Budget!$F$4:$EG$206,70)*$B$3/12</f>
        <v>1000</v>
      </c>
      <c r="AE10" s="250" t="n">
        <f aca="false">HLOOKUP(AE$7,Budget!$F$4:$EG$206,70)*$B$3/12</f>
        <v>0</v>
      </c>
      <c r="AF10" s="250" t="n">
        <f aca="false">HLOOKUP(AF$7,Budget!$F$4:$EG$206,70)*$B$3/12</f>
        <v>12000</v>
      </c>
      <c r="AG10" s="250" t="n">
        <f aca="false">HLOOKUP(AG$7,Budget!$F$4:$EG$206,70)*$B$3/12</f>
        <v>0</v>
      </c>
      <c r="AH10" s="250" t="n">
        <f aca="false">HLOOKUP(AH$7,Budget!$F$4:$EG$206,70)*$B$3/12</f>
        <v>0</v>
      </c>
      <c r="AI10" s="250" t="n">
        <f aca="false">HLOOKUP(AI$7,Budget!$F$4:$EG$206,70)*$B$3/12</f>
        <v>0</v>
      </c>
      <c r="AJ10" s="250" t="n">
        <f aca="false">HLOOKUP(AJ$7,Budget!$F$4:$EG$206,70)*$B$3/12</f>
        <v>0</v>
      </c>
      <c r="AK10" s="250" t="n">
        <f aca="false">HLOOKUP(AK$7,Budget!$F$4:$EG$206,70)*$B$3/12</f>
        <v>0</v>
      </c>
      <c r="AL10" s="250" t="n">
        <f aca="false">HLOOKUP(AL$7,Budget!$F$4:$EG$206,70)*$B$3/12</f>
        <v>0</v>
      </c>
      <c r="AM10" s="250" t="n">
        <f aca="false">HLOOKUP(AM$7,Budget!$F$4:$EG$206,70)*$B$3/12</f>
        <v>1500</v>
      </c>
      <c r="AN10" s="250" t="n">
        <f aca="false">HLOOKUP(AN$7,Budget!$F$4:$EG$206,70)*$B$3/12</f>
        <v>160000</v>
      </c>
      <c r="AO10" s="250" t="n">
        <f aca="false">HLOOKUP(AO$7,Budget!$F$4:$EG$206,70)*$B$3/12</f>
        <v>0</v>
      </c>
      <c r="AP10" s="250" t="n">
        <f aca="false">HLOOKUP(AP$7,Budget!$F$4:$EG$206,70)*$B$3/12</f>
        <v>0</v>
      </c>
      <c r="AQ10" s="250" t="n">
        <f aca="false">HLOOKUP(AQ$7,Budget!$F$4:$EG$206,70)*$B$3/12</f>
        <v>1800</v>
      </c>
      <c r="AR10" s="250" t="n">
        <f aca="false">HLOOKUP(AR$7,Budget!$F$4:$EG$206,70)*$B$3/12</f>
        <v>0</v>
      </c>
      <c r="AS10" s="250" t="n">
        <f aca="false">HLOOKUP(AS$7,Budget!$F$4:$EG$206,70)*$B$3/12</f>
        <v>18.2001</v>
      </c>
      <c r="AT10" s="250" t="n">
        <f aca="false">HLOOKUP(AT$7,Budget!$F$4:$EG$206,70)*$B$3/12</f>
        <v>15000</v>
      </c>
      <c r="AU10" s="250" t="n">
        <f aca="false">HLOOKUP(AU$7,Budget!$F$4:$EG$206,70)*$B$3/12</f>
        <v>638.6</v>
      </c>
      <c r="AV10" s="250" t="n">
        <f aca="false">HLOOKUP(AV$7,Budget!$F$4:$EG$206,70)*$B$3/12</f>
        <v>0</v>
      </c>
      <c r="AW10" s="250" t="n">
        <f aca="false">HLOOKUP(AW$7,Budget!$F$4:$EG$206,70)*$B$3/12</f>
        <v>0</v>
      </c>
      <c r="AX10" s="250" t="n">
        <f aca="false">HLOOKUP(AX$7,Budget!$F$4:$EG$206,70)*$B$3/12</f>
        <v>0</v>
      </c>
      <c r="AY10" s="250" t="n">
        <f aca="false">HLOOKUP(AY$7,Budget!$F$4:$EG$206,70)*$B$3/12</f>
        <v>0</v>
      </c>
      <c r="AZ10" s="250" t="n">
        <f aca="false">HLOOKUP(AZ$7,Budget!$F$4:$EG$206,70)*$B$3/12</f>
        <v>0</v>
      </c>
      <c r="BA10" s="250" t="n">
        <f aca="false">HLOOKUP(BA$7,Budget!$F$4:$EG$206,70)*$B$3/12</f>
        <v>275220</v>
      </c>
      <c r="BB10" s="250" t="n">
        <f aca="false">HLOOKUP(BB$7,Budget!$F$4:$EG$206,70)*$B$3/12</f>
        <v>0</v>
      </c>
      <c r="BC10" s="250" t="n">
        <f aca="false">HLOOKUP(BC$7,Budget!$F$4:$EG$206,70)*$B$3/12</f>
        <v>0</v>
      </c>
      <c r="BD10" s="250" t="n">
        <f aca="false">HLOOKUP(BD$7,Budget!$F$4:$EG$206,70)*$B$3/12</f>
        <v>0</v>
      </c>
      <c r="BE10" s="250" t="n">
        <f aca="false">HLOOKUP(BE$7,Budget!$F$4:$EG$206,70)*$B$3/12</f>
        <v>0</v>
      </c>
      <c r="BF10" s="250" t="n">
        <f aca="false">HLOOKUP(BF$7,Budget!$F$4:$EG$206,70)*$B$3/12</f>
        <v>203296.8989</v>
      </c>
      <c r="BG10" s="250" t="n">
        <f aca="false">HLOOKUP(BG$7,Budget!$F$4:$EG$206,70)*$B$3/12</f>
        <v>203296.8989</v>
      </c>
      <c r="BH10" s="250" t="n">
        <f aca="false">HLOOKUP(BH$7,Budget!$F$4:$EG$206,70)*$B$3/12</f>
        <v>150000</v>
      </c>
      <c r="BI10" s="250" t="n">
        <f aca="false">HLOOKUP(BI$7,Budget!$F$4:$EG$206,70)*$B$3/12</f>
        <v>1265.4683</v>
      </c>
      <c r="BJ10" s="250" t="n">
        <f aca="false">HLOOKUP(BJ$7,Budget!$F$4:$EG$206,70)*$B$3/12</f>
        <v>0</v>
      </c>
      <c r="BK10" s="250" t="n">
        <f aca="false">HLOOKUP(BK$7,Budget!$F$4:$EG$206,70)*$B$3/12</f>
        <v>0</v>
      </c>
      <c r="BL10" s="250" t="n">
        <f aca="false">HLOOKUP(BL$7,Budget!$F$4:$EG$206,70)*$B$3/12</f>
        <v>0</v>
      </c>
      <c r="BM10" s="250" t="n">
        <f aca="false">HLOOKUP(BM$7,Budget!$F$4:$EG$206,70)*$B$3/12</f>
        <v>0</v>
      </c>
      <c r="BN10" s="250" t="n">
        <f aca="false">HLOOKUP(BN$7,Budget!$F$4:$EG$206,70)*$B$3/12</f>
        <v>0</v>
      </c>
      <c r="BO10" s="250" t="n">
        <f aca="false">HLOOKUP(BO$7,Budget!$F$4:$EG$206,70)*$B$3/12</f>
        <v>0</v>
      </c>
      <c r="BP10" s="250" t="n">
        <f aca="false">HLOOKUP(BP$7,Budget!$F$4:$EG$206,70)*$B$3/12</f>
        <v>170000</v>
      </c>
      <c r="BQ10" s="250" t="n">
        <f aca="false">HLOOKUP(BQ$7,Budget!$F$4:$EG$206,70)*$B$3/12</f>
        <v>0</v>
      </c>
      <c r="BR10" s="250" t="n">
        <f aca="false">HLOOKUP(BR$7,Budget!$F$4:$EG$206,70)*$B$3/12</f>
        <v>0</v>
      </c>
      <c r="BS10" s="250" t="n">
        <f aca="false">HLOOKUP(BS$7,Budget!$F$4:$EG$206,70)*$B$3/12</f>
        <v>63000</v>
      </c>
      <c r="BT10" s="250" t="n">
        <f aca="false">HLOOKUP(BT$7,Budget!$F$4:$EG$206,70)*$B$3/12</f>
        <v>0</v>
      </c>
      <c r="BU10" s="250" t="n">
        <f aca="false">HLOOKUP(BU$7,Budget!$F$4:$EG$206,70)*$B$3/12</f>
        <v>0</v>
      </c>
      <c r="BV10" s="250" t="n">
        <f aca="false">HLOOKUP(BV$7,Budget!$F$4:$EG$206,70)*$B$3/12</f>
        <v>0</v>
      </c>
      <c r="BW10" s="250" t="n">
        <f aca="false">HLOOKUP(BW$7,Budget!$F$4:$EG$206,70)*$B$3/12</f>
        <v>41.2</v>
      </c>
      <c r="BX10" s="250" t="n">
        <f aca="false">HLOOKUP(BX$7,Budget!$F$4:$EG$206,70)*$B$3/12</f>
        <v>0</v>
      </c>
      <c r="BY10" s="250" t="n">
        <f aca="false">HLOOKUP(BY$7,Budget!$F$4:$EG$206,70)*$B$3/12</f>
        <v>0</v>
      </c>
      <c r="BZ10" s="250" t="n">
        <f aca="false">HLOOKUP(BZ$7,Budget!$F$4:$EG$206,70)*$B$3/12</f>
        <v>0</v>
      </c>
      <c r="CA10" s="250" t="n">
        <f aca="false">HLOOKUP(CA$7,Budget!$F$4:$EG$206,70)*$B$3/12</f>
        <v>31.6931</v>
      </c>
      <c r="CB10" s="250" t="n">
        <f aca="false">HLOOKUP(CB$7,Budget!$F$4:$EG$206,70)*$B$3/12</f>
        <v>0</v>
      </c>
      <c r="CC10" s="250" t="n">
        <f aca="false">HLOOKUP(CC$7,Budget!$F$4:$EG$206,70)*$B$3/12</f>
        <v>0</v>
      </c>
      <c r="CD10" s="250" t="n">
        <f aca="false">HLOOKUP(CD$7,Budget!$F$4:$EG$206,70)*$B$3/12</f>
        <v>10000</v>
      </c>
      <c r="CE10" s="250" t="n">
        <f aca="false">HLOOKUP(CE$7,Budget!$F$4:$EG$206,70)*$B$3/12</f>
        <v>231150</v>
      </c>
      <c r="CF10" s="250" t="n">
        <f aca="false">HLOOKUP(CF$7,Budget!$F$4:$EG$206,70)*$B$3/12</f>
        <v>0</v>
      </c>
      <c r="CG10" s="250" t="n">
        <f aca="false">HLOOKUP(CG$7,Budget!$F$4:$EG$206,70)*$B$3/12</f>
        <v>175000</v>
      </c>
      <c r="CH10" s="250" t="n">
        <f aca="false">HLOOKUP(CH$7,Budget!$F$4:$EG$206,70)*$B$3/12</f>
        <v>0</v>
      </c>
      <c r="CI10" s="250" t="n">
        <f aca="false">HLOOKUP(CI$7,Budget!$F$4:$EG$206,70)*$B$3/12</f>
        <v>241376.8332</v>
      </c>
      <c r="CJ10" s="250" t="n">
        <f aca="false">HLOOKUP(CJ$7,Budget!$F$4:$EG$206,70)*$B$3/12</f>
        <v>0</v>
      </c>
      <c r="CK10" s="250" t="n">
        <f aca="false">HLOOKUP(CK$7,Budget!$F$4:$EG$206,70)*$B$3/12</f>
        <v>9006.4333</v>
      </c>
      <c r="CL10" s="250" t="n">
        <f aca="false">HLOOKUP(CL$7,Budget!$F$4:$EG$206,70)*$B$3/12</f>
        <v>0</v>
      </c>
      <c r="CM10" s="250" t="n">
        <f aca="false">HLOOKUP(CM$7,Budget!$F$4:$EG$206,70)*$B$3/12</f>
        <v>265418</v>
      </c>
      <c r="CN10" s="250" t="n">
        <f aca="false">HLOOKUP(CN$7,Budget!$F$4:$EG$206,70)*$B$3/12</f>
        <v>100000</v>
      </c>
      <c r="CO10" s="250" t="n">
        <f aca="false">HLOOKUP(CO$7,Budget!$F$4:$EG$206,70)*$B$3/12</f>
        <v>195700</v>
      </c>
      <c r="CP10" s="250" t="n">
        <f aca="false">HLOOKUP(CP$7,Budget!$F$4:$EG$206,70)*$B$3/12</f>
        <v>0</v>
      </c>
      <c r="CQ10" s="250" t="n">
        <f aca="false">HLOOKUP(CQ$7,Budget!$F$4:$EG$206,70)*$B$3/12</f>
        <v>0</v>
      </c>
      <c r="CR10" s="250" t="n">
        <f aca="false">HLOOKUP(CR$7,Budget!$F$4:$EG$206,70)*$B$3/12</f>
        <v>0</v>
      </c>
      <c r="CS10" s="250" t="n">
        <f aca="false">HLOOKUP(CS$7,Budget!$F$4:$EG$206,70)*$B$3/12</f>
        <v>0</v>
      </c>
      <c r="CT10" s="250" t="n">
        <f aca="false">HLOOKUP(CT$7,Budget!$F$4:$EG$206,70)*$B$3/12</f>
        <v>0</v>
      </c>
      <c r="CU10" s="250" t="n">
        <f aca="false">HLOOKUP(CU$7,Budget!$F$4:$EG$206,70)*$B$3/12</f>
        <v>107.12</v>
      </c>
      <c r="CV10" s="250" t="n">
        <f aca="false">HLOOKUP(CV$7,Budget!$F$4:$EG$206,70)*$B$3/12</f>
        <v>164800</v>
      </c>
      <c r="CW10" s="250" t="n">
        <f aca="false">HLOOKUP(CW$7,Budget!$F$4:$EG$206,70)*$B$3/12</f>
        <v>7.0761</v>
      </c>
      <c r="CX10" s="250" t="n">
        <f aca="false">HLOOKUP(CX$7,Budget!$F$4:$EG$206,70)*$B$3/12</f>
        <v>140871.6609</v>
      </c>
      <c r="CY10" s="250" t="n">
        <f aca="false">HLOOKUP(CY$7,Budget!$F$4:$EG$206,70)*$B$3/12</f>
        <v>0</v>
      </c>
      <c r="CZ10" s="250" t="n">
        <f aca="false">HLOOKUP(CZ$7,Budget!$F$4:$EG$206,70)*$B$3/12</f>
        <v>0</v>
      </c>
      <c r="DA10" s="250" t="n">
        <f aca="false">HLOOKUP(DA$7,Budget!$F$4:$EG$206,70)*$B$3/12</f>
        <v>0</v>
      </c>
      <c r="DB10" s="250" t="n">
        <f aca="false">HLOOKUP(DB$7,Budget!$F$4:$EG$206,70)*$B$3/12</f>
        <v>365.444</v>
      </c>
      <c r="DC10" s="250" t="n">
        <f aca="false">HLOOKUP(DC$7,Budget!$F$4:$EG$206,70)*$B$3/12</f>
        <v>0.001</v>
      </c>
      <c r="DD10" s="250" t="n">
        <f aca="false">HLOOKUP(DD$7,Budget!$F$4:$EG$206,70)*$B$3/12</f>
        <v>0.001</v>
      </c>
      <c r="DE10" s="250" t="n">
        <f aca="false">HLOOKUP(DE$7,Budget!$F$4:$EG$206,70)*$B$3/12</f>
        <v>131305.1236</v>
      </c>
      <c r="DF10" s="250" t="n">
        <f aca="false">HLOOKUP(DF$7,Budget!$F$4:$EG$206,70)*$B$3/12</f>
        <v>0</v>
      </c>
      <c r="DG10" s="250" t="n">
        <f aca="false">HLOOKUP(DG$7,Budget!$F$4:$EG$206,70)*$B$3/12</f>
        <v>24000</v>
      </c>
      <c r="DH10" s="250" t="n">
        <f aca="false">HLOOKUP(DH$7,Budget!$F$4:$EG$206,70)*$B$3/12</f>
        <v>0</v>
      </c>
      <c r="DI10" s="250" t="n">
        <f aca="false">HLOOKUP(DI$7,Budget!$F$4:$EG$206,70)*$B$3/12</f>
        <v>0</v>
      </c>
      <c r="DJ10" s="250" t="n">
        <f aca="false">HLOOKUP(DJ$7,Budget!$F$4:$EG$206,70)*$B$3/12</f>
        <v>264.7203</v>
      </c>
      <c r="DK10" s="250" t="n">
        <f aca="false">HLOOKUP(DK$7,Budget!$F$4:$EG$206,70)*$B$3/12</f>
        <v>0</v>
      </c>
      <c r="DL10" s="250" t="n">
        <f aca="false">HLOOKUP(DL$7,Budget!$F$4:$EG$206,70)*$B$3/12</f>
        <v>0</v>
      </c>
      <c r="DM10" s="250" t="n">
        <f aca="false">HLOOKUP(DM$7,Budget!$F$4:$EG$206,70)*$B$3/12</f>
        <v>0</v>
      </c>
      <c r="DN10" s="250" t="n">
        <f aca="false">HLOOKUP(DN$7,Budget!$F$4:$EG$206,70)*$B$3/12</f>
        <v>234.222</v>
      </c>
      <c r="DO10" s="250" t="n">
        <f aca="false">HLOOKUP(DO$7,Budget!$F$4:$EG$206,70)*$B$3/12</f>
        <v>234.222</v>
      </c>
      <c r="DP10" s="250" t="n">
        <f aca="false">HLOOKUP(DP$7,Budget!$F$4:$EG$206,70)*$B$3/12</f>
        <v>0</v>
      </c>
      <c r="DQ10" s="250" t="n">
        <f aca="false">HLOOKUP(DQ$7,Budget!$F$4:$EG$206,70)*$B$3/12</f>
        <v>55.8054</v>
      </c>
      <c r="DR10" s="250" t="n">
        <f aca="false">HLOOKUP(DR$7,Budget!$F$4:$EG$206,70)*$B$3/12</f>
        <v>0</v>
      </c>
      <c r="DS10" s="250" t="n">
        <f aca="false">HLOOKUP(DS$7,Budget!$F$4:$EG$206,70)*$B$3/12</f>
        <v>0</v>
      </c>
      <c r="DT10" s="250" t="n">
        <f aca="false">HLOOKUP(DT$7,Budget!$F$4:$EG$206,70)*$B$3/12</f>
        <v>0</v>
      </c>
      <c r="DU10" s="250" t="n">
        <f aca="false">HLOOKUP(DU$7,Budget!$F$4:$EG$206,70)*$B$3/12</f>
        <v>0</v>
      </c>
      <c r="DV10" s="250" t="n">
        <f aca="false">HLOOKUP(DV$7,Budget!$F$4:$EG$206,70)*$B$3/12</f>
        <v>0</v>
      </c>
      <c r="DW10" s="250" t="n">
        <f aca="false">HLOOKUP(DW$7,Budget!$F$4:$EG$206,70)*$B$3/12</f>
        <v>0</v>
      </c>
      <c r="DX10" s="250" t="n">
        <f aca="false">HLOOKUP(DX$7,Budget!$F$4:$EG$206,70)*$B$3/12</f>
        <v>0</v>
      </c>
      <c r="DY10" s="250" t="n">
        <f aca="false">HLOOKUP(DY$7,Budget!$F$4:$EG$206,70)*$B$3/12</f>
        <v>0.0001</v>
      </c>
      <c r="DZ10" s="250" t="n">
        <f aca="false">HLOOKUP(DZ$7,Budget!$F$4:$EG$206,70)*$B$3/12</f>
        <v>0</v>
      </c>
      <c r="EA10" s="250" t="n">
        <f aca="false">HLOOKUP(EA$7,Budget!$F$4:$EG$206,70)*$B$3/12</f>
        <v>172668.3216</v>
      </c>
      <c r="EB10" s="250" t="n">
        <f aca="false">HLOOKUP(EB$7,Budget!$F$4:$EG$206,70)*$B$3/12</f>
        <v>0</v>
      </c>
      <c r="EC10" s="250" t="n">
        <f aca="false">HLOOKUP(EC$7,Budget!$F$4:$EG$206,70)*$B$3/12</f>
        <v>0</v>
      </c>
      <c r="ED10" s="250" t="n">
        <f aca="false">HLOOKUP(ED$7,Budget!$F$4:$EG$206,70)*$B$3/12</f>
        <v>165000</v>
      </c>
      <c r="EE10" s="250" t="n">
        <f aca="false">HLOOKUP(EE$7,Budget!$F$4:$EG$206,70)*$B$3/12</f>
        <v>204074.2605</v>
      </c>
      <c r="EF10" s="250" t="n">
        <f aca="false">HLOOKUP(EF$7,Budget!$F$4:$EG$206,70)*$B$3/12</f>
        <v>0</v>
      </c>
      <c r="EG10" s="250" t="n">
        <f aca="false">HLOOKUP(EG$7,Budget!$F$4:$EG$206,70)*$B$3/12</f>
        <v>125000</v>
      </c>
      <c r="EH10" s="250" t="n">
        <f aca="false">HLOOKUP(EH$7,Budget!$F$4:$EG$206,70)*$B$3/12</f>
        <v>0</v>
      </c>
      <c r="EI10" s="250" t="n">
        <f aca="false">HLOOKUP(EI$7,Budget!$F$4:$EG$206,70)*$B$3/12</f>
        <v>57340.0485</v>
      </c>
      <c r="EJ10" s="250" t="n">
        <f aca="false">HLOOKUP(EJ$7,Budget!$F$4:$EG$206,70)*$B$3/12</f>
        <v>25000</v>
      </c>
    </row>
    <row r="11" customFormat="false" ht="15" hidden="true" customHeight="false" outlineLevel="1" collapsed="false">
      <c r="A11" s="76" t="s">
        <v>123</v>
      </c>
      <c r="B11" s="250" t="n">
        <f aca="false">HLOOKUP(B$7,Budget!$F$4:$EG$206,81,)*$B$3/12</f>
        <v>0</v>
      </c>
      <c r="C11" s="250" t="n">
        <f aca="false">HLOOKUP(C$7,Budget!$F$4:$EG$206,81,)*$B$3/12</f>
        <v>2154.742</v>
      </c>
      <c r="D11" s="250" t="n">
        <f aca="false">HLOOKUP(D$7,Budget!$F$4:$EG$206,81,)*$B$3/12</f>
        <v>5500</v>
      </c>
      <c r="E11" s="250" t="n">
        <f aca="false">HLOOKUP(E$7,Budget!$F$4:$EG$206,81,)*$B$3/12</f>
        <v>0</v>
      </c>
      <c r="F11" s="250" t="n">
        <f aca="false">HLOOKUP(F$7,Budget!$F$4:$EG$206,81,)*$B$3/12</f>
        <v>6018.0325</v>
      </c>
      <c r="G11" s="250" t="n">
        <f aca="false">HLOOKUP(G$7,Budget!$F$4:$EG$206,81,)*$B$3/12</f>
        <v>7405.0737</v>
      </c>
      <c r="H11" s="250" t="n">
        <f aca="false">HLOOKUP(H$7,Budget!$F$4:$EG$206,81,)*$B$3/12</f>
        <v>4714</v>
      </c>
      <c r="I11" s="250" t="n">
        <f aca="false">HLOOKUP(I$7,Budget!$F$4:$EG$206,81,)*$B$3/12</f>
        <v>2724.8135</v>
      </c>
      <c r="J11" s="250" t="n">
        <f aca="false">HLOOKUP(J$7,Budget!$F$4:$EG$206,81,)*$B$3/12</f>
        <v>128582.3508</v>
      </c>
      <c r="K11" s="250" t="n">
        <f aca="false">HLOOKUP(K$7,Budget!$F$4:$EG$206,81,)*$B$3/12</f>
        <v>12360</v>
      </c>
      <c r="L11" s="250" t="n">
        <f aca="false">HLOOKUP(L$7,Budget!$F$4:$EG$206,81,)*$B$3/12</f>
        <v>12510.2883</v>
      </c>
      <c r="M11" s="250" t="n">
        <f aca="false">HLOOKUP(M$7,Budget!$F$4:$EG$206,81,)*$B$3/12</f>
        <v>5758.0399001</v>
      </c>
      <c r="N11" s="250" t="n">
        <f aca="false">HLOOKUP(N$7,Budget!$F$4:$EG$206,81,)*$B$3/12</f>
        <v>666.0495</v>
      </c>
      <c r="O11" s="250" t="n">
        <f aca="false">HLOOKUP(O$7,Budget!$F$4:$EG$206,81,)*$B$3/12</f>
        <v>2001.2591</v>
      </c>
      <c r="P11" s="250"/>
      <c r="Q11" s="250" t="n">
        <f aca="false">HLOOKUP(Q$7,Budget!$F$4:$EG$206,81,)*$B$3/12</f>
        <v>6779.7793</v>
      </c>
      <c r="R11" s="250" t="e">
        <f aca="false">HLOOKUP(R$7,Budget!$F$4:$EG$206,81,)*$B$3/12</f>
        <v>#N/A</v>
      </c>
      <c r="S11" s="250"/>
      <c r="T11" s="250" t="n">
        <f aca="false">HLOOKUP(T$7,Budget!$F$4:$EG$206,81,)*$B$3/12</f>
        <v>14518.4069</v>
      </c>
      <c r="U11" s="250"/>
      <c r="V11" s="250" t="e">
        <f aca="false">HLOOKUP(V$7,Budget!$F$4:$EG$206,81,)*$B$3/12</f>
        <v>#N/A</v>
      </c>
      <c r="W11" s="250" t="n">
        <f aca="false">HLOOKUP(W$7,Budget!$F$4:$EG$206,81,)*$B$3/12</f>
        <v>4152.96</v>
      </c>
      <c r="X11" s="250" t="n">
        <f aca="false">HLOOKUP(X$7,Budget!$F$4:$EG$206,81,)*$B$3/12</f>
        <v>0</v>
      </c>
      <c r="Y11" s="250" t="n">
        <f aca="false">HLOOKUP(Y$7,Budget!$F$4:$EG$206,81,)*$B$3/12</f>
        <v>6508.7966</v>
      </c>
      <c r="Z11" s="250" t="n">
        <f aca="false">HLOOKUP(Z$7,Budget!$F$4:$EG$206,81,)*$B$3/12</f>
        <v>182.4027</v>
      </c>
      <c r="AA11" s="250" t="n">
        <f aca="false">HLOOKUP(AA$7,Budget!$F$4:$EG$206,81,)*$B$3/12</f>
        <v>0</v>
      </c>
      <c r="AB11" s="250" t="n">
        <f aca="false">HLOOKUP(AB$7,Budget!$F$4:$EG$206,81,)*$B$3/12</f>
        <v>1018.6185</v>
      </c>
      <c r="AC11" s="250" t="n">
        <f aca="false">HLOOKUP(AC$7,Budget!$F$4:$EG$206,81,)*$B$3/12</f>
        <v>1751.9991</v>
      </c>
      <c r="AD11" s="250" t="n">
        <f aca="false">HLOOKUP(AD$7,Budget!$F$4:$EG$206,81,)*$B$3/12</f>
        <v>1473.0236</v>
      </c>
      <c r="AE11" s="250" t="n">
        <f aca="false">HLOOKUP(AE$7,Budget!$F$4:$EG$206,81,)*$B$3/12</f>
        <v>2282.48</v>
      </c>
      <c r="AF11" s="250" t="n">
        <f aca="false">HLOOKUP(AF$7,Budget!$F$4:$EG$206,81,)*$B$3/12</f>
        <v>830</v>
      </c>
      <c r="AG11" s="250" t="n">
        <f aca="false">HLOOKUP(AG$7,Budget!$F$4:$EG$206,81,)*$B$3/12</f>
        <v>3000</v>
      </c>
      <c r="AH11" s="250" t="n">
        <f aca="false">HLOOKUP(AH$7,Budget!$F$4:$EG$206,81,)*$B$3/12</f>
        <v>1384.32</v>
      </c>
      <c r="AI11" s="250" t="n">
        <f aca="false">HLOOKUP(AI$7,Budget!$F$4:$EG$206,81,)*$B$3/12</f>
        <v>531.5109</v>
      </c>
      <c r="AJ11" s="250" t="n">
        <f aca="false">HLOOKUP(AJ$7,Budget!$F$4:$EG$206,81,)*$B$3/12</f>
        <v>531.510901</v>
      </c>
      <c r="AK11" s="250" t="n">
        <f aca="false">HLOOKUP(AK$7,Budget!$F$4:$EG$206,81,)*$B$3/12</f>
        <v>2755.1058</v>
      </c>
      <c r="AL11" s="250" t="n">
        <f aca="false">HLOOKUP(AL$7,Budget!$F$4:$EG$206,81,)*$B$3/12</f>
        <v>0</v>
      </c>
      <c r="AM11" s="250" t="n">
        <f aca="false">HLOOKUP(AM$7,Budget!$F$4:$EG$206,81,)*$B$3/12</f>
        <v>0</v>
      </c>
      <c r="AN11" s="250" t="n">
        <f aca="false">HLOOKUP(AN$7,Budget!$F$4:$EG$206,81,)*$B$3/12</f>
        <v>31712.9025</v>
      </c>
      <c r="AO11" s="250" t="n">
        <f aca="false">HLOOKUP(AO$7,Budget!$F$4:$EG$206,81,)*$B$3/12</f>
        <v>194.9996</v>
      </c>
      <c r="AP11" s="250" t="n">
        <f aca="false">HLOOKUP(AP$7,Budget!$F$4:$EG$206,81,)*$B$3/12</f>
        <v>9741.6</v>
      </c>
      <c r="AQ11" s="250" t="n">
        <f aca="false">HLOOKUP(AQ$7,Budget!$F$4:$EG$206,81,)*$B$3/12</f>
        <v>243.5229</v>
      </c>
      <c r="AR11" s="250" t="n">
        <f aca="false">HLOOKUP(AR$7,Budget!$F$4:$EG$206,81,)*$B$3/12</f>
        <v>1111.3803</v>
      </c>
      <c r="AS11" s="250" t="n">
        <f aca="false">HLOOKUP(AS$7,Budget!$F$4:$EG$206,81,)*$B$3/12</f>
        <v>23.2883</v>
      </c>
      <c r="AT11" s="250" t="n">
        <f aca="false">HLOOKUP(AT$7,Budget!$F$4:$EG$206,81,)*$B$3/12</f>
        <v>3520.9726</v>
      </c>
      <c r="AU11" s="250" t="n">
        <f aca="false">HLOOKUP(AU$7,Budget!$F$4:$EG$206,81,)*$B$3/12</f>
        <v>1219.8599</v>
      </c>
      <c r="AV11" s="250" t="n">
        <f aca="false">HLOOKUP(AV$7,Budget!$F$4:$EG$206,81,)*$B$3/12</f>
        <v>500.000001</v>
      </c>
      <c r="AW11" s="250" t="n">
        <f aca="false">HLOOKUP(AW$7,Budget!$F$4:$EG$206,81,)*$B$3/12</f>
        <v>517.7192</v>
      </c>
      <c r="AX11" s="250" t="n">
        <f aca="false">HLOOKUP(AX$7,Budget!$F$4:$EG$206,81,)*$B$3/12</f>
        <v>1095.7037</v>
      </c>
      <c r="AY11" s="250" t="e">
        <f aca="false">HLOOKUP(AY$7,Budget!$F$4:$EG$206,81,)*$B$3/12</f>
        <v>#N/A</v>
      </c>
      <c r="AZ11" s="250" t="n">
        <f aca="false">HLOOKUP(AZ$7,Budget!$F$4:$EG$206,81,)*$B$3/12</f>
        <v>229.2883</v>
      </c>
      <c r="BA11" s="250" t="n">
        <f aca="false">HLOOKUP(BA$7,Budget!$F$4:$EG$206,81,)*$B$3/12</f>
        <v>153653.4174</v>
      </c>
      <c r="BB11" s="250" t="n">
        <f aca="false">HLOOKUP(BB$7,Budget!$F$4:$EG$206,81,)*$B$3/12</f>
        <v>0</v>
      </c>
      <c r="BC11" s="250" t="n">
        <f aca="false">HLOOKUP(BC$7,Budget!$F$4:$EG$206,81,)*$B$3/12</f>
        <v>650.00000001</v>
      </c>
      <c r="BD11" s="250" t="n">
        <f aca="false">HLOOKUP(BD$7,Budget!$F$4:$EG$206,81,)*$B$3/12</f>
        <v>650</v>
      </c>
      <c r="BE11" s="250" t="e">
        <f aca="false">HLOOKUP(BE$7,Budget!$F$4:$EG$206,81,)*$B$3/12</f>
        <v>#N/A</v>
      </c>
      <c r="BF11" s="250" t="n">
        <f aca="false">HLOOKUP(BF$7,Budget!$F$4:$EG$206,81,)*$B$3/12</f>
        <v>78014.1744</v>
      </c>
      <c r="BG11" s="250" t="e">
        <f aca="false">HLOOKUP(BG$7,Budget!$F$4:$EG$206,81,)*$B$3/12</f>
        <v>#N/A</v>
      </c>
      <c r="BH11" s="250" t="n">
        <f aca="false">HLOOKUP(BH$7,Budget!$F$4:$EG$206,81,)*$B$3/12</f>
        <v>25946.6636</v>
      </c>
      <c r="BI11" s="250" t="n">
        <f aca="false">HLOOKUP(BI$7,Budget!$F$4:$EG$206,81,)*$B$3/12</f>
        <v>1536.863</v>
      </c>
      <c r="BJ11" s="250" t="n">
        <f aca="false">HLOOKUP(BJ$7,Budget!$F$4:$EG$206,81,)*$B$3/12</f>
        <v>613.0972</v>
      </c>
      <c r="BK11" s="250" t="n">
        <f aca="false">HLOOKUP(BK$7,Budget!$F$4:$EG$206,81,)*$B$3/12</f>
        <v>1500</v>
      </c>
      <c r="BL11" s="250" t="n">
        <f aca="false">HLOOKUP(BL$7,Budget!$F$4:$EG$206,81,)*$B$3/12</f>
        <v>0</v>
      </c>
      <c r="BM11" s="250" t="n">
        <f aca="false">HLOOKUP(BM$7,Budget!$F$4:$EG$206,81,)*$B$3/12</f>
        <v>2076.48</v>
      </c>
      <c r="BN11" s="250" t="n">
        <f aca="false">HLOOKUP(BN$7,Budget!$F$4:$EG$206,81,)*$B$3/12</f>
        <v>106.3166</v>
      </c>
      <c r="BO11" s="250" t="e">
        <f aca="false">HLOOKUP(BO$7,Budget!$F$4:$EG$206,81,)*$B$3/12</f>
        <v>#N/A</v>
      </c>
      <c r="BP11" s="250" t="n">
        <f aca="false">HLOOKUP(BP$7,Budget!$F$4:$EG$206,81,)*$B$3/12</f>
        <v>6500</v>
      </c>
      <c r="BQ11" s="250" t="n">
        <f aca="false">HLOOKUP(BQ$7,Budget!$F$4:$EG$206,81,)*$B$3/12</f>
        <v>6174.16</v>
      </c>
      <c r="BR11" s="250" t="e">
        <f aca="false">HLOOKUP(BR$7,Budget!$F$4:$EG$206,81,)*$B$3/12</f>
        <v>#N/A</v>
      </c>
      <c r="BS11" s="250" t="n">
        <f aca="false">HLOOKUP(BS$7,Budget!$F$4:$EG$206,81,)*$B$3/12</f>
        <v>9361.3484</v>
      </c>
      <c r="BT11" s="250" t="n">
        <f aca="false">HLOOKUP(BT$7,Budget!$F$4:$EG$206,81,)*$B$3/12</f>
        <v>18.4576</v>
      </c>
      <c r="BU11" s="250" t="n">
        <f aca="false">HLOOKUP(BU$7,Budget!$F$4:$EG$206,81,)*$B$3/12</f>
        <v>10086.4468</v>
      </c>
      <c r="BV11" s="250" t="n">
        <f aca="false">HLOOKUP(BV$7,Budget!$F$4:$EG$206,81,)*$B$3/12</f>
        <v>0</v>
      </c>
      <c r="BW11" s="250" t="n">
        <f aca="false">HLOOKUP(BW$7,Budget!$F$4:$EG$206,81,)*$B$3/12</f>
        <v>1561.6345</v>
      </c>
      <c r="BX11" s="250" t="n">
        <f aca="false">HLOOKUP(BX$7,Budget!$F$4:$EG$206,81,)*$B$3/12</f>
        <v>1407.6083</v>
      </c>
      <c r="BY11" s="250" t="n">
        <f aca="false">HLOOKUP(BY$7,Budget!$F$4:$EG$206,81,)*$B$3/12</f>
        <v>0</v>
      </c>
      <c r="BZ11" s="250" t="e">
        <f aca="false">HLOOKUP(BZ$7,Budget!$F$4:$EG$206,81,)*$B$3/12</f>
        <v>#N/A</v>
      </c>
      <c r="CA11" s="250" t="n">
        <f aca="false">HLOOKUP(CA$7,Budget!$F$4:$EG$206,81,)*$B$3/12</f>
        <v>925.7022</v>
      </c>
      <c r="CB11" s="250" t="n">
        <f aca="false">HLOOKUP(CB$7,Budget!$F$4:$EG$206,81,)*$B$3/12</f>
        <v>207.545</v>
      </c>
      <c r="CC11" s="250" t="n">
        <f aca="false">HLOOKUP(CC$7,Budget!$F$4:$EG$206,81,)*$B$3/12</f>
        <v>0</v>
      </c>
      <c r="CD11" s="250" t="n">
        <f aca="false">HLOOKUP(CD$7,Budget!$F$4:$EG$206,81,)*$B$3/12</f>
        <v>1073.8059</v>
      </c>
      <c r="CE11" s="250" t="n">
        <f aca="false">HLOOKUP(CE$7,Budget!$F$4:$EG$206,81,)*$B$3/12</f>
        <v>103004.1666</v>
      </c>
      <c r="CF11" s="250" t="n">
        <f aca="false">HLOOKUP(CF$7,Budget!$F$4:$EG$206,81,)*$B$3/12</f>
        <v>3460.8</v>
      </c>
      <c r="CG11" s="250" t="n">
        <f aca="false">HLOOKUP(CG$7,Budget!$F$4:$EG$206,81,)*$B$3/12</f>
        <v>4240.9838</v>
      </c>
      <c r="CH11" s="250" t="n">
        <f aca="false">HLOOKUP(CH$7,Budget!$F$4:$EG$206,81,)*$B$3/12</f>
        <v>707.1259</v>
      </c>
      <c r="CI11" s="250" t="n">
        <f aca="false">HLOOKUP(CI$7,Budget!$F$4:$EG$206,81,)*$B$3/12</f>
        <v>27583.3176</v>
      </c>
      <c r="CJ11" s="250" t="n">
        <f aca="false">HLOOKUP(CJ$7,Budget!$F$4:$EG$206,81,)*$B$3/12</f>
        <v>0</v>
      </c>
      <c r="CK11" s="250" t="n">
        <f aca="false">HLOOKUP(CK$7,Budget!$F$4:$EG$206,81,)*$B$3/12</f>
        <v>12776.1664</v>
      </c>
      <c r="CL11" s="250" t="n">
        <f aca="false">HLOOKUP(CL$7,Budget!$F$4:$EG$206,81,)*$B$3/12</f>
        <v>446.0106</v>
      </c>
      <c r="CM11" s="250" t="n">
        <f aca="false">HLOOKUP(CM$7,Budget!$F$4:$EG$206,81,)*$B$3/12</f>
        <v>12785.4003</v>
      </c>
      <c r="CN11" s="250" t="n">
        <f aca="false">HLOOKUP(CN$7,Budget!$F$4:$EG$206,81,)*$B$3/12</f>
        <v>17917.9726</v>
      </c>
      <c r="CO11" s="250" t="n">
        <f aca="false">HLOOKUP(CO$7,Budget!$F$4:$EG$206,81,)*$B$3/12</f>
        <v>31906.3615</v>
      </c>
      <c r="CP11" s="250" t="n">
        <f aca="false">HLOOKUP(CP$7,Budget!$F$4:$EG$206,81,)*$B$3/12</f>
        <v>0</v>
      </c>
      <c r="CQ11" s="250" t="n">
        <f aca="false">HLOOKUP(CQ$7,Budget!$F$4:$EG$206,81,)*$B$3/12</f>
        <v>201.88</v>
      </c>
      <c r="CR11" s="250" t="n">
        <f aca="false">HLOOKUP(CR$7,Budget!$F$4:$EG$206,81,)*$B$3/12</f>
        <v>0</v>
      </c>
      <c r="CS11" s="250" t="n">
        <f aca="false">HLOOKUP(CS$7,Budget!$F$4:$EG$206,81,)*$B$3/12</f>
        <v>21602.7054</v>
      </c>
      <c r="CT11" s="250" t="n">
        <f aca="false">HLOOKUP(CT$7,Budget!$F$4:$EG$206,81,)*$B$3/12</f>
        <v>0</v>
      </c>
      <c r="CU11" s="250" t="n">
        <f aca="false">HLOOKUP(CU$7,Budget!$F$4:$EG$206,81,)*$B$3/12</f>
        <v>2817.7948</v>
      </c>
      <c r="CV11" s="250" t="n">
        <f aca="false">HLOOKUP(CV$7,Budget!$F$4:$EG$206,81,)*$B$3/12</f>
        <v>9805.6412</v>
      </c>
      <c r="CW11" s="250" t="n">
        <f aca="false">HLOOKUP(CW$7,Budget!$F$4:$EG$206,81,)*$B$3/12</f>
        <v>7560.0043</v>
      </c>
      <c r="CX11" s="250" t="n">
        <f aca="false">HLOOKUP(CX$7,Budget!$F$4:$EG$206,81,)*$B$3/12</f>
        <v>68664.2906</v>
      </c>
      <c r="CY11" s="250" t="n">
        <f aca="false">HLOOKUP(CY$7,Budget!$F$4:$EG$206,81,)*$B$3/12</f>
        <v>24.6582</v>
      </c>
      <c r="CZ11" s="250" t="n">
        <f aca="false">HLOOKUP(CZ$7,Budget!$F$4:$EG$206,81,)*$B$3/12</f>
        <v>0</v>
      </c>
      <c r="DA11" s="250" t="n">
        <f aca="false">HLOOKUP(DA$7,Budget!$F$4:$EG$206,81,)*$B$3/12</f>
        <v>0</v>
      </c>
      <c r="DB11" s="250" t="n">
        <f aca="false">HLOOKUP(DB$7,Budget!$F$4:$EG$206,81,)*$B$3/12</f>
        <v>927.6077</v>
      </c>
      <c r="DC11" s="250" t="n">
        <f aca="false">HLOOKUP(DC$7,Budget!$F$4:$EG$206,81,)*$B$3/12</f>
        <v>3000.00001</v>
      </c>
      <c r="DD11" s="250" t="e">
        <f aca="false">HLOOKUP(DD$7,Budget!$F$4:$EG$206,81,)*$B$3/12</f>
        <v>#N/A</v>
      </c>
      <c r="DE11" s="250" t="n">
        <f aca="false">HLOOKUP(DE$7,Budget!$F$4:$EG$206,81,)*$B$3/12</f>
        <v>10634.7067</v>
      </c>
      <c r="DF11" s="250" t="n">
        <f aca="false">HLOOKUP(DF$7,Budget!$F$4:$EG$206,81,)*$B$3/12</f>
        <v>0</v>
      </c>
      <c r="DG11" s="250" t="n">
        <f aca="false">HLOOKUP(DG$7,Budget!$F$4:$EG$206,81,)*$B$3/12</f>
        <v>21772.4285</v>
      </c>
      <c r="DH11" s="250" t="n">
        <f aca="false">HLOOKUP(DH$7,Budget!$F$4:$EG$206,81,)*$B$3/12</f>
        <v>1011.5115</v>
      </c>
      <c r="DI11" s="250" t="n">
        <f aca="false">HLOOKUP(DI$7,Budget!$F$4:$EG$206,81,)*$B$3/12</f>
        <v>334.0702</v>
      </c>
      <c r="DJ11" s="250" t="n">
        <f aca="false">HLOOKUP(DJ$7,Budget!$F$4:$EG$206,81,)*$B$3/12</f>
        <v>262.547</v>
      </c>
      <c r="DK11" s="250" t="n">
        <f aca="false">HLOOKUP(DK$7,Budget!$F$4:$EG$206,81,)*$B$3/12</f>
        <v>917.8124</v>
      </c>
      <c r="DL11" s="250" t="n">
        <f aca="false">HLOOKUP(DL$7,Budget!$F$4:$EG$206,81,)*$B$3/12</f>
        <v>0</v>
      </c>
      <c r="DM11" s="250" t="n">
        <f aca="false">HLOOKUP(DM$7,Budget!$F$4:$EG$206,81,)*$B$3/12</f>
        <v>0</v>
      </c>
      <c r="DN11" s="250" t="n">
        <f aca="false">HLOOKUP(DN$7,Budget!$F$4:$EG$206,81,)*$B$3/12</f>
        <v>0</v>
      </c>
      <c r="DO11" s="250" t="e">
        <f aca="false">HLOOKUP(DO$7,Budget!$F$4:$EG$206,81,)*$B$3/12</f>
        <v>#N/A</v>
      </c>
      <c r="DP11" s="250" t="n">
        <f aca="false">HLOOKUP(DP$7,Budget!$F$4:$EG$206,81,)*$B$3/12</f>
        <v>2440.173</v>
      </c>
      <c r="DQ11" s="250" t="n">
        <f aca="false">HLOOKUP(DQ$7,Budget!$F$4:$EG$206,81,)*$B$3/12</f>
        <v>14967.8567</v>
      </c>
      <c r="DR11" s="250" t="n">
        <f aca="false">HLOOKUP(DR$7,Budget!$F$4:$EG$206,81,)*$B$3/12</f>
        <v>0</v>
      </c>
      <c r="DS11" s="250" t="n">
        <f aca="false">HLOOKUP(DS$7,Budget!$F$4:$EG$206,81,)*$B$3/12</f>
        <v>0</v>
      </c>
      <c r="DT11" s="250" t="n">
        <f aca="false">HLOOKUP(DT$7,Budget!$F$4:$EG$206,81,)*$B$3/12</f>
        <v>43.517501</v>
      </c>
      <c r="DU11" s="250" t="n">
        <f aca="false">HLOOKUP(DU$7,Budget!$F$4:$EG$206,81,)*$B$3/12</f>
        <v>1161.2426</v>
      </c>
      <c r="DV11" s="250" t="n">
        <f aca="false">HLOOKUP(DV$7,Budget!$F$4:$EG$206,81,)*$B$3/12</f>
        <v>142.346</v>
      </c>
      <c r="DW11" s="250" t="n">
        <f aca="false">HLOOKUP(DW$7,Budget!$F$4:$EG$206,81,)*$B$3/12</f>
        <v>585.0503</v>
      </c>
      <c r="DX11" s="250" t="n">
        <f aca="false">HLOOKUP(DX$7,Budget!$F$4:$EG$206,81,)*$B$3/12</f>
        <v>1447.0367</v>
      </c>
      <c r="DY11" s="250" t="n">
        <f aca="false">HLOOKUP(DY$7,Budget!$F$4:$EG$206,81,)*$B$3/12</f>
        <v>852.4795</v>
      </c>
      <c r="DZ11" s="250" t="n">
        <f aca="false">HLOOKUP(DZ$7,Budget!$F$4:$EG$206,81,)*$B$3/12</f>
        <v>527.978</v>
      </c>
      <c r="EA11" s="250" t="n">
        <f aca="false">HLOOKUP(EA$7,Budget!$F$4:$EG$206,81,)*$B$3/12</f>
        <v>51356.4806</v>
      </c>
      <c r="EB11" s="250" t="n">
        <f aca="false">HLOOKUP(EB$7,Budget!$F$4:$EG$206,81,)*$B$3/12</f>
        <v>1E-006</v>
      </c>
      <c r="EC11" s="250" t="n">
        <f aca="false">HLOOKUP(EC$7,Budget!$F$4:$EG$206,81,)*$B$3/12</f>
        <v>0</v>
      </c>
      <c r="ED11" s="250" t="n">
        <f aca="false">HLOOKUP(ED$7,Budget!$F$4:$EG$206,81,)*$B$3/12</f>
        <v>48459.2889</v>
      </c>
      <c r="EE11" s="250" t="n">
        <f aca="false">HLOOKUP(EE$7,Budget!$F$4:$EG$206,81,)*$B$3/12</f>
        <v>19755.3176</v>
      </c>
      <c r="EF11" s="250" t="n">
        <f aca="false">HLOOKUP(EF$7,Budget!$F$4:$EG$206,81,)*$B$3/12</f>
        <v>0</v>
      </c>
      <c r="EG11" s="250" t="n">
        <f aca="false">HLOOKUP(EG$7,Budget!$F$4:$EG$206,81,)*$B$3/12</f>
        <v>16954.9845</v>
      </c>
      <c r="EH11" s="250" t="n">
        <f aca="false">HLOOKUP(EH$7,Budget!$F$4:$EG$206,81,)*$B$3/12</f>
        <v>0</v>
      </c>
      <c r="EI11" s="250" t="n">
        <f aca="false">HLOOKUP(EI$7,Budget!$F$4:$EG$206,81,)*$B$3/12</f>
        <v>18028.0657</v>
      </c>
      <c r="EJ11" s="250" t="n">
        <f aca="false">HLOOKUP(EJ$7,Budget!$F$4:$EG$206,81,)*$B$3/12</f>
        <v>1749.2284</v>
      </c>
    </row>
    <row r="12" customFormat="false" ht="15" hidden="true" customHeight="false" outlineLevel="1" collapsed="false">
      <c r="A12" s="76" t="s">
        <v>130</v>
      </c>
      <c r="B12" s="250" t="n">
        <f aca="false">HLOOKUP(B$7,Budget!$F$4:$EG$206,89,)*$B$3/12</f>
        <v>312</v>
      </c>
      <c r="C12" s="250" t="n">
        <f aca="false">HLOOKUP(C$7,Budget!$F$4:$EG$206,89,)*$B$3/12</f>
        <v>9438.26</v>
      </c>
      <c r="D12" s="250" t="n">
        <f aca="false">HLOOKUP(D$7,Budget!$F$4:$EG$206,89,)*$B$3/12</f>
        <v>21705.52</v>
      </c>
      <c r="E12" s="250" t="n">
        <f aca="false">HLOOKUP(E$7,Budget!$F$4:$EG$206,89,)*$B$3/12</f>
        <v>0</v>
      </c>
      <c r="F12" s="250" t="n">
        <f aca="false">HLOOKUP(F$7,Budget!$F$4:$EG$206,89,)*$B$3/12</f>
        <v>31871.41</v>
      </c>
      <c r="G12" s="250" t="n">
        <f aca="false">HLOOKUP(G$7,Budget!$F$4:$EG$206,89,)*$B$3/12</f>
        <v>8242.03</v>
      </c>
      <c r="H12" s="250" t="n">
        <f aca="false">HLOOKUP(H$7,Budget!$F$4:$EG$206,89,)*$B$3/12</f>
        <v>0</v>
      </c>
      <c r="I12" s="250" t="n">
        <f aca="false">HLOOKUP(I$7,Budget!$F$4:$EG$206,89,)*$B$3/12</f>
        <v>377.28</v>
      </c>
      <c r="J12" s="250" t="n">
        <f aca="false">HLOOKUP(J$7,Budget!$F$4:$EG$206,89,)*$B$3/12</f>
        <v>18241.98</v>
      </c>
      <c r="K12" s="250" t="n">
        <f aca="false">HLOOKUP(K$7,Budget!$F$4:$EG$206,89,)*$B$3/12</f>
        <v>32000</v>
      </c>
      <c r="L12" s="250" t="n">
        <f aca="false">HLOOKUP(L$7,Budget!$F$4:$EG$206,89,)*$B$3/12</f>
        <v>1639.04</v>
      </c>
      <c r="M12" s="250" t="n">
        <f aca="false">HLOOKUP(M$7,Budget!$F$4:$EG$206,89,)*$B$3/12</f>
        <v>13311.1</v>
      </c>
      <c r="N12" s="250" t="n">
        <f aca="false">HLOOKUP(N$7,Budget!$F$4:$EG$206,89,)*$B$3/12</f>
        <v>468</v>
      </c>
      <c r="O12" s="250" t="n">
        <f aca="false">HLOOKUP(O$7,Budget!$F$4:$EG$206,89,)*$B$3/12</f>
        <v>150</v>
      </c>
      <c r="P12" s="250"/>
      <c r="Q12" s="250" t="n">
        <f aca="false">HLOOKUP(Q$7,Budget!$F$4:$EG$206,89,)*$B$3/12</f>
        <v>5082.05</v>
      </c>
      <c r="R12" s="250" t="e">
        <f aca="false">HLOOKUP(R$7,Budget!$F$4:$EG$206,89,)*$B$3/12</f>
        <v>#N/A</v>
      </c>
      <c r="S12" s="250"/>
      <c r="T12" s="250" t="n">
        <f aca="false">HLOOKUP(T$7,Budget!$F$4:$EG$206,89,)*$B$3/12</f>
        <v>25331.2</v>
      </c>
      <c r="U12" s="250"/>
      <c r="V12" s="250" t="e">
        <f aca="false">HLOOKUP(V$7,Budget!$F$4:$EG$206,89,)*$B$3/12</f>
        <v>#N/A</v>
      </c>
      <c r="W12" s="250" t="n">
        <f aca="false">HLOOKUP(W$7,Budget!$F$4:$EG$206,89,)*$B$3/12</f>
        <v>312</v>
      </c>
      <c r="X12" s="250" t="n">
        <f aca="false">HLOOKUP(X$7,Budget!$F$4:$EG$206,89,)*$B$3/12</f>
        <v>312</v>
      </c>
      <c r="Y12" s="250" t="n">
        <f aca="false">HLOOKUP(Y$7,Budget!$F$4:$EG$206,89,)*$B$3/12</f>
        <v>1852.48</v>
      </c>
      <c r="Z12" s="250" t="n">
        <f aca="false">HLOOKUP(Z$7,Budget!$F$4:$EG$206,89,)*$B$3/12</f>
        <v>546</v>
      </c>
      <c r="AA12" s="250" t="n">
        <f aca="false">HLOOKUP(AA$7,Budget!$F$4:$EG$206,89,)*$B$3/12</f>
        <v>312</v>
      </c>
      <c r="AB12" s="250" t="n">
        <f aca="false">HLOOKUP(AB$7,Budget!$F$4:$EG$206,89,)*$B$3/12</f>
        <v>540</v>
      </c>
      <c r="AC12" s="250" t="n">
        <f aca="false">HLOOKUP(AC$7,Budget!$F$4:$EG$206,89,)*$B$3/12</f>
        <v>312</v>
      </c>
      <c r="AD12" s="250" t="n">
        <f aca="false">HLOOKUP(AD$7,Budget!$F$4:$EG$206,89,)*$B$3/12</f>
        <v>11537.9</v>
      </c>
      <c r="AE12" s="250" t="n">
        <f aca="false">HLOOKUP(AE$7,Budget!$F$4:$EG$206,89,)*$B$3/12</f>
        <v>5133.44</v>
      </c>
      <c r="AF12" s="250" t="n">
        <f aca="false">HLOOKUP(AF$7,Budget!$F$4:$EG$206,89,)*$B$3/12</f>
        <v>1639.04</v>
      </c>
      <c r="AG12" s="250" t="n">
        <f aca="false">HLOOKUP(AG$7,Budget!$F$4:$EG$206,89,)*$B$3/12</f>
        <v>1092</v>
      </c>
      <c r="AH12" s="250" t="n">
        <f aca="false">HLOOKUP(AH$7,Budget!$F$4:$EG$206,89,)*$B$3/12</f>
        <v>162</v>
      </c>
      <c r="AI12" s="250" t="n">
        <f aca="false">HLOOKUP(AI$7,Budget!$F$4:$EG$206,89,)*$B$3/12</f>
        <v>312</v>
      </c>
      <c r="AJ12" s="250" t="n">
        <f aca="false">HLOOKUP(AJ$7,Budget!$F$4:$EG$206,89,)*$B$3/12</f>
        <v>321.36</v>
      </c>
      <c r="AK12" s="250" t="n">
        <f aca="false">HLOOKUP(AK$7,Budget!$F$4:$EG$206,89,)*$B$3/12</f>
        <v>1965.6</v>
      </c>
      <c r="AL12" s="250" t="n">
        <f aca="false">HLOOKUP(AL$7,Budget!$F$4:$EG$206,89,)*$B$3/12</f>
        <v>2839.2</v>
      </c>
      <c r="AM12" s="250" t="n">
        <f aca="false">HLOOKUP(AM$7,Budget!$F$4:$EG$206,89,)*$B$3/12</f>
        <v>312</v>
      </c>
      <c r="AN12" s="250" t="n">
        <f aca="false">HLOOKUP(AN$7,Budget!$F$4:$EG$206,89,)*$B$3/12</f>
        <v>48000</v>
      </c>
      <c r="AO12" s="250" t="n">
        <f aca="false">HLOOKUP(AO$7,Budget!$F$4:$EG$206,89,)*$B$3/12</f>
        <v>312</v>
      </c>
      <c r="AP12" s="250" t="n">
        <f aca="false">HLOOKUP(AP$7,Budget!$F$4:$EG$206,89,)*$B$3/12</f>
        <v>684.32</v>
      </c>
      <c r="AQ12" s="250" t="n">
        <f aca="false">HLOOKUP(AQ$7,Budget!$F$4:$EG$206,89,)*$B$3/12</f>
        <v>312</v>
      </c>
      <c r="AR12" s="250" t="n">
        <f aca="false">HLOOKUP(AR$7,Budget!$F$4:$EG$206,89,)*$B$3/12</f>
        <v>546</v>
      </c>
      <c r="AS12" s="250" t="n">
        <f aca="false">HLOOKUP(AS$7,Budget!$F$4:$EG$206,89,)*$B$3/12</f>
        <v>2731.04</v>
      </c>
      <c r="AT12" s="250" t="n">
        <f aca="false">HLOOKUP(AT$7,Budget!$F$4:$EG$206,89,)*$B$3/12</f>
        <v>5526.56</v>
      </c>
      <c r="AU12" s="250" t="n">
        <f aca="false">HLOOKUP(AU$7,Budget!$F$4:$EG$206,89,)*$B$3/12</f>
        <v>505.44</v>
      </c>
      <c r="AV12" s="250" t="n">
        <f aca="false">HLOOKUP(AV$7,Budget!$F$4:$EG$206,89,)*$B$3/12</f>
        <v>312</v>
      </c>
      <c r="AW12" s="250" t="n">
        <f aca="false">HLOOKUP(AW$7,Budget!$F$4:$EG$206,89,)*$B$3/12</f>
        <v>312</v>
      </c>
      <c r="AX12" s="250" t="n">
        <f aca="false">HLOOKUP(AX$7,Budget!$F$4:$EG$206,89,)*$B$3/12</f>
        <v>1092</v>
      </c>
      <c r="AY12" s="250" t="e">
        <f aca="false">HLOOKUP(AY$7,Budget!$F$4:$EG$206,89,)*$B$3/12</f>
        <v>#N/A</v>
      </c>
      <c r="AZ12" s="250" t="n">
        <f aca="false">HLOOKUP(AZ$7,Budget!$F$4:$EG$206,89,)*$B$3/12</f>
        <v>1639.04</v>
      </c>
      <c r="BA12" s="250" t="n">
        <f aca="false">HLOOKUP(BA$7,Budget!$F$4:$EG$206,89,)*$B$3/12</f>
        <v>56482.59</v>
      </c>
      <c r="BB12" s="250" t="n">
        <f aca="false">HLOOKUP(BB$7,Budget!$F$4:$EG$206,89,)*$B$3/12</f>
        <v>0</v>
      </c>
      <c r="BC12" s="250" t="n">
        <f aca="false">HLOOKUP(BC$7,Budget!$F$4:$EG$206,89,)*$B$3/12</f>
        <v>800</v>
      </c>
      <c r="BD12" s="250" t="n">
        <f aca="false">HLOOKUP(BD$7,Budget!$F$4:$EG$206,89,)*$B$3/12</f>
        <v>1092</v>
      </c>
      <c r="BE12" s="250" t="e">
        <f aca="false">HLOOKUP(BE$7,Budget!$F$4:$EG$206,89,)*$B$3/12</f>
        <v>#N/A</v>
      </c>
      <c r="BF12" s="250" t="n">
        <f aca="false">HLOOKUP(BF$7,Budget!$F$4:$EG$206,89,)*$B$3/12</f>
        <v>50539.01</v>
      </c>
      <c r="BG12" s="250" t="e">
        <f aca="false">HLOOKUP(BG$7,Budget!$F$4:$EG$206,89,)*$B$3/12</f>
        <v>#N/A</v>
      </c>
      <c r="BH12" s="250" t="n">
        <f aca="false">HLOOKUP(BH$7,Budget!$F$4:$EG$206,89,)*$B$3/12</f>
        <v>26794.3</v>
      </c>
      <c r="BI12" s="250" t="n">
        <f aca="false">HLOOKUP(BI$7,Budget!$F$4:$EG$206,89,)*$B$3/12</f>
        <v>312</v>
      </c>
      <c r="BJ12" s="250" t="n">
        <f aca="false">HLOOKUP(BJ$7,Budget!$F$4:$EG$206,89,)*$B$3/12</f>
        <v>960.96</v>
      </c>
      <c r="BK12" s="250" t="n">
        <f aca="false">HLOOKUP(BK$7,Budget!$F$4:$EG$206,89,)*$B$3/12</f>
        <v>4713.28</v>
      </c>
      <c r="BL12" s="250" t="n">
        <f aca="false">HLOOKUP(BL$7,Budget!$F$4:$EG$206,89,)*$B$3/12</f>
        <v>0</v>
      </c>
      <c r="BM12" s="250" t="n">
        <f aca="false">HLOOKUP(BM$7,Budget!$F$4:$EG$206,89,)*$B$3/12</f>
        <v>1092</v>
      </c>
      <c r="BN12" s="250" t="n">
        <f aca="false">HLOOKUP(BN$7,Budget!$F$4:$EG$206,89,)*$B$3/12</f>
        <v>312</v>
      </c>
      <c r="BO12" s="250" t="e">
        <f aca="false">HLOOKUP(BO$7,Budget!$F$4:$EG$206,89,)*$B$3/12</f>
        <v>#N/A</v>
      </c>
      <c r="BP12" s="250" t="n">
        <f aca="false">HLOOKUP(BP$7,Budget!$F$4:$EG$206,89,)*$B$3/12</f>
        <v>33190.67</v>
      </c>
      <c r="BQ12" s="250" t="n">
        <f aca="false">HLOOKUP(BQ$7,Budget!$F$4:$EG$206,89,)*$B$3/12</f>
        <v>4667.52</v>
      </c>
      <c r="BR12" s="250" t="e">
        <f aca="false">HLOOKUP(BR$7,Budget!$F$4:$EG$206,89,)*$B$3/12</f>
        <v>#N/A</v>
      </c>
      <c r="BS12" s="250" t="n">
        <f aca="false">HLOOKUP(BS$7,Budget!$F$4:$EG$206,89,)*$B$3/12</f>
        <v>6628.45</v>
      </c>
      <c r="BT12" s="250" t="n">
        <f aca="false">HLOOKUP(BT$7,Budget!$F$4:$EG$206,89,)*$B$3/12</f>
        <v>312</v>
      </c>
      <c r="BU12" s="250" t="n">
        <f aca="false">HLOOKUP(BU$7,Budget!$F$4:$EG$206,89,)*$B$3/12</f>
        <v>520</v>
      </c>
      <c r="BV12" s="250" t="n">
        <f aca="false">HLOOKUP(BV$7,Budget!$F$4:$EG$206,89,)*$B$3/12</f>
        <v>468</v>
      </c>
      <c r="BW12" s="250" t="n">
        <f aca="false">HLOOKUP(BW$7,Budget!$F$4:$EG$206,89,)*$B$3/12</f>
        <v>15041.14</v>
      </c>
      <c r="BX12" s="250" t="n">
        <f aca="false">HLOOKUP(BX$7,Budget!$F$4:$EG$206,89,)*$B$3/12</f>
        <v>800</v>
      </c>
      <c r="BY12" s="250" t="n">
        <f aca="false">HLOOKUP(BY$7,Budget!$F$4:$EG$206,89,)*$B$3/12</f>
        <v>300</v>
      </c>
      <c r="BZ12" s="250" t="e">
        <f aca="false">HLOOKUP(BZ$7,Budget!$F$4:$EG$206,89,)*$B$3/12</f>
        <v>#N/A</v>
      </c>
      <c r="CA12" s="250" t="n">
        <f aca="false">HLOOKUP(CA$7,Budget!$F$4:$EG$206,89,)*$B$3/12</f>
        <v>468</v>
      </c>
      <c r="CB12" s="250" t="n">
        <f aca="false">HLOOKUP(CB$7,Budget!$F$4:$EG$206,89,)*$B$3/12</f>
        <v>416</v>
      </c>
      <c r="CC12" s="250" t="n">
        <f aca="false">HLOOKUP(CC$7,Budget!$F$4:$EG$206,89,)*$B$3/12</f>
        <v>312</v>
      </c>
      <c r="CD12" s="250" t="n">
        <f aca="false">HLOOKUP(CD$7,Budget!$F$4:$EG$206,89,)*$B$3/12</f>
        <v>539.98</v>
      </c>
      <c r="CE12" s="250" t="n">
        <f aca="false">HLOOKUP(CE$7,Budget!$F$4:$EG$206,89,)*$B$3/12</f>
        <v>62306.73</v>
      </c>
      <c r="CF12" s="250" t="n">
        <f aca="false">HLOOKUP(CF$7,Budget!$F$4:$EG$206,89,)*$B$3/12</f>
        <v>312</v>
      </c>
      <c r="CG12" s="250" t="n">
        <f aca="false">HLOOKUP(CG$7,Budget!$F$4:$EG$206,89,)*$B$3/12</f>
        <v>1981.72</v>
      </c>
      <c r="CH12" s="250" t="n">
        <f aca="false">HLOOKUP(CH$7,Budget!$F$4:$EG$206,89,)*$B$3/12</f>
        <v>416</v>
      </c>
      <c r="CI12" s="250" t="n">
        <f aca="false">HLOOKUP(CI$7,Budget!$F$4:$EG$206,89,)*$B$3/12</f>
        <v>26512.81</v>
      </c>
      <c r="CJ12" s="250" t="n">
        <f aca="false">HLOOKUP(CJ$7,Budget!$F$4:$EG$206,89,)*$B$3/12</f>
        <v>312</v>
      </c>
      <c r="CK12" s="250" t="n">
        <f aca="false">HLOOKUP(CK$7,Budget!$F$4:$EG$206,89,)*$B$3/12</f>
        <v>1828.77</v>
      </c>
      <c r="CL12" s="250" t="n">
        <f aca="false">HLOOKUP(CL$7,Budget!$F$4:$EG$206,89,)*$B$3/12</f>
        <v>1081.6</v>
      </c>
      <c r="CM12" s="250" t="n">
        <f aca="false">HLOOKUP(CM$7,Budget!$F$4:$EG$206,89,)*$B$3/12</f>
        <v>10150</v>
      </c>
      <c r="CN12" s="250" t="n">
        <f aca="false">HLOOKUP(CN$7,Budget!$F$4:$EG$206,89,)*$B$3/12</f>
        <v>42651.04</v>
      </c>
      <c r="CO12" s="250" t="n">
        <f aca="false">HLOOKUP(CO$7,Budget!$F$4:$EG$206,89,)*$B$3/12</f>
        <v>5000</v>
      </c>
      <c r="CP12" s="250" t="n">
        <f aca="false">HLOOKUP(CP$7,Budget!$F$4:$EG$206,89,)*$B$3/12</f>
        <v>312</v>
      </c>
      <c r="CQ12" s="250" t="n">
        <f aca="false">HLOOKUP(CQ$7,Budget!$F$4:$EG$206,89,)*$B$3/12</f>
        <v>312</v>
      </c>
      <c r="CR12" s="250" t="n">
        <f aca="false">HLOOKUP(CR$7,Budget!$F$4:$EG$206,89,)*$B$3/12</f>
        <v>0</v>
      </c>
      <c r="CS12" s="250" t="n">
        <f aca="false">HLOOKUP(CS$7,Budget!$F$4:$EG$206,89,)*$B$3/12</f>
        <v>8487.76</v>
      </c>
      <c r="CT12" s="250" t="n">
        <f aca="false">HLOOKUP(CT$7,Budget!$F$4:$EG$206,89,)*$B$3/12</f>
        <v>312</v>
      </c>
      <c r="CU12" s="250" t="n">
        <f aca="false">HLOOKUP(CU$7,Budget!$F$4:$EG$206,89,)*$B$3/12</f>
        <v>780</v>
      </c>
      <c r="CV12" s="250" t="n">
        <f aca="false">HLOOKUP(CV$7,Budget!$F$4:$EG$206,89,)*$B$3/12</f>
        <v>209</v>
      </c>
      <c r="CW12" s="250" t="n">
        <f aca="false">HLOOKUP(CW$7,Budget!$F$4:$EG$206,89,)*$B$3/12</f>
        <v>780</v>
      </c>
      <c r="CX12" s="250" t="n">
        <f aca="false">HLOOKUP(CX$7,Budget!$F$4:$EG$206,89,)*$B$3/12</f>
        <v>30428.27</v>
      </c>
      <c r="CY12" s="250" t="n">
        <f aca="false">HLOOKUP(CY$7,Budget!$F$4:$EG$206,89,)*$B$3/12</f>
        <v>0</v>
      </c>
      <c r="CZ12" s="250" t="n">
        <f aca="false">HLOOKUP(CZ$7,Budget!$F$4:$EG$206,89,)*$B$3/12</f>
        <v>312</v>
      </c>
      <c r="DA12" s="250" t="n">
        <f aca="false">HLOOKUP(DA$7,Budget!$F$4:$EG$206,89,)*$B$3/12</f>
        <v>312</v>
      </c>
      <c r="DB12" s="250" t="n">
        <f aca="false">HLOOKUP(DB$7,Budget!$F$4:$EG$206,89,)*$B$3/12</f>
        <v>1946.88</v>
      </c>
      <c r="DC12" s="250" t="n">
        <f aca="false">HLOOKUP(DC$7,Budget!$F$4:$EG$206,89,)*$B$3/12</f>
        <v>728</v>
      </c>
      <c r="DD12" s="250" t="e">
        <f aca="false">HLOOKUP(DD$7,Budget!$F$4:$EG$206,89,)*$B$3/12</f>
        <v>#N/A</v>
      </c>
      <c r="DE12" s="250" t="n">
        <f aca="false">HLOOKUP(DE$7,Budget!$F$4:$EG$206,89,)*$B$3/12</f>
        <v>12880.24</v>
      </c>
      <c r="DF12" s="250" t="n">
        <f aca="false">HLOOKUP(DF$7,Budget!$F$4:$EG$206,89,)*$B$3/12</f>
        <v>312</v>
      </c>
      <c r="DG12" s="250" t="n">
        <f aca="false">HLOOKUP(DG$7,Budget!$F$4:$EG$206,89,)*$B$3/12</f>
        <v>22528.68</v>
      </c>
      <c r="DH12" s="250" t="n">
        <f aca="false">HLOOKUP(DH$7,Budget!$F$4:$EG$206,89,)*$B$3/12</f>
        <v>312</v>
      </c>
      <c r="DI12" s="250" t="n">
        <f aca="false">HLOOKUP(DI$7,Budget!$F$4:$EG$206,89,)*$B$3/12</f>
        <v>312</v>
      </c>
      <c r="DJ12" s="250" t="n">
        <f aca="false">HLOOKUP(DJ$7,Budget!$F$4:$EG$206,89,)*$B$3/12</f>
        <v>676</v>
      </c>
      <c r="DK12" s="250" t="n">
        <f aca="false">HLOOKUP(DK$7,Budget!$F$4:$EG$206,89,)*$B$3/12</f>
        <v>18297.36</v>
      </c>
      <c r="DL12" s="250" t="n">
        <f aca="false">HLOOKUP(DL$7,Budget!$F$4:$EG$206,89,)*$B$3/12</f>
        <v>312</v>
      </c>
      <c r="DM12" s="250" t="n">
        <f aca="false">HLOOKUP(DM$7,Budget!$F$4:$EG$206,89,)*$B$3/12</f>
        <v>312</v>
      </c>
      <c r="DN12" s="250" t="n">
        <f aca="false">HLOOKUP(DN$7,Budget!$F$4:$EG$206,89,)*$B$3/12</f>
        <v>416</v>
      </c>
      <c r="DO12" s="250" t="e">
        <f aca="false">HLOOKUP(DO$7,Budget!$F$4:$EG$206,89,)*$B$3/12</f>
        <v>#N/A</v>
      </c>
      <c r="DP12" s="250" t="n">
        <f aca="false">HLOOKUP(DP$7,Budget!$F$4:$EG$206,89,)*$B$3/12</f>
        <v>1801.28</v>
      </c>
      <c r="DQ12" s="250" t="n">
        <f aca="false">HLOOKUP(DQ$7,Budget!$F$4:$EG$206,89,)*$B$3/12</f>
        <v>5896.8</v>
      </c>
      <c r="DR12" s="250" t="n">
        <f aca="false">HLOOKUP(DR$7,Budget!$F$4:$EG$206,89,)*$B$3/12</f>
        <v>624</v>
      </c>
      <c r="DS12" s="250" t="n">
        <f aca="false">HLOOKUP(DS$7,Budget!$F$4:$EG$206,89,)*$B$3/12</f>
        <v>624</v>
      </c>
      <c r="DT12" s="250" t="n">
        <f aca="false">HLOOKUP(DT$7,Budget!$F$4:$EG$206,89,)*$B$3/12</f>
        <v>588.64</v>
      </c>
      <c r="DU12" s="250" t="n">
        <f aca="false">HLOOKUP(DU$7,Budget!$F$4:$EG$206,89,)*$B$3/12</f>
        <v>312</v>
      </c>
      <c r="DV12" s="250" t="n">
        <f aca="false">HLOOKUP(DV$7,Budget!$F$4:$EG$206,89,)*$B$3/12</f>
        <v>312</v>
      </c>
      <c r="DW12" s="250" t="n">
        <f aca="false">HLOOKUP(DW$7,Budget!$F$4:$EG$206,89,)*$B$3/12</f>
        <v>312</v>
      </c>
      <c r="DX12" s="250" t="n">
        <f aca="false">HLOOKUP(DX$7,Budget!$F$4:$EG$206,89,)*$B$3/12</f>
        <v>624</v>
      </c>
      <c r="DY12" s="250" t="n">
        <f aca="false">HLOOKUP(DY$7,Budget!$F$4:$EG$206,89,)*$B$3/12</f>
        <v>728</v>
      </c>
      <c r="DZ12" s="250" t="n">
        <f aca="false">HLOOKUP(DZ$7,Budget!$F$4:$EG$206,89,)*$B$3/12</f>
        <v>728</v>
      </c>
      <c r="EA12" s="250" t="n">
        <f aca="false">HLOOKUP(EA$7,Budget!$F$4:$EG$206,89,)*$B$3/12</f>
        <v>35891.72</v>
      </c>
      <c r="EB12" s="250" t="n">
        <f aca="false">HLOOKUP(EB$7,Budget!$F$4:$EG$206,89,)*$B$3/12</f>
        <v>312</v>
      </c>
      <c r="EC12" s="250" t="n">
        <f aca="false">HLOOKUP(EC$7,Budget!$F$4:$EG$206,89,)*$B$3/12</f>
        <v>312</v>
      </c>
      <c r="ED12" s="250" t="n">
        <f aca="false">HLOOKUP(ED$7,Budget!$F$4:$EG$206,89,)*$B$3/12</f>
        <v>29271.45</v>
      </c>
      <c r="EE12" s="250" t="n">
        <f aca="false">HLOOKUP(EE$7,Budget!$F$4:$EG$206,89,)*$B$3/12</f>
        <v>15726.08</v>
      </c>
      <c r="EF12" s="250" t="n">
        <f aca="false">HLOOKUP(EF$7,Budget!$F$4:$EG$206,89,)*$B$3/12</f>
        <v>312</v>
      </c>
      <c r="EG12" s="250" t="n">
        <f aca="false">HLOOKUP(EG$7,Budget!$F$4:$EG$206,89,)*$B$3/12</f>
        <v>28701.72</v>
      </c>
      <c r="EH12" s="250" t="n">
        <f aca="false">HLOOKUP(EH$7,Budget!$F$4:$EG$206,89,)*$B$3/12</f>
        <v>728</v>
      </c>
      <c r="EI12" s="250" t="n">
        <f aca="false">HLOOKUP(EI$7,Budget!$F$4:$EG$206,89,)*$B$3/12</f>
        <v>21855.4</v>
      </c>
      <c r="EJ12" s="250" t="n">
        <f aca="false">HLOOKUP(EJ$7,Budget!$F$4:$EG$206,89,)*$B$3/12</f>
        <v>7500</v>
      </c>
    </row>
    <row r="13" customFormat="false" ht="15" hidden="true" customHeight="false" outlineLevel="1" collapsed="false">
      <c r="A13" s="76" t="s">
        <v>138</v>
      </c>
      <c r="B13" s="250" t="n">
        <f aca="false">HLOOKUP(B$7,Budget!$F$4:$EG$206,99,)*$B$3/12</f>
        <v>0</v>
      </c>
      <c r="C13" s="250" t="n">
        <f aca="false">HLOOKUP(C$7,Budget!$F$4:$EG$206,99,)*$B$3/12</f>
        <v>10000</v>
      </c>
      <c r="D13" s="250" t="n">
        <f aca="false">HLOOKUP(D$7,Budget!$F$4:$EG$206,99,)*$B$3/12</f>
        <v>14723.0157</v>
      </c>
      <c r="E13" s="250" t="n">
        <f aca="false">HLOOKUP(E$7,Budget!$F$4:$EG$206,99,)*$B$3/12</f>
        <v>0</v>
      </c>
      <c r="F13" s="250" t="n">
        <f aca="false">HLOOKUP(F$7,Budget!$F$4:$EG$206,99,)*$B$3/12</f>
        <v>5000</v>
      </c>
      <c r="G13" s="250" t="n">
        <f aca="false">HLOOKUP(G$7,Budget!$F$4:$EG$206,99,)*$B$3/12</f>
        <v>11000</v>
      </c>
      <c r="H13" s="250" t="n">
        <f aca="false">HLOOKUP(H$7,Budget!$F$4:$EG$206,99,)*$B$3/12</f>
        <v>0</v>
      </c>
      <c r="I13" s="250" t="n">
        <f aca="false">HLOOKUP(I$7,Budget!$F$4:$EG$206,99,)*$B$3/12</f>
        <v>0</v>
      </c>
      <c r="J13" s="250" t="n">
        <f aca="false">HLOOKUP(J$7,Budget!$F$4:$EG$206,99,)*$B$3/12</f>
        <v>3500</v>
      </c>
      <c r="K13" s="250" t="n">
        <f aca="false">HLOOKUP(K$7,Budget!$F$4:$EG$206,99,)*$B$3/12</f>
        <v>7725</v>
      </c>
      <c r="L13" s="250" t="n">
        <f aca="false">HLOOKUP(L$7,Budget!$F$4:$EG$206,99,)*$B$3/12</f>
        <v>0</v>
      </c>
      <c r="M13" s="250" t="n">
        <f aca="false">HLOOKUP(M$7,Budget!$F$4:$EG$206,99,)*$B$3/12</f>
        <v>2508.05</v>
      </c>
      <c r="N13" s="250" t="n">
        <f aca="false">HLOOKUP(N$7,Budget!$F$4:$EG$206,99,)*$B$3/12</f>
        <v>0</v>
      </c>
      <c r="O13" s="250" t="n">
        <f aca="false">HLOOKUP(O$7,Budget!$F$4:$EG$206,99,)*$B$3/12</f>
        <v>0</v>
      </c>
      <c r="P13" s="250"/>
      <c r="Q13" s="250" t="n">
        <f aca="false">HLOOKUP(Q$7,Budget!$F$4:$EG$206,99,)*$B$3/12</f>
        <v>7000</v>
      </c>
      <c r="R13" s="250" t="e">
        <f aca="false">HLOOKUP(R$7,Budget!$F$4:$EG$206,99,)*$B$3/12</f>
        <v>#N/A</v>
      </c>
      <c r="S13" s="250"/>
      <c r="T13" s="250" t="n">
        <f aca="false">HLOOKUP(T$7,Budget!$F$4:$EG$206,99,)*$B$3/12</f>
        <v>6998.85</v>
      </c>
      <c r="U13" s="250"/>
      <c r="V13" s="250" t="e">
        <f aca="false">HLOOKUP(V$7,Budget!$F$4:$EG$206,99,)*$B$3/12</f>
        <v>#N/A</v>
      </c>
      <c r="W13" s="250" t="n">
        <f aca="false">HLOOKUP(W$7,Budget!$F$4:$EG$206,99,)*$B$3/12</f>
        <v>0</v>
      </c>
      <c r="X13" s="250" t="n">
        <f aca="false">HLOOKUP(X$7,Budget!$F$4:$EG$206,99,)*$B$3/12</f>
        <v>0</v>
      </c>
      <c r="Y13" s="250" t="n">
        <f aca="false">HLOOKUP(Y$7,Budget!$F$4:$EG$206,99,)*$B$3/12</f>
        <v>4339.6166</v>
      </c>
      <c r="Z13" s="250" t="n">
        <f aca="false">HLOOKUP(Z$7,Budget!$F$4:$EG$206,99,)*$B$3/12</f>
        <v>0</v>
      </c>
      <c r="AA13" s="250" t="n">
        <f aca="false">HLOOKUP(AA$7,Budget!$F$4:$EG$206,99,)*$B$3/12</f>
        <v>0</v>
      </c>
      <c r="AB13" s="250" t="n">
        <f aca="false">HLOOKUP(AB$7,Budget!$F$4:$EG$206,99,)*$B$3/12</f>
        <v>1957</v>
      </c>
      <c r="AC13" s="250" t="n">
        <f aca="false">HLOOKUP(AC$7,Budget!$F$4:$EG$206,99,)*$B$3/12</f>
        <v>0</v>
      </c>
      <c r="AD13" s="250" t="n">
        <f aca="false">HLOOKUP(AD$7,Budget!$F$4:$EG$206,99,)*$B$3/12</f>
        <v>0</v>
      </c>
      <c r="AE13" s="250" t="n">
        <f aca="false">HLOOKUP(AE$7,Budget!$F$4:$EG$206,99,)*$B$3/12</f>
        <v>2801.6</v>
      </c>
      <c r="AF13" s="250" t="n">
        <f aca="false">HLOOKUP(AF$7,Budget!$F$4:$EG$206,99,)*$B$3/12</f>
        <v>0</v>
      </c>
      <c r="AG13" s="250" t="n">
        <f aca="false">HLOOKUP(AG$7,Budget!$F$4:$EG$206,99,)*$B$3/12</f>
        <v>0</v>
      </c>
      <c r="AH13" s="250" t="n">
        <f aca="false">HLOOKUP(AH$7,Budget!$F$4:$EG$206,99,)*$B$3/12</f>
        <v>0</v>
      </c>
      <c r="AI13" s="250" t="n">
        <f aca="false">HLOOKUP(AI$7,Budget!$F$4:$EG$206,99,)*$B$3/12</f>
        <v>0</v>
      </c>
      <c r="AJ13" s="250" t="n">
        <f aca="false">HLOOKUP(AJ$7,Budget!$F$4:$EG$206,99,)*$B$3/12</f>
        <v>0</v>
      </c>
      <c r="AK13" s="250" t="n">
        <f aca="false">HLOOKUP(AK$7,Budget!$F$4:$EG$206,99,)*$B$3/12</f>
        <v>0</v>
      </c>
      <c r="AL13" s="250" t="n">
        <f aca="false">HLOOKUP(AL$7,Budget!$F$4:$EG$206,99,)*$B$3/12</f>
        <v>0</v>
      </c>
      <c r="AM13" s="250" t="n">
        <f aca="false">HLOOKUP(AM$7,Budget!$F$4:$EG$206,99,)*$B$3/12</f>
        <v>0</v>
      </c>
      <c r="AN13" s="250" t="n">
        <f aca="false">HLOOKUP(AN$7,Budget!$F$4:$EG$206,99,)*$B$3/12</f>
        <v>2500</v>
      </c>
      <c r="AO13" s="250" t="n">
        <f aca="false">HLOOKUP(AO$7,Budget!$F$4:$EG$206,99,)*$B$3/12</f>
        <v>0</v>
      </c>
      <c r="AP13" s="250" t="n">
        <f aca="false">HLOOKUP(AP$7,Budget!$F$4:$EG$206,99,)*$B$3/12</f>
        <v>0</v>
      </c>
      <c r="AQ13" s="250" t="n">
        <f aca="false">HLOOKUP(AQ$7,Budget!$F$4:$EG$206,99,)*$B$3/12</f>
        <v>0</v>
      </c>
      <c r="AR13" s="250" t="n">
        <f aca="false">HLOOKUP(AR$7,Budget!$F$4:$EG$206,99,)*$B$3/12</f>
        <v>0</v>
      </c>
      <c r="AS13" s="250" t="n">
        <f aca="false">HLOOKUP(AS$7,Budget!$F$4:$EG$206,99,)*$B$3/12</f>
        <v>0</v>
      </c>
      <c r="AT13" s="250" t="n">
        <f aca="false">HLOOKUP(AT$7,Budget!$F$4:$EG$206,99,)*$B$3/12</f>
        <v>2500</v>
      </c>
      <c r="AU13" s="250" t="n">
        <f aca="false">HLOOKUP(AU$7,Budget!$F$4:$EG$206,99,)*$B$3/12</f>
        <v>0</v>
      </c>
      <c r="AV13" s="250" t="n">
        <f aca="false">HLOOKUP(AV$7,Budget!$F$4:$EG$206,99,)*$B$3/12</f>
        <v>0</v>
      </c>
      <c r="AW13" s="250" t="n">
        <f aca="false">HLOOKUP(AW$7,Budget!$F$4:$EG$206,99,)*$B$3/12</f>
        <v>0</v>
      </c>
      <c r="AX13" s="250" t="n">
        <f aca="false">HLOOKUP(AX$7,Budget!$F$4:$EG$206,99,)*$B$3/12</f>
        <v>0</v>
      </c>
      <c r="AY13" s="250" t="e">
        <f aca="false">HLOOKUP(AY$7,Budget!$F$4:$EG$206,99,)*$B$3/12</f>
        <v>#N/A</v>
      </c>
      <c r="AZ13" s="250" t="n">
        <f aca="false">HLOOKUP(AZ$7,Budget!$F$4:$EG$206,99,)*$B$3/12</f>
        <v>5000</v>
      </c>
      <c r="BA13" s="250" t="n">
        <f aca="false">HLOOKUP(BA$7,Budget!$F$4:$EG$206,99,)*$B$3/12</f>
        <v>10000</v>
      </c>
      <c r="BB13" s="250" t="n">
        <f aca="false">HLOOKUP(BB$7,Budget!$F$4:$EG$206,99,)*$B$3/12</f>
        <v>0</v>
      </c>
      <c r="BC13" s="250" t="n">
        <f aca="false">HLOOKUP(BC$7,Budget!$F$4:$EG$206,99,)*$B$3/12</f>
        <v>0</v>
      </c>
      <c r="BD13" s="250" t="n">
        <f aca="false">HLOOKUP(BD$7,Budget!$F$4:$EG$206,99,)*$B$3/12</f>
        <v>0</v>
      </c>
      <c r="BE13" s="250" t="e">
        <f aca="false">HLOOKUP(BE$7,Budget!$F$4:$EG$206,99,)*$B$3/12</f>
        <v>#N/A</v>
      </c>
      <c r="BF13" s="250" t="n">
        <f aca="false">HLOOKUP(BF$7,Budget!$F$4:$EG$206,99,)*$B$3/12</f>
        <v>8514.7319</v>
      </c>
      <c r="BG13" s="250" t="e">
        <f aca="false">HLOOKUP(BG$7,Budget!$F$4:$EG$206,99,)*$B$3/12</f>
        <v>#N/A</v>
      </c>
      <c r="BH13" s="250" t="n">
        <f aca="false">HLOOKUP(BH$7,Budget!$F$4:$EG$206,99,)*$B$3/12</f>
        <v>8000</v>
      </c>
      <c r="BI13" s="250" t="n">
        <f aca="false">HLOOKUP(BI$7,Budget!$F$4:$EG$206,99,)*$B$3/12</f>
        <v>0</v>
      </c>
      <c r="BJ13" s="250" t="n">
        <f aca="false">HLOOKUP(BJ$7,Budget!$F$4:$EG$206,99,)*$B$3/12</f>
        <v>0</v>
      </c>
      <c r="BK13" s="250" t="n">
        <f aca="false">HLOOKUP(BK$7,Budget!$F$4:$EG$206,99,)*$B$3/12</f>
        <v>0</v>
      </c>
      <c r="BL13" s="250" t="n">
        <f aca="false">HLOOKUP(BL$7,Budget!$F$4:$EG$206,99,)*$B$3/12</f>
        <v>0</v>
      </c>
      <c r="BM13" s="250" t="n">
        <f aca="false">HLOOKUP(BM$7,Budget!$F$4:$EG$206,99,)*$B$3/12</f>
        <v>0</v>
      </c>
      <c r="BN13" s="250" t="n">
        <f aca="false">HLOOKUP(BN$7,Budget!$F$4:$EG$206,99,)*$B$3/12</f>
        <v>0</v>
      </c>
      <c r="BO13" s="250" t="e">
        <f aca="false">HLOOKUP(BO$7,Budget!$F$4:$EG$206,99,)*$B$3/12</f>
        <v>#N/A</v>
      </c>
      <c r="BP13" s="250" t="n">
        <f aca="false">HLOOKUP(BP$7,Budget!$F$4:$EG$206,99,)*$B$3/12</f>
        <v>8988.5525</v>
      </c>
      <c r="BQ13" s="250" t="n">
        <f aca="false">HLOOKUP(BQ$7,Budget!$F$4:$EG$206,99,)*$B$3/12</f>
        <v>1200</v>
      </c>
      <c r="BR13" s="250" t="e">
        <f aca="false">HLOOKUP(BR$7,Budget!$F$4:$EG$206,99,)*$B$3/12</f>
        <v>#N/A</v>
      </c>
      <c r="BS13" s="250" t="n">
        <f aca="false">HLOOKUP(BS$7,Budget!$F$4:$EG$206,99,)*$B$3/12</f>
        <v>133.9</v>
      </c>
      <c r="BT13" s="250" t="n">
        <f aca="false">HLOOKUP(BT$7,Budget!$F$4:$EG$206,99,)*$B$3/12</f>
        <v>0</v>
      </c>
      <c r="BU13" s="250" t="n">
        <f aca="false">HLOOKUP(BU$7,Budget!$F$4:$EG$206,99,)*$B$3/12</f>
        <v>0</v>
      </c>
      <c r="BV13" s="250" t="n">
        <f aca="false">HLOOKUP(BV$7,Budget!$F$4:$EG$206,99,)*$B$3/12</f>
        <v>0</v>
      </c>
      <c r="BW13" s="250" t="n">
        <f aca="false">HLOOKUP(BW$7,Budget!$F$4:$EG$206,99,)*$B$3/12</f>
        <v>800</v>
      </c>
      <c r="BX13" s="250" t="n">
        <f aca="false">HLOOKUP(BX$7,Budget!$F$4:$EG$206,99,)*$B$3/12</f>
        <v>0</v>
      </c>
      <c r="BY13" s="250" t="n">
        <f aca="false">HLOOKUP(BY$7,Budget!$F$4:$EG$206,99,)*$B$3/12</f>
        <v>0</v>
      </c>
      <c r="BZ13" s="250" t="e">
        <f aca="false">HLOOKUP(BZ$7,Budget!$F$4:$EG$206,99,)*$B$3/12</f>
        <v>#N/A</v>
      </c>
      <c r="CA13" s="250" t="n">
        <f aca="false">HLOOKUP(CA$7,Budget!$F$4:$EG$206,99,)*$B$3/12</f>
        <v>0</v>
      </c>
      <c r="CB13" s="250" t="n">
        <f aca="false">HLOOKUP(CB$7,Budget!$F$4:$EG$206,99,)*$B$3/12</f>
        <v>0</v>
      </c>
      <c r="CC13" s="250" t="n">
        <f aca="false">HLOOKUP(CC$7,Budget!$F$4:$EG$206,99,)*$B$3/12</f>
        <v>0</v>
      </c>
      <c r="CD13" s="250" t="n">
        <f aca="false">HLOOKUP(CD$7,Budget!$F$4:$EG$206,99,)*$B$3/12</f>
        <v>0</v>
      </c>
      <c r="CE13" s="250" t="n">
        <f aca="false">HLOOKUP(CE$7,Budget!$F$4:$EG$206,99,)*$B$3/12</f>
        <v>7500</v>
      </c>
      <c r="CF13" s="250" t="n">
        <f aca="false">HLOOKUP(CF$7,Budget!$F$4:$EG$206,99,)*$B$3/12</f>
        <v>0</v>
      </c>
      <c r="CG13" s="250" t="n">
        <f aca="false">HLOOKUP(CG$7,Budget!$F$4:$EG$206,99,)*$B$3/12</f>
        <v>0</v>
      </c>
      <c r="CH13" s="250" t="n">
        <f aca="false">HLOOKUP(CH$7,Budget!$F$4:$EG$206,99,)*$B$3/12</f>
        <v>0</v>
      </c>
      <c r="CI13" s="250" t="n">
        <f aca="false">HLOOKUP(CI$7,Budget!$F$4:$EG$206,99,)*$B$3/12</f>
        <v>14500</v>
      </c>
      <c r="CJ13" s="250" t="n">
        <f aca="false">HLOOKUP(CJ$7,Budget!$F$4:$EG$206,99,)*$B$3/12</f>
        <v>0</v>
      </c>
      <c r="CK13" s="250" t="n">
        <f aca="false">HLOOKUP(CK$7,Budget!$F$4:$EG$206,99,)*$B$3/12</f>
        <v>5168.54</v>
      </c>
      <c r="CL13" s="250" t="n">
        <f aca="false">HLOOKUP(CL$7,Budget!$F$4:$EG$206,99,)*$B$3/12</f>
        <v>0</v>
      </c>
      <c r="CM13" s="250" t="n">
        <f aca="false">HLOOKUP(CM$7,Budget!$F$4:$EG$206,99,)*$B$3/12</f>
        <v>4280.3607</v>
      </c>
      <c r="CN13" s="250" t="n">
        <f aca="false">HLOOKUP(CN$7,Budget!$F$4:$EG$206,99,)*$B$3/12</f>
        <v>9332.5725</v>
      </c>
      <c r="CO13" s="250" t="n">
        <f aca="false">HLOOKUP(CO$7,Budget!$F$4:$EG$206,99,)*$B$3/12</f>
        <v>3000</v>
      </c>
      <c r="CP13" s="250" t="n">
        <f aca="false">HLOOKUP(CP$7,Budget!$F$4:$EG$206,99,)*$B$3/12</f>
        <v>0</v>
      </c>
      <c r="CQ13" s="250" t="n">
        <f aca="false">HLOOKUP(CQ$7,Budget!$F$4:$EG$206,99,)*$B$3/12</f>
        <v>0</v>
      </c>
      <c r="CR13" s="250" t="n">
        <f aca="false">HLOOKUP(CR$7,Budget!$F$4:$EG$206,99,)*$B$3/12</f>
        <v>0</v>
      </c>
      <c r="CS13" s="250" t="n">
        <f aca="false">HLOOKUP(CS$7,Budget!$F$4:$EG$206,99,)*$B$3/12</f>
        <v>5000</v>
      </c>
      <c r="CT13" s="250" t="n">
        <f aca="false">HLOOKUP(CT$7,Budget!$F$4:$EG$206,99,)*$B$3/12</f>
        <v>0</v>
      </c>
      <c r="CU13" s="250" t="n">
        <f aca="false">HLOOKUP(CU$7,Budget!$F$4:$EG$206,99,)*$B$3/12</f>
        <v>0</v>
      </c>
      <c r="CV13" s="250" t="n">
        <f aca="false">HLOOKUP(CV$7,Budget!$F$4:$EG$206,99,)*$B$3/12</f>
        <v>8000</v>
      </c>
      <c r="CW13" s="250" t="n">
        <f aca="false">HLOOKUP(CW$7,Budget!$F$4:$EG$206,99,)*$B$3/12</f>
        <v>0</v>
      </c>
      <c r="CX13" s="250" t="n">
        <f aca="false">HLOOKUP(CX$7,Budget!$F$4:$EG$206,99,)*$B$3/12</f>
        <v>10000</v>
      </c>
      <c r="CY13" s="250" t="n">
        <f aca="false">HLOOKUP(CY$7,Budget!$F$4:$EG$206,99,)*$B$3/12</f>
        <v>0</v>
      </c>
      <c r="CZ13" s="250" t="n">
        <f aca="false">HLOOKUP(CZ$7,Budget!$F$4:$EG$206,99,)*$B$3/12</f>
        <v>0</v>
      </c>
      <c r="DA13" s="250" t="n">
        <f aca="false">HLOOKUP(DA$7,Budget!$F$4:$EG$206,99,)*$B$3/12</f>
        <v>0</v>
      </c>
      <c r="DB13" s="250" t="n">
        <f aca="false">HLOOKUP(DB$7,Budget!$F$4:$EG$206,99,)*$B$3/12</f>
        <v>0</v>
      </c>
      <c r="DC13" s="250" t="n">
        <f aca="false">HLOOKUP(DC$7,Budget!$F$4:$EG$206,99,)*$B$3/12</f>
        <v>0</v>
      </c>
      <c r="DD13" s="250" t="e">
        <f aca="false">HLOOKUP(DD$7,Budget!$F$4:$EG$206,99,)*$B$3/12</f>
        <v>#N/A</v>
      </c>
      <c r="DE13" s="250" t="n">
        <f aca="false">HLOOKUP(DE$7,Budget!$F$4:$EG$206,99,)*$B$3/12</f>
        <v>2400</v>
      </c>
      <c r="DF13" s="250" t="n">
        <f aca="false">HLOOKUP(DF$7,Budget!$F$4:$EG$206,99,)*$B$3/12</f>
        <v>0</v>
      </c>
      <c r="DG13" s="250" t="n">
        <f aca="false">HLOOKUP(DG$7,Budget!$F$4:$EG$206,99,)*$B$3/12</f>
        <v>4000</v>
      </c>
      <c r="DH13" s="250" t="n">
        <f aca="false">HLOOKUP(DH$7,Budget!$F$4:$EG$206,99,)*$B$3/12</f>
        <v>0</v>
      </c>
      <c r="DI13" s="250" t="n">
        <f aca="false">HLOOKUP(DI$7,Budget!$F$4:$EG$206,99,)*$B$3/12</f>
        <v>0</v>
      </c>
      <c r="DJ13" s="250" t="n">
        <f aca="false">HLOOKUP(DJ$7,Budget!$F$4:$EG$206,99,)*$B$3/12</f>
        <v>0</v>
      </c>
      <c r="DK13" s="250" t="n">
        <f aca="false">HLOOKUP(DK$7,Budget!$F$4:$EG$206,99,)*$B$3/12</f>
        <v>3500</v>
      </c>
      <c r="DL13" s="250" t="n">
        <f aca="false">HLOOKUP(DL$7,Budget!$F$4:$EG$206,99,)*$B$3/12</f>
        <v>0</v>
      </c>
      <c r="DM13" s="250" t="n">
        <f aca="false">HLOOKUP(DM$7,Budget!$F$4:$EG$206,99,)*$B$3/12</f>
        <v>0</v>
      </c>
      <c r="DN13" s="250" t="n">
        <f aca="false">HLOOKUP(DN$7,Budget!$F$4:$EG$206,99,)*$B$3/12</f>
        <v>0</v>
      </c>
      <c r="DO13" s="250" t="e">
        <f aca="false">HLOOKUP(DO$7,Budget!$F$4:$EG$206,99,)*$B$3/12</f>
        <v>#N/A</v>
      </c>
      <c r="DP13" s="250" t="n">
        <f aca="false">HLOOKUP(DP$7,Budget!$F$4:$EG$206,99,)*$B$3/12</f>
        <v>0</v>
      </c>
      <c r="DQ13" s="250" t="n">
        <f aca="false">HLOOKUP(DQ$7,Budget!$F$4:$EG$206,99,)*$B$3/12</f>
        <v>3500</v>
      </c>
      <c r="DR13" s="250" t="n">
        <f aca="false">HLOOKUP(DR$7,Budget!$F$4:$EG$206,99,)*$B$3/12</f>
        <v>0</v>
      </c>
      <c r="DS13" s="250" t="n">
        <f aca="false">HLOOKUP(DS$7,Budget!$F$4:$EG$206,99,)*$B$3/12</f>
        <v>0</v>
      </c>
      <c r="DT13" s="250" t="n">
        <f aca="false">HLOOKUP(DT$7,Budget!$F$4:$EG$206,99,)*$B$3/12</f>
        <v>800</v>
      </c>
      <c r="DU13" s="250" t="n">
        <f aca="false">HLOOKUP(DU$7,Budget!$F$4:$EG$206,99,)*$B$3/12</f>
        <v>0</v>
      </c>
      <c r="DV13" s="250" t="n">
        <f aca="false">HLOOKUP(DV$7,Budget!$F$4:$EG$206,99,)*$B$3/12</f>
        <v>0</v>
      </c>
      <c r="DW13" s="250" t="n">
        <f aca="false">HLOOKUP(DW$7,Budget!$F$4:$EG$206,99,)*$B$3/12</f>
        <v>0</v>
      </c>
      <c r="DX13" s="250" t="n">
        <f aca="false">HLOOKUP(DX$7,Budget!$F$4:$EG$206,99,)*$B$3/12</f>
        <v>0</v>
      </c>
      <c r="DY13" s="250" t="n">
        <f aca="false">HLOOKUP(DY$7,Budget!$F$4:$EG$206,99,)*$B$3/12</f>
        <v>0</v>
      </c>
      <c r="DZ13" s="250" t="n">
        <f aca="false">HLOOKUP(DZ$7,Budget!$F$4:$EG$206,99,)*$B$3/12</f>
        <v>0</v>
      </c>
      <c r="EA13" s="250" t="n">
        <f aca="false">HLOOKUP(EA$7,Budget!$F$4:$EG$206,99,)*$B$3/12</f>
        <v>2500</v>
      </c>
      <c r="EB13" s="250" t="n">
        <f aca="false">HLOOKUP(EB$7,Budget!$F$4:$EG$206,99,)*$B$3/12</f>
        <v>0</v>
      </c>
      <c r="EC13" s="250" t="n">
        <f aca="false">HLOOKUP(EC$7,Budget!$F$4:$EG$206,99,)*$B$3/12</f>
        <v>0</v>
      </c>
      <c r="ED13" s="250" t="n">
        <f aca="false">HLOOKUP(ED$7,Budget!$F$4:$EG$206,99,)*$B$3/12</f>
        <v>5663.3417</v>
      </c>
      <c r="EE13" s="250" t="n">
        <f aca="false">HLOOKUP(EE$7,Budget!$F$4:$EG$206,99,)*$B$3/12</f>
        <v>13089.034</v>
      </c>
      <c r="EF13" s="250" t="n">
        <f aca="false">HLOOKUP(EF$7,Budget!$F$4:$EG$206,99,)*$B$3/12</f>
        <v>0</v>
      </c>
      <c r="EG13" s="250" t="n">
        <f aca="false">HLOOKUP(EG$7,Budget!$F$4:$EG$206,99,)*$B$3/12</f>
        <v>6672.2061</v>
      </c>
      <c r="EH13" s="250" t="n">
        <f aca="false">HLOOKUP(EH$7,Budget!$F$4:$EG$206,99,)*$B$3/12</f>
        <v>0</v>
      </c>
      <c r="EI13" s="250" t="n">
        <f aca="false">HLOOKUP(EI$7,Budget!$F$4:$EG$206,99,)*$B$3/12</f>
        <v>3000</v>
      </c>
      <c r="EJ13" s="250" t="n">
        <f aca="false">HLOOKUP(EJ$7,Budget!$F$4:$EG$206,99,)*$B$3/12</f>
        <v>4000</v>
      </c>
    </row>
    <row r="14" customFormat="false" ht="15" hidden="true" customHeight="false" outlineLevel="1" collapsed="false">
      <c r="A14" s="76" t="s">
        <v>152</v>
      </c>
      <c r="B14" s="250" t="n">
        <f aca="false">HLOOKUP(B$7,Budget!$F$4:$EG$206,115,)*$B$3/12</f>
        <v>0</v>
      </c>
      <c r="C14" s="250" t="n">
        <f aca="false">HLOOKUP(C$7,Budget!$F$4:$EG$206,115,)*$B$3/12</f>
        <v>10711.215</v>
      </c>
      <c r="D14" s="250" t="n">
        <f aca="false">HLOOKUP(D$7,Budget!$F$4:$EG$206,115,)*$B$3/12</f>
        <v>27978.657</v>
      </c>
      <c r="E14" s="250" t="n">
        <f aca="false">HLOOKUP(E$7,Budget!$F$4:$EG$206,115,)*$B$3/12</f>
        <v>0</v>
      </c>
      <c r="F14" s="250" t="n">
        <f aca="false">HLOOKUP(F$7,Budget!$F$4:$EG$206,115,)*$B$3/12</f>
        <v>16959.0909</v>
      </c>
      <c r="G14" s="250" t="n">
        <f aca="false">HLOOKUP(G$7,Budget!$F$4:$EG$206,115,)*$B$3/12</f>
        <v>9400</v>
      </c>
      <c r="H14" s="250" t="n">
        <f aca="false">HLOOKUP(H$7,Budget!$F$4:$EG$206,115,)*$B$3/12</f>
        <v>0</v>
      </c>
      <c r="I14" s="250" t="n">
        <f aca="false">HLOOKUP(I$7,Budget!$F$4:$EG$206,115,)*$B$3/12</f>
        <v>0</v>
      </c>
      <c r="J14" s="250" t="n">
        <f aca="false">HLOOKUP(J$7,Budget!$F$4:$EG$206,115,)*$B$3/12</f>
        <v>18550</v>
      </c>
      <c r="K14" s="250" t="n">
        <f aca="false">HLOOKUP(K$7,Budget!$F$4:$EG$206,115,)*$B$3/12</f>
        <v>10300</v>
      </c>
      <c r="L14" s="250" t="n">
        <f aca="false">HLOOKUP(L$7,Budget!$F$4:$EG$206,115,)*$B$3/12</f>
        <v>0</v>
      </c>
      <c r="M14" s="250" t="n">
        <f aca="false">HLOOKUP(M$7,Budget!$F$4:$EG$206,115,)*$B$3/12</f>
        <v>6272.7</v>
      </c>
      <c r="N14" s="250" t="n">
        <f aca="false">HLOOKUP(N$7,Budget!$F$4:$EG$206,115,)*$B$3/12</f>
        <v>0</v>
      </c>
      <c r="O14" s="250" t="n">
        <f aca="false">HLOOKUP(O$7,Budget!$F$4:$EG$206,115,)*$B$3/12</f>
        <v>204.8773</v>
      </c>
      <c r="P14" s="250"/>
      <c r="Q14" s="250" t="n">
        <f aca="false">HLOOKUP(Q$7,Budget!$F$4:$EG$206,115,)*$B$3/12</f>
        <v>21900</v>
      </c>
      <c r="R14" s="250" t="e">
        <f aca="false">HLOOKUP(R$7,Budget!$F$4:$EG$206,115,)*$B$3/12</f>
        <v>#N/A</v>
      </c>
      <c r="S14" s="250"/>
      <c r="T14" s="250" t="n">
        <f aca="false">HLOOKUP(T$7,Budget!$F$4:$EG$206,115,)*$B$3/12</f>
        <v>27717.7738</v>
      </c>
      <c r="U14" s="250"/>
      <c r="V14" s="250" t="e">
        <f aca="false">HLOOKUP(V$7,Budget!$F$4:$EG$206,115,)*$B$3/12</f>
        <v>#N/A</v>
      </c>
      <c r="W14" s="250" t="n">
        <f aca="false">HLOOKUP(W$7,Budget!$F$4:$EG$206,115,)*$B$3/12</f>
        <v>0</v>
      </c>
      <c r="X14" s="250" t="n">
        <f aca="false">HLOOKUP(X$7,Budget!$F$4:$EG$206,115,)*$B$3/12</f>
        <v>0</v>
      </c>
      <c r="Y14" s="250" t="n">
        <f aca="false">HLOOKUP(Y$7,Budget!$F$4:$EG$206,115,)*$B$3/12</f>
        <v>11439.8576</v>
      </c>
      <c r="Z14" s="250" t="n">
        <f aca="false">HLOOKUP(Z$7,Budget!$F$4:$EG$206,115,)*$B$3/12</f>
        <v>102.9485</v>
      </c>
      <c r="AA14" s="250" t="n">
        <f aca="false">HLOOKUP(AA$7,Budget!$F$4:$EG$206,115,)*$B$3/12</f>
        <v>0</v>
      </c>
      <c r="AB14" s="250" t="n">
        <f aca="false">HLOOKUP(AB$7,Budget!$F$4:$EG$206,115,)*$B$3/12</f>
        <v>1517.4166</v>
      </c>
      <c r="AC14" s="250" t="n">
        <f aca="false">HLOOKUP(AC$7,Budget!$F$4:$EG$206,115,)*$B$3/12</f>
        <v>0</v>
      </c>
      <c r="AD14" s="250" t="n">
        <f aca="false">HLOOKUP(AD$7,Budget!$F$4:$EG$206,115,)*$B$3/12</f>
        <v>0</v>
      </c>
      <c r="AE14" s="250" t="n">
        <f aca="false">HLOOKUP(AE$7,Budget!$F$4:$EG$206,115,)*$B$3/12</f>
        <v>5494.4</v>
      </c>
      <c r="AF14" s="250" t="n">
        <f aca="false">HLOOKUP(AF$7,Budget!$F$4:$EG$206,115,)*$B$3/12</f>
        <v>0</v>
      </c>
      <c r="AG14" s="250" t="n">
        <f aca="false">HLOOKUP(AG$7,Budget!$F$4:$EG$206,115,)*$B$3/12</f>
        <v>0</v>
      </c>
      <c r="AH14" s="250" t="n">
        <f aca="false">HLOOKUP(AH$7,Budget!$F$4:$EG$206,115,)*$B$3/12</f>
        <v>0</v>
      </c>
      <c r="AI14" s="250" t="n">
        <f aca="false">HLOOKUP(AI$7,Budget!$F$4:$EG$206,115,)*$B$3/12</f>
        <v>0</v>
      </c>
      <c r="AJ14" s="250" t="n">
        <f aca="false">HLOOKUP(AJ$7,Budget!$F$4:$EG$206,115,)*$B$3/12</f>
        <v>0</v>
      </c>
      <c r="AK14" s="250" t="n">
        <f aca="false">HLOOKUP(AK$7,Budget!$F$4:$EG$206,115,)*$B$3/12</f>
        <v>0</v>
      </c>
      <c r="AL14" s="250" t="n">
        <f aca="false">HLOOKUP(AL$7,Budget!$F$4:$EG$206,115,)*$B$3/12</f>
        <v>1331.3471</v>
      </c>
      <c r="AM14" s="250" t="n">
        <f aca="false">HLOOKUP(AM$7,Budget!$F$4:$EG$206,115,)*$B$3/12</f>
        <v>0</v>
      </c>
      <c r="AN14" s="250" t="n">
        <f aca="false">HLOOKUP(AN$7,Budget!$F$4:$EG$206,115,)*$B$3/12</f>
        <v>21700</v>
      </c>
      <c r="AO14" s="250" t="n">
        <f aca="false">HLOOKUP(AO$7,Budget!$F$4:$EG$206,115,)*$B$3/12</f>
        <v>0</v>
      </c>
      <c r="AP14" s="250" t="n">
        <f aca="false">HLOOKUP(AP$7,Budget!$F$4:$EG$206,115,)*$B$3/12</f>
        <v>0</v>
      </c>
      <c r="AQ14" s="250" t="n">
        <f aca="false">HLOOKUP(AQ$7,Budget!$F$4:$EG$206,115,)*$B$3/12</f>
        <v>0</v>
      </c>
      <c r="AR14" s="250" t="n">
        <f aca="false">HLOOKUP(AR$7,Budget!$F$4:$EG$206,115,)*$B$3/12</f>
        <v>0</v>
      </c>
      <c r="AS14" s="250" t="n">
        <f aca="false">HLOOKUP(AS$7,Budget!$F$4:$EG$206,115,)*$B$3/12</f>
        <v>0</v>
      </c>
      <c r="AT14" s="250" t="n">
        <f aca="false">HLOOKUP(AT$7,Budget!$F$4:$EG$206,115,)*$B$3/12</f>
        <v>5874.07</v>
      </c>
      <c r="AU14" s="250" t="n">
        <f aca="false">HLOOKUP(AU$7,Budget!$F$4:$EG$206,115,)*$B$3/12</f>
        <v>0</v>
      </c>
      <c r="AV14" s="250" t="n">
        <f aca="false">HLOOKUP(AV$7,Budget!$F$4:$EG$206,115,)*$B$3/12</f>
        <v>0</v>
      </c>
      <c r="AW14" s="250" t="n">
        <f aca="false">HLOOKUP(AW$7,Budget!$F$4:$EG$206,115,)*$B$3/12</f>
        <v>0</v>
      </c>
      <c r="AX14" s="250" t="n">
        <f aca="false">HLOOKUP(AX$7,Budget!$F$4:$EG$206,115,)*$B$3/12</f>
        <v>0</v>
      </c>
      <c r="AY14" s="250" t="e">
        <f aca="false">HLOOKUP(AY$7,Budget!$F$4:$EG$206,115,)*$B$3/12</f>
        <v>#N/A</v>
      </c>
      <c r="AZ14" s="250" t="n">
        <f aca="false">HLOOKUP(AZ$7,Budget!$F$4:$EG$206,115,)*$B$3/12</f>
        <v>130.4598</v>
      </c>
      <c r="BA14" s="250" t="n">
        <f aca="false">HLOOKUP(BA$7,Budget!$F$4:$EG$206,115,)*$B$3/12</f>
        <v>22309.417</v>
      </c>
      <c r="BB14" s="250" t="n">
        <f aca="false">HLOOKUP(BB$7,Budget!$F$4:$EG$206,115,)*$B$3/12</f>
        <v>0</v>
      </c>
      <c r="BC14" s="250" t="n">
        <f aca="false">HLOOKUP(BC$7,Budget!$F$4:$EG$206,115,)*$B$3/12</f>
        <v>0</v>
      </c>
      <c r="BD14" s="250" t="n">
        <f aca="false">HLOOKUP(BD$7,Budget!$F$4:$EG$206,115,)*$B$3/12</f>
        <v>10000</v>
      </c>
      <c r="BE14" s="250" t="e">
        <f aca="false">HLOOKUP(BE$7,Budget!$F$4:$EG$206,115,)*$B$3/12</f>
        <v>#N/A</v>
      </c>
      <c r="BF14" s="250" t="n">
        <f aca="false">HLOOKUP(BF$7,Budget!$F$4:$EG$206,115,)*$B$3/12</f>
        <v>32586.4832</v>
      </c>
      <c r="BG14" s="250" t="e">
        <f aca="false">HLOOKUP(BG$7,Budget!$F$4:$EG$206,115,)*$B$3/12</f>
        <v>#N/A</v>
      </c>
      <c r="BH14" s="250" t="n">
        <f aca="false">HLOOKUP(BH$7,Budget!$F$4:$EG$206,115,)*$B$3/12</f>
        <v>24716.182</v>
      </c>
      <c r="BI14" s="250" t="n">
        <f aca="false">HLOOKUP(BI$7,Budget!$F$4:$EG$206,115,)*$B$3/12</f>
        <v>0</v>
      </c>
      <c r="BJ14" s="250" t="n">
        <f aca="false">HLOOKUP(BJ$7,Budget!$F$4:$EG$206,115,)*$B$3/12</f>
        <v>0</v>
      </c>
      <c r="BK14" s="250" t="n">
        <f aca="false">HLOOKUP(BK$7,Budget!$F$4:$EG$206,115,)*$B$3/12</f>
        <v>8057.8242</v>
      </c>
      <c r="BL14" s="250" t="n">
        <f aca="false">HLOOKUP(BL$7,Budget!$F$4:$EG$206,115,)*$B$3/12</f>
        <v>0</v>
      </c>
      <c r="BM14" s="250" t="n">
        <f aca="false">HLOOKUP(BM$7,Budget!$F$4:$EG$206,115,)*$B$3/12</f>
        <v>0</v>
      </c>
      <c r="BN14" s="250" t="n">
        <f aca="false">HLOOKUP(BN$7,Budget!$F$4:$EG$206,115,)*$B$3/12</f>
        <v>0</v>
      </c>
      <c r="BO14" s="250" t="e">
        <f aca="false">HLOOKUP(BO$7,Budget!$F$4:$EG$206,115,)*$B$3/12</f>
        <v>#N/A</v>
      </c>
      <c r="BP14" s="250" t="n">
        <f aca="false">HLOOKUP(BP$7,Budget!$F$4:$EG$206,115,)*$B$3/12</f>
        <v>22349.4325</v>
      </c>
      <c r="BQ14" s="250" t="n">
        <f aca="false">HLOOKUP(BQ$7,Budget!$F$4:$EG$206,115,)*$B$3/12</f>
        <v>6031.03</v>
      </c>
      <c r="BR14" s="250" t="e">
        <f aca="false">HLOOKUP(BR$7,Budget!$F$4:$EG$206,115,)*$B$3/12</f>
        <v>#N/A</v>
      </c>
      <c r="BS14" s="250" t="n">
        <f aca="false">HLOOKUP(BS$7,Budget!$F$4:$EG$206,115,)*$B$3/12</f>
        <v>6633.5191</v>
      </c>
      <c r="BT14" s="250" t="n">
        <f aca="false">HLOOKUP(BT$7,Budget!$F$4:$EG$206,115,)*$B$3/12</f>
        <v>0</v>
      </c>
      <c r="BU14" s="250" t="n">
        <f aca="false">HLOOKUP(BU$7,Budget!$F$4:$EG$206,115,)*$B$3/12</f>
        <v>0</v>
      </c>
      <c r="BV14" s="250" t="n">
        <f aca="false">HLOOKUP(BV$7,Budget!$F$4:$EG$206,115,)*$B$3/12</f>
        <v>0</v>
      </c>
      <c r="BW14" s="250" t="n">
        <f aca="false">HLOOKUP(BW$7,Budget!$F$4:$EG$206,115,)*$B$3/12</f>
        <v>10300.94</v>
      </c>
      <c r="BX14" s="250" t="n">
        <f aca="false">HLOOKUP(BX$7,Budget!$F$4:$EG$206,115,)*$B$3/12</f>
        <v>2817.24</v>
      </c>
      <c r="BY14" s="250" t="n">
        <f aca="false">HLOOKUP(BY$7,Budget!$F$4:$EG$206,115,)*$B$3/12</f>
        <v>0</v>
      </c>
      <c r="BZ14" s="250" t="e">
        <f aca="false">HLOOKUP(BZ$7,Budget!$F$4:$EG$206,115,)*$B$3/12</f>
        <v>#N/A</v>
      </c>
      <c r="CA14" s="250" t="n">
        <f aca="false">HLOOKUP(CA$7,Budget!$F$4:$EG$206,115,)*$B$3/12</f>
        <v>5150</v>
      </c>
      <c r="CB14" s="250" t="n">
        <f aca="false">HLOOKUP(CB$7,Budget!$F$4:$EG$206,115,)*$B$3/12</f>
        <v>0</v>
      </c>
      <c r="CC14" s="250" t="n">
        <f aca="false">HLOOKUP(CC$7,Budget!$F$4:$EG$206,115,)*$B$3/12</f>
        <v>0</v>
      </c>
      <c r="CD14" s="250" t="n">
        <f aca="false">HLOOKUP(CD$7,Budget!$F$4:$EG$206,115,)*$B$3/12</f>
        <v>0</v>
      </c>
      <c r="CE14" s="250" t="n">
        <f aca="false">HLOOKUP(CE$7,Budget!$F$4:$EG$206,115,)*$B$3/12</f>
        <v>23258.0604</v>
      </c>
      <c r="CF14" s="250" t="n">
        <f aca="false">HLOOKUP(CF$7,Budget!$F$4:$EG$206,115,)*$B$3/12</f>
        <v>0</v>
      </c>
      <c r="CG14" s="250" t="n">
        <f aca="false">HLOOKUP(CG$7,Budget!$F$4:$EG$206,115,)*$B$3/12</f>
        <v>5150</v>
      </c>
      <c r="CH14" s="250" t="n">
        <f aca="false">HLOOKUP(CH$7,Budget!$F$4:$EG$206,115,)*$B$3/12</f>
        <v>0</v>
      </c>
      <c r="CI14" s="250" t="n">
        <f aca="false">HLOOKUP(CI$7,Budget!$F$4:$EG$206,115,)*$B$3/12</f>
        <v>38019.0882</v>
      </c>
      <c r="CJ14" s="250" t="n">
        <f aca="false">HLOOKUP(CJ$7,Budget!$F$4:$EG$206,115,)*$B$3/12</f>
        <v>0</v>
      </c>
      <c r="CK14" s="250" t="n">
        <f aca="false">HLOOKUP(CK$7,Budget!$F$4:$EG$206,115,)*$B$3/12</f>
        <v>16174.3085</v>
      </c>
      <c r="CL14" s="250" t="n">
        <f aca="false">HLOOKUP(CL$7,Budget!$F$4:$EG$206,115,)*$B$3/12</f>
        <v>272.95</v>
      </c>
      <c r="CM14" s="250" t="n">
        <f aca="false">HLOOKUP(CM$7,Budget!$F$4:$EG$206,115,)*$B$3/12</f>
        <v>12958.8317</v>
      </c>
      <c r="CN14" s="250" t="n">
        <f aca="false">HLOOKUP(CN$7,Budget!$F$4:$EG$206,115,)*$B$3/12</f>
        <v>24860.8481</v>
      </c>
      <c r="CO14" s="250" t="n">
        <f aca="false">HLOOKUP(CO$7,Budget!$F$4:$EG$206,115,)*$B$3/12</f>
        <v>10750</v>
      </c>
      <c r="CP14" s="250" t="n">
        <f aca="false">HLOOKUP(CP$7,Budget!$F$4:$EG$206,115,)*$B$3/12</f>
        <v>0</v>
      </c>
      <c r="CQ14" s="250" t="n">
        <f aca="false">HLOOKUP(CQ$7,Budget!$F$4:$EG$206,115,)*$B$3/12</f>
        <v>0</v>
      </c>
      <c r="CR14" s="250" t="n">
        <f aca="false">HLOOKUP(CR$7,Budget!$F$4:$EG$206,115,)*$B$3/12</f>
        <v>0</v>
      </c>
      <c r="CS14" s="250" t="n">
        <f aca="false">HLOOKUP(CS$7,Budget!$F$4:$EG$206,115,)*$B$3/12</f>
        <v>8584.75</v>
      </c>
      <c r="CT14" s="250" t="n">
        <f aca="false">HLOOKUP(CT$7,Budget!$F$4:$EG$206,115,)*$B$3/12</f>
        <v>0</v>
      </c>
      <c r="CU14" s="250" t="n">
        <f aca="false">HLOOKUP(CU$7,Budget!$F$4:$EG$206,115,)*$B$3/12</f>
        <v>798.25</v>
      </c>
      <c r="CV14" s="250" t="n">
        <f aca="false">HLOOKUP(CV$7,Budget!$F$4:$EG$206,115,)*$B$3/12</f>
        <v>15900.85</v>
      </c>
      <c r="CW14" s="250" t="n">
        <f aca="false">HLOOKUP(CW$7,Budget!$F$4:$EG$206,115,)*$B$3/12</f>
        <v>88.8375</v>
      </c>
      <c r="CX14" s="250" t="n">
        <f aca="false">HLOOKUP(CX$7,Budget!$F$4:$EG$206,115,)*$B$3/12</f>
        <v>24296.18</v>
      </c>
      <c r="CY14" s="250" t="n">
        <f aca="false">HLOOKUP(CY$7,Budget!$F$4:$EG$206,115,)*$B$3/12</f>
        <v>177.675</v>
      </c>
      <c r="CZ14" s="250" t="n">
        <f aca="false">HLOOKUP(CZ$7,Budget!$F$4:$EG$206,115,)*$B$3/12</f>
        <v>0</v>
      </c>
      <c r="DA14" s="250" t="n">
        <f aca="false">HLOOKUP(DA$7,Budget!$F$4:$EG$206,115,)*$B$3/12</f>
        <v>0</v>
      </c>
      <c r="DB14" s="250" t="n">
        <f aca="false">HLOOKUP(DB$7,Budget!$F$4:$EG$206,115,)*$B$3/12</f>
        <v>154.5</v>
      </c>
      <c r="DC14" s="250" t="n">
        <f aca="false">HLOOKUP(DC$7,Budget!$F$4:$EG$206,115,)*$B$3/12</f>
        <v>0</v>
      </c>
      <c r="DD14" s="250" t="e">
        <f aca="false">HLOOKUP(DD$7,Budget!$F$4:$EG$206,115,)*$B$3/12</f>
        <v>#N/A</v>
      </c>
      <c r="DE14" s="250" t="n">
        <f aca="false">HLOOKUP(DE$7,Budget!$F$4:$EG$206,115,)*$B$3/12</f>
        <v>13609.5192</v>
      </c>
      <c r="DF14" s="250" t="n">
        <f aca="false">HLOOKUP(DF$7,Budget!$F$4:$EG$206,115,)*$B$3/12</f>
        <v>0</v>
      </c>
      <c r="DG14" s="250" t="n">
        <f aca="false">HLOOKUP(DG$7,Budget!$F$4:$EG$206,115,)*$B$3/12</f>
        <v>18894.5889</v>
      </c>
      <c r="DH14" s="250" t="n">
        <f aca="false">HLOOKUP(DH$7,Budget!$F$4:$EG$206,115,)*$B$3/12</f>
        <v>0</v>
      </c>
      <c r="DI14" s="250" t="n">
        <f aca="false">HLOOKUP(DI$7,Budget!$F$4:$EG$206,115,)*$B$3/12</f>
        <v>0</v>
      </c>
      <c r="DJ14" s="250" t="n">
        <f aca="false">HLOOKUP(DJ$7,Budget!$F$4:$EG$206,115,)*$B$3/12</f>
        <v>0</v>
      </c>
      <c r="DK14" s="250" t="n">
        <f aca="false">HLOOKUP(DK$7,Budget!$F$4:$EG$206,115,)*$B$3/12</f>
        <v>6611.82</v>
      </c>
      <c r="DL14" s="250" t="n">
        <f aca="false">HLOOKUP(DL$7,Budget!$F$4:$EG$206,115,)*$B$3/12</f>
        <v>0</v>
      </c>
      <c r="DM14" s="250" t="n">
        <f aca="false">HLOOKUP(DM$7,Budget!$F$4:$EG$206,115,)*$B$3/12</f>
        <v>0</v>
      </c>
      <c r="DN14" s="250" t="n">
        <f aca="false">HLOOKUP(DN$7,Budget!$F$4:$EG$206,115,)*$B$3/12</f>
        <v>0</v>
      </c>
      <c r="DO14" s="250" t="e">
        <f aca="false">HLOOKUP(DO$7,Budget!$F$4:$EG$206,115,)*$B$3/12</f>
        <v>#N/A</v>
      </c>
      <c r="DP14" s="250" t="n">
        <f aca="false">HLOOKUP(DP$7,Budget!$F$4:$EG$206,115,)*$B$3/12</f>
        <v>0</v>
      </c>
      <c r="DQ14" s="250" t="n">
        <f aca="false">HLOOKUP(DQ$7,Budget!$F$4:$EG$206,115,)*$B$3/12</f>
        <v>10586.4018</v>
      </c>
      <c r="DR14" s="250" t="n">
        <f aca="false">HLOOKUP(DR$7,Budget!$F$4:$EG$206,115,)*$B$3/12</f>
        <v>0</v>
      </c>
      <c r="DS14" s="250" t="n">
        <f aca="false">HLOOKUP(DS$7,Budget!$F$4:$EG$206,115,)*$B$3/12</f>
        <v>0</v>
      </c>
      <c r="DT14" s="250" t="n">
        <f aca="false">HLOOKUP(DT$7,Budget!$F$4:$EG$206,115,)*$B$3/12</f>
        <v>3000</v>
      </c>
      <c r="DU14" s="250" t="n">
        <f aca="false">HLOOKUP(DU$7,Budget!$F$4:$EG$206,115,)*$B$3/12</f>
        <v>0</v>
      </c>
      <c r="DV14" s="250" t="n">
        <f aca="false">HLOOKUP(DV$7,Budget!$F$4:$EG$206,115,)*$B$3/12</f>
        <v>0</v>
      </c>
      <c r="DW14" s="250" t="n">
        <f aca="false">HLOOKUP(DW$7,Budget!$F$4:$EG$206,115,)*$B$3/12</f>
        <v>0</v>
      </c>
      <c r="DX14" s="250" t="n">
        <f aca="false">HLOOKUP(DX$7,Budget!$F$4:$EG$206,115,)*$B$3/12</f>
        <v>0</v>
      </c>
      <c r="DY14" s="250" t="n">
        <f aca="false">HLOOKUP(DY$7,Budget!$F$4:$EG$206,115,)*$B$3/12</f>
        <v>0</v>
      </c>
      <c r="DZ14" s="250" t="n">
        <f aca="false">HLOOKUP(DZ$7,Budget!$F$4:$EG$206,115,)*$B$3/12</f>
        <v>0</v>
      </c>
      <c r="EA14" s="250" t="n">
        <f aca="false">HLOOKUP(EA$7,Budget!$F$4:$EG$206,115,)*$B$3/12</f>
        <v>24669.9998</v>
      </c>
      <c r="EB14" s="250" t="n">
        <f aca="false">HLOOKUP(EB$7,Budget!$F$4:$EG$206,115,)*$B$3/12</f>
        <v>0</v>
      </c>
      <c r="EC14" s="250" t="n">
        <f aca="false">HLOOKUP(EC$7,Budget!$F$4:$EG$206,115,)*$B$3/12</f>
        <v>0</v>
      </c>
      <c r="ED14" s="250" t="n">
        <f aca="false">HLOOKUP(ED$7,Budget!$F$4:$EG$206,115,)*$B$3/12</f>
        <v>27703.6223</v>
      </c>
      <c r="EE14" s="250" t="n">
        <f aca="false">HLOOKUP(EE$7,Budget!$F$4:$EG$206,115,)*$B$3/12</f>
        <v>34261.039</v>
      </c>
      <c r="EF14" s="250" t="n">
        <f aca="false">HLOOKUP(EF$7,Budget!$F$4:$EG$206,115,)*$B$3/12</f>
        <v>0</v>
      </c>
      <c r="EG14" s="250" t="n">
        <f aca="false">HLOOKUP(EG$7,Budget!$F$4:$EG$206,115,)*$B$3/12</f>
        <v>32749.84</v>
      </c>
      <c r="EH14" s="250" t="n">
        <f aca="false">HLOOKUP(EH$7,Budget!$F$4:$EG$206,115,)*$B$3/12</f>
        <v>0</v>
      </c>
      <c r="EI14" s="250" t="n">
        <f aca="false">HLOOKUP(EI$7,Budget!$F$4:$EG$206,115,)*$B$3/12</f>
        <v>17882.1</v>
      </c>
      <c r="EJ14" s="250" t="n">
        <f aca="false">HLOOKUP(EJ$7,Budget!$F$4:$EG$206,115,)*$B$3/12</f>
        <v>6000</v>
      </c>
    </row>
    <row r="15" customFormat="false" ht="15" hidden="true" customHeight="false" outlineLevel="1" collapsed="false">
      <c r="A15" s="76" t="s">
        <v>167</v>
      </c>
      <c r="B15" s="250" t="n">
        <f aca="false">HLOOKUP(B$7,Budget!$F$4:$EG$206,130)*$B$3/12</f>
        <v>1589.2579419</v>
      </c>
      <c r="C15" s="250" t="n">
        <f aca="false">HLOOKUP(C$7,Budget!$F$4:$EG$206,130)*$B$3/12</f>
        <v>3063.9116183</v>
      </c>
      <c r="D15" s="250" t="n">
        <f aca="false">HLOOKUP(D$7,Budget!$F$4:$EG$206,130)*$B$3/12</f>
        <v>19802.52495</v>
      </c>
      <c r="E15" s="250" t="n">
        <f aca="false">HLOOKUP(E$7,Budget!$F$4:$EG$206,130)*$B$3/12</f>
        <v>1052.0807554</v>
      </c>
      <c r="F15" s="250" t="n">
        <f aca="false">HLOOKUP(F$7,Budget!$F$4:$EG$206,130)*$B$3/12</f>
        <v>9840.4528</v>
      </c>
      <c r="G15" s="250" t="n">
        <f aca="false">HLOOKUP(G$7,Budget!$F$4:$EG$206,130)*$B$3/12</f>
        <v>4675.72257</v>
      </c>
      <c r="H15" s="250" t="n">
        <f aca="false">HLOOKUP(H$7,Budget!$F$4:$EG$206,130)*$B$3/12</f>
        <v>1127.3603</v>
      </c>
      <c r="I15" s="250" t="n">
        <f aca="false">HLOOKUP(I$7,Budget!$F$4:$EG$206,130)*$B$3/12</f>
        <v>1132.4429</v>
      </c>
      <c r="J15" s="250" t="n">
        <f aca="false">HLOOKUP(J$7,Budget!$F$4:$EG$206,130)*$B$3/12</f>
        <v>2000</v>
      </c>
      <c r="K15" s="250" t="n">
        <f aca="false">HLOOKUP(K$7,Budget!$F$4:$EG$206,130)*$B$3/12</f>
        <v>16108.1907</v>
      </c>
      <c r="L15" s="250" t="n">
        <f aca="false">HLOOKUP(L$7,Budget!$F$4:$EG$206,130)*$B$3/12</f>
        <v>1210.852224</v>
      </c>
      <c r="M15" s="250" t="n">
        <f aca="false">HLOOKUP(M$7,Budget!$F$4:$EG$206,130)*$B$3/12</f>
        <v>3844.6776628</v>
      </c>
      <c r="N15" s="250" t="n">
        <f aca="false">HLOOKUP(N$7,Budget!$F$4:$EG$206,130)*$B$3/12</f>
        <v>1055.525</v>
      </c>
      <c r="O15" s="250" t="n">
        <f aca="false">HLOOKUP(O$7,Budget!$F$4:$EG$206,130)*$B$3/12</f>
        <v>1053.399649</v>
      </c>
      <c r="P15" s="250"/>
      <c r="Q15" s="250" t="n">
        <f aca="false">HLOOKUP(Q$7,Budget!$F$4:$EG$206,130)*$B$3/12</f>
        <v>2000</v>
      </c>
      <c r="R15" s="250" t="n">
        <f aca="false">HLOOKUP(R$7,Budget!$F$4:$EG$206,130)*$B$3/12</f>
        <v>2000</v>
      </c>
      <c r="S15" s="250"/>
      <c r="T15" s="250" t="n">
        <f aca="false">HLOOKUP(T$7,Budget!$F$4:$EG$206,130)*$B$3/12</f>
        <v>12132.7177645</v>
      </c>
      <c r="U15" s="250"/>
      <c r="V15" s="250" t="n">
        <f aca="false">HLOOKUP(V$7,Budget!$F$4:$EG$206,130)*$B$3/12</f>
        <v>636.99</v>
      </c>
      <c r="W15" s="250" t="n">
        <f aca="false">HLOOKUP(W$7,Budget!$F$4:$EG$206,130)*$B$3/12</f>
        <v>1136.167</v>
      </c>
      <c r="X15" s="250" t="n">
        <f aca="false">HLOOKUP(X$7,Budget!$F$4:$EG$206,130)*$B$3/12</f>
        <v>1342.3403303</v>
      </c>
      <c r="Y15" s="250" t="n">
        <f aca="false">HLOOKUP(Y$7,Budget!$F$4:$EG$206,130)*$B$3/12</f>
        <v>7002.78035</v>
      </c>
      <c r="Z15" s="250" t="n">
        <f aca="false">HLOOKUP(Z$7,Budget!$F$4:$EG$206,130)*$B$3/12</f>
        <v>634.237</v>
      </c>
      <c r="AA15" s="250" t="n">
        <f aca="false">HLOOKUP(AA$7,Budget!$F$4:$EG$206,130)*$B$3/12</f>
        <v>1048.65</v>
      </c>
      <c r="AB15" s="250" t="n">
        <f aca="false">HLOOKUP(AB$7,Budget!$F$4:$EG$206,130)*$B$3/12</f>
        <v>3543.6070978</v>
      </c>
      <c r="AC15" s="250" t="n">
        <f aca="false">HLOOKUP(AC$7,Budget!$F$4:$EG$206,130)*$B$3/12</f>
        <v>1106.8987</v>
      </c>
      <c r="AD15" s="250" t="n">
        <f aca="false">HLOOKUP(AD$7,Budget!$F$4:$EG$206,130)*$B$3/12</f>
        <v>1539.1955</v>
      </c>
      <c r="AE15" s="250" t="n">
        <f aca="false">HLOOKUP(AE$7,Budget!$F$4:$EG$206,130)*$B$3/12</f>
        <v>1504.792802</v>
      </c>
      <c r="AF15" s="250" t="n">
        <f aca="false">HLOOKUP(AF$7,Budget!$F$4:$EG$206,130)*$B$3/12</f>
        <v>1469.8266175</v>
      </c>
      <c r="AG15" s="250" t="n">
        <f aca="false">HLOOKUP(AG$7,Budget!$F$4:$EG$206,130)*$B$3/12</f>
        <v>1170.4978</v>
      </c>
      <c r="AH15" s="250" t="n">
        <f aca="false">HLOOKUP(AH$7,Budget!$F$4:$EG$206,130)*$B$3/12</f>
        <v>1381.39</v>
      </c>
      <c r="AI15" s="250" t="n">
        <f aca="false">HLOOKUP(AI$7,Budget!$F$4:$EG$206,130)*$B$3/12</f>
        <v>1062.8013975</v>
      </c>
      <c r="AJ15" s="250" t="n">
        <f aca="false">HLOOKUP(AJ$7,Budget!$F$4:$EG$206,130)*$B$3/12</f>
        <v>2010.56</v>
      </c>
      <c r="AK15" s="250" t="n">
        <f aca="false">HLOOKUP(AK$7,Budget!$F$4:$EG$206,130)*$B$3/12</f>
        <v>1215.11995</v>
      </c>
      <c r="AL15" s="250" t="n">
        <f aca="false">HLOOKUP(AL$7,Budget!$F$4:$EG$206,130)*$B$3/12</f>
        <v>1190.77</v>
      </c>
      <c r="AM15" s="250" t="n">
        <f aca="false">HLOOKUP(AM$7,Budget!$F$4:$EG$206,130)*$B$3/12</f>
        <v>1163.59661</v>
      </c>
      <c r="AN15" s="250" t="n">
        <f aca="false">HLOOKUP(AN$7,Budget!$F$4:$EG$206,130)*$B$3/12</f>
        <v>2642</v>
      </c>
      <c r="AO15" s="250" t="n">
        <f aca="false">HLOOKUP(AO$7,Budget!$F$4:$EG$206,130)*$B$3/12</f>
        <v>1139.87788</v>
      </c>
      <c r="AP15" s="250" t="n">
        <f aca="false">HLOOKUP(AP$7,Budget!$F$4:$EG$206,130)*$B$3/12</f>
        <v>3305.3435</v>
      </c>
      <c r="AQ15" s="250" t="n">
        <f aca="false">HLOOKUP(AQ$7,Budget!$F$4:$EG$206,130)*$B$3/12</f>
        <v>1811.7001321</v>
      </c>
      <c r="AR15" s="250" t="n">
        <f aca="false">HLOOKUP(AR$7,Budget!$F$4:$EG$206,130)*$B$3/12</f>
        <v>1198.1938813</v>
      </c>
      <c r="AS15" s="250" t="n">
        <f aca="false">HLOOKUP(AS$7,Budget!$F$4:$EG$206,130)*$B$3/12</f>
        <v>1219.96</v>
      </c>
      <c r="AT15" s="250" t="n">
        <f aca="false">HLOOKUP(AT$7,Budget!$F$4:$EG$206,130)*$B$3/12</f>
        <v>2914.8522944</v>
      </c>
      <c r="AU15" s="250" t="n">
        <f aca="false">HLOOKUP(AU$7,Budget!$F$4:$EG$206,130)*$B$3/12</f>
        <v>1110.5992972</v>
      </c>
      <c r="AV15" s="250" t="n">
        <f aca="false">HLOOKUP(AV$7,Budget!$F$4:$EG$206,130)*$B$3/12</f>
        <v>1030.035</v>
      </c>
      <c r="AW15" s="250" t="n">
        <f aca="false">HLOOKUP(AW$7,Budget!$F$4:$EG$206,130)*$B$3/12</f>
        <v>1094.9982125</v>
      </c>
      <c r="AX15" s="250" t="n">
        <f aca="false">HLOOKUP(AX$7,Budget!$F$4:$EG$206,130)*$B$3/12</f>
        <v>1210.6700002</v>
      </c>
      <c r="AY15" s="250" t="n">
        <f aca="false">HLOOKUP(AY$7,Budget!$F$4:$EG$206,130)*$B$3/12</f>
        <v>1210.6700002</v>
      </c>
      <c r="AZ15" s="250" t="n">
        <f aca="false">HLOOKUP(AZ$7,Budget!$F$4:$EG$206,130)*$B$3/12</f>
        <v>1244.861</v>
      </c>
      <c r="BA15" s="250" t="n">
        <f aca="false">HLOOKUP(BA$7,Budget!$F$4:$EG$206,130)*$B$3/12</f>
        <v>11986.6175056</v>
      </c>
      <c r="BB15" s="250" t="n">
        <f aca="false">HLOOKUP(BB$7,Budget!$F$4:$EG$206,130)*$B$3/12</f>
        <v>1135.1545375</v>
      </c>
      <c r="BC15" s="250" t="n">
        <f aca="false">HLOOKUP(BC$7,Budget!$F$4:$EG$206,130)*$B$3/12</f>
        <v>1160.61875</v>
      </c>
      <c r="BD15" s="250" t="n">
        <f aca="false">HLOOKUP(BD$7,Budget!$F$4:$EG$206,130)*$B$3/12</f>
        <v>1791.8691156</v>
      </c>
      <c r="BE15" s="250" t="n">
        <f aca="false">HLOOKUP(BE$7,Budget!$F$4:$EG$206,130)*$B$3/12</f>
        <v>1791.8691156</v>
      </c>
      <c r="BF15" s="250" t="n">
        <f aca="false">HLOOKUP(BF$7,Budget!$F$4:$EG$206,130)*$B$3/12</f>
        <v>2000</v>
      </c>
      <c r="BG15" s="250" t="n">
        <f aca="false">HLOOKUP(BG$7,Budget!$F$4:$EG$206,130)*$B$3/12</f>
        <v>2000</v>
      </c>
      <c r="BH15" s="250" t="n">
        <f aca="false">HLOOKUP(BH$7,Budget!$F$4:$EG$206,130)*$B$3/12</f>
        <v>2000</v>
      </c>
      <c r="BI15" s="250" t="n">
        <f aca="false">HLOOKUP(BI$7,Budget!$F$4:$EG$206,130)*$B$3/12</f>
        <v>1196.0042</v>
      </c>
      <c r="BJ15" s="250" t="n">
        <f aca="false">HLOOKUP(BJ$7,Budget!$F$4:$EG$206,130)*$B$3/12</f>
        <v>1177.58905</v>
      </c>
      <c r="BK15" s="250" t="n">
        <f aca="false">HLOOKUP(BK$7,Budget!$F$4:$EG$206,130)*$B$3/12</f>
        <v>1377.995</v>
      </c>
      <c r="BL15" s="250" t="n">
        <f aca="false">HLOOKUP(BL$7,Budget!$F$4:$EG$206,130)*$B$3/12</f>
        <v>1085.775</v>
      </c>
      <c r="BM15" s="250" t="n">
        <f aca="false">HLOOKUP(BM$7,Budget!$F$4:$EG$206,130)*$B$3/12</f>
        <v>1080.6018027</v>
      </c>
      <c r="BN15" s="250" t="n">
        <f aca="false">HLOOKUP(BN$7,Budget!$F$4:$EG$206,130)*$B$3/12</f>
        <v>1374.848408</v>
      </c>
      <c r="BO15" s="250" t="n">
        <f aca="false">HLOOKUP(BO$7,Budget!$F$4:$EG$206,130)*$B$3/12</f>
        <v>1374.848408</v>
      </c>
      <c r="BP15" s="250" t="n">
        <f aca="false">HLOOKUP(BP$7,Budget!$F$4:$EG$206,130)*$B$3/12</f>
        <v>2000.39</v>
      </c>
      <c r="BQ15" s="250" t="n">
        <f aca="false">HLOOKUP(BQ$7,Budget!$F$4:$EG$206,130)*$B$3/12</f>
        <v>1984.5856571</v>
      </c>
      <c r="BR15" s="250" t="n">
        <f aca="false">HLOOKUP(BR$7,Budget!$F$4:$EG$206,130)*$B$3/12</f>
        <v>1984.5856571</v>
      </c>
      <c r="BS15" s="250" t="n">
        <f aca="false">HLOOKUP(BS$7,Budget!$F$4:$EG$206,130)*$B$3/12</f>
        <v>5238.406106</v>
      </c>
      <c r="BT15" s="250" t="n">
        <f aca="false">HLOOKUP(BT$7,Budget!$F$4:$EG$206,130)*$B$3/12</f>
        <v>1030.9752646</v>
      </c>
      <c r="BU15" s="250" t="n">
        <f aca="false">HLOOKUP(BU$7,Budget!$F$4:$EG$206,130)*$B$3/12</f>
        <v>1875.6008755</v>
      </c>
      <c r="BV15" s="250" t="n">
        <f aca="false">HLOOKUP(BV$7,Budget!$F$4:$EG$206,130)*$B$3/12</f>
        <v>1051.8995297</v>
      </c>
      <c r="BW15" s="250" t="n">
        <f aca="false">HLOOKUP(BW$7,Budget!$F$4:$EG$206,130)*$B$3/12</f>
        <v>2000</v>
      </c>
      <c r="BX15" s="250" t="n">
        <f aca="false">HLOOKUP(BX$7,Budget!$F$4:$EG$206,130)*$B$3/12</f>
        <v>1149.1275</v>
      </c>
      <c r="BY15" s="250" t="n">
        <f aca="false">HLOOKUP(BY$7,Budget!$F$4:$EG$206,130)*$B$3/12</f>
        <v>1123.4996</v>
      </c>
      <c r="BZ15" s="250" t="n">
        <f aca="false">HLOOKUP(BZ$7,Budget!$F$4:$EG$206,130)*$B$3/12</f>
        <v>1123.4996</v>
      </c>
      <c r="CA15" s="250" t="n">
        <f aca="false">HLOOKUP(CA$7,Budget!$F$4:$EG$206,130)*$B$3/12</f>
        <v>4364.964575</v>
      </c>
      <c r="CB15" s="250" t="n">
        <f aca="false">HLOOKUP(CB$7,Budget!$F$4:$EG$206,130)*$B$3/12</f>
        <v>1327.48417</v>
      </c>
      <c r="CC15" s="250" t="n">
        <f aca="false">HLOOKUP(CC$7,Budget!$F$4:$EG$206,130)*$B$3/12</f>
        <v>1046.3006174</v>
      </c>
      <c r="CD15" s="250" t="n">
        <f aca="false">HLOOKUP(CD$7,Budget!$F$4:$EG$206,130)*$B$3/12</f>
        <v>6694.01595</v>
      </c>
      <c r="CE15" s="250" t="n">
        <f aca="false">HLOOKUP(CE$7,Budget!$F$4:$EG$206,130)*$B$3/12</f>
        <v>10249.3676277</v>
      </c>
      <c r="CF15" s="250" t="n">
        <f aca="false">HLOOKUP(CF$7,Budget!$F$4:$EG$206,130)*$B$3/12</f>
        <v>1314.7448605</v>
      </c>
      <c r="CG15" s="250" t="n">
        <f aca="false">HLOOKUP(CG$7,Budget!$F$4:$EG$206,130)*$B$3/12</f>
        <v>5016.775</v>
      </c>
      <c r="CH15" s="250" t="n">
        <f aca="false">HLOOKUP(CH$7,Budget!$F$4:$EG$206,130)*$B$3/12</f>
        <v>1129.74329</v>
      </c>
      <c r="CI15" s="250" t="n">
        <f aca="false">HLOOKUP(CI$7,Budget!$F$4:$EG$206,130)*$B$3/12</f>
        <v>17072.724792</v>
      </c>
      <c r="CJ15" s="250" t="n">
        <f aca="false">HLOOKUP(CJ$7,Budget!$F$4:$EG$206,130)*$B$3/12</f>
        <v>1178.1442717</v>
      </c>
      <c r="CK15" s="250" t="n">
        <f aca="false">HLOOKUP(CK$7,Budget!$F$4:$EG$206,130)*$B$3/12</f>
        <v>5813.115875</v>
      </c>
      <c r="CL15" s="250" t="n">
        <f aca="false">HLOOKUP(CL$7,Budget!$F$4:$EG$206,130)*$B$3/12</f>
        <v>1400.089</v>
      </c>
      <c r="CM15" s="250" t="n">
        <f aca="false">HLOOKUP(CM$7,Budget!$F$4:$EG$206,130)*$B$3/12</f>
        <v>2000</v>
      </c>
      <c r="CN15" s="250" t="n">
        <f aca="false">HLOOKUP(CN$7,Budget!$F$4:$EG$206,130)*$B$3/12</f>
        <v>8747.602083</v>
      </c>
      <c r="CO15" s="250" t="n">
        <f aca="false">HLOOKUP(CO$7,Budget!$F$4:$EG$206,130)*$B$3/12</f>
        <v>2015.63</v>
      </c>
      <c r="CP15" s="250" t="n">
        <f aca="false">HLOOKUP(CP$7,Budget!$F$4:$EG$206,130)*$B$3/12</f>
        <v>1055.3778254</v>
      </c>
      <c r="CQ15" s="250" t="n">
        <f aca="false">HLOOKUP(CQ$7,Budget!$F$4:$EG$206,130)*$B$3/12</f>
        <v>2177.394427</v>
      </c>
      <c r="CR15" s="250" t="n">
        <f aca="false">HLOOKUP(CR$7,Budget!$F$4:$EG$206,130)*$B$3/12</f>
        <v>1102.3</v>
      </c>
      <c r="CS15" s="250" t="n">
        <f aca="false">HLOOKUP(CS$7,Budget!$F$4:$EG$206,130)*$B$3/12</f>
        <v>2000</v>
      </c>
      <c r="CT15" s="250" t="n">
        <f aca="false">HLOOKUP(CT$7,Budget!$F$4:$EG$206,130)*$B$3/12</f>
        <v>1098.3072376</v>
      </c>
      <c r="CU15" s="250" t="n">
        <f aca="false">HLOOKUP(CU$7,Budget!$F$4:$EG$206,130)*$B$3/12</f>
        <v>1454.6</v>
      </c>
      <c r="CV15" s="250" t="n">
        <f aca="false">HLOOKUP(CV$7,Budget!$F$4:$EG$206,130)*$B$3/12</f>
        <v>11433.9957136</v>
      </c>
      <c r="CW15" s="250" t="n">
        <f aca="false">HLOOKUP(CW$7,Budget!$F$4:$EG$206,130)*$B$3/12</f>
        <v>1406.2735856</v>
      </c>
      <c r="CX15" s="250" t="n">
        <f aca="false">HLOOKUP(CX$7,Budget!$F$4:$EG$206,130)*$B$3/12</f>
        <v>2000</v>
      </c>
      <c r="CY15" s="250" t="n">
        <f aca="false">HLOOKUP(CY$7,Budget!$F$4:$EG$206,130)*$B$3/12</f>
        <v>1170.71874</v>
      </c>
      <c r="CZ15" s="250" t="n">
        <f aca="false">HLOOKUP(CZ$7,Budget!$F$4:$EG$206,130)*$B$3/12</f>
        <v>1342.7082</v>
      </c>
      <c r="DA15" s="250" t="n">
        <f aca="false">HLOOKUP(DA$7,Budget!$F$4:$EG$206,130)*$B$3/12</f>
        <v>1159.86405</v>
      </c>
      <c r="DB15" s="250" t="n">
        <f aca="false">HLOOKUP(DB$7,Budget!$F$4:$EG$206,130)*$B$3/12</f>
        <v>1340.6803668</v>
      </c>
      <c r="DC15" s="250" t="n">
        <f aca="false">HLOOKUP(DC$7,Budget!$F$4:$EG$206,130)*$B$3/12</f>
        <v>1541.88</v>
      </c>
      <c r="DD15" s="250" t="n">
        <f aca="false">HLOOKUP(DD$7,Budget!$F$4:$EG$206,130)*$B$3/12</f>
        <v>1541.88</v>
      </c>
      <c r="DE15" s="250" t="n">
        <f aca="false">HLOOKUP(DE$7,Budget!$F$4:$EG$206,130)*$B$3/12</f>
        <v>2000</v>
      </c>
      <c r="DF15" s="250" t="n">
        <f aca="false">HLOOKUP(DF$7,Budget!$F$4:$EG$206,130)*$B$3/12</f>
        <v>1092.881018</v>
      </c>
      <c r="DG15" s="250" t="n">
        <f aca="false">HLOOKUP(DG$7,Budget!$F$4:$EG$206,130)*$B$3/12</f>
        <v>2000</v>
      </c>
      <c r="DH15" s="250" t="n">
        <f aca="false">HLOOKUP(DH$7,Budget!$F$4:$EG$206,130)*$B$3/12</f>
        <v>1062.5514415</v>
      </c>
      <c r="DI15" s="250" t="n">
        <f aca="false">HLOOKUP(DI$7,Budget!$F$4:$EG$206,130)*$B$3/12</f>
        <v>1212.6993178</v>
      </c>
      <c r="DJ15" s="250" t="n">
        <f aca="false">HLOOKUP(DJ$7,Budget!$F$4:$EG$206,130)*$B$3/12</f>
        <v>2200.30264</v>
      </c>
      <c r="DK15" s="250" t="n">
        <f aca="false">HLOOKUP(DK$7,Budget!$F$4:$EG$206,130)*$B$3/12</f>
        <v>2866.77485</v>
      </c>
      <c r="DL15" s="250" t="n">
        <f aca="false">HLOOKUP(DL$7,Budget!$F$4:$EG$206,130)*$B$3/12</f>
        <v>1067.24508</v>
      </c>
      <c r="DM15" s="250" t="n">
        <f aca="false">HLOOKUP(DM$7,Budget!$F$4:$EG$206,130)*$B$3/12</f>
        <v>1083.2</v>
      </c>
      <c r="DN15" s="250" t="n">
        <f aca="false">HLOOKUP(DN$7,Budget!$F$4:$EG$206,130)*$B$3/12</f>
        <v>1288.307835</v>
      </c>
      <c r="DO15" s="250" t="n">
        <f aca="false">HLOOKUP(DO$7,Budget!$F$4:$EG$206,130)*$B$3/12</f>
        <v>1288.307835</v>
      </c>
      <c r="DP15" s="250" t="n">
        <f aca="false">HLOOKUP(DP$7,Budget!$F$4:$EG$206,130)*$B$3/12</f>
        <v>1103.62</v>
      </c>
      <c r="DQ15" s="250" t="n">
        <f aca="false">HLOOKUP(DQ$7,Budget!$F$4:$EG$206,130)*$B$3/12</f>
        <v>3132.9342817</v>
      </c>
      <c r="DR15" s="250" t="n">
        <f aca="false">HLOOKUP(DR$7,Budget!$F$4:$EG$206,130)*$B$3/12</f>
        <v>1072.3298</v>
      </c>
      <c r="DS15" s="250" t="n">
        <f aca="false">HLOOKUP(DS$7,Budget!$F$4:$EG$206,130)*$B$3/12</f>
        <v>1128.102781</v>
      </c>
      <c r="DT15" s="250" t="n">
        <f aca="false">HLOOKUP(DT$7,Budget!$F$4:$EG$206,130)*$B$3/12</f>
        <v>1768.05</v>
      </c>
      <c r="DU15" s="250" t="n">
        <f aca="false">HLOOKUP(DU$7,Budget!$F$4:$EG$206,130)*$B$3/12</f>
        <v>1145.425</v>
      </c>
      <c r="DV15" s="250" t="n">
        <f aca="false">HLOOKUP(DV$7,Budget!$F$4:$EG$206,130)*$B$3/12</f>
        <v>1018.9997793</v>
      </c>
      <c r="DW15" s="250" t="n">
        <f aca="false">HLOOKUP(DW$7,Budget!$F$4:$EG$206,130)*$B$3/12</f>
        <v>1316.0324575</v>
      </c>
      <c r="DX15" s="250" t="n">
        <f aca="false">HLOOKUP(DX$7,Budget!$F$4:$EG$206,130)*$B$3/12</f>
        <v>1216.9004011</v>
      </c>
      <c r="DY15" s="250" t="n">
        <f aca="false">HLOOKUP(DY$7,Budget!$F$4:$EG$206,130)*$B$3/12</f>
        <v>1069.1668</v>
      </c>
      <c r="DZ15" s="250" t="n">
        <f aca="false">HLOOKUP(DZ$7,Budget!$F$4:$EG$206,130)*$B$3/12</f>
        <v>1242.96955</v>
      </c>
      <c r="EA15" s="250" t="n">
        <f aca="false">HLOOKUP(EA$7,Budget!$F$4:$EG$206,130)*$B$3/12</f>
        <v>3260.75</v>
      </c>
      <c r="EB15" s="250" t="n">
        <f aca="false">HLOOKUP(EB$7,Budget!$F$4:$EG$206,130)*$B$3/12</f>
        <v>1078.8569</v>
      </c>
      <c r="EC15" s="250" t="n">
        <f aca="false">HLOOKUP(EC$7,Budget!$F$4:$EG$206,130)*$B$3/12</f>
        <v>1113.4992678</v>
      </c>
      <c r="ED15" s="250" t="n">
        <f aca="false">HLOOKUP(ED$7,Budget!$F$4:$EG$206,130)*$B$3/12</f>
        <v>1603.85</v>
      </c>
      <c r="EE15" s="250" t="n">
        <f aca="false">HLOOKUP(EE$7,Budget!$F$4:$EG$206,130)*$B$3/12</f>
        <v>16419.1728</v>
      </c>
      <c r="EF15" s="250" t="n">
        <f aca="false">HLOOKUP(EF$7,Budget!$F$4:$EG$206,130)*$B$3/12</f>
        <v>1235.3969517</v>
      </c>
      <c r="EG15" s="250" t="n">
        <f aca="false">HLOOKUP(EG$7,Budget!$F$4:$EG$206,130)*$B$3/12</f>
        <v>6892.08114</v>
      </c>
      <c r="EH15" s="250" t="n">
        <f aca="false">HLOOKUP(EH$7,Budget!$F$4:$EG$206,130)*$B$3/12</f>
        <v>1170.2003602</v>
      </c>
      <c r="EI15" s="250" t="n">
        <f aca="false">HLOOKUP(EI$7,Budget!$F$4:$EG$206,130)*$B$3/12</f>
        <v>2000</v>
      </c>
      <c r="EJ15" s="250" t="n">
        <f aca="false">HLOOKUP(EJ$7,Budget!$F$4:$EG$206,130)*$B$3/12</f>
        <v>3767.3006</v>
      </c>
      <c r="EK15" s="250"/>
      <c r="EL15" s="250"/>
      <c r="EM15" s="250"/>
      <c r="EN15" s="250"/>
      <c r="EO15" s="250"/>
      <c r="EP15" s="250"/>
      <c r="EQ15" s="250"/>
      <c r="ER15" s="250"/>
      <c r="ES15" s="250"/>
      <c r="ET15" s="250"/>
      <c r="EU15" s="250"/>
      <c r="EV15" s="250"/>
      <c r="EW15" s="250"/>
      <c r="EX15" s="250"/>
      <c r="EY15" s="250"/>
      <c r="EZ15" s="250"/>
      <c r="FA15" s="250"/>
      <c r="FB15" s="250"/>
      <c r="FC15" s="250"/>
      <c r="FD15" s="250"/>
      <c r="FE15" s="250"/>
      <c r="FF15" s="250"/>
      <c r="FG15" s="250"/>
      <c r="FH15" s="250"/>
      <c r="FI15" s="250"/>
      <c r="FJ15" s="250"/>
      <c r="FK15" s="250"/>
      <c r="FL15" s="250"/>
      <c r="FM15" s="250"/>
      <c r="FN15" s="250"/>
      <c r="FO15" s="250"/>
      <c r="FP15" s="250"/>
      <c r="FQ15" s="250"/>
      <c r="FR15" s="250"/>
      <c r="FS15" s="250"/>
      <c r="FT15" s="250"/>
      <c r="FU15" s="250"/>
      <c r="FV15" s="250"/>
      <c r="FW15" s="250"/>
      <c r="FX15" s="250"/>
      <c r="FY15" s="250"/>
      <c r="FZ15" s="250"/>
      <c r="GA15" s="250"/>
      <c r="GB15" s="250"/>
      <c r="GC15" s="250"/>
      <c r="GD15" s="250"/>
      <c r="GE15" s="250"/>
      <c r="GF15" s="250"/>
      <c r="GG15" s="250"/>
      <c r="GH15" s="250"/>
      <c r="GI15" s="250"/>
      <c r="GJ15" s="250"/>
      <c r="GK15" s="250"/>
      <c r="GL15" s="250"/>
      <c r="GM15" s="250"/>
      <c r="GN15" s="250"/>
      <c r="GO15" s="250"/>
      <c r="GP15" s="250"/>
      <c r="GQ15" s="250"/>
      <c r="GR15" s="250"/>
      <c r="GS15" s="250"/>
      <c r="GT15" s="250"/>
      <c r="GU15" s="250"/>
      <c r="GV15" s="250"/>
      <c r="GW15" s="250"/>
      <c r="GX15" s="250"/>
      <c r="GY15" s="250"/>
      <c r="GZ15" s="250"/>
      <c r="HA15" s="250"/>
      <c r="HB15" s="250"/>
      <c r="HC15" s="250"/>
      <c r="HD15" s="250"/>
      <c r="HE15" s="250"/>
      <c r="HF15" s="250"/>
      <c r="HG15" s="250"/>
      <c r="HH15" s="250"/>
      <c r="HI15" s="250"/>
      <c r="HJ15" s="250"/>
      <c r="HK15" s="250"/>
      <c r="HL15" s="250"/>
      <c r="HM15" s="250"/>
      <c r="HN15" s="250"/>
      <c r="HO15" s="250"/>
      <c r="HP15" s="250"/>
      <c r="HQ15" s="250"/>
      <c r="HR15" s="250"/>
      <c r="HS15" s="250"/>
      <c r="HT15" s="250"/>
      <c r="HU15" s="250"/>
      <c r="HV15" s="250"/>
      <c r="HW15" s="250"/>
      <c r="HX15" s="250"/>
      <c r="HY15" s="250"/>
      <c r="HZ15" s="250"/>
      <c r="IA15" s="250"/>
      <c r="IB15" s="250"/>
      <c r="IC15" s="250"/>
      <c r="ID15" s="250"/>
      <c r="IE15" s="250"/>
      <c r="IF15" s="250"/>
      <c r="IG15" s="250"/>
      <c r="IH15" s="250"/>
      <c r="II15" s="250"/>
      <c r="IJ15" s="250"/>
      <c r="IK15" s="250"/>
      <c r="IL15" s="250"/>
      <c r="IM15" s="250"/>
      <c r="IN15" s="250"/>
      <c r="IO15" s="250"/>
      <c r="IP15" s="250"/>
      <c r="IQ15" s="250"/>
      <c r="IR15" s="250"/>
      <c r="IS15" s="250"/>
      <c r="IT15" s="250"/>
      <c r="IU15" s="250"/>
      <c r="IV15" s="250"/>
      <c r="IW15" s="250"/>
      <c r="IX15" s="250"/>
      <c r="IY15" s="250"/>
      <c r="IZ15" s="250"/>
      <c r="JA15" s="250"/>
      <c r="JB15" s="250"/>
      <c r="JC15" s="250"/>
      <c r="JD15" s="250"/>
      <c r="JE15" s="250"/>
      <c r="JF15" s="250"/>
      <c r="JG15" s="250"/>
      <c r="JH15" s="250"/>
      <c r="JI15" s="250"/>
      <c r="JJ15" s="250"/>
      <c r="JK15" s="250"/>
      <c r="JL15" s="250"/>
      <c r="JM15" s="250"/>
      <c r="JN15" s="250"/>
      <c r="JO15" s="250"/>
      <c r="JP15" s="250"/>
      <c r="JQ15" s="250"/>
      <c r="JR15" s="250"/>
      <c r="JS15" s="250"/>
      <c r="JT15" s="250"/>
      <c r="JU15" s="250"/>
      <c r="JV15" s="250"/>
      <c r="JW15" s="250"/>
      <c r="JX15" s="250"/>
      <c r="JY15" s="250"/>
      <c r="JZ15" s="250"/>
      <c r="KA15" s="250"/>
      <c r="KB15" s="250"/>
      <c r="KC15" s="250"/>
      <c r="KD15" s="250"/>
      <c r="KE15" s="250"/>
      <c r="KF15" s="250"/>
      <c r="KG15" s="250"/>
      <c r="KH15" s="250"/>
      <c r="KI15" s="250"/>
      <c r="KJ15" s="250"/>
      <c r="KK15" s="250"/>
      <c r="KL15" s="250"/>
      <c r="KM15" s="250"/>
      <c r="KN15" s="250"/>
      <c r="KO15" s="250"/>
      <c r="KP15" s="250"/>
      <c r="KQ15" s="250"/>
      <c r="KR15" s="250"/>
      <c r="KS15" s="250"/>
      <c r="KT15" s="250"/>
      <c r="KU15" s="250"/>
      <c r="KV15" s="250"/>
      <c r="KW15" s="250"/>
      <c r="KX15" s="250"/>
      <c r="KY15" s="250"/>
      <c r="KZ15" s="250"/>
      <c r="LA15" s="250"/>
      <c r="LB15" s="250"/>
      <c r="LC15" s="250"/>
      <c r="LD15" s="250"/>
      <c r="LE15" s="250"/>
      <c r="LF15" s="250"/>
      <c r="LG15" s="250"/>
      <c r="LH15" s="250"/>
      <c r="LI15" s="250"/>
      <c r="LJ15" s="250"/>
      <c r="LK15" s="250"/>
      <c r="LL15" s="250"/>
      <c r="LM15" s="250"/>
      <c r="LN15" s="250"/>
      <c r="LO15" s="250"/>
      <c r="LP15" s="250"/>
      <c r="LQ15" s="250"/>
      <c r="LR15" s="250"/>
      <c r="LS15" s="250"/>
      <c r="LT15" s="250"/>
      <c r="LU15" s="250"/>
      <c r="LV15" s="250"/>
      <c r="LW15" s="250"/>
      <c r="LX15" s="250"/>
      <c r="LY15" s="250"/>
      <c r="LZ15" s="250"/>
      <c r="MA15" s="250"/>
      <c r="MB15" s="250"/>
      <c r="MC15" s="250"/>
      <c r="MD15" s="250"/>
      <c r="ME15" s="250"/>
      <c r="MF15" s="250"/>
      <c r="MG15" s="250"/>
      <c r="MH15" s="250"/>
      <c r="MI15" s="250"/>
      <c r="MJ15" s="250"/>
      <c r="MK15" s="250"/>
      <c r="ML15" s="250"/>
      <c r="MM15" s="250"/>
      <c r="MN15" s="250"/>
      <c r="MO15" s="250"/>
      <c r="MP15" s="250"/>
      <c r="MQ15" s="250"/>
      <c r="MR15" s="250"/>
      <c r="MS15" s="250"/>
      <c r="MT15" s="250"/>
      <c r="MU15" s="250"/>
      <c r="MV15" s="250"/>
      <c r="MW15" s="250"/>
      <c r="MX15" s="250"/>
      <c r="MY15" s="250"/>
      <c r="MZ15" s="250"/>
      <c r="NA15" s="250"/>
      <c r="NB15" s="250"/>
      <c r="NC15" s="250"/>
      <c r="ND15" s="250"/>
      <c r="NE15" s="250"/>
      <c r="NF15" s="250"/>
      <c r="NG15" s="250"/>
      <c r="NH15" s="250"/>
      <c r="NI15" s="250"/>
      <c r="NJ15" s="250"/>
      <c r="NK15" s="250"/>
      <c r="NL15" s="250"/>
      <c r="NM15" s="250"/>
      <c r="NN15" s="250"/>
      <c r="NO15" s="250"/>
      <c r="NP15" s="250"/>
      <c r="NQ15" s="250"/>
      <c r="NR15" s="250"/>
      <c r="NS15" s="250"/>
      <c r="NT15" s="250"/>
      <c r="NU15" s="250"/>
      <c r="NV15" s="250"/>
      <c r="NW15" s="250"/>
      <c r="NX15" s="250"/>
      <c r="NY15" s="250"/>
      <c r="NZ15" s="250"/>
      <c r="OA15" s="250"/>
      <c r="OB15" s="250"/>
      <c r="OC15" s="250"/>
      <c r="OD15" s="250"/>
      <c r="OE15" s="250"/>
      <c r="OF15" s="250"/>
      <c r="OG15" s="250"/>
      <c r="OH15" s="250"/>
      <c r="OI15" s="250"/>
      <c r="OJ15" s="250"/>
      <c r="OK15" s="250"/>
      <c r="OL15" s="250"/>
      <c r="OM15" s="250"/>
      <c r="ON15" s="250"/>
      <c r="OO15" s="250"/>
      <c r="OP15" s="250"/>
      <c r="OQ15" s="250"/>
      <c r="OR15" s="250"/>
      <c r="OS15" s="250"/>
      <c r="OT15" s="250"/>
      <c r="OU15" s="250"/>
      <c r="OV15" s="250"/>
      <c r="OW15" s="250"/>
      <c r="OX15" s="250"/>
      <c r="OY15" s="250"/>
      <c r="OZ15" s="250"/>
      <c r="PA15" s="250"/>
      <c r="PB15" s="250"/>
      <c r="PC15" s="250"/>
      <c r="PD15" s="250"/>
      <c r="PE15" s="250"/>
      <c r="PF15" s="250"/>
      <c r="PG15" s="250"/>
      <c r="PH15" s="250"/>
      <c r="PI15" s="250"/>
      <c r="PJ15" s="250"/>
      <c r="PK15" s="250"/>
      <c r="PL15" s="250"/>
      <c r="PM15" s="250"/>
      <c r="PN15" s="250"/>
      <c r="PO15" s="250"/>
      <c r="PP15" s="250"/>
      <c r="PQ15" s="250"/>
      <c r="PR15" s="250"/>
      <c r="PS15" s="250"/>
      <c r="PT15" s="250"/>
      <c r="PU15" s="250"/>
      <c r="PV15" s="250"/>
      <c r="PW15" s="250"/>
      <c r="PX15" s="250"/>
      <c r="PY15" s="250"/>
      <c r="PZ15" s="250"/>
      <c r="QA15" s="250"/>
      <c r="QB15" s="250"/>
      <c r="QC15" s="250"/>
      <c r="QD15" s="250"/>
      <c r="QE15" s="250"/>
      <c r="QF15" s="250"/>
      <c r="QG15" s="250"/>
      <c r="QH15" s="250"/>
      <c r="QI15" s="250"/>
      <c r="QJ15" s="250"/>
      <c r="QK15" s="250"/>
      <c r="QL15" s="250"/>
      <c r="QM15" s="250"/>
      <c r="QN15" s="250"/>
      <c r="QO15" s="250"/>
      <c r="QP15" s="250"/>
      <c r="QQ15" s="250"/>
      <c r="QR15" s="250"/>
      <c r="QS15" s="250"/>
      <c r="QT15" s="250"/>
      <c r="QU15" s="250"/>
      <c r="QV15" s="250"/>
      <c r="QW15" s="250"/>
      <c r="QX15" s="250"/>
      <c r="QY15" s="250"/>
      <c r="QZ15" s="250"/>
      <c r="RA15" s="250"/>
      <c r="RB15" s="250"/>
      <c r="RC15" s="250"/>
      <c r="RD15" s="250"/>
      <c r="RE15" s="250"/>
      <c r="RF15" s="250"/>
      <c r="RG15" s="250"/>
      <c r="RH15" s="250"/>
      <c r="RI15" s="250"/>
      <c r="RJ15" s="250"/>
      <c r="RK15" s="250"/>
      <c r="RL15" s="250"/>
      <c r="RM15" s="250"/>
      <c r="RN15" s="250"/>
      <c r="RO15" s="250"/>
      <c r="RP15" s="250"/>
      <c r="RQ15" s="250"/>
      <c r="RR15" s="250"/>
      <c r="RS15" s="250"/>
      <c r="RT15" s="250"/>
      <c r="RU15" s="250"/>
      <c r="RV15" s="250"/>
      <c r="RW15" s="250"/>
      <c r="RX15" s="250"/>
      <c r="RY15" s="250"/>
      <c r="RZ15" s="250"/>
      <c r="SA15" s="250"/>
      <c r="SB15" s="250"/>
      <c r="SC15" s="250"/>
      <c r="SD15" s="250"/>
      <c r="SE15" s="250"/>
      <c r="SF15" s="250"/>
      <c r="SG15" s="250"/>
      <c r="SH15" s="250"/>
      <c r="SI15" s="250"/>
      <c r="SJ15" s="250"/>
      <c r="SK15" s="250"/>
      <c r="SL15" s="250"/>
      <c r="SM15" s="250"/>
      <c r="SN15" s="250"/>
      <c r="SO15" s="250"/>
      <c r="SP15" s="250"/>
      <c r="SQ15" s="250"/>
      <c r="SR15" s="250"/>
      <c r="SS15" s="250"/>
      <c r="ST15" s="250"/>
      <c r="SU15" s="250"/>
      <c r="SV15" s="250"/>
      <c r="SW15" s="250"/>
      <c r="SX15" s="250"/>
      <c r="SY15" s="250"/>
      <c r="SZ15" s="250"/>
      <c r="TA15" s="250"/>
      <c r="TB15" s="250"/>
      <c r="TC15" s="250"/>
      <c r="TD15" s="250"/>
      <c r="TE15" s="250"/>
      <c r="TF15" s="250"/>
      <c r="TG15" s="250"/>
      <c r="TH15" s="250"/>
      <c r="TI15" s="250"/>
      <c r="TJ15" s="250"/>
      <c r="TK15" s="250"/>
      <c r="TL15" s="250"/>
      <c r="TM15" s="250"/>
      <c r="TN15" s="250"/>
      <c r="TO15" s="250"/>
      <c r="TP15" s="250"/>
      <c r="TQ15" s="250"/>
    </row>
    <row r="16" customFormat="false" ht="15" hidden="true" customHeight="false" outlineLevel="1" collapsed="false">
      <c r="A16" s="76" t="s">
        <v>186</v>
      </c>
      <c r="B16" s="250" t="n">
        <f aca="false">HLOOKUP(B$7,Budget!$F$4:$EG$206,150)*$B$3/12</f>
        <v>0</v>
      </c>
      <c r="C16" s="250" t="n">
        <f aca="false">HLOOKUP(C$7,Budget!$F$4:$EG$206,150)*$B$3/12</f>
        <v>10155</v>
      </c>
      <c r="D16" s="250" t="n">
        <f aca="false">HLOOKUP(D$7,Budget!$F$4:$EG$206,150)*$B$3/12</f>
        <v>45964.7748</v>
      </c>
      <c r="E16" s="250" t="n">
        <f aca="false">HLOOKUP(E$7,Budget!$F$4:$EG$206,150)*$B$3/12</f>
        <v>0</v>
      </c>
      <c r="F16" s="250" t="n">
        <f aca="false">HLOOKUP(F$7,Budget!$F$4:$EG$206,150)*$B$3/12</f>
        <v>43789.9294</v>
      </c>
      <c r="G16" s="250" t="n">
        <f aca="false">HLOOKUP(G$7,Budget!$F$4:$EG$206,150)*$B$3/12</f>
        <v>35759.2033</v>
      </c>
      <c r="H16" s="250" t="n">
        <f aca="false">HLOOKUP(H$7,Budget!$F$4:$EG$206,150)*$B$3/12</f>
        <v>0</v>
      </c>
      <c r="I16" s="250" t="n">
        <f aca="false">HLOOKUP(I$7,Budget!$F$4:$EG$206,150)*$B$3/12</f>
        <v>0</v>
      </c>
      <c r="J16" s="250" t="n">
        <f aca="false">HLOOKUP(J$7,Budget!$F$4:$EG$206,150)*$B$3/12</f>
        <v>62280.9522</v>
      </c>
      <c r="K16" s="250" t="n">
        <f aca="false">HLOOKUP(K$7,Budget!$F$4:$EG$206,150)*$B$3/12</f>
        <v>42250.6</v>
      </c>
      <c r="L16" s="250" t="n">
        <f aca="false">HLOOKUP(L$7,Budget!$F$4:$EG$206,150)*$B$3/12</f>
        <v>0</v>
      </c>
      <c r="M16" s="250" t="n">
        <f aca="false">HLOOKUP(M$7,Budget!$F$4:$EG$206,150)*$B$3/12</f>
        <v>0</v>
      </c>
      <c r="N16" s="250" t="n">
        <f aca="false">HLOOKUP(N$7,Budget!$F$4:$EG$206,150)*$B$3/12</f>
        <v>0</v>
      </c>
      <c r="O16" s="250" t="n">
        <f aca="false">HLOOKUP(O$7,Budget!$F$4:$EG$206,150)*$B$3/12</f>
        <v>0</v>
      </c>
      <c r="P16" s="250"/>
      <c r="Q16" s="250" t="n">
        <f aca="false">HLOOKUP(Q$7,Budget!$F$4:$EG$206,150)*$B$3/12</f>
        <v>38635.1073</v>
      </c>
      <c r="R16" s="250" t="n">
        <f aca="false">HLOOKUP(R$7,Budget!$F$4:$EG$206,150)*$B$3/12</f>
        <v>38635.1073</v>
      </c>
      <c r="S16" s="250"/>
      <c r="T16" s="250" t="n">
        <f aca="false">HLOOKUP(T$7,Budget!$F$4:$EG$206,150)*$B$3/12</f>
        <v>63033.85761</v>
      </c>
      <c r="U16" s="250"/>
      <c r="V16" s="250" t="n">
        <f aca="false">HLOOKUP(V$7,Budget!$F$4:$EG$206,150)*$B$3/12</f>
        <v>0</v>
      </c>
      <c r="W16" s="250" t="n">
        <f aca="false">HLOOKUP(W$7,Budget!$F$4:$EG$206,150)*$B$3/12</f>
        <v>0</v>
      </c>
      <c r="X16" s="250" t="n">
        <f aca="false">HLOOKUP(X$7,Budget!$F$4:$EG$206,150)*$B$3/12</f>
        <v>0</v>
      </c>
      <c r="Y16" s="250" t="n">
        <f aca="false">HLOOKUP(Y$7,Budget!$F$4:$EG$206,150)*$B$3/12</f>
        <v>31446.7956</v>
      </c>
      <c r="Z16" s="250" t="n">
        <f aca="false">HLOOKUP(Z$7,Budget!$F$4:$EG$206,150)*$B$3/12</f>
        <v>0</v>
      </c>
      <c r="AA16" s="250" t="n">
        <f aca="false">HLOOKUP(AA$7,Budget!$F$4:$EG$206,150)*$B$3/12</f>
        <v>0</v>
      </c>
      <c r="AB16" s="250" t="n">
        <f aca="false">HLOOKUP(AB$7,Budget!$F$4:$EG$206,150)*$B$3/12</f>
        <v>0</v>
      </c>
      <c r="AC16" s="250" t="n">
        <f aca="false">HLOOKUP(AC$7,Budget!$F$4:$EG$206,150)*$B$3/12</f>
        <v>0</v>
      </c>
      <c r="AD16" s="250" t="n">
        <f aca="false">HLOOKUP(AD$7,Budget!$F$4:$EG$206,150)*$B$3/12</f>
        <v>0</v>
      </c>
      <c r="AE16" s="250" t="n">
        <f aca="false">HLOOKUP(AE$7,Budget!$F$4:$EG$206,150)*$B$3/12</f>
        <v>0</v>
      </c>
      <c r="AF16" s="250" t="n">
        <f aca="false">HLOOKUP(AF$7,Budget!$F$4:$EG$206,150)*$B$3/12</f>
        <v>0</v>
      </c>
      <c r="AG16" s="250" t="n">
        <f aca="false">HLOOKUP(AG$7,Budget!$F$4:$EG$206,150)*$B$3/12</f>
        <v>0</v>
      </c>
      <c r="AH16" s="250" t="n">
        <f aca="false">HLOOKUP(AH$7,Budget!$F$4:$EG$206,150)*$B$3/12</f>
        <v>0</v>
      </c>
      <c r="AI16" s="250" t="n">
        <f aca="false">HLOOKUP(AI$7,Budget!$F$4:$EG$206,150)*$B$3/12</f>
        <v>0</v>
      </c>
      <c r="AJ16" s="250" t="n">
        <f aca="false">HLOOKUP(AJ$7,Budget!$F$4:$EG$206,150)*$B$3/12</f>
        <v>0</v>
      </c>
      <c r="AK16" s="250" t="n">
        <f aca="false">HLOOKUP(AK$7,Budget!$F$4:$EG$206,150)*$B$3/12</f>
        <v>0</v>
      </c>
      <c r="AL16" s="250" t="n">
        <f aca="false">HLOOKUP(AL$7,Budget!$F$4:$EG$206,150)*$B$3/12</f>
        <v>0</v>
      </c>
      <c r="AM16" s="250" t="n">
        <f aca="false">HLOOKUP(AM$7,Budget!$F$4:$EG$206,150)*$B$3/12</f>
        <v>0</v>
      </c>
      <c r="AN16" s="250" t="n">
        <f aca="false">HLOOKUP(AN$7,Budget!$F$4:$EG$206,150)*$B$3/12</f>
        <v>36008.8229</v>
      </c>
      <c r="AO16" s="250" t="n">
        <f aca="false">HLOOKUP(AO$7,Budget!$F$4:$EG$206,150)*$B$3/12</f>
        <v>0</v>
      </c>
      <c r="AP16" s="250" t="n">
        <f aca="false">HLOOKUP(AP$7,Budget!$F$4:$EG$206,150)*$B$3/12</f>
        <v>0</v>
      </c>
      <c r="AQ16" s="250" t="n">
        <f aca="false">HLOOKUP(AQ$7,Budget!$F$4:$EG$206,150)*$B$3/12</f>
        <v>0</v>
      </c>
      <c r="AR16" s="250" t="n">
        <f aca="false">HLOOKUP(AR$7,Budget!$F$4:$EG$206,150)*$B$3/12</f>
        <v>0</v>
      </c>
      <c r="AS16" s="250" t="n">
        <f aca="false">HLOOKUP(AS$7,Budget!$F$4:$EG$206,150)*$B$3/12</f>
        <v>0</v>
      </c>
      <c r="AT16" s="250" t="n">
        <f aca="false">HLOOKUP(AT$7,Budget!$F$4:$EG$206,150)*$B$3/12</f>
        <v>23665</v>
      </c>
      <c r="AU16" s="250" t="n">
        <f aca="false">HLOOKUP(AU$7,Budget!$F$4:$EG$206,150)*$B$3/12</f>
        <v>0</v>
      </c>
      <c r="AV16" s="250" t="n">
        <f aca="false">HLOOKUP(AV$7,Budget!$F$4:$EG$206,150)*$B$3/12</f>
        <v>0</v>
      </c>
      <c r="AW16" s="250" t="n">
        <f aca="false">HLOOKUP(AW$7,Budget!$F$4:$EG$206,150)*$B$3/12</f>
        <v>0</v>
      </c>
      <c r="AX16" s="250" t="n">
        <f aca="false">HLOOKUP(AX$7,Budget!$F$4:$EG$206,150)*$B$3/12</f>
        <v>0</v>
      </c>
      <c r="AY16" s="250" t="n">
        <f aca="false">HLOOKUP(AY$7,Budget!$F$4:$EG$206,150)*$B$3/12</f>
        <v>0</v>
      </c>
      <c r="AZ16" s="250" t="n">
        <f aca="false">HLOOKUP(AZ$7,Budget!$F$4:$EG$206,150)*$B$3/12</f>
        <v>0</v>
      </c>
      <c r="BA16" s="250" t="n">
        <f aca="false">HLOOKUP(BA$7,Budget!$F$4:$EG$206,150)*$B$3/12</f>
        <v>145432.5528</v>
      </c>
      <c r="BB16" s="250" t="n">
        <f aca="false">HLOOKUP(BB$7,Budget!$F$4:$EG$206,150)*$B$3/12</f>
        <v>0</v>
      </c>
      <c r="BC16" s="250" t="n">
        <f aca="false">HLOOKUP(BC$7,Budget!$F$4:$EG$206,150)*$B$3/12</f>
        <v>0</v>
      </c>
      <c r="BD16" s="250" t="n">
        <f aca="false">HLOOKUP(BD$7,Budget!$F$4:$EG$206,150)*$B$3/12</f>
        <v>0</v>
      </c>
      <c r="BE16" s="250" t="n">
        <f aca="false">HLOOKUP(BE$7,Budget!$F$4:$EG$206,150)*$B$3/12</f>
        <v>0</v>
      </c>
      <c r="BF16" s="250" t="n">
        <f aca="false">HLOOKUP(BF$7,Budget!$F$4:$EG$206,150)*$B$3/12</f>
        <v>71550.80401</v>
      </c>
      <c r="BG16" s="250" t="n">
        <f aca="false">HLOOKUP(BG$7,Budget!$F$4:$EG$206,150)*$B$3/12</f>
        <v>71550.80401</v>
      </c>
      <c r="BH16" s="250" t="n">
        <f aca="false">HLOOKUP(BH$7,Budget!$F$4:$EG$206,150)*$B$3/12</f>
        <v>38027.8836</v>
      </c>
      <c r="BI16" s="250" t="n">
        <f aca="false">HLOOKUP(BI$7,Budget!$F$4:$EG$206,150)*$B$3/12</f>
        <v>0</v>
      </c>
      <c r="BJ16" s="250" t="n">
        <f aca="false">HLOOKUP(BJ$7,Budget!$F$4:$EG$206,150)*$B$3/12</f>
        <v>0</v>
      </c>
      <c r="BK16" s="250" t="n">
        <f aca="false">HLOOKUP(BK$7,Budget!$F$4:$EG$206,150)*$B$3/12</f>
        <v>0</v>
      </c>
      <c r="BL16" s="250" t="n">
        <f aca="false">HLOOKUP(BL$7,Budget!$F$4:$EG$206,150)*$B$3/12</f>
        <v>0</v>
      </c>
      <c r="BM16" s="250" t="n">
        <f aca="false">HLOOKUP(BM$7,Budget!$F$4:$EG$206,150)*$B$3/12</f>
        <v>0</v>
      </c>
      <c r="BN16" s="250" t="n">
        <f aca="false">HLOOKUP(BN$7,Budget!$F$4:$EG$206,150)*$B$3/12</f>
        <v>0</v>
      </c>
      <c r="BO16" s="250" t="n">
        <f aca="false">HLOOKUP(BO$7,Budget!$F$4:$EG$206,150)*$B$3/12</f>
        <v>0</v>
      </c>
      <c r="BP16" s="250" t="n">
        <f aca="false">HLOOKUP(BP$7,Budget!$F$4:$EG$206,150)*$B$3/12</f>
        <v>41496.73642</v>
      </c>
      <c r="BQ16" s="250" t="n">
        <f aca="false">HLOOKUP(BQ$7,Budget!$F$4:$EG$206,150)*$B$3/12</f>
        <v>0</v>
      </c>
      <c r="BR16" s="250" t="n">
        <f aca="false">HLOOKUP(BR$7,Budget!$F$4:$EG$206,150)*$B$3/12</f>
        <v>0</v>
      </c>
      <c r="BS16" s="250" t="n">
        <f aca="false">HLOOKUP(BS$7,Budget!$F$4:$EG$206,150)*$B$3/12</f>
        <v>36189.5801</v>
      </c>
      <c r="BT16" s="250" t="n">
        <f aca="false">HLOOKUP(BT$7,Budget!$F$4:$EG$206,150)*$B$3/12</f>
        <v>0</v>
      </c>
      <c r="BU16" s="250" t="n">
        <f aca="false">HLOOKUP(BU$7,Budget!$F$4:$EG$206,150)*$B$3/12</f>
        <v>0</v>
      </c>
      <c r="BV16" s="250" t="n">
        <f aca="false">HLOOKUP(BV$7,Budget!$F$4:$EG$206,150)*$B$3/12</f>
        <v>0</v>
      </c>
      <c r="BW16" s="250" t="n">
        <f aca="false">HLOOKUP(BW$7,Budget!$F$4:$EG$206,150)*$B$3/12</f>
        <v>14842.1831</v>
      </c>
      <c r="BX16" s="250" t="n">
        <f aca="false">HLOOKUP(BX$7,Budget!$F$4:$EG$206,150)*$B$3/12</f>
        <v>0</v>
      </c>
      <c r="BY16" s="250" t="n">
        <f aca="false">HLOOKUP(BY$7,Budget!$F$4:$EG$206,150)*$B$3/12</f>
        <v>0</v>
      </c>
      <c r="BZ16" s="250" t="n">
        <f aca="false">HLOOKUP(BZ$7,Budget!$F$4:$EG$206,150)*$B$3/12</f>
        <v>0</v>
      </c>
      <c r="CA16" s="250" t="n">
        <f aca="false">HLOOKUP(CA$7,Budget!$F$4:$EG$206,150)*$B$3/12</f>
        <v>20000</v>
      </c>
      <c r="CB16" s="250" t="n">
        <f aca="false">HLOOKUP(CB$7,Budget!$F$4:$EG$206,150)*$B$3/12</f>
        <v>0</v>
      </c>
      <c r="CC16" s="250" t="n">
        <f aca="false">HLOOKUP(CC$7,Budget!$F$4:$EG$206,150)*$B$3/12</f>
        <v>0</v>
      </c>
      <c r="CD16" s="250" t="n">
        <f aca="false">HLOOKUP(CD$7,Budget!$F$4:$EG$206,150)*$B$3/12</f>
        <v>0</v>
      </c>
      <c r="CE16" s="250" t="n">
        <f aca="false">HLOOKUP(CE$7,Budget!$F$4:$EG$206,150)*$B$3/12</f>
        <v>56505.2009</v>
      </c>
      <c r="CF16" s="250" t="n">
        <f aca="false">HLOOKUP(CF$7,Budget!$F$4:$EG$206,150)*$B$3/12</f>
        <v>0</v>
      </c>
      <c r="CG16" s="250" t="n">
        <f aca="false">HLOOKUP(CG$7,Budget!$F$4:$EG$206,150)*$B$3/12</f>
        <v>1711.1081</v>
      </c>
      <c r="CH16" s="250" t="n">
        <f aca="false">HLOOKUP(CH$7,Budget!$F$4:$EG$206,150)*$B$3/12</f>
        <v>0</v>
      </c>
      <c r="CI16" s="250" t="n">
        <f aca="false">HLOOKUP(CI$7,Budget!$F$4:$EG$206,150)*$B$3/12</f>
        <v>150187.3534</v>
      </c>
      <c r="CJ16" s="250" t="n">
        <f aca="false">HLOOKUP(CJ$7,Budget!$F$4:$EG$206,150)*$B$3/12</f>
        <v>0</v>
      </c>
      <c r="CK16" s="250" t="n">
        <f aca="false">HLOOKUP(CK$7,Budget!$F$4:$EG$206,150)*$B$3/12</f>
        <v>22448.5912</v>
      </c>
      <c r="CL16" s="250" t="n">
        <f aca="false">HLOOKUP(CL$7,Budget!$F$4:$EG$206,150)*$B$3/12</f>
        <v>0</v>
      </c>
      <c r="CM16" s="250" t="n">
        <f aca="false">HLOOKUP(CM$7,Budget!$F$4:$EG$206,150)*$B$3/12</f>
        <v>40102.7383</v>
      </c>
      <c r="CN16" s="250" t="n">
        <f aca="false">HLOOKUP(CN$7,Budget!$F$4:$EG$206,150)*$B$3/12</f>
        <v>51375.22781</v>
      </c>
      <c r="CO16" s="250" t="n">
        <f aca="false">HLOOKUP(CO$7,Budget!$F$4:$EG$206,150)*$B$3/12</f>
        <v>53540.8342</v>
      </c>
      <c r="CP16" s="250" t="n">
        <f aca="false">HLOOKUP(CP$7,Budget!$F$4:$EG$206,150)*$B$3/12</f>
        <v>0</v>
      </c>
      <c r="CQ16" s="250" t="n">
        <f aca="false">HLOOKUP(CQ$7,Budget!$F$4:$EG$206,150)*$B$3/12</f>
        <v>0</v>
      </c>
      <c r="CR16" s="250" t="n">
        <f aca="false">HLOOKUP(CR$7,Budget!$F$4:$EG$206,150)*$B$3/12</f>
        <v>0</v>
      </c>
      <c r="CS16" s="250" t="n">
        <f aca="false">HLOOKUP(CS$7,Budget!$F$4:$EG$206,150)*$B$3/12</f>
        <v>0</v>
      </c>
      <c r="CT16" s="250" t="n">
        <f aca="false">HLOOKUP(CT$7,Budget!$F$4:$EG$206,150)*$B$3/12</f>
        <v>0</v>
      </c>
      <c r="CU16" s="250" t="n">
        <f aca="false">HLOOKUP(CU$7,Budget!$F$4:$EG$206,150)*$B$3/12</f>
        <v>0</v>
      </c>
      <c r="CV16" s="250" t="n">
        <f aca="false">HLOOKUP(CV$7,Budget!$F$4:$EG$206,150)*$B$3/12</f>
        <v>46421.7188</v>
      </c>
      <c r="CW16" s="250" t="n">
        <f aca="false">HLOOKUP(CW$7,Budget!$F$4:$EG$206,150)*$B$3/12</f>
        <v>0</v>
      </c>
      <c r="CX16" s="250" t="n">
        <f aca="false">HLOOKUP(CX$7,Budget!$F$4:$EG$206,150)*$B$3/12</f>
        <v>39871.1144</v>
      </c>
      <c r="CY16" s="250" t="n">
        <f aca="false">HLOOKUP(CY$7,Budget!$F$4:$EG$206,150)*$B$3/12</f>
        <v>0</v>
      </c>
      <c r="CZ16" s="250" t="n">
        <f aca="false">HLOOKUP(CZ$7,Budget!$F$4:$EG$206,150)*$B$3/12</f>
        <v>0</v>
      </c>
      <c r="DA16" s="250" t="n">
        <f aca="false">HLOOKUP(DA$7,Budget!$F$4:$EG$206,150)*$B$3/12</f>
        <v>0</v>
      </c>
      <c r="DB16" s="250" t="n">
        <f aca="false">HLOOKUP(DB$7,Budget!$F$4:$EG$206,150)*$B$3/12</f>
        <v>0</v>
      </c>
      <c r="DC16" s="250" t="n">
        <f aca="false">HLOOKUP(DC$7,Budget!$F$4:$EG$206,150)*$B$3/12</f>
        <v>0</v>
      </c>
      <c r="DD16" s="250" t="n">
        <f aca="false">HLOOKUP(DD$7,Budget!$F$4:$EG$206,150)*$B$3/12</f>
        <v>0</v>
      </c>
      <c r="DE16" s="250" t="n">
        <f aca="false">HLOOKUP(DE$7,Budget!$F$4:$EG$206,150)*$B$3/12</f>
        <v>30806.115</v>
      </c>
      <c r="DF16" s="250" t="n">
        <f aca="false">HLOOKUP(DF$7,Budget!$F$4:$EG$206,150)*$B$3/12</f>
        <v>0</v>
      </c>
      <c r="DG16" s="250" t="n">
        <f aca="false">HLOOKUP(DG$7,Budget!$F$4:$EG$206,150)*$B$3/12</f>
        <v>27784.4732</v>
      </c>
      <c r="DH16" s="250" t="n">
        <f aca="false">HLOOKUP(DH$7,Budget!$F$4:$EG$206,150)*$B$3/12</f>
        <v>0</v>
      </c>
      <c r="DI16" s="250" t="n">
        <f aca="false">HLOOKUP(DI$7,Budget!$F$4:$EG$206,150)*$B$3/12</f>
        <v>0</v>
      </c>
      <c r="DJ16" s="250" t="n">
        <f aca="false">HLOOKUP(DJ$7,Budget!$F$4:$EG$206,150)*$B$3/12</f>
        <v>0</v>
      </c>
      <c r="DK16" s="250" t="n">
        <f aca="false">HLOOKUP(DK$7,Budget!$F$4:$EG$206,150)*$B$3/12</f>
        <v>0</v>
      </c>
      <c r="DL16" s="250" t="n">
        <f aca="false">HLOOKUP(DL$7,Budget!$F$4:$EG$206,150)*$B$3/12</f>
        <v>0</v>
      </c>
      <c r="DM16" s="250" t="n">
        <f aca="false">HLOOKUP(DM$7,Budget!$F$4:$EG$206,150)*$B$3/12</f>
        <v>0</v>
      </c>
      <c r="DN16" s="250" t="n">
        <f aca="false">HLOOKUP(DN$7,Budget!$F$4:$EG$206,150)*$B$3/12</f>
        <v>0</v>
      </c>
      <c r="DO16" s="250" t="n">
        <f aca="false">HLOOKUP(DO$7,Budget!$F$4:$EG$206,150)*$B$3/12</f>
        <v>0</v>
      </c>
      <c r="DP16" s="250" t="n">
        <f aca="false">HLOOKUP(DP$7,Budget!$F$4:$EG$206,150)*$B$3/12</f>
        <v>0</v>
      </c>
      <c r="DQ16" s="250" t="n">
        <f aca="false">HLOOKUP(DQ$7,Budget!$F$4:$EG$206,150)*$B$3/12</f>
        <v>30769.0453</v>
      </c>
      <c r="DR16" s="250" t="n">
        <f aca="false">HLOOKUP(DR$7,Budget!$F$4:$EG$206,150)*$B$3/12</f>
        <v>0</v>
      </c>
      <c r="DS16" s="250" t="n">
        <f aca="false">HLOOKUP(DS$7,Budget!$F$4:$EG$206,150)*$B$3/12</f>
        <v>0</v>
      </c>
      <c r="DT16" s="250" t="n">
        <f aca="false">HLOOKUP(DT$7,Budget!$F$4:$EG$206,150)*$B$3/12</f>
        <v>0</v>
      </c>
      <c r="DU16" s="250" t="n">
        <f aca="false">HLOOKUP(DU$7,Budget!$F$4:$EG$206,150)*$B$3/12</f>
        <v>0</v>
      </c>
      <c r="DV16" s="250" t="n">
        <f aca="false">HLOOKUP(DV$7,Budget!$F$4:$EG$206,150)*$B$3/12</f>
        <v>0</v>
      </c>
      <c r="DW16" s="250" t="n">
        <f aca="false">HLOOKUP(DW$7,Budget!$F$4:$EG$206,150)*$B$3/12</f>
        <v>0</v>
      </c>
      <c r="DX16" s="250" t="n">
        <f aca="false">HLOOKUP(DX$7,Budget!$F$4:$EG$206,150)*$B$3/12</f>
        <v>0</v>
      </c>
      <c r="DY16" s="250" t="n">
        <f aca="false">HLOOKUP(DY$7,Budget!$F$4:$EG$206,150)*$B$3/12</f>
        <v>0</v>
      </c>
      <c r="DZ16" s="250" t="n">
        <f aca="false">HLOOKUP(DZ$7,Budget!$F$4:$EG$206,150)*$B$3/12</f>
        <v>0</v>
      </c>
      <c r="EA16" s="250" t="n">
        <f aca="false">HLOOKUP(EA$7,Budget!$F$4:$EG$206,150)*$B$3/12</f>
        <v>110750.4607</v>
      </c>
      <c r="EB16" s="250" t="n">
        <f aca="false">HLOOKUP(EB$7,Budget!$F$4:$EG$206,150)*$B$3/12</f>
        <v>0</v>
      </c>
      <c r="EC16" s="250" t="n">
        <f aca="false">HLOOKUP(EC$7,Budget!$F$4:$EG$206,150)*$B$3/12</f>
        <v>0</v>
      </c>
      <c r="ED16" s="250" t="n">
        <f aca="false">HLOOKUP(ED$7,Budget!$F$4:$EG$206,150)*$B$3/12</f>
        <v>88442.9637</v>
      </c>
      <c r="EE16" s="250" t="n">
        <f aca="false">HLOOKUP(EE$7,Budget!$F$4:$EG$206,150)*$B$3/12</f>
        <v>122821.44871</v>
      </c>
      <c r="EF16" s="250" t="n">
        <f aca="false">HLOOKUP(EF$7,Budget!$F$4:$EG$206,150)*$B$3/12</f>
        <v>0</v>
      </c>
      <c r="EG16" s="250" t="n">
        <f aca="false">HLOOKUP(EG$7,Budget!$F$4:$EG$206,150)*$B$3/12</f>
        <v>88629.68852</v>
      </c>
      <c r="EH16" s="250" t="n">
        <f aca="false">HLOOKUP(EH$7,Budget!$F$4:$EG$206,150)*$B$3/12</f>
        <v>0</v>
      </c>
      <c r="EI16" s="250" t="n">
        <f aca="false">HLOOKUP(EI$7,Budget!$F$4:$EG$206,150)*$B$3/12</f>
        <v>27835.148</v>
      </c>
      <c r="EJ16" s="250" t="n">
        <f aca="false">HLOOKUP(EJ$7,Budget!$F$4:$EG$206,150)*$B$3/12</f>
        <v>0</v>
      </c>
    </row>
    <row r="17" customFormat="false" ht="15" hidden="true" customHeight="false" outlineLevel="1" collapsed="false">
      <c r="A17" s="76" t="s">
        <v>198</v>
      </c>
      <c r="B17" s="250" t="n">
        <f aca="false">HLOOKUP(B$7,Budget!$F$4:$EG$206,162)*$B$3/12</f>
        <v>1833.14485475</v>
      </c>
      <c r="C17" s="250" t="n">
        <f aca="false">HLOOKUP(C$7,Budget!$F$4:$EG$206,162)*$B$3/12</f>
        <v>3019.77879575</v>
      </c>
      <c r="D17" s="250" t="n">
        <f aca="false">HLOOKUP(D$7,Budget!$F$4:$EG$206,162)*$B$3/12</f>
        <v>44866.312375</v>
      </c>
      <c r="E17" s="250" t="n">
        <f aca="false">HLOOKUP(E$7,Budget!$F$4:$EG$206,162)*$B$3/12</f>
        <v>490.2018885</v>
      </c>
      <c r="F17" s="250" t="n">
        <f aca="false">HLOOKUP(F$7,Budget!$F$4:$EG$206,162)*$B$3/12</f>
        <v>11836.132</v>
      </c>
      <c r="G17" s="250" t="n">
        <f aca="false">HLOOKUP(G$7,Budget!$F$4:$EG$206,162)*$B$3/12</f>
        <v>7049.306425</v>
      </c>
      <c r="H17" s="250" t="n">
        <f aca="false">HLOOKUP(H$7,Budget!$F$4:$EG$206,162)*$B$3/12</f>
        <v>678.40075</v>
      </c>
      <c r="I17" s="250" t="n">
        <f aca="false">HLOOKUP(I$7,Budget!$F$4:$EG$206,162)*$B$3/12</f>
        <v>691.10725</v>
      </c>
      <c r="J17" s="250" t="n">
        <f aca="false">HLOOKUP(J$7,Budget!$F$4:$EG$206,162)*$B$3/12</f>
        <v>7539.4851865</v>
      </c>
      <c r="K17" s="250" t="n">
        <f aca="false">HLOOKUP(K$7,Budget!$F$4:$EG$206,162)*$B$3/12</f>
        <v>35630.47675</v>
      </c>
      <c r="L17" s="250" t="n">
        <f aca="false">HLOOKUP(L$7,Budget!$F$4:$EG$206,162)*$B$3/12</f>
        <v>887.13056</v>
      </c>
      <c r="M17" s="250" t="n">
        <f aca="false">HLOOKUP(M$7,Budget!$F$4:$EG$206,162)*$B$3/12</f>
        <v>4971.694157</v>
      </c>
      <c r="N17" s="250" t="n">
        <f aca="false">HLOOKUP(N$7,Budget!$F$4:$EG$206,162)*$B$3/12</f>
        <v>498.8125</v>
      </c>
      <c r="O17" s="250" t="n">
        <f aca="false">HLOOKUP(O$7,Budget!$F$4:$EG$206,162)*$B$3/12</f>
        <v>493.4991225</v>
      </c>
      <c r="P17" s="250"/>
      <c r="Q17" s="250" t="n">
        <f aca="false">HLOOKUP(Q$7,Budget!$F$4:$EG$206,162)*$B$3/12</f>
        <v>10288.74853225</v>
      </c>
      <c r="R17" s="250" t="n">
        <f aca="false">HLOOKUP(R$7,Budget!$F$4:$EG$206,162)*$B$3/12</f>
        <v>10288.74853225</v>
      </c>
      <c r="S17" s="250"/>
      <c r="T17" s="250" t="n">
        <f aca="false">HLOOKUP(T$7,Budget!$F$4:$EG$206,162)*$B$3/12</f>
        <v>25691.79441125</v>
      </c>
      <c r="U17" s="250"/>
      <c r="V17" s="250" t="n">
        <f aca="false">HLOOKUP(V$7,Budget!$F$4:$EG$206,162)*$B$3/12</f>
        <v>1403.83</v>
      </c>
      <c r="W17" s="250" t="n">
        <f aca="false">HLOOKUP(W$7,Budget!$F$4:$EG$206,162)*$B$3/12</f>
        <v>2E-005</v>
      </c>
      <c r="X17" s="250" t="n">
        <f aca="false">HLOOKUP(X$7,Budget!$F$4:$EG$206,162)*$B$3/12</f>
        <v>1215.85082575</v>
      </c>
      <c r="Y17" s="250" t="n">
        <f aca="false">HLOOKUP(Y$7,Budget!$F$4:$EG$206,162)*$B$3/12</f>
        <v>11535.900875</v>
      </c>
      <c r="Z17" s="250" t="n">
        <f aca="false">HLOOKUP(Z$7,Budget!$F$4:$EG$206,162)*$B$3/12</f>
        <v>695.59</v>
      </c>
      <c r="AA17" s="250" t="n">
        <f aca="false">HLOOKUP(AA$7,Budget!$F$4:$EG$206,162)*$B$3/12</f>
        <v>481.625</v>
      </c>
      <c r="AB17" s="250" t="n">
        <f aca="false">HLOOKUP(AB$7,Budget!$F$4:$EG$206,162)*$B$3/12</f>
        <v>4219.0177445</v>
      </c>
      <c r="AC17" s="250" t="n">
        <f aca="false">HLOOKUP(AC$7,Budget!$F$4:$EG$206,162)*$B$3/12</f>
        <v>627.24675</v>
      </c>
      <c r="AD17" s="250" t="n">
        <f aca="false">HLOOKUP(AD$7,Budget!$F$4:$EG$206,162)*$B$3/12</f>
        <v>1457.98875</v>
      </c>
      <c r="AE17" s="250" t="n">
        <f aca="false">HLOOKUP(AE$7,Budget!$F$4:$EG$206,162)*$B$3/12</f>
        <v>1621.982005</v>
      </c>
      <c r="AF17" s="250" t="n">
        <f aca="false">HLOOKUP(AF$7,Budget!$F$4:$EG$206,162)*$B$3/12</f>
        <v>1534.56654375</v>
      </c>
      <c r="AG17" s="250" t="n">
        <f aca="false">HLOOKUP(AG$7,Budget!$F$4:$EG$206,162)*$B$3/12</f>
        <v>786.2445</v>
      </c>
      <c r="AH17" s="250" t="n">
        <f aca="false">HLOOKUP(AH$7,Budget!$F$4:$EG$206,162)*$B$3/12</f>
        <v>1313.475</v>
      </c>
      <c r="AI17" s="250" t="n">
        <f aca="false">HLOOKUP(AI$7,Budget!$F$4:$EG$206,162)*$B$3/12</f>
        <v>517.00349375</v>
      </c>
      <c r="AJ17" s="250" t="n">
        <f aca="false">HLOOKUP(AJ$7,Budget!$F$4:$EG$206,162)*$B$3/12</f>
        <v>2740</v>
      </c>
      <c r="AK17" s="250" t="n">
        <f aca="false">HLOOKUP(AK$7,Budget!$F$4:$EG$206,162)*$B$3/12</f>
        <v>897.799875</v>
      </c>
      <c r="AL17" s="250" t="n">
        <f aca="false">HLOOKUP(AL$7,Budget!$F$4:$EG$206,162)*$B$3/12</f>
        <v>836.925</v>
      </c>
      <c r="AM17" s="250" t="n">
        <f aca="false">HLOOKUP(AM$7,Budget!$F$4:$EG$206,162)*$B$3/12</f>
        <v>768.991525</v>
      </c>
      <c r="AN17" s="250" t="n">
        <f aca="false">HLOOKUP(AN$7,Budget!$F$4:$EG$206,162)*$B$3/12</f>
        <v>13805</v>
      </c>
      <c r="AO17" s="250" t="n">
        <f aca="false">HLOOKUP(AO$7,Budget!$F$4:$EG$206,162)*$B$3/12</f>
        <v>709.6947</v>
      </c>
      <c r="AP17" s="250" t="n">
        <f aca="false">HLOOKUP(AP$7,Budget!$F$4:$EG$206,162)*$B$3/12</f>
        <v>1123.35875</v>
      </c>
      <c r="AQ17" s="250" t="n">
        <f aca="false">HLOOKUP(AQ$7,Budget!$F$4:$EG$206,162)*$B$3/12</f>
        <v>514.25033025</v>
      </c>
      <c r="AR17" s="250" t="n">
        <f aca="false">HLOOKUP(AR$7,Budget!$F$4:$EG$206,162)*$B$3/12</f>
        <v>855.48470325</v>
      </c>
      <c r="AS17" s="250" t="n">
        <f aca="false">HLOOKUP(AS$7,Budget!$F$4:$EG$206,162)*$B$3/12</f>
        <v>909.9</v>
      </c>
      <c r="AT17" s="250" t="n">
        <f aca="false">HLOOKUP(AT$7,Budget!$F$4:$EG$206,162)*$B$3/12</f>
        <v>2647.130736</v>
      </c>
      <c r="AU17" s="250" t="n">
        <f aca="false">HLOOKUP(AU$7,Budget!$F$4:$EG$206,162)*$B$3/12</f>
        <v>636.498243</v>
      </c>
      <c r="AV17" s="250" t="n">
        <f aca="false">HLOOKUP(AV$7,Budget!$F$4:$EG$206,162)*$B$3/12</f>
        <v>435.0875</v>
      </c>
      <c r="AW17" s="250" t="n">
        <f aca="false">HLOOKUP(AW$7,Budget!$F$4:$EG$206,162)*$B$3/12</f>
        <v>597.49553125</v>
      </c>
      <c r="AX17" s="250" t="n">
        <f aca="false">HLOOKUP(AX$7,Budget!$F$4:$EG$206,162)*$B$3/12</f>
        <v>886.6750005</v>
      </c>
      <c r="AY17" s="250" t="n">
        <f aca="false">HLOOKUP(AY$7,Budget!$F$4:$EG$206,162)*$B$3/12</f>
        <v>886.6750005</v>
      </c>
      <c r="AZ17" s="250" t="n">
        <f aca="false">HLOOKUP(AZ$7,Budget!$F$4:$EG$206,162)*$B$3/12</f>
        <v>972.1525</v>
      </c>
      <c r="BA17" s="250" t="n">
        <f aca="false">HLOOKUP(BA$7,Budget!$F$4:$EG$206,162)*$B$3/12</f>
        <v>25826.493764</v>
      </c>
      <c r="BB17" s="250" t="n">
        <f aca="false">HLOOKUP(BB$7,Budget!$F$4:$EG$206,162)*$B$3/12</f>
        <v>697.88634375</v>
      </c>
      <c r="BC17" s="250" t="n">
        <f aca="false">HLOOKUP(BC$7,Budget!$F$4:$EG$206,162)*$B$3/12</f>
        <v>761.546875</v>
      </c>
      <c r="BD17" s="250" t="n">
        <f aca="false">HLOOKUP(BD$7,Budget!$F$4:$EG$206,162)*$B$3/12</f>
        <v>2339.672789</v>
      </c>
      <c r="BE17" s="250" t="n">
        <f aca="false">HLOOKUP(BE$7,Budget!$F$4:$EG$206,162)*$B$3/12</f>
        <v>2339.672789</v>
      </c>
      <c r="BF17" s="250" t="n">
        <f aca="false">HLOOKUP(BF$7,Budget!$F$4:$EG$206,162)*$B$3/12</f>
        <v>19279.71103925</v>
      </c>
      <c r="BG17" s="250" t="n">
        <f aca="false">HLOOKUP(BG$7,Budget!$F$4:$EG$206,162)*$B$3/12</f>
        <v>19279.71103925</v>
      </c>
      <c r="BH17" s="250" t="n">
        <f aca="false">HLOOKUP(BH$7,Budget!$F$4:$EG$206,162)*$B$3/12</f>
        <v>12865.8108235</v>
      </c>
      <c r="BI17" s="250" t="n">
        <f aca="false">HLOOKUP(BI$7,Budget!$F$4:$EG$206,162)*$B$3/12</f>
        <v>850.0105</v>
      </c>
      <c r="BJ17" s="250" t="n">
        <f aca="false">HLOOKUP(BJ$7,Budget!$F$4:$EG$206,162)*$B$3/12</f>
        <v>803.972625</v>
      </c>
      <c r="BK17" s="250" t="n">
        <f aca="false">HLOOKUP(BK$7,Budget!$F$4:$EG$206,162)*$B$3/12</f>
        <v>1304.9875</v>
      </c>
      <c r="BL17" s="250" t="n">
        <f aca="false">HLOOKUP(BL$7,Budget!$F$4:$EG$206,162)*$B$3/12</f>
        <v>574.4375</v>
      </c>
      <c r="BM17" s="250" t="n">
        <f aca="false">HLOOKUP(BM$7,Budget!$F$4:$EG$206,162)*$B$3/12</f>
        <v>561.50450675</v>
      </c>
      <c r="BN17" s="250" t="n">
        <f aca="false">HLOOKUP(BN$7,Budget!$F$4:$EG$206,162)*$B$3/12</f>
        <v>1297.12102</v>
      </c>
      <c r="BO17" s="250" t="n">
        <f aca="false">HLOOKUP(BO$7,Budget!$F$4:$EG$206,162)*$B$3/12</f>
        <v>1297.12102</v>
      </c>
      <c r="BP17" s="250" t="n">
        <f aca="false">HLOOKUP(BP$7,Budget!$F$4:$EG$206,162)*$B$3/12</f>
        <v>14538.6377075</v>
      </c>
      <c r="BQ17" s="250" t="n">
        <f aca="false">HLOOKUP(BQ$7,Budget!$F$4:$EG$206,162)*$B$3/12</f>
        <v>2821.46414275</v>
      </c>
      <c r="BR17" s="250" t="n">
        <f aca="false">HLOOKUP(BR$7,Budget!$F$4:$EG$206,162)*$B$3/12</f>
        <v>2821.46414275</v>
      </c>
      <c r="BS17" s="250" t="n">
        <f aca="false">HLOOKUP(BS$7,Budget!$F$4:$EG$206,162)*$B$3/12</f>
        <v>8456.015265</v>
      </c>
      <c r="BT17" s="250" t="n">
        <f aca="false">HLOOKUP(BT$7,Budget!$F$4:$EG$206,162)*$B$3/12</f>
        <v>437.4381615</v>
      </c>
      <c r="BU17" s="250" t="n">
        <f aca="false">HLOOKUP(BU$7,Budget!$F$4:$EG$206,162)*$B$3/12</f>
        <v>799.00218875</v>
      </c>
      <c r="BV17" s="250" t="n">
        <f aca="false">HLOOKUP(BV$7,Budget!$F$4:$EG$206,162)*$B$3/12</f>
        <v>489.74882425</v>
      </c>
      <c r="BW17" s="250" t="n">
        <f aca="false">HLOOKUP(BW$7,Budget!$F$4:$EG$206,162)*$B$3/12</f>
        <v>4305.093225</v>
      </c>
      <c r="BX17" s="250" t="n">
        <f aca="false">HLOOKUP(BX$7,Budget!$F$4:$EG$206,162)*$B$3/12</f>
        <v>732.81875</v>
      </c>
      <c r="BY17" s="250" t="n">
        <f aca="false">HLOOKUP(BY$7,Budget!$F$4:$EG$206,162)*$B$3/12</f>
        <v>668.749</v>
      </c>
      <c r="BZ17" s="250" t="n">
        <f aca="false">HLOOKUP(BZ$7,Budget!$F$4:$EG$206,162)*$B$3/12</f>
        <v>668.749</v>
      </c>
      <c r="CA17" s="250" t="n">
        <f aca="false">HLOOKUP(CA$7,Budget!$F$4:$EG$206,162)*$B$3/12</f>
        <v>6272.4114375</v>
      </c>
      <c r="CB17" s="250" t="n">
        <f aca="false">HLOOKUP(CB$7,Budget!$F$4:$EG$206,162)*$B$3/12</f>
        <v>1178.710425</v>
      </c>
      <c r="CC17" s="250" t="n">
        <f aca="false">HLOOKUP(CC$7,Budget!$F$4:$EG$206,162)*$B$3/12</f>
        <v>475.7515435</v>
      </c>
      <c r="CD17" s="250" t="n">
        <f aca="false">HLOOKUP(CD$7,Budget!$F$4:$EG$206,162)*$B$3/12</f>
        <v>2095.039875</v>
      </c>
      <c r="CE17" s="250" t="n">
        <f aca="false">HLOOKUP(CE$7,Budget!$F$4:$EG$206,162)*$B$3/12</f>
        <v>20983.39406925</v>
      </c>
      <c r="CF17" s="250" t="n">
        <f aca="false">HLOOKUP(CF$7,Budget!$F$4:$EG$206,162)*$B$3/12</f>
        <v>1146.86215125</v>
      </c>
      <c r="CG17" s="250" t="n">
        <f aca="false">HLOOKUP(CG$7,Budget!$F$4:$EG$206,162)*$B$3/12</f>
        <v>7901.9375</v>
      </c>
      <c r="CH17" s="250" t="n">
        <f aca="false">HLOOKUP(CH$7,Budget!$F$4:$EG$206,162)*$B$3/12</f>
        <v>684.358225</v>
      </c>
      <c r="CI17" s="250" t="n">
        <f aca="false">HLOOKUP(CI$7,Budget!$F$4:$EG$206,162)*$B$3/12</f>
        <v>38041.81198</v>
      </c>
      <c r="CJ17" s="250" t="n">
        <f aca="false">HLOOKUP(CJ$7,Budget!$F$4:$EG$206,162)*$B$3/12</f>
        <v>805.36067925</v>
      </c>
      <c r="CK17" s="250" t="n">
        <f aca="false">HLOOKUP(CK$7,Budget!$F$4:$EG$206,162)*$B$3/12</f>
        <v>3892.7896875</v>
      </c>
      <c r="CL17" s="250" t="n">
        <f aca="false">HLOOKUP(CL$7,Budget!$F$4:$EG$206,162)*$B$3/12</f>
        <v>1360.2225</v>
      </c>
      <c r="CM17" s="250" t="n">
        <f aca="false">HLOOKUP(CM$7,Budget!$F$4:$EG$206,162)*$B$3/12</f>
        <v>26582.722501</v>
      </c>
      <c r="CN17" s="250" t="n">
        <f aca="false">HLOOKUP(CN$7,Budget!$F$4:$EG$206,162)*$B$3/12</f>
        <v>14226.5302075</v>
      </c>
      <c r="CO17" s="250" t="n">
        <f aca="false">HLOOKUP(CO$7,Budget!$F$4:$EG$206,162)*$B$3/12</f>
        <v>12296.21625</v>
      </c>
      <c r="CP17" s="250" t="n">
        <f aca="false">HLOOKUP(CP$7,Budget!$F$4:$EG$206,162)*$B$3/12</f>
        <v>498.4445635</v>
      </c>
      <c r="CQ17" s="250" t="n">
        <f aca="false">HLOOKUP(CQ$7,Budget!$F$4:$EG$206,162)*$B$3/12</f>
        <v>828.4860675</v>
      </c>
      <c r="CR17" s="250" t="n">
        <f aca="false">HLOOKUP(CR$7,Budget!$F$4:$EG$206,162)*$B$3/12</f>
        <v>615.75</v>
      </c>
      <c r="CS17" s="250" t="n">
        <f aca="false">HLOOKUP(CS$7,Budget!$F$4:$EG$206,162)*$B$3/12</f>
        <v>3059.2548825</v>
      </c>
      <c r="CT17" s="250" t="n">
        <f aca="false">HLOOKUP(CT$7,Budget!$F$4:$EG$206,162)*$B$3/12</f>
        <v>605.768094</v>
      </c>
      <c r="CU17" s="250" t="n">
        <f aca="false">HLOOKUP(CU$7,Budget!$F$4:$EG$206,162)*$B$3/12</f>
        <v>746.5</v>
      </c>
      <c r="CV17" s="250" t="n">
        <f aca="false">HLOOKUP(CV$7,Budget!$F$4:$EG$206,162)*$B$3/12</f>
        <v>20289.989284</v>
      </c>
      <c r="CW17" s="250" t="n">
        <f aca="false">HLOOKUP(CW$7,Budget!$F$4:$EG$206,162)*$B$3/12</f>
        <v>1375.683964</v>
      </c>
      <c r="CX17" s="250" t="n">
        <f aca="false">HLOOKUP(CX$7,Budget!$F$4:$EG$206,162)*$B$3/12</f>
        <v>14991.00185625</v>
      </c>
      <c r="CY17" s="250" t="n">
        <f aca="false">HLOOKUP(CY$7,Budget!$F$4:$EG$206,162)*$B$3/12</f>
        <v>786.79685</v>
      </c>
      <c r="CZ17" s="250" t="n">
        <f aca="false">HLOOKUP(CZ$7,Budget!$F$4:$EG$206,162)*$B$3/12</f>
        <v>1216.7705</v>
      </c>
      <c r="DA17" s="250" t="n">
        <f aca="false">HLOOKUP(DA$7,Budget!$F$4:$EG$206,162)*$B$3/12</f>
        <v>759.660125</v>
      </c>
      <c r="DB17" s="250" t="n">
        <f aca="false">HLOOKUP(DB$7,Budget!$F$4:$EG$206,162)*$B$3/12</f>
        <v>1211.700917</v>
      </c>
      <c r="DC17" s="250" t="n">
        <f aca="false">HLOOKUP(DC$7,Budget!$F$4:$EG$206,162)*$B$3/12</f>
        <v>1714.7</v>
      </c>
      <c r="DD17" s="250" t="n">
        <f aca="false">HLOOKUP(DD$7,Budget!$F$4:$EG$206,162)*$B$3/12</f>
        <v>1714.7</v>
      </c>
      <c r="DE17" s="250" t="n">
        <f aca="false">HLOOKUP(DE$7,Budget!$F$4:$EG$206,162)*$B$3/12</f>
        <v>8777.92869375</v>
      </c>
      <c r="DF17" s="250" t="n">
        <f aca="false">HLOOKUP(DF$7,Budget!$F$4:$EG$206,162)*$B$3/12</f>
        <v>592.202545</v>
      </c>
      <c r="DG17" s="250" t="n">
        <f aca="false">HLOOKUP(DG$7,Budget!$F$4:$EG$206,162)*$B$3/12</f>
        <v>5111.251699</v>
      </c>
      <c r="DH17" s="250" t="n">
        <f aca="false">HLOOKUP(DH$7,Budget!$F$4:$EG$206,162)*$B$3/12</f>
        <v>516.37860375</v>
      </c>
      <c r="DI17" s="250" t="n">
        <f aca="false">HLOOKUP(DI$7,Budget!$F$4:$EG$206,162)*$B$3/12</f>
        <v>891.7482945</v>
      </c>
      <c r="DJ17" s="250" t="n">
        <f aca="false">HLOOKUP(DJ$7,Budget!$F$4:$EG$206,162)*$B$3/12</f>
        <v>3360.7566</v>
      </c>
      <c r="DK17" s="250" t="n">
        <f aca="false">HLOOKUP(DK$7,Budget!$F$4:$EG$206,162)*$B$3/12</f>
        <v>2526.937125</v>
      </c>
      <c r="DL17" s="250" t="n">
        <f aca="false">HLOOKUP(DL$7,Budget!$F$4:$EG$206,162)*$B$3/12</f>
        <v>528.1127</v>
      </c>
      <c r="DM17" s="250" t="n">
        <f aca="false">HLOOKUP(DM$7,Budget!$F$4:$EG$206,162)*$B$3/12</f>
        <v>568</v>
      </c>
      <c r="DN17" s="250" t="n">
        <f aca="false">HLOOKUP(DN$7,Budget!$F$4:$EG$206,162)*$B$3/12</f>
        <v>1080.7695875</v>
      </c>
      <c r="DO17" s="250" t="n">
        <f aca="false">HLOOKUP(DO$7,Budget!$F$4:$EG$206,162)*$B$3/12</f>
        <v>1080.7695875</v>
      </c>
      <c r="DP17" s="250" t="n">
        <f aca="false">HLOOKUP(DP$7,Budget!$F$4:$EG$206,162)*$B$3/12</f>
        <v>619.05</v>
      </c>
      <c r="DQ17" s="250" t="n">
        <f aca="false">HLOOKUP(DQ$7,Budget!$F$4:$EG$206,162)*$B$3/12</f>
        <v>3192.33570425</v>
      </c>
      <c r="DR17" s="250" t="n">
        <f aca="false">HLOOKUP(DR$7,Budget!$F$4:$EG$206,162)*$B$3/12</f>
        <v>540.8245</v>
      </c>
      <c r="DS17" s="250" t="n">
        <f aca="false">HLOOKUP(DS$7,Budget!$F$4:$EG$206,162)*$B$3/12</f>
        <v>680.2569525</v>
      </c>
      <c r="DT17" s="250" t="n">
        <f aca="false">HLOOKUP(DT$7,Budget!$F$4:$EG$206,162)*$B$3/12</f>
        <v>2280.125</v>
      </c>
      <c r="DU17" s="250" t="n">
        <f aca="false">HLOOKUP(DU$7,Budget!$F$4:$EG$206,162)*$B$3/12</f>
        <v>723.5625</v>
      </c>
      <c r="DV17" s="250" t="n">
        <f aca="false">HLOOKUP(DV$7,Budget!$F$4:$EG$206,162)*$B$3/12</f>
        <v>407.49944825</v>
      </c>
      <c r="DW17" s="250" t="n">
        <f aca="false">HLOOKUP(DW$7,Budget!$F$4:$EG$206,162)*$B$3/12</f>
        <v>1150.08114375</v>
      </c>
      <c r="DX17" s="250" t="n">
        <f aca="false">HLOOKUP(DX$7,Budget!$F$4:$EG$206,162)*$B$3/12</f>
        <v>902.25100275</v>
      </c>
      <c r="DY17" s="250" t="n">
        <f aca="false">HLOOKUP(DY$7,Budget!$F$4:$EG$206,162)*$B$3/12</f>
        <v>532.917</v>
      </c>
      <c r="DZ17" s="250" t="n">
        <f aca="false">HLOOKUP(DZ$7,Budget!$F$4:$EG$206,162)*$B$3/12</f>
        <v>967.423875</v>
      </c>
      <c r="EA17" s="250" t="n">
        <f aca="false">HLOOKUP(EA$7,Budget!$F$4:$EG$206,162)*$B$3/12</f>
        <v>24048.859875</v>
      </c>
      <c r="EB17" s="250" t="n">
        <f aca="false">HLOOKUP(EB$7,Budget!$F$4:$EG$206,162)*$B$3/12</f>
        <v>557.14225</v>
      </c>
      <c r="EC17" s="250" t="n">
        <f aca="false">HLOOKUP(EC$7,Budget!$F$4:$EG$206,162)*$B$3/12</f>
        <v>643.7481695</v>
      </c>
      <c r="ED17" s="250" t="n">
        <f aca="false">HLOOKUP(ED$7,Budget!$F$4:$EG$206,162)*$B$3/12</f>
        <v>22656.59379225</v>
      </c>
      <c r="EE17" s="250" t="n">
        <f aca="false">HLOOKUP(EE$7,Budget!$F$4:$EG$206,162)*$B$3/12</f>
        <v>36407.932</v>
      </c>
      <c r="EF17" s="250" t="n">
        <f aca="false">HLOOKUP(EF$7,Budget!$F$4:$EG$206,162)*$B$3/12</f>
        <v>948.49237925</v>
      </c>
      <c r="EG17" s="250" t="n">
        <f aca="false">HLOOKUP(EG$7,Budget!$F$4:$EG$206,162)*$B$3/12</f>
        <v>12590.20285</v>
      </c>
      <c r="EH17" s="250" t="n">
        <f aca="false">HLOOKUP(EH$7,Budget!$F$4:$EG$206,162)*$B$3/12</f>
        <v>785.5009005</v>
      </c>
      <c r="EI17" s="250" t="n">
        <f aca="false">HLOOKUP(EI$7,Budget!$F$4:$EG$206,162)*$B$3/12</f>
        <v>9087.920758</v>
      </c>
      <c r="EJ17" s="250" t="n">
        <f aca="false">HLOOKUP(EJ$7,Budget!$F$4:$EG$206,162)*$B$3/12</f>
        <v>4778.2515</v>
      </c>
    </row>
    <row r="18" customFormat="false" ht="15" hidden="true" customHeight="false" outlineLevel="1" collapsed="false">
      <c r="A18" s="76" t="s">
        <v>203</v>
      </c>
      <c r="B18" s="250" t="n">
        <f aca="false">HLOOKUP(B$7,Budget!$F$4:$EG$206,168)*$B$3/12</f>
        <v>3489.64</v>
      </c>
      <c r="C18" s="250" t="n">
        <f aca="false">HLOOKUP(C$7,Budget!$F$4:$EG$206,168)*$B$3/12</f>
        <v>7869.509</v>
      </c>
      <c r="D18" s="250" t="n">
        <f aca="false">HLOOKUP(D$7,Budget!$F$4:$EG$206,168)*$B$3/12</f>
        <v>198527.75</v>
      </c>
      <c r="E18" s="250" t="n">
        <f aca="false">HLOOKUP(E$7,Budget!$F$4:$EG$206,168)*$B$3/12</f>
        <v>0</v>
      </c>
      <c r="F18" s="250" t="n">
        <f aca="false">HLOOKUP(F$7,Budget!$F$4:$EG$206,168)*$B$3/12</f>
        <v>0</v>
      </c>
      <c r="G18" s="250" t="n">
        <f aca="false">HLOOKUP(G$7,Budget!$F$4:$EG$206,168)*$B$3/12</f>
        <v>1748.528</v>
      </c>
      <c r="H18" s="250" t="n">
        <f aca="false">HLOOKUP(H$7,Budget!$F$4:$EG$206,168)*$B$3/12</f>
        <v>0</v>
      </c>
      <c r="I18" s="250" t="n">
        <f aca="false">HLOOKUP(I$7,Budget!$F$4:$EG$206,168)*$B$3/12</f>
        <v>919.4295</v>
      </c>
      <c r="J18" s="250" t="n">
        <f aca="false">HLOOKUP(J$7,Budget!$F$4:$EG$206,168)*$B$3/12</f>
        <v>1E-005</v>
      </c>
      <c r="K18" s="250" t="n">
        <f aca="false">HLOOKUP(K$7,Budget!$F$4:$EG$206,168)*$B$3/12</f>
        <v>672909.7223</v>
      </c>
      <c r="L18" s="250" t="n">
        <f aca="false">HLOOKUP(L$7,Budget!$F$4:$EG$206,168)*$B$3/12</f>
        <v>9000</v>
      </c>
      <c r="M18" s="250" t="n">
        <f aca="false">HLOOKUP(M$7,Budget!$F$4:$EG$206,168)*$B$3/12</f>
        <v>101228.4</v>
      </c>
      <c r="N18" s="250" t="n">
        <f aca="false">HLOOKUP(N$7,Budget!$F$4:$EG$206,168)*$B$3/12</f>
        <v>0</v>
      </c>
      <c r="O18" s="250" t="n">
        <f aca="false">HLOOKUP(O$7,Budget!$F$4:$EG$206,168)*$B$3/12</f>
        <v>0</v>
      </c>
      <c r="P18" s="250"/>
      <c r="Q18" s="250" t="n">
        <f aca="false">HLOOKUP(Q$7,Budget!$F$4:$EG$206,168)*$B$3/12</f>
        <v>114261.196</v>
      </c>
      <c r="R18" s="250" t="n">
        <f aca="false">HLOOKUP(R$7,Budget!$F$4:$EG$206,168)*$B$3/12</f>
        <v>114261.196</v>
      </c>
      <c r="S18" s="250"/>
      <c r="T18" s="250" t="n">
        <f aca="false">HLOOKUP(T$7,Budget!$F$4:$EG$206,168)*$B$3/12</f>
        <v>412128.75</v>
      </c>
      <c r="U18" s="250"/>
      <c r="V18" s="250" t="n">
        <f aca="false">HLOOKUP(V$7,Budget!$F$4:$EG$206,168)*$B$3/12</f>
        <v>1604.52</v>
      </c>
      <c r="W18" s="250" t="n">
        <f aca="false">HLOOKUP(W$7,Budget!$F$4:$EG$206,168)*$B$3/12</f>
        <v>1240.12</v>
      </c>
      <c r="X18" s="250" t="n">
        <f aca="false">HLOOKUP(X$7,Budget!$F$4:$EG$206,168)*$B$3/12</f>
        <v>1530.6933</v>
      </c>
      <c r="Y18" s="250" t="n">
        <f aca="false">HLOOKUP(Y$7,Budget!$F$4:$EG$206,168)*$B$3/12</f>
        <v>185400</v>
      </c>
      <c r="Z18" s="250" t="n">
        <f aca="false">HLOOKUP(Z$7,Budget!$F$4:$EG$206,168)*$B$3/12</f>
        <v>7134.5</v>
      </c>
      <c r="AA18" s="250" t="n">
        <f aca="false">HLOOKUP(AA$7,Budget!$F$4:$EG$206,168)*$B$3/12</f>
        <v>803.4</v>
      </c>
      <c r="AB18" s="250" t="n">
        <f aca="false">HLOOKUP(AB$7,Budget!$F$4:$EG$206,168)*$B$3/12</f>
        <v>29252</v>
      </c>
      <c r="AC18" s="250" t="n">
        <f aca="false">HLOOKUP(AC$7,Budget!$F$4:$EG$206,168)*$B$3/12</f>
        <v>1169.05</v>
      </c>
      <c r="AD18" s="250" t="n">
        <f aca="false">HLOOKUP(AD$7,Budget!$F$4:$EG$206,168)*$B$3/12</f>
        <v>0</v>
      </c>
      <c r="AE18" s="250" t="n">
        <f aca="false">HLOOKUP(AE$7,Budget!$F$4:$EG$206,168)*$B$3/12</f>
        <v>628.3</v>
      </c>
      <c r="AF18" s="250" t="n">
        <f aca="false">HLOOKUP(AF$7,Budget!$F$4:$EG$206,168)*$B$3/12</f>
        <v>334.75</v>
      </c>
      <c r="AG18" s="250" t="n">
        <f aca="false">HLOOKUP(AG$7,Budget!$F$4:$EG$206,168)*$B$3/12</f>
        <v>0</v>
      </c>
      <c r="AH18" s="250" t="n">
        <f aca="false">HLOOKUP(AH$7,Budget!$F$4:$EG$206,168)*$B$3/12</f>
        <v>10188.76</v>
      </c>
      <c r="AI18" s="250" t="n">
        <f aca="false">HLOOKUP(AI$7,Budget!$F$4:$EG$206,168)*$B$3/12</f>
        <v>1102.1</v>
      </c>
      <c r="AJ18" s="250" t="n">
        <f aca="false">HLOOKUP(AJ$7,Budget!$F$4:$EG$206,168)*$B$3/12</f>
        <v>0</v>
      </c>
      <c r="AK18" s="250" t="n">
        <f aca="false">HLOOKUP(AK$7,Budget!$F$4:$EG$206,168)*$B$3/12</f>
        <v>9393.6</v>
      </c>
      <c r="AL18" s="250" t="n">
        <f aca="false">HLOOKUP(AL$7,Budget!$F$4:$EG$206,168)*$B$3/12</f>
        <v>0</v>
      </c>
      <c r="AM18" s="250" t="n">
        <f aca="false">HLOOKUP(AM$7,Budget!$F$4:$EG$206,168)*$B$3/12</f>
        <v>1154.282</v>
      </c>
      <c r="AN18" s="250" t="n">
        <f aca="false">HLOOKUP(AN$7,Budget!$F$4:$EG$206,168)*$B$3/12</f>
        <v>322428</v>
      </c>
      <c r="AO18" s="250" t="n">
        <f aca="false">HLOOKUP(AO$7,Budget!$F$4:$EG$206,168)*$B$3/12</f>
        <v>1297.8</v>
      </c>
      <c r="AP18" s="250" t="n">
        <f aca="false">HLOOKUP(AP$7,Budget!$F$4:$EG$206,168)*$B$3/12</f>
        <v>7066.4</v>
      </c>
      <c r="AQ18" s="250" t="n">
        <f aca="false">HLOOKUP(AQ$7,Budget!$F$4:$EG$206,168)*$B$3/12</f>
        <v>0</v>
      </c>
      <c r="AR18" s="250" t="n">
        <f aca="false">HLOOKUP(AR$7,Budget!$F$4:$EG$206,168)*$B$3/12</f>
        <v>4799.8</v>
      </c>
      <c r="AS18" s="250" t="n">
        <f aca="false">HLOOKUP(AS$7,Budget!$F$4:$EG$206,168)*$B$3/12</f>
        <v>0</v>
      </c>
      <c r="AT18" s="250" t="n">
        <f aca="false">HLOOKUP(AT$7,Budget!$F$4:$EG$206,168)*$B$3/12</f>
        <v>31724</v>
      </c>
      <c r="AU18" s="250" t="n">
        <f aca="false">HLOOKUP(AU$7,Budget!$F$4:$EG$206,168)*$B$3/12</f>
        <v>3068.37</v>
      </c>
      <c r="AV18" s="250" t="n">
        <f aca="false">HLOOKUP(AV$7,Budget!$F$4:$EG$206,168)*$B$3/12</f>
        <v>0</v>
      </c>
      <c r="AW18" s="250" t="n">
        <f aca="false">HLOOKUP(AW$7,Budget!$F$4:$EG$206,168)*$B$3/12</f>
        <v>736.45</v>
      </c>
      <c r="AX18" s="250" t="n">
        <f aca="false">HLOOKUP(AX$7,Budget!$F$4:$EG$206,168)*$B$3/12</f>
        <v>3965.912</v>
      </c>
      <c r="AY18" s="250" t="n">
        <f aca="false">HLOOKUP(AY$7,Budget!$F$4:$EG$206,168)*$B$3/12</f>
        <v>3965.912</v>
      </c>
      <c r="AZ18" s="250" t="n">
        <f aca="false">HLOOKUP(AZ$7,Budget!$F$4:$EG$206,168)*$B$3/12</f>
        <v>2979.275</v>
      </c>
      <c r="BA18" s="250" t="n">
        <f aca="false">HLOOKUP(BA$7,Budget!$F$4:$EG$206,168)*$B$3/12</f>
        <v>1E-008</v>
      </c>
      <c r="BB18" s="250" t="n">
        <f aca="false">HLOOKUP(BB$7,Budget!$F$4:$EG$206,168)*$B$3/12</f>
        <v>0</v>
      </c>
      <c r="BC18" s="250" t="n">
        <f aca="false">HLOOKUP(BC$7,Budget!$F$4:$EG$206,168)*$B$3/12</f>
        <v>3563.6455</v>
      </c>
      <c r="BD18" s="250" t="n">
        <f aca="false">HLOOKUP(BD$7,Budget!$F$4:$EG$206,168)*$B$3/12</f>
        <v>1623.5272</v>
      </c>
      <c r="BE18" s="250" t="n">
        <f aca="false">HLOOKUP(BE$7,Budget!$F$4:$EG$206,168)*$B$3/12</f>
        <v>1623.5272</v>
      </c>
      <c r="BF18" s="250" t="n">
        <f aca="false">HLOOKUP(BF$7,Budget!$F$4:$EG$206,168)*$B$3/12</f>
        <v>236900</v>
      </c>
      <c r="BG18" s="250" t="n">
        <f aca="false">HLOOKUP(BG$7,Budget!$F$4:$EG$206,168)*$B$3/12</f>
        <v>236900</v>
      </c>
      <c r="BH18" s="250" t="n">
        <f aca="false">HLOOKUP(BH$7,Budget!$F$4:$EG$206,168)*$B$3/12</f>
        <v>103000</v>
      </c>
      <c r="BI18" s="250" t="n">
        <f aca="false">HLOOKUP(BI$7,Budget!$F$4:$EG$206,168)*$B$3/12</f>
        <v>1127.85</v>
      </c>
      <c r="BJ18" s="250" t="n">
        <f aca="false">HLOOKUP(BJ$7,Budget!$F$4:$EG$206,168)*$B$3/12</f>
        <v>1390.5</v>
      </c>
      <c r="BK18" s="250" t="n">
        <f aca="false">HLOOKUP(BK$7,Budget!$F$4:$EG$206,168)*$B$3/12</f>
        <v>0</v>
      </c>
      <c r="BL18" s="250" t="n">
        <f aca="false">HLOOKUP(BL$7,Budget!$F$4:$EG$206,168)*$B$3/12</f>
        <v>0</v>
      </c>
      <c r="BM18" s="250" t="n">
        <f aca="false">HLOOKUP(BM$7,Budget!$F$4:$EG$206,168)*$B$3/12</f>
        <v>0</v>
      </c>
      <c r="BN18" s="250" t="n">
        <f aca="false">HLOOKUP(BN$7,Budget!$F$4:$EG$206,168)*$B$3/12</f>
        <v>3432.99</v>
      </c>
      <c r="BO18" s="250" t="n">
        <f aca="false">HLOOKUP(BO$7,Budget!$F$4:$EG$206,168)*$B$3/12</f>
        <v>3432.99</v>
      </c>
      <c r="BP18" s="250" t="n">
        <f aca="false">HLOOKUP(BP$7,Budget!$F$4:$EG$206,168)*$B$3/12</f>
        <v>224952</v>
      </c>
      <c r="BQ18" s="250" t="n">
        <f aca="false">HLOOKUP(BQ$7,Budget!$F$4:$EG$206,168)*$B$3/12</f>
        <v>46790.84</v>
      </c>
      <c r="BR18" s="250" t="n">
        <f aca="false">HLOOKUP(BR$7,Budget!$F$4:$EG$206,168)*$B$3/12</f>
        <v>46790.84</v>
      </c>
      <c r="BS18" s="250" t="n">
        <f aca="false">HLOOKUP(BS$7,Budget!$F$4:$EG$206,168)*$B$3/12</f>
        <v>132355</v>
      </c>
      <c r="BT18" s="250" t="n">
        <f aca="false">HLOOKUP(BT$7,Budget!$F$4:$EG$206,168)*$B$3/12</f>
        <v>1004.25</v>
      </c>
      <c r="BU18" s="250" t="n">
        <f aca="false">HLOOKUP(BU$7,Budget!$F$4:$EG$206,168)*$B$3/12</f>
        <v>1019.7</v>
      </c>
      <c r="BV18" s="250" t="n">
        <f aca="false">HLOOKUP(BV$7,Budget!$F$4:$EG$206,168)*$B$3/12</f>
        <v>1403.3853</v>
      </c>
      <c r="BW18" s="250" t="n">
        <f aca="false">HLOOKUP(BW$7,Budget!$F$4:$EG$206,168)*$B$3/12</f>
        <v>51500</v>
      </c>
      <c r="BX18" s="250" t="n">
        <f aca="false">HLOOKUP(BX$7,Budget!$F$4:$EG$206,168)*$B$3/12</f>
        <v>0</v>
      </c>
      <c r="BY18" s="250" t="n">
        <f aca="false">HLOOKUP(BY$7,Budget!$F$4:$EG$206,168)*$B$3/12</f>
        <v>75.3239</v>
      </c>
      <c r="BZ18" s="250" t="n">
        <f aca="false">HLOOKUP(BZ$7,Budget!$F$4:$EG$206,168)*$B$3/12</f>
        <v>75.3239</v>
      </c>
      <c r="CA18" s="250" t="n">
        <f aca="false">HLOOKUP(CA$7,Budget!$F$4:$EG$206,168)*$B$3/12</f>
        <v>126456.9213</v>
      </c>
      <c r="CB18" s="250" t="n">
        <f aca="false">HLOOKUP(CB$7,Budget!$F$4:$EG$206,168)*$B$3/12</f>
        <v>3600</v>
      </c>
      <c r="CC18" s="250" t="n">
        <f aca="false">HLOOKUP(CC$7,Budget!$F$4:$EG$206,168)*$B$3/12</f>
        <v>283.25</v>
      </c>
      <c r="CD18" s="250" t="n">
        <f aca="false">HLOOKUP(CD$7,Budget!$F$4:$EG$206,168)*$B$3/12</f>
        <v>3283.4649</v>
      </c>
      <c r="CE18" s="250" t="n">
        <f aca="false">HLOOKUP(CE$7,Budget!$F$4:$EG$206,168)*$B$3/12</f>
        <v>1E-007</v>
      </c>
      <c r="CF18" s="250" t="n">
        <f aca="false">HLOOKUP(CF$7,Budget!$F$4:$EG$206,168)*$B$3/12</f>
        <v>0</v>
      </c>
      <c r="CG18" s="250" t="n">
        <f aca="false">HLOOKUP(CG$7,Budget!$F$4:$EG$206,168)*$B$3/12</f>
        <v>0</v>
      </c>
      <c r="CH18" s="250" t="n">
        <f aca="false">HLOOKUP(CH$7,Budget!$F$4:$EG$206,168)*$B$3/12</f>
        <v>0</v>
      </c>
      <c r="CI18" s="250" t="n">
        <f aca="false">HLOOKUP(CI$7,Budget!$F$4:$EG$206,168)*$B$3/12</f>
        <v>0</v>
      </c>
      <c r="CJ18" s="250" t="n">
        <f aca="false">HLOOKUP(CJ$7,Budget!$F$4:$EG$206,168)*$B$3/12</f>
        <v>1066.05</v>
      </c>
      <c r="CK18" s="250" t="n">
        <f aca="false">HLOOKUP(CK$7,Budget!$F$4:$EG$206,168)*$B$3/12</f>
        <v>7955.2668</v>
      </c>
      <c r="CL18" s="250" t="n">
        <f aca="false">HLOOKUP(CL$7,Budget!$F$4:$EG$206,168)*$B$3/12</f>
        <v>10563.68</v>
      </c>
      <c r="CM18" s="250" t="n">
        <f aca="false">HLOOKUP(CM$7,Budget!$F$4:$EG$206,168)*$B$3/12</f>
        <v>516116.932</v>
      </c>
      <c r="CN18" s="250" t="n">
        <f aca="false">HLOOKUP(CN$7,Budget!$F$4:$EG$206,168)*$B$3/12</f>
        <v>121381.6375</v>
      </c>
      <c r="CO18" s="250" t="n">
        <f aca="false">HLOOKUP(CO$7,Budget!$F$4:$EG$206,168)*$B$3/12</f>
        <v>0</v>
      </c>
      <c r="CP18" s="250" t="n">
        <f aca="false">HLOOKUP(CP$7,Budget!$F$4:$EG$206,168)*$B$3/12</f>
        <v>0</v>
      </c>
      <c r="CQ18" s="250" t="n">
        <f aca="false">HLOOKUP(CQ$7,Budget!$F$4:$EG$206,168)*$B$3/12</f>
        <v>1075.32</v>
      </c>
      <c r="CR18" s="250" t="n">
        <f aca="false">HLOOKUP(CR$7,Budget!$F$4:$EG$206,168)*$B$3/12</f>
        <v>660</v>
      </c>
      <c r="CS18" s="250" t="n">
        <f aca="false">HLOOKUP(CS$7,Budget!$F$4:$EG$206,168)*$B$3/12</f>
        <v>41200</v>
      </c>
      <c r="CT18" s="250" t="n">
        <f aca="false">HLOOKUP(CT$7,Budget!$F$4:$EG$206,168)*$B$3/12</f>
        <v>0</v>
      </c>
      <c r="CU18" s="250" t="n">
        <f aca="false">HLOOKUP(CU$7,Budget!$F$4:$EG$206,168)*$B$3/12</f>
        <v>494.4</v>
      </c>
      <c r="CV18" s="250" t="n">
        <f aca="false">HLOOKUP(CV$7,Budget!$F$4:$EG$206,168)*$B$3/12</f>
        <v>391400</v>
      </c>
      <c r="CW18" s="250" t="n">
        <f aca="false">HLOOKUP(CW$7,Budget!$F$4:$EG$206,168)*$B$3/12</f>
        <v>15338.76</v>
      </c>
      <c r="CX18" s="250" t="n">
        <f aca="false">HLOOKUP(CX$7,Budget!$F$4:$EG$206,168)*$B$3/12</f>
        <v>195700</v>
      </c>
      <c r="CY18" s="250" t="n">
        <f aca="false">HLOOKUP(CY$7,Budget!$F$4:$EG$206,168)*$B$3/12</f>
        <v>6180</v>
      </c>
      <c r="CZ18" s="250" t="n">
        <f aca="false">HLOOKUP(CZ$7,Budget!$F$4:$EG$206,168)*$B$3/12</f>
        <v>4063.4324</v>
      </c>
      <c r="DA18" s="250" t="n">
        <f aca="false">HLOOKUP(DA$7,Budget!$F$4:$EG$206,168)*$B$3/12</f>
        <v>1626.782</v>
      </c>
      <c r="DB18" s="250" t="n">
        <f aca="false">HLOOKUP(DB$7,Budget!$F$4:$EG$206,168)*$B$3/12</f>
        <v>0</v>
      </c>
      <c r="DC18" s="250" t="n">
        <f aca="false">HLOOKUP(DC$7,Budget!$F$4:$EG$206,168)*$B$3/12</f>
        <v>0.0001</v>
      </c>
      <c r="DD18" s="250" t="n">
        <f aca="false">HLOOKUP(DD$7,Budget!$F$4:$EG$206,168)*$B$3/12</f>
        <v>0.0001</v>
      </c>
      <c r="DE18" s="250" t="n">
        <f aca="false">HLOOKUP(DE$7,Budget!$F$4:$EG$206,168)*$B$3/12</f>
        <v>51500</v>
      </c>
      <c r="DF18" s="250" t="n">
        <f aca="false">HLOOKUP(DF$7,Budget!$F$4:$EG$206,168)*$B$3/12</f>
        <v>0</v>
      </c>
      <c r="DG18" s="250" t="n">
        <f aca="false">HLOOKUP(DG$7,Budget!$F$4:$EG$206,168)*$B$3/12</f>
        <v>72100</v>
      </c>
      <c r="DH18" s="250" t="n">
        <f aca="false">HLOOKUP(DH$7,Budget!$F$4:$EG$206,168)*$B$3/12</f>
        <v>0</v>
      </c>
      <c r="DI18" s="250" t="n">
        <f aca="false">HLOOKUP(DI$7,Budget!$F$4:$EG$206,168)*$B$3/12</f>
        <v>0</v>
      </c>
      <c r="DJ18" s="250" t="n">
        <f aca="false">HLOOKUP(DJ$7,Budget!$F$4:$EG$206,168)*$B$3/12</f>
        <v>0</v>
      </c>
      <c r="DK18" s="250" t="n">
        <f aca="false">HLOOKUP(DK$7,Budget!$F$4:$EG$206,168)*$B$3/12</f>
        <v>0</v>
      </c>
      <c r="DL18" s="250" t="n">
        <f aca="false">HLOOKUP(DL$7,Budget!$F$4:$EG$206,168)*$B$3/12</f>
        <v>0</v>
      </c>
      <c r="DM18" s="250" t="n">
        <f aca="false">HLOOKUP(DM$7,Budget!$F$4:$EG$206,168)*$B$3/12</f>
        <v>237.93</v>
      </c>
      <c r="DN18" s="250" t="n">
        <f aca="false">HLOOKUP(DN$7,Budget!$F$4:$EG$206,168)*$B$3/12</f>
        <v>1260</v>
      </c>
      <c r="DO18" s="250" t="n">
        <f aca="false">HLOOKUP(DO$7,Budget!$F$4:$EG$206,168)*$B$3/12</f>
        <v>1260</v>
      </c>
      <c r="DP18" s="250" t="n">
        <f aca="false">HLOOKUP(DP$7,Budget!$F$4:$EG$206,168)*$B$3/12</f>
        <v>0</v>
      </c>
      <c r="DQ18" s="250" t="n">
        <f aca="false">HLOOKUP(DQ$7,Budget!$F$4:$EG$206,168)*$B$3/12</f>
        <v>25750</v>
      </c>
      <c r="DR18" s="250" t="n">
        <f aca="false">HLOOKUP(DR$7,Budget!$F$4:$EG$206,168)*$B$3/12</f>
        <v>524.064</v>
      </c>
      <c r="DS18" s="250" t="n">
        <f aca="false">HLOOKUP(DS$7,Budget!$F$4:$EG$206,168)*$B$3/12</f>
        <v>412</v>
      </c>
      <c r="DT18" s="250" t="n">
        <f aca="false">HLOOKUP(DT$7,Budget!$F$4:$EG$206,168)*$B$3/12</f>
        <v>1421.4</v>
      </c>
      <c r="DU18" s="250" t="n">
        <f aca="false">HLOOKUP(DU$7,Budget!$F$4:$EG$206,168)*$B$3/12</f>
        <v>1470.84</v>
      </c>
      <c r="DV18" s="250" t="n">
        <f aca="false">HLOOKUP(DV$7,Budget!$F$4:$EG$206,168)*$B$3/12</f>
        <v>0</v>
      </c>
      <c r="DW18" s="250" t="n">
        <f aca="false">HLOOKUP(DW$7,Budget!$F$4:$EG$206,168)*$B$3/12</f>
        <v>5260</v>
      </c>
      <c r="DX18" s="250" t="n">
        <f aca="false">HLOOKUP(DX$7,Budget!$F$4:$EG$206,168)*$B$3/12</f>
        <v>827.09</v>
      </c>
      <c r="DY18" s="250" t="n">
        <f aca="false">HLOOKUP(DY$7,Budget!$F$4:$EG$206,168)*$B$3/12</f>
        <v>0</v>
      </c>
      <c r="DZ18" s="250" t="n">
        <f aca="false">HLOOKUP(DZ$7,Budget!$F$4:$EG$206,168)*$B$3/12</f>
        <v>0</v>
      </c>
      <c r="EA18" s="250" t="n">
        <f aca="false">HLOOKUP(EA$7,Budget!$F$4:$EG$206,168)*$B$3/12</f>
        <v>424625.1941</v>
      </c>
      <c r="EB18" s="250" t="n">
        <f aca="false">HLOOKUP(EB$7,Budget!$F$4:$EG$206,168)*$B$3/12</f>
        <v>6674.4</v>
      </c>
      <c r="EC18" s="250" t="n">
        <f aca="false">HLOOKUP(EC$7,Budget!$F$4:$EG$206,168)*$B$3/12</f>
        <v>2075.45</v>
      </c>
      <c r="ED18" s="250" t="n">
        <f aca="false">HLOOKUP(ED$7,Budget!$F$4:$EG$206,168)*$B$3/12</f>
        <v>451412.229</v>
      </c>
      <c r="EE18" s="250" t="n">
        <f aca="false">HLOOKUP(EE$7,Budget!$F$4:$EG$206,168)*$B$3/12</f>
        <v>413253.716</v>
      </c>
      <c r="EF18" s="250" t="n">
        <f aca="false">HLOOKUP(EF$7,Budget!$F$4:$EG$206,168)*$B$3/12</f>
        <v>1178.3921</v>
      </c>
      <c r="EG18" s="250" t="n">
        <f aca="false">HLOOKUP(EG$7,Budget!$F$4:$EG$206,168)*$B$3/12</f>
        <v>0</v>
      </c>
      <c r="EH18" s="250" t="n">
        <f aca="false">HLOOKUP(EH$7,Budget!$F$4:$EG$206,168)*$B$3/12</f>
        <v>1773.66</v>
      </c>
      <c r="EI18" s="250" t="n">
        <f aca="false">HLOOKUP(EI$7,Budget!$F$4:$EG$206,168)*$B$3/12</f>
        <v>131651.7881</v>
      </c>
      <c r="EJ18" s="250" t="n">
        <f aca="false">HLOOKUP(EJ$7,Budget!$F$4:$EG$206,168)*$B$3/12</f>
        <v>75598.7493</v>
      </c>
    </row>
    <row r="19" customFormat="false" ht="15" hidden="true" customHeight="false" outlineLevel="1" collapsed="false">
      <c r="A19" s="76" t="s">
        <v>206</v>
      </c>
      <c r="B19" s="250" t="n">
        <f aca="false">HLOOKUP(B$7,Budget!$F$4:$EG$206,174)*$B$3/12</f>
        <v>0</v>
      </c>
      <c r="C19" s="250" t="n">
        <f aca="false">HLOOKUP(C$7,Budget!$F$4:$EG$206,174)*$B$3/12</f>
        <v>0</v>
      </c>
      <c r="D19" s="250" t="n">
        <f aca="false">HLOOKUP(D$7,Budget!$F$4:$EG$206,174)*$B$3/12</f>
        <v>6490.2566</v>
      </c>
      <c r="E19" s="250" t="n">
        <f aca="false">HLOOKUP(E$7,Budget!$F$4:$EG$206,174)*$B$3/12</f>
        <v>0</v>
      </c>
      <c r="F19" s="250" t="n">
        <f aca="false">HLOOKUP(F$7,Budget!$F$4:$EG$206,174)*$B$3/12</f>
        <v>378.705</v>
      </c>
      <c r="G19" s="250" t="n">
        <f aca="false">HLOOKUP(G$7,Budget!$F$4:$EG$206,174)*$B$3/12</f>
        <v>0</v>
      </c>
      <c r="H19" s="250" t="n">
        <f aca="false">HLOOKUP(H$7,Budget!$F$4:$EG$206,174)*$B$3/12</f>
        <v>0</v>
      </c>
      <c r="I19" s="250" t="n">
        <f aca="false">HLOOKUP(I$7,Budget!$F$4:$EG$206,174)*$B$3/12</f>
        <v>0</v>
      </c>
      <c r="J19" s="250" t="n">
        <f aca="false">HLOOKUP(J$7,Budget!$F$4:$EG$206,174)*$B$3/12</f>
        <v>7931.1236</v>
      </c>
      <c r="K19" s="250" t="n">
        <f aca="false">HLOOKUP(K$7,Budget!$F$4:$EG$206,174)*$B$3/12</f>
        <v>5160.7841</v>
      </c>
      <c r="L19" s="250" t="n">
        <f aca="false">HLOOKUP(L$7,Budget!$F$4:$EG$206,174)*$B$3/12</f>
        <v>0</v>
      </c>
      <c r="M19" s="250" t="n">
        <f aca="false">HLOOKUP(M$7,Budget!$F$4:$EG$206,174)*$B$3/12</f>
        <v>0</v>
      </c>
      <c r="N19" s="250" t="n">
        <f aca="false">HLOOKUP(N$7,Budget!$F$4:$EG$206,174)*$B$3/12</f>
        <v>0</v>
      </c>
      <c r="O19" s="250" t="n">
        <f aca="false">HLOOKUP(O$7,Budget!$F$4:$EG$206,174)*$B$3/12</f>
        <v>16.3976</v>
      </c>
      <c r="P19" s="250"/>
      <c r="Q19" s="250" t="n">
        <f aca="false">HLOOKUP(Q$7,Budget!$F$4:$EG$206,174)*$B$3/12</f>
        <v>910.0565</v>
      </c>
      <c r="R19" s="250" t="n">
        <f aca="false">HLOOKUP(R$7,Budget!$F$4:$EG$206,174)*$B$3/12</f>
        <v>910.0565</v>
      </c>
      <c r="S19" s="250"/>
      <c r="T19" s="250" t="n">
        <f aca="false">HLOOKUP(T$7,Budget!$F$4:$EG$206,174)*$B$3/12</f>
        <v>147.8668</v>
      </c>
      <c r="U19" s="250"/>
      <c r="V19" s="250" t="n">
        <f aca="false">HLOOKUP(V$7,Budget!$F$4:$EG$206,174)*$B$3/12</f>
        <v>0</v>
      </c>
      <c r="W19" s="250" t="n">
        <f aca="false">HLOOKUP(W$7,Budget!$F$4:$EG$206,174)*$B$3/12</f>
        <v>0</v>
      </c>
      <c r="X19" s="250" t="n">
        <f aca="false">HLOOKUP(X$7,Budget!$F$4:$EG$206,174)*$B$3/12</f>
        <v>0</v>
      </c>
      <c r="Y19" s="250" t="n">
        <f aca="false">HLOOKUP(Y$7,Budget!$F$4:$EG$206,174)*$B$3/12</f>
        <v>2705.5461</v>
      </c>
      <c r="Z19" s="250" t="n">
        <f aca="false">HLOOKUP(Z$7,Budget!$F$4:$EG$206,174)*$B$3/12</f>
        <v>0</v>
      </c>
      <c r="AA19" s="250" t="n">
        <f aca="false">HLOOKUP(AA$7,Budget!$F$4:$EG$206,174)*$B$3/12</f>
        <v>0</v>
      </c>
      <c r="AB19" s="250" t="n">
        <f aca="false">HLOOKUP(AB$7,Budget!$F$4:$EG$206,174)*$B$3/12</f>
        <v>0</v>
      </c>
      <c r="AC19" s="250" t="n">
        <f aca="false">HLOOKUP(AC$7,Budget!$F$4:$EG$206,174)*$B$3/12</f>
        <v>0</v>
      </c>
      <c r="AD19" s="250" t="n">
        <f aca="false">HLOOKUP(AD$7,Budget!$F$4:$EG$206,174)*$B$3/12</f>
        <v>354.7114</v>
      </c>
      <c r="AE19" s="250" t="n">
        <f aca="false">HLOOKUP(AE$7,Budget!$F$4:$EG$206,174)*$B$3/12</f>
        <v>0</v>
      </c>
      <c r="AF19" s="250" t="n">
        <f aca="false">HLOOKUP(AF$7,Budget!$F$4:$EG$206,174)*$B$3/12</f>
        <v>0</v>
      </c>
      <c r="AG19" s="250" t="n">
        <f aca="false">HLOOKUP(AG$7,Budget!$F$4:$EG$206,174)*$B$3/12</f>
        <v>0</v>
      </c>
      <c r="AH19" s="250" t="n">
        <f aca="false">HLOOKUP(AH$7,Budget!$F$4:$EG$206,174)*$B$3/12</f>
        <v>0</v>
      </c>
      <c r="AI19" s="250" t="n">
        <f aca="false">HLOOKUP(AI$7,Budget!$F$4:$EG$206,174)*$B$3/12</f>
        <v>0</v>
      </c>
      <c r="AJ19" s="250" t="n">
        <f aca="false">HLOOKUP(AJ$7,Budget!$F$4:$EG$206,174)*$B$3/12</f>
        <v>0</v>
      </c>
      <c r="AK19" s="250" t="n">
        <f aca="false">HLOOKUP(AK$7,Budget!$F$4:$EG$206,174)*$B$3/12</f>
        <v>0</v>
      </c>
      <c r="AL19" s="250" t="n">
        <f aca="false">HLOOKUP(AL$7,Budget!$F$4:$EG$206,174)*$B$3/12</f>
        <v>0</v>
      </c>
      <c r="AM19" s="250" t="n">
        <f aca="false">HLOOKUP(AM$7,Budget!$F$4:$EG$206,174)*$B$3/12</f>
        <v>0</v>
      </c>
      <c r="AN19" s="250" t="n">
        <f aca="false">HLOOKUP(AN$7,Budget!$F$4:$EG$206,174)*$B$3/12</f>
        <v>5279.7697</v>
      </c>
      <c r="AO19" s="250" t="n">
        <f aca="false">HLOOKUP(AO$7,Budget!$F$4:$EG$206,174)*$B$3/12</f>
        <v>0</v>
      </c>
      <c r="AP19" s="250" t="n">
        <f aca="false">HLOOKUP(AP$7,Budget!$F$4:$EG$206,174)*$B$3/12</f>
        <v>0</v>
      </c>
      <c r="AQ19" s="250" t="n">
        <f aca="false">HLOOKUP(AQ$7,Budget!$F$4:$EG$206,174)*$B$3/12</f>
        <v>0</v>
      </c>
      <c r="AR19" s="250" t="n">
        <f aca="false">HLOOKUP(AR$7,Budget!$F$4:$EG$206,174)*$B$3/12</f>
        <v>115.7617</v>
      </c>
      <c r="AS19" s="250" t="n">
        <f aca="false">HLOOKUP(AS$7,Budget!$F$4:$EG$206,174)*$B$3/12</f>
        <v>0</v>
      </c>
      <c r="AT19" s="250" t="n">
        <f aca="false">HLOOKUP(AT$7,Budget!$F$4:$EG$206,174)*$B$3/12</f>
        <v>500</v>
      </c>
      <c r="AU19" s="250" t="n">
        <f aca="false">HLOOKUP(AU$7,Budget!$F$4:$EG$206,174)*$B$3/12</f>
        <v>0</v>
      </c>
      <c r="AV19" s="250" t="n">
        <f aca="false">HLOOKUP(AV$7,Budget!$F$4:$EG$206,174)*$B$3/12</f>
        <v>0</v>
      </c>
      <c r="AW19" s="250" t="n">
        <f aca="false">HLOOKUP(AW$7,Budget!$F$4:$EG$206,174)*$B$3/12</f>
        <v>0</v>
      </c>
      <c r="AX19" s="250" t="n">
        <f aca="false">HLOOKUP(AX$7,Budget!$F$4:$EG$206,174)*$B$3/12</f>
        <v>0</v>
      </c>
      <c r="AY19" s="250" t="n">
        <f aca="false">HLOOKUP(AY$7,Budget!$F$4:$EG$206,174)*$B$3/12</f>
        <v>0</v>
      </c>
      <c r="AZ19" s="250" t="n">
        <f aca="false">HLOOKUP(AZ$7,Budget!$F$4:$EG$206,174)*$B$3/12</f>
        <v>0</v>
      </c>
      <c r="BA19" s="250" t="n">
        <f aca="false">HLOOKUP(BA$7,Budget!$F$4:$EG$206,174)*$B$3/12</f>
        <v>5388.5469</v>
      </c>
      <c r="BB19" s="250" t="n">
        <f aca="false">HLOOKUP(BB$7,Budget!$F$4:$EG$206,174)*$B$3/12</f>
        <v>0</v>
      </c>
      <c r="BC19" s="250" t="n">
        <f aca="false">HLOOKUP(BC$7,Budget!$F$4:$EG$206,174)*$B$3/12</f>
        <v>0</v>
      </c>
      <c r="BD19" s="250" t="n">
        <f aca="false">HLOOKUP(BD$7,Budget!$F$4:$EG$206,174)*$B$3/12</f>
        <v>0</v>
      </c>
      <c r="BE19" s="250" t="n">
        <f aca="false">HLOOKUP(BE$7,Budget!$F$4:$EG$206,174)*$B$3/12</f>
        <v>0</v>
      </c>
      <c r="BF19" s="250" t="n">
        <f aca="false">HLOOKUP(BF$7,Budget!$F$4:$EG$206,174)*$B$3/12</f>
        <v>6904.81</v>
      </c>
      <c r="BG19" s="250" t="n">
        <f aca="false">HLOOKUP(BG$7,Budget!$F$4:$EG$206,174)*$B$3/12</f>
        <v>6904.81</v>
      </c>
      <c r="BH19" s="250" t="n">
        <f aca="false">HLOOKUP(BH$7,Budget!$F$4:$EG$206,174)*$B$3/12</f>
        <v>1006.8662</v>
      </c>
      <c r="BI19" s="250" t="n">
        <f aca="false">HLOOKUP(BI$7,Budget!$F$4:$EG$206,174)*$B$3/12</f>
        <v>0</v>
      </c>
      <c r="BJ19" s="250" t="n">
        <f aca="false">HLOOKUP(BJ$7,Budget!$F$4:$EG$206,174)*$B$3/12</f>
        <v>88.2092</v>
      </c>
      <c r="BK19" s="250" t="n">
        <f aca="false">HLOOKUP(BK$7,Budget!$F$4:$EG$206,174)*$B$3/12</f>
        <v>0</v>
      </c>
      <c r="BL19" s="250" t="n">
        <f aca="false">HLOOKUP(BL$7,Budget!$F$4:$EG$206,174)*$B$3/12</f>
        <v>0</v>
      </c>
      <c r="BM19" s="250" t="n">
        <f aca="false">HLOOKUP(BM$7,Budget!$F$4:$EG$206,174)*$B$3/12</f>
        <v>0</v>
      </c>
      <c r="BN19" s="250" t="n">
        <f aca="false">HLOOKUP(BN$7,Budget!$F$4:$EG$206,174)*$B$3/12</f>
        <v>0</v>
      </c>
      <c r="BO19" s="250" t="n">
        <f aca="false">HLOOKUP(BO$7,Budget!$F$4:$EG$206,174)*$B$3/12</f>
        <v>0</v>
      </c>
      <c r="BP19" s="250" t="n">
        <f aca="false">HLOOKUP(BP$7,Budget!$F$4:$EG$206,174)*$B$3/12</f>
        <v>2070.4751</v>
      </c>
      <c r="BQ19" s="250" t="n">
        <f aca="false">HLOOKUP(BQ$7,Budget!$F$4:$EG$206,174)*$B$3/12</f>
        <v>0</v>
      </c>
      <c r="BR19" s="250" t="n">
        <f aca="false">HLOOKUP(BR$7,Budget!$F$4:$EG$206,174)*$B$3/12</f>
        <v>0</v>
      </c>
      <c r="BS19" s="250" t="n">
        <f aca="false">HLOOKUP(BS$7,Budget!$F$4:$EG$206,174)*$B$3/12</f>
        <v>2829.7705</v>
      </c>
      <c r="BT19" s="250" t="n">
        <f aca="false">HLOOKUP(BT$7,Budget!$F$4:$EG$206,174)*$B$3/12</f>
        <v>0</v>
      </c>
      <c r="BU19" s="250" t="n">
        <f aca="false">HLOOKUP(BU$7,Budget!$F$4:$EG$206,174)*$B$3/12</f>
        <v>0</v>
      </c>
      <c r="BV19" s="250" t="n">
        <f aca="false">HLOOKUP(BV$7,Budget!$F$4:$EG$206,174)*$B$3/12</f>
        <v>0</v>
      </c>
      <c r="BW19" s="250" t="n">
        <f aca="false">HLOOKUP(BW$7,Budget!$F$4:$EG$206,174)*$B$3/12</f>
        <v>100</v>
      </c>
      <c r="BX19" s="250" t="n">
        <f aca="false">HLOOKUP(BX$7,Budget!$F$4:$EG$206,174)*$B$3/12</f>
        <v>0</v>
      </c>
      <c r="BY19" s="250" t="n">
        <f aca="false">HLOOKUP(BY$7,Budget!$F$4:$EG$206,174)*$B$3/12</f>
        <v>0</v>
      </c>
      <c r="BZ19" s="250" t="n">
        <f aca="false">HLOOKUP(BZ$7,Budget!$F$4:$EG$206,174)*$B$3/12</f>
        <v>0</v>
      </c>
      <c r="CA19" s="250" t="n">
        <f aca="false">HLOOKUP(CA$7,Budget!$F$4:$EG$206,174)*$B$3/12</f>
        <v>0</v>
      </c>
      <c r="CB19" s="250" t="n">
        <f aca="false">HLOOKUP(CB$7,Budget!$F$4:$EG$206,174)*$B$3/12</f>
        <v>0</v>
      </c>
      <c r="CC19" s="250" t="n">
        <f aca="false">HLOOKUP(CC$7,Budget!$F$4:$EG$206,174)*$B$3/12</f>
        <v>0</v>
      </c>
      <c r="CD19" s="250" t="n">
        <f aca="false">HLOOKUP(CD$7,Budget!$F$4:$EG$206,174)*$B$3/12</f>
        <v>0</v>
      </c>
      <c r="CE19" s="250" t="n">
        <f aca="false">HLOOKUP(CE$7,Budget!$F$4:$EG$206,174)*$B$3/12</f>
        <v>5500</v>
      </c>
      <c r="CF19" s="250" t="n">
        <f aca="false">HLOOKUP(CF$7,Budget!$F$4:$EG$206,174)*$B$3/12</f>
        <v>0</v>
      </c>
      <c r="CG19" s="250" t="n">
        <f aca="false">HLOOKUP(CG$7,Budget!$F$4:$EG$206,174)*$B$3/12</f>
        <v>6107.8897</v>
      </c>
      <c r="CH19" s="250" t="n">
        <f aca="false">HLOOKUP(CH$7,Budget!$F$4:$EG$206,174)*$B$3/12</f>
        <v>0</v>
      </c>
      <c r="CI19" s="250" t="n">
        <f aca="false">HLOOKUP(CI$7,Budget!$F$4:$EG$206,174)*$B$3/12</f>
        <v>16311.7701</v>
      </c>
      <c r="CJ19" s="250" t="n">
        <f aca="false">HLOOKUP(CJ$7,Budget!$F$4:$EG$206,174)*$B$3/12</f>
        <v>0</v>
      </c>
      <c r="CK19" s="250" t="n">
        <f aca="false">HLOOKUP(CK$7,Budget!$F$4:$EG$206,174)*$B$3/12</f>
        <v>329.291</v>
      </c>
      <c r="CL19" s="250" t="n">
        <f aca="false">HLOOKUP(CL$7,Budget!$F$4:$EG$206,174)*$B$3/12</f>
        <v>0</v>
      </c>
      <c r="CM19" s="250" t="n">
        <f aca="false">HLOOKUP(CM$7,Budget!$F$4:$EG$206,174)*$B$3/12</f>
        <v>4370.6093</v>
      </c>
      <c r="CN19" s="250" t="n">
        <f aca="false">HLOOKUP(CN$7,Budget!$F$4:$EG$206,174)*$B$3/12</f>
        <v>3786.2182</v>
      </c>
      <c r="CO19" s="250" t="n">
        <f aca="false">HLOOKUP(CO$7,Budget!$F$4:$EG$206,174)*$B$3/12</f>
        <v>4120</v>
      </c>
      <c r="CP19" s="250" t="n">
        <f aca="false">HLOOKUP(CP$7,Budget!$F$4:$EG$206,174)*$B$3/12</f>
        <v>0</v>
      </c>
      <c r="CQ19" s="250" t="n">
        <f aca="false">HLOOKUP(CQ$7,Budget!$F$4:$EG$206,174)*$B$3/12</f>
        <v>0</v>
      </c>
      <c r="CR19" s="250" t="n">
        <f aca="false">HLOOKUP(CR$7,Budget!$F$4:$EG$206,174)*$B$3/12</f>
        <v>0</v>
      </c>
      <c r="CS19" s="250" t="n">
        <f aca="false">HLOOKUP(CS$7,Budget!$F$4:$EG$206,174)*$B$3/12</f>
        <v>156.2201</v>
      </c>
      <c r="CT19" s="250" t="n">
        <f aca="false">HLOOKUP(CT$7,Budget!$F$4:$EG$206,174)*$B$3/12</f>
        <v>0</v>
      </c>
      <c r="CU19" s="250" t="n">
        <f aca="false">HLOOKUP(CU$7,Budget!$F$4:$EG$206,174)*$B$3/12</f>
        <v>0</v>
      </c>
      <c r="CV19" s="250" t="n">
        <f aca="false">HLOOKUP(CV$7,Budget!$F$4:$EG$206,174)*$B$3/12</f>
        <v>3678.748</v>
      </c>
      <c r="CW19" s="250" t="n">
        <f aca="false">HLOOKUP(CW$7,Budget!$F$4:$EG$206,174)*$B$3/12</f>
        <v>45.7938</v>
      </c>
      <c r="CX19" s="250" t="n">
        <f aca="false">HLOOKUP(CX$7,Budget!$F$4:$EG$206,174)*$B$3/12</f>
        <v>81.8644</v>
      </c>
      <c r="CY19" s="250" t="n">
        <f aca="false">HLOOKUP(CY$7,Budget!$F$4:$EG$206,174)*$B$3/12</f>
        <v>175.7798</v>
      </c>
      <c r="CZ19" s="250" t="n">
        <f aca="false">HLOOKUP(CZ$7,Budget!$F$4:$EG$206,174)*$B$3/12</f>
        <v>0</v>
      </c>
      <c r="DA19" s="250" t="n">
        <f aca="false">HLOOKUP(DA$7,Budget!$F$4:$EG$206,174)*$B$3/12</f>
        <v>0</v>
      </c>
      <c r="DB19" s="250" t="n">
        <f aca="false">HLOOKUP(DB$7,Budget!$F$4:$EG$206,174)*$B$3/12</f>
        <v>0</v>
      </c>
      <c r="DC19" s="250" t="n">
        <f aca="false">HLOOKUP(DC$7,Budget!$F$4:$EG$206,174)*$B$3/12</f>
        <v>127.0608</v>
      </c>
      <c r="DD19" s="250" t="n">
        <f aca="false">HLOOKUP(DD$7,Budget!$F$4:$EG$206,174)*$B$3/12</f>
        <v>127.0608</v>
      </c>
      <c r="DE19" s="250" t="n">
        <f aca="false">HLOOKUP(DE$7,Budget!$F$4:$EG$206,174)*$B$3/12</f>
        <v>0</v>
      </c>
      <c r="DF19" s="250" t="n">
        <f aca="false">HLOOKUP(DF$7,Budget!$F$4:$EG$206,174)*$B$3/12</f>
        <v>0</v>
      </c>
      <c r="DG19" s="250" t="n">
        <f aca="false">HLOOKUP(DG$7,Budget!$F$4:$EG$206,174)*$B$3/12</f>
        <v>721.9167</v>
      </c>
      <c r="DH19" s="250" t="n">
        <f aca="false">HLOOKUP(DH$7,Budget!$F$4:$EG$206,174)*$B$3/12</f>
        <v>46.4221</v>
      </c>
      <c r="DI19" s="250" t="n">
        <f aca="false">HLOOKUP(DI$7,Budget!$F$4:$EG$206,174)*$B$3/12</f>
        <v>0</v>
      </c>
      <c r="DJ19" s="250" t="n">
        <f aca="false">HLOOKUP(DJ$7,Budget!$F$4:$EG$206,174)*$B$3/12</f>
        <v>0</v>
      </c>
      <c r="DK19" s="250" t="n">
        <f aca="false">HLOOKUP(DK$7,Budget!$F$4:$EG$206,174)*$B$3/12</f>
        <v>0</v>
      </c>
      <c r="DL19" s="250" t="n">
        <f aca="false">HLOOKUP(DL$7,Budget!$F$4:$EG$206,174)*$B$3/12</f>
        <v>0</v>
      </c>
      <c r="DM19" s="250" t="n">
        <f aca="false">HLOOKUP(DM$7,Budget!$F$4:$EG$206,174)*$B$3/12</f>
        <v>0</v>
      </c>
      <c r="DN19" s="250" t="n">
        <f aca="false">HLOOKUP(DN$7,Budget!$F$4:$EG$206,174)*$B$3/12</f>
        <v>0</v>
      </c>
      <c r="DO19" s="250" t="n">
        <f aca="false">HLOOKUP(DO$7,Budget!$F$4:$EG$206,174)*$B$3/12</f>
        <v>0</v>
      </c>
      <c r="DP19" s="250" t="n">
        <f aca="false">HLOOKUP(DP$7,Budget!$F$4:$EG$206,174)*$B$3/12</f>
        <v>0</v>
      </c>
      <c r="DQ19" s="250" t="n">
        <f aca="false">HLOOKUP(DQ$7,Budget!$F$4:$EG$206,174)*$B$3/12</f>
        <v>711.5755</v>
      </c>
      <c r="DR19" s="250" t="n">
        <f aca="false">HLOOKUP(DR$7,Budget!$F$4:$EG$206,174)*$B$3/12</f>
        <v>0</v>
      </c>
      <c r="DS19" s="250" t="n">
        <f aca="false">HLOOKUP(DS$7,Budget!$F$4:$EG$206,174)*$B$3/12</f>
        <v>0</v>
      </c>
      <c r="DT19" s="250" t="n">
        <f aca="false">HLOOKUP(DT$7,Budget!$F$4:$EG$206,174)*$B$3/12</f>
        <v>0</v>
      </c>
      <c r="DU19" s="250" t="n">
        <f aca="false">HLOOKUP(DU$7,Budget!$F$4:$EG$206,174)*$B$3/12</f>
        <v>0</v>
      </c>
      <c r="DV19" s="250" t="n">
        <f aca="false">HLOOKUP(DV$7,Budget!$F$4:$EG$206,174)*$B$3/12</f>
        <v>0</v>
      </c>
      <c r="DW19" s="250" t="n">
        <f aca="false">HLOOKUP(DW$7,Budget!$F$4:$EG$206,174)*$B$3/12</f>
        <v>0</v>
      </c>
      <c r="DX19" s="250" t="n">
        <f aca="false">HLOOKUP(DX$7,Budget!$F$4:$EG$206,174)*$B$3/12</f>
        <v>0</v>
      </c>
      <c r="DY19" s="250" t="n">
        <f aca="false">HLOOKUP(DY$7,Budget!$F$4:$EG$206,174)*$B$3/12</f>
        <v>0</v>
      </c>
      <c r="DZ19" s="250" t="n">
        <f aca="false">HLOOKUP(DZ$7,Budget!$F$4:$EG$206,174)*$B$3/12</f>
        <v>71.1318</v>
      </c>
      <c r="EA19" s="250" t="n">
        <f aca="false">HLOOKUP(EA$7,Budget!$F$4:$EG$206,174)*$B$3/12</f>
        <v>9946.9778</v>
      </c>
      <c r="EB19" s="250" t="n">
        <f aca="false">HLOOKUP(EB$7,Budget!$F$4:$EG$206,174)*$B$3/12</f>
        <v>0</v>
      </c>
      <c r="EC19" s="250" t="n">
        <f aca="false">HLOOKUP(EC$7,Budget!$F$4:$EG$206,174)*$B$3/12</f>
        <v>0</v>
      </c>
      <c r="ED19" s="250" t="n">
        <f aca="false">HLOOKUP(ED$7,Budget!$F$4:$EG$206,174)*$B$3/12</f>
        <v>4360.2681</v>
      </c>
      <c r="EE19" s="250" t="n">
        <f aca="false">HLOOKUP(EE$7,Budget!$F$4:$EG$206,174)*$B$3/12</f>
        <v>10056.9796</v>
      </c>
      <c r="EF19" s="250" t="n">
        <f aca="false">HLOOKUP(EF$7,Budget!$F$4:$EG$206,174)*$B$3/12</f>
        <v>0</v>
      </c>
      <c r="EG19" s="250" t="n">
        <f aca="false">HLOOKUP(EG$7,Budget!$F$4:$EG$206,174)*$B$3/12</f>
        <v>6008.7213</v>
      </c>
      <c r="EH19" s="250" t="n">
        <f aca="false">HLOOKUP(EH$7,Budget!$F$4:$EG$206,174)*$B$3/12</f>
        <v>0</v>
      </c>
      <c r="EI19" s="250" t="n">
        <f aca="false">HLOOKUP(EI$7,Budget!$F$4:$EG$206,174)*$B$3/12</f>
        <v>1175.1167</v>
      </c>
      <c r="EJ19" s="250" t="n">
        <f aca="false">HLOOKUP(EJ$7,Budget!$F$4:$EG$206,174)*$B$3/12</f>
        <v>99.0654</v>
      </c>
    </row>
    <row r="20" customFormat="false" ht="15" hidden="true" customHeight="false" outlineLevel="1" collapsed="false">
      <c r="A20" s="76" t="s">
        <v>209</v>
      </c>
      <c r="B20" s="250" t="n">
        <f aca="false">HLOOKUP(B$7,Budget!$F$4:$EG$206,178)*$B$3/12</f>
        <v>0</v>
      </c>
      <c r="C20" s="250" t="n">
        <f aca="false">HLOOKUP(C$7,Budget!$F$4:$EG$206,178)*$B$3/12</f>
        <v>800</v>
      </c>
      <c r="D20" s="250" t="n">
        <f aca="false">HLOOKUP(D$7,Budget!$F$4:$EG$206,178)*$B$3/12</f>
        <v>451.655</v>
      </c>
      <c r="E20" s="250" t="n">
        <f aca="false">HLOOKUP(E$7,Budget!$F$4:$EG$206,178)*$B$3/12</f>
        <v>0</v>
      </c>
      <c r="F20" s="250" t="n">
        <f aca="false">HLOOKUP(F$7,Budget!$F$4:$EG$206,178)*$B$3/12</f>
        <v>1771.3837</v>
      </c>
      <c r="G20" s="250" t="n">
        <f aca="false">HLOOKUP(G$7,Budget!$F$4:$EG$206,178)*$B$3/12</f>
        <v>485.645</v>
      </c>
      <c r="H20" s="250" t="n">
        <f aca="false">HLOOKUP(H$7,Budget!$F$4:$EG$206,178)*$B$3/12</f>
        <v>0</v>
      </c>
      <c r="I20" s="250" t="n">
        <f aca="false">HLOOKUP(I$7,Budget!$F$4:$EG$206,178)*$B$3/12</f>
        <v>392.224</v>
      </c>
      <c r="J20" s="250" t="n">
        <f aca="false">HLOOKUP(J$7,Budget!$F$4:$EG$206,178)*$B$3/12</f>
        <v>1117.55</v>
      </c>
      <c r="K20" s="250" t="n">
        <f aca="false">HLOOKUP(K$7,Budget!$F$4:$EG$206,178)*$B$3/12</f>
        <v>0</v>
      </c>
      <c r="L20" s="250" t="n">
        <f aca="false">HLOOKUP(L$7,Budget!$F$4:$EG$206,178)*$B$3/12</f>
        <v>0</v>
      </c>
      <c r="M20" s="250" t="n">
        <f aca="false">HLOOKUP(M$7,Budget!$F$4:$EG$206,178)*$B$3/12</f>
        <v>0</v>
      </c>
      <c r="N20" s="250" t="n">
        <f aca="false">HLOOKUP(N$7,Budget!$F$4:$EG$206,178)*$B$3/12</f>
        <v>0</v>
      </c>
      <c r="O20" s="250" t="n">
        <f aca="false">HLOOKUP(O$7,Budget!$F$4:$EG$206,178)*$B$3/12</f>
        <v>0</v>
      </c>
      <c r="P20" s="250"/>
      <c r="Q20" s="250" t="n">
        <f aca="false">HLOOKUP(Q$7,Budget!$F$4:$EG$206,178)*$B$3/12</f>
        <v>564.955</v>
      </c>
      <c r="R20" s="250" t="n">
        <f aca="false">HLOOKUP(R$7,Budget!$F$4:$EG$206,178)*$B$3/12</f>
        <v>564.955</v>
      </c>
      <c r="S20" s="250"/>
      <c r="T20" s="250" t="n">
        <f aca="false">HLOOKUP(T$7,Budget!$F$4:$EG$206,178)*$B$3/12</f>
        <v>1200</v>
      </c>
      <c r="U20" s="250"/>
      <c r="V20" s="250" t="n">
        <f aca="false">HLOOKUP(V$7,Budget!$F$4:$EG$206,178)*$B$3/12</f>
        <v>0</v>
      </c>
      <c r="W20" s="250" t="n">
        <f aca="false">HLOOKUP(W$7,Budget!$F$4:$EG$206,178)*$B$3/12</f>
        <v>0</v>
      </c>
      <c r="X20" s="250" t="n">
        <f aca="false">HLOOKUP(X$7,Budget!$F$4:$EG$206,178)*$B$3/12</f>
        <v>0</v>
      </c>
      <c r="Y20" s="250" t="n">
        <f aca="false">HLOOKUP(Y$7,Budget!$F$4:$EG$206,178)*$B$3/12</f>
        <v>1187.4973</v>
      </c>
      <c r="Z20" s="250" t="n">
        <f aca="false">HLOOKUP(Z$7,Budget!$F$4:$EG$206,178)*$B$3/12</f>
        <v>0</v>
      </c>
      <c r="AA20" s="250" t="n">
        <f aca="false">HLOOKUP(AA$7,Budget!$F$4:$EG$206,178)*$B$3/12</f>
        <v>0</v>
      </c>
      <c r="AB20" s="250" t="n">
        <f aca="false">HLOOKUP(AB$7,Budget!$F$4:$EG$206,178)*$B$3/12</f>
        <v>0</v>
      </c>
      <c r="AC20" s="250" t="n">
        <f aca="false">HLOOKUP(AC$7,Budget!$F$4:$EG$206,178)*$B$3/12</f>
        <v>0</v>
      </c>
      <c r="AD20" s="250" t="n">
        <f aca="false">HLOOKUP(AD$7,Budget!$F$4:$EG$206,178)*$B$3/12</f>
        <v>0</v>
      </c>
      <c r="AE20" s="250" t="n">
        <f aca="false">HLOOKUP(AE$7,Budget!$F$4:$EG$206,178)*$B$3/12</f>
        <v>0</v>
      </c>
      <c r="AF20" s="250" t="n">
        <f aca="false">HLOOKUP(AF$7,Budget!$F$4:$EG$206,178)*$B$3/12</f>
        <v>0</v>
      </c>
      <c r="AG20" s="250" t="n">
        <f aca="false">HLOOKUP(AG$7,Budget!$F$4:$EG$206,178)*$B$3/12</f>
        <v>0</v>
      </c>
      <c r="AH20" s="250" t="n">
        <f aca="false">HLOOKUP(AH$7,Budget!$F$4:$EG$206,178)*$B$3/12</f>
        <v>0</v>
      </c>
      <c r="AI20" s="250" t="n">
        <f aca="false">HLOOKUP(AI$7,Budget!$F$4:$EG$206,178)*$B$3/12</f>
        <v>0</v>
      </c>
      <c r="AJ20" s="250" t="n">
        <f aca="false">HLOOKUP(AJ$7,Budget!$F$4:$EG$206,178)*$B$3/12</f>
        <v>0</v>
      </c>
      <c r="AK20" s="250" t="n">
        <f aca="false">HLOOKUP(AK$7,Budget!$F$4:$EG$206,178)*$B$3/12</f>
        <v>0</v>
      </c>
      <c r="AL20" s="250" t="n">
        <f aca="false">HLOOKUP(AL$7,Budget!$F$4:$EG$206,178)*$B$3/12</f>
        <v>0</v>
      </c>
      <c r="AM20" s="250" t="n">
        <f aca="false">HLOOKUP(AM$7,Budget!$F$4:$EG$206,178)*$B$3/12</f>
        <v>0</v>
      </c>
      <c r="AN20" s="250" t="n">
        <f aca="false">HLOOKUP(AN$7,Budget!$F$4:$EG$206,178)*$B$3/12</f>
        <v>0</v>
      </c>
      <c r="AO20" s="250" t="n">
        <f aca="false">HLOOKUP(AO$7,Budget!$F$4:$EG$206,178)*$B$3/12</f>
        <v>0</v>
      </c>
      <c r="AP20" s="250" t="n">
        <f aca="false">HLOOKUP(AP$7,Budget!$F$4:$EG$206,178)*$B$3/12</f>
        <v>1E-008</v>
      </c>
      <c r="AQ20" s="250" t="n">
        <f aca="false">HLOOKUP(AQ$7,Budget!$F$4:$EG$206,178)*$B$3/12</f>
        <v>0</v>
      </c>
      <c r="AR20" s="250" t="n">
        <f aca="false">HLOOKUP(AR$7,Budget!$F$4:$EG$206,178)*$B$3/12</f>
        <v>0</v>
      </c>
      <c r="AS20" s="250" t="n">
        <f aca="false">HLOOKUP(AS$7,Budget!$F$4:$EG$206,178)*$B$3/12</f>
        <v>856.7128</v>
      </c>
      <c r="AT20" s="250" t="n">
        <f aca="false">HLOOKUP(AT$7,Budget!$F$4:$EG$206,178)*$B$3/12</f>
        <v>836.36</v>
      </c>
      <c r="AU20" s="250" t="n">
        <f aca="false">HLOOKUP(AU$7,Budget!$F$4:$EG$206,178)*$B$3/12</f>
        <v>0</v>
      </c>
      <c r="AV20" s="250" t="n">
        <f aca="false">HLOOKUP(AV$7,Budget!$F$4:$EG$206,178)*$B$3/12</f>
        <v>0</v>
      </c>
      <c r="AW20" s="250" t="n">
        <f aca="false">HLOOKUP(AW$7,Budget!$F$4:$EG$206,178)*$B$3/12</f>
        <v>0</v>
      </c>
      <c r="AX20" s="250" t="n">
        <f aca="false">HLOOKUP(AX$7,Budget!$F$4:$EG$206,178)*$B$3/12</f>
        <v>0</v>
      </c>
      <c r="AY20" s="250" t="n">
        <f aca="false">HLOOKUP(AY$7,Budget!$F$4:$EG$206,178)*$B$3/12</f>
        <v>0</v>
      </c>
      <c r="AZ20" s="250" t="n">
        <f aca="false">HLOOKUP(AZ$7,Budget!$F$4:$EG$206,178)*$B$3/12</f>
        <v>0</v>
      </c>
      <c r="BA20" s="250" t="n">
        <f aca="false">HLOOKUP(BA$7,Budget!$F$4:$EG$206,178)*$B$3/12</f>
        <v>659.7047</v>
      </c>
      <c r="BB20" s="250" t="n">
        <f aca="false">HLOOKUP(BB$7,Budget!$F$4:$EG$206,178)*$B$3/12</f>
        <v>0</v>
      </c>
      <c r="BC20" s="250" t="n">
        <f aca="false">HLOOKUP(BC$7,Budget!$F$4:$EG$206,178)*$B$3/12</f>
        <v>0</v>
      </c>
      <c r="BD20" s="250" t="n">
        <f aca="false">HLOOKUP(BD$7,Budget!$F$4:$EG$206,178)*$B$3/12</f>
        <v>0</v>
      </c>
      <c r="BE20" s="250" t="n">
        <f aca="false">HLOOKUP(BE$7,Budget!$F$4:$EG$206,178)*$B$3/12</f>
        <v>0</v>
      </c>
      <c r="BF20" s="250" t="n">
        <f aca="false">HLOOKUP(BF$7,Budget!$F$4:$EG$206,178)*$B$3/12</f>
        <v>1200</v>
      </c>
      <c r="BG20" s="250" t="n">
        <f aca="false">HLOOKUP(BG$7,Budget!$F$4:$EG$206,178)*$B$3/12</f>
        <v>1200</v>
      </c>
      <c r="BH20" s="250" t="n">
        <f aca="false">HLOOKUP(BH$7,Budget!$F$4:$EG$206,178)*$B$3/12</f>
        <v>1000</v>
      </c>
      <c r="BI20" s="250" t="n">
        <f aca="false">HLOOKUP(BI$7,Budget!$F$4:$EG$206,178)*$B$3/12</f>
        <v>0</v>
      </c>
      <c r="BJ20" s="250" t="n">
        <f aca="false">HLOOKUP(BJ$7,Budget!$F$4:$EG$206,178)*$B$3/12</f>
        <v>0</v>
      </c>
      <c r="BK20" s="250" t="n">
        <f aca="false">HLOOKUP(BK$7,Budget!$F$4:$EG$206,178)*$B$3/12</f>
        <v>0</v>
      </c>
      <c r="BL20" s="250" t="n">
        <f aca="false">HLOOKUP(BL$7,Budget!$F$4:$EG$206,178)*$B$3/12</f>
        <v>0</v>
      </c>
      <c r="BM20" s="250" t="n">
        <f aca="false">HLOOKUP(BM$7,Budget!$F$4:$EG$206,178)*$B$3/12</f>
        <v>0</v>
      </c>
      <c r="BN20" s="250" t="n">
        <f aca="false">HLOOKUP(BN$7,Budget!$F$4:$EG$206,178)*$B$3/12</f>
        <v>0</v>
      </c>
      <c r="BO20" s="250" t="n">
        <f aca="false">HLOOKUP(BO$7,Budget!$F$4:$EG$206,178)*$B$3/12</f>
        <v>0</v>
      </c>
      <c r="BP20" s="250" t="n">
        <f aca="false">HLOOKUP(BP$7,Budget!$F$4:$EG$206,178)*$B$3/12</f>
        <v>800</v>
      </c>
      <c r="BQ20" s="250" t="n">
        <f aca="false">HLOOKUP(BQ$7,Budget!$F$4:$EG$206,178)*$B$3/12</f>
        <v>0</v>
      </c>
      <c r="BR20" s="250" t="n">
        <f aca="false">HLOOKUP(BR$7,Budget!$F$4:$EG$206,178)*$B$3/12</f>
        <v>0</v>
      </c>
      <c r="BS20" s="250" t="n">
        <f aca="false">HLOOKUP(BS$7,Budget!$F$4:$EG$206,178)*$B$3/12</f>
        <v>993.95</v>
      </c>
      <c r="BT20" s="250" t="n">
        <f aca="false">HLOOKUP(BT$7,Budget!$F$4:$EG$206,178)*$B$3/12</f>
        <v>0</v>
      </c>
      <c r="BU20" s="250" t="n">
        <f aca="false">HLOOKUP(BU$7,Budget!$F$4:$EG$206,178)*$B$3/12</f>
        <v>0</v>
      </c>
      <c r="BV20" s="250" t="n">
        <f aca="false">HLOOKUP(BV$7,Budget!$F$4:$EG$206,178)*$B$3/12</f>
        <v>0</v>
      </c>
      <c r="BW20" s="250" t="n">
        <f aca="false">HLOOKUP(BW$7,Budget!$F$4:$EG$206,178)*$B$3/12</f>
        <v>675.165</v>
      </c>
      <c r="BX20" s="250" t="n">
        <f aca="false">HLOOKUP(BX$7,Budget!$F$4:$EG$206,178)*$B$3/12</f>
        <v>0</v>
      </c>
      <c r="BY20" s="250" t="n">
        <f aca="false">HLOOKUP(BY$7,Budget!$F$4:$EG$206,178)*$B$3/12</f>
        <v>0</v>
      </c>
      <c r="BZ20" s="250" t="n">
        <f aca="false">HLOOKUP(BZ$7,Budget!$F$4:$EG$206,178)*$B$3/12</f>
        <v>0</v>
      </c>
      <c r="CA20" s="250" t="n">
        <f aca="false">HLOOKUP(CA$7,Budget!$F$4:$EG$206,178)*$B$3/12</f>
        <v>797.632</v>
      </c>
      <c r="CB20" s="250" t="n">
        <f aca="false">HLOOKUP(CB$7,Budget!$F$4:$EG$206,178)*$B$3/12</f>
        <v>0</v>
      </c>
      <c r="CC20" s="250" t="n">
        <f aca="false">HLOOKUP(CC$7,Budget!$F$4:$EG$206,178)*$B$3/12</f>
        <v>0</v>
      </c>
      <c r="CD20" s="250" t="n">
        <f aca="false">HLOOKUP(CD$7,Budget!$F$4:$EG$206,178)*$B$3/12</f>
        <v>0</v>
      </c>
      <c r="CE20" s="250" t="n">
        <f aca="false">HLOOKUP(CE$7,Budget!$F$4:$EG$206,178)*$B$3/12</f>
        <v>539.205</v>
      </c>
      <c r="CF20" s="250" t="n">
        <f aca="false">HLOOKUP(CF$7,Budget!$F$4:$EG$206,178)*$B$3/12</f>
        <v>0</v>
      </c>
      <c r="CG20" s="250" t="n">
        <f aca="false">HLOOKUP(CG$7,Budget!$F$4:$EG$206,178)*$B$3/12</f>
        <v>0</v>
      </c>
      <c r="CH20" s="250" t="n">
        <f aca="false">HLOOKUP(CH$7,Budget!$F$4:$EG$206,178)*$B$3/12</f>
        <v>0</v>
      </c>
      <c r="CI20" s="250" t="n">
        <f aca="false">HLOOKUP(CI$7,Budget!$F$4:$EG$206,178)*$B$3/12</f>
        <v>123.7854</v>
      </c>
      <c r="CJ20" s="250" t="n">
        <f aca="false">HLOOKUP(CJ$7,Budget!$F$4:$EG$206,178)*$B$3/12</f>
        <v>0</v>
      </c>
      <c r="CK20" s="250" t="n">
        <f aca="false">HLOOKUP(CK$7,Budget!$F$4:$EG$206,178)*$B$3/12</f>
        <v>500</v>
      </c>
      <c r="CL20" s="250" t="n">
        <f aca="false">HLOOKUP(CL$7,Budget!$F$4:$EG$206,178)*$B$3/12</f>
        <v>0</v>
      </c>
      <c r="CM20" s="250" t="n">
        <f aca="false">HLOOKUP(CM$7,Budget!$F$4:$EG$206,178)*$B$3/12</f>
        <v>249.775</v>
      </c>
      <c r="CN20" s="250" t="n">
        <f aca="false">HLOOKUP(CN$7,Budget!$F$4:$EG$206,178)*$B$3/12</f>
        <v>1000</v>
      </c>
      <c r="CO20" s="250" t="n">
        <f aca="false">HLOOKUP(CO$7,Budget!$F$4:$EG$206,178)*$B$3/12</f>
        <v>0</v>
      </c>
      <c r="CP20" s="250" t="n">
        <f aca="false">HLOOKUP(CP$7,Budget!$F$4:$EG$206,178)*$B$3/12</f>
        <v>0</v>
      </c>
      <c r="CQ20" s="250" t="n">
        <f aca="false">HLOOKUP(CQ$7,Budget!$F$4:$EG$206,178)*$B$3/12</f>
        <v>0</v>
      </c>
      <c r="CR20" s="250" t="n">
        <f aca="false">HLOOKUP(CR$7,Budget!$F$4:$EG$206,178)*$B$3/12</f>
        <v>0</v>
      </c>
      <c r="CS20" s="250" t="n">
        <f aca="false">HLOOKUP(CS$7,Budget!$F$4:$EG$206,178)*$B$3/12</f>
        <v>0</v>
      </c>
      <c r="CT20" s="250" t="n">
        <f aca="false">HLOOKUP(CT$7,Budget!$F$4:$EG$206,178)*$B$3/12</f>
        <v>0</v>
      </c>
      <c r="CU20" s="250" t="n">
        <f aca="false">HLOOKUP(CU$7,Budget!$F$4:$EG$206,178)*$B$3/12</f>
        <v>0</v>
      </c>
      <c r="CV20" s="250" t="n">
        <f aca="false">HLOOKUP(CV$7,Budget!$F$4:$EG$206,178)*$B$3/12</f>
        <v>800</v>
      </c>
      <c r="CW20" s="250" t="n">
        <f aca="false">HLOOKUP(CW$7,Budget!$F$4:$EG$206,178)*$B$3/12</f>
        <v>0</v>
      </c>
      <c r="CX20" s="250" t="n">
        <f aca="false">HLOOKUP(CX$7,Budget!$F$4:$EG$206,178)*$B$3/12</f>
        <v>507.8724</v>
      </c>
      <c r="CY20" s="250" t="n">
        <f aca="false">HLOOKUP(CY$7,Budget!$F$4:$EG$206,178)*$B$3/12</f>
        <v>0</v>
      </c>
      <c r="CZ20" s="250" t="n">
        <f aca="false">HLOOKUP(CZ$7,Budget!$F$4:$EG$206,178)*$B$3/12</f>
        <v>0</v>
      </c>
      <c r="DA20" s="250" t="n">
        <f aca="false">HLOOKUP(DA$7,Budget!$F$4:$EG$206,178)*$B$3/12</f>
        <v>0</v>
      </c>
      <c r="DB20" s="250" t="n">
        <f aca="false">HLOOKUP(DB$7,Budget!$F$4:$EG$206,178)*$B$3/12</f>
        <v>0</v>
      </c>
      <c r="DC20" s="250" t="n">
        <f aca="false">HLOOKUP(DC$7,Budget!$F$4:$EG$206,178)*$B$3/12</f>
        <v>0</v>
      </c>
      <c r="DD20" s="250" t="n">
        <f aca="false">HLOOKUP(DD$7,Budget!$F$4:$EG$206,178)*$B$3/12</f>
        <v>0</v>
      </c>
      <c r="DE20" s="250" t="n">
        <f aca="false">HLOOKUP(DE$7,Budget!$F$4:$EG$206,178)*$B$3/12</f>
        <v>295.095</v>
      </c>
      <c r="DF20" s="250" t="n">
        <f aca="false">HLOOKUP(DF$7,Budget!$F$4:$EG$206,178)*$B$3/12</f>
        <v>0</v>
      </c>
      <c r="DG20" s="250" t="n">
        <f aca="false">HLOOKUP(DG$7,Budget!$F$4:$EG$206,178)*$B$3/12</f>
        <v>764.775</v>
      </c>
      <c r="DH20" s="250" t="n">
        <f aca="false">HLOOKUP(DH$7,Budget!$F$4:$EG$206,178)*$B$3/12</f>
        <v>0</v>
      </c>
      <c r="DI20" s="250" t="n">
        <f aca="false">HLOOKUP(DI$7,Budget!$F$4:$EG$206,178)*$B$3/12</f>
        <v>0</v>
      </c>
      <c r="DJ20" s="250" t="n">
        <f aca="false">HLOOKUP(DJ$7,Budget!$F$4:$EG$206,178)*$B$3/12</f>
        <v>305.1993</v>
      </c>
      <c r="DK20" s="250" t="n">
        <f aca="false">HLOOKUP(DK$7,Budget!$F$4:$EG$206,178)*$B$3/12</f>
        <v>0</v>
      </c>
      <c r="DL20" s="250" t="n">
        <f aca="false">HLOOKUP(DL$7,Budget!$F$4:$EG$206,178)*$B$3/12</f>
        <v>0</v>
      </c>
      <c r="DM20" s="250" t="n">
        <f aca="false">HLOOKUP(DM$7,Budget!$F$4:$EG$206,178)*$B$3/12</f>
        <v>0</v>
      </c>
      <c r="DN20" s="250" t="n">
        <f aca="false">HLOOKUP(DN$7,Budget!$F$4:$EG$206,178)*$B$3/12</f>
        <v>0</v>
      </c>
      <c r="DO20" s="250" t="n">
        <f aca="false">HLOOKUP(DO$7,Budget!$F$4:$EG$206,178)*$B$3/12</f>
        <v>0</v>
      </c>
      <c r="DP20" s="250" t="n">
        <f aca="false">HLOOKUP(DP$7,Budget!$F$4:$EG$206,178)*$B$3/12</f>
        <v>0</v>
      </c>
      <c r="DQ20" s="250" t="n">
        <f aca="false">HLOOKUP(DQ$7,Budget!$F$4:$EG$206,178)*$B$3/12</f>
        <v>426.1934</v>
      </c>
      <c r="DR20" s="250" t="n">
        <f aca="false">HLOOKUP(DR$7,Budget!$F$4:$EG$206,178)*$B$3/12</f>
        <v>0</v>
      </c>
      <c r="DS20" s="250" t="n">
        <f aca="false">HLOOKUP(DS$7,Budget!$F$4:$EG$206,178)*$B$3/12</f>
        <v>0</v>
      </c>
      <c r="DT20" s="250" t="n">
        <f aca="false">HLOOKUP(DT$7,Budget!$F$4:$EG$206,178)*$B$3/12</f>
        <v>0</v>
      </c>
      <c r="DU20" s="250" t="n">
        <f aca="false">HLOOKUP(DU$7,Budget!$F$4:$EG$206,178)*$B$3/12</f>
        <v>0</v>
      </c>
      <c r="DV20" s="250" t="n">
        <f aca="false">HLOOKUP(DV$7,Budget!$F$4:$EG$206,178)*$B$3/12</f>
        <v>0</v>
      </c>
      <c r="DW20" s="250" t="n">
        <f aca="false">HLOOKUP(DW$7,Budget!$F$4:$EG$206,178)*$B$3/12</f>
        <v>0</v>
      </c>
      <c r="DX20" s="250" t="n">
        <f aca="false">HLOOKUP(DX$7,Budget!$F$4:$EG$206,178)*$B$3/12</f>
        <v>0</v>
      </c>
      <c r="DY20" s="250" t="n">
        <f aca="false">HLOOKUP(DY$7,Budget!$F$4:$EG$206,178)*$B$3/12</f>
        <v>257.6751</v>
      </c>
      <c r="DZ20" s="250" t="n">
        <f aca="false">HLOOKUP(DZ$7,Budget!$F$4:$EG$206,178)*$B$3/12</f>
        <v>0</v>
      </c>
      <c r="EA20" s="250" t="n">
        <f aca="false">HLOOKUP(EA$7,Budget!$F$4:$EG$206,178)*$B$3/12</f>
        <v>1181.41</v>
      </c>
      <c r="EB20" s="250" t="n">
        <f aca="false">HLOOKUP(EB$7,Budget!$F$4:$EG$206,178)*$B$3/12</f>
        <v>0</v>
      </c>
      <c r="EC20" s="250" t="n">
        <f aca="false">HLOOKUP(EC$7,Budget!$F$4:$EG$206,178)*$B$3/12</f>
        <v>0</v>
      </c>
      <c r="ED20" s="250" t="n">
        <f aca="false">HLOOKUP(ED$7,Budget!$F$4:$EG$206,178)*$B$3/12</f>
        <v>1000</v>
      </c>
      <c r="EE20" s="250" t="n">
        <f aca="false">HLOOKUP(EE$7,Budget!$F$4:$EG$206,178)*$B$3/12</f>
        <v>1200</v>
      </c>
      <c r="EF20" s="250" t="n">
        <f aca="false">HLOOKUP(EF$7,Budget!$F$4:$EG$206,178)*$B$3/12</f>
        <v>0</v>
      </c>
      <c r="EG20" s="250" t="n">
        <f aca="false">HLOOKUP(EG$7,Budget!$F$4:$EG$206,178)*$B$3/12</f>
        <v>863.8926</v>
      </c>
      <c r="EH20" s="250" t="n">
        <f aca="false">HLOOKUP(EH$7,Budget!$F$4:$EG$206,178)*$B$3/12</f>
        <v>0</v>
      </c>
      <c r="EI20" s="250" t="n">
        <f aca="false">HLOOKUP(EI$7,Budget!$F$4:$EG$206,178)*$B$3/12</f>
        <v>367.195</v>
      </c>
      <c r="EJ20" s="250" t="n">
        <f aca="false">HLOOKUP(EJ$7,Budget!$F$4:$EG$206,178)*$B$3/12</f>
        <v>0</v>
      </c>
    </row>
    <row r="21" customFormat="false" ht="15" hidden="true" customHeight="false" outlineLevel="1" collapsed="false">
      <c r="A21" s="76" t="s">
        <v>228</v>
      </c>
      <c r="B21" s="250" t="n">
        <f aca="false">HLOOKUP(B$7,Budget!$F$4:$EG$206,200)*$B$3/12</f>
        <v>0</v>
      </c>
      <c r="C21" s="250" t="n">
        <f aca="false">HLOOKUP(C$7,Budget!$F$4:$EG$206,200)*$B$3/12</f>
        <v>11456.5632</v>
      </c>
      <c r="D21" s="250" t="n">
        <f aca="false">HLOOKUP(D$7,Budget!$F$4:$EG$206,200)*$B$3/12</f>
        <v>61467.8353</v>
      </c>
      <c r="E21" s="250" t="n">
        <f aca="false">HLOOKUP(E$7,Budget!$F$4:$EG$206,200)*$B$3/12</f>
        <v>0</v>
      </c>
      <c r="F21" s="250" t="n">
        <f aca="false">HLOOKUP(F$7,Budget!$F$4:$EG$206,200)*$B$3/12</f>
        <v>47314.8581</v>
      </c>
      <c r="G21" s="250" t="n">
        <f aca="false">HLOOKUP(G$7,Budget!$F$4:$EG$206,200)*$B$3/12</f>
        <v>24895.9075</v>
      </c>
      <c r="H21" s="250" t="n">
        <f aca="false">HLOOKUP(H$7,Budget!$F$4:$EG$206,200)*$B$3/12</f>
        <v>0</v>
      </c>
      <c r="I21" s="250" t="n">
        <f aca="false">HLOOKUP(I$7,Budget!$F$4:$EG$206,200)*$B$3/12</f>
        <v>0</v>
      </c>
      <c r="J21" s="250" t="n">
        <f aca="false">HLOOKUP(J$7,Budget!$F$4:$EG$206,200)*$B$3/12</f>
        <v>27367.1875</v>
      </c>
      <c r="K21" s="250" t="n">
        <f aca="false">HLOOKUP(K$7,Budget!$F$4:$EG$206,200)*$B$3/12</f>
        <v>31724</v>
      </c>
      <c r="L21" s="250" t="n">
        <f aca="false">HLOOKUP(L$7,Budget!$F$4:$EG$206,200)*$B$3/12</f>
        <v>0</v>
      </c>
      <c r="M21" s="250" t="n">
        <f aca="false">HLOOKUP(M$7,Budget!$F$4:$EG$206,200)*$B$3/12</f>
        <v>13314.0706</v>
      </c>
      <c r="N21" s="250" t="n">
        <f aca="false">HLOOKUP(N$7,Budget!$F$4:$EG$206,200)*$B$3/12</f>
        <v>0</v>
      </c>
      <c r="O21" s="250" t="n">
        <f aca="false">HLOOKUP(O$7,Budget!$F$4:$EG$206,200)*$B$3/12</f>
        <v>0</v>
      </c>
      <c r="P21" s="250"/>
      <c r="Q21" s="250" t="n">
        <f aca="false">HLOOKUP(Q$7,Budget!$F$4:$EG$206,200)*$B$3/12</f>
        <v>25157.1675</v>
      </c>
      <c r="R21" s="250" t="n">
        <f aca="false">HLOOKUP(R$7,Budget!$F$4:$EG$206,200)*$B$3/12</f>
        <v>25157.1675</v>
      </c>
      <c r="S21" s="250"/>
      <c r="T21" s="250" t="n">
        <f aca="false">HLOOKUP(T$7,Budget!$F$4:$EG$206,200)*$B$3/12</f>
        <v>92606.4554</v>
      </c>
      <c r="U21" s="250"/>
      <c r="V21" s="250" t="n">
        <f aca="false">HLOOKUP(V$7,Budget!$F$4:$EG$206,200)*$B$3/12</f>
        <v>0</v>
      </c>
      <c r="W21" s="250" t="n">
        <f aca="false">HLOOKUP(W$7,Budget!$F$4:$EG$206,200)*$B$3/12</f>
        <v>0</v>
      </c>
      <c r="X21" s="250" t="n">
        <f aca="false">HLOOKUP(X$7,Budget!$F$4:$EG$206,200)*$B$3/12</f>
        <v>0</v>
      </c>
      <c r="Y21" s="250" t="n">
        <f aca="false">HLOOKUP(Y$7,Budget!$F$4:$EG$206,200)*$B$3/12</f>
        <v>25538.7058</v>
      </c>
      <c r="Z21" s="250" t="n">
        <f aca="false">HLOOKUP(Z$7,Budget!$F$4:$EG$206,200)*$B$3/12</f>
        <v>0</v>
      </c>
      <c r="AA21" s="250" t="n">
        <f aca="false">HLOOKUP(AA$7,Budget!$F$4:$EG$206,200)*$B$3/12</f>
        <v>0</v>
      </c>
      <c r="AB21" s="250" t="n">
        <f aca="false">HLOOKUP(AB$7,Budget!$F$4:$EG$206,200)*$B$3/12</f>
        <v>5954.5742</v>
      </c>
      <c r="AC21" s="250" t="n">
        <f aca="false">HLOOKUP(AC$7,Budget!$F$4:$EG$206,200)*$B$3/12</f>
        <v>0</v>
      </c>
      <c r="AD21" s="250" t="n">
        <f aca="false">HLOOKUP(AD$7,Budget!$F$4:$EG$206,200)*$B$3/12</f>
        <v>2249.1028</v>
      </c>
      <c r="AE21" s="250" t="n">
        <f aca="false">HLOOKUP(AE$7,Budget!$F$4:$EG$206,200)*$B$3/12</f>
        <v>4393.362</v>
      </c>
      <c r="AF21" s="250" t="n">
        <f aca="false">HLOOKUP(AF$7,Budget!$F$4:$EG$206,200)*$B$3/12</f>
        <v>0</v>
      </c>
      <c r="AG21" s="250" t="n">
        <f aca="false">HLOOKUP(AG$7,Budget!$F$4:$EG$206,200)*$B$3/12</f>
        <v>0</v>
      </c>
      <c r="AH21" s="250" t="n">
        <f aca="false">HLOOKUP(AH$7,Budget!$F$4:$EG$206,200)*$B$3/12</f>
        <v>247.2</v>
      </c>
      <c r="AI21" s="250" t="n">
        <f aca="false">HLOOKUP(AI$7,Budget!$F$4:$EG$206,200)*$B$3/12</f>
        <v>0</v>
      </c>
      <c r="AJ21" s="250" t="n">
        <f aca="false">HLOOKUP(AJ$7,Budget!$F$4:$EG$206,200)*$B$3/12</f>
        <v>0</v>
      </c>
      <c r="AK21" s="250" t="n">
        <f aca="false">HLOOKUP(AK$7,Budget!$F$4:$EG$206,200)*$B$3/12</f>
        <v>1788.0414</v>
      </c>
      <c r="AL21" s="250" t="n">
        <f aca="false">HLOOKUP(AL$7,Budget!$F$4:$EG$206,200)*$B$3/12</f>
        <v>0</v>
      </c>
      <c r="AM21" s="250" t="n">
        <f aca="false">HLOOKUP(AM$7,Budget!$F$4:$EG$206,200)*$B$3/12</f>
        <v>0</v>
      </c>
      <c r="AN21" s="250" t="n">
        <f aca="false">HLOOKUP(AN$7,Budget!$F$4:$EG$206,200)*$B$3/12</f>
        <v>31384.2957</v>
      </c>
      <c r="AO21" s="250" t="n">
        <f aca="false">HLOOKUP(AO$7,Budget!$F$4:$EG$206,200)*$B$3/12</f>
        <v>0</v>
      </c>
      <c r="AP21" s="250" t="n">
        <f aca="false">HLOOKUP(AP$7,Budget!$F$4:$EG$206,200)*$B$3/12</f>
        <v>0</v>
      </c>
      <c r="AQ21" s="250" t="n">
        <f aca="false">HLOOKUP(AQ$7,Budget!$F$4:$EG$206,200)*$B$3/12</f>
        <v>0</v>
      </c>
      <c r="AR21" s="250" t="n">
        <f aca="false">HLOOKUP(AR$7,Budget!$F$4:$EG$206,200)*$B$3/12</f>
        <v>0</v>
      </c>
      <c r="AS21" s="250" t="n">
        <f aca="false">HLOOKUP(AS$7,Budget!$F$4:$EG$206,200)*$B$3/12</f>
        <v>0</v>
      </c>
      <c r="AT21" s="250" t="n">
        <f aca="false">HLOOKUP(AT$7,Budget!$F$4:$EG$206,200)*$B$3/12</f>
        <v>7560.0661</v>
      </c>
      <c r="AU21" s="250" t="n">
        <f aca="false">HLOOKUP(AU$7,Budget!$F$4:$EG$206,200)*$B$3/12</f>
        <v>0</v>
      </c>
      <c r="AV21" s="250" t="n">
        <f aca="false">HLOOKUP(AV$7,Budget!$F$4:$EG$206,200)*$B$3/12</f>
        <v>1604.0499</v>
      </c>
      <c r="AW21" s="250" t="n">
        <f aca="false">HLOOKUP(AW$7,Budget!$F$4:$EG$206,200)*$B$3/12</f>
        <v>0</v>
      </c>
      <c r="AX21" s="250" t="n">
        <f aca="false">HLOOKUP(AX$7,Budget!$F$4:$EG$206,200)*$B$3/12</f>
        <v>0</v>
      </c>
      <c r="AY21" s="250" t="n">
        <f aca="false">HLOOKUP(AY$7,Budget!$F$4:$EG$206,200)*$B$3/12</f>
        <v>0</v>
      </c>
      <c r="AZ21" s="250" t="n">
        <f aca="false">HLOOKUP(AZ$7,Budget!$F$4:$EG$206,200)*$B$3/12</f>
        <v>0</v>
      </c>
      <c r="BA21" s="250" t="n">
        <f aca="false">HLOOKUP(BA$7,Budget!$F$4:$EG$206,200)*$B$3/12</f>
        <v>59046.81</v>
      </c>
      <c r="BB21" s="250" t="n">
        <f aca="false">HLOOKUP(BB$7,Budget!$F$4:$EG$206,200)*$B$3/12</f>
        <v>0</v>
      </c>
      <c r="BC21" s="250" t="n">
        <f aca="false">HLOOKUP(BC$7,Budget!$F$4:$EG$206,200)*$B$3/12</f>
        <v>0</v>
      </c>
      <c r="BD21" s="250" t="n">
        <f aca="false">HLOOKUP(BD$7,Budget!$F$4:$EG$206,200)*$B$3/12</f>
        <v>0</v>
      </c>
      <c r="BE21" s="250" t="n">
        <f aca="false">HLOOKUP(BE$7,Budget!$F$4:$EG$206,200)*$B$3/12</f>
        <v>0</v>
      </c>
      <c r="BF21" s="250" t="n">
        <f aca="false">HLOOKUP(BF$7,Budget!$F$4:$EG$206,200)*$B$3/12</f>
        <v>47440.7082</v>
      </c>
      <c r="BG21" s="250" t="n">
        <f aca="false">HLOOKUP(BG$7,Budget!$F$4:$EG$206,200)*$B$3/12</f>
        <v>47440.7082</v>
      </c>
      <c r="BH21" s="250" t="n">
        <f aca="false">HLOOKUP(BH$7,Budget!$F$4:$EG$206,200)*$B$3/12</f>
        <v>36371.978</v>
      </c>
      <c r="BI21" s="250" t="n">
        <f aca="false">HLOOKUP(BI$7,Budget!$F$4:$EG$206,200)*$B$3/12</f>
        <v>0</v>
      </c>
      <c r="BJ21" s="250" t="n">
        <f aca="false">HLOOKUP(BJ$7,Budget!$F$4:$EG$206,200)*$B$3/12</f>
        <v>0</v>
      </c>
      <c r="BK21" s="250" t="n">
        <f aca="false">HLOOKUP(BK$7,Budget!$F$4:$EG$206,200)*$B$3/12</f>
        <v>3099.9498</v>
      </c>
      <c r="BL21" s="250" t="n">
        <f aca="false">HLOOKUP(BL$7,Budget!$F$4:$EG$206,200)*$B$3/12</f>
        <v>0</v>
      </c>
      <c r="BM21" s="250" t="n">
        <f aca="false">HLOOKUP(BM$7,Budget!$F$4:$EG$206,200)*$B$3/12</f>
        <v>0</v>
      </c>
      <c r="BN21" s="250" t="n">
        <f aca="false">HLOOKUP(BN$7,Budget!$F$4:$EG$206,200)*$B$3/12</f>
        <v>0</v>
      </c>
      <c r="BO21" s="250" t="n">
        <f aca="false">HLOOKUP(BO$7,Budget!$F$4:$EG$206,200)*$B$3/12</f>
        <v>0</v>
      </c>
      <c r="BP21" s="250" t="n">
        <f aca="false">HLOOKUP(BP$7,Budget!$F$4:$EG$206,200)*$B$3/12</f>
        <v>57422.809</v>
      </c>
      <c r="BQ21" s="250" t="n">
        <f aca="false">HLOOKUP(BQ$7,Budget!$F$4:$EG$206,200)*$B$3/12</f>
        <v>5621.843</v>
      </c>
      <c r="BR21" s="250" t="n">
        <f aca="false">HLOOKUP(BR$7,Budget!$F$4:$EG$206,200)*$B$3/12</f>
        <v>5621.843</v>
      </c>
      <c r="BS21" s="250" t="n">
        <f aca="false">HLOOKUP(BS$7,Budget!$F$4:$EG$206,200)*$B$3/12</f>
        <v>20775.7386</v>
      </c>
      <c r="BT21" s="250" t="n">
        <f aca="false">HLOOKUP(BT$7,Budget!$F$4:$EG$206,200)*$B$3/12</f>
        <v>0</v>
      </c>
      <c r="BU21" s="250" t="n">
        <f aca="false">HLOOKUP(BU$7,Budget!$F$4:$EG$206,200)*$B$3/12</f>
        <v>2202.8919</v>
      </c>
      <c r="BV21" s="250" t="n">
        <f aca="false">HLOOKUP(BV$7,Budget!$F$4:$EG$206,200)*$B$3/12</f>
        <v>0</v>
      </c>
      <c r="BW21" s="250" t="n">
        <f aca="false">HLOOKUP(BW$7,Budget!$F$4:$EG$206,200)*$B$3/12</f>
        <v>8140.3269</v>
      </c>
      <c r="BX21" s="250" t="n">
        <f aca="false">HLOOKUP(BX$7,Budget!$F$4:$EG$206,200)*$B$3/12</f>
        <v>0</v>
      </c>
      <c r="BY21" s="250" t="n">
        <f aca="false">HLOOKUP(BY$7,Budget!$F$4:$EG$206,200)*$B$3/12</f>
        <v>0</v>
      </c>
      <c r="BZ21" s="250" t="n">
        <f aca="false">HLOOKUP(BZ$7,Budget!$F$4:$EG$206,200)*$B$3/12</f>
        <v>0</v>
      </c>
      <c r="CA21" s="250" t="n">
        <f aca="false">HLOOKUP(CA$7,Budget!$F$4:$EG$206,200)*$B$3/12</f>
        <v>9925.9349</v>
      </c>
      <c r="CB21" s="250" t="n">
        <f aca="false">HLOOKUP(CB$7,Budget!$F$4:$EG$206,200)*$B$3/12</f>
        <v>0</v>
      </c>
      <c r="CC21" s="250" t="n">
        <f aca="false">HLOOKUP(CC$7,Budget!$F$4:$EG$206,200)*$B$3/12</f>
        <v>0</v>
      </c>
      <c r="CD21" s="250" t="n">
        <f aca="false">HLOOKUP(CD$7,Budget!$F$4:$EG$206,200)*$B$3/12</f>
        <v>0</v>
      </c>
      <c r="CE21" s="250" t="n">
        <f aca="false">HLOOKUP(CE$7,Budget!$F$4:$EG$206,200)*$B$3/12</f>
        <v>92693.9024</v>
      </c>
      <c r="CF21" s="250" t="n">
        <f aca="false">HLOOKUP(CF$7,Budget!$F$4:$EG$206,200)*$B$3/12</f>
        <v>0</v>
      </c>
      <c r="CG21" s="250" t="n">
        <f aca="false">HLOOKUP(CG$7,Budget!$F$4:$EG$206,200)*$B$3/12</f>
        <v>1374.0818</v>
      </c>
      <c r="CH21" s="250" t="n">
        <f aca="false">HLOOKUP(CH$7,Budget!$F$4:$EG$206,200)*$B$3/12</f>
        <v>0</v>
      </c>
      <c r="CI21" s="250" t="n">
        <f aca="false">HLOOKUP(CI$7,Budget!$F$4:$EG$206,200)*$B$3/12</f>
        <v>38136.0487</v>
      </c>
      <c r="CJ21" s="250" t="n">
        <f aca="false">HLOOKUP(CJ$7,Budget!$F$4:$EG$206,200)*$B$3/12</f>
        <v>0</v>
      </c>
      <c r="CK21" s="250" t="n">
        <f aca="false">HLOOKUP(CK$7,Budget!$F$4:$EG$206,200)*$B$3/12</f>
        <v>14724.6019</v>
      </c>
      <c r="CL21" s="250" t="n">
        <f aca="false">HLOOKUP(CL$7,Budget!$F$4:$EG$206,200)*$B$3/12</f>
        <v>0</v>
      </c>
      <c r="CM21" s="250" t="n">
        <f aca="false">HLOOKUP(CM$7,Budget!$F$4:$EG$206,200)*$B$3/12</f>
        <v>28240.4782</v>
      </c>
      <c r="CN21" s="250" t="n">
        <f aca="false">HLOOKUP(CN$7,Budget!$F$4:$EG$206,200)*$B$3/12</f>
        <v>48151.3361</v>
      </c>
      <c r="CO21" s="250" t="n">
        <f aca="false">HLOOKUP(CO$7,Budget!$F$4:$EG$206,200)*$B$3/12</f>
        <v>42231.8231</v>
      </c>
      <c r="CP21" s="250" t="n">
        <f aca="false">HLOOKUP(CP$7,Budget!$F$4:$EG$206,200)*$B$3/12</f>
        <v>0</v>
      </c>
      <c r="CQ21" s="250" t="n">
        <f aca="false">HLOOKUP(CQ$7,Budget!$F$4:$EG$206,200)*$B$3/12</f>
        <v>0</v>
      </c>
      <c r="CR21" s="250" t="n">
        <f aca="false">HLOOKUP(CR$7,Budget!$F$4:$EG$206,200)*$B$3/12</f>
        <v>0</v>
      </c>
      <c r="CS21" s="250" t="n">
        <f aca="false">HLOOKUP(CS$7,Budget!$F$4:$EG$206,200)*$B$3/12</f>
        <v>10206.9704</v>
      </c>
      <c r="CT21" s="250" t="n">
        <f aca="false">HLOOKUP(CT$7,Budget!$F$4:$EG$206,200)*$B$3/12</f>
        <v>0</v>
      </c>
      <c r="CU21" s="250" t="n">
        <f aca="false">HLOOKUP(CU$7,Budget!$F$4:$EG$206,200)*$B$3/12</f>
        <v>0</v>
      </c>
      <c r="CV21" s="250" t="n">
        <f aca="false">HLOOKUP(CV$7,Budget!$F$4:$EG$206,200)*$B$3/12</f>
        <v>46221.9678</v>
      </c>
      <c r="CW21" s="250" t="n">
        <f aca="false">HLOOKUP(CW$7,Budget!$F$4:$EG$206,200)*$B$3/12</f>
        <v>0</v>
      </c>
      <c r="CX21" s="250" t="n">
        <f aca="false">HLOOKUP(CX$7,Budget!$F$4:$EG$206,200)*$B$3/12</f>
        <v>52197.2192</v>
      </c>
      <c r="CY21" s="250" t="n">
        <f aca="false">HLOOKUP(CY$7,Budget!$F$4:$EG$206,200)*$B$3/12</f>
        <v>0</v>
      </c>
      <c r="CZ21" s="250" t="n">
        <f aca="false">HLOOKUP(CZ$7,Budget!$F$4:$EG$206,200)*$B$3/12</f>
        <v>0</v>
      </c>
      <c r="DA21" s="250" t="n">
        <f aca="false">HLOOKUP(DA$7,Budget!$F$4:$EG$206,200)*$B$3/12</f>
        <v>0</v>
      </c>
      <c r="DB21" s="250" t="n">
        <f aca="false">HLOOKUP(DB$7,Budget!$F$4:$EG$206,200)*$B$3/12</f>
        <v>0</v>
      </c>
      <c r="DC21" s="250" t="n">
        <f aca="false">HLOOKUP(DC$7,Budget!$F$4:$EG$206,200)*$B$3/12</f>
        <v>2.2E-008</v>
      </c>
      <c r="DD21" s="250" t="n">
        <f aca="false">HLOOKUP(DD$7,Budget!$F$4:$EG$206,200)*$B$3/12</f>
        <v>2.2E-008</v>
      </c>
      <c r="DE21" s="250" t="n">
        <f aca="false">HLOOKUP(DE$7,Budget!$F$4:$EG$206,200)*$B$3/12</f>
        <v>46000.9948</v>
      </c>
      <c r="DF21" s="250" t="n">
        <f aca="false">HLOOKUP(DF$7,Budget!$F$4:$EG$206,200)*$B$3/12</f>
        <v>0</v>
      </c>
      <c r="DG21" s="250" t="n">
        <f aca="false">HLOOKUP(DG$7,Budget!$F$4:$EG$206,200)*$B$3/12</f>
        <v>13345.9057</v>
      </c>
      <c r="DH21" s="250" t="n">
        <f aca="false">HLOOKUP(DH$7,Budget!$F$4:$EG$206,200)*$B$3/12</f>
        <v>0</v>
      </c>
      <c r="DI21" s="250" t="n">
        <f aca="false">HLOOKUP(DI$7,Budget!$F$4:$EG$206,200)*$B$3/12</f>
        <v>0</v>
      </c>
      <c r="DJ21" s="250" t="n">
        <f aca="false">HLOOKUP(DJ$7,Budget!$F$4:$EG$206,200)*$B$3/12</f>
        <v>0</v>
      </c>
      <c r="DK21" s="250" t="n">
        <f aca="false">HLOOKUP(DK$7,Budget!$F$4:$EG$206,200)*$B$3/12</f>
        <v>6377.0596</v>
      </c>
      <c r="DL21" s="250" t="n">
        <f aca="false">HLOOKUP(DL$7,Budget!$F$4:$EG$206,200)*$B$3/12</f>
        <v>0</v>
      </c>
      <c r="DM21" s="250" t="n">
        <f aca="false">HLOOKUP(DM$7,Budget!$F$4:$EG$206,200)*$B$3/12</f>
        <v>0</v>
      </c>
      <c r="DN21" s="250" t="n">
        <f aca="false">HLOOKUP(DN$7,Budget!$F$4:$EG$206,200)*$B$3/12</f>
        <v>0</v>
      </c>
      <c r="DO21" s="250" t="n">
        <f aca="false">HLOOKUP(DO$7,Budget!$F$4:$EG$206,200)*$B$3/12</f>
        <v>0</v>
      </c>
      <c r="DP21" s="250" t="n">
        <f aca="false">HLOOKUP(DP$7,Budget!$F$4:$EG$206,200)*$B$3/12</f>
        <v>0</v>
      </c>
      <c r="DQ21" s="250" t="n">
        <f aca="false">HLOOKUP(DQ$7,Budget!$F$4:$EG$206,200)*$B$3/12</f>
        <v>11126.8222</v>
      </c>
      <c r="DR21" s="250" t="n">
        <f aca="false">HLOOKUP(DR$7,Budget!$F$4:$EG$206,200)*$B$3/12</f>
        <v>0</v>
      </c>
      <c r="DS21" s="250" t="n">
        <f aca="false">HLOOKUP(DS$7,Budget!$F$4:$EG$206,200)*$B$3/12</f>
        <v>0</v>
      </c>
      <c r="DT21" s="250" t="n">
        <f aca="false">HLOOKUP(DT$7,Budget!$F$4:$EG$206,200)*$B$3/12</f>
        <v>900</v>
      </c>
      <c r="DU21" s="250" t="n">
        <f aca="false">HLOOKUP(DU$7,Budget!$F$4:$EG$206,200)*$B$3/12</f>
        <v>0</v>
      </c>
      <c r="DV21" s="250" t="n">
        <f aca="false">HLOOKUP(DV$7,Budget!$F$4:$EG$206,200)*$B$3/12</f>
        <v>0</v>
      </c>
      <c r="DW21" s="250" t="n">
        <f aca="false">HLOOKUP(DW$7,Budget!$F$4:$EG$206,200)*$B$3/12</f>
        <v>0</v>
      </c>
      <c r="DX21" s="250" t="n">
        <f aca="false">HLOOKUP(DX$7,Budget!$F$4:$EG$206,200)*$B$3/12</f>
        <v>0</v>
      </c>
      <c r="DY21" s="250" t="n">
        <f aca="false">HLOOKUP(DY$7,Budget!$F$4:$EG$206,200)*$B$3/12</f>
        <v>0</v>
      </c>
      <c r="DZ21" s="250" t="n">
        <f aca="false">HLOOKUP(DZ$7,Budget!$F$4:$EG$206,200)*$B$3/12</f>
        <v>0</v>
      </c>
      <c r="EA21" s="250" t="n">
        <f aca="false">HLOOKUP(EA$7,Budget!$F$4:$EG$206,200)*$B$3/12</f>
        <v>49615.5017</v>
      </c>
      <c r="EB21" s="250" t="n">
        <f aca="false">HLOOKUP(EB$7,Budget!$F$4:$EG$206,200)*$B$3/12</f>
        <v>0</v>
      </c>
      <c r="EC21" s="250" t="n">
        <f aca="false">HLOOKUP(EC$7,Budget!$F$4:$EG$206,200)*$B$3/12</f>
        <v>0</v>
      </c>
      <c r="ED21" s="250" t="n">
        <f aca="false">HLOOKUP(ED$7,Budget!$F$4:$EG$206,200)*$B$3/12</f>
        <v>54307.6152</v>
      </c>
      <c r="EE21" s="250" t="n">
        <f aca="false">HLOOKUP(EE$7,Budget!$F$4:$EG$206,200)*$B$3/12</f>
        <v>79797.7462</v>
      </c>
      <c r="EF21" s="250" t="n">
        <f aca="false">HLOOKUP(EF$7,Budget!$F$4:$EG$206,200)*$B$3/12</f>
        <v>0</v>
      </c>
      <c r="EG21" s="250" t="n">
        <f aca="false">HLOOKUP(EG$7,Budget!$F$4:$EG$206,200)*$B$3/12</f>
        <v>26751.8707</v>
      </c>
      <c r="EH21" s="250" t="n">
        <f aca="false">HLOOKUP(EH$7,Budget!$F$4:$EG$206,200)*$B$3/12</f>
        <v>0</v>
      </c>
      <c r="EI21" s="250" t="n">
        <f aca="false">HLOOKUP(EI$7,Budget!$F$4:$EG$206,200)*$B$3/12</f>
        <v>22622.6934</v>
      </c>
      <c r="EJ21" s="250" t="n">
        <f aca="false">HLOOKUP(EJ$7,Budget!$F$4:$EG$206,200)*$B$3/12</f>
        <v>16800</v>
      </c>
    </row>
    <row r="22" customFormat="false" ht="15" hidden="true" customHeight="false" outlineLevel="1" collapsed="false">
      <c r="B22" s="250"/>
      <c r="C22" s="250"/>
      <c r="D22" s="250"/>
      <c r="E22" s="250"/>
      <c r="F22" s="250"/>
      <c r="G22" s="250"/>
      <c r="H22" s="250"/>
      <c r="I22" s="250"/>
      <c r="J22" s="250"/>
      <c r="K22" s="250"/>
      <c r="L22" s="250"/>
      <c r="M22" s="250"/>
      <c r="N22" s="250"/>
      <c r="O22" s="250"/>
      <c r="P22" s="250"/>
      <c r="Q22" s="250"/>
      <c r="R22" s="250"/>
      <c r="S22" s="250"/>
      <c r="T22" s="250"/>
      <c r="U22" s="250"/>
      <c r="V22" s="250"/>
      <c r="W22" s="250"/>
      <c r="X22" s="250"/>
      <c r="Y22" s="250"/>
      <c r="Z22" s="250"/>
      <c r="AA22" s="250"/>
      <c r="AB22" s="250"/>
      <c r="AC22" s="250"/>
      <c r="AD22" s="250"/>
      <c r="AE22" s="250"/>
      <c r="AF22" s="250"/>
      <c r="AG22" s="250"/>
      <c r="AH22" s="250"/>
      <c r="AI22" s="250"/>
      <c r="AJ22" s="250"/>
      <c r="AK22" s="250"/>
      <c r="AL22" s="250"/>
      <c r="AM22" s="250"/>
      <c r="AN22" s="250"/>
      <c r="AO22" s="250"/>
      <c r="AP22" s="250"/>
      <c r="AQ22" s="250"/>
      <c r="AR22" s="250"/>
      <c r="AS22" s="250"/>
      <c r="AT22" s="250"/>
      <c r="AU22" s="250"/>
      <c r="AV22" s="250"/>
      <c r="AW22" s="250"/>
      <c r="AX22" s="250"/>
      <c r="AY22" s="250"/>
      <c r="AZ22" s="250"/>
      <c r="BA22" s="250"/>
      <c r="BB22" s="250"/>
      <c r="BC22" s="250"/>
      <c r="BD22" s="250"/>
      <c r="BE22" s="250"/>
      <c r="BF22" s="250"/>
      <c r="BG22" s="250"/>
      <c r="BH22" s="250"/>
      <c r="BI22" s="250"/>
      <c r="BJ22" s="250"/>
      <c r="BK22" s="250"/>
      <c r="BL22" s="250"/>
      <c r="BM22" s="250"/>
      <c r="BN22" s="250"/>
      <c r="BO22" s="250"/>
      <c r="BP22" s="250"/>
      <c r="BQ22" s="250"/>
      <c r="BR22" s="250"/>
      <c r="BS22" s="250"/>
      <c r="BT22" s="250"/>
      <c r="BU22" s="250"/>
      <c r="BV22" s="250"/>
      <c r="BW22" s="250"/>
      <c r="BX22" s="250"/>
      <c r="BY22" s="250"/>
      <c r="BZ22" s="250"/>
      <c r="CA22" s="250"/>
      <c r="CB22" s="250"/>
      <c r="CC22" s="250"/>
      <c r="CD22" s="250"/>
      <c r="CE22" s="250"/>
      <c r="CF22" s="250"/>
      <c r="CG22" s="250"/>
      <c r="CH22" s="250"/>
      <c r="CI22" s="250"/>
      <c r="CJ22" s="250"/>
      <c r="CK22" s="250"/>
      <c r="CL22" s="250"/>
      <c r="CM22" s="250"/>
      <c r="CN22" s="250"/>
      <c r="CO22" s="250"/>
      <c r="CP22" s="250"/>
      <c r="CQ22" s="250"/>
      <c r="CR22" s="250"/>
      <c r="CS22" s="250"/>
      <c r="CT22" s="250"/>
      <c r="CU22" s="250"/>
      <c r="CV22" s="250"/>
      <c r="CW22" s="250"/>
      <c r="CX22" s="250"/>
      <c r="CY22" s="250"/>
      <c r="CZ22" s="250"/>
      <c r="DA22" s="250"/>
      <c r="DB22" s="250"/>
      <c r="DC22" s="250"/>
      <c r="DD22" s="250"/>
      <c r="DE22" s="250"/>
      <c r="DF22" s="250"/>
      <c r="DG22" s="250"/>
      <c r="DH22" s="250"/>
      <c r="DI22" s="250"/>
      <c r="DJ22" s="250"/>
      <c r="DK22" s="250"/>
      <c r="DL22" s="250"/>
      <c r="DM22" s="250"/>
      <c r="DN22" s="250"/>
      <c r="DO22" s="250"/>
      <c r="DP22" s="250"/>
      <c r="DQ22" s="250"/>
      <c r="DR22" s="250"/>
      <c r="DS22" s="250"/>
      <c r="DT22" s="250"/>
      <c r="DU22" s="250"/>
      <c r="DV22" s="250"/>
      <c r="DW22" s="250"/>
      <c r="DX22" s="250"/>
      <c r="DY22" s="250"/>
      <c r="DZ22" s="250"/>
      <c r="EA22" s="250"/>
      <c r="EB22" s="250"/>
      <c r="EC22" s="250"/>
      <c r="ED22" s="250"/>
      <c r="EE22" s="250"/>
      <c r="EF22" s="250"/>
      <c r="EG22" s="250"/>
      <c r="EH22" s="250"/>
      <c r="EI22" s="250"/>
      <c r="EJ22" s="250"/>
    </row>
    <row r="23" customFormat="false" ht="15" hidden="true" customHeight="false" outlineLevel="1" collapsed="false">
      <c r="B23" s="250"/>
      <c r="C23" s="250"/>
      <c r="D23" s="250"/>
      <c r="E23" s="250"/>
      <c r="F23" s="250"/>
      <c r="G23" s="250"/>
      <c r="H23" s="250"/>
      <c r="I23" s="250"/>
      <c r="J23" s="250"/>
      <c r="K23" s="250"/>
      <c r="L23" s="250"/>
      <c r="M23" s="250"/>
      <c r="N23" s="250"/>
      <c r="O23" s="250"/>
      <c r="P23" s="250"/>
      <c r="Q23" s="250"/>
      <c r="R23" s="250"/>
      <c r="S23" s="250"/>
      <c r="T23" s="250"/>
      <c r="U23" s="250"/>
      <c r="V23" s="250"/>
      <c r="W23" s="250"/>
      <c r="X23" s="250"/>
      <c r="Y23" s="250"/>
      <c r="Z23" s="250"/>
      <c r="AA23" s="250"/>
      <c r="AB23" s="250"/>
      <c r="AC23" s="250"/>
      <c r="AD23" s="250"/>
      <c r="AE23" s="250"/>
      <c r="AF23" s="250"/>
      <c r="AG23" s="250"/>
      <c r="AH23" s="250"/>
      <c r="AI23" s="250"/>
      <c r="AJ23" s="250"/>
      <c r="AK23" s="250"/>
      <c r="AL23" s="250"/>
      <c r="AM23" s="250"/>
      <c r="AN23" s="250"/>
      <c r="AO23" s="250"/>
      <c r="AP23" s="250"/>
      <c r="AQ23" s="250"/>
      <c r="AR23" s="250"/>
      <c r="AS23" s="250"/>
      <c r="AT23" s="250"/>
      <c r="AU23" s="250"/>
      <c r="AV23" s="250"/>
      <c r="AW23" s="250"/>
      <c r="AX23" s="250"/>
      <c r="AY23" s="250"/>
      <c r="AZ23" s="250"/>
      <c r="BA23" s="250"/>
      <c r="BB23" s="250"/>
      <c r="BC23" s="250"/>
      <c r="BD23" s="250"/>
      <c r="BE23" s="250"/>
      <c r="BF23" s="250"/>
      <c r="BG23" s="250"/>
      <c r="BH23" s="250"/>
      <c r="BI23" s="250"/>
      <c r="BJ23" s="250"/>
      <c r="BK23" s="250"/>
      <c r="BL23" s="250"/>
      <c r="BM23" s="250"/>
      <c r="BN23" s="250"/>
      <c r="BO23" s="250"/>
      <c r="BP23" s="250"/>
      <c r="BQ23" s="250"/>
      <c r="BR23" s="250"/>
      <c r="BS23" s="250"/>
      <c r="BT23" s="250"/>
      <c r="BU23" s="250"/>
      <c r="BV23" s="250"/>
      <c r="BW23" s="250"/>
      <c r="BX23" s="250"/>
      <c r="BY23" s="250"/>
      <c r="BZ23" s="250"/>
      <c r="CA23" s="250"/>
      <c r="CB23" s="250"/>
      <c r="CC23" s="250"/>
      <c r="CD23" s="250"/>
      <c r="CE23" s="250"/>
      <c r="CF23" s="250"/>
      <c r="CG23" s="250"/>
      <c r="CH23" s="250"/>
      <c r="CI23" s="250"/>
      <c r="CJ23" s="250"/>
      <c r="CK23" s="250"/>
      <c r="CL23" s="250"/>
      <c r="CM23" s="250"/>
      <c r="CN23" s="250"/>
      <c r="CO23" s="250"/>
      <c r="CP23" s="250"/>
      <c r="CQ23" s="250"/>
      <c r="CR23" s="250"/>
      <c r="CS23" s="250"/>
      <c r="CT23" s="250"/>
      <c r="CU23" s="250"/>
      <c r="CV23" s="250"/>
      <c r="CW23" s="250"/>
      <c r="CX23" s="250"/>
      <c r="CY23" s="250"/>
      <c r="CZ23" s="250"/>
      <c r="DA23" s="250"/>
      <c r="DB23" s="250"/>
      <c r="DC23" s="250"/>
      <c r="DD23" s="250"/>
      <c r="DE23" s="250"/>
      <c r="DF23" s="250"/>
      <c r="DG23" s="250"/>
      <c r="DH23" s="250"/>
      <c r="DI23" s="250"/>
      <c r="DJ23" s="250"/>
      <c r="DK23" s="250"/>
      <c r="DL23" s="250"/>
      <c r="DM23" s="250"/>
      <c r="DN23" s="250"/>
      <c r="DO23" s="250"/>
      <c r="DP23" s="250"/>
      <c r="DQ23" s="250"/>
      <c r="DR23" s="250"/>
      <c r="DS23" s="250"/>
      <c r="DT23" s="250"/>
      <c r="DU23" s="250"/>
      <c r="DV23" s="250"/>
      <c r="DW23" s="250"/>
      <c r="DX23" s="250"/>
      <c r="DY23" s="250"/>
      <c r="DZ23" s="250"/>
      <c r="EA23" s="250"/>
      <c r="EB23" s="250"/>
      <c r="EC23" s="250"/>
      <c r="ED23" s="250"/>
      <c r="EE23" s="250"/>
      <c r="EF23" s="250"/>
      <c r="EG23" s="250"/>
      <c r="EH23" s="250"/>
      <c r="EI23" s="250"/>
      <c r="EJ23" s="250"/>
    </row>
    <row r="24" customFormat="false" ht="15" hidden="true" customHeight="false" outlineLevel="1" collapsed="false">
      <c r="A24" s="249" t="s">
        <v>6</v>
      </c>
      <c r="B24" s="250"/>
      <c r="C24" s="250"/>
      <c r="D24" s="250"/>
      <c r="E24" s="250"/>
      <c r="F24" s="250"/>
      <c r="G24" s="250"/>
      <c r="H24" s="250"/>
      <c r="I24" s="250"/>
      <c r="J24" s="250"/>
      <c r="K24" s="250"/>
      <c r="L24" s="250"/>
      <c r="M24" s="250"/>
      <c r="N24" s="250"/>
      <c r="O24" s="250"/>
      <c r="P24" s="250"/>
      <c r="Q24" s="250"/>
      <c r="R24" s="250"/>
      <c r="S24" s="250"/>
      <c r="T24" s="250"/>
      <c r="U24" s="250"/>
      <c r="V24" s="250"/>
      <c r="W24" s="250"/>
      <c r="X24" s="250"/>
      <c r="Y24" s="250"/>
      <c r="Z24" s="250"/>
      <c r="AA24" s="250"/>
      <c r="AB24" s="250"/>
      <c r="AC24" s="250"/>
      <c r="AD24" s="250"/>
      <c r="AE24" s="250"/>
      <c r="AF24" s="250"/>
      <c r="AG24" s="250"/>
      <c r="AH24" s="250"/>
      <c r="AI24" s="250"/>
      <c r="AJ24" s="250"/>
      <c r="AK24" s="250"/>
      <c r="AL24" s="250"/>
      <c r="AM24" s="250"/>
      <c r="AN24" s="250"/>
      <c r="AO24" s="250"/>
      <c r="AP24" s="250"/>
      <c r="AQ24" s="250"/>
      <c r="AR24" s="250"/>
      <c r="AS24" s="250"/>
      <c r="AT24" s="250"/>
      <c r="AU24" s="250"/>
      <c r="AV24" s="250"/>
      <c r="AW24" s="250"/>
      <c r="AX24" s="250"/>
      <c r="AY24" s="250"/>
      <c r="AZ24" s="250"/>
      <c r="BA24" s="250"/>
      <c r="BB24" s="250"/>
      <c r="BC24" s="250"/>
      <c r="BD24" s="250"/>
      <c r="BE24" s="250"/>
      <c r="BF24" s="250"/>
      <c r="BG24" s="250"/>
      <c r="BH24" s="250"/>
      <c r="BI24" s="250"/>
      <c r="BJ24" s="250"/>
      <c r="BK24" s="250"/>
      <c r="BL24" s="250"/>
      <c r="BM24" s="250"/>
      <c r="BN24" s="250"/>
      <c r="BO24" s="250"/>
      <c r="BP24" s="250"/>
      <c r="BQ24" s="250"/>
      <c r="BR24" s="250"/>
      <c r="BS24" s="250"/>
      <c r="BT24" s="250"/>
      <c r="BU24" s="250"/>
      <c r="BV24" s="250"/>
      <c r="BW24" s="250"/>
      <c r="BX24" s="250"/>
      <c r="BY24" s="250"/>
      <c r="BZ24" s="250"/>
      <c r="CA24" s="250"/>
      <c r="CB24" s="250"/>
      <c r="CC24" s="250"/>
      <c r="CD24" s="250"/>
      <c r="CE24" s="250"/>
      <c r="CF24" s="250"/>
      <c r="CG24" s="250"/>
      <c r="CH24" s="250"/>
      <c r="CI24" s="250"/>
      <c r="CJ24" s="250"/>
      <c r="CK24" s="250"/>
      <c r="CL24" s="250"/>
      <c r="CM24" s="250"/>
      <c r="CN24" s="250"/>
      <c r="CO24" s="250"/>
      <c r="CP24" s="250"/>
      <c r="CQ24" s="250"/>
      <c r="CR24" s="250"/>
      <c r="CS24" s="250"/>
      <c r="CT24" s="250"/>
      <c r="CU24" s="250"/>
      <c r="CV24" s="250"/>
      <c r="CW24" s="250"/>
      <c r="CX24" s="250"/>
      <c r="CY24" s="250"/>
      <c r="CZ24" s="250"/>
      <c r="DA24" s="250"/>
      <c r="DB24" s="250"/>
      <c r="DC24" s="250"/>
      <c r="DD24" s="250"/>
      <c r="DE24" s="250"/>
      <c r="DF24" s="250"/>
      <c r="DG24" s="250"/>
      <c r="DH24" s="250"/>
      <c r="DI24" s="250"/>
      <c r="DJ24" s="250"/>
      <c r="DK24" s="250"/>
      <c r="DL24" s="250"/>
      <c r="DM24" s="250"/>
      <c r="DN24" s="250"/>
      <c r="DO24" s="250"/>
      <c r="DP24" s="250"/>
      <c r="DQ24" s="250"/>
      <c r="DR24" s="250"/>
      <c r="DS24" s="250"/>
      <c r="DT24" s="250"/>
      <c r="DU24" s="250"/>
      <c r="DV24" s="250"/>
      <c r="DW24" s="250"/>
      <c r="DX24" s="250"/>
      <c r="DY24" s="250"/>
      <c r="DZ24" s="250"/>
      <c r="EA24" s="250"/>
      <c r="EB24" s="250"/>
      <c r="EC24" s="250"/>
      <c r="ED24" s="250"/>
      <c r="EE24" s="250"/>
      <c r="EF24" s="250"/>
      <c r="EG24" s="250"/>
      <c r="EH24" s="250"/>
      <c r="EI24" s="250"/>
      <c r="EJ24" s="250"/>
    </row>
    <row r="25" customFormat="false" ht="15" hidden="true" customHeight="false" outlineLevel="1" collapsed="false">
      <c r="A25" s="76" t="s">
        <v>744</v>
      </c>
      <c r="B25" s="250" t="n">
        <f aca="false">HLOOKUP(B$7,'Income Statement'!$F$4:$EM$205,59)</f>
        <v>0</v>
      </c>
      <c r="C25" s="250" t="n">
        <f aca="false">HLOOKUP(C$7,'Income Statement'!$F$4:$EM$205,59)</f>
        <v>1617.14</v>
      </c>
      <c r="D25" s="250" t="n">
        <f aca="false">HLOOKUP(D$7,'Income Statement'!$F$4:$EM$205,59)</f>
        <v>41624.14</v>
      </c>
      <c r="E25" s="250" t="n">
        <f aca="false">HLOOKUP(E$7,'Income Statement'!$F$4:$EM$205,59)</f>
        <v>0</v>
      </c>
      <c r="F25" s="250" t="n">
        <f aca="false">HLOOKUP(F$7,'Income Statement'!$F$4:$EM$205,59)</f>
        <v>64618.34</v>
      </c>
      <c r="G25" s="250" t="n">
        <f aca="false">HLOOKUP(G$7,'Income Statement'!$F$4:$EM$205,59)</f>
        <v>7500</v>
      </c>
      <c r="H25" s="250" t="n">
        <f aca="false">HLOOKUP(H$7,'Income Statement'!$F$4:$EM$205,59)</f>
        <v>0</v>
      </c>
      <c r="I25" s="250" t="n">
        <f aca="false">HLOOKUP(I$7,'Income Statement'!$F$4:$EM$205,59)</f>
        <v>0</v>
      </c>
      <c r="J25" s="250" t="n">
        <f aca="false">HLOOKUP(J$7,'Income Statement'!$F$4:$EM$205,59)</f>
        <v>17875</v>
      </c>
      <c r="K25" s="250" t="n">
        <f aca="false">HLOOKUP(K$7,'Income Statement'!$F$4:$EM$205,59)</f>
        <v>2794.7</v>
      </c>
      <c r="L25" s="250" t="n">
        <f aca="false">HLOOKUP(L$7,'Income Statement'!$F$4:$EM$205,59)</f>
        <v>0</v>
      </c>
      <c r="M25" s="250" t="n">
        <f aca="false">HLOOKUP(M$7,'Income Statement'!$F$4:$EM$205,59)</f>
        <v>12455</v>
      </c>
      <c r="N25" s="250" t="n">
        <f aca="false">HLOOKUP(N$7,'Income Statement'!$F$4:$EM$205,59)</f>
        <v>0</v>
      </c>
      <c r="O25" s="250" t="n">
        <f aca="false">HLOOKUP(O$7,'Income Statement'!$F$4:$EM$205,59)</f>
        <v>0</v>
      </c>
      <c r="P25" s="250"/>
      <c r="Q25" s="250" t="n">
        <f aca="false">HLOOKUP(Q$7,'Income Statement'!$F$4:$EM$205,59)</f>
        <v>20345.63</v>
      </c>
      <c r="R25" s="250" t="n">
        <f aca="false">HLOOKUP(R$7,'Income Statement'!$F$4:$EM$205,59)</f>
        <v>0</v>
      </c>
      <c r="S25" s="250"/>
      <c r="T25" s="250" t="n">
        <f aca="false">HLOOKUP(T$7,'Income Statement'!$F$4:$EM$205,59)</f>
        <v>45955.11</v>
      </c>
      <c r="U25" s="250"/>
      <c r="V25" s="250" t="n">
        <f aca="false">HLOOKUP(V$7,'Income Statement'!$F$4:$EM$205,59)</f>
        <v>0</v>
      </c>
      <c r="W25" s="250" t="n">
        <f aca="false">HLOOKUP(W$7,'Income Statement'!$F$4:$EM$205,59)</f>
        <v>0</v>
      </c>
      <c r="X25" s="250" t="n">
        <f aca="false">HLOOKUP(X$7,'Income Statement'!$F$4:$EM$205,59)</f>
        <v>0</v>
      </c>
      <c r="Y25" s="250" t="n">
        <f aca="false">HLOOKUP(Y$7,'Income Statement'!$F$4:$EM$205,59)</f>
        <v>26082.87</v>
      </c>
      <c r="Z25" s="250" t="n">
        <f aca="false">HLOOKUP(Z$7,'Income Statement'!$F$4:$EM$205,59)</f>
        <v>160</v>
      </c>
      <c r="AA25" s="250" t="n">
        <f aca="false">HLOOKUP(AA$7,'Income Statement'!$F$4:$EM$205,59)</f>
        <v>0</v>
      </c>
      <c r="AB25" s="250" t="n">
        <f aca="false">HLOOKUP(AB$7,'Income Statement'!$F$4:$EM$205,59)</f>
        <v>7610</v>
      </c>
      <c r="AC25" s="250" t="n">
        <f aca="false">HLOOKUP(AC$7,'Income Statement'!$F$4:$EM$205,59)</f>
        <v>0</v>
      </c>
      <c r="AD25" s="250" t="n">
        <f aca="false">HLOOKUP(AD$7,'Income Statement'!$F$4:$EM$205,59)</f>
        <v>0</v>
      </c>
      <c r="AE25" s="250" t="n">
        <f aca="false">HLOOKUP(AE$7,'Income Statement'!$F$4:$EM$205,59)</f>
        <v>1336.36</v>
      </c>
      <c r="AF25" s="250" t="n">
        <f aca="false">HLOOKUP(AF$7,'Income Statement'!$F$4:$EM$205,59)</f>
        <v>2400</v>
      </c>
      <c r="AG25" s="250" t="n">
        <f aca="false">HLOOKUP(AG$7,'Income Statement'!$F$4:$EM$205,59)</f>
        <v>0</v>
      </c>
      <c r="AH25" s="250" t="n">
        <f aca="false">HLOOKUP(AH$7,'Income Statement'!$F$4:$EM$205,59)</f>
        <v>0</v>
      </c>
      <c r="AI25" s="250" t="n">
        <f aca="false">HLOOKUP(AI$7,'Income Statement'!$F$4:$EM$205,59)</f>
        <v>0</v>
      </c>
      <c r="AJ25" s="250" t="n">
        <f aca="false">HLOOKUP(AJ$7,'Income Statement'!$F$4:$EM$205,59)</f>
        <v>0</v>
      </c>
      <c r="AK25" s="250" t="n">
        <f aca="false">HLOOKUP(AK$7,'Income Statement'!$F$4:$EM$205,59)</f>
        <v>0</v>
      </c>
      <c r="AL25" s="250" t="n">
        <f aca="false">HLOOKUP(AL$7,'Income Statement'!$F$4:$EM$205,59)</f>
        <v>0</v>
      </c>
      <c r="AM25" s="250" t="n">
        <f aca="false">HLOOKUP(AM$7,'Income Statement'!$F$4:$EM$205,59)</f>
        <v>0</v>
      </c>
      <c r="AN25" s="250" t="n">
        <f aca="false">HLOOKUP(AN$7,'Income Statement'!$F$4:$EM$205,59)</f>
        <v>26427.34</v>
      </c>
      <c r="AO25" s="250" t="n">
        <f aca="false">HLOOKUP(AO$7,'Income Statement'!$F$4:$EM$205,59)</f>
        <v>0</v>
      </c>
      <c r="AP25" s="250" t="n">
        <f aca="false">HLOOKUP(AP$7,'Income Statement'!$F$4:$EM$205,59)</f>
        <v>0</v>
      </c>
      <c r="AQ25" s="250" t="n">
        <f aca="false">HLOOKUP(AQ$7,'Income Statement'!$F$4:$EM$205,59)</f>
        <v>0</v>
      </c>
      <c r="AR25" s="250" t="n">
        <f aca="false">HLOOKUP(AR$7,'Income Statement'!$F$4:$EM$205,59)</f>
        <v>422.3</v>
      </c>
      <c r="AS25" s="250" t="n">
        <f aca="false">HLOOKUP(AS$7,'Income Statement'!$F$4:$EM$205,59)</f>
        <v>0</v>
      </c>
      <c r="AT25" s="250" t="n">
        <f aca="false">HLOOKUP(AT$7,'Income Statement'!$F$4:$EM$205,59)</f>
        <v>4404</v>
      </c>
      <c r="AU25" s="250" t="n">
        <f aca="false">HLOOKUP(AU$7,'Income Statement'!$F$4:$EM$205,59)</f>
        <v>0</v>
      </c>
      <c r="AV25" s="250" t="n">
        <f aca="false">HLOOKUP(AV$7,'Income Statement'!$F$4:$EM$205,59)</f>
        <v>0</v>
      </c>
      <c r="AW25" s="250" t="n">
        <f aca="false">HLOOKUP(AW$7,'Income Statement'!$F$4:$EM$205,59)</f>
        <v>0</v>
      </c>
      <c r="AX25" s="250" t="n">
        <f aca="false">HLOOKUP(AX$7,'Income Statement'!$F$4:$EM$205,59)</f>
        <v>0</v>
      </c>
      <c r="AY25" s="250" t="n">
        <f aca="false">HLOOKUP(AY$7,'Income Statement'!$F$4:$EM$205,59)</f>
        <v>0</v>
      </c>
      <c r="AZ25" s="250" t="n">
        <f aca="false">HLOOKUP(AZ$7,'Income Statement'!$F$4:$EM$205,59)</f>
        <v>827.7</v>
      </c>
      <c r="BA25" s="250" t="n">
        <f aca="false">HLOOKUP(BA$7,'Income Statement'!$F$4:$EM$205,59)</f>
        <v>3235</v>
      </c>
      <c r="BB25" s="250" t="n">
        <f aca="false">HLOOKUP(BB$7,'Income Statement'!$F$4:$EM$205,59)</f>
        <v>0</v>
      </c>
      <c r="BC25" s="250" t="n">
        <f aca="false">HLOOKUP(BC$7,'Income Statement'!$F$4:$EM$205,59)</f>
        <v>0</v>
      </c>
      <c r="BD25" s="250" t="n">
        <f aca="false">HLOOKUP(BD$7,'Income Statement'!$F$4:$EM$205,59)</f>
        <v>0</v>
      </c>
      <c r="BE25" s="250" t="n">
        <f aca="false">HLOOKUP(BE$7,'Income Statement'!$F$4:$EM$205,59)</f>
        <v>0</v>
      </c>
      <c r="BF25" s="250" t="n">
        <f aca="false">HLOOKUP(BF$7,'Income Statement'!$F$4:$EM$205,59)</f>
        <v>6355.14</v>
      </c>
      <c r="BG25" s="250" t="n">
        <f aca="false">HLOOKUP(BG$7,'Income Statement'!$F$4:$EM$205,59)</f>
        <v>0</v>
      </c>
      <c r="BH25" s="250" t="n">
        <f aca="false">HLOOKUP(BH$7,'Income Statement'!$F$4:$EM$205,59)</f>
        <v>24606.75</v>
      </c>
      <c r="BI25" s="250" t="n">
        <f aca="false">HLOOKUP(BI$7,'Income Statement'!$F$4:$EM$205,59)</f>
        <v>0</v>
      </c>
      <c r="BJ25" s="250" t="n">
        <f aca="false">HLOOKUP(BJ$7,'Income Statement'!$F$4:$EM$205,59)</f>
        <v>0</v>
      </c>
      <c r="BK25" s="250" t="n">
        <f aca="false">HLOOKUP(BK$7,'Income Statement'!$F$4:$EM$205,59)</f>
        <v>180</v>
      </c>
      <c r="BL25" s="250" t="n">
        <f aca="false">HLOOKUP(BL$7,'Income Statement'!$F$4:$EM$205,59)</f>
        <v>0</v>
      </c>
      <c r="BM25" s="250" t="n">
        <f aca="false">HLOOKUP(BM$7,'Income Statement'!$F$4:$EM$205,59)</f>
        <v>0</v>
      </c>
      <c r="BN25" s="250" t="n">
        <f aca="false">HLOOKUP(BN$7,'Income Statement'!$F$4:$EM$205,59)</f>
        <v>330</v>
      </c>
      <c r="BO25" s="250" t="n">
        <f aca="false">HLOOKUP(BO$7,'Income Statement'!$F$4:$EM$205,59)</f>
        <v>0</v>
      </c>
      <c r="BP25" s="250" t="n">
        <f aca="false">HLOOKUP(BP$7,'Income Statement'!$F$4:$EM$205,59)</f>
        <v>12350</v>
      </c>
      <c r="BQ25" s="250" t="n">
        <f aca="false">HLOOKUP(BQ$7,'Income Statement'!$F$4:$EM$205,59)</f>
        <v>650</v>
      </c>
      <c r="BR25" s="250" t="n">
        <f aca="false">HLOOKUP(BR$7,'Income Statement'!$F$4:$EM$205,59)</f>
        <v>0</v>
      </c>
      <c r="BS25" s="250" t="n">
        <f aca="false">HLOOKUP(BS$7,'Income Statement'!$F$4:$EM$205,59)</f>
        <v>5142</v>
      </c>
      <c r="BT25" s="250" t="n">
        <f aca="false">HLOOKUP(BT$7,'Income Statement'!$F$4:$EM$205,59)</f>
        <v>0</v>
      </c>
      <c r="BU25" s="250" t="n">
        <f aca="false">HLOOKUP(BU$7,'Income Statement'!$F$4:$EM$205,59)</f>
        <v>0</v>
      </c>
      <c r="BV25" s="250" t="n">
        <f aca="false">HLOOKUP(BV$7,'Income Statement'!$F$4:$EM$205,59)</f>
        <v>0</v>
      </c>
      <c r="BW25" s="250" t="n">
        <f aca="false">HLOOKUP(BW$7,'Income Statement'!$F$4:$EM$205,59)</f>
        <v>770</v>
      </c>
      <c r="BX25" s="250" t="n">
        <f aca="false">HLOOKUP(BX$7,'Income Statement'!$F$4:$EM$205,59)</f>
        <v>0</v>
      </c>
      <c r="BY25" s="250" t="n">
        <f aca="false">HLOOKUP(BY$7,'Income Statement'!$F$4:$EM$205,59)</f>
        <v>0</v>
      </c>
      <c r="BZ25" s="250" t="n">
        <f aca="false">HLOOKUP(BZ$7,'Income Statement'!$F$4:$EM$205,59)</f>
        <v>0</v>
      </c>
      <c r="CA25" s="250" t="n">
        <f aca="false">HLOOKUP(CA$7,'Income Statement'!$F$4:$EM$205,59)</f>
        <v>9090</v>
      </c>
      <c r="CB25" s="250" t="n">
        <f aca="false">HLOOKUP(CB$7,'Income Statement'!$F$4:$EM$205,59)</f>
        <v>0</v>
      </c>
      <c r="CC25" s="250" t="n">
        <f aca="false">HLOOKUP(CC$7,'Income Statement'!$F$4:$EM$205,59)</f>
        <v>0</v>
      </c>
      <c r="CD25" s="250" t="n">
        <f aca="false">HLOOKUP(CD$7,'Income Statement'!$F$4:$EM$205,59)</f>
        <v>337.5</v>
      </c>
      <c r="CE25" s="250" t="n">
        <f aca="false">HLOOKUP(CE$7,'Income Statement'!$F$4:$EM$205,59)</f>
        <v>37004</v>
      </c>
      <c r="CF25" s="250" t="n">
        <f aca="false">HLOOKUP(CF$7,'Income Statement'!$F$4:$EM$205,59)</f>
        <v>0</v>
      </c>
      <c r="CG25" s="250" t="n">
        <f aca="false">HLOOKUP(CG$7,'Income Statement'!$F$4:$EM$205,59)</f>
        <v>0</v>
      </c>
      <c r="CH25" s="250" t="n">
        <f aca="false">HLOOKUP(CH$7,'Income Statement'!$F$4:$EM$205,59)</f>
        <v>0</v>
      </c>
      <c r="CI25" s="250" t="n">
        <f aca="false">HLOOKUP(CI$7,'Income Statement'!$F$4:$EM$205,59)</f>
        <v>16408.56</v>
      </c>
      <c r="CJ25" s="250" t="n">
        <f aca="false">HLOOKUP(CJ$7,'Income Statement'!$F$4:$EM$205,59)</f>
        <v>0</v>
      </c>
      <c r="CK25" s="250" t="n">
        <f aca="false">HLOOKUP(CK$7,'Income Statement'!$F$4:$EM$205,59)</f>
        <v>10320</v>
      </c>
      <c r="CL25" s="250" t="n">
        <f aca="false">HLOOKUP(CL$7,'Income Statement'!$F$4:$EM$205,59)</f>
        <v>146</v>
      </c>
      <c r="CM25" s="250" t="n">
        <f aca="false">HLOOKUP(CM$7,'Income Statement'!$F$4:$EM$205,59)</f>
        <v>23676.01</v>
      </c>
      <c r="CN25" s="250" t="n">
        <f aca="false">HLOOKUP(CN$7,'Income Statement'!$F$4:$EM$205,59)</f>
        <v>31367.05</v>
      </c>
      <c r="CO25" s="250" t="n">
        <f aca="false">HLOOKUP(CO$7,'Income Statement'!$F$4:$EM$205,59)</f>
        <v>24391.28</v>
      </c>
      <c r="CP25" s="250" t="n">
        <f aca="false">HLOOKUP(CP$7,'Income Statement'!$F$4:$EM$205,59)</f>
        <v>0</v>
      </c>
      <c r="CQ25" s="250" t="n">
        <f aca="false">HLOOKUP(CQ$7,'Income Statement'!$F$4:$EM$205,59)</f>
        <v>0</v>
      </c>
      <c r="CR25" s="250" t="n">
        <f aca="false">HLOOKUP(CR$7,'Income Statement'!$F$4:$EM$205,59)</f>
        <v>0</v>
      </c>
      <c r="CS25" s="250" t="n">
        <f aca="false">HLOOKUP(CS$7,'Income Statement'!$F$4:$EM$205,59)</f>
        <v>10160</v>
      </c>
      <c r="CT25" s="250" t="n">
        <f aca="false">HLOOKUP(CT$7,'Income Statement'!$F$4:$EM$205,59)</f>
        <v>0</v>
      </c>
      <c r="CU25" s="250" t="n">
        <f aca="false">HLOOKUP(CU$7,'Income Statement'!$F$4:$EM$205,59)</f>
        <v>0</v>
      </c>
      <c r="CV25" s="250" t="n">
        <f aca="false">HLOOKUP(CV$7,'Income Statement'!$F$4:$EM$205,59)</f>
        <v>30600</v>
      </c>
      <c r="CW25" s="250" t="n">
        <f aca="false">HLOOKUP(CW$7,'Income Statement'!$F$4:$EM$205,59)</f>
        <v>0</v>
      </c>
      <c r="CX25" s="250" t="n">
        <f aca="false">HLOOKUP(CX$7,'Income Statement'!$F$4:$EM$205,59)</f>
        <v>18293.38</v>
      </c>
      <c r="CY25" s="250" t="n">
        <f aca="false">HLOOKUP(CY$7,'Income Statement'!$F$4:$EM$205,59)</f>
        <v>0</v>
      </c>
      <c r="CZ25" s="250" t="n">
        <f aca="false">HLOOKUP(CZ$7,'Income Statement'!$F$4:$EM$205,59)</f>
        <v>0</v>
      </c>
      <c r="DA25" s="250" t="n">
        <f aca="false">HLOOKUP(DA$7,'Income Statement'!$F$4:$EM$205,59)</f>
        <v>0</v>
      </c>
      <c r="DB25" s="250" t="n">
        <f aca="false">HLOOKUP(DB$7,'Income Statement'!$F$4:$EM$205,59)</f>
        <v>0</v>
      </c>
      <c r="DC25" s="250" t="n">
        <f aca="false">HLOOKUP(DC$7,'Income Statement'!$F$4:$EM$205,59)</f>
        <v>4034</v>
      </c>
      <c r="DD25" s="250" t="n">
        <f aca="false">HLOOKUP(DD$7,'Income Statement'!$F$4:$EM$205,59)</f>
        <v>4034</v>
      </c>
      <c r="DE25" s="250" t="n">
        <f aca="false">HLOOKUP(DE$7,'Income Statement'!$F$4:$EM$205,59)</f>
        <v>14442.02</v>
      </c>
      <c r="DF25" s="250" t="n">
        <f aca="false">HLOOKUP(DF$7,'Income Statement'!$F$4:$EM$205,59)</f>
        <v>0</v>
      </c>
      <c r="DG25" s="250" t="n">
        <f aca="false">HLOOKUP(DG$7,'Income Statement'!$F$4:$EM$205,59)</f>
        <v>2930.69</v>
      </c>
      <c r="DH25" s="250" t="n">
        <f aca="false">HLOOKUP(DH$7,'Income Statement'!$F$4:$EM$205,59)</f>
        <v>0</v>
      </c>
      <c r="DI25" s="250" t="n">
        <f aca="false">HLOOKUP(DI$7,'Income Statement'!$F$4:$EM$205,59)</f>
        <v>0</v>
      </c>
      <c r="DJ25" s="250" t="n">
        <f aca="false">HLOOKUP(DJ$7,'Income Statement'!$F$4:$EM$205,59)</f>
        <v>0</v>
      </c>
      <c r="DK25" s="250" t="n">
        <f aca="false">HLOOKUP(DK$7,'Income Statement'!$F$4:$EM$205,59)</f>
        <v>1970</v>
      </c>
      <c r="DL25" s="250" t="n">
        <f aca="false">HLOOKUP(DL$7,'Income Statement'!$F$4:$EM$205,59)</f>
        <v>0</v>
      </c>
      <c r="DM25" s="250" t="n">
        <f aca="false">HLOOKUP(DM$7,'Income Statement'!$F$4:$EM$205,59)</f>
        <v>0</v>
      </c>
      <c r="DN25" s="250" t="n">
        <f aca="false">HLOOKUP(DN$7,'Income Statement'!$F$4:$EM$205,59)</f>
        <v>0</v>
      </c>
      <c r="DO25" s="250" t="n">
        <f aca="false">HLOOKUP(DO$7,'Income Statement'!$F$4:$EM$205,59)</f>
        <v>0</v>
      </c>
      <c r="DP25" s="250" t="n">
        <f aca="false">HLOOKUP(DP$7,'Income Statement'!$F$4:$EM$205,59)</f>
        <v>0</v>
      </c>
      <c r="DQ25" s="250" t="n">
        <f aca="false">HLOOKUP(DQ$7,'Income Statement'!$F$4:$EM$205,59)</f>
        <v>1735.75</v>
      </c>
      <c r="DR25" s="250" t="n">
        <f aca="false">HLOOKUP(DR$7,'Income Statement'!$F$4:$EM$205,59)</f>
        <v>0</v>
      </c>
      <c r="DS25" s="250" t="n">
        <f aca="false">HLOOKUP(DS$7,'Income Statement'!$F$4:$EM$205,59)</f>
        <v>0</v>
      </c>
      <c r="DT25" s="250" t="n">
        <f aca="false">HLOOKUP(DT$7,'Income Statement'!$F$4:$EM$205,59)</f>
        <v>0</v>
      </c>
      <c r="DU25" s="250" t="n">
        <f aca="false">HLOOKUP(DU$7,'Income Statement'!$F$4:$EM$205,59)</f>
        <v>0</v>
      </c>
      <c r="DV25" s="250" t="n">
        <f aca="false">HLOOKUP(DV$7,'Income Statement'!$F$4:$EM$205,59)</f>
        <v>0</v>
      </c>
      <c r="DW25" s="250" t="n">
        <f aca="false">HLOOKUP(DW$7,'Income Statement'!$F$4:$EM$205,59)</f>
        <v>0</v>
      </c>
      <c r="DX25" s="250" t="n">
        <f aca="false">HLOOKUP(DX$7,'Income Statement'!$F$4:$EM$205,59)</f>
        <v>0</v>
      </c>
      <c r="DY25" s="250" t="n">
        <f aca="false">HLOOKUP(DY$7,'Income Statement'!$F$4:$EM$205,59)</f>
        <v>0</v>
      </c>
      <c r="DZ25" s="250" t="n">
        <f aca="false">HLOOKUP(DZ$7,'Income Statement'!$F$4:$EM$205,59)</f>
        <v>0</v>
      </c>
      <c r="EA25" s="250" t="n">
        <f aca="false">HLOOKUP(EA$7,'Income Statement'!$F$4:$EM$205,59)</f>
        <v>27875</v>
      </c>
      <c r="EB25" s="250" t="n">
        <f aca="false">HLOOKUP(EB$7,'Income Statement'!$F$4:$EM$205,59)</f>
        <v>0</v>
      </c>
      <c r="EC25" s="250" t="n">
        <f aca="false">HLOOKUP(EC$7,'Income Statement'!$F$4:$EM$205,59)</f>
        <v>0</v>
      </c>
      <c r="ED25" s="250" t="n">
        <f aca="false">HLOOKUP(ED$7,'Income Statement'!$F$4:$EM$205,59)</f>
        <v>36762.5</v>
      </c>
      <c r="EE25" s="250" t="n">
        <f aca="false">HLOOKUP(EE$7,'Income Statement'!$F$4:$EM$205,59)</f>
        <v>36762.5</v>
      </c>
      <c r="EF25" s="250" t="n">
        <f aca="false">HLOOKUP(EF$7,'Income Statement'!$F$4:$EM$205,59)</f>
        <v>36762.5</v>
      </c>
      <c r="EG25" s="250" t="n">
        <f aca="false">HLOOKUP(EG$7,'Income Statement'!$F$4:$EM$205,59)</f>
        <v>36762.5</v>
      </c>
      <c r="EH25" s="250" t="n">
        <f aca="false">HLOOKUP(EH$7,'Income Statement'!$F$4:$EM$205,59)</f>
        <v>36762.5</v>
      </c>
      <c r="EI25" s="250" t="n">
        <f aca="false">HLOOKUP(EI$7,'Income Statement'!$F$4:$EM$205,59)</f>
        <v>36762.5</v>
      </c>
      <c r="EJ25" s="250" t="n">
        <f aca="false">HLOOKUP(EJ$7,'Income Statement'!$F$4:$EM$205,59)</f>
        <v>36762.5</v>
      </c>
    </row>
    <row r="26" customFormat="false" ht="15" hidden="true" customHeight="false" outlineLevel="1" collapsed="false">
      <c r="A26" s="76" t="s">
        <v>115</v>
      </c>
      <c r="B26" s="250" t="n">
        <f aca="false">HLOOKUP(B$7,'Income Statement'!$F$4:$EM$205,71)</f>
        <v>0</v>
      </c>
      <c r="C26" s="250" t="n">
        <f aca="false">HLOOKUP(C$7,'Income Statement'!$F$4:$EM$205,71)</f>
        <v>0</v>
      </c>
      <c r="D26" s="250" t="n">
        <f aca="false">HLOOKUP(D$7,'Income Statement'!$F$4:$EM$205,71)</f>
        <v>445820.49</v>
      </c>
      <c r="E26" s="250" t="n">
        <f aca="false">HLOOKUP(E$7,'Income Statement'!$F$4:$EM$205,71)</f>
        <v>0</v>
      </c>
      <c r="F26" s="250" t="n">
        <f aca="false">HLOOKUP(F$7,'Income Statement'!$F$4:$EM$205,71)</f>
        <v>164098.12</v>
      </c>
      <c r="G26" s="250" t="n">
        <f aca="false">HLOOKUP(G$7,'Income Statement'!$F$4:$EM$205,71)</f>
        <v>58362.52</v>
      </c>
      <c r="H26" s="250" t="n">
        <f aca="false">HLOOKUP(H$7,'Income Statement'!$F$4:$EM$205,71)</f>
        <v>0</v>
      </c>
      <c r="I26" s="250" t="n">
        <f aca="false">HLOOKUP(I$7,'Income Statement'!$F$4:$EM$205,71)</f>
        <v>0</v>
      </c>
      <c r="J26" s="250" t="n">
        <f aca="false">HLOOKUP(J$7,'Income Statement'!$F$4:$EM$205,71)</f>
        <v>61936.72</v>
      </c>
      <c r="K26" s="250" t="n">
        <f aca="false">HLOOKUP(K$7,'Income Statement'!$F$4:$EM$205,71)</f>
        <v>335726.87</v>
      </c>
      <c r="L26" s="250" t="n">
        <f aca="false">HLOOKUP(L$7,'Income Statement'!$F$4:$EM$205,71)</f>
        <v>327.29</v>
      </c>
      <c r="M26" s="250" t="n">
        <f aca="false">HLOOKUP(M$7,'Income Statement'!$F$4:$EM$205,71)</f>
        <v>27770.4</v>
      </c>
      <c r="N26" s="250" t="n">
        <f aca="false">HLOOKUP(N$7,'Income Statement'!$F$4:$EM$205,71)</f>
        <v>0</v>
      </c>
      <c r="O26" s="250" t="n">
        <f aca="false">HLOOKUP(O$7,'Income Statement'!$F$4:$EM$205,71)</f>
        <v>0</v>
      </c>
      <c r="P26" s="250"/>
      <c r="Q26" s="250" t="n">
        <f aca="false">HLOOKUP(Q$7,'Income Statement'!$F$4:$EM$205,71)</f>
        <v>108491.97</v>
      </c>
      <c r="R26" s="250" t="n">
        <f aca="false">HLOOKUP(R$7,'Income Statement'!$F$4:$EM$205,71)</f>
        <v>0</v>
      </c>
      <c r="S26" s="250"/>
      <c r="T26" s="250" t="n">
        <f aca="false">HLOOKUP(T$7,'Income Statement'!$F$4:$EM$205,71)</f>
        <v>248216.33</v>
      </c>
      <c r="U26" s="250"/>
      <c r="V26" s="250" t="n">
        <f aca="false">HLOOKUP(V$7,'Income Statement'!$F$4:$EM$205,71)</f>
        <v>0</v>
      </c>
      <c r="W26" s="250" t="n">
        <f aca="false">HLOOKUP(W$7,'Income Statement'!$F$4:$EM$205,71)</f>
        <v>0</v>
      </c>
      <c r="X26" s="250" t="n">
        <f aca="false">HLOOKUP(X$7,'Income Statement'!$F$4:$EM$205,71)</f>
        <v>0</v>
      </c>
      <c r="Y26" s="250" t="n">
        <f aca="false">HLOOKUP(Y$7,'Income Statement'!$F$4:$EM$205,71)</f>
        <v>70229.69</v>
      </c>
      <c r="Z26" s="250" t="n">
        <f aca="false">HLOOKUP(Z$7,'Income Statement'!$F$4:$EM$205,71)</f>
        <v>0</v>
      </c>
      <c r="AA26" s="250" t="n">
        <f aca="false">HLOOKUP(AA$7,'Income Statement'!$F$4:$EM$205,71)</f>
        <v>0</v>
      </c>
      <c r="AB26" s="250" t="n">
        <f aca="false">HLOOKUP(AB$7,'Income Statement'!$F$4:$EM$205,71)</f>
        <v>2341.76</v>
      </c>
      <c r="AC26" s="250" t="n">
        <f aca="false">HLOOKUP(AC$7,'Income Statement'!$F$4:$EM$205,71)</f>
        <v>0</v>
      </c>
      <c r="AD26" s="250" t="n">
        <f aca="false">HLOOKUP(AD$7,'Income Statement'!$F$4:$EM$205,71)</f>
        <v>0</v>
      </c>
      <c r="AE26" s="250" t="n">
        <f aca="false">HLOOKUP(AE$7,'Income Statement'!$F$4:$EM$205,71)</f>
        <v>0</v>
      </c>
      <c r="AF26" s="250" t="n">
        <f aca="false">HLOOKUP(AF$7,'Income Statement'!$F$4:$EM$205,71)</f>
        <v>12000</v>
      </c>
      <c r="AG26" s="250" t="n">
        <f aca="false">HLOOKUP(AG$7,'Income Statement'!$F$4:$EM$205,71)</f>
        <v>0</v>
      </c>
      <c r="AH26" s="250" t="n">
        <f aca="false">HLOOKUP(AH$7,'Income Statement'!$F$4:$EM$205,71)</f>
        <v>0</v>
      </c>
      <c r="AI26" s="250" t="n">
        <f aca="false">HLOOKUP(AI$7,'Income Statement'!$F$4:$EM$205,71)</f>
        <v>0</v>
      </c>
      <c r="AJ26" s="250" t="n">
        <f aca="false">HLOOKUP(AJ$7,'Income Statement'!$F$4:$EM$205,71)</f>
        <v>0</v>
      </c>
      <c r="AK26" s="250" t="n">
        <f aca="false">HLOOKUP(AK$7,'Income Statement'!$F$4:$EM$205,71)</f>
        <v>0</v>
      </c>
      <c r="AL26" s="250" t="n">
        <f aca="false">HLOOKUP(AL$7,'Income Statement'!$F$4:$EM$205,71)</f>
        <v>0</v>
      </c>
      <c r="AM26" s="250" t="n">
        <f aca="false">HLOOKUP(AM$7,'Income Statement'!$F$4:$EM$205,71)</f>
        <v>1490.26</v>
      </c>
      <c r="AN26" s="250" t="n">
        <f aca="false">HLOOKUP(AN$7,'Income Statement'!$F$4:$EM$205,71)</f>
        <v>142703.23</v>
      </c>
      <c r="AO26" s="250" t="n">
        <f aca="false">HLOOKUP(AO$7,'Income Statement'!$F$4:$EM$205,71)</f>
        <v>12.52</v>
      </c>
      <c r="AP26" s="250" t="n">
        <f aca="false">HLOOKUP(AP$7,'Income Statement'!$F$4:$EM$205,71)</f>
        <v>5607.24</v>
      </c>
      <c r="AQ26" s="250" t="n">
        <f aca="false">HLOOKUP(AQ$7,'Income Statement'!$F$4:$EM$205,71)</f>
        <v>943.51</v>
      </c>
      <c r="AR26" s="250" t="n">
        <f aca="false">HLOOKUP(AR$7,'Income Statement'!$F$4:$EM$205,71)</f>
        <v>0</v>
      </c>
      <c r="AS26" s="250" t="n">
        <f aca="false">HLOOKUP(AS$7,'Income Statement'!$F$4:$EM$205,71)</f>
        <v>600</v>
      </c>
      <c r="AT26" s="250" t="n">
        <f aca="false">HLOOKUP(AT$7,'Income Statement'!$F$4:$EM$205,71)</f>
        <v>15972.04</v>
      </c>
      <c r="AU26" s="250" t="n">
        <f aca="false">HLOOKUP(AU$7,'Income Statement'!$F$4:$EM$205,71)</f>
        <v>1050.81</v>
      </c>
      <c r="AV26" s="250" t="n">
        <f aca="false">HLOOKUP(AV$7,'Income Statement'!$F$4:$EM$205,71)</f>
        <v>0</v>
      </c>
      <c r="AW26" s="250" t="n">
        <f aca="false">HLOOKUP(AW$7,'Income Statement'!$F$4:$EM$205,71)</f>
        <v>0</v>
      </c>
      <c r="AX26" s="250" t="n">
        <f aca="false">HLOOKUP(AX$7,'Income Statement'!$F$4:$EM$205,71)</f>
        <v>0</v>
      </c>
      <c r="AY26" s="250" t="n">
        <f aca="false">HLOOKUP(AY$7,'Income Statement'!$F$4:$EM$205,71)</f>
        <v>0</v>
      </c>
      <c r="AZ26" s="250" t="n">
        <f aca="false">HLOOKUP(AZ$7,'Income Statement'!$F$4:$EM$205,71)</f>
        <v>0</v>
      </c>
      <c r="BA26" s="250" t="n">
        <f aca="false">HLOOKUP(BA$7,'Income Statement'!$F$4:$EM$205,71)</f>
        <v>159110.04</v>
      </c>
      <c r="BB26" s="250" t="n">
        <f aca="false">HLOOKUP(BB$7,'Income Statement'!$F$4:$EM$205,71)</f>
        <v>0</v>
      </c>
      <c r="BC26" s="250" t="n">
        <f aca="false">HLOOKUP(BC$7,'Income Statement'!$F$4:$EM$205,71)</f>
        <v>0</v>
      </c>
      <c r="BD26" s="250" t="n">
        <f aca="false">HLOOKUP(BD$7,'Income Statement'!$F$4:$EM$205,71)</f>
        <v>0</v>
      </c>
      <c r="BE26" s="250" t="n">
        <f aca="false">HLOOKUP(BE$7,'Income Statement'!$F$4:$EM$205,71)</f>
        <v>0</v>
      </c>
      <c r="BF26" s="250" t="n">
        <f aca="false">HLOOKUP(BF$7,'Income Statement'!$F$4:$EM$205,71)</f>
        <v>202550.12</v>
      </c>
      <c r="BG26" s="250" t="n">
        <f aca="false">HLOOKUP(BG$7,'Income Statement'!$F$4:$EM$205,71)</f>
        <v>0</v>
      </c>
      <c r="BH26" s="250" t="n">
        <f aca="false">HLOOKUP(BH$7,'Income Statement'!$F$4:$EM$205,71)</f>
        <v>139304.64</v>
      </c>
      <c r="BI26" s="250" t="n">
        <f aca="false">HLOOKUP(BI$7,'Income Statement'!$F$4:$EM$205,71)</f>
        <v>0</v>
      </c>
      <c r="BJ26" s="250" t="n">
        <f aca="false">HLOOKUP(BJ$7,'Income Statement'!$F$4:$EM$205,71)</f>
        <v>412.02</v>
      </c>
      <c r="BK26" s="250" t="n">
        <f aca="false">HLOOKUP(BK$7,'Income Statement'!$F$4:$EM$205,71)</f>
        <v>0</v>
      </c>
      <c r="BL26" s="250" t="n">
        <f aca="false">HLOOKUP(BL$7,'Income Statement'!$F$4:$EM$205,71)</f>
        <v>0</v>
      </c>
      <c r="BM26" s="250" t="n">
        <f aca="false">HLOOKUP(BM$7,'Income Statement'!$F$4:$EM$205,71)</f>
        <v>0</v>
      </c>
      <c r="BN26" s="250" t="n">
        <f aca="false">HLOOKUP(BN$7,'Income Statement'!$F$4:$EM$205,71)</f>
        <v>28.72</v>
      </c>
      <c r="BO26" s="250" t="n">
        <f aca="false">HLOOKUP(BO$7,'Income Statement'!$F$4:$EM$205,71)</f>
        <v>0</v>
      </c>
      <c r="BP26" s="250" t="n">
        <f aca="false">HLOOKUP(BP$7,'Income Statement'!$F$4:$EM$205,71)</f>
        <v>178096.64</v>
      </c>
      <c r="BQ26" s="250" t="n">
        <f aca="false">HLOOKUP(BQ$7,'Income Statement'!$F$4:$EM$205,71)</f>
        <v>0</v>
      </c>
      <c r="BR26" s="250" t="n">
        <f aca="false">HLOOKUP(BR$7,'Income Statement'!$F$4:$EM$205,71)</f>
        <v>0</v>
      </c>
      <c r="BS26" s="250" t="n">
        <f aca="false">HLOOKUP(BS$7,'Income Statement'!$F$4:$EM$205,71)</f>
        <v>75171.03</v>
      </c>
      <c r="BT26" s="250" t="n">
        <f aca="false">HLOOKUP(BT$7,'Income Statement'!$F$4:$EM$205,71)</f>
        <v>695.97</v>
      </c>
      <c r="BU26" s="250" t="n">
        <f aca="false">HLOOKUP(BU$7,'Income Statement'!$F$4:$EM$205,71)</f>
        <v>0</v>
      </c>
      <c r="BV26" s="250" t="n">
        <f aca="false">HLOOKUP(BV$7,'Income Statement'!$F$4:$EM$205,71)</f>
        <v>0</v>
      </c>
      <c r="BW26" s="250" t="n">
        <f aca="false">HLOOKUP(BW$7,'Income Statement'!$F$4:$EM$205,71)</f>
        <v>0</v>
      </c>
      <c r="BX26" s="250" t="n">
        <f aca="false">HLOOKUP(BX$7,'Income Statement'!$F$4:$EM$205,71)</f>
        <v>0</v>
      </c>
      <c r="BY26" s="250" t="n">
        <f aca="false">HLOOKUP(BY$7,'Income Statement'!$F$4:$EM$205,71)</f>
        <v>0</v>
      </c>
      <c r="BZ26" s="250" t="n">
        <f aca="false">HLOOKUP(BZ$7,'Income Statement'!$F$4:$EM$205,71)</f>
        <v>0</v>
      </c>
      <c r="CA26" s="250" t="n">
        <f aca="false">HLOOKUP(CA$7,'Income Statement'!$F$4:$EM$205,71)</f>
        <v>0</v>
      </c>
      <c r="CB26" s="250" t="n">
        <f aca="false">HLOOKUP(CB$7,'Income Statement'!$F$4:$EM$205,71)</f>
        <v>0</v>
      </c>
      <c r="CC26" s="250" t="n">
        <f aca="false">HLOOKUP(CC$7,'Income Statement'!$F$4:$EM$205,71)</f>
        <v>0</v>
      </c>
      <c r="CD26" s="250" t="n">
        <f aca="false">HLOOKUP(CD$7,'Income Statement'!$F$4:$EM$205,71)</f>
        <v>5037.41</v>
      </c>
      <c r="CE26" s="250" t="n">
        <f aca="false">HLOOKUP(CE$7,'Income Statement'!$F$4:$EM$205,71)</f>
        <v>254534.98</v>
      </c>
      <c r="CF26" s="250" t="n">
        <f aca="false">HLOOKUP(CF$7,'Income Statement'!$F$4:$EM$205,71)</f>
        <v>0</v>
      </c>
      <c r="CG26" s="250" t="n">
        <f aca="false">HLOOKUP(CG$7,'Income Statement'!$F$4:$EM$205,71)</f>
        <v>169638.96</v>
      </c>
      <c r="CH26" s="250" t="n">
        <f aca="false">HLOOKUP(CH$7,'Income Statement'!$F$4:$EM$205,71)</f>
        <v>0</v>
      </c>
      <c r="CI26" s="250" t="n">
        <f aca="false">HLOOKUP(CI$7,'Income Statement'!$F$4:$EM$205,71)</f>
        <v>220323.96</v>
      </c>
      <c r="CJ26" s="250" t="n">
        <f aca="false">HLOOKUP(CJ$7,'Income Statement'!$F$4:$EM$205,71)</f>
        <v>0</v>
      </c>
      <c r="CK26" s="250" t="n">
        <f aca="false">HLOOKUP(CK$7,'Income Statement'!$F$4:$EM$205,71)</f>
        <v>2777.96</v>
      </c>
      <c r="CL26" s="250" t="n">
        <f aca="false">HLOOKUP(CL$7,'Income Statement'!$F$4:$EM$205,71)</f>
        <v>0</v>
      </c>
      <c r="CM26" s="250" t="n">
        <f aca="false">HLOOKUP(CM$7,'Income Statement'!$F$4:$EM$205,71)</f>
        <v>237192</v>
      </c>
      <c r="CN26" s="250" t="n">
        <f aca="false">HLOOKUP(CN$7,'Income Statement'!$F$4:$EM$205,71)</f>
        <v>58912.4</v>
      </c>
      <c r="CO26" s="250" t="n">
        <f aca="false">HLOOKUP(CO$7,'Income Statement'!$F$4:$EM$205,71)</f>
        <v>240192.43</v>
      </c>
      <c r="CP26" s="250" t="n">
        <f aca="false">HLOOKUP(CP$7,'Income Statement'!$F$4:$EM$205,71)</f>
        <v>0</v>
      </c>
      <c r="CQ26" s="250" t="n">
        <f aca="false">HLOOKUP(CQ$7,'Income Statement'!$F$4:$EM$205,71)</f>
        <v>0</v>
      </c>
      <c r="CR26" s="250" t="n">
        <f aca="false">HLOOKUP(CR$7,'Income Statement'!$F$4:$EM$205,71)</f>
        <v>0</v>
      </c>
      <c r="CS26" s="250" t="n">
        <f aca="false">HLOOKUP(CS$7,'Income Statement'!$F$4:$EM$205,71)</f>
        <v>0</v>
      </c>
      <c r="CT26" s="250" t="n">
        <f aca="false">HLOOKUP(CT$7,'Income Statement'!$F$4:$EM$205,71)</f>
        <v>0</v>
      </c>
      <c r="CU26" s="250" t="n">
        <f aca="false">HLOOKUP(CU$7,'Income Statement'!$F$4:$EM$205,71)</f>
        <v>0</v>
      </c>
      <c r="CV26" s="250" t="n">
        <f aca="false">HLOOKUP(CV$7,'Income Statement'!$F$4:$EM$205,71)</f>
        <v>189824.56</v>
      </c>
      <c r="CW26" s="250" t="n">
        <f aca="false">HLOOKUP(CW$7,'Income Statement'!$F$4:$EM$205,71)</f>
        <v>0</v>
      </c>
      <c r="CX26" s="250" t="n">
        <f aca="false">HLOOKUP(CX$7,'Income Statement'!$F$4:$EM$205,71)</f>
        <v>129219.04</v>
      </c>
      <c r="CY26" s="250" t="n">
        <f aca="false">HLOOKUP(CY$7,'Income Statement'!$F$4:$EM$205,71)</f>
        <v>0</v>
      </c>
      <c r="CZ26" s="250" t="n">
        <f aca="false">HLOOKUP(CZ$7,'Income Statement'!$F$4:$EM$205,71)</f>
        <v>0</v>
      </c>
      <c r="DA26" s="250" t="n">
        <f aca="false">HLOOKUP(DA$7,'Income Statement'!$F$4:$EM$205,71)</f>
        <v>0</v>
      </c>
      <c r="DB26" s="250" t="n">
        <f aca="false">HLOOKUP(DB$7,'Income Statement'!$F$4:$EM$205,71)</f>
        <v>0</v>
      </c>
      <c r="DC26" s="250" t="n">
        <f aca="false">HLOOKUP(DC$7,'Income Statement'!$F$4:$EM$205,71)</f>
        <v>0</v>
      </c>
      <c r="DD26" s="250" t="n">
        <f aca="false">HLOOKUP(DD$7,'Income Statement'!$F$4:$EM$205,71)</f>
        <v>0</v>
      </c>
      <c r="DE26" s="250" t="n">
        <f aca="false">HLOOKUP(DE$7,'Income Statement'!$F$4:$EM$205,71)</f>
        <v>117769.23</v>
      </c>
      <c r="DF26" s="250" t="n">
        <f aca="false">HLOOKUP(DF$7,'Income Statement'!$F$4:$EM$205,71)</f>
        <v>0</v>
      </c>
      <c r="DG26" s="250" t="n">
        <f aca="false">HLOOKUP(DG$7,'Income Statement'!$F$4:$EM$205,71)</f>
        <v>24778.13</v>
      </c>
      <c r="DH26" s="250" t="n">
        <f aca="false">HLOOKUP(DH$7,'Income Statement'!$F$4:$EM$205,71)</f>
        <v>0</v>
      </c>
      <c r="DI26" s="250" t="n">
        <f aca="false">HLOOKUP(DI$7,'Income Statement'!$F$4:$EM$205,71)</f>
        <v>0</v>
      </c>
      <c r="DJ26" s="250" t="n">
        <f aca="false">HLOOKUP(DJ$7,'Income Statement'!$F$4:$EM$205,71)</f>
        <v>0</v>
      </c>
      <c r="DK26" s="250" t="n">
        <f aca="false">HLOOKUP(DK$7,'Income Statement'!$F$4:$EM$205,71)</f>
        <v>0</v>
      </c>
      <c r="DL26" s="250" t="n">
        <f aca="false">HLOOKUP(DL$7,'Income Statement'!$F$4:$EM$205,71)</f>
        <v>0</v>
      </c>
      <c r="DM26" s="250" t="n">
        <f aca="false">HLOOKUP(DM$7,'Income Statement'!$F$4:$EM$205,71)</f>
        <v>0</v>
      </c>
      <c r="DN26" s="250" t="n">
        <f aca="false">HLOOKUP(DN$7,'Income Statement'!$F$4:$EM$205,71)</f>
        <v>0</v>
      </c>
      <c r="DO26" s="250" t="n">
        <f aca="false">HLOOKUP(DO$7,'Income Statement'!$F$4:$EM$205,71)</f>
        <v>0</v>
      </c>
      <c r="DP26" s="250" t="n">
        <f aca="false">HLOOKUP(DP$7,'Income Statement'!$F$4:$EM$205,71)</f>
        <v>0</v>
      </c>
      <c r="DQ26" s="250" t="n">
        <f aca="false">HLOOKUP(DQ$7,'Income Statement'!$F$4:$EM$205,71)</f>
        <v>0</v>
      </c>
      <c r="DR26" s="250" t="n">
        <f aca="false">HLOOKUP(DR$7,'Income Statement'!$F$4:$EM$205,71)</f>
        <v>0</v>
      </c>
      <c r="DS26" s="250" t="n">
        <f aca="false">HLOOKUP(DS$7,'Income Statement'!$F$4:$EM$205,71)</f>
        <v>250</v>
      </c>
      <c r="DT26" s="250" t="n">
        <f aca="false">HLOOKUP(DT$7,'Income Statement'!$F$4:$EM$205,71)</f>
        <v>466.45</v>
      </c>
      <c r="DU26" s="250" t="n">
        <f aca="false">HLOOKUP(DU$7,'Income Statement'!$F$4:$EM$205,71)</f>
        <v>0</v>
      </c>
      <c r="DV26" s="250" t="n">
        <f aca="false">HLOOKUP(DV$7,'Income Statement'!$F$4:$EM$205,71)</f>
        <v>134.72</v>
      </c>
      <c r="DW26" s="250" t="n">
        <f aca="false">HLOOKUP(DW$7,'Income Statement'!$F$4:$EM$205,71)</f>
        <v>0</v>
      </c>
      <c r="DX26" s="250" t="n">
        <f aca="false">HLOOKUP(DX$7,'Income Statement'!$F$4:$EM$205,71)</f>
        <v>0</v>
      </c>
      <c r="DY26" s="250" t="n">
        <f aca="false">HLOOKUP(DY$7,'Income Statement'!$F$4:$EM$205,71)</f>
        <v>0</v>
      </c>
      <c r="DZ26" s="250" t="n">
        <f aca="false">HLOOKUP(DZ$7,'Income Statement'!$F$4:$EM$205,71)</f>
        <v>0</v>
      </c>
      <c r="EA26" s="250" t="n">
        <f aca="false">HLOOKUP(EA$7,'Income Statement'!$F$4:$EM$205,71)</f>
        <v>147224.78</v>
      </c>
      <c r="EB26" s="250" t="n">
        <f aca="false">HLOOKUP(EB$7,'Income Statement'!$F$4:$EM$205,71)</f>
        <v>0</v>
      </c>
      <c r="EC26" s="250" t="n">
        <f aca="false">HLOOKUP(EC$7,'Income Statement'!$F$4:$EM$205,71)</f>
        <v>0</v>
      </c>
      <c r="ED26" s="250" t="n">
        <f aca="false">HLOOKUP(ED$7,'Income Statement'!$F$4:$EM$205,71)</f>
        <v>212349.57</v>
      </c>
      <c r="EE26" s="250" t="n">
        <f aca="false">HLOOKUP(EE$7,'Income Statement'!$F$4:$EM$205,71)</f>
        <v>212349.57</v>
      </c>
      <c r="EF26" s="250" t="n">
        <f aca="false">HLOOKUP(EF$7,'Income Statement'!$F$4:$EM$205,71)</f>
        <v>212349.57</v>
      </c>
      <c r="EG26" s="250" t="n">
        <f aca="false">HLOOKUP(EG$7,'Income Statement'!$F$4:$EM$205,71)</f>
        <v>212349.57</v>
      </c>
      <c r="EH26" s="250" t="n">
        <f aca="false">HLOOKUP(EH$7,'Income Statement'!$F$4:$EM$205,71)</f>
        <v>212349.57</v>
      </c>
      <c r="EI26" s="250" t="n">
        <f aca="false">HLOOKUP(EI$7,'Income Statement'!$F$4:$EM$205,71)</f>
        <v>212349.57</v>
      </c>
      <c r="EJ26" s="250" t="n">
        <f aca="false">HLOOKUP(EJ$7,'Income Statement'!$F$4:$EM$205,71)</f>
        <v>212349.57</v>
      </c>
    </row>
    <row r="27" customFormat="false" ht="15" hidden="true" customHeight="false" outlineLevel="1" collapsed="false">
      <c r="A27" s="76" t="s">
        <v>123</v>
      </c>
      <c r="B27" s="250" t="n">
        <f aca="false">HLOOKUP(B$7,'Income Statement'!$F$4:$EM$205,80)</f>
        <v>0</v>
      </c>
      <c r="C27" s="250" t="n">
        <f aca="false">HLOOKUP(C$7,'Income Statement'!$F$4:$EM$205,80)</f>
        <v>2187.04</v>
      </c>
      <c r="D27" s="250" t="n">
        <f aca="false">HLOOKUP(D$7,'Income Statement'!$F$4:$EM$205,80)</f>
        <v>46162.92</v>
      </c>
      <c r="E27" s="250" t="n">
        <f aca="false">HLOOKUP(E$7,'Income Statement'!$F$4:$EM$205,80)</f>
        <v>0</v>
      </c>
      <c r="F27" s="250" t="n">
        <f aca="false">HLOOKUP(F$7,'Income Statement'!$F$4:$EM$205,80)</f>
        <v>10409.38</v>
      </c>
      <c r="G27" s="250" t="n">
        <f aca="false">HLOOKUP(G$7,'Income Statement'!$F$4:$EM$205,80)</f>
        <v>17436</v>
      </c>
      <c r="H27" s="250" t="n">
        <f aca="false">HLOOKUP(H$7,'Income Statement'!$F$4:$EM$205,80)</f>
        <v>4946.95</v>
      </c>
      <c r="I27" s="250" t="n">
        <f aca="false">HLOOKUP(I$7,'Income Statement'!$F$4:$EM$205,80)</f>
        <v>56.19</v>
      </c>
      <c r="J27" s="250" t="n">
        <f aca="false">HLOOKUP(J$7,'Income Statement'!$F$4:$EM$205,80)</f>
        <v>124127.51</v>
      </c>
      <c r="K27" s="250" t="n">
        <f aca="false">HLOOKUP(K$7,'Income Statement'!$F$4:$EM$205,80)</f>
        <v>11583.16</v>
      </c>
      <c r="L27" s="250" t="n">
        <f aca="false">HLOOKUP(L$7,'Income Statement'!$F$4:$EM$205,80)</f>
        <v>11986.56</v>
      </c>
      <c r="M27" s="250" t="n">
        <f aca="false">HLOOKUP(M$7,'Income Statement'!$F$4:$EM$205,80)</f>
        <v>4958.33</v>
      </c>
      <c r="N27" s="250" t="n">
        <f aca="false">HLOOKUP(N$7,'Income Statement'!$F$4:$EM$205,80)</f>
        <v>0</v>
      </c>
      <c r="O27" s="250" t="n">
        <f aca="false">HLOOKUP(O$7,'Income Statement'!$F$4:$EM$205,80)</f>
        <v>0</v>
      </c>
      <c r="P27" s="250"/>
      <c r="Q27" s="250" t="n">
        <f aca="false">HLOOKUP(Q$7,'Income Statement'!$F$4:$EM$205,80)</f>
        <v>7211.79</v>
      </c>
      <c r="R27" s="250" t="n">
        <f aca="false">HLOOKUP(R$7,'Income Statement'!$F$4:$EM$205,80)</f>
        <v>0</v>
      </c>
      <c r="S27" s="250"/>
      <c r="T27" s="250" t="n">
        <f aca="false">HLOOKUP(T$7,'Income Statement'!$F$4:$EM$205,80)</f>
        <v>28400.9</v>
      </c>
      <c r="U27" s="250"/>
      <c r="V27" s="250" t="n">
        <f aca="false">HLOOKUP(V$7,'Income Statement'!$F$4:$EM$205,80)</f>
        <v>0</v>
      </c>
      <c r="W27" s="250" t="n">
        <f aca="false">HLOOKUP(W$7,'Income Statement'!$F$4:$EM$205,80)</f>
        <v>0</v>
      </c>
      <c r="X27" s="250" t="n">
        <f aca="false">HLOOKUP(X$7,'Income Statement'!$F$4:$EM$205,80)</f>
        <v>10000</v>
      </c>
      <c r="Y27" s="250" t="n">
        <f aca="false">HLOOKUP(Y$7,'Income Statement'!$F$4:$EM$205,80)</f>
        <v>7015.28</v>
      </c>
      <c r="Z27" s="250" t="n">
        <f aca="false">HLOOKUP(Z$7,'Income Statement'!$F$4:$EM$205,80)</f>
        <v>65</v>
      </c>
      <c r="AA27" s="250" t="n">
        <f aca="false">HLOOKUP(AA$7,'Income Statement'!$F$4:$EM$205,80)</f>
        <v>0</v>
      </c>
      <c r="AB27" s="250" t="n">
        <f aca="false">HLOOKUP(AB$7,'Income Statement'!$F$4:$EM$205,80)</f>
        <v>4698.37</v>
      </c>
      <c r="AC27" s="250" t="n">
        <f aca="false">HLOOKUP(AC$7,'Income Statement'!$F$4:$EM$205,80)</f>
        <v>0</v>
      </c>
      <c r="AD27" s="250" t="n">
        <f aca="false">HLOOKUP(AD$7,'Income Statement'!$F$4:$EM$205,80)</f>
        <v>1434.07</v>
      </c>
      <c r="AE27" s="250" t="n">
        <f aca="false">HLOOKUP(AE$7,'Income Statement'!$F$4:$EM$205,80)</f>
        <v>5140.27</v>
      </c>
      <c r="AF27" s="250" t="n">
        <f aca="false">HLOOKUP(AF$7,'Income Statement'!$F$4:$EM$205,80)</f>
        <v>1464.93</v>
      </c>
      <c r="AG27" s="250" t="n">
        <f aca="false">HLOOKUP(AG$7,'Income Statement'!$F$4:$EM$205,80)</f>
        <v>2907.56</v>
      </c>
      <c r="AH27" s="250" t="n">
        <f aca="false">HLOOKUP(AH$7,'Income Statement'!$F$4:$EM$205,80)</f>
        <v>0</v>
      </c>
      <c r="AI27" s="250" t="n">
        <f aca="false">HLOOKUP(AI$7,'Income Statement'!$F$4:$EM$205,80)</f>
        <v>0</v>
      </c>
      <c r="AJ27" s="250" t="n">
        <f aca="false">HLOOKUP(AJ$7,'Income Statement'!$F$4:$EM$205,80)</f>
        <v>0</v>
      </c>
      <c r="AK27" s="250" t="n">
        <f aca="false">HLOOKUP(AK$7,'Income Statement'!$F$4:$EM$205,80)</f>
        <v>129.81</v>
      </c>
      <c r="AL27" s="250" t="n">
        <f aca="false">HLOOKUP(AL$7,'Income Statement'!$F$4:$EM$205,80)</f>
        <v>0</v>
      </c>
      <c r="AM27" s="250" t="n">
        <f aca="false">HLOOKUP(AM$7,'Income Statement'!$F$4:$EM$205,80)</f>
        <v>0</v>
      </c>
      <c r="AN27" s="250" t="n">
        <f aca="false">HLOOKUP(AN$7,'Income Statement'!$F$4:$EM$205,80)</f>
        <v>30503.72</v>
      </c>
      <c r="AO27" s="250" t="n">
        <f aca="false">HLOOKUP(AO$7,'Income Statement'!$F$4:$EM$205,80)</f>
        <v>2356.03</v>
      </c>
      <c r="AP27" s="250" t="n">
        <f aca="false">HLOOKUP(AP$7,'Income Statement'!$F$4:$EM$205,80)</f>
        <v>4505.65</v>
      </c>
      <c r="AQ27" s="250" t="n">
        <f aca="false">HLOOKUP(AQ$7,'Income Statement'!$F$4:$EM$205,80)</f>
        <v>0</v>
      </c>
      <c r="AR27" s="250" t="n">
        <f aca="false">HLOOKUP(AR$7,'Income Statement'!$F$4:$EM$205,80)</f>
        <v>10</v>
      </c>
      <c r="AS27" s="250" t="n">
        <f aca="false">HLOOKUP(AS$7,'Income Statement'!$F$4:$EM$205,80)</f>
        <v>1705.51</v>
      </c>
      <c r="AT27" s="250" t="n">
        <f aca="false">HLOOKUP(AT$7,'Income Statement'!$F$4:$EM$205,80)</f>
        <v>526.19</v>
      </c>
      <c r="AU27" s="250" t="n">
        <f aca="false">HLOOKUP(AU$7,'Income Statement'!$F$4:$EM$205,80)</f>
        <v>623.15</v>
      </c>
      <c r="AV27" s="250" t="n">
        <f aca="false">HLOOKUP(AV$7,'Income Statement'!$F$4:$EM$205,80)</f>
        <v>797.5</v>
      </c>
      <c r="AW27" s="250" t="n">
        <f aca="false">HLOOKUP(AW$7,'Income Statement'!$F$4:$EM$205,80)</f>
        <v>389.23</v>
      </c>
      <c r="AX27" s="250" t="n">
        <f aca="false">HLOOKUP(AX$7,'Income Statement'!$F$4:$EM$205,80)</f>
        <v>0</v>
      </c>
      <c r="AY27" s="250" t="n">
        <f aca="false">HLOOKUP(AY$7,'Income Statement'!$F$4:$EM$205,80)</f>
        <v>0</v>
      </c>
      <c r="AZ27" s="250" t="n">
        <f aca="false">HLOOKUP(AZ$7,'Income Statement'!$F$4:$EM$205,80)</f>
        <v>56.58</v>
      </c>
      <c r="BA27" s="250" t="n">
        <f aca="false">HLOOKUP(BA$7,'Income Statement'!$F$4:$EM$205,80)</f>
        <v>161391.24</v>
      </c>
      <c r="BB27" s="250" t="n">
        <f aca="false">HLOOKUP(BB$7,'Income Statement'!$F$4:$EM$205,80)</f>
        <v>494</v>
      </c>
      <c r="BC27" s="250" t="n">
        <f aca="false">HLOOKUP(BC$7,'Income Statement'!$F$4:$EM$205,80)</f>
        <v>162.49</v>
      </c>
      <c r="BD27" s="250" t="n">
        <f aca="false">HLOOKUP(BD$7,'Income Statement'!$F$4:$EM$205,80)</f>
        <v>0</v>
      </c>
      <c r="BE27" s="250" t="n">
        <f aca="false">HLOOKUP(BE$7,'Income Statement'!$F$4:$EM$205,80)</f>
        <v>0</v>
      </c>
      <c r="BF27" s="250" t="n">
        <f aca="false">HLOOKUP(BF$7,'Income Statement'!$F$4:$EM$205,80)</f>
        <v>78891.35</v>
      </c>
      <c r="BG27" s="250" t="n">
        <f aca="false">HLOOKUP(BG$7,'Income Statement'!$F$4:$EM$205,80)</f>
        <v>0</v>
      </c>
      <c r="BH27" s="250" t="n">
        <f aca="false">HLOOKUP(BH$7,'Income Statement'!$F$4:$EM$205,80)</f>
        <v>22049.35</v>
      </c>
      <c r="BI27" s="250" t="n">
        <f aca="false">HLOOKUP(BI$7,'Income Statement'!$F$4:$EM$205,80)</f>
        <v>169.79</v>
      </c>
      <c r="BJ27" s="250" t="n">
        <f aca="false">HLOOKUP(BJ$7,'Income Statement'!$F$4:$EM$205,80)</f>
        <v>214.86</v>
      </c>
      <c r="BK27" s="250" t="n">
        <f aca="false">HLOOKUP(BK$7,'Income Statement'!$F$4:$EM$205,80)</f>
        <v>0</v>
      </c>
      <c r="BL27" s="250" t="n">
        <f aca="false">HLOOKUP(BL$7,'Income Statement'!$F$4:$EM$205,80)</f>
        <v>0</v>
      </c>
      <c r="BM27" s="250" t="n">
        <f aca="false">HLOOKUP(BM$7,'Income Statement'!$F$4:$EM$205,80)</f>
        <v>0</v>
      </c>
      <c r="BN27" s="250" t="n">
        <f aca="false">HLOOKUP(BN$7,'Income Statement'!$F$4:$EM$205,80)</f>
        <v>124.44</v>
      </c>
      <c r="BO27" s="250" t="n">
        <f aca="false">HLOOKUP(BO$7,'Income Statement'!$F$4:$EM$205,80)</f>
        <v>0</v>
      </c>
      <c r="BP27" s="250" t="n">
        <f aca="false">HLOOKUP(BP$7,'Income Statement'!$F$4:$EM$205,80)</f>
        <v>5705.39</v>
      </c>
      <c r="BQ27" s="250" t="n">
        <f aca="false">HLOOKUP(BQ$7,'Income Statement'!$F$4:$EM$205,80)</f>
        <v>2674.16</v>
      </c>
      <c r="BR27" s="250" t="n">
        <f aca="false">HLOOKUP(BR$7,'Income Statement'!$F$4:$EM$205,80)</f>
        <v>0</v>
      </c>
      <c r="BS27" s="250" t="n">
        <f aca="false">HLOOKUP(BS$7,'Income Statement'!$F$4:$EM$205,80)</f>
        <v>12693.03</v>
      </c>
      <c r="BT27" s="250" t="n">
        <f aca="false">HLOOKUP(BT$7,'Income Statement'!$F$4:$EM$205,80)</f>
        <v>0</v>
      </c>
      <c r="BU27" s="250" t="n">
        <f aca="false">HLOOKUP(BU$7,'Income Statement'!$F$4:$EM$205,80)</f>
        <v>11390.01</v>
      </c>
      <c r="BV27" s="250" t="n">
        <f aca="false">HLOOKUP(BV$7,'Income Statement'!$F$4:$EM$205,80)</f>
        <v>0</v>
      </c>
      <c r="BW27" s="250" t="n">
        <f aca="false">HLOOKUP(BW$7,'Income Statement'!$F$4:$EM$205,80)</f>
        <v>1637.64</v>
      </c>
      <c r="BX27" s="250" t="n">
        <f aca="false">HLOOKUP(BX$7,'Income Statement'!$F$4:$EM$205,80)</f>
        <v>0</v>
      </c>
      <c r="BY27" s="250" t="n">
        <f aca="false">HLOOKUP(BY$7,'Income Statement'!$F$4:$EM$205,80)</f>
        <v>0</v>
      </c>
      <c r="BZ27" s="250" t="n">
        <f aca="false">HLOOKUP(BZ$7,'Income Statement'!$F$4:$EM$205,80)</f>
        <v>0</v>
      </c>
      <c r="CA27" s="250" t="n">
        <f aca="false">HLOOKUP(CA$7,'Income Statement'!$F$4:$EM$205,80)</f>
        <v>3057.9</v>
      </c>
      <c r="CB27" s="250" t="n">
        <f aca="false">HLOOKUP(CB$7,'Income Statement'!$F$4:$EM$205,80)</f>
        <v>0</v>
      </c>
      <c r="CC27" s="250" t="n">
        <f aca="false">HLOOKUP(CC$7,'Income Statement'!$F$4:$EM$205,80)</f>
        <v>0</v>
      </c>
      <c r="CD27" s="250" t="n">
        <f aca="false">HLOOKUP(CD$7,'Income Statement'!$F$4:$EM$205,80)</f>
        <v>632.08</v>
      </c>
      <c r="CE27" s="250" t="n">
        <f aca="false">HLOOKUP(CE$7,'Income Statement'!$F$4:$EM$205,80)</f>
        <v>30517.08</v>
      </c>
      <c r="CF27" s="250" t="n">
        <f aca="false">HLOOKUP(CF$7,'Income Statement'!$F$4:$EM$205,80)</f>
        <v>0</v>
      </c>
      <c r="CG27" s="250" t="n">
        <f aca="false">HLOOKUP(CG$7,'Income Statement'!$F$4:$EM$205,80)</f>
        <v>5581.75</v>
      </c>
      <c r="CH27" s="250" t="n">
        <f aca="false">HLOOKUP(CH$7,'Income Statement'!$F$4:$EM$205,80)</f>
        <v>0</v>
      </c>
      <c r="CI27" s="250" t="n">
        <f aca="false">HLOOKUP(CI$7,'Income Statement'!$F$4:$EM$205,80)</f>
        <v>9274.81</v>
      </c>
      <c r="CJ27" s="250" t="n">
        <f aca="false">HLOOKUP(CJ$7,'Income Statement'!$F$4:$EM$205,80)</f>
        <v>0</v>
      </c>
      <c r="CK27" s="250" t="n">
        <f aca="false">HLOOKUP(CK$7,'Income Statement'!$F$4:$EM$205,80)</f>
        <v>10647.1</v>
      </c>
      <c r="CL27" s="250" t="n">
        <f aca="false">HLOOKUP(CL$7,'Income Statement'!$F$4:$EM$205,80)</f>
        <v>0</v>
      </c>
      <c r="CM27" s="250" t="n">
        <f aca="false">HLOOKUP(CM$7,'Income Statement'!$F$4:$EM$205,80)</f>
        <v>8034.21</v>
      </c>
      <c r="CN27" s="250" t="n">
        <f aca="false">HLOOKUP(CN$7,'Income Statement'!$F$4:$EM$205,80)</f>
        <v>31362.74</v>
      </c>
      <c r="CO27" s="250" t="n">
        <f aca="false">HLOOKUP(CO$7,'Income Statement'!$F$4:$EM$205,80)</f>
        <v>9277.22</v>
      </c>
      <c r="CP27" s="250" t="n">
        <f aca="false">HLOOKUP(CP$7,'Income Statement'!$F$4:$EM$205,80)</f>
        <v>200</v>
      </c>
      <c r="CQ27" s="250" t="n">
        <f aca="false">HLOOKUP(CQ$7,'Income Statement'!$F$4:$EM$205,80)</f>
        <v>1470.37</v>
      </c>
      <c r="CR27" s="250" t="n">
        <f aca="false">HLOOKUP(CR$7,'Income Statement'!$F$4:$EM$205,80)</f>
        <v>0</v>
      </c>
      <c r="CS27" s="250" t="n">
        <f aca="false">HLOOKUP(CS$7,'Income Statement'!$F$4:$EM$205,80)</f>
        <v>21373.26</v>
      </c>
      <c r="CT27" s="250" t="n">
        <f aca="false">HLOOKUP(CT$7,'Income Statement'!$F$4:$EM$205,80)</f>
        <v>0</v>
      </c>
      <c r="CU27" s="250" t="n">
        <f aca="false">HLOOKUP(CU$7,'Income Statement'!$F$4:$EM$205,80)</f>
        <v>160.29</v>
      </c>
      <c r="CV27" s="250" t="n">
        <f aca="false">HLOOKUP(CV$7,'Income Statement'!$F$4:$EM$205,80)</f>
        <v>19956.37</v>
      </c>
      <c r="CW27" s="250" t="n">
        <f aca="false">HLOOKUP(CW$7,'Income Statement'!$F$4:$EM$205,80)</f>
        <v>4053.6</v>
      </c>
      <c r="CX27" s="250" t="n">
        <f aca="false">HLOOKUP(CX$7,'Income Statement'!$F$4:$EM$205,80)</f>
        <v>62422.1</v>
      </c>
      <c r="CY27" s="250" t="n">
        <f aca="false">HLOOKUP(CY$7,'Income Statement'!$F$4:$EM$205,80)</f>
        <v>465.34</v>
      </c>
      <c r="CZ27" s="250" t="n">
        <f aca="false">HLOOKUP(CZ$7,'Income Statement'!$F$4:$EM$205,80)</f>
        <v>0</v>
      </c>
      <c r="DA27" s="250" t="n">
        <f aca="false">HLOOKUP(DA$7,'Income Statement'!$F$4:$EM$205,80)</f>
        <v>0</v>
      </c>
      <c r="DB27" s="250" t="n">
        <f aca="false">HLOOKUP(DB$7,'Income Statement'!$F$4:$EM$205,80)</f>
        <v>4115.68</v>
      </c>
      <c r="DC27" s="250" t="n">
        <f aca="false">HLOOKUP(DC$7,'Income Statement'!$F$4:$EM$205,80)</f>
        <v>20359</v>
      </c>
      <c r="DD27" s="250" t="n">
        <f aca="false">HLOOKUP(DD$7,'Income Statement'!$F$4:$EM$205,80)</f>
        <v>20359</v>
      </c>
      <c r="DE27" s="250" t="n">
        <f aca="false">HLOOKUP(DE$7,'Income Statement'!$F$4:$EM$205,80)</f>
        <v>5924</v>
      </c>
      <c r="DF27" s="250" t="n">
        <f aca="false">HLOOKUP(DF$7,'Income Statement'!$F$4:$EM$205,80)</f>
        <v>185.7</v>
      </c>
      <c r="DG27" s="250" t="n">
        <f aca="false">HLOOKUP(DG$7,'Income Statement'!$F$4:$EM$205,80)</f>
        <v>22477.99</v>
      </c>
      <c r="DH27" s="250" t="n">
        <f aca="false">HLOOKUP(DH$7,'Income Statement'!$F$4:$EM$205,80)</f>
        <v>0</v>
      </c>
      <c r="DI27" s="250" t="n">
        <f aca="false">HLOOKUP(DI$7,'Income Statement'!$F$4:$EM$205,80)</f>
        <v>0</v>
      </c>
      <c r="DJ27" s="250" t="n">
        <f aca="false">HLOOKUP(DJ$7,'Income Statement'!$F$4:$EM$205,80)</f>
        <v>0</v>
      </c>
      <c r="DK27" s="250" t="n">
        <f aca="false">HLOOKUP(DK$7,'Income Statement'!$F$4:$EM$205,80)</f>
        <v>1332.29</v>
      </c>
      <c r="DL27" s="250" t="n">
        <f aca="false">HLOOKUP(DL$7,'Income Statement'!$F$4:$EM$205,80)</f>
        <v>0</v>
      </c>
      <c r="DM27" s="250" t="n">
        <f aca="false">HLOOKUP(DM$7,'Income Statement'!$F$4:$EM$205,80)</f>
        <v>467.59</v>
      </c>
      <c r="DN27" s="250" t="n">
        <f aca="false">HLOOKUP(DN$7,'Income Statement'!$F$4:$EM$205,80)</f>
        <v>0</v>
      </c>
      <c r="DO27" s="250" t="n">
        <f aca="false">HLOOKUP(DO$7,'Income Statement'!$F$4:$EM$205,80)</f>
        <v>0</v>
      </c>
      <c r="DP27" s="250" t="n">
        <f aca="false">HLOOKUP(DP$7,'Income Statement'!$F$4:$EM$205,80)</f>
        <v>1654.16</v>
      </c>
      <c r="DQ27" s="250" t="n">
        <f aca="false">HLOOKUP(DQ$7,'Income Statement'!$F$4:$EM$205,80)</f>
        <v>16207.92</v>
      </c>
      <c r="DR27" s="250" t="n">
        <f aca="false">HLOOKUP(DR$7,'Income Statement'!$F$4:$EM$205,80)</f>
        <v>0</v>
      </c>
      <c r="DS27" s="250" t="n">
        <f aca="false">HLOOKUP(DS$7,'Income Statement'!$F$4:$EM$205,80)</f>
        <v>0</v>
      </c>
      <c r="DT27" s="250" t="n">
        <f aca="false">HLOOKUP(DT$7,'Income Statement'!$F$4:$EM$205,80)</f>
        <v>1231.09</v>
      </c>
      <c r="DU27" s="250" t="n">
        <f aca="false">HLOOKUP(DU$7,'Income Statement'!$F$4:$EM$205,80)</f>
        <v>0</v>
      </c>
      <c r="DV27" s="250" t="n">
        <f aca="false">HLOOKUP(DV$7,'Income Statement'!$F$4:$EM$205,80)</f>
        <v>0</v>
      </c>
      <c r="DW27" s="250" t="n">
        <f aca="false">HLOOKUP(DW$7,'Income Statement'!$F$4:$EM$205,80)</f>
        <v>193.8</v>
      </c>
      <c r="DX27" s="250" t="n">
        <f aca="false">HLOOKUP(DX$7,'Income Statement'!$F$4:$EM$205,80)</f>
        <v>0</v>
      </c>
      <c r="DY27" s="250" t="n">
        <f aca="false">HLOOKUP(DY$7,'Income Statement'!$F$4:$EM$205,80)</f>
        <v>0</v>
      </c>
      <c r="DZ27" s="250" t="n">
        <f aca="false">HLOOKUP(DZ$7,'Income Statement'!$F$4:$EM$205,80)</f>
        <v>0</v>
      </c>
      <c r="EA27" s="250" t="n">
        <f aca="false">HLOOKUP(EA$7,'Income Statement'!$F$4:$EM$205,80)</f>
        <v>16974.2</v>
      </c>
      <c r="EB27" s="250" t="n">
        <f aca="false">HLOOKUP(EB$7,'Income Statement'!$F$4:$EM$205,80)</f>
        <v>0</v>
      </c>
      <c r="EC27" s="250" t="n">
        <f aca="false">HLOOKUP(EC$7,'Income Statement'!$F$4:$EM$205,80)</f>
        <v>0</v>
      </c>
      <c r="ED27" s="250" t="n">
        <f aca="false">HLOOKUP(ED$7,'Income Statement'!$F$4:$EM$205,80)</f>
        <v>75178.89</v>
      </c>
      <c r="EE27" s="250" t="n">
        <f aca="false">HLOOKUP(EE$7,'Income Statement'!$F$4:$EM$205,80)</f>
        <v>75178.89</v>
      </c>
      <c r="EF27" s="250" t="n">
        <f aca="false">HLOOKUP(EF$7,'Income Statement'!$F$4:$EM$205,80)</f>
        <v>75178.89</v>
      </c>
      <c r="EG27" s="250" t="n">
        <f aca="false">HLOOKUP(EG$7,'Income Statement'!$F$4:$EM$205,80)</f>
        <v>75178.89</v>
      </c>
      <c r="EH27" s="250" t="n">
        <f aca="false">HLOOKUP(EH$7,'Income Statement'!$F$4:$EM$205,80)</f>
        <v>75178.89</v>
      </c>
      <c r="EI27" s="250" t="n">
        <f aca="false">HLOOKUP(EI$7,'Income Statement'!$F$4:$EM$205,80)</f>
        <v>75178.89</v>
      </c>
      <c r="EJ27" s="250" t="n">
        <f aca="false">HLOOKUP(EJ$7,'Income Statement'!$F$4:$EM$205,80)</f>
        <v>75178.89</v>
      </c>
    </row>
    <row r="28" customFormat="false" ht="15" hidden="true" customHeight="false" outlineLevel="1" collapsed="false">
      <c r="A28" s="76" t="s">
        <v>130</v>
      </c>
      <c r="B28" s="250" t="n">
        <f aca="false">HLOOKUP(B$7,'Income Statement'!$F$4:$EM$205,88)</f>
        <v>175.2</v>
      </c>
      <c r="C28" s="250" t="n">
        <f aca="false">HLOOKUP(C$7,'Income Statement'!$F$4:$EM$205,88)</f>
        <v>10257.16</v>
      </c>
      <c r="D28" s="250" t="n">
        <f aca="false">HLOOKUP(D$7,'Income Statement'!$F$4:$EM$205,88)</f>
        <v>11990.62</v>
      </c>
      <c r="E28" s="250" t="n">
        <f aca="false">HLOOKUP(E$7,'Income Statement'!$F$4:$EM$205,88)</f>
        <v>175.2</v>
      </c>
      <c r="F28" s="250" t="n">
        <f aca="false">HLOOKUP(F$7,'Income Statement'!$F$4:$EM$205,88)</f>
        <v>25482.77</v>
      </c>
      <c r="G28" s="250" t="n">
        <f aca="false">HLOOKUP(G$7,'Income Statement'!$F$4:$EM$205,88)</f>
        <v>4512.06</v>
      </c>
      <c r="H28" s="250" t="n">
        <f aca="false">HLOOKUP(H$7,'Income Statement'!$F$4:$EM$205,88)</f>
        <v>175.2</v>
      </c>
      <c r="I28" s="250" t="n">
        <f aca="false">HLOOKUP(I$7,'Income Statement'!$F$4:$EM$205,88)</f>
        <v>175.2</v>
      </c>
      <c r="J28" s="250" t="n">
        <f aca="false">HLOOKUP(J$7,'Income Statement'!$F$4:$EM$205,88)</f>
        <v>23789.34</v>
      </c>
      <c r="K28" s="250" t="n">
        <f aca="false">HLOOKUP(K$7,'Income Statement'!$F$4:$EM$205,88)</f>
        <v>48357.84</v>
      </c>
      <c r="L28" s="250" t="n">
        <f aca="false">HLOOKUP(L$7,'Income Statement'!$F$4:$EM$205,88)</f>
        <v>920.4</v>
      </c>
      <c r="M28" s="250" t="n">
        <f aca="false">HLOOKUP(M$7,'Income Statement'!$F$4:$EM$205,88)</f>
        <v>-46854.67</v>
      </c>
      <c r="N28" s="250" t="n">
        <f aca="false">HLOOKUP(N$7,'Income Statement'!$F$4:$EM$205,88)</f>
        <v>262.8</v>
      </c>
      <c r="O28" s="250" t="n">
        <f aca="false">HLOOKUP(O$7,'Income Statement'!$F$4:$EM$205,88)</f>
        <v>175.2</v>
      </c>
      <c r="P28" s="250"/>
      <c r="Q28" s="250" t="n">
        <f aca="false">HLOOKUP(Q$7,'Income Statement'!$F$4:$EM$205,88)</f>
        <v>4997.55</v>
      </c>
      <c r="R28" s="250" t="n">
        <f aca="false">HLOOKUP(R$7,'Income Statement'!$F$4:$EM$205,88)</f>
        <v>0</v>
      </c>
      <c r="S28" s="250"/>
      <c r="T28" s="250" t="n">
        <f aca="false">HLOOKUP(T$7,'Income Statement'!$F$4:$EM$205,88)</f>
        <v>16489.74</v>
      </c>
      <c r="U28" s="250"/>
      <c r="V28" s="250" t="n">
        <f aca="false">HLOOKUP(V$7,'Income Statement'!$F$4:$EM$205,88)</f>
        <v>0</v>
      </c>
      <c r="W28" s="250" t="n">
        <f aca="false">HLOOKUP(W$7,'Income Statement'!$F$4:$EM$205,88)</f>
        <v>175.2</v>
      </c>
      <c r="X28" s="250" t="n">
        <f aca="false">HLOOKUP(X$7,'Income Statement'!$F$4:$EM$205,88)</f>
        <v>175.2</v>
      </c>
      <c r="Y28" s="250" t="n">
        <f aca="false">HLOOKUP(Y$7,'Income Statement'!$F$4:$EM$205,88)</f>
        <v>899.4</v>
      </c>
      <c r="Z28" s="250" t="n">
        <f aca="false">HLOOKUP(Z$7,'Income Statement'!$F$4:$EM$205,88)</f>
        <v>613.21</v>
      </c>
      <c r="AA28" s="250" t="n">
        <f aca="false">HLOOKUP(AA$7,'Income Statement'!$F$4:$EM$205,88)</f>
        <v>175.2</v>
      </c>
      <c r="AB28" s="250" t="n">
        <f aca="false">HLOOKUP(AB$7,'Income Statement'!$F$4:$EM$205,88)</f>
        <v>1485.69</v>
      </c>
      <c r="AC28" s="250" t="n">
        <f aca="false">HLOOKUP(AC$7,'Income Statement'!$F$4:$EM$205,88)</f>
        <v>186.2</v>
      </c>
      <c r="AD28" s="250" t="n">
        <f aca="false">HLOOKUP(AD$7,'Income Statement'!$F$4:$EM$205,88)</f>
        <v>12749.63</v>
      </c>
      <c r="AE28" s="250" t="n">
        <f aca="false">HLOOKUP(AE$7,'Income Statement'!$F$4:$EM$205,88)</f>
        <v>2882.67</v>
      </c>
      <c r="AF28" s="250" t="n">
        <f aca="false">HLOOKUP(AF$7,'Income Statement'!$F$4:$EM$205,88)</f>
        <v>920.4</v>
      </c>
      <c r="AG28" s="250" t="n">
        <f aca="false">HLOOKUP(AG$7,'Income Statement'!$F$4:$EM$205,88)</f>
        <v>613.21</v>
      </c>
      <c r="AH28" s="250" t="n">
        <f aca="false">HLOOKUP(AH$7,'Income Statement'!$F$4:$EM$205,88)</f>
        <v>361.37</v>
      </c>
      <c r="AI28" s="250" t="n">
        <f aca="false">HLOOKUP(AI$7,'Income Statement'!$F$4:$EM$205,88)</f>
        <v>175.2</v>
      </c>
      <c r="AJ28" s="250" t="n">
        <f aca="false">HLOOKUP(AJ$7,'Income Statement'!$F$4:$EM$205,88)</f>
        <v>0</v>
      </c>
      <c r="AK28" s="250" t="n">
        <f aca="false">HLOOKUP(AK$7,'Income Statement'!$F$4:$EM$205,88)</f>
        <v>1128.33</v>
      </c>
      <c r="AL28" s="250" t="n">
        <f aca="false">HLOOKUP(AL$7,'Income Statement'!$F$4:$EM$205,88)</f>
        <v>1594.35</v>
      </c>
      <c r="AM28" s="250" t="n">
        <f aca="false">HLOOKUP(AM$7,'Income Statement'!$F$4:$EM$205,88)</f>
        <v>175.2</v>
      </c>
      <c r="AN28" s="250" t="n">
        <f aca="false">HLOOKUP(AN$7,'Income Statement'!$F$4:$EM$205,88)</f>
        <v>55704.89</v>
      </c>
      <c r="AO28" s="250" t="n">
        <f aca="false">HLOOKUP(AO$7,'Income Statement'!$F$4:$EM$205,88)</f>
        <v>175.2</v>
      </c>
      <c r="AP28" s="250" t="n">
        <f aca="false">HLOOKUP(AP$7,'Income Statement'!$F$4:$EM$205,88)</f>
        <v>384.28</v>
      </c>
      <c r="AQ28" s="250" t="n">
        <f aca="false">HLOOKUP(AQ$7,'Income Statement'!$F$4:$EM$205,88)</f>
        <v>175.2</v>
      </c>
      <c r="AR28" s="250" t="n">
        <f aca="false">HLOOKUP(AR$7,'Income Statement'!$F$4:$EM$205,88)</f>
        <v>613.21</v>
      </c>
      <c r="AS28" s="250" t="n">
        <f aca="false">HLOOKUP(AS$7,'Income Statement'!$F$4:$EM$205,88)</f>
        <v>1804.02</v>
      </c>
      <c r="AT28" s="250" t="n">
        <f aca="false">HLOOKUP(AT$7,'Income Statement'!$F$4:$EM$205,88)</f>
        <v>3354.99</v>
      </c>
      <c r="AU28" s="250" t="n">
        <f aca="false">HLOOKUP(AU$7,'Income Statement'!$F$4:$EM$205,88)</f>
        <v>298.64</v>
      </c>
      <c r="AV28" s="250" t="n">
        <f aca="false">HLOOKUP(AV$7,'Income Statement'!$F$4:$EM$205,88)</f>
        <v>175.2</v>
      </c>
      <c r="AW28" s="250" t="n">
        <f aca="false">HLOOKUP(AW$7,'Income Statement'!$F$4:$EM$205,88)</f>
        <v>175.2</v>
      </c>
      <c r="AX28" s="250" t="n">
        <f aca="false">HLOOKUP(AX$7,'Income Statement'!$F$4:$EM$205,88)</f>
        <v>613.21</v>
      </c>
      <c r="AY28" s="250" t="n">
        <f aca="false">HLOOKUP(AY$7,'Income Statement'!$F$4:$EM$205,88)</f>
        <v>0</v>
      </c>
      <c r="AZ28" s="250" t="n">
        <f aca="false">HLOOKUP(AZ$7,'Income Statement'!$F$4:$EM$205,88)</f>
        <v>920.4</v>
      </c>
      <c r="BA28" s="250" t="n">
        <f aca="false">HLOOKUP(BA$7,'Income Statement'!$F$4:$EM$205,88)</f>
        <v>32587</v>
      </c>
      <c r="BB28" s="250" t="n">
        <f aca="false">HLOOKUP(BB$7,'Income Statement'!$F$4:$EM$205,88)</f>
        <v>175.2</v>
      </c>
      <c r="BC28" s="250" t="n">
        <f aca="false">HLOOKUP(BC$7,'Income Statement'!$F$4:$EM$205,88)</f>
        <v>330.55</v>
      </c>
      <c r="BD28" s="250" t="n">
        <f aca="false">HLOOKUP(BD$7,'Income Statement'!$F$4:$EM$205,88)</f>
        <v>613.21</v>
      </c>
      <c r="BE28" s="250" t="n">
        <f aca="false">HLOOKUP(BE$7,'Income Statement'!$F$4:$EM$205,88)</f>
        <v>613.21</v>
      </c>
      <c r="BF28" s="250" t="n">
        <f aca="false">HLOOKUP(BF$7,'Income Statement'!$F$4:$EM$205,88)</f>
        <v>39949.81</v>
      </c>
      <c r="BG28" s="250" t="n">
        <f aca="false">HLOOKUP(BG$7,'Income Statement'!$F$4:$EM$205,88)</f>
        <v>0</v>
      </c>
      <c r="BH28" s="250" t="n">
        <f aca="false">HLOOKUP(BH$7,'Income Statement'!$F$4:$EM$205,88)</f>
        <v>21216.41</v>
      </c>
      <c r="BI28" s="250" t="n">
        <f aca="false">HLOOKUP(BI$7,'Income Statement'!$F$4:$EM$205,88)</f>
        <v>175.2</v>
      </c>
      <c r="BJ28" s="250" t="n">
        <f aca="false">HLOOKUP(BJ$7,'Income Statement'!$F$4:$EM$205,88)</f>
        <v>539.63</v>
      </c>
      <c r="BK28" s="250" t="n">
        <f aca="false">HLOOKUP(BK$7,'Income Statement'!$F$4:$EM$205,88)</f>
        <v>2646.74</v>
      </c>
      <c r="BL28" s="250" t="n">
        <f aca="false">HLOOKUP(BL$7,'Income Statement'!$F$4:$EM$205,88)</f>
        <v>175.2</v>
      </c>
      <c r="BM28" s="250" t="n">
        <f aca="false">HLOOKUP(BM$7,'Income Statement'!$F$4:$EM$205,88)</f>
        <v>613.21</v>
      </c>
      <c r="BN28" s="250" t="n">
        <f aca="false">HLOOKUP(BN$7,'Income Statement'!$F$4:$EM$205,88)</f>
        <v>175.2</v>
      </c>
      <c r="BO28" s="250" t="n">
        <f aca="false">HLOOKUP(BO$7,'Income Statement'!$F$4:$EM$205,88)</f>
        <v>0</v>
      </c>
      <c r="BP28" s="250" t="n">
        <f aca="false">HLOOKUP(BP$7,'Income Statement'!$F$4:$EM$205,88)</f>
        <v>35390.3</v>
      </c>
      <c r="BQ28" s="250" t="n">
        <f aca="false">HLOOKUP(BQ$7,'Income Statement'!$F$4:$EM$205,88)</f>
        <v>3803.6</v>
      </c>
      <c r="BR28" s="250" t="n">
        <f aca="false">HLOOKUP(BR$7,'Income Statement'!$F$4:$EM$205,88)</f>
        <v>0</v>
      </c>
      <c r="BS28" s="250" t="n">
        <f aca="false">HLOOKUP(BS$7,'Income Statement'!$F$4:$EM$205,88)</f>
        <v>7399.74</v>
      </c>
      <c r="BT28" s="250" t="n">
        <f aca="false">HLOOKUP(BT$7,'Income Statement'!$F$4:$EM$205,88)</f>
        <v>175.2</v>
      </c>
      <c r="BU28" s="250" t="n">
        <f aca="false">HLOOKUP(BU$7,'Income Statement'!$F$4:$EM$205,88)</f>
        <v>292.01</v>
      </c>
      <c r="BV28" s="250" t="n">
        <f aca="false">HLOOKUP(BV$7,'Income Statement'!$F$4:$EM$205,88)</f>
        <v>262.8</v>
      </c>
      <c r="BW28" s="250" t="n">
        <f aca="false">HLOOKUP(BW$7,'Income Statement'!$F$4:$EM$205,88)</f>
        <v>10505.52</v>
      </c>
      <c r="BX28" s="250" t="n">
        <f aca="false">HLOOKUP(BX$7,'Income Statement'!$F$4:$EM$205,88)</f>
        <v>292.01</v>
      </c>
      <c r="BY28" s="250" t="n">
        <f aca="false">HLOOKUP(BY$7,'Income Statement'!$F$4:$EM$205,88)</f>
        <v>325.45</v>
      </c>
      <c r="BZ28" s="250" t="n">
        <f aca="false">HLOOKUP(BZ$7,'Income Statement'!$F$4:$EM$205,88)</f>
        <v>0</v>
      </c>
      <c r="CA28" s="250" t="n">
        <f aca="false">HLOOKUP(CA$7,'Income Statement'!$F$4:$EM$205,88)</f>
        <v>1351.68</v>
      </c>
      <c r="CB28" s="250" t="n">
        <f aca="false">HLOOKUP(CB$7,'Income Statement'!$F$4:$EM$205,88)</f>
        <v>233.6</v>
      </c>
      <c r="CC28" s="250" t="n">
        <f aca="false">HLOOKUP(CC$7,'Income Statement'!$F$4:$EM$205,88)</f>
        <v>176.2</v>
      </c>
      <c r="CD28" s="250" t="n">
        <f aca="false">HLOOKUP(CD$7,'Income Statement'!$F$4:$EM$205,88)</f>
        <v>774.92</v>
      </c>
      <c r="CE28" s="250" t="n">
        <f aca="false">HLOOKUP(CE$7,'Income Statement'!$F$4:$EM$205,88)</f>
        <v>52741.18</v>
      </c>
      <c r="CF28" s="250" t="n">
        <f aca="false">HLOOKUP(CF$7,'Income Statement'!$F$4:$EM$205,88)</f>
        <v>175.2</v>
      </c>
      <c r="CG28" s="250" t="n">
        <f aca="false">HLOOKUP(CG$7,'Income Statement'!$F$4:$EM$205,88)</f>
        <v>1619.5</v>
      </c>
      <c r="CH28" s="250" t="n">
        <f aca="false">HLOOKUP(CH$7,'Income Statement'!$F$4:$EM$205,88)</f>
        <v>233.6</v>
      </c>
      <c r="CI28" s="250" t="n">
        <f aca="false">HLOOKUP(CI$7,'Income Statement'!$F$4:$EM$205,88)</f>
        <v>14098.38</v>
      </c>
      <c r="CJ28" s="250" t="n">
        <f aca="false">HLOOKUP(CJ$7,'Income Statement'!$F$4:$EM$205,88)</f>
        <v>175.2</v>
      </c>
      <c r="CK28" s="250" t="n">
        <f aca="false">HLOOKUP(CK$7,'Income Statement'!$F$4:$EM$205,88)</f>
        <v>4365.69</v>
      </c>
      <c r="CL28" s="250" t="n">
        <f aca="false">HLOOKUP(CL$7,'Income Statement'!$F$4:$EM$205,88)</f>
        <v>607.37</v>
      </c>
      <c r="CM28" s="250" t="n">
        <f aca="false">HLOOKUP(CM$7,'Income Statement'!$F$4:$EM$205,88)</f>
        <v>12618.38</v>
      </c>
      <c r="CN28" s="250" t="n">
        <f aca="false">HLOOKUP(CN$7,'Income Statement'!$F$4:$EM$205,88)</f>
        <v>23612.67</v>
      </c>
      <c r="CO28" s="250" t="n">
        <f aca="false">HLOOKUP(CO$7,'Income Statement'!$F$4:$EM$205,88)</f>
        <v>2163</v>
      </c>
      <c r="CP28" s="250" t="n">
        <f aca="false">HLOOKUP(CP$7,'Income Statement'!$F$4:$EM$205,88)</f>
        <v>175.2</v>
      </c>
      <c r="CQ28" s="250" t="n">
        <f aca="false">HLOOKUP(CQ$7,'Income Statement'!$F$4:$EM$205,88)</f>
        <v>175.2</v>
      </c>
      <c r="CR28" s="250" t="n">
        <f aca="false">HLOOKUP(CR$7,'Income Statement'!$F$4:$EM$205,88)</f>
        <v>175.2</v>
      </c>
      <c r="CS28" s="250" t="n">
        <f aca="false">HLOOKUP(CS$7,'Income Statement'!$F$4:$EM$205,88)</f>
        <v>10426.98</v>
      </c>
      <c r="CT28" s="250" t="n">
        <f aca="false">HLOOKUP(CT$7,'Income Statement'!$F$4:$EM$205,88)</f>
        <v>175.2</v>
      </c>
      <c r="CU28" s="250" t="n">
        <f aca="false">HLOOKUP(CU$7,'Income Statement'!$F$4:$EM$205,88)</f>
        <v>438.01</v>
      </c>
      <c r="CV28" s="250" t="n">
        <f aca="false">HLOOKUP(CV$7,'Income Statement'!$F$4:$EM$205,88)</f>
        <v>1631.44</v>
      </c>
      <c r="CW28" s="250" t="n">
        <f aca="false">HLOOKUP(CW$7,'Income Statement'!$F$4:$EM$205,88)</f>
        <v>497.4</v>
      </c>
      <c r="CX28" s="250" t="n">
        <f aca="false">HLOOKUP(CX$7,'Income Statement'!$F$4:$EM$205,88)</f>
        <v>30015.66</v>
      </c>
      <c r="CY28" s="250" t="n">
        <f aca="false">HLOOKUP(CY$7,'Income Statement'!$F$4:$EM$205,88)</f>
        <v>175.2</v>
      </c>
      <c r="CZ28" s="250" t="n">
        <f aca="false">HLOOKUP(CZ$7,'Income Statement'!$F$4:$EM$205,88)</f>
        <v>175.2</v>
      </c>
      <c r="DA28" s="250" t="n">
        <f aca="false">HLOOKUP(DA$7,'Income Statement'!$F$4:$EM$205,88)</f>
        <v>193.74</v>
      </c>
      <c r="DB28" s="250" t="n">
        <f aca="false">HLOOKUP(DB$7,'Income Statement'!$F$4:$EM$205,88)</f>
        <v>1093.27</v>
      </c>
      <c r="DC28" s="250" t="n">
        <f aca="false">HLOOKUP(DC$7,'Income Statement'!$F$4:$EM$205,88)</f>
        <v>435.81</v>
      </c>
      <c r="DD28" s="250" t="n">
        <f aca="false">HLOOKUP(DD$7,'Income Statement'!$F$4:$EM$205,88)</f>
        <v>435.81</v>
      </c>
      <c r="DE28" s="250" t="n">
        <f aca="false">HLOOKUP(DE$7,'Income Statement'!$F$4:$EM$205,88)</f>
        <v>7254.96</v>
      </c>
      <c r="DF28" s="250" t="n">
        <f aca="false">HLOOKUP(DF$7,'Income Statement'!$F$4:$EM$205,88)</f>
        <v>175.2</v>
      </c>
      <c r="DG28" s="250" t="n">
        <f aca="false">HLOOKUP(DG$7,'Income Statement'!$F$4:$EM$205,88)</f>
        <v>24158.87</v>
      </c>
      <c r="DH28" s="250" t="n">
        <f aca="false">HLOOKUP(DH$7,'Income Statement'!$F$4:$EM$205,88)</f>
        <v>175.2</v>
      </c>
      <c r="DI28" s="250" t="n">
        <f aca="false">HLOOKUP(DI$7,'Income Statement'!$F$4:$EM$205,88)</f>
        <v>175.2</v>
      </c>
      <c r="DJ28" s="250" t="n">
        <f aca="false">HLOOKUP(DJ$7,'Income Statement'!$F$4:$EM$205,88)</f>
        <v>379.61</v>
      </c>
      <c r="DK28" s="250" t="n">
        <f aca="false">HLOOKUP(DK$7,'Income Statement'!$F$4:$EM$205,88)</f>
        <v>12563.43</v>
      </c>
      <c r="DL28" s="250" t="n">
        <f aca="false">HLOOKUP(DL$7,'Income Statement'!$F$4:$EM$205,88)</f>
        <v>175.2</v>
      </c>
      <c r="DM28" s="250" t="n">
        <f aca="false">HLOOKUP(DM$7,'Income Statement'!$F$4:$EM$205,88)</f>
        <v>175.2</v>
      </c>
      <c r="DN28" s="250" t="n">
        <f aca="false">HLOOKUP(DN$7,'Income Statement'!$F$4:$EM$205,88)</f>
        <v>233.6</v>
      </c>
      <c r="DO28" s="250" t="n">
        <f aca="false">HLOOKUP(DO$7,'Income Statement'!$F$4:$EM$205,88)</f>
        <v>233.6</v>
      </c>
      <c r="DP28" s="250" t="n">
        <f aca="false">HLOOKUP(DP$7,'Income Statement'!$F$4:$EM$205,88)</f>
        <v>1011.51</v>
      </c>
      <c r="DQ28" s="250" t="n">
        <f aca="false">HLOOKUP(DQ$7,'Income Statement'!$F$4:$EM$205,88)</f>
        <v>7817.64</v>
      </c>
      <c r="DR28" s="250" t="n">
        <f aca="false">HLOOKUP(DR$7,'Income Statement'!$F$4:$EM$205,88)</f>
        <v>350.41</v>
      </c>
      <c r="DS28" s="250" t="n">
        <f aca="false">HLOOKUP(DS$7,'Income Statement'!$F$4:$EM$205,88)</f>
        <v>404.76</v>
      </c>
      <c r="DT28" s="250" t="n">
        <f aca="false">HLOOKUP(DT$7,'Income Statement'!$F$4:$EM$205,88)</f>
        <v>330.55</v>
      </c>
      <c r="DU28" s="250" t="n">
        <f aca="false">HLOOKUP(DU$7,'Income Statement'!$F$4:$EM$205,88)</f>
        <v>175.2</v>
      </c>
      <c r="DV28" s="250" t="n">
        <f aca="false">HLOOKUP(DV$7,'Income Statement'!$F$4:$EM$205,88)</f>
        <v>175.2</v>
      </c>
      <c r="DW28" s="250" t="n">
        <f aca="false">HLOOKUP(DW$7,'Income Statement'!$F$4:$EM$205,88)</f>
        <v>175.2</v>
      </c>
      <c r="DX28" s="250" t="n">
        <f aca="false">HLOOKUP(DX$7,'Income Statement'!$F$4:$EM$205,88)</f>
        <v>350.41</v>
      </c>
      <c r="DY28" s="250" t="n">
        <f aca="false">HLOOKUP(DY$7,'Income Statement'!$F$4:$EM$205,88)</f>
        <v>408.81</v>
      </c>
      <c r="DZ28" s="250" t="n">
        <f aca="false">HLOOKUP(DZ$7,'Income Statement'!$F$4:$EM$205,88)</f>
        <v>408.81</v>
      </c>
      <c r="EA28" s="250" t="n">
        <f aca="false">HLOOKUP(EA$7,'Income Statement'!$F$4:$EM$205,88)</f>
        <v>41987.07</v>
      </c>
      <c r="EB28" s="250" t="n">
        <f aca="false">HLOOKUP(EB$7,'Income Statement'!$F$4:$EM$205,88)</f>
        <v>175.2</v>
      </c>
      <c r="EC28" s="250" t="n">
        <f aca="false">HLOOKUP(EC$7,'Income Statement'!$F$4:$EM$205,88)</f>
        <v>175.2</v>
      </c>
      <c r="ED28" s="250" t="n">
        <f aca="false">HLOOKUP(ED$7,'Income Statement'!$F$4:$EM$205,88)</f>
        <v>22408.05</v>
      </c>
      <c r="EE28" s="250" t="n">
        <f aca="false">HLOOKUP(EE$7,'Income Statement'!$F$4:$EM$205,88)</f>
        <v>22408.05</v>
      </c>
      <c r="EF28" s="250" t="n">
        <f aca="false">HLOOKUP(EF$7,'Income Statement'!$F$4:$EM$205,88)</f>
        <v>22408.05</v>
      </c>
      <c r="EG28" s="250" t="n">
        <f aca="false">HLOOKUP(EG$7,'Income Statement'!$F$4:$EM$205,88)</f>
        <v>22408.05</v>
      </c>
      <c r="EH28" s="250" t="n">
        <f aca="false">HLOOKUP(EH$7,'Income Statement'!$F$4:$EM$205,88)</f>
        <v>22408.05</v>
      </c>
      <c r="EI28" s="250" t="n">
        <f aca="false">HLOOKUP(EI$7,'Income Statement'!$F$4:$EM$205,88)</f>
        <v>22408.05</v>
      </c>
      <c r="EJ28" s="250" t="n">
        <f aca="false">HLOOKUP(EJ$7,'Income Statement'!$F$4:$EM$205,88)</f>
        <v>22408.05</v>
      </c>
    </row>
    <row r="29" customFormat="false" ht="15" hidden="true" customHeight="false" outlineLevel="1" collapsed="false">
      <c r="A29" s="76" t="s">
        <v>138</v>
      </c>
      <c r="B29" s="250" t="n">
        <f aca="false">HLOOKUP(B$7,'Income Statement'!$F$4:$EM$205,98)</f>
        <v>0</v>
      </c>
      <c r="C29" s="250" t="n">
        <f aca="false">HLOOKUP(C$7,'Income Statement'!$F$4:$EM$205,98)</f>
        <v>3603.55</v>
      </c>
      <c r="D29" s="250" t="n">
        <f aca="false">HLOOKUP(D$7,'Income Statement'!$F$4:$EM$205,98)</f>
        <v>2936.56</v>
      </c>
      <c r="E29" s="250" t="n">
        <f aca="false">HLOOKUP(E$7,'Income Statement'!$F$4:$EM$205,98)</f>
        <v>0</v>
      </c>
      <c r="F29" s="250" t="n">
        <f aca="false">HLOOKUP(F$7,'Income Statement'!$F$4:$EM$205,98)</f>
        <v>6703.29</v>
      </c>
      <c r="G29" s="250" t="n">
        <f aca="false">HLOOKUP(G$7,'Income Statement'!$F$4:$EM$205,98)</f>
        <v>8763.11</v>
      </c>
      <c r="H29" s="250" t="n">
        <f aca="false">HLOOKUP(H$7,'Income Statement'!$F$4:$EM$205,98)</f>
        <v>0</v>
      </c>
      <c r="I29" s="250" t="n">
        <f aca="false">HLOOKUP(I$7,'Income Statement'!$F$4:$EM$205,98)</f>
        <v>0</v>
      </c>
      <c r="J29" s="250" t="n">
        <f aca="false">HLOOKUP(J$7,'Income Statement'!$F$4:$EM$205,98)</f>
        <v>2365</v>
      </c>
      <c r="K29" s="250" t="n">
        <f aca="false">HLOOKUP(K$7,'Income Statement'!$F$4:$EM$205,98)</f>
        <v>5480.96</v>
      </c>
      <c r="L29" s="250" t="n">
        <f aca="false">HLOOKUP(L$7,'Income Statement'!$F$4:$EM$205,98)</f>
        <v>0</v>
      </c>
      <c r="M29" s="250" t="n">
        <f aca="false">HLOOKUP(M$7,'Income Statement'!$F$4:$EM$205,98)</f>
        <v>3118.75</v>
      </c>
      <c r="N29" s="250" t="n">
        <f aca="false">HLOOKUP(N$7,'Income Statement'!$F$4:$EM$205,98)</f>
        <v>0</v>
      </c>
      <c r="O29" s="250" t="n">
        <f aca="false">HLOOKUP(O$7,'Income Statement'!$F$4:$EM$205,98)</f>
        <v>0</v>
      </c>
      <c r="P29" s="250"/>
      <c r="Q29" s="250" t="n">
        <f aca="false">HLOOKUP(Q$7,'Income Statement'!$F$4:$EM$205,98)</f>
        <v>5470.8</v>
      </c>
      <c r="R29" s="250" t="n">
        <f aca="false">HLOOKUP(R$7,'Income Statement'!$F$4:$EM$205,98)</f>
        <v>0</v>
      </c>
      <c r="S29" s="250"/>
      <c r="T29" s="250" t="n">
        <f aca="false">HLOOKUP(T$7,'Income Statement'!$F$4:$EM$205,98)</f>
        <v>2967</v>
      </c>
      <c r="U29" s="250"/>
      <c r="V29" s="250" t="n">
        <f aca="false">HLOOKUP(V$7,'Income Statement'!$F$4:$EM$205,98)</f>
        <v>0</v>
      </c>
      <c r="W29" s="250" t="n">
        <f aca="false">HLOOKUP(W$7,'Income Statement'!$F$4:$EM$205,98)</f>
        <v>0</v>
      </c>
      <c r="X29" s="250" t="n">
        <f aca="false">HLOOKUP(X$7,'Income Statement'!$F$4:$EM$205,98)</f>
        <v>0</v>
      </c>
      <c r="Y29" s="250" t="n">
        <f aca="false">HLOOKUP(Y$7,'Income Statement'!$F$4:$EM$205,98)</f>
        <v>1375.35</v>
      </c>
      <c r="Z29" s="250" t="n">
        <f aca="false">HLOOKUP(Z$7,'Income Statement'!$F$4:$EM$205,98)</f>
        <v>0</v>
      </c>
      <c r="AA29" s="250" t="n">
        <f aca="false">HLOOKUP(AA$7,'Income Statement'!$F$4:$EM$205,98)</f>
        <v>0</v>
      </c>
      <c r="AB29" s="250" t="n">
        <f aca="false">HLOOKUP(AB$7,'Income Statement'!$F$4:$EM$205,98)</f>
        <v>3270</v>
      </c>
      <c r="AC29" s="250" t="n">
        <f aca="false">HLOOKUP(AC$7,'Income Statement'!$F$4:$EM$205,98)</f>
        <v>0</v>
      </c>
      <c r="AD29" s="250" t="n">
        <f aca="false">HLOOKUP(AD$7,'Income Statement'!$F$4:$EM$205,98)</f>
        <v>0</v>
      </c>
      <c r="AE29" s="250" t="n">
        <f aca="false">HLOOKUP(AE$7,'Income Statement'!$F$4:$EM$205,98)</f>
        <v>1820</v>
      </c>
      <c r="AF29" s="250" t="n">
        <f aca="false">HLOOKUP(AF$7,'Income Statement'!$F$4:$EM$205,98)</f>
        <v>0</v>
      </c>
      <c r="AG29" s="250" t="n">
        <f aca="false">HLOOKUP(AG$7,'Income Statement'!$F$4:$EM$205,98)</f>
        <v>0</v>
      </c>
      <c r="AH29" s="250" t="n">
        <f aca="false">HLOOKUP(AH$7,'Income Statement'!$F$4:$EM$205,98)</f>
        <v>0</v>
      </c>
      <c r="AI29" s="250" t="n">
        <f aca="false">HLOOKUP(AI$7,'Income Statement'!$F$4:$EM$205,98)</f>
        <v>0</v>
      </c>
      <c r="AJ29" s="250" t="n">
        <f aca="false">HLOOKUP(AJ$7,'Income Statement'!$F$4:$EM$205,98)</f>
        <v>0</v>
      </c>
      <c r="AK29" s="250" t="n">
        <f aca="false">HLOOKUP(AK$7,'Income Statement'!$F$4:$EM$205,98)</f>
        <v>0</v>
      </c>
      <c r="AL29" s="250" t="n">
        <f aca="false">HLOOKUP(AL$7,'Income Statement'!$F$4:$EM$205,98)</f>
        <v>0</v>
      </c>
      <c r="AM29" s="250" t="n">
        <f aca="false">HLOOKUP(AM$7,'Income Statement'!$F$4:$EM$205,98)</f>
        <v>0</v>
      </c>
      <c r="AN29" s="250" t="n">
        <f aca="false">HLOOKUP(AN$7,'Income Statement'!$F$4:$EM$205,98)</f>
        <v>2118</v>
      </c>
      <c r="AO29" s="250" t="n">
        <f aca="false">HLOOKUP(AO$7,'Income Statement'!$F$4:$EM$205,98)</f>
        <v>0</v>
      </c>
      <c r="AP29" s="250" t="n">
        <f aca="false">HLOOKUP(AP$7,'Income Statement'!$F$4:$EM$205,98)</f>
        <v>0</v>
      </c>
      <c r="AQ29" s="250" t="n">
        <f aca="false">HLOOKUP(AQ$7,'Income Statement'!$F$4:$EM$205,98)</f>
        <v>0</v>
      </c>
      <c r="AR29" s="250" t="n">
        <f aca="false">HLOOKUP(AR$7,'Income Statement'!$F$4:$EM$205,98)</f>
        <v>0</v>
      </c>
      <c r="AS29" s="250" t="n">
        <f aca="false">HLOOKUP(AS$7,'Income Statement'!$F$4:$EM$205,98)</f>
        <v>0</v>
      </c>
      <c r="AT29" s="250" t="n">
        <f aca="false">HLOOKUP(AT$7,'Income Statement'!$F$4:$EM$205,98)</f>
        <v>0</v>
      </c>
      <c r="AU29" s="250" t="n">
        <f aca="false">HLOOKUP(AU$7,'Income Statement'!$F$4:$EM$205,98)</f>
        <v>0</v>
      </c>
      <c r="AV29" s="250" t="n">
        <f aca="false">HLOOKUP(AV$7,'Income Statement'!$F$4:$EM$205,98)</f>
        <v>0</v>
      </c>
      <c r="AW29" s="250" t="n">
        <f aca="false">HLOOKUP(AW$7,'Income Statement'!$F$4:$EM$205,98)</f>
        <v>0</v>
      </c>
      <c r="AX29" s="250" t="n">
        <f aca="false">HLOOKUP(AX$7,'Income Statement'!$F$4:$EM$205,98)</f>
        <v>0</v>
      </c>
      <c r="AY29" s="250" t="n">
        <f aca="false">HLOOKUP(AY$7,'Income Statement'!$F$4:$EM$205,98)</f>
        <v>0</v>
      </c>
      <c r="AZ29" s="250" t="n">
        <f aca="false">HLOOKUP(AZ$7,'Income Statement'!$F$4:$EM$205,98)</f>
        <v>0</v>
      </c>
      <c r="BA29" s="250" t="n">
        <f aca="false">HLOOKUP(BA$7,'Income Statement'!$F$4:$EM$205,98)</f>
        <v>9388.05</v>
      </c>
      <c r="BB29" s="250" t="n">
        <f aca="false">HLOOKUP(BB$7,'Income Statement'!$F$4:$EM$205,98)</f>
        <v>0</v>
      </c>
      <c r="BC29" s="250" t="n">
        <f aca="false">HLOOKUP(BC$7,'Income Statement'!$F$4:$EM$205,98)</f>
        <v>0</v>
      </c>
      <c r="BD29" s="250" t="n">
        <f aca="false">HLOOKUP(BD$7,'Income Statement'!$F$4:$EM$205,98)</f>
        <v>0</v>
      </c>
      <c r="BE29" s="250" t="n">
        <f aca="false">HLOOKUP(BE$7,'Income Statement'!$F$4:$EM$205,98)</f>
        <v>0</v>
      </c>
      <c r="BF29" s="250" t="n">
        <f aca="false">HLOOKUP(BF$7,'Income Statement'!$F$4:$EM$205,98)</f>
        <v>6086.39</v>
      </c>
      <c r="BG29" s="250" t="n">
        <f aca="false">HLOOKUP(BG$7,'Income Statement'!$F$4:$EM$205,98)</f>
        <v>0</v>
      </c>
      <c r="BH29" s="250" t="n">
        <f aca="false">HLOOKUP(BH$7,'Income Statement'!$F$4:$EM$205,98)</f>
        <v>3265.64</v>
      </c>
      <c r="BI29" s="250" t="n">
        <f aca="false">HLOOKUP(BI$7,'Income Statement'!$F$4:$EM$205,98)</f>
        <v>0</v>
      </c>
      <c r="BJ29" s="250" t="n">
        <f aca="false">HLOOKUP(BJ$7,'Income Statement'!$F$4:$EM$205,98)</f>
        <v>0</v>
      </c>
      <c r="BK29" s="250" t="n">
        <f aca="false">HLOOKUP(BK$7,'Income Statement'!$F$4:$EM$205,98)</f>
        <v>0</v>
      </c>
      <c r="BL29" s="250" t="n">
        <f aca="false">HLOOKUP(BL$7,'Income Statement'!$F$4:$EM$205,98)</f>
        <v>0</v>
      </c>
      <c r="BM29" s="250" t="n">
        <f aca="false">HLOOKUP(BM$7,'Income Statement'!$F$4:$EM$205,98)</f>
        <v>0</v>
      </c>
      <c r="BN29" s="250" t="n">
        <f aca="false">HLOOKUP(BN$7,'Income Statement'!$F$4:$EM$205,98)</f>
        <v>0</v>
      </c>
      <c r="BO29" s="250" t="n">
        <f aca="false">HLOOKUP(BO$7,'Income Statement'!$F$4:$EM$205,98)</f>
        <v>0</v>
      </c>
      <c r="BP29" s="250" t="n">
        <f aca="false">HLOOKUP(BP$7,'Income Statement'!$F$4:$EM$205,98)</f>
        <v>6258.5</v>
      </c>
      <c r="BQ29" s="250" t="n">
        <f aca="false">HLOOKUP(BQ$7,'Income Statement'!$F$4:$EM$205,98)</f>
        <v>0</v>
      </c>
      <c r="BR29" s="250" t="n">
        <f aca="false">HLOOKUP(BR$7,'Income Statement'!$F$4:$EM$205,98)</f>
        <v>0</v>
      </c>
      <c r="BS29" s="250" t="n">
        <f aca="false">HLOOKUP(BS$7,'Income Statement'!$F$4:$EM$205,98)</f>
        <v>4015</v>
      </c>
      <c r="BT29" s="250" t="n">
        <f aca="false">HLOOKUP(BT$7,'Income Statement'!$F$4:$EM$205,98)</f>
        <v>0</v>
      </c>
      <c r="BU29" s="250" t="n">
        <f aca="false">HLOOKUP(BU$7,'Income Statement'!$F$4:$EM$205,98)</f>
        <v>0</v>
      </c>
      <c r="BV29" s="250" t="n">
        <f aca="false">HLOOKUP(BV$7,'Income Statement'!$F$4:$EM$205,98)</f>
        <v>0</v>
      </c>
      <c r="BW29" s="250" t="n">
        <f aca="false">HLOOKUP(BW$7,'Income Statement'!$F$4:$EM$205,98)</f>
        <v>2920</v>
      </c>
      <c r="BX29" s="250" t="n">
        <f aca="false">HLOOKUP(BX$7,'Income Statement'!$F$4:$EM$205,98)</f>
        <v>0</v>
      </c>
      <c r="BY29" s="250" t="n">
        <f aca="false">HLOOKUP(BY$7,'Income Statement'!$F$4:$EM$205,98)</f>
        <v>0</v>
      </c>
      <c r="BZ29" s="250" t="n">
        <f aca="false">HLOOKUP(BZ$7,'Income Statement'!$F$4:$EM$205,98)</f>
        <v>0</v>
      </c>
      <c r="CA29" s="250" t="n">
        <f aca="false">HLOOKUP(CA$7,'Income Statement'!$F$4:$EM$205,98)</f>
        <v>0</v>
      </c>
      <c r="CB29" s="250" t="n">
        <f aca="false">HLOOKUP(CB$7,'Income Statement'!$F$4:$EM$205,98)</f>
        <v>0</v>
      </c>
      <c r="CC29" s="250" t="n">
        <f aca="false">HLOOKUP(CC$7,'Income Statement'!$F$4:$EM$205,98)</f>
        <v>0</v>
      </c>
      <c r="CD29" s="250" t="n">
        <f aca="false">HLOOKUP(CD$7,'Income Statement'!$F$4:$EM$205,98)</f>
        <v>0</v>
      </c>
      <c r="CE29" s="250" t="n">
        <f aca="false">HLOOKUP(CE$7,'Income Statement'!$F$4:$EM$205,98)</f>
        <v>4108.35</v>
      </c>
      <c r="CF29" s="250" t="n">
        <f aca="false">HLOOKUP(CF$7,'Income Statement'!$F$4:$EM$205,98)</f>
        <v>0</v>
      </c>
      <c r="CG29" s="250" t="n">
        <f aca="false">HLOOKUP(CG$7,'Income Statement'!$F$4:$EM$205,98)</f>
        <v>0</v>
      </c>
      <c r="CH29" s="250" t="n">
        <f aca="false">HLOOKUP(CH$7,'Income Statement'!$F$4:$EM$205,98)</f>
        <v>0</v>
      </c>
      <c r="CI29" s="250" t="n">
        <f aca="false">HLOOKUP(CI$7,'Income Statement'!$F$4:$EM$205,98)</f>
        <v>10556.57</v>
      </c>
      <c r="CJ29" s="250" t="n">
        <f aca="false">HLOOKUP(CJ$7,'Income Statement'!$F$4:$EM$205,98)</f>
        <v>0</v>
      </c>
      <c r="CK29" s="250" t="n">
        <f aca="false">HLOOKUP(CK$7,'Income Statement'!$F$4:$EM$205,98)</f>
        <v>7305</v>
      </c>
      <c r="CL29" s="250" t="n">
        <f aca="false">HLOOKUP(CL$7,'Income Statement'!$F$4:$EM$205,98)</f>
        <v>0</v>
      </c>
      <c r="CM29" s="250" t="n">
        <f aca="false">HLOOKUP(CM$7,'Income Statement'!$F$4:$EM$205,98)</f>
        <v>9347.98</v>
      </c>
      <c r="CN29" s="250" t="n">
        <f aca="false">HLOOKUP(CN$7,'Income Statement'!$F$4:$EM$205,98)</f>
        <v>7193.68</v>
      </c>
      <c r="CO29" s="250" t="n">
        <f aca="false">HLOOKUP(CO$7,'Income Statement'!$F$4:$EM$205,98)</f>
        <v>2900</v>
      </c>
      <c r="CP29" s="250" t="n">
        <f aca="false">HLOOKUP(CP$7,'Income Statement'!$F$4:$EM$205,98)</f>
        <v>0</v>
      </c>
      <c r="CQ29" s="250" t="n">
        <f aca="false">HLOOKUP(CQ$7,'Income Statement'!$F$4:$EM$205,98)</f>
        <v>0</v>
      </c>
      <c r="CR29" s="250" t="n">
        <f aca="false">HLOOKUP(CR$7,'Income Statement'!$F$4:$EM$205,98)</f>
        <v>0</v>
      </c>
      <c r="CS29" s="250" t="n">
        <f aca="false">HLOOKUP(CS$7,'Income Statement'!$F$4:$EM$205,98)</f>
        <v>2530</v>
      </c>
      <c r="CT29" s="250" t="n">
        <f aca="false">HLOOKUP(CT$7,'Income Statement'!$F$4:$EM$205,98)</f>
        <v>0</v>
      </c>
      <c r="CU29" s="250" t="n">
        <f aca="false">HLOOKUP(CU$7,'Income Statement'!$F$4:$EM$205,98)</f>
        <v>294.94</v>
      </c>
      <c r="CV29" s="250" t="n">
        <f aca="false">HLOOKUP(CV$7,'Income Statement'!$F$4:$EM$205,98)</f>
        <v>7212.5</v>
      </c>
      <c r="CW29" s="250" t="n">
        <f aca="false">HLOOKUP(CW$7,'Income Statement'!$F$4:$EM$205,98)</f>
        <v>0</v>
      </c>
      <c r="CX29" s="250" t="n">
        <f aca="false">HLOOKUP(CX$7,'Income Statement'!$F$4:$EM$205,98)</f>
        <v>4200</v>
      </c>
      <c r="CY29" s="250" t="n">
        <f aca="false">HLOOKUP(CY$7,'Income Statement'!$F$4:$EM$205,98)</f>
        <v>0</v>
      </c>
      <c r="CZ29" s="250" t="n">
        <f aca="false">HLOOKUP(CZ$7,'Income Statement'!$F$4:$EM$205,98)</f>
        <v>0</v>
      </c>
      <c r="DA29" s="250" t="n">
        <f aca="false">HLOOKUP(DA$7,'Income Statement'!$F$4:$EM$205,98)</f>
        <v>0</v>
      </c>
      <c r="DB29" s="250" t="n">
        <f aca="false">HLOOKUP(DB$7,'Income Statement'!$F$4:$EM$205,98)</f>
        <v>0</v>
      </c>
      <c r="DC29" s="250" t="n">
        <f aca="false">HLOOKUP(DC$7,'Income Statement'!$F$4:$EM$205,98)</f>
        <v>0</v>
      </c>
      <c r="DD29" s="250" t="n">
        <f aca="false">HLOOKUP(DD$7,'Income Statement'!$F$4:$EM$205,98)</f>
        <v>0</v>
      </c>
      <c r="DE29" s="250" t="n">
        <f aca="false">HLOOKUP(DE$7,'Income Statement'!$F$4:$EM$205,98)</f>
        <v>1550.04</v>
      </c>
      <c r="DF29" s="250" t="n">
        <f aca="false">HLOOKUP(DF$7,'Income Statement'!$F$4:$EM$205,98)</f>
        <v>0</v>
      </c>
      <c r="DG29" s="250" t="n">
        <f aca="false">HLOOKUP(DG$7,'Income Statement'!$F$4:$EM$205,98)</f>
        <v>5797.93</v>
      </c>
      <c r="DH29" s="250" t="n">
        <f aca="false">HLOOKUP(DH$7,'Income Statement'!$F$4:$EM$205,98)</f>
        <v>0</v>
      </c>
      <c r="DI29" s="250" t="n">
        <f aca="false">HLOOKUP(DI$7,'Income Statement'!$F$4:$EM$205,98)</f>
        <v>0</v>
      </c>
      <c r="DJ29" s="250" t="n">
        <f aca="false">HLOOKUP(DJ$7,'Income Statement'!$F$4:$EM$205,98)</f>
        <v>3135.65</v>
      </c>
      <c r="DK29" s="250" t="n">
        <f aca="false">HLOOKUP(DK$7,'Income Statement'!$F$4:$EM$205,98)</f>
        <v>2095</v>
      </c>
      <c r="DL29" s="250" t="n">
        <f aca="false">HLOOKUP(DL$7,'Income Statement'!$F$4:$EM$205,98)</f>
        <v>0</v>
      </c>
      <c r="DM29" s="250" t="n">
        <f aca="false">HLOOKUP(DM$7,'Income Statement'!$F$4:$EM$205,98)</f>
        <v>0</v>
      </c>
      <c r="DN29" s="250" t="n">
        <f aca="false">HLOOKUP(DN$7,'Income Statement'!$F$4:$EM$205,98)</f>
        <v>0</v>
      </c>
      <c r="DO29" s="250" t="n">
        <f aca="false">HLOOKUP(DO$7,'Income Statement'!$F$4:$EM$205,98)</f>
        <v>0</v>
      </c>
      <c r="DP29" s="250" t="n">
        <f aca="false">HLOOKUP(DP$7,'Income Statement'!$F$4:$EM$205,98)</f>
        <v>0</v>
      </c>
      <c r="DQ29" s="250" t="n">
        <f aca="false">HLOOKUP(DQ$7,'Income Statement'!$F$4:$EM$205,98)</f>
        <v>2788.88</v>
      </c>
      <c r="DR29" s="250" t="n">
        <f aca="false">HLOOKUP(DR$7,'Income Statement'!$F$4:$EM$205,98)</f>
        <v>0</v>
      </c>
      <c r="DS29" s="250" t="n">
        <f aca="false">HLOOKUP(DS$7,'Income Statement'!$F$4:$EM$205,98)</f>
        <v>0</v>
      </c>
      <c r="DT29" s="250" t="n">
        <f aca="false">HLOOKUP(DT$7,'Income Statement'!$F$4:$EM$205,98)</f>
        <v>0</v>
      </c>
      <c r="DU29" s="250" t="n">
        <f aca="false">HLOOKUP(DU$7,'Income Statement'!$F$4:$EM$205,98)</f>
        <v>0</v>
      </c>
      <c r="DV29" s="250" t="n">
        <f aca="false">HLOOKUP(DV$7,'Income Statement'!$F$4:$EM$205,98)</f>
        <v>0</v>
      </c>
      <c r="DW29" s="250" t="n">
        <f aca="false">HLOOKUP(DW$7,'Income Statement'!$F$4:$EM$205,98)</f>
        <v>0</v>
      </c>
      <c r="DX29" s="250" t="n">
        <f aca="false">HLOOKUP(DX$7,'Income Statement'!$F$4:$EM$205,98)</f>
        <v>0</v>
      </c>
      <c r="DY29" s="250" t="n">
        <f aca="false">HLOOKUP(DY$7,'Income Statement'!$F$4:$EM$205,98)</f>
        <v>0</v>
      </c>
      <c r="DZ29" s="250" t="n">
        <f aca="false">HLOOKUP(DZ$7,'Income Statement'!$F$4:$EM$205,98)</f>
        <v>0</v>
      </c>
      <c r="EA29" s="250" t="n">
        <f aca="false">HLOOKUP(EA$7,'Income Statement'!$F$4:$EM$205,98)</f>
        <v>2585.36</v>
      </c>
      <c r="EB29" s="250" t="n">
        <f aca="false">HLOOKUP(EB$7,'Income Statement'!$F$4:$EM$205,98)</f>
        <v>0</v>
      </c>
      <c r="EC29" s="250" t="n">
        <f aca="false">HLOOKUP(EC$7,'Income Statement'!$F$4:$EM$205,98)</f>
        <v>0</v>
      </c>
      <c r="ED29" s="250" t="n">
        <f aca="false">HLOOKUP(ED$7,'Income Statement'!$F$4:$EM$205,98)</f>
        <v>7777.81</v>
      </c>
      <c r="EE29" s="250" t="n">
        <f aca="false">HLOOKUP(EE$7,'Income Statement'!$F$4:$EM$205,98)</f>
        <v>7777.81</v>
      </c>
      <c r="EF29" s="250" t="n">
        <f aca="false">HLOOKUP(EF$7,'Income Statement'!$F$4:$EM$205,98)</f>
        <v>7777.81</v>
      </c>
      <c r="EG29" s="250" t="n">
        <f aca="false">HLOOKUP(EG$7,'Income Statement'!$F$4:$EM$205,98)</f>
        <v>7777.81</v>
      </c>
      <c r="EH29" s="250" t="n">
        <f aca="false">HLOOKUP(EH$7,'Income Statement'!$F$4:$EM$205,98)</f>
        <v>7777.81</v>
      </c>
      <c r="EI29" s="250" t="n">
        <f aca="false">HLOOKUP(EI$7,'Income Statement'!$F$4:$EM$205,98)</f>
        <v>7777.81</v>
      </c>
      <c r="EJ29" s="250" t="n">
        <f aca="false">HLOOKUP(EJ$7,'Income Statement'!$F$4:$EM$205,98)</f>
        <v>7777.81</v>
      </c>
    </row>
    <row r="30" customFormat="false" ht="15" hidden="true" customHeight="false" outlineLevel="1" collapsed="false">
      <c r="A30" s="76" t="s">
        <v>152</v>
      </c>
      <c r="B30" s="250" t="n">
        <f aca="false">HLOOKUP(B$7,'Income Statement'!$F$4:$EM$205,114)</f>
        <v>0</v>
      </c>
      <c r="C30" s="250" t="n">
        <f aca="false">HLOOKUP(C$7,'Income Statement'!$F$4:$EM$205,114)</f>
        <v>3904.08</v>
      </c>
      <c r="D30" s="250" t="n">
        <f aca="false">HLOOKUP(D$7,'Income Statement'!$F$4:$EM$205,114)</f>
        <v>13398.37</v>
      </c>
      <c r="E30" s="250" t="n">
        <f aca="false">HLOOKUP(E$7,'Income Statement'!$F$4:$EM$205,114)</f>
        <v>0</v>
      </c>
      <c r="F30" s="250" t="n">
        <f aca="false">HLOOKUP(F$7,'Income Statement'!$F$4:$EM$205,114)</f>
        <v>19487.28</v>
      </c>
      <c r="G30" s="250" t="n">
        <f aca="false">HLOOKUP(G$7,'Income Statement'!$F$4:$EM$205,114)</f>
        <v>29298.39</v>
      </c>
      <c r="H30" s="250" t="n">
        <f aca="false">HLOOKUP(H$7,'Income Statement'!$F$4:$EM$205,114)</f>
        <v>0</v>
      </c>
      <c r="I30" s="250" t="n">
        <f aca="false">HLOOKUP(I$7,'Income Statement'!$F$4:$EM$205,114)</f>
        <v>0</v>
      </c>
      <c r="J30" s="250" t="n">
        <f aca="false">HLOOKUP(J$7,'Income Statement'!$F$4:$EM$205,114)</f>
        <v>23064.03</v>
      </c>
      <c r="K30" s="250" t="n">
        <f aca="false">HLOOKUP(K$7,'Income Statement'!$F$4:$EM$205,114)</f>
        <v>26050.84</v>
      </c>
      <c r="L30" s="250" t="n">
        <f aca="false">HLOOKUP(L$7,'Income Statement'!$F$4:$EM$205,114)</f>
        <v>0</v>
      </c>
      <c r="M30" s="250" t="n">
        <f aca="false">HLOOKUP(M$7,'Income Statement'!$F$4:$EM$205,114)</f>
        <v>75967.82</v>
      </c>
      <c r="N30" s="250" t="n">
        <f aca="false">HLOOKUP(N$7,'Income Statement'!$F$4:$EM$205,114)</f>
        <v>0</v>
      </c>
      <c r="O30" s="250" t="n">
        <f aca="false">HLOOKUP(O$7,'Income Statement'!$F$4:$EM$205,114)</f>
        <v>0</v>
      </c>
      <c r="P30" s="250"/>
      <c r="Q30" s="250" t="n">
        <f aca="false">HLOOKUP(Q$7,'Income Statement'!$F$4:$EM$205,114)</f>
        <v>40555.71</v>
      </c>
      <c r="R30" s="250" t="n">
        <f aca="false">HLOOKUP(R$7,'Income Statement'!$F$4:$EM$205,114)</f>
        <v>0</v>
      </c>
      <c r="S30" s="250"/>
      <c r="T30" s="250" t="n">
        <f aca="false">HLOOKUP(T$7,'Income Statement'!$F$4:$EM$205,114)</f>
        <v>57759.57</v>
      </c>
      <c r="U30" s="250"/>
      <c r="V30" s="250" t="n">
        <f aca="false">HLOOKUP(V$7,'Income Statement'!$F$4:$EM$205,114)</f>
        <v>0</v>
      </c>
      <c r="W30" s="250" t="n">
        <f aca="false">HLOOKUP(W$7,'Income Statement'!$F$4:$EM$205,114)</f>
        <v>0</v>
      </c>
      <c r="X30" s="250" t="n">
        <f aca="false">HLOOKUP(X$7,'Income Statement'!$F$4:$EM$205,114)</f>
        <v>0</v>
      </c>
      <c r="Y30" s="250" t="n">
        <f aca="false">HLOOKUP(Y$7,'Income Statement'!$F$4:$EM$205,114)</f>
        <v>15739.64</v>
      </c>
      <c r="Z30" s="250" t="n">
        <f aca="false">HLOOKUP(Z$7,'Income Statement'!$F$4:$EM$205,114)</f>
        <v>0</v>
      </c>
      <c r="AA30" s="250" t="n">
        <f aca="false">HLOOKUP(AA$7,'Income Statement'!$F$4:$EM$205,114)</f>
        <v>0</v>
      </c>
      <c r="AB30" s="250" t="n">
        <f aca="false">HLOOKUP(AB$7,'Income Statement'!$F$4:$EM$205,114)</f>
        <v>5822.18</v>
      </c>
      <c r="AC30" s="250" t="n">
        <f aca="false">HLOOKUP(AC$7,'Income Statement'!$F$4:$EM$205,114)</f>
        <v>0</v>
      </c>
      <c r="AD30" s="250" t="n">
        <f aca="false">HLOOKUP(AD$7,'Income Statement'!$F$4:$EM$205,114)</f>
        <v>1550.94</v>
      </c>
      <c r="AE30" s="250" t="n">
        <f aca="false">HLOOKUP(AE$7,'Income Statement'!$F$4:$EM$205,114)</f>
        <v>9051.45</v>
      </c>
      <c r="AF30" s="250" t="n">
        <f aca="false">HLOOKUP(AF$7,'Income Statement'!$F$4:$EM$205,114)</f>
        <v>0</v>
      </c>
      <c r="AG30" s="250" t="n">
        <f aca="false">HLOOKUP(AG$7,'Income Statement'!$F$4:$EM$205,114)</f>
        <v>0</v>
      </c>
      <c r="AH30" s="250" t="n">
        <f aca="false">HLOOKUP(AH$7,'Income Statement'!$F$4:$EM$205,114)</f>
        <v>0</v>
      </c>
      <c r="AI30" s="250" t="n">
        <f aca="false">HLOOKUP(AI$7,'Income Statement'!$F$4:$EM$205,114)</f>
        <v>0</v>
      </c>
      <c r="AJ30" s="250" t="n">
        <f aca="false">HLOOKUP(AJ$7,'Income Statement'!$F$4:$EM$205,114)</f>
        <v>0</v>
      </c>
      <c r="AK30" s="250" t="n">
        <f aca="false">HLOOKUP(AK$7,'Income Statement'!$F$4:$EM$205,114)</f>
        <v>0</v>
      </c>
      <c r="AL30" s="250" t="n">
        <f aca="false">HLOOKUP(AL$7,'Income Statement'!$F$4:$EM$205,114)</f>
        <v>0</v>
      </c>
      <c r="AM30" s="250" t="n">
        <f aca="false">HLOOKUP(AM$7,'Income Statement'!$F$4:$EM$205,114)</f>
        <v>0</v>
      </c>
      <c r="AN30" s="250" t="n">
        <f aca="false">HLOOKUP(AN$7,'Income Statement'!$F$4:$EM$205,114)</f>
        <v>44733.53</v>
      </c>
      <c r="AO30" s="250" t="n">
        <f aca="false">HLOOKUP(AO$7,'Income Statement'!$F$4:$EM$205,114)</f>
        <v>0</v>
      </c>
      <c r="AP30" s="250" t="n">
        <f aca="false">HLOOKUP(AP$7,'Income Statement'!$F$4:$EM$205,114)</f>
        <v>0</v>
      </c>
      <c r="AQ30" s="250" t="n">
        <f aca="false">HLOOKUP(AQ$7,'Income Statement'!$F$4:$EM$205,114)</f>
        <v>0</v>
      </c>
      <c r="AR30" s="250" t="n">
        <f aca="false">HLOOKUP(AR$7,'Income Statement'!$F$4:$EM$205,114)</f>
        <v>0</v>
      </c>
      <c r="AS30" s="250" t="n">
        <f aca="false">HLOOKUP(AS$7,'Income Statement'!$F$4:$EM$205,114)</f>
        <v>0</v>
      </c>
      <c r="AT30" s="250" t="n">
        <f aca="false">HLOOKUP(AT$7,'Income Statement'!$F$4:$EM$205,114)</f>
        <v>-6570.7</v>
      </c>
      <c r="AU30" s="250" t="n">
        <f aca="false">HLOOKUP(AU$7,'Income Statement'!$F$4:$EM$205,114)</f>
        <v>0</v>
      </c>
      <c r="AV30" s="250" t="n">
        <f aca="false">HLOOKUP(AV$7,'Income Statement'!$F$4:$EM$205,114)</f>
        <v>0</v>
      </c>
      <c r="AW30" s="250" t="n">
        <f aca="false">HLOOKUP(AW$7,'Income Statement'!$F$4:$EM$205,114)</f>
        <v>0</v>
      </c>
      <c r="AX30" s="250" t="n">
        <f aca="false">HLOOKUP(AX$7,'Income Statement'!$F$4:$EM$205,114)</f>
        <v>0</v>
      </c>
      <c r="AY30" s="250" t="n">
        <f aca="false">HLOOKUP(AY$7,'Income Statement'!$F$4:$EM$205,114)</f>
        <v>0</v>
      </c>
      <c r="AZ30" s="250" t="n">
        <f aca="false">HLOOKUP(AZ$7,'Income Statement'!$F$4:$EM$205,114)</f>
        <v>61.39</v>
      </c>
      <c r="BA30" s="250" t="n">
        <f aca="false">HLOOKUP(BA$7,'Income Statement'!$F$4:$EM$205,114)</f>
        <v>34066.36</v>
      </c>
      <c r="BB30" s="250" t="n">
        <f aca="false">HLOOKUP(BB$7,'Income Statement'!$F$4:$EM$205,114)</f>
        <v>0</v>
      </c>
      <c r="BC30" s="250" t="n">
        <f aca="false">HLOOKUP(BC$7,'Income Statement'!$F$4:$EM$205,114)</f>
        <v>0</v>
      </c>
      <c r="BD30" s="250" t="n">
        <f aca="false">HLOOKUP(BD$7,'Income Statement'!$F$4:$EM$205,114)</f>
        <v>0</v>
      </c>
      <c r="BE30" s="250" t="n">
        <f aca="false">HLOOKUP(BE$7,'Income Statement'!$F$4:$EM$205,114)</f>
        <v>0</v>
      </c>
      <c r="BF30" s="250" t="n">
        <f aca="false">HLOOKUP(BF$7,'Income Statement'!$F$4:$EM$205,114)</f>
        <v>58282.46</v>
      </c>
      <c r="BG30" s="250" t="n">
        <f aca="false">HLOOKUP(BG$7,'Income Statement'!$F$4:$EM$205,114)</f>
        <v>0</v>
      </c>
      <c r="BH30" s="250" t="n">
        <f aca="false">HLOOKUP(BH$7,'Income Statement'!$F$4:$EM$205,114)</f>
        <v>40736.45</v>
      </c>
      <c r="BI30" s="250" t="n">
        <f aca="false">HLOOKUP(BI$7,'Income Statement'!$F$4:$EM$205,114)</f>
        <v>0</v>
      </c>
      <c r="BJ30" s="250" t="n">
        <f aca="false">HLOOKUP(BJ$7,'Income Statement'!$F$4:$EM$205,114)</f>
        <v>0</v>
      </c>
      <c r="BK30" s="250" t="n">
        <f aca="false">HLOOKUP(BK$7,'Income Statement'!$F$4:$EM$205,114)</f>
        <v>13245.77</v>
      </c>
      <c r="BL30" s="250" t="n">
        <f aca="false">HLOOKUP(BL$7,'Income Statement'!$F$4:$EM$205,114)</f>
        <v>0</v>
      </c>
      <c r="BM30" s="250" t="n">
        <f aca="false">HLOOKUP(BM$7,'Income Statement'!$F$4:$EM$205,114)</f>
        <v>0</v>
      </c>
      <c r="BN30" s="250" t="n">
        <f aca="false">HLOOKUP(BN$7,'Income Statement'!$F$4:$EM$205,114)</f>
        <v>0</v>
      </c>
      <c r="BO30" s="250" t="n">
        <f aca="false">HLOOKUP(BO$7,'Income Statement'!$F$4:$EM$205,114)</f>
        <v>0</v>
      </c>
      <c r="BP30" s="250" t="n">
        <f aca="false">HLOOKUP(BP$7,'Income Statement'!$F$4:$EM$205,114)</f>
        <v>17474.82</v>
      </c>
      <c r="BQ30" s="250" t="n">
        <f aca="false">HLOOKUP(BQ$7,'Income Statement'!$F$4:$EM$205,114)</f>
        <v>9985.37</v>
      </c>
      <c r="BR30" s="250" t="n">
        <f aca="false">HLOOKUP(BR$7,'Income Statement'!$F$4:$EM$205,114)</f>
        <v>0</v>
      </c>
      <c r="BS30" s="250" t="n">
        <f aca="false">HLOOKUP(BS$7,'Income Statement'!$F$4:$EM$205,114)</f>
        <v>6543.08</v>
      </c>
      <c r="BT30" s="250" t="n">
        <f aca="false">HLOOKUP(BT$7,'Income Statement'!$F$4:$EM$205,114)</f>
        <v>0</v>
      </c>
      <c r="BU30" s="250" t="n">
        <f aca="false">HLOOKUP(BU$7,'Income Statement'!$F$4:$EM$205,114)</f>
        <v>460.58</v>
      </c>
      <c r="BV30" s="250" t="n">
        <f aca="false">HLOOKUP(BV$7,'Income Statement'!$F$4:$EM$205,114)</f>
        <v>0</v>
      </c>
      <c r="BW30" s="250" t="n">
        <f aca="false">HLOOKUP(BW$7,'Income Statement'!$F$4:$EM$205,114)</f>
        <v>3228.1</v>
      </c>
      <c r="BX30" s="250" t="n">
        <f aca="false">HLOOKUP(BX$7,'Income Statement'!$F$4:$EM$205,114)</f>
        <v>385</v>
      </c>
      <c r="BY30" s="250" t="n">
        <f aca="false">HLOOKUP(BY$7,'Income Statement'!$F$4:$EM$205,114)</f>
        <v>0</v>
      </c>
      <c r="BZ30" s="250" t="n">
        <f aca="false">HLOOKUP(BZ$7,'Income Statement'!$F$4:$EM$205,114)</f>
        <v>0</v>
      </c>
      <c r="CA30" s="250" t="n">
        <f aca="false">HLOOKUP(CA$7,'Income Statement'!$F$4:$EM$205,114)</f>
        <v>0</v>
      </c>
      <c r="CB30" s="250" t="n">
        <f aca="false">HLOOKUP(CB$7,'Income Statement'!$F$4:$EM$205,114)</f>
        <v>0</v>
      </c>
      <c r="CC30" s="250" t="n">
        <f aca="false">HLOOKUP(CC$7,'Income Statement'!$F$4:$EM$205,114)</f>
        <v>0</v>
      </c>
      <c r="CD30" s="250" t="n">
        <f aca="false">HLOOKUP(CD$7,'Income Statement'!$F$4:$EM$205,114)</f>
        <v>0</v>
      </c>
      <c r="CE30" s="250" t="n">
        <f aca="false">HLOOKUP(CE$7,'Income Statement'!$F$4:$EM$205,114)</f>
        <v>30638.63</v>
      </c>
      <c r="CF30" s="250" t="n">
        <f aca="false">HLOOKUP(CF$7,'Income Statement'!$F$4:$EM$205,114)</f>
        <v>0</v>
      </c>
      <c r="CG30" s="250" t="n">
        <f aca="false">HLOOKUP(CG$7,'Income Statement'!$F$4:$EM$205,114)</f>
        <v>2760.35</v>
      </c>
      <c r="CH30" s="250" t="n">
        <f aca="false">HLOOKUP(CH$7,'Income Statement'!$F$4:$EM$205,114)</f>
        <v>0</v>
      </c>
      <c r="CI30" s="250" t="n">
        <f aca="false">HLOOKUP(CI$7,'Income Statement'!$F$4:$EM$205,114)</f>
        <v>43048.38</v>
      </c>
      <c r="CJ30" s="250" t="n">
        <f aca="false">HLOOKUP(CJ$7,'Income Statement'!$F$4:$EM$205,114)</f>
        <v>0</v>
      </c>
      <c r="CK30" s="250" t="n">
        <f aca="false">HLOOKUP(CK$7,'Income Statement'!$F$4:$EM$205,114)</f>
        <v>8719.51</v>
      </c>
      <c r="CL30" s="250" t="n">
        <f aca="false">HLOOKUP(CL$7,'Income Statement'!$F$4:$EM$205,114)</f>
        <v>0</v>
      </c>
      <c r="CM30" s="250" t="n">
        <f aca="false">HLOOKUP(CM$7,'Income Statement'!$F$4:$EM$205,114)</f>
        <v>27477.48</v>
      </c>
      <c r="CN30" s="250" t="n">
        <f aca="false">HLOOKUP(CN$7,'Income Statement'!$F$4:$EM$205,114)</f>
        <v>26352.03</v>
      </c>
      <c r="CO30" s="250" t="n">
        <f aca="false">HLOOKUP(CO$7,'Income Statement'!$F$4:$EM$205,114)</f>
        <v>22817.56</v>
      </c>
      <c r="CP30" s="250" t="n">
        <f aca="false">HLOOKUP(CP$7,'Income Statement'!$F$4:$EM$205,114)</f>
        <v>0</v>
      </c>
      <c r="CQ30" s="250" t="n">
        <f aca="false">HLOOKUP(CQ$7,'Income Statement'!$F$4:$EM$205,114)</f>
        <v>0</v>
      </c>
      <c r="CR30" s="250" t="n">
        <f aca="false">HLOOKUP(CR$7,'Income Statement'!$F$4:$EM$205,114)</f>
        <v>0</v>
      </c>
      <c r="CS30" s="250" t="n">
        <f aca="false">HLOOKUP(CS$7,'Income Statement'!$F$4:$EM$205,114)</f>
        <v>5255.64</v>
      </c>
      <c r="CT30" s="250" t="n">
        <f aca="false">HLOOKUP(CT$7,'Income Statement'!$F$4:$EM$205,114)</f>
        <v>0</v>
      </c>
      <c r="CU30" s="250" t="n">
        <f aca="false">HLOOKUP(CU$7,'Income Statement'!$F$4:$EM$205,114)</f>
        <v>745.2</v>
      </c>
      <c r="CV30" s="250" t="n">
        <f aca="false">HLOOKUP(CV$7,'Income Statement'!$F$4:$EM$205,114)</f>
        <v>39607.4</v>
      </c>
      <c r="CW30" s="250" t="n">
        <f aca="false">HLOOKUP(CW$7,'Income Statement'!$F$4:$EM$205,114)</f>
        <v>0</v>
      </c>
      <c r="CX30" s="250" t="n">
        <f aca="false">HLOOKUP(CX$7,'Income Statement'!$F$4:$EM$205,114)</f>
        <v>53229.72</v>
      </c>
      <c r="CY30" s="250" t="n">
        <f aca="false">HLOOKUP(CY$7,'Income Statement'!$F$4:$EM$205,114)</f>
        <v>0</v>
      </c>
      <c r="CZ30" s="250" t="n">
        <f aca="false">HLOOKUP(CZ$7,'Income Statement'!$F$4:$EM$205,114)</f>
        <v>0</v>
      </c>
      <c r="DA30" s="250" t="n">
        <f aca="false">HLOOKUP(DA$7,'Income Statement'!$F$4:$EM$205,114)</f>
        <v>0</v>
      </c>
      <c r="DB30" s="250" t="n">
        <f aca="false">HLOOKUP(DB$7,'Income Statement'!$F$4:$EM$205,114)</f>
        <v>0</v>
      </c>
      <c r="DC30" s="250" t="n">
        <f aca="false">HLOOKUP(DC$7,'Income Statement'!$F$4:$EM$205,114)</f>
        <v>0</v>
      </c>
      <c r="DD30" s="250" t="n">
        <f aca="false">HLOOKUP(DD$7,'Income Statement'!$F$4:$EM$205,114)</f>
        <v>0</v>
      </c>
      <c r="DE30" s="250" t="n">
        <f aca="false">HLOOKUP(DE$7,'Income Statement'!$F$4:$EM$205,114)</f>
        <v>30057.92</v>
      </c>
      <c r="DF30" s="250" t="n">
        <f aca="false">HLOOKUP(DF$7,'Income Statement'!$F$4:$EM$205,114)</f>
        <v>0</v>
      </c>
      <c r="DG30" s="250" t="n">
        <f aca="false">HLOOKUP(DG$7,'Income Statement'!$F$4:$EM$205,114)</f>
        <v>16036.74</v>
      </c>
      <c r="DH30" s="250" t="n">
        <f aca="false">HLOOKUP(DH$7,'Income Statement'!$F$4:$EM$205,114)</f>
        <v>0</v>
      </c>
      <c r="DI30" s="250" t="n">
        <f aca="false">HLOOKUP(DI$7,'Income Statement'!$F$4:$EM$205,114)</f>
        <v>0</v>
      </c>
      <c r="DJ30" s="250" t="n">
        <f aca="false">HLOOKUP(DJ$7,'Income Statement'!$F$4:$EM$205,114)</f>
        <v>0</v>
      </c>
      <c r="DK30" s="250" t="n">
        <f aca="false">HLOOKUP(DK$7,'Income Statement'!$F$4:$EM$205,114)</f>
        <v>6550.11</v>
      </c>
      <c r="DL30" s="250" t="n">
        <f aca="false">HLOOKUP(DL$7,'Income Statement'!$F$4:$EM$205,114)</f>
        <v>0</v>
      </c>
      <c r="DM30" s="250" t="n">
        <f aca="false">HLOOKUP(DM$7,'Income Statement'!$F$4:$EM$205,114)</f>
        <v>3301.2</v>
      </c>
      <c r="DN30" s="250" t="n">
        <f aca="false">HLOOKUP(DN$7,'Income Statement'!$F$4:$EM$205,114)</f>
        <v>0</v>
      </c>
      <c r="DO30" s="250" t="n">
        <f aca="false">HLOOKUP(DO$7,'Income Statement'!$F$4:$EM$205,114)</f>
        <v>0</v>
      </c>
      <c r="DP30" s="250" t="n">
        <f aca="false">HLOOKUP(DP$7,'Income Statement'!$F$4:$EM$205,114)</f>
        <v>0</v>
      </c>
      <c r="DQ30" s="250" t="n">
        <f aca="false">HLOOKUP(DQ$7,'Income Statement'!$F$4:$EM$205,114)</f>
        <v>14158.07</v>
      </c>
      <c r="DR30" s="250" t="n">
        <f aca="false">HLOOKUP(DR$7,'Income Statement'!$F$4:$EM$205,114)</f>
        <v>0</v>
      </c>
      <c r="DS30" s="250" t="n">
        <f aca="false">HLOOKUP(DS$7,'Income Statement'!$F$4:$EM$205,114)</f>
        <v>0</v>
      </c>
      <c r="DT30" s="250" t="n">
        <f aca="false">HLOOKUP(DT$7,'Income Statement'!$F$4:$EM$205,114)</f>
        <v>1196.43</v>
      </c>
      <c r="DU30" s="250" t="n">
        <f aca="false">HLOOKUP(DU$7,'Income Statement'!$F$4:$EM$205,114)</f>
        <v>0</v>
      </c>
      <c r="DV30" s="250" t="n">
        <f aca="false">HLOOKUP(DV$7,'Income Statement'!$F$4:$EM$205,114)</f>
        <v>0</v>
      </c>
      <c r="DW30" s="250" t="n">
        <f aca="false">HLOOKUP(DW$7,'Income Statement'!$F$4:$EM$205,114)</f>
        <v>0</v>
      </c>
      <c r="DX30" s="250" t="n">
        <f aca="false">HLOOKUP(DX$7,'Income Statement'!$F$4:$EM$205,114)</f>
        <v>0</v>
      </c>
      <c r="DY30" s="250" t="n">
        <f aca="false">HLOOKUP(DY$7,'Income Statement'!$F$4:$EM$205,114)</f>
        <v>0</v>
      </c>
      <c r="DZ30" s="250" t="n">
        <f aca="false">HLOOKUP(DZ$7,'Income Statement'!$F$4:$EM$205,114)</f>
        <v>0</v>
      </c>
      <c r="EA30" s="250" t="n">
        <f aca="false">HLOOKUP(EA$7,'Income Statement'!$F$4:$EM$205,114)</f>
        <v>45977.19</v>
      </c>
      <c r="EB30" s="250" t="n">
        <f aca="false">HLOOKUP(EB$7,'Income Statement'!$F$4:$EM$205,114)</f>
        <v>0</v>
      </c>
      <c r="EC30" s="250" t="n">
        <f aca="false">HLOOKUP(EC$7,'Income Statement'!$F$4:$EM$205,114)</f>
        <v>0</v>
      </c>
      <c r="ED30" s="250" t="n">
        <f aca="false">HLOOKUP(ED$7,'Income Statement'!$F$4:$EM$205,114)</f>
        <v>39527.31</v>
      </c>
      <c r="EE30" s="250" t="n">
        <f aca="false">HLOOKUP(EE$7,'Income Statement'!$F$4:$EM$205,114)</f>
        <v>39527.31</v>
      </c>
      <c r="EF30" s="250" t="n">
        <f aca="false">HLOOKUP(EF$7,'Income Statement'!$F$4:$EM$205,114)</f>
        <v>39527.31</v>
      </c>
      <c r="EG30" s="250" t="n">
        <f aca="false">HLOOKUP(EG$7,'Income Statement'!$F$4:$EM$205,114)</f>
        <v>39527.31</v>
      </c>
      <c r="EH30" s="250" t="n">
        <f aca="false">HLOOKUP(EH$7,'Income Statement'!$F$4:$EM$205,114)</f>
        <v>39527.31</v>
      </c>
      <c r="EI30" s="250" t="n">
        <f aca="false">HLOOKUP(EI$7,'Income Statement'!$F$4:$EM$205,114)</f>
        <v>39527.31</v>
      </c>
      <c r="EJ30" s="250" t="n">
        <f aca="false">HLOOKUP(EJ$7,'Income Statement'!$F$4:$EM$205,114)</f>
        <v>39527.31</v>
      </c>
    </row>
    <row r="31" customFormat="false" ht="15" hidden="true" customHeight="false" outlineLevel="1" collapsed="false">
      <c r="A31" s="76" t="s">
        <v>167</v>
      </c>
      <c r="B31" s="250" t="n">
        <f aca="false">HLOOKUP(B$7,'Income Statement'!$F$4:$EM$205,129)</f>
        <v>3714.89</v>
      </c>
      <c r="C31" s="250" t="n">
        <f aca="false">HLOOKUP(C$7,'Income Statement'!$F$4:$EM$205,129)</f>
        <v>-2483.86</v>
      </c>
      <c r="D31" s="250" t="n">
        <f aca="false">HLOOKUP(D$7,'Income Statement'!$F$4:$EM$205,129)</f>
        <v>139027.16</v>
      </c>
      <c r="E31" s="250" t="n">
        <f aca="false">HLOOKUP(E$7,'Income Statement'!$F$4:$EM$205,129)</f>
        <v>1290.53</v>
      </c>
      <c r="F31" s="250" t="n">
        <f aca="false">HLOOKUP(F$7,'Income Statement'!$F$4:$EM$205,129)</f>
        <v>9879.99</v>
      </c>
      <c r="G31" s="250" t="n">
        <f aca="false">HLOOKUP(G$7,'Income Statement'!$F$4:$EM$205,129)</f>
        <v>4948.33</v>
      </c>
      <c r="H31" s="250" t="n">
        <f aca="false">HLOOKUP(H$7,'Income Statement'!$F$4:$EM$205,129)</f>
        <v>-222.09</v>
      </c>
      <c r="I31" s="250" t="n">
        <f aca="false">HLOOKUP(I$7,'Income Statement'!$F$4:$EM$205,129)</f>
        <v>-2306.01</v>
      </c>
      <c r="J31" s="250" t="n">
        <f aca="false">HLOOKUP(J$7,'Income Statement'!$F$4:$EM$205,129)</f>
        <v>-11831.85</v>
      </c>
      <c r="K31" s="250" t="n">
        <f aca="false">HLOOKUP(K$7,'Income Statement'!$F$4:$EM$205,129)</f>
        <v>67150.8</v>
      </c>
      <c r="L31" s="250" t="n">
        <f aca="false">HLOOKUP(L$7,'Income Statement'!$F$4:$EM$205,129)</f>
        <v>921.72</v>
      </c>
      <c r="M31" s="250" t="n">
        <f aca="false">HLOOKUP(M$7,'Income Statement'!$F$4:$EM$205,129)</f>
        <v>4371.78</v>
      </c>
      <c r="N31" s="250" t="n">
        <f aca="false">HLOOKUP(N$7,'Income Statement'!$F$4:$EM$205,129)</f>
        <v>721.69</v>
      </c>
      <c r="O31" s="250" t="n">
        <f aca="false">HLOOKUP(O$7,'Income Statement'!$F$4:$EM$205,129)</f>
        <v>155.65</v>
      </c>
      <c r="P31" s="250"/>
      <c r="Q31" s="250" t="n">
        <f aca="false">HLOOKUP(Q$7,'Income Statement'!$F$4:$EM$205,129)</f>
        <v>13066.48</v>
      </c>
      <c r="R31" s="250" t="n">
        <f aca="false">HLOOKUP(R$7,'Income Statement'!$F$4:$EM$205,129)</f>
        <v>0</v>
      </c>
      <c r="S31" s="250"/>
      <c r="T31" s="250" t="n">
        <f aca="false">HLOOKUP(T$7,'Income Statement'!$F$4:$EM$205,129)</f>
        <v>4528.27</v>
      </c>
      <c r="U31" s="250"/>
      <c r="V31" s="250" t="n">
        <f aca="false">HLOOKUP(V$7,'Income Statement'!$F$4:$EM$205,129)</f>
        <v>0</v>
      </c>
      <c r="W31" s="250" t="n">
        <f aca="false">HLOOKUP(W$7,'Income Statement'!$F$4:$EM$205,129)</f>
        <v>736.94</v>
      </c>
      <c r="X31" s="250" t="n">
        <f aca="false">HLOOKUP(X$7,'Income Statement'!$F$4:$EM$205,129)</f>
        <v>3538.22</v>
      </c>
      <c r="Y31" s="250" t="n">
        <f aca="false">HLOOKUP(Y$7,'Income Statement'!$F$4:$EM$205,129)</f>
        <v>1970.06</v>
      </c>
      <c r="Z31" s="250" t="n">
        <f aca="false">HLOOKUP(Z$7,'Income Statement'!$F$4:$EM$205,129)</f>
        <v>114.05</v>
      </c>
      <c r="AA31" s="250" t="n">
        <f aca="false">HLOOKUP(AA$7,'Income Statement'!$F$4:$EM$205,129)</f>
        <v>1453.45</v>
      </c>
      <c r="AB31" s="250" t="n">
        <f aca="false">HLOOKUP(AB$7,'Income Statement'!$F$4:$EM$205,129)</f>
        <v>6039.92</v>
      </c>
      <c r="AC31" s="250" t="n">
        <f aca="false">HLOOKUP(AC$7,'Income Statement'!$F$4:$EM$205,129)</f>
        <v>2676.9</v>
      </c>
      <c r="AD31" s="250" t="n">
        <f aca="false">HLOOKUP(AD$7,'Income Statement'!$F$4:$EM$205,129)</f>
        <v>4525.65</v>
      </c>
      <c r="AE31" s="250" t="n">
        <f aca="false">HLOOKUP(AE$7,'Income Statement'!$F$4:$EM$205,129)</f>
        <v>3988.23</v>
      </c>
      <c r="AF31" s="250" t="n">
        <f aca="false">HLOOKUP(AF$7,'Income Statement'!$F$4:$EM$205,129)</f>
        <v>1556.79</v>
      </c>
      <c r="AG31" s="250" t="n">
        <f aca="false">HLOOKUP(AG$7,'Income Statement'!$F$4:$EM$205,129)</f>
        <v>560.98</v>
      </c>
      <c r="AH31" s="250" t="n">
        <f aca="false">HLOOKUP(AH$7,'Income Statement'!$F$4:$EM$205,129)</f>
        <v>1272.88</v>
      </c>
      <c r="AI31" s="250" t="n">
        <f aca="false">HLOOKUP(AI$7,'Income Statement'!$F$4:$EM$205,129)</f>
        <v>781.96</v>
      </c>
      <c r="AJ31" s="250" t="n">
        <f aca="false">HLOOKUP(AJ$7,'Income Statement'!$F$4:$EM$205,129)</f>
        <v>9082.21</v>
      </c>
      <c r="AK31" s="250" t="n">
        <f aca="false">HLOOKUP(AK$7,'Income Statement'!$F$4:$EM$205,129)</f>
        <v>379.64</v>
      </c>
      <c r="AL31" s="250" t="n">
        <f aca="false">HLOOKUP(AL$7,'Income Statement'!$F$4:$EM$205,129)</f>
        <v>736.22</v>
      </c>
      <c r="AM31" s="250" t="n">
        <f aca="false">HLOOKUP(AM$7,'Income Statement'!$F$4:$EM$205,129)</f>
        <v>1135.31</v>
      </c>
      <c r="AN31" s="250" t="n">
        <f aca="false">HLOOKUP(AN$7,'Income Statement'!$F$4:$EM$205,129)</f>
        <v>11679.47</v>
      </c>
      <c r="AO31" s="250" t="n">
        <f aca="false">HLOOKUP(AO$7,'Income Statement'!$F$4:$EM$205,129)</f>
        <v>456.23</v>
      </c>
      <c r="AP31" s="250" t="n">
        <f aca="false">HLOOKUP(AP$7,'Income Statement'!$F$4:$EM$205,129)</f>
        <v>5350.01</v>
      </c>
      <c r="AQ31" s="250" t="n">
        <f aca="false">HLOOKUP(AQ$7,'Income Statement'!$F$4:$EM$205,129)</f>
        <v>474.32</v>
      </c>
      <c r="AR31" s="250" t="n">
        <f aca="false">HLOOKUP(AR$7,'Income Statement'!$F$4:$EM$205,129)</f>
        <v>156.86</v>
      </c>
      <c r="AS31" s="250" t="n">
        <f aca="false">HLOOKUP(AS$7,'Income Statement'!$F$4:$EM$205,129)</f>
        <v>712.14</v>
      </c>
      <c r="AT31" s="250" t="n">
        <f aca="false">HLOOKUP(AT$7,'Income Statement'!$F$4:$EM$205,129)</f>
        <v>3204.14</v>
      </c>
      <c r="AU31" s="250" t="n">
        <f aca="false">HLOOKUP(AU$7,'Income Statement'!$F$4:$EM$205,129)</f>
        <v>-249.5</v>
      </c>
      <c r="AV31" s="250" t="n">
        <f aca="false">HLOOKUP(AV$7,'Income Statement'!$F$4:$EM$205,129)</f>
        <v>12.01</v>
      </c>
      <c r="AW31" s="250" t="n">
        <f aca="false">HLOOKUP(AW$7,'Income Statement'!$F$4:$EM$205,129)</f>
        <v>511.18</v>
      </c>
      <c r="AX31" s="250" t="n">
        <f aca="false">HLOOKUP(AX$7,'Income Statement'!$F$4:$EM$205,129)</f>
        <v>1626.32</v>
      </c>
      <c r="AY31" s="250" t="n">
        <f aca="false">HLOOKUP(AY$7,'Income Statement'!$F$4:$EM$205,129)</f>
        <v>0</v>
      </c>
      <c r="AZ31" s="250" t="n">
        <f aca="false">HLOOKUP(AZ$7,'Income Statement'!$F$4:$EM$205,129)</f>
        <v>-828.64</v>
      </c>
      <c r="BA31" s="250" t="n">
        <f aca="false">HLOOKUP(BA$7,'Income Statement'!$F$4:$EM$205,129)</f>
        <v>61590.98</v>
      </c>
      <c r="BB31" s="250" t="n">
        <f aca="false">HLOOKUP(BB$7,'Income Statement'!$F$4:$EM$205,129)</f>
        <v>3553.64</v>
      </c>
      <c r="BC31" s="250" t="n">
        <f aca="false">HLOOKUP(BC$7,'Income Statement'!$F$4:$EM$205,129)</f>
        <v>1418.82</v>
      </c>
      <c r="BD31" s="250" t="n">
        <f aca="false">HLOOKUP(BD$7,'Income Statement'!$F$4:$EM$205,129)</f>
        <v>1754.69</v>
      </c>
      <c r="BE31" s="250" t="n">
        <f aca="false">HLOOKUP(BE$7,'Income Statement'!$F$4:$EM$205,129)</f>
        <v>1754.69</v>
      </c>
      <c r="BF31" s="250" t="n">
        <f aca="false">HLOOKUP(BF$7,'Income Statement'!$F$4:$EM$205,129)</f>
        <v>1835.15</v>
      </c>
      <c r="BG31" s="250" t="n">
        <f aca="false">HLOOKUP(BG$7,'Income Statement'!$F$4:$EM$205,129)</f>
        <v>0</v>
      </c>
      <c r="BH31" s="250" t="n">
        <f aca="false">HLOOKUP(BH$7,'Income Statement'!$F$4:$EM$205,129)</f>
        <v>10382.61</v>
      </c>
      <c r="BI31" s="250" t="n">
        <f aca="false">HLOOKUP(BI$7,'Income Statement'!$F$4:$EM$205,129)</f>
        <v>518.06</v>
      </c>
      <c r="BJ31" s="250" t="n">
        <f aca="false">HLOOKUP(BJ$7,'Income Statement'!$F$4:$EM$205,129)</f>
        <v>1493.32</v>
      </c>
      <c r="BK31" s="250" t="n">
        <f aca="false">HLOOKUP(BK$7,'Income Statement'!$F$4:$EM$205,129)</f>
        <v>1837.52</v>
      </c>
      <c r="BL31" s="250" t="n">
        <f aca="false">HLOOKUP(BL$7,'Income Statement'!$F$4:$EM$205,129)</f>
        <v>860.65</v>
      </c>
      <c r="BM31" s="250" t="n">
        <f aca="false">HLOOKUP(BM$7,'Income Statement'!$F$4:$EM$205,129)</f>
        <v>1415.41</v>
      </c>
      <c r="BN31" s="250" t="n">
        <f aca="false">HLOOKUP(BN$7,'Income Statement'!$F$4:$EM$205,129)</f>
        <v>153.35</v>
      </c>
      <c r="BO31" s="250" t="n">
        <f aca="false">HLOOKUP(BO$7,'Income Statement'!$F$4:$EM$205,129)</f>
        <v>0</v>
      </c>
      <c r="BP31" s="250" t="n">
        <f aca="false">HLOOKUP(BP$7,'Income Statement'!$F$4:$EM$205,129)</f>
        <v>55119.86</v>
      </c>
      <c r="BQ31" s="250" t="n">
        <f aca="false">HLOOKUP(BQ$7,'Income Statement'!$F$4:$EM$205,129)</f>
        <v>2378.13</v>
      </c>
      <c r="BR31" s="250" t="n">
        <f aca="false">HLOOKUP(BR$7,'Income Statement'!$F$4:$EM$205,129)</f>
        <v>0</v>
      </c>
      <c r="BS31" s="250" t="n">
        <f aca="false">HLOOKUP(BS$7,'Income Statement'!$F$4:$EM$205,129)</f>
        <v>17461.31</v>
      </c>
      <c r="BT31" s="250" t="n">
        <f aca="false">HLOOKUP(BT$7,'Income Statement'!$F$4:$EM$205,129)</f>
        <v>-105.72</v>
      </c>
      <c r="BU31" s="250" t="n">
        <f aca="false">HLOOKUP(BU$7,'Income Statement'!$F$4:$EM$205,129)</f>
        <v>516.26</v>
      </c>
      <c r="BV31" s="250" t="n">
        <f aca="false">HLOOKUP(BV$7,'Income Statement'!$F$4:$EM$205,129)</f>
        <v>498.23</v>
      </c>
      <c r="BW31" s="250" t="n">
        <f aca="false">HLOOKUP(BW$7,'Income Statement'!$F$4:$EM$205,129)</f>
        <v>2538.01</v>
      </c>
      <c r="BX31" s="250" t="n">
        <f aca="false">HLOOKUP(BX$7,'Income Statement'!$F$4:$EM$205,129)</f>
        <v>1717.44</v>
      </c>
      <c r="BY31" s="250" t="n">
        <f aca="false">HLOOKUP(BY$7,'Income Statement'!$F$4:$EM$205,129)</f>
        <v>1912.46</v>
      </c>
      <c r="BZ31" s="250" t="n">
        <f aca="false">HLOOKUP(BZ$7,'Income Statement'!$F$4:$EM$205,129)</f>
        <v>0</v>
      </c>
      <c r="CA31" s="250" t="n">
        <f aca="false">HLOOKUP(CA$7,'Income Statement'!$F$4:$EM$205,129)</f>
        <v>-2063.68</v>
      </c>
      <c r="CB31" s="250" t="n">
        <f aca="false">HLOOKUP(CB$7,'Income Statement'!$F$4:$EM$205,129)</f>
        <v>1332.43</v>
      </c>
      <c r="CC31" s="250" t="n">
        <f aca="false">HLOOKUP(CC$7,'Income Statement'!$F$4:$EM$205,129)</f>
        <v>3570.49</v>
      </c>
      <c r="CD31" s="250" t="n">
        <f aca="false">HLOOKUP(CD$7,'Income Statement'!$F$4:$EM$205,129)</f>
        <v>3752.26</v>
      </c>
      <c r="CE31" s="250" t="n">
        <f aca="false">HLOOKUP(CE$7,'Income Statement'!$F$4:$EM$205,129)</f>
        <v>29268.11</v>
      </c>
      <c r="CF31" s="250" t="n">
        <f aca="false">HLOOKUP(CF$7,'Income Statement'!$F$4:$EM$205,129)</f>
        <v>3219.81</v>
      </c>
      <c r="CG31" s="250" t="n">
        <f aca="false">HLOOKUP(CG$7,'Income Statement'!$F$4:$EM$205,129)</f>
        <v>1816.37</v>
      </c>
      <c r="CH31" s="250" t="n">
        <f aca="false">HLOOKUP(CH$7,'Income Statement'!$F$4:$EM$205,129)</f>
        <v>3026.5</v>
      </c>
      <c r="CI31" s="250" t="n">
        <f aca="false">HLOOKUP(CI$7,'Income Statement'!$F$4:$EM$205,129)</f>
        <v>42078.29</v>
      </c>
      <c r="CJ31" s="250" t="n">
        <f aca="false">HLOOKUP(CJ$7,'Income Statement'!$F$4:$EM$205,129)</f>
        <v>2883.18</v>
      </c>
      <c r="CK31" s="250" t="n">
        <f aca="false">HLOOKUP(CK$7,'Income Statement'!$F$4:$EM$205,129)</f>
        <v>2914.58</v>
      </c>
      <c r="CL31" s="250" t="n">
        <f aca="false">HLOOKUP(CL$7,'Income Statement'!$F$4:$EM$205,129)</f>
        <v>770.86</v>
      </c>
      <c r="CM31" s="250" t="n">
        <f aca="false">HLOOKUP(CM$7,'Income Statement'!$F$4:$EM$205,129)</f>
        <v>-53459.08</v>
      </c>
      <c r="CN31" s="250" t="n">
        <f aca="false">HLOOKUP(CN$7,'Income Statement'!$F$4:$EM$205,129)</f>
        <v>77249.72</v>
      </c>
      <c r="CO31" s="250" t="n">
        <f aca="false">HLOOKUP(CO$7,'Income Statement'!$F$4:$EM$205,129)</f>
        <v>-6444.85</v>
      </c>
      <c r="CP31" s="250" t="n">
        <f aca="false">HLOOKUP(CP$7,'Income Statement'!$F$4:$EM$205,129)</f>
        <v>459.86</v>
      </c>
      <c r="CQ31" s="250" t="n">
        <f aca="false">HLOOKUP(CQ$7,'Income Statement'!$F$4:$EM$205,129)</f>
        <v>579.31</v>
      </c>
      <c r="CR31" s="250" t="n">
        <f aca="false">HLOOKUP(CR$7,'Income Statement'!$F$4:$EM$205,129)</f>
        <v>705.4</v>
      </c>
      <c r="CS31" s="250" t="n">
        <f aca="false">HLOOKUP(CS$7,'Income Statement'!$F$4:$EM$205,129)</f>
        <v>-4063.47</v>
      </c>
      <c r="CT31" s="250" t="n">
        <f aca="false">HLOOKUP(CT$7,'Income Statement'!$F$4:$EM$205,129)</f>
        <v>752.46</v>
      </c>
      <c r="CU31" s="250" t="n">
        <f aca="false">HLOOKUP(CU$7,'Income Statement'!$F$4:$EM$205,129)</f>
        <v>382.78</v>
      </c>
      <c r="CV31" s="250" t="n">
        <f aca="false">HLOOKUP(CV$7,'Income Statement'!$F$4:$EM$205,129)</f>
        <v>12797.01</v>
      </c>
      <c r="CW31" s="250" t="n">
        <f aca="false">HLOOKUP(CW$7,'Income Statement'!$F$4:$EM$205,129)</f>
        <v>2392.89</v>
      </c>
      <c r="CX31" s="250" t="n">
        <f aca="false">HLOOKUP(CX$7,'Income Statement'!$F$4:$EM$205,129)</f>
        <v>2146.75</v>
      </c>
      <c r="CY31" s="250" t="n">
        <f aca="false">HLOOKUP(CY$7,'Income Statement'!$F$4:$EM$205,129)</f>
        <v>1790.69</v>
      </c>
      <c r="CZ31" s="250" t="n">
        <f aca="false">HLOOKUP(CZ$7,'Income Statement'!$F$4:$EM$205,129)</f>
        <v>4451.05</v>
      </c>
      <c r="DA31" s="250" t="n">
        <f aca="false">HLOOKUP(DA$7,'Income Statement'!$F$4:$EM$205,129)</f>
        <v>545.63</v>
      </c>
      <c r="DB31" s="250" t="n">
        <f aca="false">HLOOKUP(DB$7,'Income Statement'!$F$4:$EM$205,129)</f>
        <v>660.76</v>
      </c>
      <c r="DC31" s="250" t="n">
        <f aca="false">HLOOKUP(DC$7,'Income Statement'!$F$4:$EM$205,129)</f>
        <v>1485.17</v>
      </c>
      <c r="DD31" s="250" t="n">
        <f aca="false">HLOOKUP(DD$7,'Income Statement'!$F$4:$EM$205,129)</f>
        <v>1485.17</v>
      </c>
      <c r="DE31" s="250" t="n">
        <f aca="false">HLOOKUP(DE$7,'Income Statement'!$F$4:$EM$205,129)</f>
        <v>7139.19</v>
      </c>
      <c r="DF31" s="250" t="n">
        <f aca="false">HLOOKUP(DF$7,'Income Statement'!$F$4:$EM$205,129)</f>
        <v>1060.41</v>
      </c>
      <c r="DG31" s="250" t="n">
        <f aca="false">HLOOKUP(DG$7,'Income Statement'!$F$4:$EM$205,129)</f>
        <v>3001.45</v>
      </c>
      <c r="DH31" s="250" t="n">
        <f aca="false">HLOOKUP(DH$7,'Income Statement'!$F$4:$EM$205,129)</f>
        <v>696.94</v>
      </c>
      <c r="DI31" s="250" t="n">
        <f aca="false">HLOOKUP(DI$7,'Income Statement'!$F$4:$EM$205,129)</f>
        <v>672.34</v>
      </c>
      <c r="DJ31" s="250" t="n">
        <f aca="false">HLOOKUP(DJ$7,'Income Statement'!$F$4:$EM$205,129)</f>
        <v>6734.23</v>
      </c>
      <c r="DK31" s="250" t="n">
        <f aca="false">HLOOKUP(DK$7,'Income Statement'!$F$4:$EM$205,129)</f>
        <v>11982.14</v>
      </c>
      <c r="DL31" s="250" t="n">
        <f aca="false">HLOOKUP(DL$7,'Income Statement'!$F$4:$EM$205,129)</f>
        <v>648.12</v>
      </c>
      <c r="DM31" s="250" t="n">
        <f aca="false">HLOOKUP(DM$7,'Income Statement'!$F$4:$EM$205,129)</f>
        <v>124.73</v>
      </c>
      <c r="DN31" s="250" t="n">
        <f aca="false">HLOOKUP(DN$7,'Income Statement'!$F$4:$EM$205,129)</f>
        <v>1900.74</v>
      </c>
      <c r="DO31" s="250" t="n">
        <f aca="false">HLOOKUP(DO$7,'Income Statement'!$F$4:$EM$205,129)</f>
        <v>1900.74</v>
      </c>
      <c r="DP31" s="250" t="n">
        <f aca="false">HLOOKUP(DP$7,'Income Statement'!$F$4:$EM$205,129)</f>
        <v>157.52</v>
      </c>
      <c r="DQ31" s="250" t="n">
        <f aca="false">HLOOKUP(DQ$7,'Income Statement'!$F$4:$EM$205,129)</f>
        <v>198.03</v>
      </c>
      <c r="DR31" s="250" t="n">
        <f aca="false">HLOOKUP(DR$7,'Income Statement'!$F$4:$EM$205,129)</f>
        <v>91.11</v>
      </c>
      <c r="DS31" s="250" t="n">
        <f aca="false">HLOOKUP(DS$7,'Income Statement'!$F$4:$EM$205,129)</f>
        <v>-271.92</v>
      </c>
      <c r="DT31" s="250" t="n">
        <f aca="false">HLOOKUP(DT$7,'Income Statement'!$F$4:$EM$205,129)</f>
        <v>5407.7</v>
      </c>
      <c r="DU31" s="250" t="n">
        <f aca="false">HLOOKUP(DU$7,'Income Statement'!$F$4:$EM$205,129)</f>
        <v>498.29</v>
      </c>
      <c r="DV31" s="250" t="n">
        <f aca="false">HLOOKUP(DV$7,'Income Statement'!$F$4:$EM$205,129)</f>
        <v>10.43</v>
      </c>
      <c r="DW31" s="250" t="n">
        <f aca="false">HLOOKUP(DW$7,'Income Statement'!$F$4:$EM$205,129)</f>
        <v>847.97</v>
      </c>
      <c r="DX31" s="250" t="n">
        <f aca="false">HLOOKUP(DX$7,'Income Statement'!$F$4:$EM$205,129)</f>
        <v>2666.6</v>
      </c>
      <c r="DY31" s="250" t="n">
        <f aca="false">HLOOKUP(DY$7,'Income Statement'!$F$4:$EM$205,129)</f>
        <v>316.63</v>
      </c>
      <c r="DZ31" s="250" t="n">
        <f aca="false">HLOOKUP(DZ$7,'Income Statement'!$F$4:$EM$205,129)</f>
        <v>68.05</v>
      </c>
      <c r="EA31" s="250" t="n">
        <f aca="false">HLOOKUP(EA$7,'Income Statement'!$F$4:$EM$205,129)</f>
        <v>14929.49</v>
      </c>
      <c r="EB31" s="250" t="n">
        <f aca="false">HLOOKUP(EB$7,'Income Statement'!$F$4:$EM$205,129)</f>
        <v>-148.04</v>
      </c>
      <c r="EC31" s="250" t="n">
        <f aca="false">HLOOKUP(EC$7,'Income Statement'!$F$4:$EM$205,129)</f>
        <v>420.45</v>
      </c>
      <c r="ED31" s="250" t="n">
        <f aca="false">HLOOKUP(ED$7,'Income Statement'!$F$4:$EM$205,129)</f>
        <v>10121.85</v>
      </c>
      <c r="EE31" s="250" t="n">
        <f aca="false">HLOOKUP(EE$7,'Income Statement'!$F$4:$EM$205,129)</f>
        <v>10121.85</v>
      </c>
      <c r="EF31" s="250" t="n">
        <f aca="false">HLOOKUP(EF$7,'Income Statement'!$F$4:$EM$205,129)</f>
        <v>10121.85</v>
      </c>
      <c r="EG31" s="250" t="n">
        <f aca="false">HLOOKUP(EG$7,'Income Statement'!$F$4:$EM$205,129)</f>
        <v>10121.85</v>
      </c>
      <c r="EH31" s="250" t="n">
        <f aca="false">HLOOKUP(EH$7,'Income Statement'!$F$4:$EM$205,129)</f>
        <v>10121.85</v>
      </c>
      <c r="EI31" s="250" t="n">
        <f aca="false">HLOOKUP(EI$7,'Income Statement'!$F$4:$EM$205,129)</f>
        <v>10121.85</v>
      </c>
      <c r="EJ31" s="250" t="n">
        <f aca="false">HLOOKUP(EJ$7,'Income Statement'!$F$4:$EM$205,129)</f>
        <v>10121.85</v>
      </c>
    </row>
    <row r="32" customFormat="false" ht="15" hidden="true" customHeight="false" outlineLevel="1" collapsed="false">
      <c r="A32" s="76" t="s">
        <v>186</v>
      </c>
      <c r="B32" s="250" t="n">
        <f aca="false">HLOOKUP(B$7,'Income Statement'!$F$4:$EM$205,149)</f>
        <v>0</v>
      </c>
      <c r="C32" s="250" t="n">
        <f aca="false">HLOOKUP(C$7,'Income Statement'!$F$4:$EM$205,149)</f>
        <v>9649.58</v>
      </c>
      <c r="D32" s="250" t="n">
        <f aca="false">HLOOKUP(D$7,'Income Statement'!$F$4:$EM$205,149)</f>
        <v>48271.68</v>
      </c>
      <c r="E32" s="250" t="n">
        <f aca="false">HLOOKUP(E$7,'Income Statement'!$F$4:$EM$205,149)</f>
        <v>0</v>
      </c>
      <c r="F32" s="250" t="n">
        <f aca="false">HLOOKUP(F$7,'Income Statement'!$F$4:$EM$205,149)</f>
        <v>37195.53</v>
      </c>
      <c r="G32" s="250" t="n">
        <f aca="false">HLOOKUP(G$7,'Income Statement'!$F$4:$EM$205,149)</f>
        <v>25350.95</v>
      </c>
      <c r="H32" s="250" t="n">
        <f aca="false">HLOOKUP(H$7,'Income Statement'!$F$4:$EM$205,149)</f>
        <v>0</v>
      </c>
      <c r="I32" s="250" t="n">
        <f aca="false">HLOOKUP(I$7,'Income Statement'!$F$4:$EM$205,149)</f>
        <v>0</v>
      </c>
      <c r="J32" s="250" t="n">
        <f aca="false">HLOOKUP(J$7,'Income Statement'!$F$4:$EM$205,149)</f>
        <v>50402.28</v>
      </c>
      <c r="K32" s="250" t="n">
        <f aca="false">HLOOKUP(K$7,'Income Statement'!$F$4:$EM$205,149)</f>
        <v>59079.19</v>
      </c>
      <c r="L32" s="250" t="n">
        <f aca="false">HLOOKUP(L$7,'Income Statement'!$F$4:$EM$205,149)</f>
        <v>0</v>
      </c>
      <c r="M32" s="250" t="n">
        <f aca="false">HLOOKUP(M$7,'Income Statement'!$F$4:$EM$205,149)</f>
        <v>0</v>
      </c>
      <c r="N32" s="250" t="n">
        <f aca="false">HLOOKUP(N$7,'Income Statement'!$F$4:$EM$205,149)</f>
        <v>0</v>
      </c>
      <c r="O32" s="250" t="n">
        <f aca="false">HLOOKUP(O$7,'Income Statement'!$F$4:$EM$205,149)</f>
        <v>0</v>
      </c>
      <c r="P32" s="250"/>
      <c r="Q32" s="250" t="n">
        <f aca="false">HLOOKUP(Q$7,'Income Statement'!$F$4:$EM$205,149)</f>
        <v>29995.97</v>
      </c>
      <c r="R32" s="250" t="n">
        <f aca="false">HLOOKUP(R$7,'Income Statement'!$F$4:$EM$205,149)</f>
        <v>0</v>
      </c>
      <c r="S32" s="250"/>
      <c r="T32" s="250" t="n">
        <f aca="false">HLOOKUP(T$7,'Income Statement'!$F$4:$EM$205,149)</f>
        <v>66853.78</v>
      </c>
      <c r="U32" s="250"/>
      <c r="V32" s="250" t="n">
        <f aca="false">HLOOKUP(V$7,'Income Statement'!$F$4:$EM$205,149)</f>
        <v>0</v>
      </c>
      <c r="W32" s="250" t="n">
        <f aca="false">HLOOKUP(W$7,'Income Statement'!$F$4:$EM$205,149)</f>
        <v>0</v>
      </c>
      <c r="X32" s="250" t="n">
        <f aca="false">HLOOKUP(X$7,'Income Statement'!$F$4:$EM$205,149)</f>
        <v>0</v>
      </c>
      <c r="Y32" s="250" t="n">
        <f aca="false">HLOOKUP(Y$7,'Income Statement'!$F$4:$EM$205,149)</f>
        <v>30084.11</v>
      </c>
      <c r="Z32" s="250" t="n">
        <f aca="false">HLOOKUP(Z$7,'Income Statement'!$F$4:$EM$205,149)</f>
        <v>0</v>
      </c>
      <c r="AA32" s="250" t="n">
        <f aca="false">HLOOKUP(AA$7,'Income Statement'!$F$4:$EM$205,149)</f>
        <v>0</v>
      </c>
      <c r="AB32" s="250" t="n">
        <f aca="false">HLOOKUP(AB$7,'Income Statement'!$F$4:$EM$205,149)</f>
        <v>0</v>
      </c>
      <c r="AC32" s="250" t="n">
        <f aca="false">HLOOKUP(AC$7,'Income Statement'!$F$4:$EM$205,149)</f>
        <v>0</v>
      </c>
      <c r="AD32" s="250" t="n">
        <f aca="false">HLOOKUP(AD$7,'Income Statement'!$F$4:$EM$205,149)</f>
        <v>0</v>
      </c>
      <c r="AE32" s="250" t="n">
        <f aca="false">HLOOKUP(AE$7,'Income Statement'!$F$4:$EM$205,149)</f>
        <v>0</v>
      </c>
      <c r="AF32" s="250" t="n">
        <f aca="false">HLOOKUP(AF$7,'Income Statement'!$F$4:$EM$205,149)</f>
        <v>0</v>
      </c>
      <c r="AG32" s="250" t="n">
        <f aca="false">HLOOKUP(AG$7,'Income Statement'!$F$4:$EM$205,149)</f>
        <v>0</v>
      </c>
      <c r="AH32" s="250" t="n">
        <f aca="false">HLOOKUP(AH$7,'Income Statement'!$F$4:$EM$205,149)</f>
        <v>0</v>
      </c>
      <c r="AI32" s="250" t="n">
        <f aca="false">HLOOKUP(AI$7,'Income Statement'!$F$4:$EM$205,149)</f>
        <v>0</v>
      </c>
      <c r="AJ32" s="250" t="n">
        <f aca="false">HLOOKUP(AJ$7,'Income Statement'!$F$4:$EM$205,149)</f>
        <v>0</v>
      </c>
      <c r="AK32" s="250" t="n">
        <f aca="false">HLOOKUP(AK$7,'Income Statement'!$F$4:$EM$205,149)</f>
        <v>0</v>
      </c>
      <c r="AL32" s="250" t="n">
        <f aca="false">HLOOKUP(AL$7,'Income Statement'!$F$4:$EM$205,149)</f>
        <v>0</v>
      </c>
      <c r="AM32" s="250" t="n">
        <f aca="false">HLOOKUP(AM$7,'Income Statement'!$F$4:$EM$205,149)</f>
        <v>0</v>
      </c>
      <c r="AN32" s="250" t="n">
        <f aca="false">HLOOKUP(AN$7,'Income Statement'!$F$4:$EM$205,149)</f>
        <v>29380.28</v>
      </c>
      <c r="AO32" s="250" t="n">
        <f aca="false">HLOOKUP(AO$7,'Income Statement'!$F$4:$EM$205,149)</f>
        <v>0</v>
      </c>
      <c r="AP32" s="250" t="n">
        <f aca="false">HLOOKUP(AP$7,'Income Statement'!$F$4:$EM$205,149)</f>
        <v>0</v>
      </c>
      <c r="AQ32" s="250" t="n">
        <f aca="false">HLOOKUP(AQ$7,'Income Statement'!$F$4:$EM$205,149)</f>
        <v>0</v>
      </c>
      <c r="AR32" s="250" t="n">
        <f aca="false">HLOOKUP(AR$7,'Income Statement'!$F$4:$EM$205,149)</f>
        <v>0</v>
      </c>
      <c r="AS32" s="250" t="n">
        <f aca="false">HLOOKUP(AS$7,'Income Statement'!$F$4:$EM$205,149)</f>
        <v>0</v>
      </c>
      <c r="AT32" s="250" t="n">
        <f aca="false">HLOOKUP(AT$7,'Income Statement'!$F$4:$EM$205,149)</f>
        <v>0</v>
      </c>
      <c r="AU32" s="250" t="n">
        <f aca="false">HLOOKUP(AU$7,'Income Statement'!$F$4:$EM$205,149)</f>
        <v>0</v>
      </c>
      <c r="AV32" s="250" t="n">
        <f aca="false">HLOOKUP(AV$7,'Income Statement'!$F$4:$EM$205,149)</f>
        <v>0</v>
      </c>
      <c r="AW32" s="250" t="n">
        <f aca="false">HLOOKUP(AW$7,'Income Statement'!$F$4:$EM$205,149)</f>
        <v>0</v>
      </c>
      <c r="AX32" s="250" t="n">
        <f aca="false">HLOOKUP(AX$7,'Income Statement'!$F$4:$EM$205,149)</f>
        <v>0</v>
      </c>
      <c r="AY32" s="250" t="n">
        <f aca="false">HLOOKUP(AY$7,'Income Statement'!$F$4:$EM$205,149)</f>
        <v>0</v>
      </c>
      <c r="AZ32" s="250" t="n">
        <f aca="false">HLOOKUP(AZ$7,'Income Statement'!$F$4:$EM$205,149)</f>
        <v>0</v>
      </c>
      <c r="BA32" s="250" t="n">
        <f aca="false">HLOOKUP(BA$7,'Income Statement'!$F$4:$EM$205,149)</f>
        <v>199208.23</v>
      </c>
      <c r="BB32" s="250" t="n">
        <f aca="false">HLOOKUP(BB$7,'Income Statement'!$F$4:$EM$205,149)</f>
        <v>0</v>
      </c>
      <c r="BC32" s="250" t="n">
        <f aca="false">HLOOKUP(BC$7,'Income Statement'!$F$4:$EM$205,149)</f>
        <v>0</v>
      </c>
      <c r="BD32" s="250" t="n">
        <f aca="false">HLOOKUP(BD$7,'Income Statement'!$F$4:$EM$205,149)</f>
        <v>0</v>
      </c>
      <c r="BE32" s="250" t="n">
        <f aca="false">HLOOKUP(BE$7,'Income Statement'!$F$4:$EM$205,149)</f>
        <v>0</v>
      </c>
      <c r="BF32" s="250" t="n">
        <f aca="false">HLOOKUP(BF$7,'Income Statement'!$F$4:$EM$205,149)</f>
        <v>73996.94</v>
      </c>
      <c r="BG32" s="250" t="n">
        <f aca="false">HLOOKUP(BG$7,'Income Statement'!$F$4:$EM$205,149)</f>
        <v>0</v>
      </c>
      <c r="BH32" s="250" t="n">
        <f aca="false">HLOOKUP(BH$7,'Income Statement'!$F$4:$EM$205,149)</f>
        <v>29330.81</v>
      </c>
      <c r="BI32" s="250" t="n">
        <f aca="false">HLOOKUP(BI$7,'Income Statement'!$F$4:$EM$205,149)</f>
        <v>0</v>
      </c>
      <c r="BJ32" s="250" t="n">
        <f aca="false">HLOOKUP(BJ$7,'Income Statement'!$F$4:$EM$205,149)</f>
        <v>0</v>
      </c>
      <c r="BK32" s="250" t="n">
        <f aca="false">HLOOKUP(BK$7,'Income Statement'!$F$4:$EM$205,149)</f>
        <v>0</v>
      </c>
      <c r="BL32" s="250" t="n">
        <f aca="false">HLOOKUP(BL$7,'Income Statement'!$F$4:$EM$205,149)</f>
        <v>0</v>
      </c>
      <c r="BM32" s="250" t="n">
        <f aca="false">HLOOKUP(BM$7,'Income Statement'!$F$4:$EM$205,149)</f>
        <v>0</v>
      </c>
      <c r="BN32" s="250" t="n">
        <f aca="false">HLOOKUP(BN$7,'Income Statement'!$F$4:$EM$205,149)</f>
        <v>0</v>
      </c>
      <c r="BO32" s="250" t="n">
        <f aca="false">HLOOKUP(BO$7,'Income Statement'!$F$4:$EM$205,149)</f>
        <v>0</v>
      </c>
      <c r="BP32" s="250" t="n">
        <f aca="false">HLOOKUP(BP$7,'Income Statement'!$F$4:$EM$205,149)</f>
        <v>36044.67</v>
      </c>
      <c r="BQ32" s="250" t="n">
        <f aca="false">HLOOKUP(BQ$7,'Income Statement'!$F$4:$EM$205,149)</f>
        <v>0</v>
      </c>
      <c r="BR32" s="250" t="n">
        <f aca="false">HLOOKUP(BR$7,'Income Statement'!$F$4:$EM$205,149)</f>
        <v>0</v>
      </c>
      <c r="BS32" s="250" t="n">
        <f aca="false">HLOOKUP(BS$7,'Income Statement'!$F$4:$EM$205,149)</f>
        <v>35722.03</v>
      </c>
      <c r="BT32" s="250" t="n">
        <f aca="false">HLOOKUP(BT$7,'Income Statement'!$F$4:$EM$205,149)</f>
        <v>0</v>
      </c>
      <c r="BU32" s="250" t="n">
        <f aca="false">HLOOKUP(BU$7,'Income Statement'!$F$4:$EM$205,149)</f>
        <v>0</v>
      </c>
      <c r="BV32" s="250" t="n">
        <f aca="false">HLOOKUP(BV$7,'Income Statement'!$F$4:$EM$205,149)</f>
        <v>0</v>
      </c>
      <c r="BW32" s="250" t="n">
        <f aca="false">HLOOKUP(BW$7,'Income Statement'!$F$4:$EM$205,149)</f>
        <v>9223.81</v>
      </c>
      <c r="BX32" s="250" t="n">
        <f aca="false">HLOOKUP(BX$7,'Income Statement'!$F$4:$EM$205,149)</f>
        <v>0</v>
      </c>
      <c r="BY32" s="250" t="n">
        <f aca="false">HLOOKUP(BY$7,'Income Statement'!$F$4:$EM$205,149)</f>
        <v>0</v>
      </c>
      <c r="BZ32" s="250" t="n">
        <f aca="false">HLOOKUP(BZ$7,'Income Statement'!$F$4:$EM$205,149)</f>
        <v>0</v>
      </c>
      <c r="CA32" s="250" t="n">
        <f aca="false">HLOOKUP(CA$7,'Income Statement'!$F$4:$EM$205,149)</f>
        <v>0</v>
      </c>
      <c r="CB32" s="250" t="n">
        <f aca="false">HLOOKUP(CB$7,'Income Statement'!$F$4:$EM$205,149)</f>
        <v>0</v>
      </c>
      <c r="CC32" s="250" t="n">
        <f aca="false">HLOOKUP(CC$7,'Income Statement'!$F$4:$EM$205,149)</f>
        <v>0</v>
      </c>
      <c r="CD32" s="250" t="n">
        <f aca="false">HLOOKUP(CD$7,'Income Statement'!$F$4:$EM$205,149)</f>
        <v>0</v>
      </c>
      <c r="CE32" s="250" t="n">
        <f aca="false">HLOOKUP(CE$7,'Income Statement'!$F$4:$EM$205,149)</f>
        <v>48740.99</v>
      </c>
      <c r="CF32" s="250" t="n">
        <f aca="false">HLOOKUP(CF$7,'Income Statement'!$F$4:$EM$205,149)</f>
        <v>0</v>
      </c>
      <c r="CG32" s="250" t="n">
        <f aca="false">HLOOKUP(CG$7,'Income Statement'!$F$4:$EM$205,149)</f>
        <v>0</v>
      </c>
      <c r="CH32" s="250" t="n">
        <f aca="false">HLOOKUP(CH$7,'Income Statement'!$F$4:$EM$205,149)</f>
        <v>0</v>
      </c>
      <c r="CI32" s="250" t="n">
        <f aca="false">HLOOKUP(CI$7,'Income Statement'!$F$4:$EM$205,149)</f>
        <v>148385.04</v>
      </c>
      <c r="CJ32" s="250" t="n">
        <f aca="false">HLOOKUP(CJ$7,'Income Statement'!$F$4:$EM$205,149)</f>
        <v>0</v>
      </c>
      <c r="CK32" s="250" t="n">
        <f aca="false">HLOOKUP(CK$7,'Income Statement'!$F$4:$EM$205,149)</f>
        <v>14213.01</v>
      </c>
      <c r="CL32" s="250" t="n">
        <f aca="false">HLOOKUP(CL$7,'Income Statement'!$F$4:$EM$205,149)</f>
        <v>0</v>
      </c>
      <c r="CM32" s="250" t="n">
        <f aca="false">HLOOKUP(CM$7,'Income Statement'!$F$4:$EM$205,149)</f>
        <v>35234.15</v>
      </c>
      <c r="CN32" s="250" t="n">
        <f aca="false">HLOOKUP(CN$7,'Income Statement'!$F$4:$EM$205,149)</f>
        <v>46745.18</v>
      </c>
      <c r="CO32" s="250" t="n">
        <f aca="false">HLOOKUP(CO$7,'Income Statement'!$F$4:$EM$205,149)</f>
        <v>42950.6</v>
      </c>
      <c r="CP32" s="250" t="n">
        <f aca="false">HLOOKUP(CP$7,'Income Statement'!$F$4:$EM$205,149)</f>
        <v>0</v>
      </c>
      <c r="CQ32" s="250" t="n">
        <f aca="false">HLOOKUP(CQ$7,'Income Statement'!$F$4:$EM$205,149)</f>
        <v>0</v>
      </c>
      <c r="CR32" s="250" t="n">
        <f aca="false">HLOOKUP(CR$7,'Income Statement'!$F$4:$EM$205,149)</f>
        <v>0</v>
      </c>
      <c r="CS32" s="250" t="n">
        <f aca="false">HLOOKUP(CS$7,'Income Statement'!$F$4:$EM$205,149)</f>
        <v>0</v>
      </c>
      <c r="CT32" s="250" t="n">
        <f aca="false">HLOOKUP(CT$7,'Income Statement'!$F$4:$EM$205,149)</f>
        <v>0</v>
      </c>
      <c r="CU32" s="250" t="n">
        <f aca="false">HLOOKUP(CU$7,'Income Statement'!$F$4:$EM$205,149)</f>
        <v>0</v>
      </c>
      <c r="CV32" s="250" t="n">
        <f aca="false">HLOOKUP(CV$7,'Income Statement'!$F$4:$EM$205,149)</f>
        <v>29793.44</v>
      </c>
      <c r="CW32" s="250" t="n">
        <f aca="false">HLOOKUP(CW$7,'Income Statement'!$F$4:$EM$205,149)</f>
        <v>0</v>
      </c>
      <c r="CX32" s="250" t="n">
        <f aca="false">HLOOKUP(CX$7,'Income Statement'!$F$4:$EM$205,149)</f>
        <v>33045.8</v>
      </c>
      <c r="CY32" s="250" t="n">
        <f aca="false">HLOOKUP(CY$7,'Income Statement'!$F$4:$EM$205,149)</f>
        <v>0</v>
      </c>
      <c r="CZ32" s="250" t="n">
        <f aca="false">HLOOKUP(CZ$7,'Income Statement'!$F$4:$EM$205,149)</f>
        <v>0</v>
      </c>
      <c r="DA32" s="250" t="n">
        <f aca="false">HLOOKUP(DA$7,'Income Statement'!$F$4:$EM$205,149)</f>
        <v>0</v>
      </c>
      <c r="DB32" s="250" t="n">
        <f aca="false">HLOOKUP(DB$7,'Income Statement'!$F$4:$EM$205,149)</f>
        <v>0</v>
      </c>
      <c r="DC32" s="250" t="n">
        <f aca="false">HLOOKUP(DC$7,'Income Statement'!$F$4:$EM$205,149)</f>
        <v>0</v>
      </c>
      <c r="DD32" s="250" t="n">
        <f aca="false">HLOOKUP(DD$7,'Income Statement'!$F$4:$EM$205,149)</f>
        <v>0</v>
      </c>
      <c r="DE32" s="250" t="n">
        <f aca="false">HLOOKUP(DE$7,'Income Statement'!$F$4:$EM$205,149)</f>
        <v>26059.47</v>
      </c>
      <c r="DF32" s="250" t="n">
        <f aca="false">HLOOKUP(DF$7,'Income Statement'!$F$4:$EM$205,149)</f>
        <v>0</v>
      </c>
      <c r="DG32" s="250" t="n">
        <f aca="false">HLOOKUP(DG$7,'Income Statement'!$F$4:$EM$205,149)</f>
        <v>22391.78</v>
      </c>
      <c r="DH32" s="250" t="n">
        <f aca="false">HLOOKUP(DH$7,'Income Statement'!$F$4:$EM$205,149)</f>
        <v>0</v>
      </c>
      <c r="DI32" s="250" t="n">
        <f aca="false">HLOOKUP(DI$7,'Income Statement'!$F$4:$EM$205,149)</f>
        <v>0</v>
      </c>
      <c r="DJ32" s="250" t="n">
        <f aca="false">HLOOKUP(DJ$7,'Income Statement'!$F$4:$EM$205,149)</f>
        <v>0</v>
      </c>
      <c r="DK32" s="250" t="n">
        <f aca="false">HLOOKUP(DK$7,'Income Statement'!$F$4:$EM$205,149)</f>
        <v>0</v>
      </c>
      <c r="DL32" s="250" t="n">
        <f aca="false">HLOOKUP(DL$7,'Income Statement'!$F$4:$EM$205,149)</f>
        <v>0</v>
      </c>
      <c r="DM32" s="250" t="n">
        <f aca="false">HLOOKUP(DM$7,'Income Statement'!$F$4:$EM$205,149)</f>
        <v>0</v>
      </c>
      <c r="DN32" s="250" t="n">
        <f aca="false">HLOOKUP(DN$7,'Income Statement'!$F$4:$EM$205,149)</f>
        <v>0</v>
      </c>
      <c r="DO32" s="250" t="n">
        <f aca="false">HLOOKUP(DO$7,'Income Statement'!$F$4:$EM$205,149)</f>
        <v>0</v>
      </c>
      <c r="DP32" s="250" t="n">
        <f aca="false">HLOOKUP(DP$7,'Income Statement'!$F$4:$EM$205,149)</f>
        <v>0</v>
      </c>
      <c r="DQ32" s="250" t="n">
        <f aca="false">HLOOKUP(DQ$7,'Income Statement'!$F$4:$EM$205,149)</f>
        <v>23434.5</v>
      </c>
      <c r="DR32" s="250" t="n">
        <f aca="false">HLOOKUP(DR$7,'Income Statement'!$F$4:$EM$205,149)</f>
        <v>0</v>
      </c>
      <c r="DS32" s="250" t="n">
        <f aca="false">HLOOKUP(DS$7,'Income Statement'!$F$4:$EM$205,149)</f>
        <v>0</v>
      </c>
      <c r="DT32" s="250" t="n">
        <f aca="false">HLOOKUP(DT$7,'Income Statement'!$F$4:$EM$205,149)</f>
        <v>0</v>
      </c>
      <c r="DU32" s="250" t="n">
        <f aca="false">HLOOKUP(DU$7,'Income Statement'!$F$4:$EM$205,149)</f>
        <v>0</v>
      </c>
      <c r="DV32" s="250" t="n">
        <f aca="false">HLOOKUP(DV$7,'Income Statement'!$F$4:$EM$205,149)</f>
        <v>0</v>
      </c>
      <c r="DW32" s="250" t="n">
        <f aca="false">HLOOKUP(DW$7,'Income Statement'!$F$4:$EM$205,149)</f>
        <v>0</v>
      </c>
      <c r="DX32" s="250" t="n">
        <f aca="false">HLOOKUP(DX$7,'Income Statement'!$F$4:$EM$205,149)</f>
        <v>0</v>
      </c>
      <c r="DY32" s="250" t="n">
        <f aca="false">HLOOKUP(DY$7,'Income Statement'!$F$4:$EM$205,149)</f>
        <v>0</v>
      </c>
      <c r="DZ32" s="250" t="n">
        <f aca="false">HLOOKUP(DZ$7,'Income Statement'!$F$4:$EM$205,149)</f>
        <v>0</v>
      </c>
      <c r="EA32" s="250" t="n">
        <f aca="false">HLOOKUP(EA$7,'Income Statement'!$F$4:$EM$205,149)</f>
        <v>118039.9</v>
      </c>
      <c r="EB32" s="250" t="n">
        <f aca="false">HLOOKUP(EB$7,'Income Statement'!$F$4:$EM$205,149)</f>
        <v>0</v>
      </c>
      <c r="EC32" s="250" t="n">
        <f aca="false">HLOOKUP(EC$7,'Income Statement'!$F$4:$EM$205,149)</f>
        <v>0</v>
      </c>
      <c r="ED32" s="250" t="n">
        <f aca="false">HLOOKUP(ED$7,'Income Statement'!$F$4:$EM$205,149)</f>
        <v>37879.36</v>
      </c>
      <c r="EE32" s="250" t="n">
        <f aca="false">HLOOKUP(EE$7,'Income Statement'!$F$4:$EM$205,149)</f>
        <v>37879.36</v>
      </c>
      <c r="EF32" s="250" t="n">
        <f aca="false">HLOOKUP(EF$7,'Income Statement'!$F$4:$EM$205,149)</f>
        <v>37879.36</v>
      </c>
      <c r="EG32" s="250" t="n">
        <f aca="false">HLOOKUP(EG$7,'Income Statement'!$F$4:$EM$205,149)</f>
        <v>37879.36</v>
      </c>
      <c r="EH32" s="250" t="n">
        <f aca="false">HLOOKUP(EH$7,'Income Statement'!$F$4:$EM$205,149)</f>
        <v>37879.36</v>
      </c>
      <c r="EI32" s="250" t="n">
        <f aca="false">HLOOKUP(EI$7,'Income Statement'!$F$4:$EM$205,149)</f>
        <v>37879.36</v>
      </c>
      <c r="EJ32" s="250" t="n">
        <f aca="false">HLOOKUP(EJ$7,'Income Statement'!$F$4:$EM$205,149)</f>
        <v>37879.36</v>
      </c>
    </row>
    <row r="33" customFormat="false" ht="15" hidden="true" customHeight="false" outlineLevel="1" collapsed="false">
      <c r="A33" s="76" t="s">
        <v>198</v>
      </c>
      <c r="B33" s="250" t="n">
        <f aca="false">HLOOKUP(B$7,'Income Statement'!$F$4:$EM$205,161)</f>
        <v>1357.94</v>
      </c>
      <c r="C33" s="250" t="n">
        <f aca="false">HLOOKUP(C$7,'Income Statement'!$F$4:$EM$205,161)</f>
        <v>1747.8</v>
      </c>
      <c r="D33" s="250" t="n">
        <f aca="false">HLOOKUP(D$7,'Income Statement'!$F$4:$EM$205,161)</f>
        <v>45551.13</v>
      </c>
      <c r="E33" s="250" t="n">
        <f aca="false">HLOOKUP(E$7,'Income Statement'!$F$4:$EM$205,161)</f>
        <v>101.31</v>
      </c>
      <c r="F33" s="250" t="n">
        <f aca="false">HLOOKUP(F$7,'Income Statement'!$F$4:$EM$205,161)</f>
        <v>9131.18</v>
      </c>
      <c r="G33" s="250" t="n">
        <f aca="false">HLOOKUP(G$7,'Income Statement'!$F$4:$EM$205,161)</f>
        <v>4166.1</v>
      </c>
      <c r="H33" s="250" t="n">
        <f aca="false">HLOOKUP(H$7,'Income Statement'!$F$4:$EM$205,161)</f>
        <v>288.17</v>
      </c>
      <c r="I33" s="250" t="n">
        <f aca="false">HLOOKUP(I$7,'Income Statement'!$F$4:$EM$205,161)</f>
        <v>101.98</v>
      </c>
      <c r="J33" s="250" t="n">
        <f aca="false">HLOOKUP(J$7,'Income Statement'!$F$4:$EM$205,161)</f>
        <v>6900.25</v>
      </c>
      <c r="K33" s="250" t="n">
        <f aca="false">HLOOKUP(K$7,'Income Statement'!$F$4:$EM$205,161)</f>
        <v>23040.18</v>
      </c>
      <c r="L33" s="250" t="n">
        <f aca="false">HLOOKUP(L$7,'Income Statement'!$F$4:$EM$205,161)</f>
        <v>153.67</v>
      </c>
      <c r="M33" s="250" t="n">
        <f aca="false">HLOOKUP(M$7,'Income Statement'!$F$4:$EM$205,161)</f>
        <v>5921.75</v>
      </c>
      <c r="N33" s="250" t="n">
        <f aca="false">HLOOKUP(N$7,'Income Statement'!$F$4:$EM$205,161)</f>
        <v>-39.19</v>
      </c>
      <c r="O33" s="250" t="n">
        <f aca="false">HLOOKUP(O$7,'Income Statement'!$F$4:$EM$205,161)</f>
        <v>-17.71</v>
      </c>
      <c r="P33" s="250"/>
      <c r="Q33" s="250" t="n">
        <f aca="false">HLOOKUP(Q$7,'Income Statement'!$F$4:$EM$205,161)</f>
        <v>35.77</v>
      </c>
      <c r="R33" s="250" t="n">
        <f aca="false">HLOOKUP(R$7,'Income Statement'!$F$4:$EM$205,161)</f>
        <v>0</v>
      </c>
      <c r="S33" s="250"/>
      <c r="T33" s="250" t="n">
        <f aca="false">HLOOKUP(T$7,'Income Statement'!$F$4:$EM$205,161)</f>
        <v>23492.6</v>
      </c>
      <c r="U33" s="250"/>
      <c r="V33" s="250" t="n">
        <f aca="false">HLOOKUP(V$7,'Income Statement'!$F$4:$EM$205,161)</f>
        <v>0</v>
      </c>
      <c r="W33" s="250" t="n">
        <f aca="false">HLOOKUP(W$7,'Income Statement'!$F$4:$EM$205,161)</f>
        <v>333.96</v>
      </c>
      <c r="X33" s="250" t="n">
        <f aca="false">HLOOKUP(X$7,'Income Statement'!$F$4:$EM$205,161)</f>
        <v>588.89</v>
      </c>
      <c r="Y33" s="250" t="n">
        <f aca="false">HLOOKUP(Y$7,'Income Statement'!$F$4:$EM$205,161)</f>
        <v>484.72</v>
      </c>
      <c r="Z33" s="250" t="n">
        <f aca="false">HLOOKUP(Z$7,'Income Statement'!$F$4:$EM$205,161)</f>
        <v>-54.81</v>
      </c>
      <c r="AA33" s="250" t="n">
        <f aca="false">HLOOKUP(AA$7,'Income Statement'!$F$4:$EM$205,161)</f>
        <v>100.86</v>
      </c>
      <c r="AB33" s="250" t="n">
        <f aca="false">HLOOKUP(AB$7,'Income Statement'!$F$4:$EM$205,161)</f>
        <v>2874.33</v>
      </c>
      <c r="AC33" s="250" t="n">
        <f aca="false">HLOOKUP(AC$7,'Income Statement'!$F$4:$EM$205,161)</f>
        <v>201.33</v>
      </c>
      <c r="AD33" s="250" t="n">
        <f aca="false">HLOOKUP(AD$7,'Income Statement'!$F$4:$EM$205,161)</f>
        <v>289.71</v>
      </c>
      <c r="AE33" s="250" t="n">
        <f aca="false">HLOOKUP(AE$7,'Income Statement'!$F$4:$EM$205,161)</f>
        <v>993.31</v>
      </c>
      <c r="AF33" s="250" t="n">
        <f aca="false">HLOOKUP(AF$7,'Income Statement'!$F$4:$EM$205,161)</f>
        <v>1063.24</v>
      </c>
      <c r="AG33" s="250" t="n">
        <f aca="false">HLOOKUP(AG$7,'Income Statement'!$F$4:$EM$205,161)</f>
        <v>262.49</v>
      </c>
      <c r="AH33" s="250" t="n">
        <f aca="false">HLOOKUP(AH$7,'Income Statement'!$F$4:$EM$205,161)</f>
        <v>-92.75</v>
      </c>
      <c r="AI33" s="250" t="n">
        <f aca="false">HLOOKUP(AI$7,'Income Statement'!$F$4:$EM$205,161)</f>
        <v>85.27</v>
      </c>
      <c r="AJ33" s="250" t="n">
        <f aca="false">HLOOKUP(AJ$7,'Income Statement'!$F$4:$EM$205,161)</f>
        <v>2945.84</v>
      </c>
      <c r="AK33" s="250" t="n">
        <f aca="false">HLOOKUP(AK$7,'Income Statement'!$F$4:$EM$205,161)</f>
        <v>271.66</v>
      </c>
      <c r="AL33" s="250" t="n">
        <f aca="false">HLOOKUP(AL$7,'Income Statement'!$F$4:$EM$205,161)</f>
        <v>-55.75</v>
      </c>
      <c r="AM33" s="250" t="n">
        <f aca="false">HLOOKUP(AM$7,'Income Statement'!$F$4:$EM$205,161)</f>
        <v>169.79</v>
      </c>
      <c r="AN33" s="250" t="n">
        <f aca="false">HLOOKUP(AN$7,'Income Statement'!$F$4:$EM$205,161)</f>
        <v>2607.17</v>
      </c>
      <c r="AO33" s="250" t="n">
        <f aca="false">HLOOKUP(AO$7,'Income Statement'!$F$4:$EM$205,161)</f>
        <v>305.96</v>
      </c>
      <c r="AP33" s="250" t="n">
        <f aca="false">HLOOKUP(AP$7,'Income Statement'!$F$4:$EM$205,161)</f>
        <v>916.73</v>
      </c>
      <c r="AQ33" s="250" t="n">
        <f aca="false">HLOOKUP(AQ$7,'Income Statement'!$F$4:$EM$205,161)</f>
        <v>66.62</v>
      </c>
      <c r="AR33" s="250" t="n">
        <f aca="false">HLOOKUP(AR$7,'Income Statement'!$F$4:$EM$205,161)</f>
        <v>492.61</v>
      </c>
      <c r="AS33" s="250" t="n">
        <f aca="false">HLOOKUP(AS$7,'Income Statement'!$F$4:$EM$205,161)</f>
        <v>442.77</v>
      </c>
      <c r="AT33" s="250" t="n">
        <f aca="false">HLOOKUP(AT$7,'Income Statement'!$F$4:$EM$205,161)</f>
        <v>101.51</v>
      </c>
      <c r="AU33" s="250" t="n">
        <f aca="false">HLOOKUP(AU$7,'Income Statement'!$F$4:$EM$205,161)</f>
        <v>-31.6</v>
      </c>
      <c r="AV33" s="250" t="n">
        <f aca="false">HLOOKUP(AV$7,'Income Statement'!$F$4:$EM$205,161)</f>
        <v>56.09</v>
      </c>
      <c r="AW33" s="250" t="n">
        <f aca="false">HLOOKUP(AW$7,'Income Statement'!$F$4:$EM$205,161)</f>
        <v>205.59</v>
      </c>
      <c r="AX33" s="250" t="n">
        <f aca="false">HLOOKUP(AX$7,'Income Statement'!$F$4:$EM$205,161)</f>
        <v>493.46</v>
      </c>
      <c r="AY33" s="250" t="n">
        <f aca="false">HLOOKUP(AY$7,'Income Statement'!$F$4:$EM$205,161)</f>
        <v>0</v>
      </c>
      <c r="AZ33" s="250" t="n">
        <f aca="false">HLOOKUP(AZ$7,'Income Statement'!$F$4:$EM$205,161)</f>
        <v>618.66</v>
      </c>
      <c r="BA33" s="250" t="n">
        <f aca="false">HLOOKUP(BA$7,'Income Statement'!$F$4:$EM$205,161)</f>
        <v>21184.66</v>
      </c>
      <c r="BB33" s="250" t="n">
        <f aca="false">HLOOKUP(BB$7,'Income Statement'!$F$4:$EM$205,161)</f>
        <v>252.99</v>
      </c>
      <c r="BC33" s="250" t="n">
        <f aca="false">HLOOKUP(BC$7,'Income Statement'!$F$4:$EM$205,161)</f>
        <v>433.76</v>
      </c>
      <c r="BD33" s="250" t="n">
        <f aca="false">HLOOKUP(BD$7,'Income Statement'!$F$4:$EM$205,161)</f>
        <v>1140.03</v>
      </c>
      <c r="BE33" s="250" t="n">
        <f aca="false">HLOOKUP(BE$7,'Income Statement'!$F$4:$EM$205,161)</f>
        <v>1140.03</v>
      </c>
      <c r="BF33" s="250" t="n">
        <f aca="false">HLOOKUP(BF$7,'Income Statement'!$F$4:$EM$205,161)</f>
        <v>6174.71</v>
      </c>
      <c r="BG33" s="250" t="n">
        <f aca="false">HLOOKUP(BG$7,'Income Statement'!$F$4:$EM$205,161)</f>
        <v>0</v>
      </c>
      <c r="BH33" s="250" t="n">
        <f aca="false">HLOOKUP(BH$7,'Income Statement'!$F$4:$EM$205,161)</f>
        <v>8129.04</v>
      </c>
      <c r="BI33" s="250" t="n">
        <f aca="false">HLOOKUP(BI$7,'Income Statement'!$F$4:$EM$205,161)</f>
        <v>332.87</v>
      </c>
      <c r="BJ33" s="250" t="n">
        <f aca="false">HLOOKUP(BJ$7,'Income Statement'!$F$4:$EM$205,161)</f>
        <v>234.97</v>
      </c>
      <c r="BK33" s="250" t="n">
        <f aca="false">HLOOKUP(BK$7,'Income Statement'!$F$4:$EM$205,161)</f>
        <v>730.33</v>
      </c>
      <c r="BL33" s="250" t="n">
        <f aca="false">HLOOKUP(BL$7,'Income Statement'!$F$4:$EM$205,161)</f>
        <v>123.54</v>
      </c>
      <c r="BM33" s="250" t="n">
        <f aca="false">HLOOKUP(BM$7,'Income Statement'!$F$4:$EM$205,161)</f>
        <v>41.61</v>
      </c>
      <c r="BN33" s="250" t="n">
        <f aca="false">HLOOKUP(BN$7,'Income Statement'!$F$4:$EM$205,161)</f>
        <v>560.91</v>
      </c>
      <c r="BO33" s="250" t="n">
        <f aca="false">HLOOKUP(BO$7,'Income Statement'!$F$4:$EM$205,161)</f>
        <v>0</v>
      </c>
      <c r="BP33" s="250" t="n">
        <f aca="false">HLOOKUP(BP$7,'Income Statement'!$F$4:$EM$205,161)</f>
        <v>9537.55</v>
      </c>
      <c r="BQ33" s="250" t="n">
        <f aca="false">HLOOKUP(BQ$7,'Income Statement'!$F$4:$EM$205,161)</f>
        <v>1239.42</v>
      </c>
      <c r="BR33" s="250" t="n">
        <f aca="false">HLOOKUP(BR$7,'Income Statement'!$F$4:$EM$205,161)</f>
        <v>0</v>
      </c>
      <c r="BS33" s="250" t="n">
        <f aca="false">HLOOKUP(BS$7,'Income Statement'!$F$4:$EM$205,161)</f>
        <v>4874.18</v>
      </c>
      <c r="BT33" s="250" t="n">
        <f aca="false">HLOOKUP(BT$7,'Income Statement'!$F$4:$EM$205,161)</f>
        <v>5.94</v>
      </c>
      <c r="BU33" s="250" t="n">
        <f aca="false">HLOOKUP(BU$7,'Income Statement'!$F$4:$EM$205,161)</f>
        <v>323.42</v>
      </c>
      <c r="BV33" s="250" t="n">
        <f aca="false">HLOOKUP(BV$7,'Income Statement'!$F$4:$EM$205,161)</f>
        <v>-9.68</v>
      </c>
      <c r="BW33" s="250" t="n">
        <f aca="false">HLOOKUP(BW$7,'Income Statement'!$F$4:$EM$205,161)</f>
        <v>401.34</v>
      </c>
      <c r="BX33" s="250" t="n">
        <f aca="false">HLOOKUP(BX$7,'Income Statement'!$F$4:$EM$205,161)</f>
        <v>238.78</v>
      </c>
      <c r="BY33" s="250" t="n">
        <f aca="false">HLOOKUP(BY$7,'Income Statement'!$F$4:$EM$205,161)</f>
        <v>144.8</v>
      </c>
      <c r="BZ33" s="250" t="n">
        <f aca="false">HLOOKUP(BZ$7,'Income Statement'!$F$4:$EM$205,161)</f>
        <v>0</v>
      </c>
      <c r="CA33" s="250" t="n">
        <f aca="false">HLOOKUP(CA$7,'Income Statement'!$F$4:$EM$205,161)</f>
        <v>2686.72</v>
      </c>
      <c r="CB33" s="250" t="n">
        <f aca="false">HLOOKUP(CB$7,'Income Statement'!$F$4:$EM$205,161)</f>
        <v>483.4</v>
      </c>
      <c r="CC33" s="250" t="n">
        <f aca="false">HLOOKUP(CC$7,'Income Statement'!$F$4:$EM$205,161)</f>
        <v>85.99</v>
      </c>
      <c r="CD33" s="250" t="n">
        <f aca="false">HLOOKUP(CD$7,'Income Statement'!$F$4:$EM$205,161)</f>
        <v>1492.55</v>
      </c>
      <c r="CE33" s="250" t="n">
        <f aca="false">HLOOKUP(CE$7,'Income Statement'!$F$4:$EM$205,161)</f>
        <v>9505.22</v>
      </c>
      <c r="CF33" s="250" t="n">
        <f aca="false">HLOOKUP(CF$7,'Income Statement'!$F$4:$EM$205,161)</f>
        <v>672.27</v>
      </c>
      <c r="CG33" s="250" t="n">
        <f aca="false">HLOOKUP(CG$7,'Income Statement'!$F$4:$EM$205,161)</f>
        <v>5236.35</v>
      </c>
      <c r="CH33" s="250" t="n">
        <f aca="false">HLOOKUP(CH$7,'Income Statement'!$F$4:$EM$205,161)</f>
        <v>332.11</v>
      </c>
      <c r="CI33" s="250" t="n">
        <f aca="false">HLOOKUP(CI$7,'Income Statement'!$F$4:$EM$205,161)</f>
        <v>26151.18</v>
      </c>
      <c r="CJ33" s="250" t="n">
        <f aca="false">HLOOKUP(CJ$7,'Income Statement'!$F$4:$EM$205,161)</f>
        <v>-61.21</v>
      </c>
      <c r="CK33" s="250" t="n">
        <f aca="false">HLOOKUP(CK$7,'Income Statement'!$F$4:$EM$205,161)</f>
        <v>2848.04</v>
      </c>
      <c r="CL33" s="250" t="n">
        <f aca="false">HLOOKUP(CL$7,'Income Statement'!$F$4:$EM$205,161)</f>
        <v>312.61</v>
      </c>
      <c r="CM33" s="250" t="n">
        <f aca="false">HLOOKUP(CM$7,'Income Statement'!$F$4:$EM$205,161)</f>
        <v>5691.35</v>
      </c>
      <c r="CN33" s="250" t="n">
        <f aca="false">HLOOKUP(CN$7,'Income Statement'!$F$4:$EM$205,161)</f>
        <v>8981</v>
      </c>
      <c r="CO33" s="250" t="n">
        <f aca="false">HLOOKUP(CO$7,'Income Statement'!$F$4:$EM$205,161)</f>
        <v>6164.79</v>
      </c>
      <c r="CP33" s="250" t="n">
        <f aca="false">HLOOKUP(CP$7,'Income Statement'!$F$4:$EM$205,161)</f>
        <v>105.72</v>
      </c>
      <c r="CQ33" s="250" t="n">
        <f aca="false">HLOOKUP(CQ$7,'Income Statement'!$F$4:$EM$205,161)</f>
        <v>-64.49</v>
      </c>
      <c r="CR33" s="250" t="n">
        <f aca="false">HLOOKUP(CR$7,'Income Statement'!$F$4:$EM$205,161)</f>
        <v>180.02</v>
      </c>
      <c r="CS33" s="250" t="n">
        <f aca="false">HLOOKUP(CS$7,'Income Statement'!$F$4:$EM$205,161)</f>
        <v>8929.22</v>
      </c>
      <c r="CT33" s="250" t="n">
        <f aca="false">HLOOKUP(CT$7,'Income Statement'!$F$4:$EM$205,161)</f>
        <v>259.35</v>
      </c>
      <c r="CU33" s="250" t="n">
        <f aca="false">HLOOKUP(CU$7,'Income Statement'!$F$4:$EM$205,161)</f>
        <v>218.93</v>
      </c>
      <c r="CV33" s="250" t="n">
        <f aca="false">HLOOKUP(CV$7,'Income Statement'!$F$4:$EM$205,161)</f>
        <v>4841.44</v>
      </c>
      <c r="CW33" s="250" t="n">
        <f aca="false">HLOOKUP(CW$7,'Income Statement'!$F$4:$EM$205,161)</f>
        <v>586.55</v>
      </c>
      <c r="CX33" s="250" t="n">
        <f aca="false">HLOOKUP(CX$7,'Income Statement'!$F$4:$EM$205,161)</f>
        <v>12523.04</v>
      </c>
      <c r="CY33" s="250" t="n">
        <f aca="false">HLOOKUP(CY$7,'Income Statement'!$F$4:$EM$205,161)</f>
        <v>387.9</v>
      </c>
      <c r="CZ33" s="250" t="n">
        <f aca="false">HLOOKUP(CZ$7,'Income Statement'!$F$4:$EM$205,161)</f>
        <v>475.32</v>
      </c>
      <c r="DA33" s="250" t="n">
        <f aca="false">HLOOKUP(DA$7,'Income Statement'!$F$4:$EM$205,161)</f>
        <v>288.79</v>
      </c>
      <c r="DB33" s="250" t="n">
        <f aca="false">HLOOKUP(DB$7,'Income Statement'!$F$4:$EM$205,161)</f>
        <v>779.62</v>
      </c>
      <c r="DC33" s="250" t="n">
        <f aca="false">HLOOKUP(DC$7,'Income Statement'!$F$4:$EM$205,161)</f>
        <v>-58.46</v>
      </c>
      <c r="DD33" s="250" t="n">
        <f aca="false">HLOOKUP(DD$7,'Income Statement'!$F$4:$EM$205,161)</f>
        <v>-58.46</v>
      </c>
      <c r="DE33" s="250" t="n">
        <f aca="false">HLOOKUP(DE$7,'Income Statement'!$F$4:$EM$205,161)</f>
        <v>1751.31</v>
      </c>
      <c r="DF33" s="250" t="n">
        <f aca="false">HLOOKUP(DF$7,'Income Statement'!$F$4:$EM$205,161)</f>
        <v>149.94</v>
      </c>
      <c r="DG33" s="250" t="n">
        <f aca="false">HLOOKUP(DG$7,'Income Statement'!$F$4:$EM$205,161)</f>
        <v>3454.55</v>
      </c>
      <c r="DH33" s="250" t="n">
        <f aca="false">HLOOKUP(DH$7,'Income Statement'!$F$4:$EM$205,161)</f>
        <v>109.93</v>
      </c>
      <c r="DI33" s="250" t="n">
        <f aca="false">HLOOKUP(DI$7,'Income Statement'!$F$4:$EM$205,161)</f>
        <v>469.78</v>
      </c>
      <c r="DJ33" s="250" t="n">
        <f aca="false">HLOOKUP(DJ$7,'Income Statement'!$F$4:$EM$205,161)</f>
        <v>724.17</v>
      </c>
      <c r="DK33" s="250" t="n">
        <f aca="false">HLOOKUP(DK$7,'Income Statement'!$F$4:$EM$205,161)</f>
        <v>2205.99</v>
      </c>
      <c r="DL33" s="250" t="n">
        <f aca="false">HLOOKUP(DL$7,'Income Statement'!$F$4:$EM$205,161)</f>
        <v>83.07</v>
      </c>
      <c r="DM33" s="250" t="n">
        <f aca="false">HLOOKUP(DM$7,'Income Statement'!$F$4:$EM$205,161)</f>
        <v>-22.01</v>
      </c>
      <c r="DN33" s="250" t="n">
        <f aca="false">HLOOKUP(DN$7,'Income Statement'!$F$4:$EM$205,161)</f>
        <v>317.2</v>
      </c>
      <c r="DO33" s="250" t="n">
        <f aca="false">HLOOKUP(DO$7,'Income Statement'!$F$4:$EM$205,161)</f>
        <v>317.2</v>
      </c>
      <c r="DP33" s="250" t="n">
        <f aca="false">HLOOKUP(DP$7,'Income Statement'!$F$4:$EM$205,161)</f>
        <v>-38.39</v>
      </c>
      <c r="DQ33" s="250" t="n">
        <f aca="false">HLOOKUP(DQ$7,'Income Statement'!$F$4:$EM$205,161)</f>
        <v>2828.71</v>
      </c>
      <c r="DR33" s="250" t="n">
        <f aca="false">HLOOKUP(DR$7,'Income Statement'!$F$4:$EM$205,161)</f>
        <v>-9.68</v>
      </c>
      <c r="DS33" s="250" t="n">
        <f aca="false">HLOOKUP(DS$7,'Income Statement'!$F$4:$EM$205,161)</f>
        <v>173.04</v>
      </c>
      <c r="DT33" s="250" t="n">
        <f aca="false">HLOOKUP(DT$7,'Income Statement'!$F$4:$EM$205,161)</f>
        <v>473.98</v>
      </c>
      <c r="DU33" s="250" t="n">
        <f aca="false">HLOOKUP(DU$7,'Income Statement'!$F$4:$EM$205,161)</f>
        <v>97.7</v>
      </c>
      <c r="DV33" s="250" t="n">
        <f aca="false">HLOOKUP(DV$7,'Income Statement'!$F$4:$EM$205,161)</f>
        <v>34.04</v>
      </c>
      <c r="DW33" s="250" t="n">
        <f aca="false">HLOOKUP(DW$7,'Income Statement'!$F$4:$EM$205,161)</f>
        <v>714.95</v>
      </c>
      <c r="DX33" s="250" t="n">
        <f aca="false">HLOOKUP(DX$7,'Income Statement'!$F$4:$EM$205,161)</f>
        <v>328.75</v>
      </c>
      <c r="DY33" s="250" t="n">
        <f aca="false">HLOOKUP(DY$7,'Income Statement'!$F$4:$EM$205,161)</f>
        <v>153.67</v>
      </c>
      <c r="DZ33" s="250" t="n">
        <f aca="false">HLOOKUP(DZ$7,'Income Statement'!$F$4:$EM$205,161)</f>
        <v>-16.6</v>
      </c>
      <c r="EA33" s="250" t="n">
        <f aca="false">HLOOKUP(EA$7,'Income Statement'!$F$4:$EM$205,161)</f>
        <v>511.16</v>
      </c>
      <c r="EB33" s="250" t="n">
        <f aca="false">HLOOKUP(EB$7,'Income Statement'!$F$4:$EM$205,161)</f>
        <v>146.58</v>
      </c>
      <c r="EC33" s="250" t="n">
        <f aca="false">HLOOKUP(EC$7,'Income Statement'!$F$4:$EM$205,161)</f>
        <v>96.66</v>
      </c>
      <c r="ED33" s="250" t="n">
        <f aca="false">HLOOKUP(ED$7,'Income Statement'!$F$4:$EM$205,161)</f>
        <v>14456.21</v>
      </c>
      <c r="EE33" s="250" t="n">
        <f aca="false">HLOOKUP(EE$7,'Income Statement'!$F$4:$EM$205,161)</f>
        <v>14456.21</v>
      </c>
      <c r="EF33" s="250" t="n">
        <f aca="false">HLOOKUP(EF$7,'Income Statement'!$F$4:$EM$205,161)</f>
        <v>14456.21</v>
      </c>
      <c r="EG33" s="250" t="n">
        <f aca="false">HLOOKUP(EG$7,'Income Statement'!$F$4:$EM$205,161)</f>
        <v>14456.21</v>
      </c>
      <c r="EH33" s="250" t="n">
        <f aca="false">HLOOKUP(EH$7,'Income Statement'!$F$4:$EM$205,161)</f>
        <v>14456.21</v>
      </c>
      <c r="EI33" s="250" t="n">
        <f aca="false">HLOOKUP(EI$7,'Income Statement'!$F$4:$EM$205,161)</f>
        <v>14456.21</v>
      </c>
      <c r="EJ33" s="250" t="n">
        <f aca="false">HLOOKUP(EJ$7,'Income Statement'!$F$4:$EM$205,161)</f>
        <v>14456.21</v>
      </c>
    </row>
    <row r="34" customFormat="false" ht="15" hidden="true" customHeight="false" outlineLevel="1" collapsed="false">
      <c r="A34" s="76" t="s">
        <v>203</v>
      </c>
      <c r="B34" s="250" t="n">
        <f aca="false">HLOOKUP(B$7,'Income Statement'!$F$4:$EM$205,167)</f>
        <v>4032</v>
      </c>
      <c r="C34" s="250" t="n">
        <f aca="false">HLOOKUP(C$7,'Income Statement'!$F$4:$EM$205,167)</f>
        <v>9932.58</v>
      </c>
      <c r="D34" s="250" t="n">
        <f aca="false">HLOOKUP(D$7,'Income Statement'!$F$4:$EM$205,167)</f>
        <v>196719.04</v>
      </c>
      <c r="E34" s="250" t="n">
        <f aca="false">HLOOKUP(E$7,'Income Statement'!$F$4:$EM$205,167)</f>
        <v>815.04</v>
      </c>
      <c r="F34" s="250" t="n">
        <f aca="false">HLOOKUP(F$7,'Income Statement'!$F$4:$EM$205,167)</f>
        <v>0</v>
      </c>
      <c r="G34" s="250" t="n">
        <f aca="false">HLOOKUP(G$7,'Income Statement'!$F$4:$EM$205,167)</f>
        <v>2127</v>
      </c>
      <c r="H34" s="250" t="n">
        <f aca="false">HLOOKUP(H$7,'Income Statement'!$F$4:$EM$205,167)</f>
        <v>0</v>
      </c>
      <c r="I34" s="250" t="n">
        <f aca="false">HLOOKUP(I$7,'Income Statement'!$F$4:$EM$205,167)</f>
        <v>1060.83</v>
      </c>
      <c r="J34" s="250" t="n">
        <f aca="false">HLOOKUP(J$7,'Income Statement'!$F$4:$EM$205,167)</f>
        <v>0</v>
      </c>
      <c r="K34" s="250" t="n">
        <f aca="false">HLOOKUP(K$7,'Income Statement'!$F$4:$EM$205,167)</f>
        <v>652797.81</v>
      </c>
      <c r="L34" s="250" t="n">
        <f aca="false">HLOOKUP(L$7,'Income Statement'!$F$4:$EM$205,167)</f>
        <v>7200</v>
      </c>
      <c r="M34" s="250" t="n">
        <f aca="false">HLOOKUP(M$7,'Income Statement'!$F$4:$EM$205,167)</f>
        <v>109622.04</v>
      </c>
      <c r="N34" s="250" t="n">
        <f aca="false">HLOOKUP(N$7,'Income Statement'!$F$4:$EM$205,167)</f>
        <v>0</v>
      </c>
      <c r="O34" s="250" t="n">
        <f aca="false">HLOOKUP(O$7,'Income Statement'!$F$4:$EM$205,167)</f>
        <v>0</v>
      </c>
      <c r="P34" s="250"/>
      <c r="Q34" s="250" t="n">
        <f aca="false">HLOOKUP(Q$7,'Income Statement'!$F$4:$EM$205,167)</f>
        <v>114591</v>
      </c>
      <c r="R34" s="250" t="n">
        <f aca="false">HLOOKUP(R$7,'Income Statement'!$F$4:$EM$205,167)</f>
        <v>0</v>
      </c>
      <c r="S34" s="250"/>
      <c r="T34" s="250" t="n">
        <f aca="false">HLOOKUP(T$7,'Income Statement'!$F$4:$EM$205,167)</f>
        <v>411999.96</v>
      </c>
      <c r="U34" s="250"/>
      <c r="V34" s="250" t="n">
        <f aca="false">HLOOKUP(V$7,'Income Statement'!$F$4:$EM$205,167)</f>
        <v>0</v>
      </c>
      <c r="W34" s="250" t="n">
        <f aca="false">HLOOKUP(W$7,'Income Statement'!$F$4:$EM$205,167)</f>
        <v>1080</v>
      </c>
      <c r="X34" s="250" t="n">
        <f aca="false">HLOOKUP(X$7,'Income Statement'!$F$4:$EM$205,167)</f>
        <v>2509</v>
      </c>
      <c r="Y34" s="250" t="n">
        <f aca="false">HLOOKUP(Y$7,'Income Statement'!$F$4:$EM$205,167)</f>
        <v>187200</v>
      </c>
      <c r="Z34" s="250" t="n">
        <f aca="false">HLOOKUP(Z$7,'Income Statement'!$F$4:$EM$205,167)</f>
        <v>7444</v>
      </c>
      <c r="AA34" s="250" t="n">
        <f aca="false">HLOOKUP(AA$7,'Income Statement'!$F$4:$EM$205,167)</f>
        <v>494.76</v>
      </c>
      <c r="AB34" s="250" t="n">
        <f aca="false">HLOOKUP(AB$7,'Income Statement'!$F$4:$EM$205,167)</f>
        <v>42600</v>
      </c>
      <c r="AC34" s="250" t="n">
        <f aca="false">HLOOKUP(AC$7,'Income Statement'!$F$4:$EM$205,167)</f>
        <v>935</v>
      </c>
      <c r="AD34" s="250" t="n">
        <f aca="false">HLOOKUP(AD$7,'Income Statement'!$F$4:$EM$205,167)</f>
        <v>0</v>
      </c>
      <c r="AE34" s="250" t="n">
        <f aca="false">HLOOKUP(AE$7,'Income Statement'!$F$4:$EM$205,167)</f>
        <v>2219.4</v>
      </c>
      <c r="AF34" s="250" t="n">
        <f aca="false">HLOOKUP(AF$7,'Income Statement'!$F$4:$EM$205,167)</f>
        <v>810</v>
      </c>
      <c r="AG34" s="250" t="n">
        <f aca="false">HLOOKUP(AG$7,'Income Statement'!$F$4:$EM$205,167)</f>
        <v>0</v>
      </c>
      <c r="AH34" s="250" t="n">
        <f aca="false">HLOOKUP(AH$7,'Income Statement'!$F$4:$EM$205,167)</f>
        <v>11026</v>
      </c>
      <c r="AI34" s="250" t="n">
        <f aca="false">HLOOKUP(AI$7,'Income Statement'!$F$4:$EM$205,167)</f>
        <v>1153</v>
      </c>
      <c r="AJ34" s="250" t="n">
        <f aca="false">HLOOKUP(AJ$7,'Income Statement'!$F$4:$EM$205,167)</f>
        <v>1035.08</v>
      </c>
      <c r="AK34" s="250" t="n">
        <f aca="false">HLOOKUP(AK$7,'Income Statement'!$F$4:$EM$205,167)</f>
        <v>9120</v>
      </c>
      <c r="AL34" s="250" t="n">
        <f aca="false">HLOOKUP(AL$7,'Income Statement'!$F$4:$EM$205,167)</f>
        <v>0</v>
      </c>
      <c r="AM34" s="250" t="n">
        <f aca="false">HLOOKUP(AM$7,'Income Statement'!$F$4:$EM$205,167)</f>
        <v>1139.4</v>
      </c>
      <c r="AN34" s="250" t="n">
        <f aca="false">HLOOKUP(AN$7,'Income Statement'!$F$4:$EM$205,167)</f>
        <v>314137.35</v>
      </c>
      <c r="AO34" s="250" t="n">
        <f aca="false">HLOOKUP(AO$7,'Income Statement'!$F$4:$EM$205,167)</f>
        <v>3240</v>
      </c>
      <c r="AP34" s="250" t="n">
        <f aca="false">HLOOKUP(AP$7,'Income Statement'!$F$4:$EM$205,167)</f>
        <v>6945</v>
      </c>
      <c r="AQ34" s="250" t="n">
        <f aca="false">HLOOKUP(AQ$7,'Income Statement'!$F$4:$EM$205,167)</f>
        <v>0</v>
      </c>
      <c r="AR34" s="250" t="n">
        <f aca="false">HLOOKUP(AR$7,'Income Statement'!$F$4:$EM$205,167)</f>
        <v>4944</v>
      </c>
      <c r="AS34" s="250" t="n">
        <f aca="false">HLOOKUP(AS$7,'Income Statement'!$F$4:$EM$205,167)</f>
        <v>1747</v>
      </c>
      <c r="AT34" s="250" t="n">
        <f aca="false">HLOOKUP(AT$7,'Income Statement'!$F$4:$EM$205,167)</f>
        <v>31600</v>
      </c>
      <c r="AU34" s="250" t="n">
        <f aca="false">HLOOKUP(AU$7,'Income Statement'!$F$4:$EM$205,167)</f>
        <v>3331.8</v>
      </c>
      <c r="AV34" s="250" t="n">
        <f aca="false">HLOOKUP(AV$7,'Income Statement'!$F$4:$EM$205,167)</f>
        <v>0</v>
      </c>
      <c r="AW34" s="250" t="n">
        <f aca="false">HLOOKUP(AW$7,'Income Statement'!$F$4:$EM$205,167)</f>
        <v>540</v>
      </c>
      <c r="AX34" s="250" t="n">
        <f aca="false">HLOOKUP(AX$7,'Income Statement'!$F$4:$EM$205,167)</f>
        <v>4012</v>
      </c>
      <c r="AY34" s="250" t="n">
        <f aca="false">HLOOKUP(AY$7,'Income Statement'!$F$4:$EM$205,167)</f>
        <v>0</v>
      </c>
      <c r="AZ34" s="250" t="n">
        <f aca="false">HLOOKUP(AZ$7,'Income Statement'!$F$4:$EM$205,167)</f>
        <v>3994.64</v>
      </c>
      <c r="BA34" s="250" t="n">
        <f aca="false">HLOOKUP(BA$7,'Income Statement'!$F$4:$EM$205,167)</f>
        <v>91855.23</v>
      </c>
      <c r="BB34" s="250" t="n">
        <f aca="false">HLOOKUP(BB$7,'Income Statement'!$F$4:$EM$205,167)</f>
        <v>1680</v>
      </c>
      <c r="BC34" s="250" t="n">
        <f aca="false">HLOOKUP(BC$7,'Income Statement'!$F$4:$EM$205,167)</f>
        <v>1450</v>
      </c>
      <c r="BD34" s="250" t="n">
        <f aca="false">HLOOKUP(BD$7,'Income Statement'!$F$4:$EM$205,167)</f>
        <v>0</v>
      </c>
      <c r="BE34" s="250" t="n">
        <f aca="false">HLOOKUP(BE$7,'Income Statement'!$F$4:$EM$205,167)</f>
        <v>0</v>
      </c>
      <c r="BF34" s="250" t="n">
        <f aca="false">HLOOKUP(BF$7,'Income Statement'!$F$4:$EM$205,167)</f>
        <v>236900.04</v>
      </c>
      <c r="BG34" s="250" t="n">
        <f aca="false">HLOOKUP(BG$7,'Income Statement'!$F$4:$EM$205,167)</f>
        <v>0</v>
      </c>
      <c r="BH34" s="250" t="n">
        <f aca="false">HLOOKUP(BH$7,'Income Statement'!$F$4:$EM$205,167)</f>
        <v>102999.96</v>
      </c>
      <c r="BI34" s="250" t="n">
        <f aca="false">HLOOKUP(BI$7,'Income Statement'!$F$4:$EM$205,167)</f>
        <v>1359.24</v>
      </c>
      <c r="BJ34" s="250" t="n">
        <f aca="false">HLOOKUP(BJ$7,'Income Statement'!$F$4:$EM$205,167)</f>
        <v>3240</v>
      </c>
      <c r="BK34" s="250" t="n">
        <f aca="false">HLOOKUP(BK$7,'Income Statement'!$F$4:$EM$205,167)</f>
        <v>1151.5</v>
      </c>
      <c r="BL34" s="250" t="n">
        <f aca="false">HLOOKUP(BL$7,'Income Statement'!$F$4:$EM$205,167)</f>
        <v>584.98</v>
      </c>
      <c r="BM34" s="250" t="n">
        <f aca="false">HLOOKUP(BM$7,'Income Statement'!$F$4:$EM$205,167)</f>
        <v>0</v>
      </c>
      <c r="BN34" s="250" t="n">
        <f aca="false">HLOOKUP(BN$7,'Income Statement'!$F$4:$EM$205,167)</f>
        <v>456</v>
      </c>
      <c r="BO34" s="250" t="n">
        <f aca="false">HLOOKUP(BO$7,'Income Statement'!$F$4:$EM$205,167)</f>
        <v>0</v>
      </c>
      <c r="BP34" s="250" t="n">
        <f aca="false">HLOOKUP(BP$7,'Income Statement'!$F$4:$EM$205,167)</f>
        <v>226212.03</v>
      </c>
      <c r="BQ34" s="250" t="n">
        <f aca="false">HLOOKUP(BQ$7,'Income Statement'!$F$4:$EM$205,167)</f>
        <v>46742</v>
      </c>
      <c r="BR34" s="250" t="n">
        <f aca="false">HLOOKUP(BR$7,'Income Statement'!$F$4:$EM$205,167)</f>
        <v>0</v>
      </c>
      <c r="BS34" s="250" t="n">
        <f aca="false">HLOOKUP(BS$7,'Income Statement'!$F$4:$EM$205,167)</f>
        <v>120000</v>
      </c>
      <c r="BT34" s="250" t="n">
        <f aca="false">HLOOKUP(BT$7,'Income Statement'!$F$4:$EM$205,167)</f>
        <v>780</v>
      </c>
      <c r="BU34" s="250" t="n">
        <f aca="false">HLOOKUP(BU$7,'Income Statement'!$F$4:$EM$205,167)</f>
        <v>1020</v>
      </c>
      <c r="BV34" s="250" t="n">
        <f aca="false">HLOOKUP(BV$7,'Income Statement'!$F$4:$EM$205,167)</f>
        <v>1650</v>
      </c>
      <c r="BW34" s="250" t="n">
        <f aca="false">HLOOKUP(BW$7,'Income Statement'!$F$4:$EM$205,167)</f>
        <v>52700.04</v>
      </c>
      <c r="BX34" s="250" t="n">
        <f aca="false">HLOOKUP(BX$7,'Income Statement'!$F$4:$EM$205,167)</f>
        <v>0</v>
      </c>
      <c r="BY34" s="250" t="n">
        <f aca="false">HLOOKUP(BY$7,'Income Statement'!$F$4:$EM$205,167)</f>
        <v>2085</v>
      </c>
      <c r="BZ34" s="250" t="n">
        <f aca="false">HLOOKUP(BZ$7,'Income Statement'!$F$4:$EM$205,167)</f>
        <v>0</v>
      </c>
      <c r="CA34" s="250" t="n">
        <f aca="false">HLOOKUP(CA$7,'Income Statement'!$F$4:$EM$205,167)</f>
        <v>139081.96</v>
      </c>
      <c r="CB34" s="250" t="n">
        <f aca="false">HLOOKUP(CB$7,'Income Statement'!$F$4:$EM$205,167)</f>
        <v>3472.69</v>
      </c>
      <c r="CC34" s="250" t="n">
        <f aca="false">HLOOKUP(CC$7,'Income Statement'!$F$4:$EM$205,167)</f>
        <v>1008</v>
      </c>
      <c r="CD34" s="250" t="n">
        <f aca="false">HLOOKUP(CD$7,'Income Statement'!$F$4:$EM$205,167)</f>
        <v>9752</v>
      </c>
      <c r="CE34" s="250" t="n">
        <f aca="false">HLOOKUP(CE$7,'Income Statement'!$F$4:$EM$205,167)</f>
        <v>0</v>
      </c>
      <c r="CF34" s="250" t="n">
        <f aca="false">HLOOKUP(CF$7,'Income Statement'!$F$4:$EM$205,167)</f>
        <v>0</v>
      </c>
      <c r="CG34" s="250" t="n">
        <f aca="false">HLOOKUP(CG$7,'Income Statement'!$F$4:$EM$205,167)</f>
        <v>0</v>
      </c>
      <c r="CH34" s="250" t="n">
        <f aca="false">HLOOKUP(CH$7,'Income Statement'!$F$4:$EM$205,167)</f>
        <v>0</v>
      </c>
      <c r="CI34" s="250" t="n">
        <f aca="false">HLOOKUP(CI$7,'Income Statement'!$F$4:$EM$205,167)</f>
        <v>0</v>
      </c>
      <c r="CJ34" s="250" t="n">
        <f aca="false">HLOOKUP(CJ$7,'Income Statement'!$F$4:$EM$205,167)</f>
        <v>1768.6</v>
      </c>
      <c r="CK34" s="250" t="n">
        <f aca="false">HLOOKUP(CK$7,'Income Statement'!$F$4:$EM$205,167)</f>
        <v>6434.84</v>
      </c>
      <c r="CL34" s="250" t="n">
        <f aca="false">HLOOKUP(CL$7,'Income Statement'!$F$4:$EM$205,167)</f>
        <v>21647</v>
      </c>
      <c r="CM34" s="250" t="n">
        <f aca="false">HLOOKUP(CM$7,'Income Statement'!$F$4:$EM$205,167)</f>
        <v>516194.44</v>
      </c>
      <c r="CN34" s="250" t="n">
        <f aca="false">HLOOKUP(CN$7,'Income Statement'!$F$4:$EM$205,167)</f>
        <v>121382.04</v>
      </c>
      <c r="CO34" s="250" t="n">
        <f aca="false">HLOOKUP(CO$7,'Income Statement'!$F$4:$EM$205,167)</f>
        <v>600</v>
      </c>
      <c r="CP34" s="250" t="n">
        <f aca="false">HLOOKUP(CP$7,'Income Statement'!$F$4:$EM$205,167)</f>
        <v>636</v>
      </c>
      <c r="CQ34" s="250" t="n">
        <f aca="false">HLOOKUP(CQ$7,'Income Statement'!$F$4:$EM$205,167)</f>
        <v>4437</v>
      </c>
      <c r="CR34" s="250" t="n">
        <f aca="false">HLOOKUP(CR$7,'Income Statement'!$F$4:$EM$205,167)</f>
        <v>705</v>
      </c>
      <c r="CS34" s="250" t="n">
        <f aca="false">HLOOKUP(CS$7,'Income Statement'!$F$4:$EM$205,167)</f>
        <v>41795.96</v>
      </c>
      <c r="CT34" s="250" t="n">
        <f aca="false">HLOOKUP(CT$7,'Income Statement'!$F$4:$EM$205,167)</f>
        <v>317.42</v>
      </c>
      <c r="CU34" s="250" t="n">
        <f aca="false">HLOOKUP(CU$7,'Income Statement'!$F$4:$EM$205,167)</f>
        <v>531.61</v>
      </c>
      <c r="CV34" s="250" t="n">
        <f aca="false">HLOOKUP(CV$7,'Income Statement'!$F$4:$EM$205,167)</f>
        <v>140000.04</v>
      </c>
      <c r="CW34" s="250" t="n">
        <f aca="false">HLOOKUP(CW$7,'Income Statement'!$F$4:$EM$205,167)</f>
        <v>14124</v>
      </c>
      <c r="CX34" s="250" t="n">
        <f aca="false">HLOOKUP(CX$7,'Income Statement'!$F$4:$EM$205,167)</f>
        <v>195699.96</v>
      </c>
      <c r="CY34" s="250" t="n">
        <f aca="false">HLOOKUP(CY$7,'Income Statement'!$F$4:$EM$205,167)</f>
        <v>10200</v>
      </c>
      <c r="CZ34" s="250" t="n">
        <f aca="false">HLOOKUP(CZ$7,'Income Statement'!$F$4:$EM$205,167)</f>
        <v>1100</v>
      </c>
      <c r="DA34" s="250" t="n">
        <f aca="false">HLOOKUP(DA$7,'Income Statement'!$F$4:$EM$205,167)</f>
        <v>1754.35</v>
      </c>
      <c r="DB34" s="250" t="n">
        <f aca="false">HLOOKUP(DB$7,'Income Statement'!$F$4:$EM$205,167)</f>
        <v>0</v>
      </c>
      <c r="DC34" s="250" t="n">
        <f aca="false">HLOOKUP(DC$7,'Income Statement'!$F$4:$EM$205,167)</f>
        <v>0</v>
      </c>
      <c r="DD34" s="250" t="n">
        <f aca="false">HLOOKUP(DD$7,'Income Statement'!$F$4:$EM$205,167)</f>
        <v>0</v>
      </c>
      <c r="DE34" s="250" t="n">
        <f aca="false">HLOOKUP(DE$7,'Income Statement'!$F$4:$EM$205,167)</f>
        <v>51500.04</v>
      </c>
      <c r="DF34" s="250" t="n">
        <f aca="false">HLOOKUP(DF$7,'Income Statement'!$F$4:$EM$205,167)</f>
        <v>0</v>
      </c>
      <c r="DG34" s="250" t="n">
        <f aca="false">HLOOKUP(DG$7,'Income Statement'!$F$4:$EM$205,167)</f>
        <v>66647.76</v>
      </c>
      <c r="DH34" s="250" t="n">
        <f aca="false">HLOOKUP(DH$7,'Income Statement'!$F$4:$EM$205,167)</f>
        <v>0</v>
      </c>
      <c r="DI34" s="250" t="n">
        <f aca="false">HLOOKUP(DI$7,'Income Statement'!$F$4:$EM$205,167)</f>
        <v>0</v>
      </c>
      <c r="DJ34" s="250" t="n">
        <f aca="false">HLOOKUP(DJ$7,'Income Statement'!$F$4:$EM$205,167)</f>
        <v>0</v>
      </c>
      <c r="DK34" s="250" t="n">
        <f aca="false">HLOOKUP(DK$7,'Income Statement'!$F$4:$EM$205,167)</f>
        <v>0</v>
      </c>
      <c r="DL34" s="250" t="n">
        <f aca="false">HLOOKUP(DL$7,'Income Statement'!$F$4:$EM$205,167)</f>
        <v>508.8</v>
      </c>
      <c r="DM34" s="250" t="n">
        <f aca="false">HLOOKUP(DM$7,'Income Statement'!$F$4:$EM$205,167)</f>
        <v>258</v>
      </c>
      <c r="DN34" s="250" t="n">
        <f aca="false">HLOOKUP(DN$7,'Income Statement'!$F$4:$EM$205,167)</f>
        <v>0</v>
      </c>
      <c r="DO34" s="250" t="n">
        <f aca="false">HLOOKUP(DO$7,'Income Statement'!$F$4:$EM$205,167)</f>
        <v>0</v>
      </c>
      <c r="DP34" s="250" t="n">
        <f aca="false">HLOOKUP(DP$7,'Income Statement'!$F$4:$EM$205,167)</f>
        <v>0</v>
      </c>
      <c r="DQ34" s="250" t="n">
        <f aca="false">HLOOKUP(DQ$7,'Income Statement'!$F$4:$EM$205,167)</f>
        <v>25749.96</v>
      </c>
      <c r="DR34" s="250" t="n">
        <f aca="false">HLOOKUP(DR$7,'Income Statement'!$F$4:$EM$205,167)</f>
        <v>508.8</v>
      </c>
      <c r="DS34" s="250" t="n">
        <f aca="false">HLOOKUP(DS$7,'Income Statement'!$F$4:$EM$205,167)</f>
        <v>400</v>
      </c>
      <c r="DT34" s="250" t="n">
        <f aca="false">HLOOKUP(DT$7,'Income Statement'!$F$4:$EM$205,167)</f>
        <v>303</v>
      </c>
      <c r="DU34" s="250" t="n">
        <f aca="false">HLOOKUP(DU$7,'Income Statement'!$F$4:$EM$205,167)</f>
        <v>1726.11</v>
      </c>
      <c r="DV34" s="250" t="n">
        <f aca="false">HLOOKUP(DV$7,'Income Statement'!$F$4:$EM$205,167)</f>
        <v>0</v>
      </c>
      <c r="DW34" s="250" t="n">
        <f aca="false">HLOOKUP(DW$7,'Income Statement'!$F$4:$EM$205,167)</f>
        <v>3318.87</v>
      </c>
      <c r="DX34" s="250" t="n">
        <f aca="false">HLOOKUP(DX$7,'Income Statement'!$F$4:$EM$205,167)</f>
        <v>876</v>
      </c>
      <c r="DY34" s="250" t="n">
        <f aca="false">HLOOKUP(DY$7,'Income Statement'!$F$4:$EM$205,167)</f>
        <v>0</v>
      </c>
      <c r="DZ34" s="250" t="n">
        <f aca="false">HLOOKUP(DZ$7,'Income Statement'!$F$4:$EM$205,167)</f>
        <v>0</v>
      </c>
      <c r="EA34" s="250" t="n">
        <f aca="false">HLOOKUP(EA$7,'Income Statement'!$F$4:$EM$205,167)</f>
        <v>425064.86</v>
      </c>
      <c r="EB34" s="250" t="n">
        <f aca="false">HLOOKUP(EB$7,'Income Statement'!$F$4:$EM$205,167)</f>
        <v>6876</v>
      </c>
      <c r="EC34" s="250" t="n">
        <f aca="false">HLOOKUP(EC$7,'Income Statement'!$F$4:$EM$205,167)</f>
        <v>2268</v>
      </c>
      <c r="ED34" s="250" t="n">
        <f aca="false">HLOOKUP(ED$7,'Income Statement'!$F$4:$EM$205,167)</f>
        <v>447037.34</v>
      </c>
      <c r="EE34" s="250" t="n">
        <f aca="false">HLOOKUP(EE$7,'Income Statement'!$F$4:$EM$205,167)</f>
        <v>447037.34</v>
      </c>
      <c r="EF34" s="250" t="n">
        <f aca="false">HLOOKUP(EF$7,'Income Statement'!$F$4:$EM$205,167)</f>
        <v>447037.34</v>
      </c>
      <c r="EG34" s="250" t="n">
        <f aca="false">HLOOKUP(EG$7,'Income Statement'!$F$4:$EM$205,167)</f>
        <v>447037.34</v>
      </c>
      <c r="EH34" s="250" t="n">
        <f aca="false">HLOOKUP(EH$7,'Income Statement'!$F$4:$EM$205,167)</f>
        <v>447037.34</v>
      </c>
      <c r="EI34" s="250" t="n">
        <f aca="false">HLOOKUP(EI$7,'Income Statement'!$F$4:$EM$205,167)</f>
        <v>447037.34</v>
      </c>
      <c r="EJ34" s="250" t="n">
        <f aca="false">HLOOKUP(EJ$7,'Income Statement'!$F$4:$EM$205,167)</f>
        <v>447037.34</v>
      </c>
    </row>
    <row r="35" customFormat="false" ht="15" hidden="true" customHeight="false" outlineLevel="1" collapsed="false">
      <c r="A35" s="76" t="s">
        <v>206</v>
      </c>
      <c r="B35" s="250" t="n">
        <f aca="false">HLOOKUP(B$7,'Income Statement'!$F$4:$EM$205,173)</f>
        <v>0</v>
      </c>
      <c r="C35" s="250" t="n">
        <f aca="false">HLOOKUP(C$7,'Income Statement'!$F$4:$EM$205,173)</f>
        <v>103.83</v>
      </c>
      <c r="D35" s="250" t="n">
        <f aca="false">HLOOKUP(D$7,'Income Statement'!$F$4:$EM$205,173)</f>
        <v>7204.86</v>
      </c>
      <c r="E35" s="250" t="n">
        <f aca="false">HLOOKUP(E$7,'Income Statement'!$F$4:$EM$205,173)</f>
        <v>0</v>
      </c>
      <c r="F35" s="250" t="n">
        <f aca="false">HLOOKUP(F$7,'Income Statement'!$F$4:$EM$205,173)</f>
        <v>1514.23</v>
      </c>
      <c r="G35" s="250" t="n">
        <f aca="false">HLOOKUP(G$7,'Income Statement'!$F$4:$EM$205,173)</f>
        <v>0</v>
      </c>
      <c r="H35" s="250" t="n">
        <f aca="false">HLOOKUP(H$7,'Income Statement'!$F$4:$EM$205,173)</f>
        <v>0</v>
      </c>
      <c r="I35" s="250" t="n">
        <f aca="false">HLOOKUP(I$7,'Income Statement'!$F$4:$EM$205,173)</f>
        <v>0</v>
      </c>
      <c r="J35" s="250" t="n">
        <f aca="false">HLOOKUP(J$7,'Income Statement'!$F$4:$EM$205,173)</f>
        <v>7907.5</v>
      </c>
      <c r="K35" s="250" t="n">
        <f aca="false">HLOOKUP(K$7,'Income Statement'!$F$4:$EM$205,173)</f>
        <v>5820.7</v>
      </c>
      <c r="L35" s="250" t="n">
        <f aca="false">HLOOKUP(L$7,'Income Statement'!$F$4:$EM$205,173)</f>
        <v>500</v>
      </c>
      <c r="M35" s="250" t="n">
        <f aca="false">HLOOKUP(M$7,'Income Statement'!$F$4:$EM$205,173)</f>
        <v>69.4</v>
      </c>
      <c r="N35" s="250" t="n">
        <f aca="false">HLOOKUP(N$7,'Income Statement'!$F$4:$EM$205,173)</f>
        <v>0</v>
      </c>
      <c r="O35" s="250" t="n">
        <f aca="false">HLOOKUP(O$7,'Income Statement'!$F$4:$EM$205,173)</f>
        <v>0</v>
      </c>
      <c r="P35" s="250"/>
      <c r="Q35" s="250" t="n">
        <f aca="false">HLOOKUP(Q$7,'Income Statement'!$F$4:$EM$205,173)</f>
        <v>158.98</v>
      </c>
      <c r="R35" s="250" t="n">
        <f aca="false">HLOOKUP(R$7,'Income Statement'!$F$4:$EM$205,173)</f>
        <v>0</v>
      </c>
      <c r="S35" s="250"/>
      <c r="T35" s="250" t="n">
        <f aca="false">HLOOKUP(T$7,'Income Statement'!$F$4:$EM$205,173)</f>
        <v>4440.25</v>
      </c>
      <c r="U35" s="250"/>
      <c r="V35" s="250" t="n">
        <f aca="false">HLOOKUP(V$7,'Income Statement'!$F$4:$EM$205,173)</f>
        <v>0</v>
      </c>
      <c r="W35" s="250" t="n">
        <f aca="false">HLOOKUP(W$7,'Income Statement'!$F$4:$EM$205,173)</f>
        <v>0</v>
      </c>
      <c r="X35" s="250" t="n">
        <f aca="false">HLOOKUP(X$7,'Income Statement'!$F$4:$EM$205,173)</f>
        <v>0</v>
      </c>
      <c r="Y35" s="250" t="n">
        <f aca="false">HLOOKUP(Y$7,'Income Statement'!$F$4:$EM$205,173)</f>
        <v>786.08</v>
      </c>
      <c r="Z35" s="250" t="n">
        <f aca="false">HLOOKUP(Z$7,'Income Statement'!$F$4:$EM$205,173)</f>
        <v>0</v>
      </c>
      <c r="AA35" s="250" t="n">
        <f aca="false">HLOOKUP(AA$7,'Income Statement'!$F$4:$EM$205,173)</f>
        <v>0</v>
      </c>
      <c r="AB35" s="250" t="n">
        <f aca="false">HLOOKUP(AB$7,'Income Statement'!$F$4:$EM$205,173)</f>
        <v>0</v>
      </c>
      <c r="AC35" s="250" t="n">
        <f aca="false">HLOOKUP(AC$7,'Income Statement'!$F$4:$EM$205,173)</f>
        <v>0</v>
      </c>
      <c r="AD35" s="250" t="n">
        <f aca="false">HLOOKUP(AD$7,'Income Statement'!$F$4:$EM$205,173)</f>
        <v>93.48</v>
      </c>
      <c r="AE35" s="250" t="n">
        <f aca="false">HLOOKUP(AE$7,'Income Statement'!$F$4:$EM$205,173)</f>
        <v>0</v>
      </c>
      <c r="AF35" s="250" t="n">
        <f aca="false">HLOOKUP(AF$7,'Income Statement'!$F$4:$EM$205,173)</f>
        <v>0</v>
      </c>
      <c r="AG35" s="250" t="n">
        <f aca="false">HLOOKUP(AG$7,'Income Statement'!$F$4:$EM$205,173)</f>
        <v>0</v>
      </c>
      <c r="AH35" s="250" t="n">
        <f aca="false">HLOOKUP(AH$7,'Income Statement'!$F$4:$EM$205,173)</f>
        <v>0</v>
      </c>
      <c r="AI35" s="250" t="n">
        <f aca="false">HLOOKUP(AI$7,'Income Statement'!$F$4:$EM$205,173)</f>
        <v>0</v>
      </c>
      <c r="AJ35" s="250" t="n">
        <f aca="false">HLOOKUP(AJ$7,'Income Statement'!$F$4:$EM$205,173)</f>
        <v>0</v>
      </c>
      <c r="AK35" s="250" t="n">
        <f aca="false">HLOOKUP(AK$7,'Income Statement'!$F$4:$EM$205,173)</f>
        <v>42.92</v>
      </c>
      <c r="AL35" s="250" t="n">
        <f aca="false">HLOOKUP(AL$7,'Income Statement'!$F$4:$EM$205,173)</f>
        <v>0</v>
      </c>
      <c r="AM35" s="250" t="n">
        <f aca="false">HLOOKUP(AM$7,'Income Statement'!$F$4:$EM$205,173)</f>
        <v>0</v>
      </c>
      <c r="AN35" s="250" t="n">
        <f aca="false">HLOOKUP(AN$7,'Income Statement'!$F$4:$EM$205,173)</f>
        <v>3523.8</v>
      </c>
      <c r="AO35" s="250" t="n">
        <f aca="false">HLOOKUP(AO$7,'Income Statement'!$F$4:$EM$205,173)</f>
        <v>70.56</v>
      </c>
      <c r="AP35" s="250" t="n">
        <f aca="false">HLOOKUP(AP$7,'Income Statement'!$F$4:$EM$205,173)</f>
        <v>0</v>
      </c>
      <c r="AQ35" s="250" t="n">
        <f aca="false">HLOOKUP(AQ$7,'Income Statement'!$F$4:$EM$205,173)</f>
        <v>0</v>
      </c>
      <c r="AR35" s="250" t="n">
        <f aca="false">HLOOKUP(AR$7,'Income Statement'!$F$4:$EM$205,173)</f>
        <v>0</v>
      </c>
      <c r="AS35" s="250" t="n">
        <f aca="false">HLOOKUP(AS$7,'Income Statement'!$F$4:$EM$205,173)</f>
        <v>0</v>
      </c>
      <c r="AT35" s="250" t="n">
        <f aca="false">HLOOKUP(AT$7,'Income Statement'!$F$4:$EM$205,173)</f>
        <v>0</v>
      </c>
      <c r="AU35" s="250" t="n">
        <f aca="false">HLOOKUP(AU$7,'Income Statement'!$F$4:$EM$205,173)</f>
        <v>0</v>
      </c>
      <c r="AV35" s="250" t="n">
        <f aca="false">HLOOKUP(AV$7,'Income Statement'!$F$4:$EM$205,173)</f>
        <v>0</v>
      </c>
      <c r="AW35" s="250" t="n">
        <f aca="false">HLOOKUP(AW$7,'Income Statement'!$F$4:$EM$205,173)</f>
        <v>0</v>
      </c>
      <c r="AX35" s="250" t="n">
        <f aca="false">HLOOKUP(AX$7,'Income Statement'!$F$4:$EM$205,173)</f>
        <v>0</v>
      </c>
      <c r="AY35" s="250" t="n">
        <f aca="false">HLOOKUP(AY$7,'Income Statement'!$F$4:$EM$205,173)</f>
        <v>0</v>
      </c>
      <c r="AZ35" s="250" t="n">
        <f aca="false">HLOOKUP(AZ$7,'Income Statement'!$F$4:$EM$205,173)</f>
        <v>0</v>
      </c>
      <c r="BA35" s="250" t="n">
        <f aca="false">HLOOKUP(BA$7,'Income Statement'!$F$4:$EM$205,173)</f>
        <v>15304.91</v>
      </c>
      <c r="BB35" s="250" t="n">
        <f aca="false">HLOOKUP(BB$7,'Income Statement'!$F$4:$EM$205,173)</f>
        <v>0</v>
      </c>
      <c r="BC35" s="250" t="n">
        <f aca="false">HLOOKUP(BC$7,'Income Statement'!$F$4:$EM$205,173)</f>
        <v>211.38</v>
      </c>
      <c r="BD35" s="250" t="n">
        <f aca="false">HLOOKUP(BD$7,'Income Statement'!$F$4:$EM$205,173)</f>
        <v>0</v>
      </c>
      <c r="BE35" s="250" t="n">
        <f aca="false">HLOOKUP(BE$7,'Income Statement'!$F$4:$EM$205,173)</f>
        <v>0</v>
      </c>
      <c r="BF35" s="250" t="n">
        <f aca="false">HLOOKUP(BF$7,'Income Statement'!$F$4:$EM$205,173)</f>
        <v>12535.24</v>
      </c>
      <c r="BG35" s="250" t="n">
        <f aca="false">HLOOKUP(BG$7,'Income Statement'!$F$4:$EM$205,173)</f>
        <v>0</v>
      </c>
      <c r="BH35" s="250" t="n">
        <f aca="false">HLOOKUP(BH$7,'Income Statement'!$F$4:$EM$205,173)</f>
        <v>210.34</v>
      </c>
      <c r="BI35" s="250" t="n">
        <f aca="false">HLOOKUP(BI$7,'Income Statement'!$F$4:$EM$205,173)</f>
        <v>0</v>
      </c>
      <c r="BJ35" s="250" t="n">
        <f aca="false">HLOOKUP(BJ$7,'Income Statement'!$F$4:$EM$205,173)</f>
        <v>0</v>
      </c>
      <c r="BK35" s="250" t="n">
        <f aca="false">HLOOKUP(BK$7,'Income Statement'!$F$4:$EM$205,173)</f>
        <v>0</v>
      </c>
      <c r="BL35" s="250" t="n">
        <f aca="false">HLOOKUP(BL$7,'Income Statement'!$F$4:$EM$205,173)</f>
        <v>0</v>
      </c>
      <c r="BM35" s="250" t="n">
        <f aca="false">HLOOKUP(BM$7,'Income Statement'!$F$4:$EM$205,173)</f>
        <v>0</v>
      </c>
      <c r="BN35" s="250" t="n">
        <f aca="false">HLOOKUP(BN$7,'Income Statement'!$F$4:$EM$205,173)</f>
        <v>0</v>
      </c>
      <c r="BO35" s="250" t="n">
        <f aca="false">HLOOKUP(BO$7,'Income Statement'!$F$4:$EM$205,173)</f>
        <v>0</v>
      </c>
      <c r="BP35" s="250" t="n">
        <f aca="false">HLOOKUP(BP$7,'Income Statement'!$F$4:$EM$205,173)</f>
        <v>4620.91</v>
      </c>
      <c r="BQ35" s="250" t="n">
        <f aca="false">HLOOKUP(BQ$7,'Income Statement'!$F$4:$EM$205,173)</f>
        <v>0</v>
      </c>
      <c r="BR35" s="250" t="n">
        <f aca="false">HLOOKUP(BR$7,'Income Statement'!$F$4:$EM$205,173)</f>
        <v>0</v>
      </c>
      <c r="BS35" s="250" t="n">
        <f aca="false">HLOOKUP(BS$7,'Income Statement'!$F$4:$EM$205,173)</f>
        <v>2137.16</v>
      </c>
      <c r="BT35" s="250" t="n">
        <f aca="false">HLOOKUP(BT$7,'Income Statement'!$F$4:$EM$205,173)</f>
        <v>0</v>
      </c>
      <c r="BU35" s="250" t="n">
        <f aca="false">HLOOKUP(BU$7,'Income Statement'!$F$4:$EM$205,173)</f>
        <v>0</v>
      </c>
      <c r="BV35" s="250" t="n">
        <f aca="false">HLOOKUP(BV$7,'Income Statement'!$F$4:$EM$205,173)</f>
        <v>0</v>
      </c>
      <c r="BW35" s="250" t="n">
        <f aca="false">HLOOKUP(BW$7,'Income Statement'!$F$4:$EM$205,173)</f>
        <v>0</v>
      </c>
      <c r="BX35" s="250" t="n">
        <f aca="false">HLOOKUP(BX$7,'Income Statement'!$F$4:$EM$205,173)</f>
        <v>0</v>
      </c>
      <c r="BY35" s="250" t="n">
        <f aca="false">HLOOKUP(BY$7,'Income Statement'!$F$4:$EM$205,173)</f>
        <v>0</v>
      </c>
      <c r="BZ35" s="250" t="n">
        <f aca="false">HLOOKUP(BZ$7,'Income Statement'!$F$4:$EM$205,173)</f>
        <v>0</v>
      </c>
      <c r="CA35" s="250" t="n">
        <f aca="false">HLOOKUP(CA$7,'Income Statement'!$F$4:$EM$205,173)</f>
        <v>74.92</v>
      </c>
      <c r="CB35" s="250" t="n">
        <f aca="false">HLOOKUP(CB$7,'Income Statement'!$F$4:$EM$205,173)</f>
        <v>0</v>
      </c>
      <c r="CC35" s="250" t="n">
        <f aca="false">HLOOKUP(CC$7,'Income Statement'!$F$4:$EM$205,173)</f>
        <v>0</v>
      </c>
      <c r="CD35" s="250" t="n">
        <f aca="false">HLOOKUP(CD$7,'Income Statement'!$F$4:$EM$205,173)</f>
        <v>0</v>
      </c>
      <c r="CE35" s="250" t="n">
        <f aca="false">HLOOKUP(CE$7,'Income Statement'!$F$4:$EM$205,173)</f>
        <v>9770.82</v>
      </c>
      <c r="CF35" s="250" t="n">
        <f aca="false">HLOOKUP(CF$7,'Income Statement'!$F$4:$EM$205,173)</f>
        <v>0</v>
      </c>
      <c r="CG35" s="250" t="n">
        <f aca="false">HLOOKUP(CG$7,'Income Statement'!$F$4:$EM$205,173)</f>
        <v>14485.66</v>
      </c>
      <c r="CH35" s="250" t="n">
        <f aca="false">HLOOKUP(CH$7,'Income Statement'!$F$4:$EM$205,173)</f>
        <v>0</v>
      </c>
      <c r="CI35" s="250" t="n">
        <f aca="false">HLOOKUP(CI$7,'Income Statement'!$F$4:$EM$205,173)</f>
        <v>14840.75</v>
      </c>
      <c r="CJ35" s="250" t="n">
        <f aca="false">HLOOKUP(CJ$7,'Income Statement'!$F$4:$EM$205,173)</f>
        <v>0</v>
      </c>
      <c r="CK35" s="250" t="n">
        <f aca="false">HLOOKUP(CK$7,'Income Statement'!$F$4:$EM$205,173)</f>
        <v>0</v>
      </c>
      <c r="CL35" s="250" t="n">
        <f aca="false">HLOOKUP(CL$7,'Income Statement'!$F$4:$EM$205,173)</f>
        <v>0</v>
      </c>
      <c r="CM35" s="250" t="n">
        <f aca="false">HLOOKUP(CM$7,'Income Statement'!$F$4:$EM$205,173)</f>
        <v>5697.29</v>
      </c>
      <c r="CN35" s="250" t="n">
        <f aca="false">HLOOKUP(CN$7,'Income Statement'!$F$4:$EM$205,173)</f>
        <v>6096.32</v>
      </c>
      <c r="CO35" s="250" t="n">
        <f aca="false">HLOOKUP(CO$7,'Income Statement'!$F$4:$EM$205,173)</f>
        <v>7192.02</v>
      </c>
      <c r="CP35" s="250" t="n">
        <f aca="false">HLOOKUP(CP$7,'Income Statement'!$F$4:$EM$205,173)</f>
        <v>0</v>
      </c>
      <c r="CQ35" s="250" t="n">
        <f aca="false">HLOOKUP(CQ$7,'Income Statement'!$F$4:$EM$205,173)</f>
        <v>0</v>
      </c>
      <c r="CR35" s="250" t="n">
        <f aca="false">HLOOKUP(CR$7,'Income Statement'!$F$4:$EM$205,173)</f>
        <v>0</v>
      </c>
      <c r="CS35" s="250" t="n">
        <f aca="false">HLOOKUP(CS$7,'Income Statement'!$F$4:$EM$205,173)</f>
        <v>0</v>
      </c>
      <c r="CT35" s="250" t="n">
        <f aca="false">HLOOKUP(CT$7,'Income Statement'!$F$4:$EM$205,173)</f>
        <v>0</v>
      </c>
      <c r="CU35" s="250" t="n">
        <f aca="false">HLOOKUP(CU$7,'Income Statement'!$F$4:$EM$205,173)</f>
        <v>451.84</v>
      </c>
      <c r="CV35" s="250" t="n">
        <f aca="false">HLOOKUP(CV$7,'Income Statement'!$F$4:$EM$205,173)</f>
        <v>6015.57</v>
      </c>
      <c r="CW35" s="250" t="n">
        <f aca="false">HLOOKUP(CW$7,'Income Statement'!$F$4:$EM$205,173)</f>
        <v>0</v>
      </c>
      <c r="CX35" s="250" t="n">
        <f aca="false">HLOOKUP(CX$7,'Income Statement'!$F$4:$EM$205,173)</f>
        <v>1017</v>
      </c>
      <c r="CY35" s="250" t="n">
        <f aca="false">HLOOKUP(CY$7,'Income Statement'!$F$4:$EM$205,173)</f>
        <v>0</v>
      </c>
      <c r="CZ35" s="250" t="n">
        <f aca="false">HLOOKUP(CZ$7,'Income Statement'!$F$4:$EM$205,173)</f>
        <v>0</v>
      </c>
      <c r="DA35" s="250" t="n">
        <f aca="false">HLOOKUP(DA$7,'Income Statement'!$F$4:$EM$205,173)</f>
        <v>0</v>
      </c>
      <c r="DB35" s="250" t="n">
        <f aca="false">HLOOKUP(DB$7,'Income Statement'!$F$4:$EM$205,173)</f>
        <v>0</v>
      </c>
      <c r="DC35" s="250" t="n">
        <f aca="false">HLOOKUP(DC$7,'Income Statement'!$F$4:$EM$205,173)</f>
        <v>0</v>
      </c>
      <c r="DD35" s="250" t="n">
        <f aca="false">HLOOKUP(DD$7,'Income Statement'!$F$4:$EM$205,173)</f>
        <v>0</v>
      </c>
      <c r="DE35" s="250" t="n">
        <f aca="false">HLOOKUP(DE$7,'Income Statement'!$F$4:$EM$205,173)</f>
        <v>1748.8</v>
      </c>
      <c r="DF35" s="250" t="n">
        <f aca="false">HLOOKUP(DF$7,'Income Statement'!$F$4:$EM$205,173)</f>
        <v>0</v>
      </c>
      <c r="DG35" s="250" t="n">
        <f aca="false">HLOOKUP(DG$7,'Income Statement'!$F$4:$EM$205,173)</f>
        <v>657.72</v>
      </c>
      <c r="DH35" s="250" t="n">
        <f aca="false">HLOOKUP(DH$7,'Income Statement'!$F$4:$EM$205,173)</f>
        <v>0</v>
      </c>
      <c r="DI35" s="250" t="n">
        <f aca="false">HLOOKUP(DI$7,'Income Statement'!$F$4:$EM$205,173)</f>
        <v>0</v>
      </c>
      <c r="DJ35" s="250" t="n">
        <f aca="false">HLOOKUP(DJ$7,'Income Statement'!$F$4:$EM$205,173)</f>
        <v>0</v>
      </c>
      <c r="DK35" s="250" t="n">
        <f aca="false">HLOOKUP(DK$7,'Income Statement'!$F$4:$EM$205,173)</f>
        <v>0</v>
      </c>
      <c r="DL35" s="250" t="n">
        <f aca="false">HLOOKUP(DL$7,'Income Statement'!$F$4:$EM$205,173)</f>
        <v>0</v>
      </c>
      <c r="DM35" s="250" t="n">
        <f aca="false">HLOOKUP(DM$7,'Income Statement'!$F$4:$EM$205,173)</f>
        <v>0</v>
      </c>
      <c r="DN35" s="250" t="n">
        <f aca="false">HLOOKUP(DN$7,'Income Statement'!$F$4:$EM$205,173)</f>
        <v>0</v>
      </c>
      <c r="DO35" s="250" t="n">
        <f aca="false">HLOOKUP(DO$7,'Income Statement'!$F$4:$EM$205,173)</f>
        <v>0</v>
      </c>
      <c r="DP35" s="250" t="n">
        <f aca="false">HLOOKUP(DP$7,'Income Statement'!$F$4:$EM$205,173)</f>
        <v>0</v>
      </c>
      <c r="DQ35" s="250" t="n">
        <f aca="false">HLOOKUP(DQ$7,'Income Statement'!$F$4:$EM$205,173)</f>
        <v>1476.48</v>
      </c>
      <c r="DR35" s="250" t="n">
        <f aca="false">HLOOKUP(DR$7,'Income Statement'!$F$4:$EM$205,173)</f>
        <v>0</v>
      </c>
      <c r="DS35" s="250" t="n">
        <f aca="false">HLOOKUP(DS$7,'Income Statement'!$F$4:$EM$205,173)</f>
        <v>0</v>
      </c>
      <c r="DT35" s="250" t="n">
        <f aca="false">HLOOKUP(DT$7,'Income Statement'!$F$4:$EM$205,173)</f>
        <v>0</v>
      </c>
      <c r="DU35" s="250" t="n">
        <f aca="false">HLOOKUP(DU$7,'Income Statement'!$F$4:$EM$205,173)</f>
        <v>0</v>
      </c>
      <c r="DV35" s="250" t="n">
        <f aca="false">HLOOKUP(DV$7,'Income Statement'!$F$4:$EM$205,173)</f>
        <v>0</v>
      </c>
      <c r="DW35" s="250" t="n">
        <f aca="false">HLOOKUP(DW$7,'Income Statement'!$F$4:$EM$205,173)</f>
        <v>0</v>
      </c>
      <c r="DX35" s="250" t="n">
        <f aca="false">HLOOKUP(DX$7,'Income Statement'!$F$4:$EM$205,173)</f>
        <v>0</v>
      </c>
      <c r="DY35" s="250" t="n">
        <f aca="false">HLOOKUP(DY$7,'Income Statement'!$F$4:$EM$205,173)</f>
        <v>0</v>
      </c>
      <c r="DZ35" s="250" t="n">
        <f aca="false">HLOOKUP(DZ$7,'Income Statement'!$F$4:$EM$205,173)</f>
        <v>0</v>
      </c>
      <c r="EA35" s="250" t="n">
        <f aca="false">HLOOKUP(EA$7,'Income Statement'!$F$4:$EM$205,173)</f>
        <v>11083.63</v>
      </c>
      <c r="EB35" s="250" t="n">
        <f aca="false">HLOOKUP(EB$7,'Income Statement'!$F$4:$EM$205,173)</f>
        <v>0</v>
      </c>
      <c r="EC35" s="250" t="n">
        <f aca="false">HLOOKUP(EC$7,'Income Statement'!$F$4:$EM$205,173)</f>
        <v>0</v>
      </c>
      <c r="ED35" s="250" t="n">
        <f aca="false">HLOOKUP(ED$7,'Income Statement'!$F$4:$EM$205,173)</f>
        <v>14957.98</v>
      </c>
      <c r="EE35" s="250" t="n">
        <f aca="false">HLOOKUP(EE$7,'Income Statement'!$F$4:$EM$205,173)</f>
        <v>14957.98</v>
      </c>
      <c r="EF35" s="250" t="n">
        <f aca="false">HLOOKUP(EF$7,'Income Statement'!$F$4:$EM$205,173)</f>
        <v>14957.98</v>
      </c>
      <c r="EG35" s="250" t="n">
        <f aca="false">HLOOKUP(EG$7,'Income Statement'!$F$4:$EM$205,173)</f>
        <v>14957.98</v>
      </c>
      <c r="EH35" s="250" t="n">
        <f aca="false">HLOOKUP(EH$7,'Income Statement'!$F$4:$EM$205,173)</f>
        <v>14957.98</v>
      </c>
      <c r="EI35" s="250" t="n">
        <f aca="false">HLOOKUP(EI$7,'Income Statement'!$F$4:$EM$205,173)</f>
        <v>14957.98</v>
      </c>
      <c r="EJ35" s="250" t="n">
        <f aca="false">HLOOKUP(EJ$7,'Income Statement'!$F$4:$EM$205,173)</f>
        <v>14957.98</v>
      </c>
    </row>
    <row r="36" customFormat="false" ht="15" hidden="true" customHeight="false" outlineLevel="1" collapsed="false">
      <c r="A36" s="76" t="s">
        <v>209</v>
      </c>
      <c r="B36" s="250" t="n">
        <f aca="false">HLOOKUP(B$7,'Income Statement'!$F$4:$EM$205,177)</f>
        <v>0</v>
      </c>
      <c r="C36" s="250" t="n">
        <f aca="false">HLOOKUP(C$7,'Income Statement'!$F$4:$EM$205,177)</f>
        <v>0</v>
      </c>
      <c r="D36" s="250" t="n">
        <f aca="false">HLOOKUP(D$7,'Income Statement'!$F$4:$EM$205,177)</f>
        <v>1256.13</v>
      </c>
      <c r="E36" s="250" t="n">
        <f aca="false">HLOOKUP(E$7,'Income Statement'!$F$4:$EM$205,177)</f>
        <v>0</v>
      </c>
      <c r="F36" s="250" t="n">
        <f aca="false">HLOOKUP(F$7,'Income Statement'!$F$4:$EM$205,177)</f>
        <v>1034.17</v>
      </c>
      <c r="G36" s="250" t="n">
        <f aca="false">HLOOKUP(G$7,'Income Statement'!$F$4:$EM$205,177)</f>
        <v>947.05</v>
      </c>
      <c r="H36" s="250" t="n">
        <f aca="false">HLOOKUP(H$7,'Income Statement'!$F$4:$EM$205,177)</f>
        <v>0</v>
      </c>
      <c r="I36" s="250" t="n">
        <f aca="false">HLOOKUP(I$7,'Income Statement'!$F$4:$EM$205,177)</f>
        <v>0</v>
      </c>
      <c r="J36" s="250" t="n">
        <f aca="false">HLOOKUP(J$7,'Income Statement'!$F$4:$EM$205,177)</f>
        <v>976.7</v>
      </c>
      <c r="K36" s="250" t="n">
        <f aca="false">HLOOKUP(K$7,'Income Statement'!$F$4:$EM$205,177)</f>
        <v>1278.81</v>
      </c>
      <c r="L36" s="250" t="n">
        <f aca="false">HLOOKUP(L$7,'Income Statement'!$F$4:$EM$205,177)</f>
        <v>0</v>
      </c>
      <c r="M36" s="250" t="n">
        <f aca="false">HLOOKUP(M$7,'Income Statement'!$F$4:$EM$205,177)</f>
        <v>0</v>
      </c>
      <c r="N36" s="250" t="n">
        <f aca="false">HLOOKUP(N$7,'Income Statement'!$F$4:$EM$205,177)</f>
        <v>0</v>
      </c>
      <c r="O36" s="250" t="n">
        <f aca="false">HLOOKUP(O$7,'Income Statement'!$F$4:$EM$205,177)</f>
        <v>0</v>
      </c>
      <c r="P36" s="250"/>
      <c r="Q36" s="250" t="n">
        <f aca="false">HLOOKUP(Q$7,'Income Statement'!$F$4:$EM$205,177)</f>
        <v>0</v>
      </c>
      <c r="R36" s="250" t="n">
        <f aca="false">HLOOKUP(R$7,'Income Statement'!$F$4:$EM$205,177)</f>
        <v>0</v>
      </c>
      <c r="S36" s="250"/>
      <c r="T36" s="250" t="n">
        <f aca="false">HLOOKUP(T$7,'Income Statement'!$F$4:$EM$205,177)</f>
        <v>244.47</v>
      </c>
      <c r="U36" s="250"/>
      <c r="V36" s="250" t="n">
        <f aca="false">HLOOKUP(V$7,'Income Statement'!$F$4:$EM$205,177)</f>
        <v>0</v>
      </c>
      <c r="W36" s="250" t="n">
        <f aca="false">HLOOKUP(W$7,'Income Statement'!$F$4:$EM$205,177)</f>
        <v>0</v>
      </c>
      <c r="X36" s="250" t="n">
        <f aca="false">HLOOKUP(X$7,'Income Statement'!$F$4:$EM$205,177)</f>
        <v>0</v>
      </c>
      <c r="Y36" s="250" t="n">
        <f aca="false">HLOOKUP(Y$7,'Income Statement'!$F$4:$EM$205,177)</f>
        <v>0</v>
      </c>
      <c r="Z36" s="250" t="n">
        <f aca="false">HLOOKUP(Z$7,'Income Statement'!$F$4:$EM$205,177)</f>
        <v>0</v>
      </c>
      <c r="AA36" s="250" t="n">
        <f aca="false">HLOOKUP(AA$7,'Income Statement'!$F$4:$EM$205,177)</f>
        <v>0</v>
      </c>
      <c r="AB36" s="250" t="n">
        <f aca="false">HLOOKUP(AB$7,'Income Statement'!$F$4:$EM$205,177)</f>
        <v>0</v>
      </c>
      <c r="AC36" s="250" t="n">
        <f aca="false">HLOOKUP(AC$7,'Income Statement'!$F$4:$EM$205,177)</f>
        <v>0</v>
      </c>
      <c r="AD36" s="250" t="n">
        <f aca="false">HLOOKUP(AD$7,'Income Statement'!$F$4:$EM$205,177)</f>
        <v>317.98</v>
      </c>
      <c r="AE36" s="250" t="n">
        <f aca="false">HLOOKUP(AE$7,'Income Statement'!$F$4:$EM$205,177)</f>
        <v>0</v>
      </c>
      <c r="AF36" s="250" t="n">
        <f aca="false">HLOOKUP(AF$7,'Income Statement'!$F$4:$EM$205,177)</f>
        <v>0</v>
      </c>
      <c r="AG36" s="250" t="n">
        <f aca="false">HLOOKUP(AG$7,'Income Statement'!$F$4:$EM$205,177)</f>
        <v>0</v>
      </c>
      <c r="AH36" s="250" t="n">
        <f aca="false">HLOOKUP(AH$7,'Income Statement'!$F$4:$EM$205,177)</f>
        <v>0</v>
      </c>
      <c r="AI36" s="250" t="n">
        <f aca="false">HLOOKUP(AI$7,'Income Statement'!$F$4:$EM$205,177)</f>
        <v>0</v>
      </c>
      <c r="AJ36" s="250" t="n">
        <f aca="false">HLOOKUP(AJ$7,'Income Statement'!$F$4:$EM$205,177)</f>
        <v>1406.46</v>
      </c>
      <c r="AK36" s="250" t="n">
        <f aca="false">HLOOKUP(AK$7,'Income Statement'!$F$4:$EM$205,177)</f>
        <v>0</v>
      </c>
      <c r="AL36" s="250" t="n">
        <f aca="false">HLOOKUP(AL$7,'Income Statement'!$F$4:$EM$205,177)</f>
        <v>0</v>
      </c>
      <c r="AM36" s="250" t="n">
        <f aca="false">HLOOKUP(AM$7,'Income Statement'!$F$4:$EM$205,177)</f>
        <v>0</v>
      </c>
      <c r="AN36" s="250" t="n">
        <f aca="false">HLOOKUP(AN$7,'Income Statement'!$F$4:$EM$205,177)</f>
        <v>966.68</v>
      </c>
      <c r="AO36" s="250" t="n">
        <f aca="false">HLOOKUP(AO$7,'Income Statement'!$F$4:$EM$205,177)</f>
        <v>179.03</v>
      </c>
      <c r="AP36" s="250" t="n">
        <f aca="false">HLOOKUP(AP$7,'Income Statement'!$F$4:$EM$205,177)</f>
        <v>0</v>
      </c>
      <c r="AQ36" s="250" t="n">
        <f aca="false">HLOOKUP(AQ$7,'Income Statement'!$F$4:$EM$205,177)</f>
        <v>0</v>
      </c>
      <c r="AR36" s="250" t="n">
        <f aca="false">HLOOKUP(AR$7,'Income Statement'!$F$4:$EM$205,177)</f>
        <v>0</v>
      </c>
      <c r="AS36" s="250" t="n">
        <f aca="false">HLOOKUP(AS$7,'Income Statement'!$F$4:$EM$205,177)</f>
        <v>0</v>
      </c>
      <c r="AT36" s="250" t="n">
        <f aca="false">HLOOKUP(AT$7,'Income Statement'!$F$4:$EM$205,177)</f>
        <v>0</v>
      </c>
      <c r="AU36" s="250" t="n">
        <f aca="false">HLOOKUP(AU$7,'Income Statement'!$F$4:$EM$205,177)</f>
        <v>0</v>
      </c>
      <c r="AV36" s="250" t="n">
        <f aca="false">HLOOKUP(AV$7,'Income Statement'!$F$4:$EM$205,177)</f>
        <v>0</v>
      </c>
      <c r="AW36" s="250" t="n">
        <f aca="false">HLOOKUP(AW$7,'Income Statement'!$F$4:$EM$205,177)</f>
        <v>0</v>
      </c>
      <c r="AX36" s="250" t="n">
        <f aca="false">HLOOKUP(AX$7,'Income Statement'!$F$4:$EM$205,177)</f>
        <v>0</v>
      </c>
      <c r="AY36" s="250" t="n">
        <f aca="false">HLOOKUP(AY$7,'Income Statement'!$F$4:$EM$205,177)</f>
        <v>0</v>
      </c>
      <c r="AZ36" s="250" t="n">
        <f aca="false">HLOOKUP(AZ$7,'Income Statement'!$F$4:$EM$205,177)</f>
        <v>0</v>
      </c>
      <c r="BA36" s="250" t="n">
        <f aca="false">HLOOKUP(BA$7,'Income Statement'!$F$4:$EM$205,177)</f>
        <v>699.2</v>
      </c>
      <c r="BB36" s="250" t="n">
        <f aca="false">HLOOKUP(BB$7,'Income Statement'!$F$4:$EM$205,177)</f>
        <v>0</v>
      </c>
      <c r="BC36" s="250" t="n">
        <f aca="false">HLOOKUP(BC$7,'Income Statement'!$F$4:$EM$205,177)</f>
        <v>120</v>
      </c>
      <c r="BD36" s="250" t="n">
        <f aca="false">HLOOKUP(BD$7,'Income Statement'!$F$4:$EM$205,177)</f>
        <v>0</v>
      </c>
      <c r="BE36" s="250" t="n">
        <f aca="false">HLOOKUP(BE$7,'Income Statement'!$F$4:$EM$205,177)</f>
        <v>0</v>
      </c>
      <c r="BF36" s="250" t="n">
        <f aca="false">HLOOKUP(BF$7,'Income Statement'!$F$4:$EM$205,177)</f>
        <v>621.59</v>
      </c>
      <c r="BG36" s="250" t="n">
        <f aca="false">HLOOKUP(BG$7,'Income Statement'!$F$4:$EM$205,177)</f>
        <v>0</v>
      </c>
      <c r="BH36" s="250" t="n">
        <f aca="false">HLOOKUP(BH$7,'Income Statement'!$F$4:$EM$205,177)</f>
        <v>1044.12</v>
      </c>
      <c r="BI36" s="250" t="n">
        <f aca="false">HLOOKUP(BI$7,'Income Statement'!$F$4:$EM$205,177)</f>
        <v>0</v>
      </c>
      <c r="BJ36" s="250" t="n">
        <f aca="false">HLOOKUP(BJ$7,'Income Statement'!$F$4:$EM$205,177)</f>
        <v>0</v>
      </c>
      <c r="BK36" s="250" t="n">
        <f aca="false">HLOOKUP(BK$7,'Income Statement'!$F$4:$EM$205,177)</f>
        <v>0</v>
      </c>
      <c r="BL36" s="250" t="n">
        <f aca="false">HLOOKUP(BL$7,'Income Statement'!$F$4:$EM$205,177)</f>
        <v>0</v>
      </c>
      <c r="BM36" s="250" t="n">
        <f aca="false">HLOOKUP(BM$7,'Income Statement'!$F$4:$EM$205,177)</f>
        <v>0</v>
      </c>
      <c r="BN36" s="250" t="n">
        <f aca="false">HLOOKUP(BN$7,'Income Statement'!$F$4:$EM$205,177)</f>
        <v>72.48</v>
      </c>
      <c r="BO36" s="250" t="n">
        <f aca="false">HLOOKUP(BO$7,'Income Statement'!$F$4:$EM$205,177)</f>
        <v>0</v>
      </c>
      <c r="BP36" s="250" t="n">
        <f aca="false">HLOOKUP(BP$7,'Income Statement'!$F$4:$EM$205,177)</f>
        <v>278.84</v>
      </c>
      <c r="BQ36" s="250" t="n">
        <f aca="false">HLOOKUP(BQ$7,'Income Statement'!$F$4:$EM$205,177)</f>
        <v>0</v>
      </c>
      <c r="BR36" s="250" t="n">
        <f aca="false">HLOOKUP(BR$7,'Income Statement'!$F$4:$EM$205,177)</f>
        <v>0</v>
      </c>
      <c r="BS36" s="250" t="n">
        <f aca="false">HLOOKUP(BS$7,'Income Statement'!$F$4:$EM$205,177)</f>
        <v>0</v>
      </c>
      <c r="BT36" s="250" t="n">
        <f aca="false">HLOOKUP(BT$7,'Income Statement'!$F$4:$EM$205,177)</f>
        <v>0</v>
      </c>
      <c r="BU36" s="250" t="n">
        <f aca="false">HLOOKUP(BU$7,'Income Statement'!$F$4:$EM$205,177)</f>
        <v>0</v>
      </c>
      <c r="BV36" s="250" t="n">
        <f aca="false">HLOOKUP(BV$7,'Income Statement'!$F$4:$EM$205,177)</f>
        <v>0</v>
      </c>
      <c r="BW36" s="250" t="n">
        <f aca="false">HLOOKUP(BW$7,'Income Statement'!$F$4:$EM$205,177)</f>
        <v>1572.57</v>
      </c>
      <c r="BX36" s="250" t="n">
        <f aca="false">HLOOKUP(BX$7,'Income Statement'!$F$4:$EM$205,177)</f>
        <v>0</v>
      </c>
      <c r="BY36" s="250" t="n">
        <f aca="false">HLOOKUP(BY$7,'Income Statement'!$F$4:$EM$205,177)</f>
        <v>0</v>
      </c>
      <c r="BZ36" s="250" t="n">
        <f aca="false">HLOOKUP(BZ$7,'Income Statement'!$F$4:$EM$205,177)</f>
        <v>0</v>
      </c>
      <c r="CA36" s="250" t="n">
        <f aca="false">HLOOKUP(CA$7,'Income Statement'!$F$4:$EM$205,177)</f>
        <v>0</v>
      </c>
      <c r="CB36" s="250" t="n">
        <f aca="false">HLOOKUP(CB$7,'Income Statement'!$F$4:$EM$205,177)</f>
        <v>0</v>
      </c>
      <c r="CC36" s="250" t="n">
        <f aca="false">HLOOKUP(CC$7,'Income Statement'!$F$4:$EM$205,177)</f>
        <v>0</v>
      </c>
      <c r="CD36" s="250" t="n">
        <f aca="false">HLOOKUP(CD$7,'Income Statement'!$F$4:$EM$205,177)</f>
        <v>0</v>
      </c>
      <c r="CE36" s="250" t="n">
        <f aca="false">HLOOKUP(CE$7,'Income Statement'!$F$4:$EM$205,177)</f>
        <v>239.53</v>
      </c>
      <c r="CF36" s="250" t="n">
        <f aca="false">HLOOKUP(CF$7,'Income Statement'!$F$4:$EM$205,177)</f>
        <v>0</v>
      </c>
      <c r="CG36" s="250" t="n">
        <f aca="false">HLOOKUP(CG$7,'Income Statement'!$F$4:$EM$205,177)</f>
        <v>0</v>
      </c>
      <c r="CH36" s="250" t="n">
        <f aca="false">HLOOKUP(CH$7,'Income Statement'!$F$4:$EM$205,177)</f>
        <v>0</v>
      </c>
      <c r="CI36" s="250" t="n">
        <f aca="false">HLOOKUP(CI$7,'Income Statement'!$F$4:$EM$205,177)</f>
        <v>635.82</v>
      </c>
      <c r="CJ36" s="250" t="n">
        <f aca="false">HLOOKUP(CJ$7,'Income Statement'!$F$4:$EM$205,177)</f>
        <v>0</v>
      </c>
      <c r="CK36" s="250" t="n">
        <f aca="false">HLOOKUP(CK$7,'Income Statement'!$F$4:$EM$205,177)</f>
        <v>0</v>
      </c>
      <c r="CL36" s="250" t="n">
        <f aca="false">HLOOKUP(CL$7,'Income Statement'!$F$4:$EM$205,177)</f>
        <v>0</v>
      </c>
      <c r="CM36" s="250" t="n">
        <f aca="false">HLOOKUP(CM$7,'Income Statement'!$F$4:$EM$205,177)</f>
        <v>952.27</v>
      </c>
      <c r="CN36" s="250" t="n">
        <f aca="false">HLOOKUP(CN$7,'Income Statement'!$F$4:$EM$205,177)</f>
        <v>740.3</v>
      </c>
      <c r="CO36" s="250" t="n">
        <f aca="false">HLOOKUP(CO$7,'Income Statement'!$F$4:$EM$205,177)</f>
        <v>647.62</v>
      </c>
      <c r="CP36" s="250" t="n">
        <f aca="false">HLOOKUP(CP$7,'Income Statement'!$F$4:$EM$205,177)</f>
        <v>0</v>
      </c>
      <c r="CQ36" s="250" t="n">
        <f aca="false">HLOOKUP(CQ$7,'Income Statement'!$F$4:$EM$205,177)</f>
        <v>0</v>
      </c>
      <c r="CR36" s="250" t="n">
        <f aca="false">HLOOKUP(CR$7,'Income Statement'!$F$4:$EM$205,177)</f>
        <v>0</v>
      </c>
      <c r="CS36" s="250" t="n">
        <f aca="false">HLOOKUP(CS$7,'Income Statement'!$F$4:$EM$205,177)</f>
        <v>0</v>
      </c>
      <c r="CT36" s="250" t="n">
        <f aca="false">HLOOKUP(CT$7,'Income Statement'!$F$4:$EM$205,177)</f>
        <v>0</v>
      </c>
      <c r="CU36" s="250" t="n">
        <f aca="false">HLOOKUP(CU$7,'Income Statement'!$F$4:$EM$205,177)</f>
        <v>0</v>
      </c>
      <c r="CV36" s="250" t="n">
        <f aca="false">HLOOKUP(CV$7,'Income Statement'!$F$4:$EM$205,177)</f>
        <v>244.47</v>
      </c>
      <c r="CW36" s="250" t="n">
        <f aca="false">HLOOKUP(CW$7,'Income Statement'!$F$4:$EM$205,177)</f>
        <v>0</v>
      </c>
      <c r="CX36" s="250" t="n">
        <f aca="false">HLOOKUP(CX$7,'Income Statement'!$F$4:$EM$205,177)</f>
        <v>961.63</v>
      </c>
      <c r="CY36" s="250" t="n">
        <f aca="false">HLOOKUP(CY$7,'Income Statement'!$F$4:$EM$205,177)</f>
        <v>0</v>
      </c>
      <c r="CZ36" s="250" t="n">
        <f aca="false">HLOOKUP(CZ$7,'Income Statement'!$F$4:$EM$205,177)</f>
        <v>0</v>
      </c>
      <c r="DA36" s="250" t="n">
        <f aca="false">HLOOKUP(DA$7,'Income Statement'!$F$4:$EM$205,177)</f>
        <v>0</v>
      </c>
      <c r="DB36" s="250" t="n">
        <f aca="false">HLOOKUP(DB$7,'Income Statement'!$F$4:$EM$205,177)</f>
        <v>0</v>
      </c>
      <c r="DC36" s="250" t="n">
        <f aca="false">HLOOKUP(DC$7,'Income Statement'!$F$4:$EM$205,177)</f>
        <v>0</v>
      </c>
      <c r="DD36" s="250" t="n">
        <f aca="false">HLOOKUP(DD$7,'Income Statement'!$F$4:$EM$205,177)</f>
        <v>0</v>
      </c>
      <c r="DE36" s="250" t="n">
        <f aca="false">HLOOKUP(DE$7,'Income Statement'!$F$4:$EM$205,177)</f>
        <v>0</v>
      </c>
      <c r="DF36" s="250" t="n">
        <f aca="false">HLOOKUP(DF$7,'Income Statement'!$F$4:$EM$205,177)</f>
        <v>0</v>
      </c>
      <c r="DG36" s="250" t="n">
        <f aca="false">HLOOKUP(DG$7,'Income Statement'!$F$4:$EM$205,177)</f>
        <v>1009.79</v>
      </c>
      <c r="DH36" s="250" t="n">
        <f aca="false">HLOOKUP(DH$7,'Income Statement'!$F$4:$EM$205,177)</f>
        <v>0</v>
      </c>
      <c r="DI36" s="250" t="n">
        <f aca="false">HLOOKUP(DI$7,'Income Statement'!$F$4:$EM$205,177)</f>
        <v>0</v>
      </c>
      <c r="DJ36" s="250" t="n">
        <f aca="false">HLOOKUP(DJ$7,'Income Statement'!$F$4:$EM$205,177)</f>
        <v>0</v>
      </c>
      <c r="DK36" s="250" t="n">
        <f aca="false">HLOOKUP(DK$7,'Income Statement'!$F$4:$EM$205,177)</f>
        <v>0</v>
      </c>
      <c r="DL36" s="250" t="n">
        <f aca="false">HLOOKUP(DL$7,'Income Statement'!$F$4:$EM$205,177)</f>
        <v>0</v>
      </c>
      <c r="DM36" s="250" t="n">
        <f aca="false">HLOOKUP(DM$7,'Income Statement'!$F$4:$EM$205,177)</f>
        <v>0</v>
      </c>
      <c r="DN36" s="250" t="n">
        <f aca="false">HLOOKUP(DN$7,'Income Statement'!$F$4:$EM$205,177)</f>
        <v>0</v>
      </c>
      <c r="DO36" s="250" t="n">
        <f aca="false">HLOOKUP(DO$7,'Income Statement'!$F$4:$EM$205,177)</f>
        <v>0</v>
      </c>
      <c r="DP36" s="250" t="n">
        <f aca="false">HLOOKUP(DP$7,'Income Statement'!$F$4:$EM$205,177)</f>
        <v>0</v>
      </c>
      <c r="DQ36" s="250" t="n">
        <f aca="false">HLOOKUP(DQ$7,'Income Statement'!$F$4:$EM$205,177)</f>
        <v>1544.2</v>
      </c>
      <c r="DR36" s="250" t="n">
        <f aca="false">HLOOKUP(DR$7,'Income Statement'!$F$4:$EM$205,177)</f>
        <v>0</v>
      </c>
      <c r="DS36" s="250" t="n">
        <f aca="false">HLOOKUP(DS$7,'Income Statement'!$F$4:$EM$205,177)</f>
        <v>0</v>
      </c>
      <c r="DT36" s="250" t="n">
        <f aca="false">HLOOKUP(DT$7,'Income Statement'!$F$4:$EM$205,177)</f>
        <v>0</v>
      </c>
      <c r="DU36" s="250" t="n">
        <f aca="false">HLOOKUP(DU$7,'Income Statement'!$F$4:$EM$205,177)</f>
        <v>0</v>
      </c>
      <c r="DV36" s="250" t="n">
        <f aca="false">HLOOKUP(DV$7,'Income Statement'!$F$4:$EM$205,177)</f>
        <v>0</v>
      </c>
      <c r="DW36" s="250" t="n">
        <f aca="false">HLOOKUP(DW$7,'Income Statement'!$F$4:$EM$205,177)</f>
        <v>0</v>
      </c>
      <c r="DX36" s="250" t="n">
        <f aca="false">HLOOKUP(DX$7,'Income Statement'!$F$4:$EM$205,177)</f>
        <v>0</v>
      </c>
      <c r="DY36" s="250" t="n">
        <f aca="false">HLOOKUP(DY$7,'Income Statement'!$F$4:$EM$205,177)</f>
        <v>0</v>
      </c>
      <c r="DZ36" s="250" t="n">
        <f aca="false">HLOOKUP(DZ$7,'Income Statement'!$F$4:$EM$205,177)</f>
        <v>0</v>
      </c>
      <c r="EA36" s="250" t="n">
        <f aca="false">HLOOKUP(EA$7,'Income Statement'!$F$4:$EM$205,177)</f>
        <v>993.9</v>
      </c>
      <c r="EB36" s="250" t="n">
        <f aca="false">HLOOKUP(EB$7,'Income Statement'!$F$4:$EM$205,177)</f>
        <v>0</v>
      </c>
      <c r="EC36" s="250" t="n">
        <f aca="false">HLOOKUP(EC$7,'Income Statement'!$F$4:$EM$205,177)</f>
        <v>0</v>
      </c>
      <c r="ED36" s="250" t="n">
        <f aca="false">HLOOKUP(ED$7,'Income Statement'!$F$4:$EM$205,177)</f>
        <v>623.08</v>
      </c>
      <c r="EE36" s="250" t="n">
        <f aca="false">HLOOKUP(EE$7,'Income Statement'!$F$4:$EM$205,177)</f>
        <v>623.08</v>
      </c>
      <c r="EF36" s="250" t="n">
        <f aca="false">HLOOKUP(EF$7,'Income Statement'!$F$4:$EM$205,177)</f>
        <v>623.08</v>
      </c>
      <c r="EG36" s="250" t="n">
        <f aca="false">HLOOKUP(EG$7,'Income Statement'!$F$4:$EM$205,177)</f>
        <v>623.08</v>
      </c>
      <c r="EH36" s="250" t="n">
        <f aca="false">HLOOKUP(EH$7,'Income Statement'!$F$4:$EM$205,177)</f>
        <v>623.08</v>
      </c>
      <c r="EI36" s="250" t="n">
        <f aca="false">HLOOKUP(EI$7,'Income Statement'!$F$4:$EM$205,177)</f>
        <v>623.08</v>
      </c>
      <c r="EJ36" s="250" t="n">
        <f aca="false">HLOOKUP(EJ$7,'Income Statement'!$F$4:$EM$205,177)</f>
        <v>623.08</v>
      </c>
    </row>
    <row r="37" customFormat="false" ht="15" hidden="true" customHeight="false" outlineLevel="1" collapsed="false">
      <c r="A37" s="76" t="s">
        <v>228</v>
      </c>
      <c r="B37" s="250" t="n">
        <f aca="false">HLOOKUP(B$7,'Income Statement'!$F$4:$EM$205,199)</f>
        <v>0</v>
      </c>
      <c r="C37" s="250" t="n">
        <f aca="false">HLOOKUP(C$7,'Income Statement'!$F$4:$EM$205,199)</f>
        <v>13310.29</v>
      </c>
      <c r="D37" s="250" t="n">
        <f aca="false">HLOOKUP(D$7,'Income Statement'!$F$4:$EM$205,199)</f>
        <v>88329.51</v>
      </c>
      <c r="E37" s="250" t="n">
        <f aca="false">HLOOKUP(E$7,'Income Statement'!$F$4:$EM$205,199)</f>
        <v>0</v>
      </c>
      <c r="F37" s="250" t="n">
        <f aca="false">HLOOKUP(F$7,'Income Statement'!$F$4:$EM$205,199)</f>
        <v>48080.65</v>
      </c>
      <c r="G37" s="250" t="n">
        <f aca="false">HLOOKUP(G$7,'Income Statement'!$F$4:$EM$205,199)</f>
        <v>30335.01</v>
      </c>
      <c r="H37" s="250" t="n">
        <f aca="false">HLOOKUP(H$7,'Income Statement'!$F$4:$EM$205,199)</f>
        <v>0</v>
      </c>
      <c r="I37" s="250" t="n">
        <f aca="false">HLOOKUP(I$7,'Income Statement'!$F$4:$EM$205,199)</f>
        <v>0</v>
      </c>
      <c r="J37" s="250" t="n">
        <f aca="false">HLOOKUP(J$7,'Income Statement'!$F$4:$EM$205,199)</f>
        <v>26765.78</v>
      </c>
      <c r="K37" s="250" t="n">
        <f aca="false">HLOOKUP(K$7,'Income Statement'!$F$4:$EM$205,199)</f>
        <v>51949.17</v>
      </c>
      <c r="L37" s="250" t="n">
        <f aca="false">HLOOKUP(L$7,'Income Statement'!$F$4:$EM$205,199)</f>
        <v>0</v>
      </c>
      <c r="M37" s="250" t="n">
        <f aca="false">HLOOKUP(M$7,'Income Statement'!$F$4:$EM$205,199)</f>
        <v>11976.14</v>
      </c>
      <c r="N37" s="250" t="n">
        <f aca="false">HLOOKUP(N$7,'Income Statement'!$F$4:$EM$205,199)</f>
        <v>0</v>
      </c>
      <c r="O37" s="250" t="n">
        <f aca="false">HLOOKUP(O$7,'Income Statement'!$F$4:$EM$205,199)</f>
        <v>0</v>
      </c>
      <c r="P37" s="250"/>
      <c r="Q37" s="250" t="n">
        <f aca="false">HLOOKUP(Q$7,'Income Statement'!$F$4:$EM$205,199)</f>
        <v>22481.1</v>
      </c>
      <c r="R37" s="250" t="n">
        <f aca="false">HLOOKUP(R$7,'Income Statement'!$F$4:$EM$205,199)</f>
        <v>0</v>
      </c>
      <c r="S37" s="250"/>
      <c r="T37" s="250" t="n">
        <f aca="false">HLOOKUP(T$7,'Income Statement'!$F$4:$EM$205,199)</f>
        <v>102055.8</v>
      </c>
      <c r="U37" s="250"/>
      <c r="V37" s="250" t="n">
        <f aca="false">HLOOKUP(V$7,'Income Statement'!$F$4:$EM$205,199)</f>
        <v>0</v>
      </c>
      <c r="W37" s="250" t="n">
        <f aca="false">HLOOKUP(W$7,'Income Statement'!$F$4:$EM$205,199)</f>
        <v>0</v>
      </c>
      <c r="X37" s="250" t="n">
        <f aca="false">HLOOKUP(X$7,'Income Statement'!$F$4:$EM$205,199)</f>
        <v>0</v>
      </c>
      <c r="Y37" s="250" t="n">
        <f aca="false">HLOOKUP(Y$7,'Income Statement'!$F$4:$EM$205,199)</f>
        <v>30281.78</v>
      </c>
      <c r="Z37" s="250" t="n">
        <f aca="false">HLOOKUP(Z$7,'Income Statement'!$F$4:$EM$205,199)</f>
        <v>0</v>
      </c>
      <c r="AA37" s="250" t="n">
        <f aca="false">HLOOKUP(AA$7,'Income Statement'!$F$4:$EM$205,199)</f>
        <v>149</v>
      </c>
      <c r="AB37" s="250" t="n">
        <f aca="false">HLOOKUP(AB$7,'Income Statement'!$F$4:$EM$205,199)</f>
        <v>9419.24</v>
      </c>
      <c r="AC37" s="250" t="n">
        <f aca="false">HLOOKUP(AC$7,'Income Statement'!$F$4:$EM$205,199)</f>
        <v>0</v>
      </c>
      <c r="AD37" s="250" t="n">
        <f aca="false">HLOOKUP(AD$7,'Income Statement'!$F$4:$EM$205,199)</f>
        <v>2982.72</v>
      </c>
      <c r="AE37" s="250" t="n">
        <f aca="false">HLOOKUP(AE$7,'Income Statement'!$F$4:$EM$205,199)</f>
        <v>4322.91</v>
      </c>
      <c r="AF37" s="250" t="n">
        <f aca="false">HLOOKUP(AF$7,'Income Statement'!$F$4:$EM$205,199)</f>
        <v>0</v>
      </c>
      <c r="AG37" s="250" t="n">
        <f aca="false">HLOOKUP(AG$7,'Income Statement'!$F$4:$EM$205,199)</f>
        <v>0</v>
      </c>
      <c r="AH37" s="250" t="n">
        <f aca="false">HLOOKUP(AH$7,'Income Statement'!$F$4:$EM$205,199)</f>
        <v>240</v>
      </c>
      <c r="AI37" s="250" t="n">
        <f aca="false">HLOOKUP(AI$7,'Income Statement'!$F$4:$EM$205,199)</f>
        <v>0</v>
      </c>
      <c r="AJ37" s="250" t="n">
        <f aca="false">HLOOKUP(AJ$7,'Income Statement'!$F$4:$EM$205,199)</f>
        <v>0</v>
      </c>
      <c r="AK37" s="250" t="n">
        <f aca="false">HLOOKUP(AK$7,'Income Statement'!$F$4:$EM$205,199)</f>
        <v>1303.18</v>
      </c>
      <c r="AL37" s="250" t="n">
        <f aca="false">HLOOKUP(AL$7,'Income Statement'!$F$4:$EM$205,199)</f>
        <v>0</v>
      </c>
      <c r="AM37" s="250" t="n">
        <f aca="false">HLOOKUP(AM$7,'Income Statement'!$F$4:$EM$205,199)</f>
        <v>0</v>
      </c>
      <c r="AN37" s="250" t="n">
        <f aca="false">HLOOKUP(AN$7,'Income Statement'!$F$4:$EM$205,199)</f>
        <v>42765.35</v>
      </c>
      <c r="AO37" s="250" t="n">
        <f aca="false">HLOOKUP(AO$7,'Income Statement'!$F$4:$EM$205,199)</f>
        <v>0</v>
      </c>
      <c r="AP37" s="250" t="n">
        <f aca="false">HLOOKUP(AP$7,'Income Statement'!$F$4:$EM$205,199)</f>
        <v>0</v>
      </c>
      <c r="AQ37" s="250" t="n">
        <f aca="false">HLOOKUP(AQ$7,'Income Statement'!$F$4:$EM$205,199)</f>
        <v>0</v>
      </c>
      <c r="AR37" s="250" t="n">
        <f aca="false">HLOOKUP(AR$7,'Income Statement'!$F$4:$EM$205,199)</f>
        <v>0</v>
      </c>
      <c r="AS37" s="250" t="n">
        <f aca="false">HLOOKUP(AS$7,'Income Statement'!$F$4:$EM$205,199)</f>
        <v>0</v>
      </c>
      <c r="AT37" s="250" t="n">
        <f aca="false">HLOOKUP(AT$7,'Income Statement'!$F$4:$EM$205,199)</f>
        <v>7941.49</v>
      </c>
      <c r="AU37" s="250" t="n">
        <f aca="false">HLOOKUP(AU$7,'Income Statement'!$F$4:$EM$205,199)</f>
        <v>0</v>
      </c>
      <c r="AV37" s="250" t="n">
        <f aca="false">HLOOKUP(AV$7,'Income Statement'!$F$4:$EM$205,199)</f>
        <v>2204.59</v>
      </c>
      <c r="AW37" s="250" t="n">
        <f aca="false">HLOOKUP(AW$7,'Income Statement'!$F$4:$EM$205,199)</f>
        <v>0</v>
      </c>
      <c r="AX37" s="250" t="n">
        <f aca="false">HLOOKUP(AX$7,'Income Statement'!$F$4:$EM$205,199)</f>
        <v>0</v>
      </c>
      <c r="AY37" s="250" t="n">
        <f aca="false">HLOOKUP(AY$7,'Income Statement'!$F$4:$EM$205,199)</f>
        <v>0</v>
      </c>
      <c r="AZ37" s="250" t="n">
        <f aca="false">HLOOKUP(AZ$7,'Income Statement'!$F$4:$EM$205,199)</f>
        <v>0</v>
      </c>
      <c r="BA37" s="250" t="n">
        <f aca="false">HLOOKUP(BA$7,'Income Statement'!$F$4:$EM$205,199)</f>
        <v>60809.04</v>
      </c>
      <c r="BB37" s="250" t="n">
        <f aca="false">HLOOKUP(BB$7,'Income Statement'!$F$4:$EM$205,199)</f>
        <v>0</v>
      </c>
      <c r="BC37" s="250" t="n">
        <f aca="false">HLOOKUP(BC$7,'Income Statement'!$F$4:$EM$205,199)</f>
        <v>0</v>
      </c>
      <c r="BD37" s="250" t="n">
        <f aca="false">HLOOKUP(BD$7,'Income Statement'!$F$4:$EM$205,199)</f>
        <v>0</v>
      </c>
      <c r="BE37" s="250" t="n">
        <f aca="false">HLOOKUP(BE$7,'Income Statement'!$F$4:$EM$205,199)</f>
        <v>0</v>
      </c>
      <c r="BF37" s="250" t="n">
        <f aca="false">HLOOKUP(BF$7,'Income Statement'!$F$4:$EM$205,199)</f>
        <v>57138.72</v>
      </c>
      <c r="BG37" s="250" t="n">
        <f aca="false">HLOOKUP(BG$7,'Income Statement'!$F$4:$EM$205,199)</f>
        <v>0</v>
      </c>
      <c r="BH37" s="250" t="n">
        <f aca="false">HLOOKUP(BH$7,'Income Statement'!$F$4:$EM$205,199)</f>
        <v>37213.04</v>
      </c>
      <c r="BI37" s="250" t="n">
        <f aca="false">HLOOKUP(BI$7,'Income Statement'!$F$4:$EM$205,199)</f>
        <v>0</v>
      </c>
      <c r="BJ37" s="250" t="n">
        <f aca="false">HLOOKUP(BJ$7,'Income Statement'!$F$4:$EM$205,199)</f>
        <v>0</v>
      </c>
      <c r="BK37" s="250" t="n">
        <f aca="false">HLOOKUP(BK$7,'Income Statement'!$F$4:$EM$205,199)</f>
        <v>2664.31</v>
      </c>
      <c r="BL37" s="250" t="n">
        <f aca="false">HLOOKUP(BL$7,'Income Statement'!$F$4:$EM$205,199)</f>
        <v>0</v>
      </c>
      <c r="BM37" s="250" t="n">
        <f aca="false">HLOOKUP(BM$7,'Income Statement'!$F$4:$EM$205,199)</f>
        <v>0</v>
      </c>
      <c r="BN37" s="250" t="n">
        <f aca="false">HLOOKUP(BN$7,'Income Statement'!$F$4:$EM$205,199)</f>
        <v>0</v>
      </c>
      <c r="BO37" s="250" t="n">
        <f aca="false">HLOOKUP(BO$7,'Income Statement'!$F$4:$EM$205,199)</f>
        <v>0</v>
      </c>
      <c r="BP37" s="250" t="n">
        <f aca="false">HLOOKUP(BP$7,'Income Statement'!$F$4:$EM$205,199)</f>
        <v>47221.78</v>
      </c>
      <c r="BQ37" s="250" t="n">
        <f aca="false">HLOOKUP(BQ$7,'Income Statement'!$F$4:$EM$205,199)</f>
        <v>7297.18</v>
      </c>
      <c r="BR37" s="250" t="n">
        <f aca="false">HLOOKUP(BR$7,'Income Statement'!$F$4:$EM$205,199)</f>
        <v>0</v>
      </c>
      <c r="BS37" s="250" t="n">
        <f aca="false">HLOOKUP(BS$7,'Income Statement'!$F$4:$EM$205,199)</f>
        <v>25979.32</v>
      </c>
      <c r="BT37" s="250" t="n">
        <f aca="false">HLOOKUP(BT$7,'Income Statement'!$F$4:$EM$205,199)</f>
        <v>0</v>
      </c>
      <c r="BU37" s="250" t="n">
        <f aca="false">HLOOKUP(BU$7,'Income Statement'!$F$4:$EM$205,199)</f>
        <v>2427.46</v>
      </c>
      <c r="BV37" s="250" t="n">
        <f aca="false">HLOOKUP(BV$7,'Income Statement'!$F$4:$EM$205,199)</f>
        <v>0</v>
      </c>
      <c r="BW37" s="250" t="n">
        <f aca="false">HLOOKUP(BW$7,'Income Statement'!$F$4:$EM$205,199)</f>
        <v>8539.28</v>
      </c>
      <c r="BX37" s="250" t="n">
        <f aca="false">HLOOKUP(BX$7,'Income Statement'!$F$4:$EM$205,199)</f>
        <v>0</v>
      </c>
      <c r="BY37" s="250" t="n">
        <f aca="false">HLOOKUP(BY$7,'Income Statement'!$F$4:$EM$205,199)</f>
        <v>0</v>
      </c>
      <c r="BZ37" s="250" t="n">
        <f aca="false">HLOOKUP(BZ$7,'Income Statement'!$F$4:$EM$205,199)</f>
        <v>0</v>
      </c>
      <c r="CA37" s="250" t="n">
        <f aca="false">HLOOKUP(CA$7,'Income Statement'!$F$4:$EM$205,199)</f>
        <v>15719.34</v>
      </c>
      <c r="CB37" s="250" t="n">
        <f aca="false">HLOOKUP(CB$7,'Income Statement'!$F$4:$EM$205,199)</f>
        <v>0</v>
      </c>
      <c r="CC37" s="250" t="n">
        <f aca="false">HLOOKUP(CC$7,'Income Statement'!$F$4:$EM$205,199)</f>
        <v>0</v>
      </c>
      <c r="CD37" s="250" t="n">
        <f aca="false">HLOOKUP(CD$7,'Income Statement'!$F$4:$EM$205,199)</f>
        <v>0</v>
      </c>
      <c r="CE37" s="250" t="n">
        <f aca="false">HLOOKUP(CE$7,'Income Statement'!$F$4:$EM$205,199)</f>
        <v>60614</v>
      </c>
      <c r="CF37" s="250" t="n">
        <f aca="false">HLOOKUP(CF$7,'Income Statement'!$F$4:$EM$205,199)</f>
        <v>0</v>
      </c>
      <c r="CG37" s="250" t="n">
        <f aca="false">HLOOKUP(CG$7,'Income Statement'!$F$4:$EM$205,199)</f>
        <v>1396.74</v>
      </c>
      <c r="CH37" s="250" t="n">
        <f aca="false">HLOOKUP(CH$7,'Income Statement'!$F$4:$EM$205,199)</f>
        <v>0</v>
      </c>
      <c r="CI37" s="250" t="n">
        <f aca="false">HLOOKUP(CI$7,'Income Statement'!$F$4:$EM$205,199)</f>
        <v>56786.27</v>
      </c>
      <c r="CJ37" s="250" t="n">
        <f aca="false">HLOOKUP(CJ$7,'Income Statement'!$F$4:$EM$205,199)</f>
        <v>0</v>
      </c>
      <c r="CK37" s="250" t="n">
        <f aca="false">HLOOKUP(CK$7,'Income Statement'!$F$4:$EM$205,199)</f>
        <v>20640.3</v>
      </c>
      <c r="CL37" s="250" t="n">
        <f aca="false">HLOOKUP(CL$7,'Income Statement'!$F$4:$EM$205,199)</f>
        <v>0</v>
      </c>
      <c r="CM37" s="250" t="n">
        <f aca="false">HLOOKUP(CM$7,'Income Statement'!$F$4:$EM$205,199)</f>
        <v>48037.49</v>
      </c>
      <c r="CN37" s="250" t="n">
        <f aca="false">HLOOKUP(CN$7,'Income Statement'!$F$4:$EM$205,199)</f>
        <v>40971.01</v>
      </c>
      <c r="CO37" s="250" t="n">
        <f aca="false">HLOOKUP(CO$7,'Income Statement'!$F$4:$EM$205,199)</f>
        <v>54397.55</v>
      </c>
      <c r="CP37" s="250" t="n">
        <f aca="false">HLOOKUP(CP$7,'Income Statement'!$F$4:$EM$205,199)</f>
        <v>0</v>
      </c>
      <c r="CQ37" s="250" t="n">
        <f aca="false">HLOOKUP(CQ$7,'Income Statement'!$F$4:$EM$205,199)</f>
        <v>0</v>
      </c>
      <c r="CR37" s="250" t="n">
        <f aca="false">HLOOKUP(CR$7,'Income Statement'!$F$4:$EM$205,199)</f>
        <v>0</v>
      </c>
      <c r="CS37" s="250" t="n">
        <f aca="false">HLOOKUP(CS$7,'Income Statement'!$F$4:$EM$205,199)</f>
        <v>8113.95</v>
      </c>
      <c r="CT37" s="250" t="n">
        <f aca="false">HLOOKUP(CT$7,'Income Statement'!$F$4:$EM$205,199)</f>
        <v>0</v>
      </c>
      <c r="CU37" s="250" t="n">
        <f aca="false">HLOOKUP(CU$7,'Income Statement'!$F$4:$EM$205,199)</f>
        <v>0</v>
      </c>
      <c r="CV37" s="250" t="n">
        <f aca="false">HLOOKUP(CV$7,'Income Statement'!$F$4:$EM$205,199)</f>
        <v>52161.33</v>
      </c>
      <c r="CW37" s="250" t="n">
        <f aca="false">HLOOKUP(CW$7,'Income Statement'!$F$4:$EM$205,199)</f>
        <v>0</v>
      </c>
      <c r="CX37" s="250" t="n">
        <f aca="false">HLOOKUP(CX$7,'Income Statement'!$F$4:$EM$205,199)</f>
        <v>57312.02</v>
      </c>
      <c r="CY37" s="250" t="n">
        <f aca="false">HLOOKUP(CY$7,'Income Statement'!$F$4:$EM$205,199)</f>
        <v>0</v>
      </c>
      <c r="CZ37" s="250" t="n">
        <f aca="false">HLOOKUP(CZ$7,'Income Statement'!$F$4:$EM$205,199)</f>
        <v>0</v>
      </c>
      <c r="DA37" s="250" t="n">
        <f aca="false">HLOOKUP(DA$7,'Income Statement'!$F$4:$EM$205,199)</f>
        <v>0</v>
      </c>
      <c r="DB37" s="250" t="n">
        <f aca="false">HLOOKUP(DB$7,'Income Statement'!$F$4:$EM$205,199)</f>
        <v>0</v>
      </c>
      <c r="DC37" s="250" t="n">
        <f aca="false">HLOOKUP(DC$7,'Income Statement'!$F$4:$EM$205,199)</f>
        <v>1887.32</v>
      </c>
      <c r="DD37" s="250" t="n">
        <f aca="false">HLOOKUP(DD$7,'Income Statement'!$F$4:$EM$205,199)</f>
        <v>1887.32</v>
      </c>
      <c r="DE37" s="250" t="n">
        <f aca="false">HLOOKUP(DE$7,'Income Statement'!$F$4:$EM$205,199)</f>
        <v>32598.85</v>
      </c>
      <c r="DF37" s="250" t="n">
        <f aca="false">HLOOKUP(DF$7,'Income Statement'!$F$4:$EM$205,199)</f>
        <v>0</v>
      </c>
      <c r="DG37" s="250" t="n">
        <f aca="false">HLOOKUP(DG$7,'Income Statement'!$F$4:$EM$205,199)</f>
        <v>13925.46</v>
      </c>
      <c r="DH37" s="250" t="n">
        <f aca="false">HLOOKUP(DH$7,'Income Statement'!$F$4:$EM$205,199)</f>
        <v>0</v>
      </c>
      <c r="DI37" s="250" t="n">
        <f aca="false">HLOOKUP(DI$7,'Income Statement'!$F$4:$EM$205,199)</f>
        <v>0</v>
      </c>
      <c r="DJ37" s="250" t="n">
        <f aca="false">HLOOKUP(DJ$7,'Income Statement'!$F$4:$EM$205,199)</f>
        <v>0</v>
      </c>
      <c r="DK37" s="250" t="n">
        <f aca="false">HLOOKUP(DK$7,'Income Statement'!$F$4:$EM$205,199)</f>
        <v>7215.29</v>
      </c>
      <c r="DL37" s="250" t="n">
        <f aca="false">HLOOKUP(DL$7,'Income Statement'!$F$4:$EM$205,199)</f>
        <v>0</v>
      </c>
      <c r="DM37" s="250" t="n">
        <f aca="false">HLOOKUP(DM$7,'Income Statement'!$F$4:$EM$205,199)</f>
        <v>0</v>
      </c>
      <c r="DN37" s="250" t="n">
        <f aca="false">HLOOKUP(DN$7,'Income Statement'!$F$4:$EM$205,199)</f>
        <v>0</v>
      </c>
      <c r="DO37" s="250" t="n">
        <f aca="false">HLOOKUP(DO$7,'Income Statement'!$F$4:$EM$205,199)</f>
        <v>0</v>
      </c>
      <c r="DP37" s="250" t="n">
        <f aca="false">HLOOKUP(DP$7,'Income Statement'!$F$4:$EM$205,199)</f>
        <v>0</v>
      </c>
      <c r="DQ37" s="250" t="n">
        <f aca="false">HLOOKUP(DQ$7,'Income Statement'!$F$4:$EM$205,199)</f>
        <v>12998.84</v>
      </c>
      <c r="DR37" s="250" t="n">
        <f aca="false">HLOOKUP(DR$7,'Income Statement'!$F$4:$EM$205,199)</f>
        <v>0</v>
      </c>
      <c r="DS37" s="250" t="n">
        <f aca="false">HLOOKUP(DS$7,'Income Statement'!$F$4:$EM$205,199)</f>
        <v>0</v>
      </c>
      <c r="DT37" s="250" t="n">
        <f aca="false">HLOOKUP(DT$7,'Income Statement'!$F$4:$EM$205,199)</f>
        <v>9869.9</v>
      </c>
      <c r="DU37" s="250" t="n">
        <f aca="false">HLOOKUP(DU$7,'Income Statement'!$F$4:$EM$205,199)</f>
        <v>0</v>
      </c>
      <c r="DV37" s="250" t="n">
        <f aca="false">HLOOKUP(DV$7,'Income Statement'!$F$4:$EM$205,199)</f>
        <v>0</v>
      </c>
      <c r="DW37" s="250" t="n">
        <f aca="false">HLOOKUP(DW$7,'Income Statement'!$F$4:$EM$205,199)</f>
        <v>0</v>
      </c>
      <c r="DX37" s="250" t="n">
        <f aca="false">HLOOKUP(DX$7,'Income Statement'!$F$4:$EM$205,199)</f>
        <v>0</v>
      </c>
      <c r="DY37" s="250" t="n">
        <f aca="false">HLOOKUP(DY$7,'Income Statement'!$F$4:$EM$205,199)</f>
        <v>0</v>
      </c>
      <c r="DZ37" s="250" t="n">
        <f aca="false">HLOOKUP(DZ$7,'Income Statement'!$F$4:$EM$205,199)</f>
        <v>0</v>
      </c>
      <c r="EA37" s="250" t="n">
        <f aca="false">HLOOKUP(EA$7,'Income Statement'!$F$4:$EM$205,199)</f>
        <v>58823.37</v>
      </c>
      <c r="EB37" s="250" t="n">
        <f aca="false">HLOOKUP(EB$7,'Income Statement'!$F$4:$EM$205,199)</f>
        <v>0</v>
      </c>
      <c r="EC37" s="250" t="n">
        <f aca="false">HLOOKUP(EC$7,'Income Statement'!$F$4:$EM$205,199)</f>
        <v>0</v>
      </c>
      <c r="ED37" s="250" t="n">
        <f aca="false">HLOOKUP(ED$7,'Income Statement'!$F$4:$EM$205,199)</f>
        <v>51189.62</v>
      </c>
      <c r="EE37" s="250" t="n">
        <f aca="false">HLOOKUP(EE$7,'Income Statement'!$F$4:$EM$205,199)</f>
        <v>51189.62</v>
      </c>
      <c r="EF37" s="250" t="n">
        <f aca="false">HLOOKUP(EF$7,'Income Statement'!$F$4:$EM$205,199)</f>
        <v>51189.62</v>
      </c>
      <c r="EG37" s="250" t="n">
        <f aca="false">HLOOKUP(EG$7,'Income Statement'!$F$4:$EM$205,199)</f>
        <v>51189.62</v>
      </c>
      <c r="EH37" s="250" t="n">
        <f aca="false">HLOOKUP(EH$7,'Income Statement'!$F$4:$EM$205,199)</f>
        <v>51189.62</v>
      </c>
      <c r="EI37" s="250" t="n">
        <f aca="false">HLOOKUP(EI$7,'Income Statement'!$F$4:$EM$205,199)</f>
        <v>51189.62</v>
      </c>
      <c r="EJ37" s="250" t="n">
        <f aca="false">HLOOKUP(EJ$7,'Income Statement'!$F$4:$EM$205,199)</f>
        <v>51189.62</v>
      </c>
    </row>
    <row r="38" customFormat="false" ht="15.75" hidden="false" customHeight="false" outlineLevel="0" collapsed="false">
      <c r="B38" s="250"/>
      <c r="C38" s="250"/>
      <c r="D38" s="250"/>
      <c r="E38" s="250"/>
      <c r="F38" s="250"/>
      <c r="G38" s="250"/>
      <c r="H38" s="250"/>
      <c r="I38" s="250"/>
      <c r="J38" s="250"/>
      <c r="K38" s="250"/>
      <c r="L38" s="250"/>
      <c r="M38" s="250"/>
      <c r="N38" s="250"/>
      <c r="O38" s="250"/>
      <c r="P38" s="250"/>
      <c r="Q38" s="250"/>
      <c r="R38" s="250"/>
      <c r="S38" s="250"/>
      <c r="T38" s="250"/>
      <c r="U38" s="250"/>
      <c r="V38" s="250"/>
      <c r="W38" s="250"/>
      <c r="X38" s="250"/>
      <c r="Y38" s="250"/>
      <c r="Z38" s="250"/>
      <c r="AA38" s="250"/>
      <c r="AB38" s="250"/>
      <c r="AC38" s="250"/>
      <c r="AD38" s="250"/>
      <c r="AE38" s="250"/>
      <c r="AF38" s="250"/>
      <c r="AG38" s="250"/>
      <c r="AH38" s="250"/>
      <c r="AI38" s="250"/>
      <c r="AJ38" s="250"/>
      <c r="AK38" s="250"/>
      <c r="AL38" s="250"/>
      <c r="AM38" s="250"/>
      <c r="AN38" s="250"/>
      <c r="AO38" s="250"/>
      <c r="AP38" s="250"/>
      <c r="AQ38" s="250"/>
      <c r="AR38" s="250"/>
      <c r="AS38" s="250"/>
      <c r="AT38" s="250"/>
      <c r="AU38" s="250"/>
      <c r="AV38" s="250"/>
      <c r="AW38" s="250"/>
      <c r="AX38" s="250"/>
      <c r="AY38" s="250"/>
      <c r="AZ38" s="250"/>
      <c r="BA38" s="250"/>
      <c r="BB38" s="250"/>
      <c r="BC38" s="250"/>
      <c r="BD38" s="250"/>
      <c r="BE38" s="250"/>
      <c r="BF38" s="250"/>
      <c r="BG38" s="250"/>
      <c r="BH38" s="250"/>
      <c r="BI38" s="250"/>
      <c r="BJ38" s="250"/>
      <c r="BK38" s="250"/>
      <c r="BL38" s="250"/>
      <c r="BM38" s="250"/>
      <c r="BN38" s="250"/>
      <c r="BO38" s="250"/>
      <c r="BP38" s="250"/>
      <c r="BQ38" s="250"/>
      <c r="BR38" s="250"/>
      <c r="BS38" s="250"/>
      <c r="BT38" s="250"/>
      <c r="BU38" s="250"/>
      <c r="BV38" s="250"/>
      <c r="BW38" s="250"/>
      <c r="BX38" s="250"/>
      <c r="BY38" s="250"/>
      <c r="BZ38" s="250"/>
      <c r="CA38" s="250"/>
      <c r="CB38" s="250"/>
      <c r="CC38" s="250"/>
      <c r="CD38" s="250"/>
      <c r="CE38" s="250"/>
      <c r="CF38" s="250"/>
      <c r="CG38" s="250"/>
      <c r="CH38" s="250"/>
      <c r="CI38" s="250"/>
      <c r="CJ38" s="250"/>
      <c r="CK38" s="250"/>
      <c r="CL38" s="250"/>
      <c r="CM38" s="250"/>
      <c r="CN38" s="250"/>
      <c r="CO38" s="250"/>
      <c r="CP38" s="250"/>
      <c r="CQ38" s="250"/>
      <c r="CR38" s="250"/>
      <c r="CS38" s="250"/>
      <c r="CT38" s="250"/>
      <c r="CU38" s="250"/>
      <c r="CV38" s="250"/>
      <c r="CW38" s="250"/>
      <c r="CX38" s="250"/>
      <c r="CY38" s="250"/>
      <c r="CZ38" s="250"/>
      <c r="DA38" s="250"/>
      <c r="DB38" s="250"/>
      <c r="DC38" s="250"/>
      <c r="DD38" s="250"/>
      <c r="DE38" s="250"/>
      <c r="DF38" s="250"/>
      <c r="DG38" s="250"/>
      <c r="DH38" s="250"/>
      <c r="DI38" s="250"/>
      <c r="DJ38" s="250"/>
      <c r="DK38" s="250"/>
      <c r="DL38" s="250"/>
      <c r="DM38" s="250"/>
      <c r="DN38" s="250"/>
      <c r="DO38" s="250"/>
      <c r="DP38" s="250"/>
      <c r="DQ38" s="250"/>
      <c r="DR38" s="250"/>
      <c r="DS38" s="250"/>
      <c r="DT38" s="250"/>
      <c r="DU38" s="250"/>
      <c r="DV38" s="250"/>
      <c r="DW38" s="250"/>
      <c r="DX38" s="250"/>
      <c r="DY38" s="250"/>
      <c r="DZ38" s="250"/>
      <c r="EA38" s="250"/>
      <c r="EB38" s="250"/>
      <c r="EC38" s="250"/>
      <c r="ED38" s="250"/>
      <c r="EE38" s="250"/>
      <c r="EF38" s="250"/>
      <c r="EG38" s="250"/>
      <c r="EH38" s="250"/>
      <c r="EI38" s="250"/>
      <c r="EJ38" s="250"/>
    </row>
    <row r="39" customFormat="false" ht="15" hidden="true" customHeight="false" outlineLevel="1" collapsed="false">
      <c r="A39" s="251" t="s">
        <v>745</v>
      </c>
      <c r="B39" s="250"/>
      <c r="C39" s="250"/>
      <c r="D39" s="250"/>
      <c r="E39" s="250"/>
      <c r="F39" s="250"/>
      <c r="G39" s="250"/>
      <c r="H39" s="250"/>
      <c r="I39" s="250"/>
      <c r="J39" s="250"/>
      <c r="K39" s="250"/>
      <c r="L39" s="250"/>
      <c r="M39" s="250"/>
      <c r="N39" s="250"/>
      <c r="O39" s="250"/>
      <c r="P39" s="250"/>
      <c r="Q39" s="250"/>
      <c r="R39" s="250"/>
      <c r="S39" s="250"/>
      <c r="T39" s="250"/>
      <c r="U39" s="250"/>
      <c r="V39" s="250"/>
      <c r="W39" s="250"/>
      <c r="X39" s="250"/>
      <c r="Y39" s="250"/>
      <c r="Z39" s="250"/>
      <c r="AA39" s="250"/>
      <c r="AB39" s="250"/>
      <c r="AC39" s="250"/>
      <c r="AD39" s="250"/>
      <c r="AE39" s="250"/>
      <c r="AF39" s="250"/>
      <c r="AG39" s="250"/>
      <c r="AH39" s="250"/>
      <c r="AI39" s="250"/>
      <c r="AJ39" s="250"/>
      <c r="AK39" s="250"/>
      <c r="AL39" s="250"/>
      <c r="AM39" s="250"/>
      <c r="AN39" s="250"/>
      <c r="AO39" s="250"/>
      <c r="AP39" s="250"/>
      <c r="AQ39" s="250"/>
      <c r="AR39" s="250"/>
      <c r="AS39" s="250"/>
      <c r="AT39" s="250"/>
      <c r="AU39" s="250"/>
      <c r="AV39" s="250"/>
      <c r="AW39" s="250"/>
      <c r="AX39" s="250"/>
      <c r="AY39" s="250"/>
      <c r="AZ39" s="250"/>
      <c r="BA39" s="250"/>
      <c r="BB39" s="250"/>
      <c r="BC39" s="250"/>
      <c r="BD39" s="250"/>
      <c r="BE39" s="250"/>
      <c r="BF39" s="250"/>
      <c r="BG39" s="250"/>
      <c r="BH39" s="250"/>
      <c r="BI39" s="250"/>
      <c r="BJ39" s="250"/>
      <c r="BK39" s="250"/>
      <c r="BL39" s="250"/>
      <c r="BM39" s="250"/>
      <c r="BN39" s="250"/>
      <c r="BO39" s="250"/>
      <c r="BP39" s="250"/>
      <c r="BQ39" s="250"/>
      <c r="BR39" s="250"/>
      <c r="BS39" s="250"/>
      <c r="BT39" s="250"/>
      <c r="BU39" s="250"/>
      <c r="BV39" s="250"/>
      <c r="BW39" s="250"/>
      <c r="BX39" s="250"/>
      <c r="BY39" s="250"/>
      <c r="BZ39" s="250"/>
      <c r="CA39" s="250"/>
      <c r="CB39" s="250"/>
      <c r="CC39" s="250"/>
      <c r="CD39" s="250"/>
      <c r="CE39" s="250"/>
      <c r="CF39" s="250"/>
      <c r="CG39" s="250"/>
      <c r="CH39" s="250"/>
      <c r="CI39" s="250"/>
      <c r="CJ39" s="250"/>
      <c r="CK39" s="250"/>
      <c r="CL39" s="250"/>
      <c r="CM39" s="250"/>
      <c r="CN39" s="250"/>
      <c r="CO39" s="250"/>
      <c r="CP39" s="250"/>
      <c r="CQ39" s="250"/>
      <c r="CR39" s="250"/>
      <c r="CS39" s="250"/>
      <c r="CT39" s="250"/>
      <c r="CU39" s="250"/>
      <c r="CV39" s="250"/>
      <c r="CW39" s="250"/>
      <c r="CX39" s="250"/>
      <c r="CY39" s="250"/>
      <c r="CZ39" s="250"/>
      <c r="DA39" s="250"/>
      <c r="DB39" s="250"/>
      <c r="DC39" s="250"/>
      <c r="DD39" s="250"/>
      <c r="DE39" s="250"/>
      <c r="DF39" s="250"/>
      <c r="DG39" s="250"/>
      <c r="DH39" s="250"/>
      <c r="DI39" s="250"/>
      <c r="DJ39" s="250"/>
      <c r="DK39" s="250"/>
      <c r="DL39" s="250"/>
      <c r="DM39" s="250"/>
      <c r="DN39" s="250"/>
      <c r="DO39" s="250"/>
      <c r="DP39" s="250"/>
      <c r="DQ39" s="250"/>
      <c r="DR39" s="250"/>
      <c r="DS39" s="250"/>
      <c r="DT39" s="250"/>
      <c r="DU39" s="250"/>
      <c r="DV39" s="250"/>
      <c r="DW39" s="250"/>
      <c r="DX39" s="250"/>
      <c r="DY39" s="250"/>
      <c r="DZ39" s="250"/>
      <c r="EA39" s="250"/>
      <c r="EB39" s="250"/>
      <c r="EC39" s="250"/>
      <c r="ED39" s="250"/>
      <c r="EE39" s="250"/>
      <c r="EF39" s="250"/>
      <c r="EG39" s="250"/>
      <c r="EH39" s="250"/>
      <c r="EI39" s="250"/>
      <c r="EJ39" s="250"/>
    </row>
    <row r="40" customFormat="false" ht="15" hidden="true" customHeight="false" outlineLevel="1" collapsed="false">
      <c r="A40" s="76" t="s">
        <v>744</v>
      </c>
      <c r="B40" s="252" t="n">
        <f aca="false">+IF(B9*1.1&lt;B25,1,0)</f>
        <v>0</v>
      </c>
      <c r="C40" s="252" t="n">
        <f aca="false">+IF(C9*1.1&lt;C25,1,0)</f>
        <v>0</v>
      </c>
      <c r="D40" s="252" t="n">
        <f aca="false">+IF(D9*1.1&lt;D25,1,0)</f>
        <v>1</v>
      </c>
      <c r="E40" s="252" t="n">
        <f aca="false">+IF(E9*1.1&lt;E25,1,0)</f>
        <v>0</v>
      </c>
      <c r="F40" s="252" t="n">
        <f aca="false">+IF(F9*1.1&lt;F25,1,0)</f>
        <v>1</v>
      </c>
      <c r="G40" s="252" t="n">
        <f aca="false">+IF(G9*1.1&lt;G25,1,0)</f>
        <v>0</v>
      </c>
      <c r="H40" s="252" t="n">
        <f aca="false">+IF(H9*1.1&lt;H25,1,0)</f>
        <v>0</v>
      </c>
      <c r="I40" s="252" t="n">
        <f aca="false">+IF(I9*1.1&lt;I25,1,0)</f>
        <v>0</v>
      </c>
      <c r="J40" s="252" t="n">
        <f aca="false">+IF(J9*1.1&lt;J25,1,0)</f>
        <v>0</v>
      </c>
      <c r="K40" s="252" t="n">
        <f aca="false">+IF(K9*1.1&lt;K25,1,0)</f>
        <v>0</v>
      </c>
      <c r="L40" s="252" t="n">
        <f aca="false">+IF(L9*1.1&lt;L25,1,0)</f>
        <v>0</v>
      </c>
      <c r="M40" s="252" t="n">
        <f aca="false">+IF(M9*1.1&lt;M25,1,0)</f>
        <v>1</v>
      </c>
      <c r="N40" s="252" t="n">
        <f aca="false">+IF(N9*1.1&lt;N25,1,0)</f>
        <v>0</v>
      </c>
      <c r="O40" s="252" t="n">
        <f aca="false">+IF(O9*1.1&lt;O25,1,0)</f>
        <v>0</v>
      </c>
      <c r="P40" s="252"/>
      <c r="Q40" s="252" t="n">
        <f aca="false">+IF(Q9*1.1&lt;Q25,1,0)</f>
        <v>1</v>
      </c>
      <c r="R40" s="252" t="n">
        <f aca="false">+IF(R9*1.1&lt;R25,1,0)</f>
        <v>0</v>
      </c>
      <c r="S40" s="252"/>
      <c r="T40" s="252" t="n">
        <f aca="false">+IF(T9*1.1&lt;T25,1,0)</f>
        <v>1</v>
      </c>
      <c r="U40" s="252"/>
      <c r="V40" s="252" t="n">
        <f aca="false">+IF(V9*1.1&lt;V25,1,0)</f>
        <v>0</v>
      </c>
      <c r="W40" s="252" t="n">
        <f aca="false">+IF(W9*1.1&lt;W25,1,0)</f>
        <v>0</v>
      </c>
      <c r="X40" s="252" t="n">
        <f aca="false">+IF(X9*1.1&lt;X25,1,0)</f>
        <v>0</v>
      </c>
      <c r="Y40" s="252" t="n">
        <f aca="false">+IF(Y9*1.1&lt;Y25,1,0)</f>
        <v>1</v>
      </c>
      <c r="Z40" s="252" t="n">
        <f aca="false">+IF(Z9*1.1&lt;Z25,1,0)</f>
        <v>0</v>
      </c>
      <c r="AA40" s="252" t="n">
        <f aca="false">+IF(AA9*1.1&lt;AA25,1,0)</f>
        <v>0</v>
      </c>
      <c r="AB40" s="252" t="n">
        <f aca="false">+IF(AB9*1.1&lt;AB25,1,0)</f>
        <v>1</v>
      </c>
      <c r="AC40" s="252" t="n">
        <f aca="false">+IF(AC9*1.1&lt;AC25,1,0)</f>
        <v>0</v>
      </c>
      <c r="AD40" s="252" t="n">
        <f aca="false">+IF(AD9*1.1&lt;AD25,1,0)</f>
        <v>0</v>
      </c>
      <c r="AE40" s="252" t="n">
        <f aca="false">+IF(AE9*1.1&lt;AE25,1,0)</f>
        <v>1</v>
      </c>
      <c r="AF40" s="252" t="n">
        <f aca="false">+IF(AF9*1.1&lt;AF25,1,0)</f>
        <v>1</v>
      </c>
      <c r="AG40" s="252" t="n">
        <f aca="false">+IF(AG9*1.1&lt;AG25,1,0)</f>
        <v>0</v>
      </c>
      <c r="AH40" s="252" t="n">
        <f aca="false">+IF(AH9*1.1&lt;AH25,1,0)</f>
        <v>0</v>
      </c>
      <c r="AI40" s="252" t="n">
        <f aca="false">+IF(AI9*1.1&lt;AI25,1,0)</f>
        <v>0</v>
      </c>
      <c r="AJ40" s="252" t="n">
        <f aca="false">+IF(AJ9*1.1&lt;AJ25,1,0)</f>
        <v>0</v>
      </c>
      <c r="AK40" s="252" t="n">
        <f aca="false">+IF(AK9*1.1&lt;AK25,1,0)</f>
        <v>0</v>
      </c>
      <c r="AL40" s="252" t="n">
        <f aca="false">+IF(AL9*1.1&lt;AL25,1,0)</f>
        <v>0</v>
      </c>
      <c r="AM40" s="252" t="n">
        <f aca="false">+IF(AM9*1.1&lt;AM25,1,0)</f>
        <v>0</v>
      </c>
      <c r="AN40" s="252" t="n">
        <f aca="false">+IF(AN9*1.1&lt;AN25,1,0)</f>
        <v>0</v>
      </c>
      <c r="AO40" s="252" t="n">
        <f aca="false">+IF(AO9*1.1&lt;AO25,1,0)</f>
        <v>0</v>
      </c>
      <c r="AP40" s="252" t="n">
        <f aca="false">+IF(AP9*1.1&lt;AP25,1,0)</f>
        <v>0</v>
      </c>
      <c r="AQ40" s="252" t="n">
        <f aca="false">+IF(AQ9*1.1&lt;AQ25,1,0)</f>
        <v>0</v>
      </c>
      <c r="AR40" s="252" t="n">
        <f aca="false">+IF(AR9*1.1&lt;AR25,1,0)</f>
        <v>1</v>
      </c>
      <c r="AS40" s="252" t="n">
        <f aca="false">+IF(AS9*1.1&lt;AS25,1,0)</f>
        <v>0</v>
      </c>
      <c r="AT40" s="252" t="n">
        <f aca="false">+IF(AT9*1.1&lt;AT25,1,0)</f>
        <v>0</v>
      </c>
      <c r="AU40" s="252" t="n">
        <f aca="false">+IF(AU9*1.1&lt;AU25,1,0)</f>
        <v>0</v>
      </c>
      <c r="AV40" s="252" t="n">
        <f aca="false">+IF(AV9*1.1&lt;AV25,1,0)</f>
        <v>0</v>
      </c>
      <c r="AW40" s="252" t="n">
        <f aca="false">+IF(AW9*1.1&lt;AW25,1,0)</f>
        <v>0</v>
      </c>
      <c r="AX40" s="252" t="n">
        <f aca="false">+IF(AX9*1.1&lt;AX25,1,0)</f>
        <v>0</v>
      </c>
      <c r="AY40" s="252" t="n">
        <f aca="false">+IF(AY9*1.1&lt;AY25,1,0)</f>
        <v>0</v>
      </c>
      <c r="AZ40" s="252" t="n">
        <f aca="false">+IF(AZ9*1.1&lt;AZ25,1,0)</f>
        <v>1</v>
      </c>
      <c r="BA40" s="252" t="n">
        <f aca="false">+IF(BA9*1.1&lt;BA25,1,0)</f>
        <v>0</v>
      </c>
      <c r="BB40" s="252" t="n">
        <f aca="false">+IF(BB9*1.1&lt;BB25,1,0)</f>
        <v>0</v>
      </c>
      <c r="BC40" s="252" t="n">
        <f aca="false">+IF(BC9*1.1&lt;BC25,1,0)</f>
        <v>0</v>
      </c>
      <c r="BD40" s="252" t="n">
        <f aca="false">+IF(BD9*1.1&lt;BD25,1,0)</f>
        <v>0</v>
      </c>
      <c r="BE40" s="252" t="n">
        <f aca="false">+IF(BE9*1.1&lt;BE25,1,0)</f>
        <v>0</v>
      </c>
      <c r="BF40" s="252" t="n">
        <f aca="false">+IF(BF9*1.1&lt;BF25,1,0)</f>
        <v>0</v>
      </c>
      <c r="BG40" s="252" t="n">
        <f aca="false">+IF(BG9*1.1&lt;BG25,1,0)</f>
        <v>0</v>
      </c>
      <c r="BH40" s="252" t="n">
        <f aca="false">+IF(BH9*1.1&lt;BH25,1,0)</f>
        <v>0</v>
      </c>
      <c r="BI40" s="252" t="n">
        <f aca="false">+IF(BI9*1.1&lt;BI25,1,0)</f>
        <v>0</v>
      </c>
      <c r="BJ40" s="252" t="n">
        <f aca="false">+IF(BJ9*1.1&lt;BJ25,1,0)</f>
        <v>0</v>
      </c>
      <c r="BK40" s="252" t="n">
        <f aca="false">+IF(BK9*1.1&lt;BK25,1,0)</f>
        <v>0</v>
      </c>
      <c r="BL40" s="252" t="n">
        <f aca="false">+IF(BL9*1.1&lt;BL25,1,0)</f>
        <v>0</v>
      </c>
      <c r="BM40" s="252" t="n">
        <f aca="false">+IF(BM9*1.1&lt;BM25,1,0)</f>
        <v>0</v>
      </c>
      <c r="BN40" s="252" t="n">
        <f aca="false">+IF(BN9*1.1&lt;BN25,1,0)</f>
        <v>1</v>
      </c>
      <c r="BO40" s="252" t="n">
        <f aca="false">+IF(BO9*1.1&lt;BO25,1,0)</f>
        <v>0</v>
      </c>
      <c r="BP40" s="252" t="n">
        <f aca="false">+IF(BP9*1.1&lt;BP25,1,0)</f>
        <v>0</v>
      </c>
      <c r="BQ40" s="252" t="n">
        <f aca="false">+IF(BQ9*1.1&lt;BQ25,1,0)</f>
        <v>0</v>
      </c>
      <c r="BR40" s="252" t="n">
        <f aca="false">+IF(BR9*1.1&lt;BR25,1,0)</f>
        <v>0</v>
      </c>
      <c r="BS40" s="252" t="n">
        <f aca="false">+IF(BS9*1.1&lt;BS25,1,0)</f>
        <v>0</v>
      </c>
      <c r="BT40" s="252" t="n">
        <f aca="false">+IF(BT9*1.1&lt;BT25,1,0)</f>
        <v>0</v>
      </c>
      <c r="BU40" s="252" t="n">
        <f aca="false">+IF(BU9*1.1&lt;BU25,1,0)</f>
        <v>0</v>
      </c>
      <c r="BV40" s="252" t="n">
        <f aca="false">+IF(BV9*1.1&lt;BV25,1,0)</f>
        <v>0</v>
      </c>
      <c r="BW40" s="252" t="n">
        <f aca="false">+IF(BW9*1.1&lt;BW25,1,0)</f>
        <v>0</v>
      </c>
      <c r="BX40" s="252" t="n">
        <f aca="false">+IF(BX9*1.1&lt;BX25,1,0)</f>
        <v>0</v>
      </c>
      <c r="BY40" s="252" t="n">
        <f aca="false">+IF(BY9*1.1&lt;BY25,1,0)</f>
        <v>0</v>
      </c>
      <c r="BZ40" s="252" t="n">
        <f aca="false">+IF(BZ9*1.1&lt;BZ25,1,0)</f>
        <v>0</v>
      </c>
      <c r="CA40" s="252" t="n">
        <f aca="false">+IF(CA9*1.1&lt;CA25,1,0)</f>
        <v>1</v>
      </c>
      <c r="CB40" s="252" t="n">
        <f aca="false">+IF(CB9*1.1&lt;CB25,1,0)</f>
        <v>0</v>
      </c>
      <c r="CC40" s="252" t="n">
        <f aca="false">+IF(CC9*1.1&lt;CC25,1,0)</f>
        <v>0</v>
      </c>
      <c r="CD40" s="252" t="n">
        <f aca="false">+IF(CD9*1.1&lt;CD25,1,0)</f>
        <v>1</v>
      </c>
      <c r="CE40" s="252" t="n">
        <f aca="false">+IF(CE9*1.1&lt;CE25,1,0)</f>
        <v>1</v>
      </c>
      <c r="CF40" s="252" t="n">
        <f aca="false">+IF(CF9*1.1&lt;CF25,1,0)</f>
        <v>0</v>
      </c>
      <c r="CG40" s="252" t="n">
        <f aca="false">+IF(CG9*1.1&lt;CG25,1,0)</f>
        <v>0</v>
      </c>
      <c r="CH40" s="252" t="n">
        <f aca="false">+IF(CH9*1.1&lt;CH25,1,0)</f>
        <v>0</v>
      </c>
      <c r="CI40" s="252" t="n">
        <f aca="false">+IF(CI9*1.1&lt;CI25,1,0)</f>
        <v>1</v>
      </c>
      <c r="CJ40" s="252" t="n">
        <f aca="false">+IF(CJ9*1.1&lt;CJ25,1,0)</f>
        <v>0</v>
      </c>
      <c r="CK40" s="252" t="n">
        <f aca="false">+IF(CK9*1.1&lt;CK25,1,0)</f>
        <v>0</v>
      </c>
      <c r="CL40" s="252" t="n">
        <f aca="false">+IF(CL9*1.1&lt;CL25,1,0)</f>
        <v>1</v>
      </c>
      <c r="CM40" s="252" t="n">
        <f aca="false">+IF(CM9*1.1&lt;CM25,1,0)</f>
        <v>1</v>
      </c>
      <c r="CN40" s="252" t="n">
        <f aca="false">+IF(CN9*1.1&lt;CN25,1,0)</f>
        <v>1</v>
      </c>
      <c r="CO40" s="252" t="n">
        <f aca="false">+IF(CO9*1.1&lt;CO25,1,0)</f>
        <v>1</v>
      </c>
      <c r="CP40" s="252" t="n">
        <f aca="false">+IF(CP9*1.1&lt;CP25,1,0)</f>
        <v>0</v>
      </c>
      <c r="CQ40" s="252" t="n">
        <f aca="false">+IF(CQ9*1.1&lt;CQ25,1,0)</f>
        <v>0</v>
      </c>
      <c r="CR40" s="252" t="n">
        <f aca="false">+IF(CR9*1.1&lt;CR25,1,0)</f>
        <v>0</v>
      </c>
      <c r="CS40" s="252" t="n">
        <f aca="false">+IF(CS9*1.1&lt;CS25,1,0)</f>
        <v>0</v>
      </c>
      <c r="CT40" s="252" t="n">
        <f aca="false">+IF(CT9*1.1&lt;CT25,1,0)</f>
        <v>0</v>
      </c>
      <c r="CU40" s="252" t="n">
        <f aca="false">+IF(CU9*1.1&lt;CU25,1,0)</f>
        <v>0</v>
      </c>
      <c r="CV40" s="252" t="n">
        <f aca="false">+IF(CV9*1.1&lt;CV25,1,0)</f>
        <v>1</v>
      </c>
      <c r="CW40" s="252" t="n">
        <f aca="false">+IF(CW9*1.1&lt;CW25,1,0)</f>
        <v>0</v>
      </c>
      <c r="CX40" s="252" t="n">
        <f aca="false">+IF(CX9*1.1&lt;CX25,1,0)</f>
        <v>0</v>
      </c>
      <c r="CY40" s="252" t="n">
        <f aca="false">+IF(CY9*1.1&lt;CY25,1,0)</f>
        <v>0</v>
      </c>
      <c r="CZ40" s="252" t="n">
        <f aca="false">+IF(CZ9*1.1&lt;CZ25,1,0)</f>
        <v>0</v>
      </c>
      <c r="DA40" s="252" t="n">
        <f aca="false">+IF(DA9*1.1&lt;DA25,1,0)</f>
        <v>0</v>
      </c>
      <c r="DB40" s="252" t="n">
        <f aca="false">+IF(DB9*1.1&lt;DB25,1,0)</f>
        <v>0</v>
      </c>
      <c r="DC40" s="252" t="n">
        <f aca="false">+IF(DC9*1.1&lt;DC25,1,0)</f>
        <v>1</v>
      </c>
      <c r="DD40" s="252" t="n">
        <f aca="false">+IF(DD9*1.1&lt;DD25,1,0)</f>
        <v>1</v>
      </c>
      <c r="DE40" s="252" t="n">
        <f aca="false">+IF(DE9*1.1&lt;DE25,1,0)</f>
        <v>0</v>
      </c>
      <c r="DF40" s="252" t="n">
        <f aca="false">+IF(DF9*1.1&lt;DF25,1,0)</f>
        <v>0</v>
      </c>
      <c r="DG40" s="252" t="n">
        <f aca="false">+IF(DG9*1.1&lt;DG25,1,0)</f>
        <v>0</v>
      </c>
      <c r="DH40" s="252" t="n">
        <f aca="false">+IF(DH9*1.1&lt;DH25,1,0)</f>
        <v>0</v>
      </c>
      <c r="DI40" s="252" t="n">
        <f aca="false">+IF(DI9*1.1&lt;DI25,1,0)</f>
        <v>0</v>
      </c>
      <c r="DJ40" s="252" t="n">
        <f aca="false">+IF(DJ9*1.1&lt;DJ25,1,0)</f>
        <v>0</v>
      </c>
      <c r="DK40" s="252" t="n">
        <f aca="false">+IF(DK9*1.1&lt;DK25,1,0)</f>
        <v>0</v>
      </c>
      <c r="DL40" s="252" t="n">
        <f aca="false">+IF(DL9*1.1&lt;DL25,1,0)</f>
        <v>0</v>
      </c>
      <c r="DM40" s="252" t="n">
        <f aca="false">+IF(DM9*1.1&lt;DM25,1,0)</f>
        <v>0</v>
      </c>
      <c r="DN40" s="252" t="n">
        <f aca="false">+IF(DN9*1.1&lt;DN25,1,0)</f>
        <v>0</v>
      </c>
      <c r="DO40" s="252" t="n">
        <f aca="false">+IF(DO9*1.1&lt;DO25,1,0)</f>
        <v>0</v>
      </c>
      <c r="DP40" s="252" t="n">
        <f aca="false">+IF(DP9*1.1&lt;DP25,1,0)</f>
        <v>0</v>
      </c>
      <c r="DQ40" s="252" t="n">
        <f aca="false">+IF(DQ9*1.1&lt;DQ25,1,0)</f>
        <v>0</v>
      </c>
      <c r="DR40" s="252" t="n">
        <f aca="false">+IF(DR9*1.1&lt;DR25,1,0)</f>
        <v>0</v>
      </c>
      <c r="DS40" s="252" t="n">
        <f aca="false">+IF(DS9*1.1&lt;DS25,1,0)</f>
        <v>0</v>
      </c>
      <c r="DT40" s="252" t="n">
        <f aca="false">+IF(DT9*1.1&lt;DT25,1,0)</f>
        <v>0</v>
      </c>
      <c r="DU40" s="252" t="n">
        <f aca="false">+IF(DU9*1.1&lt;DU25,1,0)</f>
        <v>0</v>
      </c>
      <c r="DV40" s="252" t="n">
        <f aca="false">+IF(DV9*1.1&lt;DV25,1,0)</f>
        <v>0</v>
      </c>
      <c r="DW40" s="252" t="n">
        <f aca="false">+IF(DW9*1.1&lt;DW25,1,0)</f>
        <v>0</v>
      </c>
      <c r="DX40" s="252" t="n">
        <f aca="false">+IF(DX9*1.1&lt;DX25,1,0)</f>
        <v>0</v>
      </c>
      <c r="DY40" s="252" t="n">
        <f aca="false">+IF(DY9*1.1&lt;DY25,1,0)</f>
        <v>0</v>
      </c>
      <c r="DZ40" s="252" t="n">
        <f aca="false">+IF(DZ9*1.1&lt;DZ25,1,0)</f>
        <v>0</v>
      </c>
      <c r="EA40" s="252" t="n">
        <f aca="false">+IF(EA9*1.1&lt;EA25,1,0)</f>
        <v>0</v>
      </c>
      <c r="EB40" s="252" t="n">
        <f aca="false">+IF(EB9*1.1&lt;EB25,1,0)</f>
        <v>0</v>
      </c>
      <c r="EC40" s="252" t="n">
        <f aca="false">+IF(EC9*1.1&lt;EC25,1,0)</f>
        <v>0</v>
      </c>
      <c r="ED40" s="252" t="n">
        <f aca="false">+IF(ED9*1.1&lt;ED25,1,0)</f>
        <v>1</v>
      </c>
      <c r="EE40" s="252" t="n">
        <f aca="false">+IF(EE9*1.1&lt;EE25,1,0)</f>
        <v>0</v>
      </c>
      <c r="EF40" s="252" t="n">
        <f aca="false">+IF(EF9*1.1&lt;EF25,1,0)</f>
        <v>1</v>
      </c>
      <c r="EG40" s="252" t="n">
        <f aca="false">+IF(EG9*1.1&lt;EG25,1,0)</f>
        <v>1</v>
      </c>
      <c r="EH40" s="252" t="n">
        <f aca="false">+IF(EH9*1.1&lt;EH25,1,0)</f>
        <v>1</v>
      </c>
      <c r="EI40" s="252" t="n">
        <f aca="false">+IF(EI9*1.1&lt;EI25,1,0)</f>
        <v>1</v>
      </c>
      <c r="EJ40" s="252" t="n">
        <f aca="false">+IF(EJ9*1.1&lt;EJ25,1,0)</f>
        <v>1</v>
      </c>
    </row>
    <row r="41" customFormat="false" ht="15" hidden="true" customHeight="false" outlineLevel="1" collapsed="false">
      <c r="A41" s="76" t="s">
        <v>115</v>
      </c>
      <c r="B41" s="252" t="n">
        <f aca="false">+IF(B10*1.1&lt;B26,1,0)</f>
        <v>0</v>
      </c>
      <c r="C41" s="252" t="n">
        <f aca="false">+IF(C10*1.1&lt;C26,1,0)</f>
        <v>0</v>
      </c>
      <c r="D41" s="252" t="n">
        <f aca="false">+IF(D10*1.1&lt;D26,1,0)</f>
        <v>0</v>
      </c>
      <c r="E41" s="252" t="n">
        <f aca="false">+IF(E10*1.1&lt;E26,1,0)</f>
        <v>0</v>
      </c>
      <c r="F41" s="252" t="n">
        <f aca="false">+IF(F10*1.1&lt;F26,1,0)</f>
        <v>0</v>
      </c>
      <c r="G41" s="252" t="n">
        <f aca="false">+IF(G10*1.1&lt;G26,1,0)</f>
        <v>1</v>
      </c>
      <c r="H41" s="252" t="n">
        <f aca="false">+IF(H10*1.1&lt;H26,1,0)</f>
        <v>0</v>
      </c>
      <c r="I41" s="252" t="n">
        <f aca="false">+IF(I10*1.1&lt;I26,1,0)</f>
        <v>0</v>
      </c>
      <c r="J41" s="252" t="n">
        <f aca="false">+IF(J10*1.1&lt;J26,1,0)</f>
        <v>0</v>
      </c>
      <c r="K41" s="252" t="n">
        <f aca="false">+IF(K10*1.1&lt;K26,1,0)</f>
        <v>1</v>
      </c>
      <c r="L41" s="252" t="n">
        <f aca="false">+IF(L10*1.1&lt;L26,1,0)</f>
        <v>1</v>
      </c>
      <c r="M41" s="252" t="n">
        <f aca="false">+IF(M10*1.1&lt;M26,1,0)</f>
        <v>0</v>
      </c>
      <c r="N41" s="252" t="n">
        <f aca="false">+IF(N10*1.1&lt;N26,1,0)</f>
        <v>0</v>
      </c>
      <c r="O41" s="252" t="n">
        <f aca="false">+IF(O10*1.1&lt;O26,1,0)</f>
        <v>0</v>
      </c>
      <c r="P41" s="252"/>
      <c r="Q41" s="252" t="n">
        <f aca="false">+IF(Q10*1.1&lt;Q26,1,0)</f>
        <v>1</v>
      </c>
      <c r="R41" s="252" t="n">
        <f aca="false">+IF(R10*1.1&lt;R26,1,0)</f>
        <v>0</v>
      </c>
      <c r="S41" s="252"/>
      <c r="T41" s="252" t="n">
        <f aca="false">+IF(T10*1.1&lt;T26,1,0)</f>
        <v>0</v>
      </c>
      <c r="U41" s="252"/>
      <c r="V41" s="252" t="n">
        <f aca="false">+IF(V10*1.1&lt;V26,1,0)</f>
        <v>0</v>
      </c>
      <c r="W41" s="252" t="n">
        <f aca="false">+IF(W10*1.1&lt;W26,1,0)</f>
        <v>0</v>
      </c>
      <c r="X41" s="252" t="n">
        <f aca="false">+IF(X10*1.1&lt;X26,1,0)</f>
        <v>0</v>
      </c>
      <c r="Y41" s="252" t="n">
        <f aca="false">+IF(Y10*1.1&lt;Y26,1,0)</f>
        <v>0</v>
      </c>
      <c r="Z41" s="252" t="n">
        <f aca="false">+IF(Z10*1.1&lt;Z26,1,0)</f>
        <v>0</v>
      </c>
      <c r="AA41" s="252" t="n">
        <f aca="false">+IF(AA10*1.1&lt;AA26,1,0)</f>
        <v>0</v>
      </c>
      <c r="AB41" s="252" t="n">
        <f aca="false">+IF(AB10*1.1&lt;AB26,1,0)</f>
        <v>1</v>
      </c>
      <c r="AC41" s="252" t="n">
        <f aca="false">+IF(AC10*1.1&lt;AC26,1,0)</f>
        <v>0</v>
      </c>
      <c r="AD41" s="252" t="n">
        <f aca="false">+IF(AD10*1.1&lt;AD26,1,0)</f>
        <v>0</v>
      </c>
      <c r="AE41" s="252" t="n">
        <f aca="false">+IF(AE10*1.1&lt;AE26,1,0)</f>
        <v>0</v>
      </c>
      <c r="AF41" s="252" t="n">
        <f aca="false">+IF(AF10*1.1&lt;AF26,1,0)</f>
        <v>0</v>
      </c>
      <c r="AG41" s="252" t="n">
        <f aca="false">+IF(AG10*1.1&lt;AG26,1,0)</f>
        <v>0</v>
      </c>
      <c r="AH41" s="252" t="n">
        <f aca="false">+IF(AH10*1.1&lt;AH26,1,0)</f>
        <v>0</v>
      </c>
      <c r="AI41" s="252" t="n">
        <f aca="false">+IF(AI10*1.1&lt;AI26,1,0)</f>
        <v>0</v>
      </c>
      <c r="AJ41" s="252" t="n">
        <f aca="false">+IF(AJ10*1.1&lt;AJ26,1,0)</f>
        <v>0</v>
      </c>
      <c r="AK41" s="252" t="n">
        <f aca="false">+IF(AK10*1.1&lt;AK26,1,0)</f>
        <v>0</v>
      </c>
      <c r="AL41" s="252" t="n">
        <f aca="false">+IF(AL10*1.1&lt;AL26,1,0)</f>
        <v>0</v>
      </c>
      <c r="AM41" s="252" t="n">
        <f aca="false">+IF(AM10*1.1&lt;AM26,1,0)</f>
        <v>0</v>
      </c>
      <c r="AN41" s="252" t="n">
        <f aca="false">+IF(AN10*1.1&lt;AN26,1,0)</f>
        <v>0</v>
      </c>
      <c r="AO41" s="252" t="n">
        <f aca="false">+IF(AO10*1.1&lt;AO26,1,0)</f>
        <v>1</v>
      </c>
      <c r="AP41" s="252" t="n">
        <f aca="false">+IF(AP10*1.1&lt;AP26,1,0)</f>
        <v>1</v>
      </c>
      <c r="AQ41" s="252" t="n">
        <f aca="false">+IF(AQ10*1.1&lt;AQ26,1,0)</f>
        <v>0</v>
      </c>
      <c r="AR41" s="252" t="n">
        <f aca="false">+IF(AR10*1.1&lt;AR26,1,0)</f>
        <v>0</v>
      </c>
      <c r="AS41" s="252" t="n">
        <f aca="false">+IF(AS10*1.1&lt;AS26,1,0)</f>
        <v>1</v>
      </c>
      <c r="AT41" s="252" t="n">
        <f aca="false">+IF(AT10*1.1&lt;AT26,1,0)</f>
        <v>0</v>
      </c>
      <c r="AU41" s="252" t="n">
        <f aca="false">+IF(AU10*1.1&lt;AU26,1,0)</f>
        <v>1</v>
      </c>
      <c r="AV41" s="252" t="n">
        <f aca="false">+IF(AV10*1.1&lt;AV26,1,0)</f>
        <v>0</v>
      </c>
      <c r="AW41" s="252" t="n">
        <f aca="false">+IF(AW10*1.1&lt;AW26,1,0)</f>
        <v>0</v>
      </c>
      <c r="AX41" s="252" t="n">
        <f aca="false">+IF(AX10*1.1&lt;AX26,1,0)</f>
        <v>0</v>
      </c>
      <c r="AY41" s="252" t="n">
        <f aca="false">+IF(AY10*1.1&lt;AY26,1,0)</f>
        <v>0</v>
      </c>
      <c r="AZ41" s="252" t="n">
        <f aca="false">+IF(AZ10*1.1&lt;AZ26,1,0)</f>
        <v>0</v>
      </c>
      <c r="BA41" s="252" t="n">
        <f aca="false">+IF(BA10*1.1&lt;BA26,1,0)</f>
        <v>0</v>
      </c>
      <c r="BB41" s="252" t="n">
        <f aca="false">+IF(BB10*1.1&lt;BB26,1,0)</f>
        <v>0</v>
      </c>
      <c r="BC41" s="252" t="n">
        <f aca="false">+IF(BC10*1.1&lt;BC26,1,0)</f>
        <v>0</v>
      </c>
      <c r="BD41" s="252" t="n">
        <f aca="false">+IF(BD10*1.1&lt;BD26,1,0)</f>
        <v>0</v>
      </c>
      <c r="BE41" s="252" t="n">
        <f aca="false">+IF(BE10*1.1&lt;BE26,1,0)</f>
        <v>0</v>
      </c>
      <c r="BF41" s="252" t="n">
        <f aca="false">+IF(BF10*1.1&lt;BF26,1,0)</f>
        <v>0</v>
      </c>
      <c r="BG41" s="252" t="n">
        <f aca="false">+IF(BG10*1.1&lt;BG26,1,0)</f>
        <v>0</v>
      </c>
      <c r="BH41" s="252" t="n">
        <f aca="false">+IF(BH10*1.1&lt;BH26,1,0)</f>
        <v>0</v>
      </c>
      <c r="BI41" s="252" t="n">
        <f aca="false">+IF(BI10*1.1&lt;BI26,1,0)</f>
        <v>0</v>
      </c>
      <c r="BJ41" s="252" t="n">
        <f aca="false">+IF(BJ10*1.1&lt;BJ26,1,0)</f>
        <v>1</v>
      </c>
      <c r="BK41" s="252" t="n">
        <f aca="false">+IF(BK10*1.1&lt;BK26,1,0)</f>
        <v>0</v>
      </c>
      <c r="BL41" s="252" t="n">
        <f aca="false">+IF(BL10*1.1&lt;BL26,1,0)</f>
        <v>0</v>
      </c>
      <c r="BM41" s="252" t="n">
        <f aca="false">+IF(BM10*1.1&lt;BM26,1,0)</f>
        <v>0</v>
      </c>
      <c r="BN41" s="252" t="n">
        <f aca="false">+IF(BN10*1.1&lt;BN26,1,0)</f>
        <v>1</v>
      </c>
      <c r="BO41" s="252" t="n">
        <f aca="false">+IF(BO10*1.1&lt;BO26,1,0)</f>
        <v>0</v>
      </c>
      <c r="BP41" s="252" t="n">
        <f aca="false">+IF(BP10*1.1&lt;BP26,1,0)</f>
        <v>0</v>
      </c>
      <c r="BQ41" s="252" t="n">
        <f aca="false">+IF(BQ10*1.1&lt;BQ26,1,0)</f>
        <v>0</v>
      </c>
      <c r="BR41" s="252" t="n">
        <f aca="false">+IF(BR10*1.1&lt;BR26,1,0)</f>
        <v>0</v>
      </c>
      <c r="BS41" s="252" t="n">
        <f aca="false">+IF(BS10*1.1&lt;BS26,1,0)</f>
        <v>1</v>
      </c>
      <c r="BT41" s="252" t="n">
        <f aca="false">+IF(BT10*1.1&lt;BT26,1,0)</f>
        <v>1</v>
      </c>
      <c r="BU41" s="252" t="n">
        <f aca="false">+IF(BU10*1.1&lt;BU26,1,0)</f>
        <v>0</v>
      </c>
      <c r="BV41" s="252" t="n">
        <f aca="false">+IF(BV10*1.1&lt;BV26,1,0)</f>
        <v>0</v>
      </c>
      <c r="BW41" s="252" t="n">
        <f aca="false">+IF(BW10*1.1&lt;BW26,1,0)</f>
        <v>0</v>
      </c>
      <c r="BX41" s="252" t="n">
        <f aca="false">+IF(BX10*1.1&lt;BX26,1,0)</f>
        <v>0</v>
      </c>
      <c r="BY41" s="252" t="n">
        <f aca="false">+IF(BY10*1.1&lt;BY26,1,0)</f>
        <v>0</v>
      </c>
      <c r="BZ41" s="252" t="n">
        <f aca="false">+IF(BZ10*1.1&lt;BZ26,1,0)</f>
        <v>0</v>
      </c>
      <c r="CA41" s="252" t="n">
        <f aca="false">+IF(CA10*1.1&lt;CA26,1,0)</f>
        <v>0</v>
      </c>
      <c r="CB41" s="252" t="n">
        <f aca="false">+IF(CB10*1.1&lt;CB26,1,0)</f>
        <v>0</v>
      </c>
      <c r="CC41" s="252" t="n">
        <f aca="false">+IF(CC10*1.1&lt;CC26,1,0)</f>
        <v>0</v>
      </c>
      <c r="CD41" s="252" t="n">
        <f aca="false">+IF(CD10*1.1&lt;CD26,1,0)</f>
        <v>0</v>
      </c>
      <c r="CE41" s="252" t="n">
        <f aca="false">+IF(CE10*1.1&lt;CE26,1,0)</f>
        <v>1</v>
      </c>
      <c r="CF41" s="252" t="n">
        <f aca="false">+IF(CF10*1.1&lt;CF26,1,0)</f>
        <v>0</v>
      </c>
      <c r="CG41" s="252" t="n">
        <f aca="false">+IF(CG10*1.1&lt;CG26,1,0)</f>
        <v>0</v>
      </c>
      <c r="CH41" s="252" t="n">
        <f aca="false">+IF(CH10*1.1&lt;CH26,1,0)</f>
        <v>0</v>
      </c>
      <c r="CI41" s="252" t="n">
        <f aca="false">+IF(CI10*1.1&lt;CI26,1,0)</f>
        <v>0</v>
      </c>
      <c r="CJ41" s="252" t="n">
        <f aca="false">+IF(CJ10*1.1&lt;CJ26,1,0)</f>
        <v>0</v>
      </c>
      <c r="CK41" s="252" t="n">
        <f aca="false">+IF(CK10*1.1&lt;CK26,1,0)</f>
        <v>0</v>
      </c>
      <c r="CL41" s="252" t="n">
        <f aca="false">+IF(CL10*1.1&lt;CL26,1,0)</f>
        <v>0</v>
      </c>
      <c r="CM41" s="252" t="n">
        <f aca="false">+IF(CM10*1.1&lt;CM26,1,0)</f>
        <v>0</v>
      </c>
      <c r="CN41" s="252" t="n">
        <f aca="false">+IF(CN10*1.1&lt;CN26,1,0)</f>
        <v>0</v>
      </c>
      <c r="CO41" s="252" t="n">
        <f aca="false">+IF(CO10*1.1&lt;CO26,1,0)</f>
        <v>1</v>
      </c>
      <c r="CP41" s="252" t="n">
        <f aca="false">+IF(CP10*1.1&lt;CP26,1,0)</f>
        <v>0</v>
      </c>
      <c r="CQ41" s="252" t="n">
        <f aca="false">+IF(CQ10*1.1&lt;CQ26,1,0)</f>
        <v>0</v>
      </c>
      <c r="CR41" s="252" t="n">
        <f aca="false">+IF(CR10*1.1&lt;CR26,1,0)</f>
        <v>0</v>
      </c>
      <c r="CS41" s="252" t="n">
        <f aca="false">+IF(CS10*1.1&lt;CS26,1,0)</f>
        <v>0</v>
      </c>
      <c r="CT41" s="252" t="n">
        <f aca="false">+IF(CT10*1.1&lt;CT26,1,0)</f>
        <v>0</v>
      </c>
      <c r="CU41" s="252" t="n">
        <f aca="false">+IF(CU10*1.1&lt;CU26,1,0)</f>
        <v>0</v>
      </c>
      <c r="CV41" s="252" t="n">
        <f aca="false">+IF(CV10*1.1&lt;CV26,1,0)</f>
        <v>1</v>
      </c>
      <c r="CW41" s="252" t="n">
        <f aca="false">+IF(CW10*1.1&lt;CW26,1,0)</f>
        <v>0</v>
      </c>
      <c r="CX41" s="252" t="n">
        <f aca="false">+IF(CX10*1.1&lt;CX26,1,0)</f>
        <v>0</v>
      </c>
      <c r="CY41" s="252" t="n">
        <f aca="false">+IF(CY10*1.1&lt;CY26,1,0)</f>
        <v>0</v>
      </c>
      <c r="CZ41" s="252" t="n">
        <f aca="false">+IF(CZ10*1.1&lt;CZ26,1,0)</f>
        <v>0</v>
      </c>
      <c r="DA41" s="252" t="n">
        <f aca="false">+IF(DA10*1.1&lt;DA26,1,0)</f>
        <v>0</v>
      </c>
      <c r="DB41" s="252" t="n">
        <f aca="false">+IF(DB10*1.1&lt;DB26,1,0)</f>
        <v>0</v>
      </c>
      <c r="DC41" s="252" t="n">
        <f aca="false">+IF(DC10*1.1&lt;DC26,1,0)</f>
        <v>0</v>
      </c>
      <c r="DD41" s="252" t="n">
        <f aca="false">+IF(DD10*1.1&lt;DD26,1,0)</f>
        <v>0</v>
      </c>
      <c r="DE41" s="252" t="n">
        <f aca="false">+IF(DE10*1.1&lt;DE26,1,0)</f>
        <v>0</v>
      </c>
      <c r="DF41" s="252" t="n">
        <f aca="false">+IF(DF10*1.1&lt;DF26,1,0)</f>
        <v>0</v>
      </c>
      <c r="DG41" s="252" t="n">
        <f aca="false">+IF(DG10*1.1&lt;DG26,1,0)</f>
        <v>0</v>
      </c>
      <c r="DH41" s="252" t="n">
        <f aca="false">+IF(DH10*1.1&lt;DH26,1,0)</f>
        <v>0</v>
      </c>
      <c r="DI41" s="252" t="n">
        <f aca="false">+IF(DI10*1.1&lt;DI26,1,0)</f>
        <v>0</v>
      </c>
      <c r="DJ41" s="252" t="n">
        <f aca="false">+IF(DJ10*1.1&lt;DJ26,1,0)</f>
        <v>0</v>
      </c>
      <c r="DK41" s="252" t="n">
        <f aca="false">+IF(DK10*1.1&lt;DK26,1,0)</f>
        <v>0</v>
      </c>
      <c r="DL41" s="252" t="n">
        <f aca="false">+IF(DL10*1.1&lt;DL26,1,0)</f>
        <v>0</v>
      </c>
      <c r="DM41" s="252" t="n">
        <f aca="false">+IF(DM10*1.1&lt;DM26,1,0)</f>
        <v>0</v>
      </c>
      <c r="DN41" s="252" t="n">
        <f aca="false">+IF(DN10*1.1&lt;DN26,1,0)</f>
        <v>0</v>
      </c>
      <c r="DO41" s="252" t="n">
        <f aca="false">+IF(DO10*1.1&lt;DO26,1,0)</f>
        <v>0</v>
      </c>
      <c r="DP41" s="252" t="n">
        <f aca="false">+IF(DP10*1.1&lt;DP26,1,0)</f>
        <v>0</v>
      </c>
      <c r="DQ41" s="252" t="n">
        <f aca="false">+IF(DQ10*1.1&lt;DQ26,1,0)</f>
        <v>0</v>
      </c>
      <c r="DR41" s="252" t="n">
        <f aca="false">+IF(DR10*1.1&lt;DR26,1,0)</f>
        <v>0</v>
      </c>
      <c r="DS41" s="252" t="n">
        <f aca="false">+IF(DS10*1.1&lt;DS26,1,0)</f>
        <v>1</v>
      </c>
      <c r="DT41" s="252" t="n">
        <f aca="false">+IF(DT10*1.1&lt;DT26,1,0)</f>
        <v>1</v>
      </c>
      <c r="DU41" s="252" t="n">
        <f aca="false">+IF(DU10*1.1&lt;DU26,1,0)</f>
        <v>0</v>
      </c>
      <c r="DV41" s="252" t="n">
        <f aca="false">+IF(DV10*1.1&lt;DV26,1,0)</f>
        <v>1</v>
      </c>
      <c r="DW41" s="252" t="n">
        <f aca="false">+IF(DW10*1.1&lt;DW26,1,0)</f>
        <v>0</v>
      </c>
      <c r="DX41" s="252" t="n">
        <f aca="false">+IF(DX10*1.1&lt;DX26,1,0)</f>
        <v>0</v>
      </c>
      <c r="DY41" s="252" t="n">
        <f aca="false">+IF(DY10*1.1&lt;DY26,1,0)</f>
        <v>0</v>
      </c>
      <c r="DZ41" s="252" t="n">
        <f aca="false">+IF(DZ10*1.1&lt;DZ26,1,0)</f>
        <v>0</v>
      </c>
      <c r="EA41" s="252" t="n">
        <f aca="false">+IF(EA10*1.1&lt;EA26,1,0)</f>
        <v>0</v>
      </c>
      <c r="EB41" s="252" t="n">
        <f aca="false">+IF(EB10*1.1&lt;EB26,1,0)</f>
        <v>0</v>
      </c>
      <c r="EC41" s="252" t="n">
        <f aca="false">+IF(EC10*1.1&lt;EC26,1,0)</f>
        <v>0</v>
      </c>
      <c r="ED41" s="252" t="n">
        <f aca="false">+IF(ED10*1.1&lt;ED26,1,0)</f>
        <v>1</v>
      </c>
      <c r="EE41" s="252" t="n">
        <f aca="false">+IF(EE10*1.1&lt;EE26,1,0)</f>
        <v>0</v>
      </c>
      <c r="EF41" s="252" t="n">
        <f aca="false">+IF(EF10*1.1&lt;EF26,1,0)</f>
        <v>1</v>
      </c>
      <c r="EG41" s="252" t="n">
        <f aca="false">+IF(EG10*1.1&lt;EG26,1,0)</f>
        <v>1</v>
      </c>
      <c r="EH41" s="252" t="n">
        <f aca="false">+IF(EH10*1.1&lt;EH26,1,0)</f>
        <v>1</v>
      </c>
      <c r="EI41" s="252" t="n">
        <f aca="false">+IF(EI10*1.1&lt;EI26,1,0)</f>
        <v>1</v>
      </c>
      <c r="EJ41" s="252" t="n">
        <f aca="false">+IF(EJ10*1.1&lt;EJ26,1,0)</f>
        <v>1</v>
      </c>
    </row>
    <row r="42" customFormat="false" ht="15" hidden="true" customHeight="false" outlineLevel="1" collapsed="false">
      <c r="A42" s="76" t="s">
        <v>123</v>
      </c>
      <c r="B42" s="252" t="n">
        <f aca="false">+IF(B11*1.1&lt;B27,1,0)</f>
        <v>0</v>
      </c>
      <c r="C42" s="252" t="n">
        <f aca="false">+IF(C11*1.1&lt;C27,1,0)</f>
        <v>0</v>
      </c>
      <c r="D42" s="252" t="n">
        <f aca="false">+IF(D11*1.1&lt;D27,1,0)</f>
        <v>1</v>
      </c>
      <c r="E42" s="252" t="n">
        <f aca="false">+IF(E11*1.1&lt;E27,1,0)</f>
        <v>0</v>
      </c>
      <c r="F42" s="252" t="n">
        <f aca="false">+IF(F11*1.1&lt;F27,1,0)</f>
        <v>1</v>
      </c>
      <c r="G42" s="252" t="n">
        <f aca="false">+IF(G11*1.1&lt;G27,1,0)</f>
        <v>1</v>
      </c>
      <c r="H42" s="252" t="n">
        <f aca="false">+IF(H11*1.1&lt;H27,1,0)</f>
        <v>0</v>
      </c>
      <c r="I42" s="252" t="n">
        <f aca="false">+IF(I11*1.1&lt;I27,1,0)</f>
        <v>0</v>
      </c>
      <c r="J42" s="252" t="n">
        <f aca="false">+IF(J11*1.1&lt;J27,1,0)</f>
        <v>0</v>
      </c>
      <c r="K42" s="252" t="n">
        <f aca="false">+IF(K11*1.1&lt;K27,1,0)</f>
        <v>0</v>
      </c>
      <c r="L42" s="252" t="n">
        <f aca="false">+IF(L11*1.1&lt;L27,1,0)</f>
        <v>0</v>
      </c>
      <c r="M42" s="252" t="n">
        <f aca="false">+IF(M11*1.1&lt;M27,1,0)</f>
        <v>0</v>
      </c>
      <c r="N42" s="252" t="n">
        <f aca="false">+IF(N11*1.1&lt;N27,1,0)</f>
        <v>0</v>
      </c>
      <c r="O42" s="252" t="n">
        <f aca="false">+IF(O11*1.1&lt;O27,1,0)</f>
        <v>0</v>
      </c>
      <c r="P42" s="252"/>
      <c r="Q42" s="252" t="n">
        <f aca="false">+IF(Q11*1.1&lt;Q27,1,0)</f>
        <v>0</v>
      </c>
      <c r="R42" s="252" t="e">
        <f aca="false">+IF(R11*1.1&lt;R27,1,0)</f>
        <v>#N/A</v>
      </c>
      <c r="S42" s="252"/>
      <c r="T42" s="252" t="n">
        <f aca="false">+IF(T11*1.1&lt;T27,1,0)</f>
        <v>1</v>
      </c>
      <c r="U42" s="252"/>
      <c r="V42" s="252" t="e">
        <f aca="false">+IF(V11*1.1&lt;V27,1,0)</f>
        <v>#N/A</v>
      </c>
      <c r="W42" s="252" t="n">
        <f aca="false">+IF(W11*1.1&lt;W27,1,0)</f>
        <v>0</v>
      </c>
      <c r="X42" s="252" t="n">
        <f aca="false">+IF(X11*1.1&lt;X27,1,0)</f>
        <v>1</v>
      </c>
      <c r="Y42" s="252" t="n">
        <f aca="false">+IF(Y11*1.1&lt;Y27,1,0)</f>
        <v>0</v>
      </c>
      <c r="Z42" s="252" t="n">
        <f aca="false">+IF(Z11*1.1&lt;Z27,1,0)</f>
        <v>0</v>
      </c>
      <c r="AA42" s="252" t="n">
        <f aca="false">+IF(AA11*1.1&lt;AA27,1,0)</f>
        <v>0</v>
      </c>
      <c r="AB42" s="252" t="n">
        <f aca="false">+IF(AB11*1.1&lt;AB27,1,0)</f>
        <v>1</v>
      </c>
      <c r="AC42" s="252" t="n">
        <f aca="false">+IF(AC11*1.1&lt;AC27,1,0)</f>
        <v>0</v>
      </c>
      <c r="AD42" s="252" t="n">
        <f aca="false">+IF(AD11*1.1&lt;AD27,1,0)</f>
        <v>0</v>
      </c>
      <c r="AE42" s="252" t="n">
        <f aca="false">+IF(AE11*1.1&lt;AE27,1,0)</f>
        <v>1</v>
      </c>
      <c r="AF42" s="252" t="n">
        <f aca="false">+IF(AF11*1.1&lt;AF27,1,0)</f>
        <v>1</v>
      </c>
      <c r="AG42" s="252" t="n">
        <f aca="false">+IF(AG11*1.1&lt;AG27,1,0)</f>
        <v>0</v>
      </c>
      <c r="AH42" s="252" t="n">
        <f aca="false">+IF(AH11*1.1&lt;AH27,1,0)</f>
        <v>0</v>
      </c>
      <c r="AI42" s="252" t="n">
        <f aca="false">+IF(AI11*1.1&lt;AI27,1,0)</f>
        <v>0</v>
      </c>
      <c r="AJ42" s="252" t="n">
        <f aca="false">+IF(AJ11*1.1&lt;AJ27,1,0)</f>
        <v>0</v>
      </c>
      <c r="AK42" s="252" t="n">
        <f aca="false">+IF(AK11*1.1&lt;AK27,1,0)</f>
        <v>0</v>
      </c>
      <c r="AL42" s="252" t="n">
        <f aca="false">+IF(AL11*1.1&lt;AL27,1,0)</f>
        <v>0</v>
      </c>
      <c r="AM42" s="252" t="n">
        <f aca="false">+IF(AM11*1.1&lt;AM27,1,0)</f>
        <v>0</v>
      </c>
      <c r="AN42" s="252" t="n">
        <f aca="false">+IF(AN11*1.1&lt;AN27,1,0)</f>
        <v>0</v>
      </c>
      <c r="AO42" s="252" t="n">
        <f aca="false">+IF(AO11*1.1&lt;AO27,1,0)</f>
        <v>1</v>
      </c>
      <c r="AP42" s="252" t="n">
        <f aca="false">+IF(AP11*1.1&lt;AP27,1,0)</f>
        <v>0</v>
      </c>
      <c r="AQ42" s="252" t="n">
        <f aca="false">+IF(AQ11*1.1&lt;AQ27,1,0)</f>
        <v>0</v>
      </c>
      <c r="AR42" s="252" t="n">
        <f aca="false">+IF(AR11*1.1&lt;AR27,1,0)</f>
        <v>0</v>
      </c>
      <c r="AS42" s="252" t="n">
        <f aca="false">+IF(AS11*1.1&lt;AS27,1,0)</f>
        <v>1</v>
      </c>
      <c r="AT42" s="252" t="n">
        <f aca="false">+IF(AT11*1.1&lt;AT27,1,0)</f>
        <v>0</v>
      </c>
      <c r="AU42" s="252" t="n">
        <f aca="false">+IF(AU11*1.1&lt;AU27,1,0)</f>
        <v>0</v>
      </c>
      <c r="AV42" s="252" t="n">
        <f aca="false">+IF(AV11*1.1&lt;AV27,1,0)</f>
        <v>1</v>
      </c>
      <c r="AW42" s="252" t="n">
        <f aca="false">+IF(AW11*1.1&lt;AW27,1,0)</f>
        <v>0</v>
      </c>
      <c r="AX42" s="252" t="n">
        <f aca="false">+IF(AX11*1.1&lt;AX27,1,0)</f>
        <v>0</v>
      </c>
      <c r="AY42" s="252" t="e">
        <f aca="false">+IF(AY11*1.1&lt;AY27,1,0)</f>
        <v>#N/A</v>
      </c>
      <c r="AZ42" s="252" t="n">
        <f aca="false">+IF(AZ11*1.1&lt;AZ27,1,0)</f>
        <v>0</v>
      </c>
      <c r="BA42" s="252" t="n">
        <f aca="false">+IF(BA11*1.1&lt;BA27,1,0)</f>
        <v>0</v>
      </c>
      <c r="BB42" s="252" t="n">
        <f aca="false">+IF(BB11*1.1&lt;BB27,1,0)</f>
        <v>1</v>
      </c>
      <c r="BC42" s="252" t="n">
        <f aca="false">+IF(BC11*1.1&lt;BC27,1,0)</f>
        <v>0</v>
      </c>
      <c r="BD42" s="252" t="n">
        <f aca="false">+IF(BD11*1.1&lt;BD27,1,0)</f>
        <v>0</v>
      </c>
      <c r="BE42" s="252" t="e">
        <f aca="false">+IF(BE11*1.1&lt;BE27,1,0)</f>
        <v>#N/A</v>
      </c>
      <c r="BF42" s="252" t="n">
        <f aca="false">+IF(BF11*1.1&lt;BF27,1,0)</f>
        <v>0</v>
      </c>
      <c r="BG42" s="252" t="e">
        <f aca="false">+IF(BG11*1.1&lt;BG27,1,0)</f>
        <v>#N/A</v>
      </c>
      <c r="BH42" s="252" t="n">
        <f aca="false">+IF(BH11*1.1&lt;BH27,1,0)</f>
        <v>0</v>
      </c>
      <c r="BI42" s="252" t="n">
        <f aca="false">+IF(BI11*1.1&lt;BI27,1,0)</f>
        <v>0</v>
      </c>
      <c r="BJ42" s="252" t="n">
        <f aca="false">+IF(BJ11*1.1&lt;BJ27,1,0)</f>
        <v>0</v>
      </c>
      <c r="BK42" s="252" t="n">
        <f aca="false">+IF(BK11*1.1&lt;BK27,1,0)</f>
        <v>0</v>
      </c>
      <c r="BL42" s="252" t="n">
        <f aca="false">+IF(BL11*1.1&lt;BL27,1,0)</f>
        <v>0</v>
      </c>
      <c r="BM42" s="252" t="n">
        <f aca="false">+IF(BM11*1.1&lt;BM27,1,0)</f>
        <v>0</v>
      </c>
      <c r="BN42" s="252" t="n">
        <f aca="false">+IF(BN11*1.1&lt;BN27,1,0)</f>
        <v>1</v>
      </c>
      <c r="BO42" s="252" t="e">
        <f aca="false">+IF(BO11*1.1&lt;BO27,1,0)</f>
        <v>#N/A</v>
      </c>
      <c r="BP42" s="252" t="n">
        <f aca="false">+IF(BP11*1.1&lt;BP27,1,0)</f>
        <v>0</v>
      </c>
      <c r="BQ42" s="252" t="n">
        <f aca="false">+IF(BQ11*1.1&lt;BQ27,1,0)</f>
        <v>0</v>
      </c>
      <c r="BR42" s="252" t="e">
        <f aca="false">+IF(BR11*1.1&lt;BR27,1,0)</f>
        <v>#N/A</v>
      </c>
      <c r="BS42" s="252" t="n">
        <f aca="false">+IF(BS11*1.1&lt;BS27,1,0)</f>
        <v>1</v>
      </c>
      <c r="BT42" s="252" t="n">
        <f aca="false">+IF(BT11*1.1&lt;BT27,1,0)</f>
        <v>0</v>
      </c>
      <c r="BU42" s="252" t="n">
        <f aca="false">+IF(BU11*1.1&lt;BU27,1,0)</f>
        <v>1</v>
      </c>
      <c r="BV42" s="252" t="n">
        <f aca="false">+IF(BV11*1.1&lt;BV27,1,0)</f>
        <v>0</v>
      </c>
      <c r="BW42" s="252" t="n">
        <f aca="false">+IF(BW11*1.1&lt;BW27,1,0)</f>
        <v>0</v>
      </c>
      <c r="BX42" s="252" t="n">
        <f aca="false">+IF(BX11*1.1&lt;BX27,1,0)</f>
        <v>0</v>
      </c>
      <c r="BY42" s="252" t="n">
        <f aca="false">+IF(BY11*1.1&lt;BY27,1,0)</f>
        <v>0</v>
      </c>
      <c r="BZ42" s="252" t="e">
        <f aca="false">+IF(BZ11*1.1&lt;BZ27,1,0)</f>
        <v>#N/A</v>
      </c>
      <c r="CA42" s="252" t="n">
        <f aca="false">+IF(CA11*1.1&lt;CA27,1,0)</f>
        <v>1</v>
      </c>
      <c r="CB42" s="252" t="n">
        <f aca="false">+IF(CB11*1.1&lt;CB27,1,0)</f>
        <v>0</v>
      </c>
      <c r="CC42" s="252" t="n">
        <f aca="false">+IF(CC11*1.1&lt;CC27,1,0)</f>
        <v>0</v>
      </c>
      <c r="CD42" s="252" t="n">
        <f aca="false">+IF(CD11*1.1&lt;CD27,1,0)</f>
        <v>0</v>
      </c>
      <c r="CE42" s="252" t="n">
        <f aca="false">+IF(CE11*1.1&lt;CE27,1,0)</f>
        <v>0</v>
      </c>
      <c r="CF42" s="252" t="n">
        <f aca="false">+IF(CF11*1.1&lt;CF27,1,0)</f>
        <v>0</v>
      </c>
      <c r="CG42" s="252" t="n">
        <f aca="false">+IF(CG11*1.1&lt;CG27,1,0)</f>
        <v>1</v>
      </c>
      <c r="CH42" s="252" t="n">
        <f aca="false">+IF(CH11*1.1&lt;CH27,1,0)</f>
        <v>0</v>
      </c>
      <c r="CI42" s="252" t="n">
        <f aca="false">+IF(CI11*1.1&lt;CI27,1,0)</f>
        <v>0</v>
      </c>
      <c r="CJ42" s="252" t="n">
        <f aca="false">+IF(CJ11*1.1&lt;CJ27,1,0)</f>
        <v>0</v>
      </c>
      <c r="CK42" s="252" t="n">
        <f aca="false">+IF(CK11*1.1&lt;CK27,1,0)</f>
        <v>0</v>
      </c>
      <c r="CL42" s="252" t="n">
        <f aca="false">+IF(CL11*1.1&lt;CL27,1,0)</f>
        <v>0</v>
      </c>
      <c r="CM42" s="252" t="n">
        <f aca="false">+IF(CM11*1.1&lt;CM27,1,0)</f>
        <v>0</v>
      </c>
      <c r="CN42" s="252" t="n">
        <f aca="false">+IF(CN11*1.1&lt;CN27,1,0)</f>
        <v>1</v>
      </c>
      <c r="CO42" s="252" t="n">
        <f aca="false">+IF(CO11*1.1&lt;CO27,1,0)</f>
        <v>0</v>
      </c>
      <c r="CP42" s="252" t="n">
        <f aca="false">+IF(CP11*1.1&lt;CP27,1,0)</f>
        <v>1</v>
      </c>
      <c r="CQ42" s="252" t="n">
        <f aca="false">+IF(CQ11*1.1&lt;CQ27,1,0)</f>
        <v>1</v>
      </c>
      <c r="CR42" s="252" t="n">
        <f aca="false">+IF(CR11*1.1&lt;CR27,1,0)</f>
        <v>0</v>
      </c>
      <c r="CS42" s="252" t="n">
        <f aca="false">+IF(CS11*1.1&lt;CS27,1,0)</f>
        <v>0</v>
      </c>
      <c r="CT42" s="252" t="n">
        <f aca="false">+IF(CT11*1.1&lt;CT27,1,0)</f>
        <v>0</v>
      </c>
      <c r="CU42" s="252" t="n">
        <f aca="false">+IF(CU11*1.1&lt;CU27,1,0)</f>
        <v>0</v>
      </c>
      <c r="CV42" s="252" t="n">
        <f aca="false">+IF(CV11*1.1&lt;CV27,1,0)</f>
        <v>1</v>
      </c>
      <c r="CW42" s="252" t="n">
        <f aca="false">+IF(CW11*1.1&lt;CW27,1,0)</f>
        <v>0</v>
      </c>
      <c r="CX42" s="252" t="n">
        <f aca="false">+IF(CX11*1.1&lt;CX27,1,0)</f>
        <v>0</v>
      </c>
      <c r="CY42" s="252" t="n">
        <f aca="false">+IF(CY11*1.1&lt;CY27,1,0)</f>
        <v>1</v>
      </c>
      <c r="CZ42" s="252" t="n">
        <f aca="false">+IF(CZ11*1.1&lt;CZ27,1,0)</f>
        <v>0</v>
      </c>
      <c r="DA42" s="252" t="n">
        <f aca="false">+IF(DA11*1.1&lt;DA27,1,0)</f>
        <v>0</v>
      </c>
      <c r="DB42" s="252" t="n">
        <f aca="false">+IF(DB11*1.1&lt;DB27,1,0)</f>
        <v>1</v>
      </c>
      <c r="DC42" s="252" t="n">
        <f aca="false">+IF(DC11*1.1&lt;DC27,1,0)</f>
        <v>1</v>
      </c>
      <c r="DD42" s="252" t="e">
        <f aca="false">+IF(DD11*1.1&lt;DD27,1,0)</f>
        <v>#N/A</v>
      </c>
      <c r="DE42" s="252" t="n">
        <f aca="false">+IF(DE11*1.1&lt;DE27,1,0)</f>
        <v>0</v>
      </c>
      <c r="DF42" s="252" t="n">
        <f aca="false">+IF(DF11*1.1&lt;DF27,1,0)</f>
        <v>1</v>
      </c>
      <c r="DG42" s="252" t="n">
        <f aca="false">+IF(DG11*1.1&lt;DG27,1,0)</f>
        <v>0</v>
      </c>
      <c r="DH42" s="252" t="n">
        <f aca="false">+IF(DH11*1.1&lt;DH27,1,0)</f>
        <v>0</v>
      </c>
      <c r="DI42" s="252" t="n">
        <f aca="false">+IF(DI11*1.1&lt;DI27,1,0)</f>
        <v>0</v>
      </c>
      <c r="DJ42" s="252" t="n">
        <f aca="false">+IF(DJ11*1.1&lt;DJ27,1,0)</f>
        <v>0</v>
      </c>
      <c r="DK42" s="252" t="n">
        <f aca="false">+IF(DK11*1.1&lt;DK27,1,0)</f>
        <v>1</v>
      </c>
      <c r="DL42" s="252" t="n">
        <f aca="false">+IF(DL11*1.1&lt;DL27,1,0)</f>
        <v>0</v>
      </c>
      <c r="DM42" s="252" t="n">
        <f aca="false">+IF(DM11*1.1&lt;DM27,1,0)</f>
        <v>1</v>
      </c>
      <c r="DN42" s="252" t="n">
        <f aca="false">+IF(DN11*1.1&lt;DN27,1,0)</f>
        <v>0</v>
      </c>
      <c r="DO42" s="252" t="e">
        <f aca="false">+IF(DO11*1.1&lt;DO27,1,0)</f>
        <v>#N/A</v>
      </c>
      <c r="DP42" s="252" t="n">
        <f aca="false">+IF(DP11*1.1&lt;DP27,1,0)</f>
        <v>0</v>
      </c>
      <c r="DQ42" s="252" t="n">
        <f aca="false">+IF(DQ11*1.1&lt;DQ27,1,0)</f>
        <v>0</v>
      </c>
      <c r="DR42" s="252" t="n">
        <f aca="false">+IF(DR11*1.1&lt;DR27,1,0)</f>
        <v>0</v>
      </c>
      <c r="DS42" s="252" t="n">
        <f aca="false">+IF(DS11*1.1&lt;DS27,1,0)</f>
        <v>0</v>
      </c>
      <c r="DT42" s="252" t="n">
        <f aca="false">+IF(DT11*1.1&lt;DT27,1,0)</f>
        <v>1</v>
      </c>
      <c r="DU42" s="252" t="n">
        <f aca="false">+IF(DU11*1.1&lt;DU27,1,0)</f>
        <v>0</v>
      </c>
      <c r="DV42" s="252" t="n">
        <f aca="false">+IF(DV11*1.1&lt;DV27,1,0)</f>
        <v>0</v>
      </c>
      <c r="DW42" s="252" t="n">
        <f aca="false">+IF(DW11*1.1&lt;DW27,1,0)</f>
        <v>0</v>
      </c>
      <c r="DX42" s="252" t="n">
        <f aca="false">+IF(DX11*1.1&lt;DX27,1,0)</f>
        <v>0</v>
      </c>
      <c r="DY42" s="252" t="n">
        <f aca="false">+IF(DY11*1.1&lt;DY27,1,0)</f>
        <v>0</v>
      </c>
      <c r="DZ42" s="252" t="n">
        <f aca="false">+IF(DZ11*1.1&lt;DZ27,1,0)</f>
        <v>0</v>
      </c>
      <c r="EA42" s="252" t="n">
        <f aca="false">+IF(EA11*1.1&lt;EA27,1,0)</f>
        <v>0</v>
      </c>
      <c r="EB42" s="252" t="n">
        <f aca="false">+IF(EB11*1.1&lt;EB27,1,0)</f>
        <v>0</v>
      </c>
      <c r="EC42" s="252" t="n">
        <f aca="false">+IF(EC11*1.1&lt;EC27,1,0)</f>
        <v>0</v>
      </c>
      <c r="ED42" s="252" t="n">
        <f aca="false">+IF(ED11*1.1&lt;ED27,1,0)</f>
        <v>1</v>
      </c>
      <c r="EE42" s="252" t="n">
        <f aca="false">+IF(EE11*1.1&lt;EE27,1,0)</f>
        <v>1</v>
      </c>
      <c r="EF42" s="252" t="n">
        <f aca="false">+IF(EF11*1.1&lt;EF27,1,0)</f>
        <v>1</v>
      </c>
      <c r="EG42" s="252" t="n">
        <f aca="false">+IF(EG11*1.1&lt;EG27,1,0)</f>
        <v>1</v>
      </c>
      <c r="EH42" s="252" t="n">
        <f aca="false">+IF(EH11*1.1&lt;EH27,1,0)</f>
        <v>1</v>
      </c>
      <c r="EI42" s="252" t="n">
        <f aca="false">+IF(EI11*1.1&lt;EI27,1,0)</f>
        <v>1</v>
      </c>
      <c r="EJ42" s="252" t="n">
        <f aca="false">+IF(EJ11*1.1&lt;EJ27,1,0)</f>
        <v>1</v>
      </c>
    </row>
    <row r="43" customFormat="false" ht="15" hidden="true" customHeight="false" outlineLevel="1" collapsed="false">
      <c r="A43" s="76" t="s">
        <v>130</v>
      </c>
      <c r="B43" s="252" t="n">
        <f aca="false">+IF(B12*1.1&lt;B28,1,0)</f>
        <v>0</v>
      </c>
      <c r="C43" s="252" t="n">
        <f aca="false">+IF(C12*1.1&lt;C28,1,0)</f>
        <v>0</v>
      </c>
      <c r="D43" s="252" t="n">
        <f aca="false">+IF(D12*1.1&lt;D28,1,0)</f>
        <v>0</v>
      </c>
      <c r="E43" s="252" t="n">
        <f aca="false">+IF(E12*1.1&lt;E28,1,0)</f>
        <v>1</v>
      </c>
      <c r="F43" s="252" t="n">
        <f aca="false">+IF(F12*1.1&lt;F28,1,0)</f>
        <v>0</v>
      </c>
      <c r="G43" s="252" t="n">
        <f aca="false">+IF(G12*1.1&lt;G28,1,0)</f>
        <v>0</v>
      </c>
      <c r="H43" s="252" t="n">
        <f aca="false">+IF(H12*1.1&lt;H28,1,0)</f>
        <v>1</v>
      </c>
      <c r="I43" s="252" t="n">
        <f aca="false">+IF(I12*1.1&lt;I28,1,0)</f>
        <v>0</v>
      </c>
      <c r="J43" s="252" t="n">
        <f aca="false">+IF(J12*1.1&lt;J28,1,0)</f>
        <v>1</v>
      </c>
      <c r="K43" s="252" t="n">
        <f aca="false">+IF(K12*1.1&lt;K28,1,0)</f>
        <v>1</v>
      </c>
      <c r="L43" s="252" t="n">
        <f aca="false">+IF(L12*1.1&lt;L28,1,0)</f>
        <v>0</v>
      </c>
      <c r="M43" s="252" t="n">
        <f aca="false">+IF(M12*1.1&lt;M28,1,0)</f>
        <v>0</v>
      </c>
      <c r="N43" s="252" t="n">
        <f aca="false">+IF(N12*1.1&lt;N28,1,0)</f>
        <v>0</v>
      </c>
      <c r="O43" s="252" t="n">
        <f aca="false">+IF(O12*1.1&lt;O28,1,0)</f>
        <v>1</v>
      </c>
      <c r="P43" s="252"/>
      <c r="Q43" s="252" t="n">
        <f aca="false">+IF(Q12*1.1&lt;Q28,1,0)</f>
        <v>0</v>
      </c>
      <c r="R43" s="252" t="e">
        <f aca="false">+IF(R12*1.1&lt;R28,1,0)</f>
        <v>#N/A</v>
      </c>
      <c r="S43" s="252"/>
      <c r="T43" s="252" t="n">
        <f aca="false">+IF(T12*1.1&lt;T28,1,0)</f>
        <v>0</v>
      </c>
      <c r="U43" s="252"/>
      <c r="V43" s="252" t="e">
        <f aca="false">+IF(V12*1.1&lt;V28,1,0)</f>
        <v>#N/A</v>
      </c>
      <c r="W43" s="252" t="n">
        <f aca="false">+IF(W12*1.1&lt;W28,1,0)</f>
        <v>0</v>
      </c>
      <c r="X43" s="252" t="n">
        <f aca="false">+IF(X12*1.1&lt;X28,1,0)</f>
        <v>0</v>
      </c>
      <c r="Y43" s="252" t="n">
        <f aca="false">+IF(Y12*1.1&lt;Y28,1,0)</f>
        <v>0</v>
      </c>
      <c r="Z43" s="252" t="n">
        <f aca="false">+IF(Z12*1.1&lt;Z28,1,0)</f>
        <v>1</v>
      </c>
      <c r="AA43" s="252" t="n">
        <f aca="false">+IF(AA12*1.1&lt;AA28,1,0)</f>
        <v>0</v>
      </c>
      <c r="AB43" s="252" t="n">
        <f aca="false">+IF(AB12*1.1&lt;AB28,1,0)</f>
        <v>1</v>
      </c>
      <c r="AC43" s="252" t="n">
        <f aca="false">+IF(AC12*1.1&lt;AC28,1,0)</f>
        <v>0</v>
      </c>
      <c r="AD43" s="252" t="n">
        <f aca="false">+IF(AD12*1.1&lt;AD28,1,0)</f>
        <v>1</v>
      </c>
      <c r="AE43" s="252" t="n">
        <f aca="false">+IF(AE12*1.1&lt;AE28,1,0)</f>
        <v>0</v>
      </c>
      <c r="AF43" s="252" t="n">
        <f aca="false">+IF(AF12*1.1&lt;AF28,1,0)</f>
        <v>0</v>
      </c>
      <c r="AG43" s="252" t="n">
        <f aca="false">+IF(AG12*1.1&lt;AG28,1,0)</f>
        <v>0</v>
      </c>
      <c r="AH43" s="252" t="n">
        <f aca="false">+IF(AH12*1.1&lt;AH28,1,0)</f>
        <v>1</v>
      </c>
      <c r="AI43" s="252" t="n">
        <f aca="false">+IF(AI12*1.1&lt;AI28,1,0)</f>
        <v>0</v>
      </c>
      <c r="AJ43" s="252" t="n">
        <f aca="false">+IF(AJ12*1.1&lt;AJ28,1,0)</f>
        <v>0</v>
      </c>
      <c r="AK43" s="252" t="n">
        <f aca="false">+IF(AK12*1.1&lt;AK28,1,0)</f>
        <v>0</v>
      </c>
      <c r="AL43" s="252" t="n">
        <f aca="false">+IF(AL12*1.1&lt;AL28,1,0)</f>
        <v>0</v>
      </c>
      <c r="AM43" s="252" t="n">
        <f aca="false">+IF(AM12*1.1&lt;AM28,1,0)</f>
        <v>0</v>
      </c>
      <c r="AN43" s="252" t="n">
        <f aca="false">+IF(AN12*1.1&lt;AN28,1,0)</f>
        <v>1</v>
      </c>
      <c r="AO43" s="252" t="n">
        <f aca="false">+IF(AO12*1.1&lt;AO28,1,0)</f>
        <v>0</v>
      </c>
      <c r="AP43" s="252" t="n">
        <f aca="false">+IF(AP12*1.1&lt;AP28,1,0)</f>
        <v>0</v>
      </c>
      <c r="AQ43" s="252" t="n">
        <f aca="false">+IF(AQ12*1.1&lt;AQ28,1,0)</f>
        <v>0</v>
      </c>
      <c r="AR43" s="252" t="n">
        <f aca="false">+IF(AR12*1.1&lt;AR28,1,0)</f>
        <v>1</v>
      </c>
      <c r="AS43" s="252" t="n">
        <f aca="false">+IF(AS12*1.1&lt;AS28,1,0)</f>
        <v>0</v>
      </c>
      <c r="AT43" s="252" t="n">
        <f aca="false">+IF(AT12*1.1&lt;AT28,1,0)</f>
        <v>0</v>
      </c>
      <c r="AU43" s="252" t="n">
        <f aca="false">+IF(AU12*1.1&lt;AU28,1,0)</f>
        <v>0</v>
      </c>
      <c r="AV43" s="252" t="n">
        <f aca="false">+IF(AV12*1.1&lt;AV28,1,0)</f>
        <v>0</v>
      </c>
      <c r="AW43" s="252" t="n">
        <f aca="false">+IF(AW12*1.1&lt;AW28,1,0)</f>
        <v>0</v>
      </c>
      <c r="AX43" s="252" t="n">
        <f aca="false">+IF(AX12*1.1&lt;AX28,1,0)</f>
        <v>0</v>
      </c>
      <c r="AY43" s="252" t="e">
        <f aca="false">+IF(AY12*1.1&lt;AY28,1,0)</f>
        <v>#N/A</v>
      </c>
      <c r="AZ43" s="252" t="n">
        <f aca="false">+IF(AZ12*1.1&lt;AZ28,1,0)</f>
        <v>0</v>
      </c>
      <c r="BA43" s="252" t="n">
        <f aca="false">+IF(BA12*1.1&lt;BA28,1,0)</f>
        <v>0</v>
      </c>
      <c r="BB43" s="252" t="n">
        <f aca="false">+IF(BB12*1.1&lt;BB28,1,0)</f>
        <v>1</v>
      </c>
      <c r="BC43" s="252" t="n">
        <f aca="false">+IF(BC12*1.1&lt;BC28,1,0)</f>
        <v>0</v>
      </c>
      <c r="BD43" s="252" t="n">
        <f aca="false">+IF(BD12*1.1&lt;BD28,1,0)</f>
        <v>0</v>
      </c>
      <c r="BE43" s="252" t="e">
        <f aca="false">+IF(BE12*1.1&lt;BE28,1,0)</f>
        <v>#N/A</v>
      </c>
      <c r="BF43" s="252" t="n">
        <f aca="false">+IF(BF12*1.1&lt;BF28,1,0)</f>
        <v>0</v>
      </c>
      <c r="BG43" s="252" t="e">
        <f aca="false">+IF(BG12*1.1&lt;BG28,1,0)</f>
        <v>#N/A</v>
      </c>
      <c r="BH43" s="252" t="n">
        <f aca="false">+IF(BH12*1.1&lt;BH28,1,0)</f>
        <v>0</v>
      </c>
      <c r="BI43" s="252" t="n">
        <f aca="false">+IF(BI12*1.1&lt;BI28,1,0)</f>
        <v>0</v>
      </c>
      <c r="BJ43" s="252" t="n">
        <f aca="false">+IF(BJ12*1.1&lt;BJ28,1,0)</f>
        <v>0</v>
      </c>
      <c r="BK43" s="252" t="n">
        <f aca="false">+IF(BK12*1.1&lt;BK28,1,0)</f>
        <v>0</v>
      </c>
      <c r="BL43" s="252" t="n">
        <f aca="false">+IF(BL12*1.1&lt;BL28,1,0)</f>
        <v>1</v>
      </c>
      <c r="BM43" s="252" t="n">
        <f aca="false">+IF(BM12*1.1&lt;BM28,1,0)</f>
        <v>0</v>
      </c>
      <c r="BN43" s="252" t="n">
        <f aca="false">+IF(BN12*1.1&lt;BN28,1,0)</f>
        <v>0</v>
      </c>
      <c r="BO43" s="252" t="e">
        <f aca="false">+IF(BO12*1.1&lt;BO28,1,0)</f>
        <v>#N/A</v>
      </c>
      <c r="BP43" s="252" t="n">
        <f aca="false">+IF(BP12*1.1&lt;BP28,1,0)</f>
        <v>0</v>
      </c>
      <c r="BQ43" s="252" t="n">
        <f aca="false">+IF(BQ12*1.1&lt;BQ28,1,0)</f>
        <v>0</v>
      </c>
      <c r="BR43" s="252" t="e">
        <f aca="false">+IF(BR12*1.1&lt;BR28,1,0)</f>
        <v>#N/A</v>
      </c>
      <c r="BS43" s="252" t="n">
        <f aca="false">+IF(BS12*1.1&lt;BS28,1,0)</f>
        <v>1</v>
      </c>
      <c r="BT43" s="252" t="n">
        <f aca="false">+IF(BT12*1.1&lt;BT28,1,0)</f>
        <v>0</v>
      </c>
      <c r="BU43" s="252" t="n">
        <f aca="false">+IF(BU12*1.1&lt;BU28,1,0)</f>
        <v>0</v>
      </c>
      <c r="BV43" s="252" t="n">
        <f aca="false">+IF(BV12*1.1&lt;BV28,1,0)</f>
        <v>0</v>
      </c>
      <c r="BW43" s="252" t="n">
        <f aca="false">+IF(BW12*1.1&lt;BW28,1,0)</f>
        <v>0</v>
      </c>
      <c r="BX43" s="252" t="n">
        <f aca="false">+IF(BX12*1.1&lt;BX28,1,0)</f>
        <v>0</v>
      </c>
      <c r="BY43" s="252" t="n">
        <f aca="false">+IF(BY12*1.1&lt;BY28,1,0)</f>
        <v>0</v>
      </c>
      <c r="BZ43" s="252" t="e">
        <f aca="false">+IF(BZ12*1.1&lt;BZ28,1,0)</f>
        <v>#N/A</v>
      </c>
      <c r="CA43" s="252" t="n">
        <f aca="false">+IF(CA12*1.1&lt;CA28,1,0)</f>
        <v>1</v>
      </c>
      <c r="CB43" s="252" t="n">
        <f aca="false">+IF(CB12*1.1&lt;CB28,1,0)</f>
        <v>0</v>
      </c>
      <c r="CC43" s="252" t="n">
        <f aca="false">+IF(CC12*1.1&lt;CC28,1,0)</f>
        <v>0</v>
      </c>
      <c r="CD43" s="252" t="n">
        <f aca="false">+IF(CD12*1.1&lt;CD28,1,0)</f>
        <v>1</v>
      </c>
      <c r="CE43" s="252" t="n">
        <f aca="false">+IF(CE12*1.1&lt;CE28,1,0)</f>
        <v>0</v>
      </c>
      <c r="CF43" s="252" t="n">
        <f aca="false">+IF(CF12*1.1&lt;CF28,1,0)</f>
        <v>0</v>
      </c>
      <c r="CG43" s="252" t="n">
        <f aca="false">+IF(CG12*1.1&lt;CG28,1,0)</f>
        <v>0</v>
      </c>
      <c r="CH43" s="252" t="n">
        <f aca="false">+IF(CH12*1.1&lt;CH28,1,0)</f>
        <v>0</v>
      </c>
      <c r="CI43" s="252" t="n">
        <f aca="false">+IF(CI12*1.1&lt;CI28,1,0)</f>
        <v>0</v>
      </c>
      <c r="CJ43" s="252" t="n">
        <f aca="false">+IF(CJ12*1.1&lt;CJ28,1,0)</f>
        <v>0</v>
      </c>
      <c r="CK43" s="252" t="n">
        <f aca="false">+IF(CK12*1.1&lt;CK28,1,0)</f>
        <v>1</v>
      </c>
      <c r="CL43" s="252" t="n">
        <f aca="false">+IF(CL12*1.1&lt;CL28,1,0)</f>
        <v>0</v>
      </c>
      <c r="CM43" s="252" t="n">
        <f aca="false">+IF(CM12*1.1&lt;CM28,1,0)</f>
        <v>1</v>
      </c>
      <c r="CN43" s="252" t="n">
        <f aca="false">+IF(CN12*1.1&lt;CN28,1,0)</f>
        <v>0</v>
      </c>
      <c r="CO43" s="252" t="n">
        <f aca="false">+IF(CO12*1.1&lt;CO28,1,0)</f>
        <v>0</v>
      </c>
      <c r="CP43" s="252" t="n">
        <f aca="false">+IF(CP12*1.1&lt;CP28,1,0)</f>
        <v>0</v>
      </c>
      <c r="CQ43" s="252" t="n">
        <f aca="false">+IF(CQ12*1.1&lt;CQ28,1,0)</f>
        <v>0</v>
      </c>
      <c r="CR43" s="252" t="n">
        <f aca="false">+IF(CR12*1.1&lt;CR28,1,0)</f>
        <v>1</v>
      </c>
      <c r="CS43" s="252" t="n">
        <f aca="false">+IF(CS12*1.1&lt;CS28,1,0)</f>
        <v>1</v>
      </c>
      <c r="CT43" s="252" t="n">
        <f aca="false">+IF(CT12*1.1&lt;CT28,1,0)</f>
        <v>0</v>
      </c>
      <c r="CU43" s="252" t="n">
        <f aca="false">+IF(CU12*1.1&lt;CU28,1,0)</f>
        <v>0</v>
      </c>
      <c r="CV43" s="252" t="n">
        <f aca="false">+IF(CV12*1.1&lt;CV28,1,0)</f>
        <v>1</v>
      </c>
      <c r="CW43" s="252" t="n">
        <f aca="false">+IF(CW12*1.1&lt;CW28,1,0)</f>
        <v>0</v>
      </c>
      <c r="CX43" s="252" t="n">
        <f aca="false">+IF(CX12*1.1&lt;CX28,1,0)</f>
        <v>0</v>
      </c>
      <c r="CY43" s="252" t="n">
        <f aca="false">+IF(CY12*1.1&lt;CY28,1,0)</f>
        <v>1</v>
      </c>
      <c r="CZ43" s="252" t="n">
        <f aca="false">+IF(CZ12*1.1&lt;CZ28,1,0)</f>
        <v>0</v>
      </c>
      <c r="DA43" s="252" t="n">
        <f aca="false">+IF(DA12*1.1&lt;DA28,1,0)</f>
        <v>0</v>
      </c>
      <c r="DB43" s="252" t="n">
        <f aca="false">+IF(DB12*1.1&lt;DB28,1,0)</f>
        <v>0</v>
      </c>
      <c r="DC43" s="252" t="n">
        <f aca="false">+IF(DC12*1.1&lt;DC28,1,0)</f>
        <v>0</v>
      </c>
      <c r="DD43" s="252" t="e">
        <f aca="false">+IF(DD12*1.1&lt;DD28,1,0)</f>
        <v>#N/A</v>
      </c>
      <c r="DE43" s="252" t="n">
        <f aca="false">+IF(DE12*1.1&lt;DE28,1,0)</f>
        <v>0</v>
      </c>
      <c r="DF43" s="252" t="n">
        <f aca="false">+IF(DF12*1.1&lt;DF28,1,0)</f>
        <v>0</v>
      </c>
      <c r="DG43" s="252" t="n">
        <f aca="false">+IF(DG12*1.1&lt;DG28,1,0)</f>
        <v>0</v>
      </c>
      <c r="DH43" s="252" t="n">
        <f aca="false">+IF(DH12*1.1&lt;DH28,1,0)</f>
        <v>0</v>
      </c>
      <c r="DI43" s="252" t="n">
        <f aca="false">+IF(DI12*1.1&lt;DI28,1,0)</f>
        <v>0</v>
      </c>
      <c r="DJ43" s="252" t="n">
        <f aca="false">+IF(DJ12*1.1&lt;DJ28,1,0)</f>
        <v>0</v>
      </c>
      <c r="DK43" s="252" t="n">
        <f aca="false">+IF(DK12*1.1&lt;DK28,1,0)</f>
        <v>0</v>
      </c>
      <c r="DL43" s="252" t="n">
        <f aca="false">+IF(DL12*1.1&lt;DL28,1,0)</f>
        <v>0</v>
      </c>
      <c r="DM43" s="252" t="n">
        <f aca="false">+IF(DM12*1.1&lt;DM28,1,0)</f>
        <v>0</v>
      </c>
      <c r="DN43" s="252" t="n">
        <f aca="false">+IF(DN12*1.1&lt;DN28,1,0)</f>
        <v>0</v>
      </c>
      <c r="DO43" s="252" t="e">
        <f aca="false">+IF(DO12*1.1&lt;DO28,1,0)</f>
        <v>#N/A</v>
      </c>
      <c r="DP43" s="252" t="n">
        <f aca="false">+IF(DP12*1.1&lt;DP28,1,0)</f>
        <v>0</v>
      </c>
      <c r="DQ43" s="252" t="n">
        <f aca="false">+IF(DQ12*1.1&lt;DQ28,1,0)</f>
        <v>1</v>
      </c>
      <c r="DR43" s="252" t="n">
        <f aca="false">+IF(DR12*1.1&lt;DR28,1,0)</f>
        <v>0</v>
      </c>
      <c r="DS43" s="252" t="n">
        <f aca="false">+IF(DS12*1.1&lt;DS28,1,0)</f>
        <v>0</v>
      </c>
      <c r="DT43" s="252" t="n">
        <f aca="false">+IF(DT12*1.1&lt;DT28,1,0)</f>
        <v>0</v>
      </c>
      <c r="DU43" s="252" t="n">
        <f aca="false">+IF(DU12*1.1&lt;DU28,1,0)</f>
        <v>0</v>
      </c>
      <c r="DV43" s="252" t="n">
        <f aca="false">+IF(DV12*1.1&lt;DV28,1,0)</f>
        <v>0</v>
      </c>
      <c r="DW43" s="252" t="n">
        <f aca="false">+IF(DW12*1.1&lt;DW28,1,0)</f>
        <v>0</v>
      </c>
      <c r="DX43" s="252" t="n">
        <f aca="false">+IF(DX12*1.1&lt;DX28,1,0)</f>
        <v>0</v>
      </c>
      <c r="DY43" s="252" t="n">
        <f aca="false">+IF(DY12*1.1&lt;DY28,1,0)</f>
        <v>0</v>
      </c>
      <c r="DZ43" s="252" t="n">
        <f aca="false">+IF(DZ12*1.1&lt;DZ28,1,0)</f>
        <v>0</v>
      </c>
      <c r="EA43" s="252" t="n">
        <f aca="false">+IF(EA12*1.1&lt;EA28,1,0)</f>
        <v>1</v>
      </c>
      <c r="EB43" s="252" t="n">
        <f aca="false">+IF(EB12*1.1&lt;EB28,1,0)</f>
        <v>0</v>
      </c>
      <c r="EC43" s="252" t="n">
        <f aca="false">+IF(EC12*1.1&lt;EC28,1,0)</f>
        <v>0</v>
      </c>
      <c r="ED43" s="252" t="n">
        <f aca="false">+IF(ED12*1.1&lt;ED28,1,0)</f>
        <v>0</v>
      </c>
      <c r="EE43" s="252" t="n">
        <f aca="false">+IF(EE12*1.1&lt;EE28,1,0)</f>
        <v>1</v>
      </c>
      <c r="EF43" s="252" t="n">
        <f aca="false">+IF(EF12*1.1&lt;EF28,1,0)</f>
        <v>1</v>
      </c>
      <c r="EG43" s="252" t="n">
        <f aca="false">+IF(EG12*1.1&lt;EG28,1,0)</f>
        <v>0</v>
      </c>
      <c r="EH43" s="252" t="n">
        <f aca="false">+IF(EH12*1.1&lt;EH28,1,0)</f>
        <v>1</v>
      </c>
      <c r="EI43" s="252" t="n">
        <f aca="false">+IF(EI12*1.1&lt;EI28,1,0)</f>
        <v>0</v>
      </c>
      <c r="EJ43" s="252" t="n">
        <f aca="false">+IF(EJ12*1.1&lt;EJ28,1,0)</f>
        <v>1</v>
      </c>
    </row>
    <row r="44" customFormat="false" ht="15" hidden="true" customHeight="false" outlineLevel="1" collapsed="false">
      <c r="A44" s="76" t="s">
        <v>138</v>
      </c>
      <c r="B44" s="252" t="n">
        <f aca="false">+IF(B13*1.1&lt;B29,1,0)</f>
        <v>0</v>
      </c>
      <c r="C44" s="252" t="n">
        <f aca="false">+IF(C13*1.1&lt;C29,1,0)</f>
        <v>0</v>
      </c>
      <c r="D44" s="252" t="n">
        <f aca="false">+IF(D13*1.1&lt;D29,1,0)</f>
        <v>0</v>
      </c>
      <c r="E44" s="252" t="n">
        <f aca="false">+IF(E13*1.1&lt;E29,1,0)</f>
        <v>0</v>
      </c>
      <c r="F44" s="252" t="n">
        <f aca="false">+IF(F13*1.1&lt;F29,1,0)</f>
        <v>1</v>
      </c>
      <c r="G44" s="252" t="n">
        <f aca="false">+IF(G13*1.1&lt;G29,1,0)</f>
        <v>0</v>
      </c>
      <c r="H44" s="252" t="n">
        <f aca="false">+IF(H13*1.1&lt;H29,1,0)</f>
        <v>0</v>
      </c>
      <c r="I44" s="252" t="n">
        <f aca="false">+IF(I13*1.1&lt;I29,1,0)</f>
        <v>0</v>
      </c>
      <c r="J44" s="252" t="n">
        <f aca="false">+IF(J13*1.1&lt;J29,1,0)</f>
        <v>0</v>
      </c>
      <c r="K44" s="252" t="n">
        <f aca="false">+IF(K13*1.1&lt;K29,1,0)</f>
        <v>0</v>
      </c>
      <c r="L44" s="252" t="n">
        <f aca="false">+IF(L13*1.1&lt;L29,1,0)</f>
        <v>0</v>
      </c>
      <c r="M44" s="252" t="n">
        <f aca="false">+IF(M13*1.1&lt;M29,1,0)</f>
        <v>1</v>
      </c>
      <c r="N44" s="252" t="n">
        <f aca="false">+IF(N13*1.1&lt;N29,1,0)</f>
        <v>0</v>
      </c>
      <c r="O44" s="252" t="n">
        <f aca="false">+IF(O13*1.1&lt;O29,1,0)</f>
        <v>0</v>
      </c>
      <c r="P44" s="252"/>
      <c r="Q44" s="252" t="n">
        <f aca="false">+IF(Q13*1.1&lt;Q29,1,0)</f>
        <v>0</v>
      </c>
      <c r="R44" s="252" t="e">
        <f aca="false">+IF(R13*1.1&lt;R29,1,0)</f>
        <v>#N/A</v>
      </c>
      <c r="S44" s="252"/>
      <c r="T44" s="252" t="n">
        <f aca="false">+IF(T13*1.1&lt;T29,1,0)</f>
        <v>0</v>
      </c>
      <c r="U44" s="252"/>
      <c r="V44" s="252" t="e">
        <f aca="false">+IF(V13*1.1&lt;V29,1,0)</f>
        <v>#N/A</v>
      </c>
      <c r="W44" s="252" t="n">
        <f aca="false">+IF(W13*1.1&lt;W29,1,0)</f>
        <v>0</v>
      </c>
      <c r="X44" s="252" t="n">
        <f aca="false">+IF(X13*1.1&lt;X29,1,0)</f>
        <v>0</v>
      </c>
      <c r="Y44" s="252" t="n">
        <f aca="false">+IF(Y13*1.1&lt;Y29,1,0)</f>
        <v>0</v>
      </c>
      <c r="Z44" s="252" t="n">
        <f aca="false">+IF(Z13*1.1&lt;Z29,1,0)</f>
        <v>0</v>
      </c>
      <c r="AA44" s="252" t="n">
        <f aca="false">+IF(AA13*1.1&lt;AA29,1,0)</f>
        <v>0</v>
      </c>
      <c r="AB44" s="252" t="n">
        <f aca="false">+IF(AB13*1.1&lt;AB29,1,0)</f>
        <v>1</v>
      </c>
      <c r="AC44" s="252" t="n">
        <f aca="false">+IF(AC13*1.1&lt;AC29,1,0)</f>
        <v>0</v>
      </c>
      <c r="AD44" s="252" t="n">
        <f aca="false">+IF(AD13*1.1&lt;AD29,1,0)</f>
        <v>0</v>
      </c>
      <c r="AE44" s="252" t="n">
        <f aca="false">+IF(AE13*1.1&lt;AE29,1,0)</f>
        <v>0</v>
      </c>
      <c r="AF44" s="252" t="n">
        <f aca="false">+IF(AF13*1.1&lt;AF29,1,0)</f>
        <v>0</v>
      </c>
      <c r="AG44" s="252" t="n">
        <f aca="false">+IF(AG13*1.1&lt;AG29,1,0)</f>
        <v>0</v>
      </c>
      <c r="AH44" s="252" t="n">
        <f aca="false">+IF(AH13*1.1&lt;AH29,1,0)</f>
        <v>0</v>
      </c>
      <c r="AI44" s="252" t="n">
        <f aca="false">+IF(AI13*1.1&lt;AI29,1,0)</f>
        <v>0</v>
      </c>
      <c r="AJ44" s="252" t="n">
        <f aca="false">+IF(AJ13*1.1&lt;AJ29,1,0)</f>
        <v>0</v>
      </c>
      <c r="AK44" s="252" t="n">
        <f aca="false">+IF(AK13*1.1&lt;AK29,1,0)</f>
        <v>0</v>
      </c>
      <c r="AL44" s="252" t="n">
        <f aca="false">+IF(AL13*1.1&lt;AL29,1,0)</f>
        <v>0</v>
      </c>
      <c r="AM44" s="252" t="n">
        <f aca="false">+IF(AM13*1.1&lt;AM29,1,0)</f>
        <v>0</v>
      </c>
      <c r="AN44" s="252" t="n">
        <f aca="false">+IF(AN13*1.1&lt;AN29,1,0)</f>
        <v>0</v>
      </c>
      <c r="AO44" s="252" t="n">
        <f aca="false">+IF(AO13*1.1&lt;AO29,1,0)</f>
        <v>0</v>
      </c>
      <c r="AP44" s="252" t="n">
        <f aca="false">+IF(AP13*1.1&lt;AP29,1,0)</f>
        <v>0</v>
      </c>
      <c r="AQ44" s="252" t="n">
        <f aca="false">+IF(AQ13*1.1&lt;AQ29,1,0)</f>
        <v>0</v>
      </c>
      <c r="AR44" s="252" t="n">
        <f aca="false">+IF(AR13*1.1&lt;AR29,1,0)</f>
        <v>0</v>
      </c>
      <c r="AS44" s="252" t="n">
        <f aca="false">+IF(AS13*1.1&lt;AS29,1,0)</f>
        <v>0</v>
      </c>
      <c r="AT44" s="252" t="n">
        <f aca="false">+IF(AT13*1.1&lt;AT29,1,0)</f>
        <v>0</v>
      </c>
      <c r="AU44" s="252" t="n">
        <f aca="false">+IF(AU13*1.1&lt;AU29,1,0)</f>
        <v>0</v>
      </c>
      <c r="AV44" s="252" t="n">
        <f aca="false">+IF(AV13*1.1&lt;AV29,1,0)</f>
        <v>0</v>
      </c>
      <c r="AW44" s="252" t="n">
        <f aca="false">+IF(AW13*1.1&lt;AW29,1,0)</f>
        <v>0</v>
      </c>
      <c r="AX44" s="252" t="n">
        <f aca="false">+IF(AX13*1.1&lt;AX29,1,0)</f>
        <v>0</v>
      </c>
      <c r="AY44" s="252" t="e">
        <f aca="false">+IF(AY13*1.1&lt;AY29,1,0)</f>
        <v>#N/A</v>
      </c>
      <c r="AZ44" s="252" t="n">
        <f aca="false">+IF(AZ13*1.1&lt;AZ29,1,0)</f>
        <v>0</v>
      </c>
      <c r="BA44" s="252" t="n">
        <f aca="false">+IF(BA13*1.1&lt;BA29,1,0)</f>
        <v>0</v>
      </c>
      <c r="BB44" s="252" t="n">
        <f aca="false">+IF(BB13*1.1&lt;BB29,1,0)</f>
        <v>0</v>
      </c>
      <c r="BC44" s="252" t="n">
        <f aca="false">+IF(BC13*1.1&lt;BC29,1,0)</f>
        <v>0</v>
      </c>
      <c r="BD44" s="252" t="n">
        <f aca="false">+IF(BD13*1.1&lt;BD29,1,0)</f>
        <v>0</v>
      </c>
      <c r="BE44" s="252" t="e">
        <f aca="false">+IF(BE13*1.1&lt;BE29,1,0)</f>
        <v>#N/A</v>
      </c>
      <c r="BF44" s="252" t="n">
        <f aca="false">+IF(BF13*1.1&lt;BF29,1,0)</f>
        <v>0</v>
      </c>
      <c r="BG44" s="252" t="e">
        <f aca="false">+IF(BG13*1.1&lt;BG29,1,0)</f>
        <v>#N/A</v>
      </c>
      <c r="BH44" s="252" t="n">
        <f aca="false">+IF(BH13*1.1&lt;BH29,1,0)</f>
        <v>0</v>
      </c>
      <c r="BI44" s="252" t="n">
        <f aca="false">+IF(BI13*1.1&lt;BI29,1,0)</f>
        <v>0</v>
      </c>
      <c r="BJ44" s="252" t="n">
        <f aca="false">+IF(BJ13*1.1&lt;BJ29,1,0)</f>
        <v>0</v>
      </c>
      <c r="BK44" s="252" t="n">
        <f aca="false">+IF(BK13*1.1&lt;BK29,1,0)</f>
        <v>0</v>
      </c>
      <c r="BL44" s="252" t="n">
        <f aca="false">+IF(BL13*1.1&lt;BL29,1,0)</f>
        <v>0</v>
      </c>
      <c r="BM44" s="252" t="n">
        <f aca="false">+IF(BM13*1.1&lt;BM29,1,0)</f>
        <v>0</v>
      </c>
      <c r="BN44" s="252" t="n">
        <f aca="false">+IF(BN13*1.1&lt;BN29,1,0)</f>
        <v>0</v>
      </c>
      <c r="BO44" s="252" t="e">
        <f aca="false">+IF(BO13*1.1&lt;BO29,1,0)</f>
        <v>#N/A</v>
      </c>
      <c r="BP44" s="252" t="n">
        <f aca="false">+IF(BP13*1.1&lt;BP29,1,0)</f>
        <v>0</v>
      </c>
      <c r="BQ44" s="252" t="n">
        <f aca="false">+IF(BQ13*1.1&lt;BQ29,1,0)</f>
        <v>0</v>
      </c>
      <c r="BR44" s="252" t="e">
        <f aca="false">+IF(BR13*1.1&lt;BR29,1,0)</f>
        <v>#N/A</v>
      </c>
      <c r="BS44" s="252" t="n">
        <f aca="false">+IF(BS13*1.1&lt;BS29,1,0)</f>
        <v>1</v>
      </c>
      <c r="BT44" s="252" t="n">
        <f aca="false">+IF(BT13*1.1&lt;BT29,1,0)</f>
        <v>0</v>
      </c>
      <c r="BU44" s="252" t="n">
        <f aca="false">+IF(BU13*1.1&lt;BU29,1,0)</f>
        <v>0</v>
      </c>
      <c r="BV44" s="252" t="n">
        <f aca="false">+IF(BV13*1.1&lt;BV29,1,0)</f>
        <v>0</v>
      </c>
      <c r="BW44" s="252" t="n">
        <f aca="false">+IF(BW13*1.1&lt;BW29,1,0)</f>
        <v>1</v>
      </c>
      <c r="BX44" s="252" t="n">
        <f aca="false">+IF(BX13*1.1&lt;BX29,1,0)</f>
        <v>0</v>
      </c>
      <c r="BY44" s="252" t="n">
        <f aca="false">+IF(BY13*1.1&lt;BY29,1,0)</f>
        <v>0</v>
      </c>
      <c r="BZ44" s="252" t="e">
        <f aca="false">+IF(BZ13*1.1&lt;BZ29,1,0)</f>
        <v>#N/A</v>
      </c>
      <c r="CA44" s="252" t="n">
        <f aca="false">+IF(CA13*1.1&lt;CA29,1,0)</f>
        <v>0</v>
      </c>
      <c r="CB44" s="252" t="n">
        <f aca="false">+IF(CB13*1.1&lt;CB29,1,0)</f>
        <v>0</v>
      </c>
      <c r="CC44" s="252" t="n">
        <f aca="false">+IF(CC13*1.1&lt;CC29,1,0)</f>
        <v>0</v>
      </c>
      <c r="CD44" s="252" t="n">
        <f aca="false">+IF(CD13*1.1&lt;CD29,1,0)</f>
        <v>0</v>
      </c>
      <c r="CE44" s="252" t="n">
        <f aca="false">+IF(CE13*1.1&lt;CE29,1,0)</f>
        <v>0</v>
      </c>
      <c r="CF44" s="252" t="n">
        <f aca="false">+IF(CF13*1.1&lt;CF29,1,0)</f>
        <v>0</v>
      </c>
      <c r="CG44" s="252" t="n">
        <f aca="false">+IF(CG13*1.1&lt;CG29,1,0)</f>
        <v>0</v>
      </c>
      <c r="CH44" s="252" t="n">
        <f aca="false">+IF(CH13*1.1&lt;CH29,1,0)</f>
        <v>0</v>
      </c>
      <c r="CI44" s="252" t="n">
        <f aca="false">+IF(CI13*1.1&lt;CI29,1,0)</f>
        <v>0</v>
      </c>
      <c r="CJ44" s="252" t="n">
        <f aca="false">+IF(CJ13*1.1&lt;CJ29,1,0)</f>
        <v>0</v>
      </c>
      <c r="CK44" s="252" t="n">
        <f aca="false">+IF(CK13*1.1&lt;CK29,1,0)</f>
        <v>1</v>
      </c>
      <c r="CL44" s="252" t="n">
        <f aca="false">+IF(CL13*1.1&lt;CL29,1,0)</f>
        <v>0</v>
      </c>
      <c r="CM44" s="252" t="n">
        <f aca="false">+IF(CM13*1.1&lt;CM29,1,0)</f>
        <v>1</v>
      </c>
      <c r="CN44" s="252" t="n">
        <f aca="false">+IF(CN13*1.1&lt;CN29,1,0)</f>
        <v>0</v>
      </c>
      <c r="CO44" s="252" t="n">
        <f aca="false">+IF(CO13*1.1&lt;CO29,1,0)</f>
        <v>0</v>
      </c>
      <c r="CP44" s="252" t="n">
        <f aca="false">+IF(CP13*1.1&lt;CP29,1,0)</f>
        <v>0</v>
      </c>
      <c r="CQ44" s="252" t="n">
        <f aca="false">+IF(CQ13*1.1&lt;CQ29,1,0)</f>
        <v>0</v>
      </c>
      <c r="CR44" s="252" t="n">
        <f aca="false">+IF(CR13*1.1&lt;CR29,1,0)</f>
        <v>0</v>
      </c>
      <c r="CS44" s="252" t="n">
        <f aca="false">+IF(CS13*1.1&lt;CS29,1,0)</f>
        <v>0</v>
      </c>
      <c r="CT44" s="252" t="n">
        <f aca="false">+IF(CT13*1.1&lt;CT29,1,0)</f>
        <v>0</v>
      </c>
      <c r="CU44" s="252" t="n">
        <f aca="false">+IF(CU13*1.1&lt;CU29,1,0)</f>
        <v>1</v>
      </c>
      <c r="CV44" s="252" t="n">
        <f aca="false">+IF(CV13*1.1&lt;CV29,1,0)</f>
        <v>0</v>
      </c>
      <c r="CW44" s="252" t="n">
        <f aca="false">+IF(CW13*1.1&lt;CW29,1,0)</f>
        <v>0</v>
      </c>
      <c r="CX44" s="252" t="n">
        <f aca="false">+IF(CX13*1.1&lt;CX29,1,0)</f>
        <v>0</v>
      </c>
      <c r="CY44" s="252" t="n">
        <f aca="false">+IF(CY13*1.1&lt;CY29,1,0)</f>
        <v>0</v>
      </c>
      <c r="CZ44" s="252" t="n">
        <f aca="false">+IF(CZ13*1.1&lt;CZ29,1,0)</f>
        <v>0</v>
      </c>
      <c r="DA44" s="252" t="n">
        <f aca="false">+IF(DA13*1.1&lt;DA29,1,0)</f>
        <v>0</v>
      </c>
      <c r="DB44" s="252" t="n">
        <f aca="false">+IF(DB13*1.1&lt;DB29,1,0)</f>
        <v>0</v>
      </c>
      <c r="DC44" s="252" t="n">
        <f aca="false">+IF(DC13*1.1&lt;DC29,1,0)</f>
        <v>0</v>
      </c>
      <c r="DD44" s="252" t="e">
        <f aca="false">+IF(DD13*1.1&lt;DD29,1,0)</f>
        <v>#N/A</v>
      </c>
      <c r="DE44" s="252" t="n">
        <f aca="false">+IF(DE13*1.1&lt;DE29,1,0)</f>
        <v>0</v>
      </c>
      <c r="DF44" s="252" t="n">
        <f aca="false">+IF(DF13*1.1&lt;DF29,1,0)</f>
        <v>0</v>
      </c>
      <c r="DG44" s="252" t="n">
        <f aca="false">+IF(DG13*1.1&lt;DG29,1,0)</f>
        <v>1</v>
      </c>
      <c r="DH44" s="252" t="n">
        <f aca="false">+IF(DH13*1.1&lt;DH29,1,0)</f>
        <v>0</v>
      </c>
      <c r="DI44" s="252" t="n">
        <f aca="false">+IF(DI13*1.1&lt;DI29,1,0)</f>
        <v>0</v>
      </c>
      <c r="DJ44" s="252" t="n">
        <f aca="false">+IF(DJ13*1.1&lt;DJ29,1,0)</f>
        <v>1</v>
      </c>
      <c r="DK44" s="252" t="n">
        <f aca="false">+IF(DK13*1.1&lt;DK29,1,0)</f>
        <v>0</v>
      </c>
      <c r="DL44" s="252" t="n">
        <f aca="false">+IF(DL13*1.1&lt;DL29,1,0)</f>
        <v>0</v>
      </c>
      <c r="DM44" s="252" t="n">
        <f aca="false">+IF(DM13*1.1&lt;DM29,1,0)</f>
        <v>0</v>
      </c>
      <c r="DN44" s="252" t="n">
        <f aca="false">+IF(DN13*1.1&lt;DN29,1,0)</f>
        <v>0</v>
      </c>
      <c r="DO44" s="252" t="e">
        <f aca="false">+IF(DO13*1.1&lt;DO29,1,0)</f>
        <v>#N/A</v>
      </c>
      <c r="DP44" s="252" t="n">
        <f aca="false">+IF(DP13*1.1&lt;DP29,1,0)</f>
        <v>0</v>
      </c>
      <c r="DQ44" s="252" t="n">
        <f aca="false">+IF(DQ13*1.1&lt;DQ29,1,0)</f>
        <v>0</v>
      </c>
      <c r="DR44" s="252" t="n">
        <f aca="false">+IF(DR13*1.1&lt;DR29,1,0)</f>
        <v>0</v>
      </c>
      <c r="DS44" s="252" t="n">
        <f aca="false">+IF(DS13*1.1&lt;DS29,1,0)</f>
        <v>0</v>
      </c>
      <c r="DT44" s="252" t="n">
        <f aca="false">+IF(DT13*1.1&lt;DT29,1,0)</f>
        <v>0</v>
      </c>
      <c r="DU44" s="252" t="n">
        <f aca="false">+IF(DU13*1.1&lt;DU29,1,0)</f>
        <v>0</v>
      </c>
      <c r="DV44" s="252" t="n">
        <f aca="false">+IF(DV13*1.1&lt;DV29,1,0)</f>
        <v>0</v>
      </c>
      <c r="DW44" s="252" t="n">
        <f aca="false">+IF(DW13*1.1&lt;DW29,1,0)</f>
        <v>0</v>
      </c>
      <c r="DX44" s="252" t="n">
        <f aca="false">+IF(DX13*1.1&lt;DX29,1,0)</f>
        <v>0</v>
      </c>
      <c r="DY44" s="252" t="n">
        <f aca="false">+IF(DY13*1.1&lt;DY29,1,0)</f>
        <v>0</v>
      </c>
      <c r="DZ44" s="252" t="n">
        <f aca="false">+IF(DZ13*1.1&lt;DZ29,1,0)</f>
        <v>0</v>
      </c>
      <c r="EA44" s="252" t="n">
        <f aca="false">+IF(EA13*1.1&lt;EA29,1,0)</f>
        <v>0</v>
      </c>
      <c r="EB44" s="252" t="n">
        <f aca="false">+IF(EB13*1.1&lt;EB29,1,0)</f>
        <v>0</v>
      </c>
      <c r="EC44" s="252" t="n">
        <f aca="false">+IF(EC13*1.1&lt;EC29,1,0)</f>
        <v>0</v>
      </c>
      <c r="ED44" s="252" t="n">
        <f aca="false">+IF(ED13*1.1&lt;ED29,1,0)</f>
        <v>1</v>
      </c>
      <c r="EE44" s="252" t="n">
        <f aca="false">+IF(EE13*1.1&lt;EE29,1,0)</f>
        <v>0</v>
      </c>
      <c r="EF44" s="252" t="n">
        <f aca="false">+IF(EF13*1.1&lt;EF29,1,0)</f>
        <v>1</v>
      </c>
      <c r="EG44" s="252" t="n">
        <f aca="false">+IF(EG13*1.1&lt;EG29,1,0)</f>
        <v>1</v>
      </c>
      <c r="EH44" s="252" t="n">
        <f aca="false">+IF(EH13*1.1&lt;EH29,1,0)</f>
        <v>1</v>
      </c>
      <c r="EI44" s="252" t="n">
        <f aca="false">+IF(EI13*1.1&lt;EI29,1,0)</f>
        <v>1</v>
      </c>
      <c r="EJ44" s="252" t="n">
        <f aca="false">+IF(EJ13*1.1&lt;EJ29,1,0)</f>
        <v>1</v>
      </c>
    </row>
    <row r="45" customFormat="false" ht="15" hidden="true" customHeight="false" outlineLevel="1" collapsed="false">
      <c r="A45" s="76" t="s">
        <v>152</v>
      </c>
      <c r="B45" s="252" t="n">
        <f aca="false">+IF(B14*1.1&lt;B30,1,0)</f>
        <v>0</v>
      </c>
      <c r="C45" s="252" t="n">
        <f aca="false">+IF(C14*1.1&lt;C30,1,0)</f>
        <v>0</v>
      </c>
      <c r="D45" s="252" t="n">
        <f aca="false">+IF(D14*1.1&lt;D30,1,0)</f>
        <v>0</v>
      </c>
      <c r="E45" s="252" t="n">
        <f aca="false">+IF(E14*1.1&lt;E30,1,0)</f>
        <v>0</v>
      </c>
      <c r="F45" s="252" t="n">
        <f aca="false">+IF(F14*1.1&lt;F30,1,0)</f>
        <v>1</v>
      </c>
      <c r="G45" s="252" t="n">
        <f aca="false">+IF(G14*1.1&lt;G30,1,0)</f>
        <v>1</v>
      </c>
      <c r="H45" s="252" t="n">
        <f aca="false">+IF(H14*1.1&lt;H30,1,0)</f>
        <v>0</v>
      </c>
      <c r="I45" s="252" t="n">
        <f aca="false">+IF(I14*1.1&lt;I30,1,0)</f>
        <v>0</v>
      </c>
      <c r="J45" s="252" t="n">
        <f aca="false">+IF(J14*1.1&lt;J30,1,0)</f>
        <v>1</v>
      </c>
      <c r="K45" s="252" t="n">
        <f aca="false">+IF(K14*1.1&lt;K30,1,0)</f>
        <v>1</v>
      </c>
      <c r="L45" s="252" t="n">
        <f aca="false">+IF(L14*1.1&lt;L30,1,0)</f>
        <v>0</v>
      </c>
      <c r="M45" s="252" t="n">
        <f aca="false">+IF(M14*1.1&lt;M30,1,0)</f>
        <v>1</v>
      </c>
      <c r="N45" s="252" t="n">
        <f aca="false">+IF(N14*1.1&lt;N30,1,0)</f>
        <v>0</v>
      </c>
      <c r="O45" s="252" t="n">
        <f aca="false">+IF(O14*1.1&lt;O30,1,0)</f>
        <v>0</v>
      </c>
      <c r="P45" s="252"/>
      <c r="Q45" s="252" t="n">
        <f aca="false">+IF(Q14*1.1&lt;Q30,1,0)</f>
        <v>1</v>
      </c>
      <c r="R45" s="252" t="e">
        <f aca="false">+IF(R14*1.1&lt;R30,1,0)</f>
        <v>#N/A</v>
      </c>
      <c r="S45" s="252"/>
      <c r="T45" s="252" t="n">
        <f aca="false">+IF(T14*1.1&lt;T30,1,0)</f>
        <v>1</v>
      </c>
      <c r="U45" s="252"/>
      <c r="V45" s="252" t="e">
        <f aca="false">+IF(V14*1.1&lt;V30,1,0)</f>
        <v>#N/A</v>
      </c>
      <c r="W45" s="252" t="n">
        <f aca="false">+IF(W14*1.1&lt;W30,1,0)</f>
        <v>0</v>
      </c>
      <c r="X45" s="252" t="n">
        <f aca="false">+IF(X14*1.1&lt;X30,1,0)</f>
        <v>0</v>
      </c>
      <c r="Y45" s="252" t="n">
        <f aca="false">+IF(Y14*1.1&lt;Y30,1,0)</f>
        <v>1</v>
      </c>
      <c r="Z45" s="252" t="n">
        <f aca="false">+IF(Z14*1.1&lt;Z30,1,0)</f>
        <v>0</v>
      </c>
      <c r="AA45" s="252" t="n">
        <f aca="false">+IF(AA14*1.1&lt;AA30,1,0)</f>
        <v>0</v>
      </c>
      <c r="AB45" s="252" t="n">
        <f aca="false">+IF(AB14*1.1&lt;AB30,1,0)</f>
        <v>1</v>
      </c>
      <c r="AC45" s="252" t="n">
        <f aca="false">+IF(AC14*1.1&lt;AC30,1,0)</f>
        <v>0</v>
      </c>
      <c r="AD45" s="252" t="n">
        <f aca="false">+IF(AD14*1.1&lt;AD30,1,0)</f>
        <v>1</v>
      </c>
      <c r="AE45" s="252" t="n">
        <f aca="false">+IF(AE14*1.1&lt;AE30,1,0)</f>
        <v>1</v>
      </c>
      <c r="AF45" s="252" t="n">
        <f aca="false">+IF(AF14*1.1&lt;AF30,1,0)</f>
        <v>0</v>
      </c>
      <c r="AG45" s="252" t="n">
        <f aca="false">+IF(AG14*1.1&lt;AG30,1,0)</f>
        <v>0</v>
      </c>
      <c r="AH45" s="252" t="n">
        <f aca="false">+IF(AH14*1.1&lt;AH30,1,0)</f>
        <v>0</v>
      </c>
      <c r="AI45" s="252" t="n">
        <f aca="false">+IF(AI14*1.1&lt;AI30,1,0)</f>
        <v>0</v>
      </c>
      <c r="AJ45" s="252" t="n">
        <f aca="false">+IF(AJ14*1.1&lt;AJ30,1,0)</f>
        <v>0</v>
      </c>
      <c r="AK45" s="252" t="n">
        <f aca="false">+IF(AK14*1.1&lt;AK30,1,0)</f>
        <v>0</v>
      </c>
      <c r="AL45" s="252" t="n">
        <f aca="false">+IF(AL14*1.1&lt;AL30,1,0)</f>
        <v>0</v>
      </c>
      <c r="AM45" s="252" t="n">
        <f aca="false">+IF(AM14*1.1&lt;AM30,1,0)</f>
        <v>0</v>
      </c>
      <c r="AN45" s="252" t="n">
        <f aca="false">+IF(AN14*1.1&lt;AN30,1,0)</f>
        <v>1</v>
      </c>
      <c r="AO45" s="252" t="n">
        <f aca="false">+IF(AO14*1.1&lt;AO30,1,0)</f>
        <v>0</v>
      </c>
      <c r="AP45" s="252" t="n">
        <f aca="false">+IF(AP14*1.1&lt;AP30,1,0)</f>
        <v>0</v>
      </c>
      <c r="AQ45" s="252" t="n">
        <f aca="false">+IF(AQ14*1.1&lt;AQ30,1,0)</f>
        <v>0</v>
      </c>
      <c r="AR45" s="252" t="n">
        <f aca="false">+IF(AR14*1.1&lt;AR30,1,0)</f>
        <v>0</v>
      </c>
      <c r="AS45" s="252" t="n">
        <f aca="false">+IF(AS14*1.1&lt;AS30,1,0)</f>
        <v>0</v>
      </c>
      <c r="AT45" s="252" t="n">
        <f aca="false">+IF(AT14*1.1&lt;AT30,1,0)</f>
        <v>0</v>
      </c>
      <c r="AU45" s="252" t="n">
        <f aca="false">+IF(AU14*1.1&lt;AU30,1,0)</f>
        <v>0</v>
      </c>
      <c r="AV45" s="252" t="n">
        <f aca="false">+IF(AV14*1.1&lt;AV30,1,0)</f>
        <v>0</v>
      </c>
      <c r="AW45" s="252" t="n">
        <f aca="false">+IF(AW14*1.1&lt;AW30,1,0)</f>
        <v>0</v>
      </c>
      <c r="AX45" s="252" t="n">
        <f aca="false">+IF(AX14*1.1&lt;AX30,1,0)</f>
        <v>0</v>
      </c>
      <c r="AY45" s="252" t="e">
        <f aca="false">+IF(AY14*1.1&lt;AY30,1,0)</f>
        <v>#N/A</v>
      </c>
      <c r="AZ45" s="252" t="n">
        <f aca="false">+IF(AZ14*1.1&lt;AZ30,1,0)</f>
        <v>0</v>
      </c>
      <c r="BA45" s="252" t="n">
        <f aca="false">+IF(BA14*1.1&lt;BA30,1,0)</f>
        <v>1</v>
      </c>
      <c r="BB45" s="252" t="n">
        <f aca="false">+IF(BB14*1.1&lt;BB30,1,0)</f>
        <v>0</v>
      </c>
      <c r="BC45" s="252" t="n">
        <f aca="false">+IF(BC14*1.1&lt;BC30,1,0)</f>
        <v>0</v>
      </c>
      <c r="BD45" s="252" t="n">
        <f aca="false">+IF(BD14*1.1&lt;BD30,1,0)</f>
        <v>0</v>
      </c>
      <c r="BE45" s="252" t="e">
        <f aca="false">+IF(BE14*1.1&lt;BE30,1,0)</f>
        <v>#N/A</v>
      </c>
      <c r="BF45" s="252" t="n">
        <f aca="false">+IF(BF14*1.1&lt;BF30,1,0)</f>
        <v>1</v>
      </c>
      <c r="BG45" s="252" t="e">
        <f aca="false">+IF(BG14*1.1&lt;BG30,1,0)</f>
        <v>#N/A</v>
      </c>
      <c r="BH45" s="252" t="n">
        <f aca="false">+IF(BH14*1.1&lt;BH30,1,0)</f>
        <v>1</v>
      </c>
      <c r="BI45" s="252" t="n">
        <f aca="false">+IF(BI14*1.1&lt;BI30,1,0)</f>
        <v>0</v>
      </c>
      <c r="BJ45" s="252" t="n">
        <f aca="false">+IF(BJ14*1.1&lt;BJ30,1,0)</f>
        <v>0</v>
      </c>
      <c r="BK45" s="252" t="n">
        <f aca="false">+IF(BK14*1.1&lt;BK30,1,0)</f>
        <v>1</v>
      </c>
      <c r="BL45" s="252" t="n">
        <f aca="false">+IF(BL14*1.1&lt;BL30,1,0)</f>
        <v>0</v>
      </c>
      <c r="BM45" s="252" t="n">
        <f aca="false">+IF(BM14*1.1&lt;BM30,1,0)</f>
        <v>0</v>
      </c>
      <c r="BN45" s="252" t="n">
        <f aca="false">+IF(BN14*1.1&lt;BN30,1,0)</f>
        <v>0</v>
      </c>
      <c r="BO45" s="252" t="e">
        <f aca="false">+IF(BO14*1.1&lt;BO30,1,0)</f>
        <v>#N/A</v>
      </c>
      <c r="BP45" s="252" t="n">
        <f aca="false">+IF(BP14*1.1&lt;BP30,1,0)</f>
        <v>0</v>
      </c>
      <c r="BQ45" s="252" t="n">
        <f aca="false">+IF(BQ14*1.1&lt;BQ30,1,0)</f>
        <v>1</v>
      </c>
      <c r="BR45" s="252" t="e">
        <f aca="false">+IF(BR14*1.1&lt;BR30,1,0)</f>
        <v>#N/A</v>
      </c>
      <c r="BS45" s="252" t="n">
        <f aca="false">+IF(BS14*1.1&lt;BS30,1,0)</f>
        <v>0</v>
      </c>
      <c r="BT45" s="252" t="n">
        <f aca="false">+IF(BT14*1.1&lt;BT30,1,0)</f>
        <v>0</v>
      </c>
      <c r="BU45" s="252" t="n">
        <f aca="false">+IF(BU14*1.1&lt;BU30,1,0)</f>
        <v>1</v>
      </c>
      <c r="BV45" s="252" t="n">
        <f aca="false">+IF(BV14*1.1&lt;BV30,1,0)</f>
        <v>0</v>
      </c>
      <c r="BW45" s="252" t="n">
        <f aca="false">+IF(BW14*1.1&lt;BW30,1,0)</f>
        <v>0</v>
      </c>
      <c r="BX45" s="252" t="n">
        <f aca="false">+IF(BX14*1.1&lt;BX30,1,0)</f>
        <v>0</v>
      </c>
      <c r="BY45" s="252" t="n">
        <f aca="false">+IF(BY14*1.1&lt;BY30,1,0)</f>
        <v>0</v>
      </c>
      <c r="BZ45" s="252" t="e">
        <f aca="false">+IF(BZ14*1.1&lt;BZ30,1,0)</f>
        <v>#N/A</v>
      </c>
      <c r="CA45" s="252" t="n">
        <f aca="false">+IF(CA14*1.1&lt;CA30,1,0)</f>
        <v>0</v>
      </c>
      <c r="CB45" s="252" t="n">
        <f aca="false">+IF(CB14*1.1&lt;CB30,1,0)</f>
        <v>0</v>
      </c>
      <c r="CC45" s="252" t="n">
        <f aca="false">+IF(CC14*1.1&lt;CC30,1,0)</f>
        <v>0</v>
      </c>
      <c r="CD45" s="252" t="n">
        <f aca="false">+IF(CD14*1.1&lt;CD30,1,0)</f>
        <v>0</v>
      </c>
      <c r="CE45" s="252" t="n">
        <f aca="false">+IF(CE14*1.1&lt;CE30,1,0)</f>
        <v>1</v>
      </c>
      <c r="CF45" s="252" t="n">
        <f aca="false">+IF(CF14*1.1&lt;CF30,1,0)</f>
        <v>0</v>
      </c>
      <c r="CG45" s="252" t="n">
        <f aca="false">+IF(CG14*1.1&lt;CG30,1,0)</f>
        <v>0</v>
      </c>
      <c r="CH45" s="252" t="n">
        <f aca="false">+IF(CH14*1.1&lt;CH30,1,0)</f>
        <v>0</v>
      </c>
      <c r="CI45" s="252" t="n">
        <f aca="false">+IF(CI14*1.1&lt;CI30,1,0)</f>
        <v>1</v>
      </c>
      <c r="CJ45" s="252" t="n">
        <f aca="false">+IF(CJ14*1.1&lt;CJ30,1,0)</f>
        <v>0</v>
      </c>
      <c r="CK45" s="252" t="n">
        <f aca="false">+IF(CK14*1.1&lt;CK30,1,0)</f>
        <v>0</v>
      </c>
      <c r="CL45" s="252" t="n">
        <f aca="false">+IF(CL14*1.1&lt;CL30,1,0)</f>
        <v>0</v>
      </c>
      <c r="CM45" s="252" t="n">
        <f aca="false">+IF(CM14*1.1&lt;CM30,1,0)</f>
        <v>1</v>
      </c>
      <c r="CN45" s="252" t="n">
        <f aca="false">+IF(CN14*1.1&lt;CN30,1,0)</f>
        <v>0</v>
      </c>
      <c r="CO45" s="252" t="n">
        <f aca="false">+IF(CO14*1.1&lt;CO30,1,0)</f>
        <v>1</v>
      </c>
      <c r="CP45" s="252" t="n">
        <f aca="false">+IF(CP14*1.1&lt;CP30,1,0)</f>
        <v>0</v>
      </c>
      <c r="CQ45" s="252" t="n">
        <f aca="false">+IF(CQ14*1.1&lt;CQ30,1,0)</f>
        <v>0</v>
      </c>
      <c r="CR45" s="252" t="n">
        <f aca="false">+IF(CR14*1.1&lt;CR30,1,0)</f>
        <v>0</v>
      </c>
      <c r="CS45" s="252" t="n">
        <f aca="false">+IF(CS14*1.1&lt;CS30,1,0)</f>
        <v>0</v>
      </c>
      <c r="CT45" s="252" t="n">
        <f aca="false">+IF(CT14*1.1&lt;CT30,1,0)</f>
        <v>0</v>
      </c>
      <c r="CU45" s="252" t="n">
        <f aca="false">+IF(CU14*1.1&lt;CU30,1,0)</f>
        <v>0</v>
      </c>
      <c r="CV45" s="252" t="n">
        <f aca="false">+IF(CV14*1.1&lt;CV30,1,0)</f>
        <v>1</v>
      </c>
      <c r="CW45" s="252" t="n">
        <f aca="false">+IF(CW14*1.1&lt;CW30,1,0)</f>
        <v>0</v>
      </c>
      <c r="CX45" s="252" t="n">
        <f aca="false">+IF(CX14*1.1&lt;CX30,1,0)</f>
        <v>1</v>
      </c>
      <c r="CY45" s="252" t="n">
        <f aca="false">+IF(CY14*1.1&lt;CY30,1,0)</f>
        <v>0</v>
      </c>
      <c r="CZ45" s="252" t="n">
        <f aca="false">+IF(CZ14*1.1&lt;CZ30,1,0)</f>
        <v>0</v>
      </c>
      <c r="DA45" s="252" t="n">
        <f aca="false">+IF(DA14*1.1&lt;DA30,1,0)</f>
        <v>0</v>
      </c>
      <c r="DB45" s="252" t="n">
        <f aca="false">+IF(DB14*1.1&lt;DB30,1,0)</f>
        <v>0</v>
      </c>
      <c r="DC45" s="252" t="n">
        <f aca="false">+IF(DC14*1.1&lt;DC30,1,0)</f>
        <v>0</v>
      </c>
      <c r="DD45" s="252" t="e">
        <f aca="false">+IF(DD14*1.1&lt;DD30,1,0)</f>
        <v>#N/A</v>
      </c>
      <c r="DE45" s="252" t="n">
        <f aca="false">+IF(DE14*1.1&lt;DE30,1,0)</f>
        <v>1</v>
      </c>
      <c r="DF45" s="252" t="n">
        <f aca="false">+IF(DF14*1.1&lt;DF30,1,0)</f>
        <v>0</v>
      </c>
      <c r="DG45" s="252" t="n">
        <f aca="false">+IF(DG14*1.1&lt;DG30,1,0)</f>
        <v>0</v>
      </c>
      <c r="DH45" s="252" t="n">
        <f aca="false">+IF(DH14*1.1&lt;DH30,1,0)</f>
        <v>0</v>
      </c>
      <c r="DI45" s="252" t="n">
        <f aca="false">+IF(DI14*1.1&lt;DI30,1,0)</f>
        <v>0</v>
      </c>
      <c r="DJ45" s="252" t="n">
        <f aca="false">+IF(DJ14*1.1&lt;DJ30,1,0)</f>
        <v>0</v>
      </c>
      <c r="DK45" s="252" t="n">
        <f aca="false">+IF(DK14*1.1&lt;DK30,1,0)</f>
        <v>0</v>
      </c>
      <c r="DL45" s="252" t="n">
        <f aca="false">+IF(DL14*1.1&lt;DL30,1,0)</f>
        <v>0</v>
      </c>
      <c r="DM45" s="252" t="n">
        <f aca="false">+IF(DM14*1.1&lt;DM30,1,0)</f>
        <v>1</v>
      </c>
      <c r="DN45" s="252" t="n">
        <f aca="false">+IF(DN14*1.1&lt;DN30,1,0)</f>
        <v>0</v>
      </c>
      <c r="DO45" s="252" t="e">
        <f aca="false">+IF(DO14*1.1&lt;DO30,1,0)</f>
        <v>#N/A</v>
      </c>
      <c r="DP45" s="252" t="n">
        <f aca="false">+IF(DP14*1.1&lt;DP30,1,0)</f>
        <v>0</v>
      </c>
      <c r="DQ45" s="252" t="n">
        <f aca="false">+IF(DQ14*1.1&lt;DQ30,1,0)</f>
        <v>1</v>
      </c>
      <c r="DR45" s="252" t="n">
        <f aca="false">+IF(DR14*1.1&lt;DR30,1,0)</f>
        <v>0</v>
      </c>
      <c r="DS45" s="252" t="n">
        <f aca="false">+IF(DS14*1.1&lt;DS30,1,0)</f>
        <v>0</v>
      </c>
      <c r="DT45" s="252" t="n">
        <f aca="false">+IF(DT14*1.1&lt;DT30,1,0)</f>
        <v>0</v>
      </c>
      <c r="DU45" s="252" t="n">
        <f aca="false">+IF(DU14*1.1&lt;DU30,1,0)</f>
        <v>0</v>
      </c>
      <c r="DV45" s="252" t="n">
        <f aca="false">+IF(DV14*1.1&lt;DV30,1,0)</f>
        <v>0</v>
      </c>
      <c r="DW45" s="252" t="n">
        <f aca="false">+IF(DW14*1.1&lt;DW30,1,0)</f>
        <v>0</v>
      </c>
      <c r="DX45" s="252" t="n">
        <f aca="false">+IF(DX14*1.1&lt;DX30,1,0)</f>
        <v>0</v>
      </c>
      <c r="DY45" s="252" t="n">
        <f aca="false">+IF(DY14*1.1&lt;DY30,1,0)</f>
        <v>0</v>
      </c>
      <c r="DZ45" s="252" t="n">
        <f aca="false">+IF(DZ14*1.1&lt;DZ30,1,0)</f>
        <v>0</v>
      </c>
      <c r="EA45" s="252" t="n">
        <f aca="false">+IF(EA14*1.1&lt;EA30,1,0)</f>
        <v>1</v>
      </c>
      <c r="EB45" s="252" t="n">
        <f aca="false">+IF(EB14*1.1&lt;EB30,1,0)</f>
        <v>0</v>
      </c>
      <c r="EC45" s="252" t="n">
        <f aca="false">+IF(EC14*1.1&lt;EC30,1,0)</f>
        <v>0</v>
      </c>
      <c r="ED45" s="252" t="n">
        <f aca="false">+IF(ED14*1.1&lt;ED30,1,0)</f>
        <v>1</v>
      </c>
      <c r="EE45" s="252" t="n">
        <f aca="false">+IF(EE14*1.1&lt;EE30,1,0)</f>
        <v>1</v>
      </c>
      <c r="EF45" s="252" t="n">
        <f aca="false">+IF(EF14*1.1&lt;EF30,1,0)</f>
        <v>1</v>
      </c>
      <c r="EG45" s="252" t="n">
        <f aca="false">+IF(EG14*1.1&lt;EG30,1,0)</f>
        <v>1</v>
      </c>
      <c r="EH45" s="252" t="n">
        <f aca="false">+IF(EH14*1.1&lt;EH30,1,0)</f>
        <v>1</v>
      </c>
      <c r="EI45" s="252" t="n">
        <f aca="false">+IF(EI14*1.1&lt;EI30,1,0)</f>
        <v>1</v>
      </c>
      <c r="EJ45" s="252" t="n">
        <f aca="false">+IF(EJ14*1.1&lt;EJ30,1,0)</f>
        <v>1</v>
      </c>
    </row>
    <row r="46" customFormat="false" ht="15" hidden="true" customHeight="false" outlineLevel="1" collapsed="false">
      <c r="A46" s="76" t="s">
        <v>167</v>
      </c>
      <c r="B46" s="252" t="n">
        <f aca="false">+IF(B15*1.1&lt;B31,1,0)</f>
        <v>1</v>
      </c>
      <c r="C46" s="252" t="n">
        <f aca="false">+IF(C15*1.1&lt;C31,1,0)</f>
        <v>0</v>
      </c>
      <c r="D46" s="252" t="n">
        <f aca="false">+IF(D15*1.1&lt;D31,1,0)</f>
        <v>1</v>
      </c>
      <c r="E46" s="252" t="n">
        <f aca="false">+IF(E15*1.1&lt;E31,1,0)</f>
        <v>1</v>
      </c>
      <c r="F46" s="252" t="n">
        <f aca="false">+IF(F15*1.1&lt;F31,1,0)</f>
        <v>0</v>
      </c>
      <c r="G46" s="252" t="n">
        <f aca="false">+IF(G15*1.1&lt;G31,1,0)</f>
        <v>0</v>
      </c>
      <c r="H46" s="252" t="n">
        <f aca="false">+IF(H15*1.1&lt;H31,1,0)</f>
        <v>0</v>
      </c>
      <c r="I46" s="252" t="n">
        <f aca="false">+IF(I15*1.1&lt;I31,1,0)</f>
        <v>0</v>
      </c>
      <c r="J46" s="252" t="n">
        <f aca="false">+IF(J15*1.1&lt;J31,1,0)</f>
        <v>0</v>
      </c>
      <c r="K46" s="252" t="n">
        <f aca="false">+IF(K15*1.1&lt;K31,1,0)</f>
        <v>1</v>
      </c>
      <c r="L46" s="252" t="n">
        <f aca="false">+IF(L15*1.1&lt;L31,1,0)</f>
        <v>0</v>
      </c>
      <c r="M46" s="252" t="n">
        <f aca="false">+IF(M15*1.1&lt;M31,1,0)</f>
        <v>1</v>
      </c>
      <c r="N46" s="252" t="n">
        <f aca="false">+IF(N15*1.1&lt;N31,1,0)</f>
        <v>0</v>
      </c>
      <c r="O46" s="252" t="n">
        <f aca="false">+IF(O15*1.1&lt;O31,1,0)</f>
        <v>0</v>
      </c>
      <c r="P46" s="252"/>
      <c r="Q46" s="252" t="n">
        <f aca="false">+IF(Q15*1.1&lt;Q31,1,0)</f>
        <v>1</v>
      </c>
      <c r="R46" s="252" t="n">
        <f aca="false">+IF(R15*1.1&lt;R31,1,0)</f>
        <v>0</v>
      </c>
      <c r="S46" s="252"/>
      <c r="T46" s="252" t="n">
        <f aca="false">+IF(T15*1.1&lt;T31,1,0)</f>
        <v>0</v>
      </c>
      <c r="U46" s="252"/>
      <c r="V46" s="252" t="n">
        <f aca="false">+IF(V15*1.1&lt;V31,1,0)</f>
        <v>0</v>
      </c>
      <c r="W46" s="252" t="n">
        <f aca="false">+IF(W15*1.1&lt;W31,1,0)</f>
        <v>0</v>
      </c>
      <c r="X46" s="252" t="n">
        <f aca="false">+IF(X15*1.1&lt;X31,1,0)</f>
        <v>1</v>
      </c>
      <c r="Y46" s="252" t="n">
        <f aca="false">+IF(Y15*1.1&lt;Y31,1,0)</f>
        <v>0</v>
      </c>
      <c r="Z46" s="252" t="n">
        <f aca="false">+IF(Z15*1.1&lt;Z31,1,0)</f>
        <v>0</v>
      </c>
      <c r="AA46" s="252" t="n">
        <f aca="false">+IF(AA15*1.1&lt;AA31,1,0)</f>
        <v>1</v>
      </c>
      <c r="AB46" s="252" t="n">
        <f aca="false">+IF(AB15*1.1&lt;AB31,1,0)</f>
        <v>1</v>
      </c>
      <c r="AC46" s="252" t="n">
        <f aca="false">+IF(AC15*1.1&lt;AC31,1,0)</f>
        <v>1</v>
      </c>
      <c r="AD46" s="252" t="n">
        <f aca="false">+IF(AD15*1.1&lt;AD31,1,0)</f>
        <v>1</v>
      </c>
      <c r="AE46" s="252" t="n">
        <f aca="false">+IF(AE15*1.1&lt;AE31,1,0)</f>
        <v>1</v>
      </c>
      <c r="AF46" s="252" t="n">
        <f aca="false">+IF(AF15*1.1&lt;AF31,1,0)</f>
        <v>0</v>
      </c>
      <c r="AG46" s="252" t="n">
        <f aca="false">+IF(AG15*1.1&lt;AG31,1,0)</f>
        <v>0</v>
      </c>
      <c r="AH46" s="252" t="n">
        <f aca="false">+IF(AH15*1.1&lt;AH31,1,0)</f>
        <v>0</v>
      </c>
      <c r="AI46" s="252" t="n">
        <f aca="false">+IF(AI15*1.1&lt;AI31,1,0)</f>
        <v>0</v>
      </c>
      <c r="AJ46" s="252" t="n">
        <f aca="false">+IF(AJ15*1.1&lt;AJ31,1,0)</f>
        <v>1</v>
      </c>
      <c r="AK46" s="252" t="n">
        <f aca="false">+IF(AK15*1.1&lt;AK31,1,0)</f>
        <v>0</v>
      </c>
      <c r="AL46" s="252" t="n">
        <f aca="false">+IF(AL15*1.1&lt;AL31,1,0)</f>
        <v>0</v>
      </c>
      <c r="AM46" s="252" t="n">
        <f aca="false">+IF(AM15*1.1&lt;AM31,1,0)</f>
        <v>0</v>
      </c>
      <c r="AN46" s="252" t="n">
        <f aca="false">+IF(AN15*1.1&lt;AN31,1,0)</f>
        <v>1</v>
      </c>
      <c r="AO46" s="252" t="n">
        <f aca="false">+IF(AO15*1.1&lt;AO31,1,0)</f>
        <v>0</v>
      </c>
      <c r="AP46" s="252" t="n">
        <f aca="false">+IF(AP15*1.1&lt;AP31,1,0)</f>
        <v>1</v>
      </c>
      <c r="AQ46" s="252" t="n">
        <f aca="false">+IF(AQ15*1.1&lt;AQ31,1,0)</f>
        <v>0</v>
      </c>
      <c r="AR46" s="252" t="n">
        <f aca="false">+IF(AR15*1.1&lt;AR31,1,0)</f>
        <v>0</v>
      </c>
      <c r="AS46" s="252" t="n">
        <f aca="false">+IF(AS15*1.1&lt;AS31,1,0)</f>
        <v>0</v>
      </c>
      <c r="AT46" s="252" t="n">
        <f aca="false">+IF(AT15*1.1&lt;AT31,1,0)</f>
        <v>0</v>
      </c>
      <c r="AU46" s="252" t="n">
        <f aca="false">+IF(AU15*1.1&lt;AU31,1,0)</f>
        <v>0</v>
      </c>
      <c r="AV46" s="252" t="n">
        <f aca="false">+IF(AV15*1.1&lt;AV31,1,0)</f>
        <v>0</v>
      </c>
      <c r="AW46" s="252" t="n">
        <f aca="false">+IF(AW15*1.1&lt;AW31,1,0)</f>
        <v>0</v>
      </c>
      <c r="AX46" s="252" t="n">
        <f aca="false">+IF(AX15*1.1&lt;AX31,1,0)</f>
        <v>1</v>
      </c>
      <c r="AY46" s="252" t="n">
        <f aca="false">+IF(AY15*1.1&lt;AY31,1,0)</f>
        <v>0</v>
      </c>
      <c r="AZ46" s="252" t="n">
        <f aca="false">+IF(AZ15*1.1&lt;AZ31,1,0)</f>
        <v>0</v>
      </c>
      <c r="BA46" s="252" t="n">
        <f aca="false">+IF(BA15*1.1&lt;BA31,1,0)</f>
        <v>1</v>
      </c>
      <c r="BB46" s="252" t="n">
        <f aca="false">+IF(BB15*1.1&lt;BB31,1,0)</f>
        <v>1</v>
      </c>
      <c r="BC46" s="252" t="n">
        <f aca="false">+IF(BC15*1.1&lt;BC31,1,0)</f>
        <v>1</v>
      </c>
      <c r="BD46" s="252" t="n">
        <f aca="false">+IF(BD15*1.1&lt;BD31,1,0)</f>
        <v>0</v>
      </c>
      <c r="BE46" s="252" t="n">
        <f aca="false">+IF(BE15*1.1&lt;BE31,1,0)</f>
        <v>0</v>
      </c>
      <c r="BF46" s="252" t="n">
        <f aca="false">+IF(BF15*1.1&lt;BF31,1,0)</f>
        <v>0</v>
      </c>
      <c r="BG46" s="252" t="n">
        <f aca="false">+IF(BG15*1.1&lt;BG31,1,0)</f>
        <v>0</v>
      </c>
      <c r="BH46" s="252" t="n">
        <f aca="false">+IF(BH15*1.1&lt;BH31,1,0)</f>
        <v>1</v>
      </c>
      <c r="BI46" s="252" t="n">
        <f aca="false">+IF(BI15*1.1&lt;BI31,1,0)</f>
        <v>0</v>
      </c>
      <c r="BJ46" s="252" t="n">
        <f aca="false">+IF(BJ15*1.1&lt;BJ31,1,0)</f>
        <v>1</v>
      </c>
      <c r="BK46" s="252" t="n">
        <f aca="false">+IF(BK15*1.1&lt;BK31,1,0)</f>
        <v>1</v>
      </c>
      <c r="BL46" s="252" t="n">
        <f aca="false">+IF(BL15*1.1&lt;BL31,1,0)</f>
        <v>0</v>
      </c>
      <c r="BM46" s="252" t="n">
        <f aca="false">+IF(BM15*1.1&lt;BM31,1,0)</f>
        <v>1</v>
      </c>
      <c r="BN46" s="252" t="n">
        <f aca="false">+IF(BN15*1.1&lt;BN31,1,0)</f>
        <v>0</v>
      </c>
      <c r="BO46" s="252" t="n">
        <f aca="false">+IF(BO15*1.1&lt;BO31,1,0)</f>
        <v>0</v>
      </c>
      <c r="BP46" s="252" t="n">
        <f aca="false">+IF(BP15*1.1&lt;BP31,1,0)</f>
        <v>1</v>
      </c>
      <c r="BQ46" s="252" t="n">
        <f aca="false">+IF(BQ15*1.1&lt;BQ31,1,0)</f>
        <v>1</v>
      </c>
      <c r="BR46" s="252" t="n">
        <f aca="false">+IF(BR15*1.1&lt;BR31,1,0)</f>
        <v>0</v>
      </c>
      <c r="BS46" s="252" t="n">
        <f aca="false">+IF(BS15*1.1&lt;BS31,1,0)</f>
        <v>1</v>
      </c>
      <c r="BT46" s="252" t="n">
        <f aca="false">+IF(BT15*1.1&lt;BT31,1,0)</f>
        <v>0</v>
      </c>
      <c r="BU46" s="252" t="n">
        <f aca="false">+IF(BU15*1.1&lt;BU31,1,0)</f>
        <v>0</v>
      </c>
      <c r="BV46" s="252" t="n">
        <f aca="false">+IF(BV15*1.1&lt;BV31,1,0)</f>
        <v>0</v>
      </c>
      <c r="BW46" s="252" t="n">
        <f aca="false">+IF(BW15*1.1&lt;BW31,1,0)</f>
        <v>1</v>
      </c>
      <c r="BX46" s="252" t="n">
        <f aca="false">+IF(BX15*1.1&lt;BX31,1,0)</f>
        <v>1</v>
      </c>
      <c r="BY46" s="252" t="n">
        <f aca="false">+IF(BY15*1.1&lt;BY31,1,0)</f>
        <v>1</v>
      </c>
      <c r="BZ46" s="252" t="n">
        <f aca="false">+IF(BZ15*1.1&lt;BZ31,1,0)</f>
        <v>0</v>
      </c>
      <c r="CA46" s="252" t="n">
        <f aca="false">+IF(CA15*1.1&lt;CA31,1,0)</f>
        <v>0</v>
      </c>
      <c r="CB46" s="252" t="n">
        <f aca="false">+IF(CB15*1.1&lt;CB31,1,0)</f>
        <v>0</v>
      </c>
      <c r="CC46" s="252" t="n">
        <f aca="false">+IF(CC15*1.1&lt;CC31,1,0)</f>
        <v>1</v>
      </c>
      <c r="CD46" s="252" t="n">
        <f aca="false">+IF(CD15*1.1&lt;CD31,1,0)</f>
        <v>0</v>
      </c>
      <c r="CE46" s="252" t="n">
        <f aca="false">+IF(CE15*1.1&lt;CE31,1,0)</f>
        <v>1</v>
      </c>
      <c r="CF46" s="252" t="n">
        <f aca="false">+IF(CF15*1.1&lt;CF31,1,0)</f>
        <v>1</v>
      </c>
      <c r="CG46" s="252" t="n">
        <f aca="false">+IF(CG15*1.1&lt;CG31,1,0)</f>
        <v>0</v>
      </c>
      <c r="CH46" s="252" t="n">
        <f aca="false">+IF(CH15*1.1&lt;CH31,1,0)</f>
        <v>1</v>
      </c>
      <c r="CI46" s="252" t="n">
        <f aca="false">+IF(CI15*1.1&lt;CI31,1,0)</f>
        <v>1</v>
      </c>
      <c r="CJ46" s="252" t="n">
        <f aca="false">+IF(CJ15*1.1&lt;CJ31,1,0)</f>
        <v>1</v>
      </c>
      <c r="CK46" s="252" t="n">
        <f aca="false">+IF(CK15*1.1&lt;CK31,1,0)</f>
        <v>0</v>
      </c>
      <c r="CL46" s="252" t="n">
        <f aca="false">+IF(CL15*1.1&lt;CL31,1,0)</f>
        <v>0</v>
      </c>
      <c r="CM46" s="252" t="n">
        <f aca="false">+IF(CM15*1.1&lt;CM31,1,0)</f>
        <v>0</v>
      </c>
      <c r="CN46" s="252" t="n">
        <f aca="false">+IF(CN15*1.1&lt;CN31,1,0)</f>
        <v>1</v>
      </c>
      <c r="CO46" s="252" t="n">
        <f aca="false">+IF(CO15*1.1&lt;CO31,1,0)</f>
        <v>0</v>
      </c>
      <c r="CP46" s="252" t="n">
        <f aca="false">+IF(CP15*1.1&lt;CP31,1,0)</f>
        <v>0</v>
      </c>
      <c r="CQ46" s="252" t="n">
        <f aca="false">+IF(CQ15*1.1&lt;CQ31,1,0)</f>
        <v>0</v>
      </c>
      <c r="CR46" s="252" t="n">
        <f aca="false">+IF(CR15*1.1&lt;CR31,1,0)</f>
        <v>0</v>
      </c>
      <c r="CS46" s="252" t="n">
        <f aca="false">+IF(CS15*1.1&lt;CS31,1,0)</f>
        <v>0</v>
      </c>
      <c r="CT46" s="252" t="n">
        <f aca="false">+IF(CT15*1.1&lt;CT31,1,0)</f>
        <v>0</v>
      </c>
      <c r="CU46" s="252" t="n">
        <f aca="false">+IF(CU15*1.1&lt;CU31,1,0)</f>
        <v>0</v>
      </c>
      <c r="CV46" s="252" t="n">
        <f aca="false">+IF(CV15*1.1&lt;CV31,1,0)</f>
        <v>1</v>
      </c>
      <c r="CW46" s="252" t="n">
        <f aca="false">+IF(CW15*1.1&lt;CW31,1,0)</f>
        <v>1</v>
      </c>
      <c r="CX46" s="252" t="n">
        <f aca="false">+IF(CX15*1.1&lt;CX31,1,0)</f>
        <v>0</v>
      </c>
      <c r="CY46" s="252" t="n">
        <f aca="false">+IF(CY15*1.1&lt;CY31,1,0)</f>
        <v>1</v>
      </c>
      <c r="CZ46" s="252" t="n">
        <f aca="false">+IF(CZ15*1.1&lt;CZ31,1,0)</f>
        <v>1</v>
      </c>
      <c r="DA46" s="252" t="n">
        <f aca="false">+IF(DA15*1.1&lt;DA31,1,0)</f>
        <v>0</v>
      </c>
      <c r="DB46" s="252" t="n">
        <f aca="false">+IF(DB15*1.1&lt;DB31,1,0)</f>
        <v>0</v>
      </c>
      <c r="DC46" s="252" t="n">
        <f aca="false">+IF(DC15*1.1&lt;DC31,1,0)</f>
        <v>0</v>
      </c>
      <c r="DD46" s="252" t="n">
        <f aca="false">+IF(DD15*1.1&lt;DD31,1,0)</f>
        <v>0</v>
      </c>
      <c r="DE46" s="252" t="n">
        <f aca="false">+IF(DE15*1.1&lt;DE31,1,0)</f>
        <v>1</v>
      </c>
      <c r="DF46" s="252" t="n">
        <f aca="false">+IF(DF15*1.1&lt;DF31,1,0)</f>
        <v>0</v>
      </c>
      <c r="DG46" s="252" t="n">
        <f aca="false">+IF(DG15*1.1&lt;DG31,1,0)</f>
        <v>1</v>
      </c>
      <c r="DH46" s="252" t="n">
        <f aca="false">+IF(DH15*1.1&lt;DH31,1,0)</f>
        <v>0</v>
      </c>
      <c r="DI46" s="252" t="n">
        <f aca="false">+IF(DI15*1.1&lt;DI31,1,0)</f>
        <v>0</v>
      </c>
      <c r="DJ46" s="252" t="n">
        <f aca="false">+IF(DJ15*1.1&lt;DJ31,1,0)</f>
        <v>1</v>
      </c>
      <c r="DK46" s="252" t="n">
        <f aca="false">+IF(DK15*1.1&lt;DK31,1,0)</f>
        <v>1</v>
      </c>
      <c r="DL46" s="252" t="n">
        <f aca="false">+IF(DL15*1.1&lt;DL31,1,0)</f>
        <v>0</v>
      </c>
      <c r="DM46" s="252" t="n">
        <f aca="false">+IF(DM15*1.1&lt;DM31,1,0)</f>
        <v>0</v>
      </c>
      <c r="DN46" s="252" t="n">
        <f aca="false">+IF(DN15*1.1&lt;DN31,1,0)</f>
        <v>1</v>
      </c>
      <c r="DO46" s="252" t="n">
        <f aca="false">+IF(DO15*1.1&lt;DO31,1,0)</f>
        <v>1</v>
      </c>
      <c r="DP46" s="252" t="n">
        <f aca="false">+IF(DP15*1.1&lt;DP31,1,0)</f>
        <v>0</v>
      </c>
      <c r="DQ46" s="252" t="n">
        <f aca="false">+IF(DQ15*1.1&lt;DQ31,1,0)</f>
        <v>0</v>
      </c>
      <c r="DR46" s="252" t="n">
        <f aca="false">+IF(DR15*1.1&lt;DR31,1,0)</f>
        <v>0</v>
      </c>
      <c r="DS46" s="252" t="n">
        <f aca="false">+IF(DS15*1.1&lt;DS31,1,0)</f>
        <v>0</v>
      </c>
      <c r="DT46" s="252" t="n">
        <f aca="false">+IF(DT15*1.1&lt;DT31,1,0)</f>
        <v>1</v>
      </c>
      <c r="DU46" s="252" t="n">
        <f aca="false">+IF(DU15*1.1&lt;DU31,1,0)</f>
        <v>0</v>
      </c>
      <c r="DV46" s="252" t="n">
        <f aca="false">+IF(DV15*1.1&lt;DV31,1,0)</f>
        <v>0</v>
      </c>
      <c r="DW46" s="252" t="n">
        <f aca="false">+IF(DW15*1.1&lt;DW31,1,0)</f>
        <v>0</v>
      </c>
      <c r="DX46" s="252" t="n">
        <f aca="false">+IF(DX15*1.1&lt;DX31,1,0)</f>
        <v>1</v>
      </c>
      <c r="DY46" s="252" t="n">
        <f aca="false">+IF(DY15*1.1&lt;DY31,1,0)</f>
        <v>0</v>
      </c>
      <c r="DZ46" s="252" t="n">
        <f aca="false">+IF(DZ15*1.1&lt;DZ31,1,0)</f>
        <v>0</v>
      </c>
      <c r="EA46" s="252" t="n">
        <f aca="false">+IF(EA15*1.1&lt;EA31,1,0)</f>
        <v>1</v>
      </c>
      <c r="EB46" s="252" t="n">
        <f aca="false">+IF(EB15*1.1&lt;EB31,1,0)</f>
        <v>0</v>
      </c>
      <c r="EC46" s="252" t="n">
        <f aca="false">+IF(EC15*1.1&lt;EC31,1,0)</f>
        <v>0</v>
      </c>
      <c r="ED46" s="252" t="n">
        <f aca="false">+IF(ED15*1.1&lt;ED31,1,0)</f>
        <v>1</v>
      </c>
      <c r="EE46" s="252" t="n">
        <f aca="false">+IF(EE15*1.1&lt;EE31,1,0)</f>
        <v>0</v>
      </c>
      <c r="EF46" s="252" t="n">
        <f aca="false">+IF(EF15*1.1&lt;EF31,1,0)</f>
        <v>1</v>
      </c>
      <c r="EG46" s="252" t="n">
        <f aca="false">+IF(EG15*1.1&lt;EG31,1,0)</f>
        <v>1</v>
      </c>
      <c r="EH46" s="252" t="n">
        <f aca="false">+IF(EH15*1.1&lt;EH31,1,0)</f>
        <v>1</v>
      </c>
      <c r="EI46" s="252" t="n">
        <f aca="false">+IF(EI15*1.1&lt;EI31,1,0)</f>
        <v>1</v>
      </c>
      <c r="EJ46" s="252" t="n">
        <f aca="false">+IF(EJ15*1.1&lt;EJ31,1,0)</f>
        <v>1</v>
      </c>
    </row>
    <row r="47" customFormat="false" ht="15" hidden="true" customHeight="false" outlineLevel="1" collapsed="false">
      <c r="A47" s="76" t="s">
        <v>186</v>
      </c>
      <c r="B47" s="252" t="n">
        <f aca="false">+IF(B16*1.1&lt;B32,1,0)</f>
        <v>0</v>
      </c>
      <c r="C47" s="252" t="n">
        <f aca="false">+IF(C16*1.1&lt;C32,1,0)</f>
        <v>0</v>
      </c>
      <c r="D47" s="252" t="n">
        <f aca="false">+IF(D16*1.1&lt;D32,1,0)</f>
        <v>0</v>
      </c>
      <c r="E47" s="252" t="n">
        <f aca="false">+IF(E16*1.1&lt;E32,1,0)</f>
        <v>0</v>
      </c>
      <c r="F47" s="252" t="n">
        <f aca="false">+IF(F16*1.1&lt;F32,1,0)</f>
        <v>0</v>
      </c>
      <c r="G47" s="252" t="n">
        <f aca="false">+IF(G16*1.1&lt;G32,1,0)</f>
        <v>0</v>
      </c>
      <c r="H47" s="252" t="n">
        <f aca="false">+IF(H16*1.1&lt;H32,1,0)</f>
        <v>0</v>
      </c>
      <c r="I47" s="252" t="n">
        <f aca="false">+IF(I16*1.1&lt;I32,1,0)</f>
        <v>0</v>
      </c>
      <c r="J47" s="252" t="n">
        <f aca="false">+IF(J16*1.1&lt;J32,1,0)</f>
        <v>0</v>
      </c>
      <c r="K47" s="252" t="n">
        <f aca="false">+IF(K16*1.1&lt;K32,1,0)</f>
        <v>1</v>
      </c>
      <c r="L47" s="252" t="n">
        <f aca="false">+IF(L16*1.1&lt;L32,1,0)</f>
        <v>0</v>
      </c>
      <c r="M47" s="252" t="n">
        <f aca="false">+IF(M16*1.1&lt;M32,1,0)</f>
        <v>0</v>
      </c>
      <c r="N47" s="252" t="n">
        <f aca="false">+IF(N16*1.1&lt;N32,1,0)</f>
        <v>0</v>
      </c>
      <c r="O47" s="252" t="n">
        <f aca="false">+IF(O16*1.1&lt;O32,1,0)</f>
        <v>0</v>
      </c>
      <c r="P47" s="252"/>
      <c r="Q47" s="252" t="n">
        <f aca="false">+IF(Q16*1.1&lt;Q32,1,0)</f>
        <v>0</v>
      </c>
      <c r="R47" s="252" t="n">
        <f aca="false">+IF(R16*1.1&lt;R32,1,0)</f>
        <v>0</v>
      </c>
      <c r="S47" s="252"/>
      <c r="T47" s="252" t="n">
        <f aca="false">+IF(T16*1.1&lt;T32,1,0)</f>
        <v>0</v>
      </c>
      <c r="U47" s="252"/>
      <c r="V47" s="252" t="n">
        <f aca="false">+IF(V16*1.1&lt;V32,1,0)</f>
        <v>0</v>
      </c>
      <c r="W47" s="252" t="n">
        <f aca="false">+IF(W16*1.1&lt;W32,1,0)</f>
        <v>0</v>
      </c>
      <c r="X47" s="252" t="n">
        <f aca="false">+IF(X16*1.1&lt;X32,1,0)</f>
        <v>0</v>
      </c>
      <c r="Y47" s="252" t="n">
        <f aca="false">+IF(Y16*1.1&lt;Y32,1,0)</f>
        <v>0</v>
      </c>
      <c r="Z47" s="252" t="n">
        <f aca="false">+IF(Z16*1.1&lt;Z32,1,0)</f>
        <v>0</v>
      </c>
      <c r="AA47" s="252" t="n">
        <f aca="false">+IF(AA16*1.1&lt;AA32,1,0)</f>
        <v>0</v>
      </c>
      <c r="AB47" s="252" t="n">
        <f aca="false">+IF(AB16*1.1&lt;AB32,1,0)</f>
        <v>0</v>
      </c>
      <c r="AC47" s="252" t="n">
        <f aca="false">+IF(AC16*1.1&lt;AC32,1,0)</f>
        <v>0</v>
      </c>
      <c r="AD47" s="252" t="n">
        <f aca="false">+IF(AD16*1.1&lt;AD32,1,0)</f>
        <v>0</v>
      </c>
      <c r="AE47" s="252" t="n">
        <f aca="false">+IF(AE16*1.1&lt;AE32,1,0)</f>
        <v>0</v>
      </c>
      <c r="AF47" s="252" t="n">
        <f aca="false">+IF(AF16*1.1&lt;AF32,1,0)</f>
        <v>0</v>
      </c>
      <c r="AG47" s="252" t="n">
        <f aca="false">+IF(AG16*1.1&lt;AG32,1,0)</f>
        <v>0</v>
      </c>
      <c r="AH47" s="252" t="n">
        <f aca="false">+IF(AH16*1.1&lt;AH32,1,0)</f>
        <v>0</v>
      </c>
      <c r="AI47" s="252" t="n">
        <f aca="false">+IF(AI16*1.1&lt;AI32,1,0)</f>
        <v>0</v>
      </c>
      <c r="AJ47" s="252" t="n">
        <f aca="false">+IF(AJ16*1.1&lt;AJ32,1,0)</f>
        <v>0</v>
      </c>
      <c r="AK47" s="252" t="n">
        <f aca="false">+IF(AK16*1.1&lt;AK32,1,0)</f>
        <v>0</v>
      </c>
      <c r="AL47" s="252" t="n">
        <f aca="false">+IF(AL16*1.1&lt;AL32,1,0)</f>
        <v>0</v>
      </c>
      <c r="AM47" s="252" t="n">
        <f aca="false">+IF(AM16*1.1&lt;AM32,1,0)</f>
        <v>0</v>
      </c>
      <c r="AN47" s="252" t="n">
        <f aca="false">+IF(AN16*1.1&lt;AN32,1,0)</f>
        <v>0</v>
      </c>
      <c r="AO47" s="252" t="n">
        <f aca="false">+IF(AO16*1.1&lt;AO32,1,0)</f>
        <v>0</v>
      </c>
      <c r="AP47" s="252" t="n">
        <f aca="false">+IF(AP16*1.1&lt;AP32,1,0)</f>
        <v>0</v>
      </c>
      <c r="AQ47" s="252" t="n">
        <f aca="false">+IF(AQ16*1.1&lt;AQ32,1,0)</f>
        <v>0</v>
      </c>
      <c r="AR47" s="252" t="n">
        <f aca="false">+IF(AR16*1.1&lt;AR32,1,0)</f>
        <v>0</v>
      </c>
      <c r="AS47" s="252" t="n">
        <f aca="false">+IF(AS16*1.1&lt;AS32,1,0)</f>
        <v>0</v>
      </c>
      <c r="AT47" s="252" t="n">
        <f aca="false">+IF(AT16*1.1&lt;AT32,1,0)</f>
        <v>0</v>
      </c>
      <c r="AU47" s="252" t="n">
        <f aca="false">+IF(AU16*1.1&lt;AU32,1,0)</f>
        <v>0</v>
      </c>
      <c r="AV47" s="252" t="n">
        <f aca="false">+IF(AV16*1.1&lt;AV32,1,0)</f>
        <v>0</v>
      </c>
      <c r="AW47" s="252" t="n">
        <f aca="false">+IF(AW16*1.1&lt;AW32,1,0)</f>
        <v>0</v>
      </c>
      <c r="AX47" s="252" t="n">
        <f aca="false">+IF(AX16*1.1&lt;AX32,1,0)</f>
        <v>0</v>
      </c>
      <c r="AY47" s="252" t="n">
        <f aca="false">+IF(AY16*1.1&lt;AY32,1,0)</f>
        <v>0</v>
      </c>
      <c r="AZ47" s="252" t="n">
        <f aca="false">+IF(AZ16*1.1&lt;AZ32,1,0)</f>
        <v>0</v>
      </c>
      <c r="BA47" s="252" t="n">
        <f aca="false">+IF(BA16*1.1&lt;BA32,1,0)</f>
        <v>1</v>
      </c>
      <c r="BB47" s="252" t="n">
        <f aca="false">+IF(BB16*1.1&lt;BB32,1,0)</f>
        <v>0</v>
      </c>
      <c r="BC47" s="252" t="n">
        <f aca="false">+IF(BC16*1.1&lt;BC32,1,0)</f>
        <v>0</v>
      </c>
      <c r="BD47" s="252" t="n">
        <f aca="false">+IF(BD16*1.1&lt;BD32,1,0)</f>
        <v>0</v>
      </c>
      <c r="BE47" s="252" t="n">
        <f aca="false">+IF(BE16*1.1&lt;BE32,1,0)</f>
        <v>0</v>
      </c>
      <c r="BF47" s="252" t="n">
        <f aca="false">+IF(BF16*1.1&lt;BF32,1,0)</f>
        <v>0</v>
      </c>
      <c r="BG47" s="252" t="n">
        <f aca="false">+IF(BG16*1.1&lt;BG32,1,0)</f>
        <v>0</v>
      </c>
      <c r="BH47" s="252" t="n">
        <f aca="false">+IF(BH16*1.1&lt;BH32,1,0)</f>
        <v>0</v>
      </c>
      <c r="BI47" s="252" t="n">
        <f aca="false">+IF(BI16*1.1&lt;BI32,1,0)</f>
        <v>0</v>
      </c>
      <c r="BJ47" s="252" t="n">
        <f aca="false">+IF(BJ16*1.1&lt;BJ32,1,0)</f>
        <v>0</v>
      </c>
      <c r="BK47" s="252" t="n">
        <f aca="false">+IF(BK16*1.1&lt;BK32,1,0)</f>
        <v>0</v>
      </c>
      <c r="BL47" s="252" t="n">
        <f aca="false">+IF(BL16*1.1&lt;BL32,1,0)</f>
        <v>0</v>
      </c>
      <c r="BM47" s="252" t="n">
        <f aca="false">+IF(BM16*1.1&lt;BM32,1,0)</f>
        <v>0</v>
      </c>
      <c r="BN47" s="252" t="n">
        <f aca="false">+IF(BN16*1.1&lt;BN32,1,0)</f>
        <v>0</v>
      </c>
      <c r="BO47" s="252" t="n">
        <f aca="false">+IF(BO16*1.1&lt;BO32,1,0)</f>
        <v>0</v>
      </c>
      <c r="BP47" s="252" t="n">
        <f aca="false">+IF(BP16*1.1&lt;BP32,1,0)</f>
        <v>0</v>
      </c>
      <c r="BQ47" s="252" t="n">
        <f aca="false">+IF(BQ16*1.1&lt;BQ32,1,0)</f>
        <v>0</v>
      </c>
      <c r="BR47" s="252" t="n">
        <f aca="false">+IF(BR16*1.1&lt;BR32,1,0)</f>
        <v>0</v>
      </c>
      <c r="BS47" s="252" t="n">
        <f aca="false">+IF(BS16*1.1&lt;BS32,1,0)</f>
        <v>0</v>
      </c>
      <c r="BT47" s="252" t="n">
        <f aca="false">+IF(BT16*1.1&lt;BT32,1,0)</f>
        <v>0</v>
      </c>
      <c r="BU47" s="252" t="n">
        <f aca="false">+IF(BU16*1.1&lt;BU32,1,0)</f>
        <v>0</v>
      </c>
      <c r="BV47" s="252" t="n">
        <f aca="false">+IF(BV16*1.1&lt;BV32,1,0)</f>
        <v>0</v>
      </c>
      <c r="BW47" s="252" t="n">
        <f aca="false">+IF(BW16*1.1&lt;BW32,1,0)</f>
        <v>0</v>
      </c>
      <c r="BX47" s="252" t="n">
        <f aca="false">+IF(BX16*1.1&lt;BX32,1,0)</f>
        <v>0</v>
      </c>
      <c r="BY47" s="252" t="n">
        <f aca="false">+IF(BY16*1.1&lt;BY32,1,0)</f>
        <v>0</v>
      </c>
      <c r="BZ47" s="252" t="n">
        <f aca="false">+IF(BZ16*1.1&lt;BZ32,1,0)</f>
        <v>0</v>
      </c>
      <c r="CA47" s="252" t="n">
        <f aca="false">+IF(CA16*1.1&lt;CA32,1,0)</f>
        <v>0</v>
      </c>
      <c r="CB47" s="252" t="n">
        <f aca="false">+IF(CB16*1.1&lt;CB32,1,0)</f>
        <v>0</v>
      </c>
      <c r="CC47" s="252" t="n">
        <f aca="false">+IF(CC16*1.1&lt;CC32,1,0)</f>
        <v>0</v>
      </c>
      <c r="CD47" s="252" t="n">
        <f aca="false">+IF(CD16*1.1&lt;CD32,1,0)</f>
        <v>0</v>
      </c>
      <c r="CE47" s="252" t="n">
        <f aca="false">+IF(CE16*1.1&lt;CE32,1,0)</f>
        <v>0</v>
      </c>
      <c r="CF47" s="252" t="n">
        <f aca="false">+IF(CF16*1.1&lt;CF32,1,0)</f>
        <v>0</v>
      </c>
      <c r="CG47" s="252" t="n">
        <f aca="false">+IF(CG16*1.1&lt;CG32,1,0)</f>
        <v>0</v>
      </c>
      <c r="CH47" s="252" t="n">
        <f aca="false">+IF(CH16*1.1&lt;CH32,1,0)</f>
        <v>0</v>
      </c>
      <c r="CI47" s="252" t="n">
        <f aca="false">+IF(CI16*1.1&lt;CI32,1,0)</f>
        <v>0</v>
      </c>
      <c r="CJ47" s="252" t="n">
        <f aca="false">+IF(CJ16*1.1&lt;CJ32,1,0)</f>
        <v>0</v>
      </c>
      <c r="CK47" s="252" t="n">
        <f aca="false">+IF(CK16*1.1&lt;CK32,1,0)</f>
        <v>0</v>
      </c>
      <c r="CL47" s="252" t="n">
        <f aca="false">+IF(CL16*1.1&lt;CL32,1,0)</f>
        <v>0</v>
      </c>
      <c r="CM47" s="252" t="n">
        <f aca="false">+IF(CM16*1.1&lt;CM32,1,0)</f>
        <v>0</v>
      </c>
      <c r="CN47" s="252" t="n">
        <f aca="false">+IF(CN16*1.1&lt;CN32,1,0)</f>
        <v>0</v>
      </c>
      <c r="CO47" s="252" t="n">
        <f aca="false">+IF(CO16*1.1&lt;CO32,1,0)</f>
        <v>0</v>
      </c>
      <c r="CP47" s="252" t="n">
        <f aca="false">+IF(CP16*1.1&lt;CP32,1,0)</f>
        <v>0</v>
      </c>
      <c r="CQ47" s="252" t="n">
        <f aca="false">+IF(CQ16*1.1&lt;CQ32,1,0)</f>
        <v>0</v>
      </c>
      <c r="CR47" s="252" t="n">
        <f aca="false">+IF(CR16*1.1&lt;CR32,1,0)</f>
        <v>0</v>
      </c>
      <c r="CS47" s="252" t="n">
        <f aca="false">+IF(CS16*1.1&lt;CS32,1,0)</f>
        <v>0</v>
      </c>
      <c r="CT47" s="252" t="n">
        <f aca="false">+IF(CT16*1.1&lt;CT32,1,0)</f>
        <v>0</v>
      </c>
      <c r="CU47" s="252" t="n">
        <f aca="false">+IF(CU16*1.1&lt;CU32,1,0)</f>
        <v>0</v>
      </c>
      <c r="CV47" s="252" t="n">
        <f aca="false">+IF(CV16*1.1&lt;CV32,1,0)</f>
        <v>0</v>
      </c>
      <c r="CW47" s="252" t="n">
        <f aca="false">+IF(CW16*1.1&lt;CW32,1,0)</f>
        <v>0</v>
      </c>
      <c r="CX47" s="252" t="n">
        <f aca="false">+IF(CX16*1.1&lt;CX32,1,0)</f>
        <v>0</v>
      </c>
      <c r="CY47" s="252" t="n">
        <f aca="false">+IF(CY16*1.1&lt;CY32,1,0)</f>
        <v>0</v>
      </c>
      <c r="CZ47" s="252" t="n">
        <f aca="false">+IF(CZ16*1.1&lt;CZ32,1,0)</f>
        <v>0</v>
      </c>
      <c r="DA47" s="252" t="n">
        <f aca="false">+IF(DA16*1.1&lt;DA32,1,0)</f>
        <v>0</v>
      </c>
      <c r="DB47" s="252" t="n">
        <f aca="false">+IF(DB16*1.1&lt;DB32,1,0)</f>
        <v>0</v>
      </c>
      <c r="DC47" s="252" t="n">
        <f aca="false">+IF(DC16*1.1&lt;DC32,1,0)</f>
        <v>0</v>
      </c>
      <c r="DD47" s="252" t="n">
        <f aca="false">+IF(DD16*1.1&lt;DD32,1,0)</f>
        <v>0</v>
      </c>
      <c r="DE47" s="252" t="n">
        <f aca="false">+IF(DE16*1.1&lt;DE32,1,0)</f>
        <v>0</v>
      </c>
      <c r="DF47" s="252" t="n">
        <f aca="false">+IF(DF16*1.1&lt;DF32,1,0)</f>
        <v>0</v>
      </c>
      <c r="DG47" s="252" t="n">
        <f aca="false">+IF(DG16*1.1&lt;DG32,1,0)</f>
        <v>0</v>
      </c>
      <c r="DH47" s="252" t="n">
        <f aca="false">+IF(DH16*1.1&lt;DH32,1,0)</f>
        <v>0</v>
      </c>
      <c r="DI47" s="252" t="n">
        <f aca="false">+IF(DI16*1.1&lt;DI32,1,0)</f>
        <v>0</v>
      </c>
      <c r="DJ47" s="252" t="n">
        <f aca="false">+IF(DJ16*1.1&lt;DJ32,1,0)</f>
        <v>0</v>
      </c>
      <c r="DK47" s="252" t="n">
        <f aca="false">+IF(DK16*1.1&lt;DK32,1,0)</f>
        <v>0</v>
      </c>
      <c r="DL47" s="252" t="n">
        <f aca="false">+IF(DL16*1.1&lt;DL32,1,0)</f>
        <v>0</v>
      </c>
      <c r="DM47" s="252" t="n">
        <f aca="false">+IF(DM16*1.1&lt;DM32,1,0)</f>
        <v>0</v>
      </c>
      <c r="DN47" s="252" t="n">
        <f aca="false">+IF(DN16*1.1&lt;DN32,1,0)</f>
        <v>0</v>
      </c>
      <c r="DO47" s="252" t="n">
        <f aca="false">+IF(DO16*1.1&lt;DO32,1,0)</f>
        <v>0</v>
      </c>
      <c r="DP47" s="252" t="n">
        <f aca="false">+IF(DP16*1.1&lt;DP32,1,0)</f>
        <v>0</v>
      </c>
      <c r="DQ47" s="252" t="n">
        <f aca="false">+IF(DQ16*1.1&lt;DQ32,1,0)</f>
        <v>0</v>
      </c>
      <c r="DR47" s="252" t="n">
        <f aca="false">+IF(DR16*1.1&lt;DR32,1,0)</f>
        <v>0</v>
      </c>
      <c r="DS47" s="252" t="n">
        <f aca="false">+IF(DS16*1.1&lt;DS32,1,0)</f>
        <v>0</v>
      </c>
      <c r="DT47" s="252" t="n">
        <f aca="false">+IF(DT16*1.1&lt;DT32,1,0)</f>
        <v>0</v>
      </c>
      <c r="DU47" s="252" t="n">
        <f aca="false">+IF(DU16*1.1&lt;DU32,1,0)</f>
        <v>0</v>
      </c>
      <c r="DV47" s="252" t="n">
        <f aca="false">+IF(DV16*1.1&lt;DV32,1,0)</f>
        <v>0</v>
      </c>
      <c r="DW47" s="252" t="n">
        <f aca="false">+IF(DW16*1.1&lt;DW32,1,0)</f>
        <v>0</v>
      </c>
      <c r="DX47" s="252" t="n">
        <f aca="false">+IF(DX16*1.1&lt;DX32,1,0)</f>
        <v>0</v>
      </c>
      <c r="DY47" s="252" t="n">
        <f aca="false">+IF(DY16*1.1&lt;DY32,1,0)</f>
        <v>0</v>
      </c>
      <c r="DZ47" s="252" t="n">
        <f aca="false">+IF(DZ16*1.1&lt;DZ32,1,0)</f>
        <v>0</v>
      </c>
      <c r="EA47" s="252" t="n">
        <f aca="false">+IF(EA16*1.1&lt;EA32,1,0)</f>
        <v>0</v>
      </c>
      <c r="EB47" s="252" t="n">
        <f aca="false">+IF(EB16*1.1&lt;EB32,1,0)</f>
        <v>0</v>
      </c>
      <c r="EC47" s="252" t="n">
        <f aca="false">+IF(EC16*1.1&lt;EC32,1,0)</f>
        <v>0</v>
      </c>
      <c r="ED47" s="252" t="n">
        <f aca="false">+IF(ED16*1.1&lt;ED32,1,0)</f>
        <v>0</v>
      </c>
      <c r="EE47" s="252" t="n">
        <f aca="false">+IF(EE16*1.1&lt;EE32,1,0)</f>
        <v>0</v>
      </c>
      <c r="EF47" s="252" t="n">
        <f aca="false">+IF(EF16*1.1&lt;EF32,1,0)</f>
        <v>1</v>
      </c>
      <c r="EG47" s="252" t="n">
        <f aca="false">+IF(EG16*1.1&lt;EG32,1,0)</f>
        <v>0</v>
      </c>
      <c r="EH47" s="252" t="n">
        <f aca="false">+IF(EH16*1.1&lt;EH32,1,0)</f>
        <v>1</v>
      </c>
      <c r="EI47" s="252" t="n">
        <f aca="false">+IF(EI16*1.1&lt;EI32,1,0)</f>
        <v>1</v>
      </c>
      <c r="EJ47" s="252" t="n">
        <f aca="false">+IF(EJ16*1.1&lt;EJ32,1,0)</f>
        <v>1</v>
      </c>
    </row>
    <row r="48" customFormat="false" ht="15" hidden="true" customHeight="false" outlineLevel="1" collapsed="false">
      <c r="A48" s="76" t="s">
        <v>198</v>
      </c>
      <c r="B48" s="252" t="n">
        <f aca="false">+IF(B17*1.1&lt;B33,1,0)</f>
        <v>0</v>
      </c>
      <c r="C48" s="252" t="n">
        <f aca="false">+IF(C17*1.1&lt;C33,1,0)</f>
        <v>0</v>
      </c>
      <c r="D48" s="252" t="n">
        <f aca="false">+IF(D17*1.1&lt;D33,1,0)</f>
        <v>0</v>
      </c>
      <c r="E48" s="252" t="n">
        <f aca="false">+IF(E17*1.1&lt;E33,1,0)</f>
        <v>0</v>
      </c>
      <c r="F48" s="252" t="n">
        <f aca="false">+IF(F17*1.1&lt;F33,1,0)</f>
        <v>0</v>
      </c>
      <c r="G48" s="252" t="n">
        <f aca="false">+IF(G17*1.1&lt;G33,1,0)</f>
        <v>0</v>
      </c>
      <c r="H48" s="252" t="n">
        <f aca="false">+IF(H17*1.1&lt;H33,1,0)</f>
        <v>0</v>
      </c>
      <c r="I48" s="252" t="n">
        <f aca="false">+IF(I17*1.1&lt;I33,1,0)</f>
        <v>0</v>
      </c>
      <c r="J48" s="252" t="n">
        <f aca="false">+IF(J17*1.1&lt;J33,1,0)</f>
        <v>0</v>
      </c>
      <c r="K48" s="252" t="n">
        <f aca="false">+IF(K17*1.1&lt;K33,1,0)</f>
        <v>0</v>
      </c>
      <c r="L48" s="252" t="n">
        <f aca="false">+IF(L17*1.1&lt;L33,1,0)</f>
        <v>0</v>
      </c>
      <c r="M48" s="252" t="n">
        <f aca="false">+IF(M17*1.1&lt;M33,1,0)</f>
        <v>1</v>
      </c>
      <c r="N48" s="252" t="n">
        <f aca="false">+IF(N17*1.1&lt;N33,1,0)</f>
        <v>0</v>
      </c>
      <c r="O48" s="252" t="n">
        <f aca="false">+IF(O17*1.1&lt;O33,1,0)</f>
        <v>0</v>
      </c>
      <c r="P48" s="252"/>
      <c r="Q48" s="252" t="n">
        <f aca="false">+IF(Q17*1.1&lt;Q33,1,0)</f>
        <v>0</v>
      </c>
      <c r="R48" s="252" t="n">
        <f aca="false">+IF(R17*1.1&lt;R33,1,0)</f>
        <v>0</v>
      </c>
      <c r="S48" s="252"/>
      <c r="T48" s="252" t="n">
        <f aca="false">+IF(T17*1.1&lt;T33,1,0)</f>
        <v>0</v>
      </c>
      <c r="U48" s="252"/>
      <c r="V48" s="252" t="n">
        <f aca="false">+IF(V17*1.1&lt;V33,1,0)</f>
        <v>0</v>
      </c>
      <c r="W48" s="252" t="n">
        <f aca="false">+IF(W17*1.1&lt;W33,1,0)</f>
        <v>1</v>
      </c>
      <c r="X48" s="252" t="n">
        <f aca="false">+IF(X17*1.1&lt;X33,1,0)</f>
        <v>0</v>
      </c>
      <c r="Y48" s="252" t="n">
        <f aca="false">+IF(Y17*1.1&lt;Y33,1,0)</f>
        <v>0</v>
      </c>
      <c r="Z48" s="252" t="n">
        <f aca="false">+IF(Z17*1.1&lt;Z33,1,0)</f>
        <v>0</v>
      </c>
      <c r="AA48" s="252" t="n">
        <f aca="false">+IF(AA17*1.1&lt;AA33,1,0)</f>
        <v>0</v>
      </c>
      <c r="AB48" s="252" t="n">
        <f aca="false">+IF(AB17*1.1&lt;AB33,1,0)</f>
        <v>0</v>
      </c>
      <c r="AC48" s="252" t="n">
        <f aca="false">+IF(AC17*1.1&lt;AC33,1,0)</f>
        <v>0</v>
      </c>
      <c r="AD48" s="252" t="n">
        <f aca="false">+IF(AD17*1.1&lt;AD33,1,0)</f>
        <v>0</v>
      </c>
      <c r="AE48" s="252" t="n">
        <f aca="false">+IF(AE17*1.1&lt;AE33,1,0)</f>
        <v>0</v>
      </c>
      <c r="AF48" s="252" t="n">
        <f aca="false">+IF(AF17*1.1&lt;AF33,1,0)</f>
        <v>0</v>
      </c>
      <c r="AG48" s="252" t="n">
        <f aca="false">+IF(AG17*1.1&lt;AG33,1,0)</f>
        <v>0</v>
      </c>
      <c r="AH48" s="252" t="n">
        <f aca="false">+IF(AH17*1.1&lt;AH33,1,0)</f>
        <v>0</v>
      </c>
      <c r="AI48" s="252" t="n">
        <f aca="false">+IF(AI17*1.1&lt;AI33,1,0)</f>
        <v>0</v>
      </c>
      <c r="AJ48" s="252" t="n">
        <f aca="false">+IF(AJ17*1.1&lt;AJ33,1,0)</f>
        <v>0</v>
      </c>
      <c r="AK48" s="252" t="n">
        <f aca="false">+IF(AK17*1.1&lt;AK33,1,0)</f>
        <v>0</v>
      </c>
      <c r="AL48" s="252" t="n">
        <f aca="false">+IF(AL17*1.1&lt;AL33,1,0)</f>
        <v>0</v>
      </c>
      <c r="AM48" s="252" t="n">
        <f aca="false">+IF(AM17*1.1&lt;AM33,1,0)</f>
        <v>0</v>
      </c>
      <c r="AN48" s="252" t="n">
        <f aca="false">+IF(AN17*1.1&lt;AN33,1,0)</f>
        <v>0</v>
      </c>
      <c r="AO48" s="252" t="n">
        <f aca="false">+IF(AO17*1.1&lt;AO33,1,0)</f>
        <v>0</v>
      </c>
      <c r="AP48" s="252" t="n">
        <f aca="false">+IF(AP17*1.1&lt;AP33,1,0)</f>
        <v>0</v>
      </c>
      <c r="AQ48" s="252" t="n">
        <f aca="false">+IF(AQ17*1.1&lt;AQ33,1,0)</f>
        <v>0</v>
      </c>
      <c r="AR48" s="252" t="n">
        <f aca="false">+IF(AR17*1.1&lt;AR33,1,0)</f>
        <v>0</v>
      </c>
      <c r="AS48" s="252" t="n">
        <f aca="false">+IF(AS17*1.1&lt;AS33,1,0)</f>
        <v>0</v>
      </c>
      <c r="AT48" s="252" t="n">
        <f aca="false">+IF(AT17*1.1&lt;AT33,1,0)</f>
        <v>0</v>
      </c>
      <c r="AU48" s="252" t="n">
        <f aca="false">+IF(AU17*1.1&lt;AU33,1,0)</f>
        <v>0</v>
      </c>
      <c r="AV48" s="252" t="n">
        <f aca="false">+IF(AV17*1.1&lt;AV33,1,0)</f>
        <v>0</v>
      </c>
      <c r="AW48" s="252" t="n">
        <f aca="false">+IF(AW17*1.1&lt;AW33,1,0)</f>
        <v>0</v>
      </c>
      <c r="AX48" s="252" t="n">
        <f aca="false">+IF(AX17*1.1&lt;AX33,1,0)</f>
        <v>0</v>
      </c>
      <c r="AY48" s="252" t="n">
        <f aca="false">+IF(AY17*1.1&lt;AY33,1,0)</f>
        <v>0</v>
      </c>
      <c r="AZ48" s="252" t="n">
        <f aca="false">+IF(AZ17*1.1&lt;AZ33,1,0)</f>
        <v>0</v>
      </c>
      <c r="BA48" s="252" t="n">
        <f aca="false">+IF(BA17*1.1&lt;BA33,1,0)</f>
        <v>0</v>
      </c>
      <c r="BB48" s="252" t="n">
        <f aca="false">+IF(BB17*1.1&lt;BB33,1,0)</f>
        <v>0</v>
      </c>
      <c r="BC48" s="252" t="n">
        <f aca="false">+IF(BC17*1.1&lt;BC33,1,0)</f>
        <v>0</v>
      </c>
      <c r="BD48" s="252" t="n">
        <f aca="false">+IF(BD17*1.1&lt;BD33,1,0)</f>
        <v>0</v>
      </c>
      <c r="BE48" s="252" t="n">
        <f aca="false">+IF(BE17*1.1&lt;BE33,1,0)</f>
        <v>0</v>
      </c>
      <c r="BF48" s="252" t="n">
        <f aca="false">+IF(BF17*1.1&lt;BF33,1,0)</f>
        <v>0</v>
      </c>
      <c r="BG48" s="252" t="n">
        <f aca="false">+IF(BG17*1.1&lt;BG33,1,0)</f>
        <v>0</v>
      </c>
      <c r="BH48" s="252" t="n">
        <f aca="false">+IF(BH17*1.1&lt;BH33,1,0)</f>
        <v>0</v>
      </c>
      <c r="BI48" s="252" t="n">
        <f aca="false">+IF(BI17*1.1&lt;BI33,1,0)</f>
        <v>0</v>
      </c>
      <c r="BJ48" s="252" t="n">
        <f aca="false">+IF(BJ17*1.1&lt;BJ33,1,0)</f>
        <v>0</v>
      </c>
      <c r="BK48" s="252" t="n">
        <f aca="false">+IF(BK17*1.1&lt;BK33,1,0)</f>
        <v>0</v>
      </c>
      <c r="BL48" s="252" t="n">
        <f aca="false">+IF(BL17*1.1&lt;BL33,1,0)</f>
        <v>0</v>
      </c>
      <c r="BM48" s="252" t="n">
        <f aca="false">+IF(BM17*1.1&lt;BM33,1,0)</f>
        <v>0</v>
      </c>
      <c r="BN48" s="252" t="n">
        <f aca="false">+IF(BN17*1.1&lt;BN33,1,0)</f>
        <v>0</v>
      </c>
      <c r="BO48" s="252" t="n">
        <f aca="false">+IF(BO17*1.1&lt;BO33,1,0)</f>
        <v>0</v>
      </c>
      <c r="BP48" s="252" t="n">
        <f aca="false">+IF(BP17*1.1&lt;BP33,1,0)</f>
        <v>0</v>
      </c>
      <c r="BQ48" s="252" t="n">
        <f aca="false">+IF(BQ17*1.1&lt;BQ33,1,0)</f>
        <v>0</v>
      </c>
      <c r="BR48" s="252" t="n">
        <f aca="false">+IF(BR17*1.1&lt;BR33,1,0)</f>
        <v>0</v>
      </c>
      <c r="BS48" s="252" t="n">
        <f aca="false">+IF(BS17*1.1&lt;BS33,1,0)</f>
        <v>0</v>
      </c>
      <c r="BT48" s="252" t="n">
        <f aca="false">+IF(BT17*1.1&lt;BT33,1,0)</f>
        <v>0</v>
      </c>
      <c r="BU48" s="252" t="n">
        <f aca="false">+IF(BU17*1.1&lt;BU33,1,0)</f>
        <v>0</v>
      </c>
      <c r="BV48" s="252" t="n">
        <f aca="false">+IF(BV17*1.1&lt;BV33,1,0)</f>
        <v>0</v>
      </c>
      <c r="BW48" s="252" t="n">
        <f aca="false">+IF(BW17*1.1&lt;BW33,1,0)</f>
        <v>0</v>
      </c>
      <c r="BX48" s="252" t="n">
        <f aca="false">+IF(BX17*1.1&lt;BX33,1,0)</f>
        <v>0</v>
      </c>
      <c r="BY48" s="252" t="n">
        <f aca="false">+IF(BY17*1.1&lt;BY33,1,0)</f>
        <v>0</v>
      </c>
      <c r="BZ48" s="252" t="n">
        <f aca="false">+IF(BZ17*1.1&lt;BZ33,1,0)</f>
        <v>0</v>
      </c>
      <c r="CA48" s="252" t="n">
        <f aca="false">+IF(CA17*1.1&lt;CA33,1,0)</f>
        <v>0</v>
      </c>
      <c r="CB48" s="252" t="n">
        <f aca="false">+IF(CB17*1.1&lt;CB33,1,0)</f>
        <v>0</v>
      </c>
      <c r="CC48" s="252" t="n">
        <f aca="false">+IF(CC17*1.1&lt;CC33,1,0)</f>
        <v>0</v>
      </c>
      <c r="CD48" s="252" t="n">
        <f aca="false">+IF(CD17*1.1&lt;CD33,1,0)</f>
        <v>0</v>
      </c>
      <c r="CE48" s="252" t="n">
        <f aca="false">+IF(CE17*1.1&lt;CE33,1,0)</f>
        <v>0</v>
      </c>
      <c r="CF48" s="252" t="n">
        <f aca="false">+IF(CF17*1.1&lt;CF33,1,0)</f>
        <v>0</v>
      </c>
      <c r="CG48" s="252" t="n">
        <f aca="false">+IF(CG17*1.1&lt;CG33,1,0)</f>
        <v>0</v>
      </c>
      <c r="CH48" s="252" t="n">
        <f aca="false">+IF(CH17*1.1&lt;CH33,1,0)</f>
        <v>0</v>
      </c>
      <c r="CI48" s="252" t="n">
        <f aca="false">+IF(CI17*1.1&lt;CI33,1,0)</f>
        <v>0</v>
      </c>
      <c r="CJ48" s="252" t="n">
        <f aca="false">+IF(CJ17*1.1&lt;CJ33,1,0)</f>
        <v>0</v>
      </c>
      <c r="CK48" s="252" t="n">
        <f aca="false">+IF(CK17*1.1&lt;CK33,1,0)</f>
        <v>0</v>
      </c>
      <c r="CL48" s="252" t="n">
        <f aca="false">+IF(CL17*1.1&lt;CL33,1,0)</f>
        <v>0</v>
      </c>
      <c r="CM48" s="252" t="n">
        <f aca="false">+IF(CM17*1.1&lt;CM33,1,0)</f>
        <v>0</v>
      </c>
      <c r="CN48" s="252" t="n">
        <f aca="false">+IF(CN17*1.1&lt;CN33,1,0)</f>
        <v>0</v>
      </c>
      <c r="CO48" s="252" t="n">
        <f aca="false">+IF(CO17*1.1&lt;CO33,1,0)</f>
        <v>0</v>
      </c>
      <c r="CP48" s="252" t="n">
        <f aca="false">+IF(CP17*1.1&lt;CP33,1,0)</f>
        <v>0</v>
      </c>
      <c r="CQ48" s="252" t="n">
        <f aca="false">+IF(CQ17*1.1&lt;CQ33,1,0)</f>
        <v>0</v>
      </c>
      <c r="CR48" s="252" t="n">
        <f aca="false">+IF(CR17*1.1&lt;CR33,1,0)</f>
        <v>0</v>
      </c>
      <c r="CS48" s="252" t="n">
        <f aca="false">+IF(CS17*1.1&lt;CS33,1,0)</f>
        <v>1</v>
      </c>
      <c r="CT48" s="252" t="n">
        <f aca="false">+IF(CT17*1.1&lt;CT33,1,0)</f>
        <v>0</v>
      </c>
      <c r="CU48" s="252" t="n">
        <f aca="false">+IF(CU17*1.1&lt;CU33,1,0)</f>
        <v>0</v>
      </c>
      <c r="CV48" s="252" t="n">
        <f aca="false">+IF(CV17*1.1&lt;CV33,1,0)</f>
        <v>0</v>
      </c>
      <c r="CW48" s="252" t="n">
        <f aca="false">+IF(CW17*1.1&lt;CW33,1,0)</f>
        <v>0</v>
      </c>
      <c r="CX48" s="252" t="n">
        <f aca="false">+IF(CX17*1.1&lt;CX33,1,0)</f>
        <v>0</v>
      </c>
      <c r="CY48" s="252" t="n">
        <f aca="false">+IF(CY17*1.1&lt;CY33,1,0)</f>
        <v>0</v>
      </c>
      <c r="CZ48" s="252" t="n">
        <f aca="false">+IF(CZ17*1.1&lt;CZ33,1,0)</f>
        <v>0</v>
      </c>
      <c r="DA48" s="252" t="n">
        <f aca="false">+IF(DA17*1.1&lt;DA33,1,0)</f>
        <v>0</v>
      </c>
      <c r="DB48" s="252" t="n">
        <f aca="false">+IF(DB17*1.1&lt;DB33,1,0)</f>
        <v>0</v>
      </c>
      <c r="DC48" s="252" t="n">
        <f aca="false">+IF(DC17*1.1&lt;DC33,1,0)</f>
        <v>0</v>
      </c>
      <c r="DD48" s="252" t="n">
        <f aca="false">+IF(DD17*1.1&lt;DD33,1,0)</f>
        <v>0</v>
      </c>
      <c r="DE48" s="252" t="n">
        <f aca="false">+IF(DE17*1.1&lt;DE33,1,0)</f>
        <v>0</v>
      </c>
      <c r="DF48" s="252" t="n">
        <f aca="false">+IF(DF17*1.1&lt;DF33,1,0)</f>
        <v>0</v>
      </c>
      <c r="DG48" s="252" t="n">
        <f aca="false">+IF(DG17*1.1&lt;DG33,1,0)</f>
        <v>0</v>
      </c>
      <c r="DH48" s="252" t="n">
        <f aca="false">+IF(DH17*1.1&lt;DH33,1,0)</f>
        <v>0</v>
      </c>
      <c r="DI48" s="252" t="n">
        <f aca="false">+IF(DI17*1.1&lt;DI33,1,0)</f>
        <v>0</v>
      </c>
      <c r="DJ48" s="252" t="n">
        <f aca="false">+IF(DJ17*1.1&lt;DJ33,1,0)</f>
        <v>0</v>
      </c>
      <c r="DK48" s="252" t="n">
        <f aca="false">+IF(DK17*1.1&lt;DK33,1,0)</f>
        <v>0</v>
      </c>
      <c r="DL48" s="252" t="n">
        <f aca="false">+IF(DL17*1.1&lt;DL33,1,0)</f>
        <v>0</v>
      </c>
      <c r="DM48" s="252" t="n">
        <f aca="false">+IF(DM17*1.1&lt;DM33,1,0)</f>
        <v>0</v>
      </c>
      <c r="DN48" s="252" t="n">
        <f aca="false">+IF(DN17*1.1&lt;DN33,1,0)</f>
        <v>0</v>
      </c>
      <c r="DO48" s="252" t="n">
        <f aca="false">+IF(DO17*1.1&lt;DO33,1,0)</f>
        <v>0</v>
      </c>
      <c r="DP48" s="252" t="n">
        <f aca="false">+IF(DP17*1.1&lt;DP33,1,0)</f>
        <v>0</v>
      </c>
      <c r="DQ48" s="252" t="n">
        <f aca="false">+IF(DQ17*1.1&lt;DQ33,1,0)</f>
        <v>0</v>
      </c>
      <c r="DR48" s="252" t="n">
        <f aca="false">+IF(DR17*1.1&lt;DR33,1,0)</f>
        <v>0</v>
      </c>
      <c r="DS48" s="252" t="n">
        <f aca="false">+IF(DS17*1.1&lt;DS33,1,0)</f>
        <v>0</v>
      </c>
      <c r="DT48" s="252" t="n">
        <f aca="false">+IF(DT17*1.1&lt;DT33,1,0)</f>
        <v>0</v>
      </c>
      <c r="DU48" s="252" t="n">
        <f aca="false">+IF(DU17*1.1&lt;DU33,1,0)</f>
        <v>0</v>
      </c>
      <c r="DV48" s="252" t="n">
        <f aca="false">+IF(DV17*1.1&lt;DV33,1,0)</f>
        <v>0</v>
      </c>
      <c r="DW48" s="252" t="n">
        <f aca="false">+IF(DW17*1.1&lt;DW33,1,0)</f>
        <v>0</v>
      </c>
      <c r="DX48" s="252" t="n">
        <f aca="false">+IF(DX17*1.1&lt;DX33,1,0)</f>
        <v>0</v>
      </c>
      <c r="DY48" s="252" t="n">
        <f aca="false">+IF(DY17*1.1&lt;DY33,1,0)</f>
        <v>0</v>
      </c>
      <c r="DZ48" s="252" t="n">
        <f aca="false">+IF(DZ17*1.1&lt;DZ33,1,0)</f>
        <v>0</v>
      </c>
      <c r="EA48" s="252" t="n">
        <f aca="false">+IF(EA17*1.1&lt;EA33,1,0)</f>
        <v>0</v>
      </c>
      <c r="EB48" s="252" t="n">
        <f aca="false">+IF(EB17*1.1&lt;EB33,1,0)</f>
        <v>0</v>
      </c>
      <c r="EC48" s="252" t="n">
        <f aca="false">+IF(EC17*1.1&lt;EC33,1,0)</f>
        <v>0</v>
      </c>
      <c r="ED48" s="252" t="n">
        <f aca="false">+IF(ED17*1.1&lt;ED33,1,0)</f>
        <v>0</v>
      </c>
      <c r="EE48" s="252" t="n">
        <f aca="false">+IF(EE17*1.1&lt;EE33,1,0)</f>
        <v>0</v>
      </c>
      <c r="EF48" s="252" t="n">
        <f aca="false">+IF(EF17*1.1&lt;EF33,1,0)</f>
        <v>1</v>
      </c>
      <c r="EG48" s="252" t="n">
        <f aca="false">+IF(EG17*1.1&lt;EG33,1,0)</f>
        <v>1</v>
      </c>
      <c r="EH48" s="252" t="n">
        <f aca="false">+IF(EH17*1.1&lt;EH33,1,0)</f>
        <v>1</v>
      </c>
      <c r="EI48" s="252" t="n">
        <f aca="false">+IF(EI17*1.1&lt;EI33,1,0)</f>
        <v>1</v>
      </c>
      <c r="EJ48" s="252" t="n">
        <f aca="false">+IF(EJ17*1.1&lt;EJ33,1,0)</f>
        <v>1</v>
      </c>
    </row>
    <row r="49" customFormat="false" ht="15" hidden="true" customHeight="false" outlineLevel="1" collapsed="false">
      <c r="A49" s="76" t="s">
        <v>203</v>
      </c>
      <c r="B49" s="252" t="n">
        <f aca="false">+IF(B18*1.1&lt;B34,1,0)</f>
        <v>1</v>
      </c>
      <c r="C49" s="252" t="n">
        <f aca="false">+IF(C18*1.1&lt;C34,1,0)</f>
        <v>1</v>
      </c>
      <c r="D49" s="252" t="n">
        <f aca="false">+IF(D18*1.1&lt;D34,1,0)</f>
        <v>0</v>
      </c>
      <c r="E49" s="252" t="n">
        <f aca="false">+IF(E18*1.1&lt;E34,1,0)</f>
        <v>1</v>
      </c>
      <c r="F49" s="252" t="n">
        <f aca="false">+IF(F18*1.1&lt;F34,1,0)</f>
        <v>0</v>
      </c>
      <c r="G49" s="252" t="n">
        <f aca="false">+IF(G18*1.1&lt;G34,1,0)</f>
        <v>1</v>
      </c>
      <c r="H49" s="252" t="n">
        <f aca="false">+IF(H18*1.1&lt;H34,1,0)</f>
        <v>0</v>
      </c>
      <c r="I49" s="252" t="n">
        <f aca="false">+IF(I18*1.1&lt;I34,1,0)</f>
        <v>1</v>
      </c>
      <c r="J49" s="252" t="n">
        <f aca="false">+IF(J18*1.1&lt;J34,1,0)</f>
        <v>0</v>
      </c>
      <c r="K49" s="252" t="n">
        <f aca="false">+IF(K18*1.1&lt;K34,1,0)</f>
        <v>0</v>
      </c>
      <c r="L49" s="252" t="n">
        <f aca="false">+IF(L18*1.1&lt;L34,1,0)</f>
        <v>0</v>
      </c>
      <c r="M49" s="252" t="n">
        <f aca="false">+IF(M18*1.1&lt;M34,1,0)</f>
        <v>0</v>
      </c>
      <c r="N49" s="252" t="n">
        <f aca="false">+IF(N18*1.1&lt;N34,1,0)</f>
        <v>0</v>
      </c>
      <c r="O49" s="252" t="n">
        <f aca="false">+IF(O18*1.1&lt;O34,1,0)</f>
        <v>0</v>
      </c>
      <c r="P49" s="252"/>
      <c r="Q49" s="252" t="n">
        <f aca="false">+IF(Q18*1.1&lt;Q34,1,0)</f>
        <v>0</v>
      </c>
      <c r="R49" s="252" t="n">
        <f aca="false">+IF(R18*1.1&lt;R34,1,0)</f>
        <v>0</v>
      </c>
      <c r="S49" s="252"/>
      <c r="T49" s="252" t="n">
        <f aca="false">+IF(T18*1.1&lt;T34,1,0)</f>
        <v>0</v>
      </c>
      <c r="U49" s="252"/>
      <c r="V49" s="252" t="n">
        <f aca="false">+IF(V18*1.1&lt;V34,1,0)</f>
        <v>0</v>
      </c>
      <c r="W49" s="252" t="n">
        <f aca="false">+IF(W18*1.1&lt;W34,1,0)</f>
        <v>0</v>
      </c>
      <c r="X49" s="252" t="n">
        <f aca="false">+IF(X18*1.1&lt;X34,1,0)</f>
        <v>1</v>
      </c>
      <c r="Y49" s="252" t="n">
        <f aca="false">+IF(Y18*1.1&lt;Y34,1,0)</f>
        <v>0</v>
      </c>
      <c r="Z49" s="252" t="n">
        <f aca="false">+IF(Z18*1.1&lt;Z34,1,0)</f>
        <v>0</v>
      </c>
      <c r="AA49" s="252" t="n">
        <f aca="false">+IF(AA18*1.1&lt;AA34,1,0)</f>
        <v>0</v>
      </c>
      <c r="AB49" s="252" t="n">
        <f aca="false">+IF(AB18*1.1&lt;AB34,1,0)</f>
        <v>1</v>
      </c>
      <c r="AC49" s="252" t="n">
        <f aca="false">+IF(AC18*1.1&lt;AC34,1,0)</f>
        <v>0</v>
      </c>
      <c r="AD49" s="252" t="n">
        <f aca="false">+IF(AD18*1.1&lt;AD34,1,0)</f>
        <v>0</v>
      </c>
      <c r="AE49" s="252" t="n">
        <f aca="false">+IF(AE18*1.1&lt;AE34,1,0)</f>
        <v>1</v>
      </c>
      <c r="AF49" s="252" t="n">
        <f aca="false">+IF(AF18*1.1&lt;AF34,1,0)</f>
        <v>1</v>
      </c>
      <c r="AG49" s="252" t="n">
        <f aca="false">+IF(AG18*1.1&lt;AG34,1,0)</f>
        <v>0</v>
      </c>
      <c r="AH49" s="252" t="n">
        <f aca="false">+IF(AH18*1.1&lt;AH34,1,0)</f>
        <v>0</v>
      </c>
      <c r="AI49" s="252" t="n">
        <f aca="false">+IF(AI18*1.1&lt;AI34,1,0)</f>
        <v>0</v>
      </c>
      <c r="AJ49" s="252" t="n">
        <f aca="false">+IF(AJ18*1.1&lt;AJ34,1,0)</f>
        <v>1</v>
      </c>
      <c r="AK49" s="252" t="n">
        <f aca="false">+IF(AK18*1.1&lt;AK34,1,0)</f>
        <v>0</v>
      </c>
      <c r="AL49" s="252" t="n">
        <f aca="false">+IF(AL18*1.1&lt;AL34,1,0)</f>
        <v>0</v>
      </c>
      <c r="AM49" s="252" t="n">
        <f aca="false">+IF(AM18*1.1&lt;AM34,1,0)</f>
        <v>0</v>
      </c>
      <c r="AN49" s="252" t="n">
        <f aca="false">+IF(AN18*1.1&lt;AN34,1,0)</f>
        <v>0</v>
      </c>
      <c r="AO49" s="252" t="n">
        <f aca="false">+IF(AO18*1.1&lt;AO34,1,0)</f>
        <v>1</v>
      </c>
      <c r="AP49" s="252" t="n">
        <f aca="false">+IF(AP18*1.1&lt;AP34,1,0)</f>
        <v>0</v>
      </c>
      <c r="AQ49" s="252" t="n">
        <f aca="false">+IF(AQ18*1.1&lt;AQ34,1,0)</f>
        <v>0</v>
      </c>
      <c r="AR49" s="252" t="n">
        <f aca="false">+IF(AR18*1.1&lt;AR34,1,0)</f>
        <v>0</v>
      </c>
      <c r="AS49" s="252" t="n">
        <f aca="false">+IF(AS18*1.1&lt;AS34,1,0)</f>
        <v>1</v>
      </c>
      <c r="AT49" s="252" t="n">
        <f aca="false">+IF(AT18*1.1&lt;AT34,1,0)</f>
        <v>0</v>
      </c>
      <c r="AU49" s="252" t="n">
        <f aca="false">+IF(AU18*1.1&lt;AU34,1,0)</f>
        <v>0</v>
      </c>
      <c r="AV49" s="252" t="n">
        <f aca="false">+IF(AV18*1.1&lt;AV34,1,0)</f>
        <v>0</v>
      </c>
      <c r="AW49" s="252" t="n">
        <f aca="false">+IF(AW18*1.1&lt;AW34,1,0)</f>
        <v>0</v>
      </c>
      <c r="AX49" s="252" t="n">
        <f aca="false">+IF(AX18*1.1&lt;AX34,1,0)</f>
        <v>0</v>
      </c>
      <c r="AY49" s="252" t="n">
        <f aca="false">+IF(AY18*1.1&lt;AY34,1,0)</f>
        <v>0</v>
      </c>
      <c r="AZ49" s="252" t="n">
        <f aca="false">+IF(AZ18*1.1&lt;AZ34,1,0)</f>
        <v>1</v>
      </c>
      <c r="BA49" s="252" t="n">
        <f aca="false">+IF(BA18*1.1&lt;BA34,1,0)</f>
        <v>1</v>
      </c>
      <c r="BB49" s="252" t="n">
        <f aca="false">+IF(BB18*1.1&lt;BB34,1,0)</f>
        <v>1</v>
      </c>
      <c r="BC49" s="252" t="n">
        <f aca="false">+IF(BC18*1.1&lt;BC34,1,0)</f>
        <v>0</v>
      </c>
      <c r="BD49" s="252" t="n">
        <f aca="false">+IF(BD18*1.1&lt;BD34,1,0)</f>
        <v>0</v>
      </c>
      <c r="BE49" s="252" t="n">
        <f aca="false">+IF(BE18*1.1&lt;BE34,1,0)</f>
        <v>0</v>
      </c>
      <c r="BF49" s="252" t="n">
        <f aca="false">+IF(BF18*1.1&lt;BF34,1,0)</f>
        <v>0</v>
      </c>
      <c r="BG49" s="252" t="n">
        <f aca="false">+IF(BG18*1.1&lt;BG34,1,0)</f>
        <v>0</v>
      </c>
      <c r="BH49" s="252" t="n">
        <f aca="false">+IF(BH18*1.1&lt;BH34,1,0)</f>
        <v>0</v>
      </c>
      <c r="BI49" s="252" t="n">
        <f aca="false">+IF(BI18*1.1&lt;BI34,1,0)</f>
        <v>1</v>
      </c>
      <c r="BJ49" s="252" t="n">
        <f aca="false">+IF(BJ18*1.1&lt;BJ34,1,0)</f>
        <v>1</v>
      </c>
      <c r="BK49" s="252" t="n">
        <f aca="false">+IF(BK18*1.1&lt;BK34,1,0)</f>
        <v>1</v>
      </c>
      <c r="BL49" s="252" t="n">
        <f aca="false">+IF(BL18*1.1&lt;BL34,1,0)</f>
        <v>1</v>
      </c>
      <c r="BM49" s="252" t="n">
        <f aca="false">+IF(BM18*1.1&lt;BM34,1,0)</f>
        <v>0</v>
      </c>
      <c r="BN49" s="252" t="n">
        <f aca="false">+IF(BN18*1.1&lt;BN34,1,0)</f>
        <v>0</v>
      </c>
      <c r="BO49" s="252" t="n">
        <f aca="false">+IF(BO18*1.1&lt;BO34,1,0)</f>
        <v>0</v>
      </c>
      <c r="BP49" s="252" t="n">
        <f aca="false">+IF(BP18*1.1&lt;BP34,1,0)</f>
        <v>0</v>
      </c>
      <c r="BQ49" s="252" t="n">
        <f aca="false">+IF(BQ18*1.1&lt;BQ34,1,0)</f>
        <v>0</v>
      </c>
      <c r="BR49" s="252" t="n">
        <f aca="false">+IF(BR18*1.1&lt;BR34,1,0)</f>
        <v>0</v>
      </c>
      <c r="BS49" s="252" t="n">
        <f aca="false">+IF(BS18*1.1&lt;BS34,1,0)</f>
        <v>0</v>
      </c>
      <c r="BT49" s="252" t="n">
        <f aca="false">+IF(BT18*1.1&lt;BT34,1,0)</f>
        <v>0</v>
      </c>
      <c r="BU49" s="252" t="n">
        <f aca="false">+IF(BU18*1.1&lt;BU34,1,0)</f>
        <v>0</v>
      </c>
      <c r="BV49" s="252" t="n">
        <f aca="false">+IF(BV18*1.1&lt;BV34,1,0)</f>
        <v>1</v>
      </c>
      <c r="BW49" s="252" t="n">
        <f aca="false">+IF(BW18*1.1&lt;BW34,1,0)</f>
        <v>0</v>
      </c>
      <c r="BX49" s="252" t="n">
        <f aca="false">+IF(BX18*1.1&lt;BX34,1,0)</f>
        <v>0</v>
      </c>
      <c r="BY49" s="252" t="n">
        <f aca="false">+IF(BY18*1.1&lt;BY34,1,0)</f>
        <v>1</v>
      </c>
      <c r="BZ49" s="252" t="n">
        <f aca="false">+IF(BZ18*1.1&lt;BZ34,1,0)</f>
        <v>0</v>
      </c>
      <c r="CA49" s="252" t="n">
        <f aca="false">+IF(CA18*1.1&lt;CA34,1,0)</f>
        <v>0</v>
      </c>
      <c r="CB49" s="252" t="n">
        <f aca="false">+IF(CB18*1.1&lt;CB34,1,0)</f>
        <v>0</v>
      </c>
      <c r="CC49" s="252" t="n">
        <f aca="false">+IF(CC18*1.1&lt;CC34,1,0)</f>
        <v>1</v>
      </c>
      <c r="CD49" s="252" t="n">
        <f aca="false">+IF(CD18*1.1&lt;CD34,1,0)</f>
        <v>1</v>
      </c>
      <c r="CE49" s="252" t="n">
        <f aca="false">+IF(CE18*1.1&lt;CE34,1,0)</f>
        <v>0</v>
      </c>
      <c r="CF49" s="252" t="n">
        <f aca="false">+IF(CF18*1.1&lt;CF34,1,0)</f>
        <v>0</v>
      </c>
      <c r="CG49" s="252" t="n">
        <f aca="false">+IF(CG18*1.1&lt;CG34,1,0)</f>
        <v>0</v>
      </c>
      <c r="CH49" s="252" t="n">
        <f aca="false">+IF(CH18*1.1&lt;CH34,1,0)</f>
        <v>0</v>
      </c>
      <c r="CI49" s="252" t="n">
        <f aca="false">+IF(CI18*1.1&lt;CI34,1,0)</f>
        <v>0</v>
      </c>
      <c r="CJ49" s="252" t="n">
        <f aca="false">+IF(CJ18*1.1&lt;CJ34,1,0)</f>
        <v>1</v>
      </c>
      <c r="CK49" s="252" t="n">
        <f aca="false">+IF(CK18*1.1&lt;CK34,1,0)</f>
        <v>0</v>
      </c>
      <c r="CL49" s="252" t="n">
        <f aca="false">+IF(CL18*1.1&lt;CL34,1,0)</f>
        <v>1</v>
      </c>
      <c r="CM49" s="252" t="n">
        <f aca="false">+IF(CM18*1.1&lt;CM34,1,0)</f>
        <v>0</v>
      </c>
      <c r="CN49" s="252" t="n">
        <f aca="false">+IF(CN18*1.1&lt;CN34,1,0)</f>
        <v>0</v>
      </c>
      <c r="CO49" s="252" t="n">
        <f aca="false">+IF(CO18*1.1&lt;CO34,1,0)</f>
        <v>1</v>
      </c>
      <c r="CP49" s="252" t="n">
        <f aca="false">+IF(CP18*1.1&lt;CP34,1,0)</f>
        <v>1</v>
      </c>
      <c r="CQ49" s="252" t="n">
        <f aca="false">+IF(CQ18*1.1&lt;CQ34,1,0)</f>
        <v>1</v>
      </c>
      <c r="CR49" s="252" t="n">
        <f aca="false">+IF(CR18*1.1&lt;CR34,1,0)</f>
        <v>0</v>
      </c>
      <c r="CS49" s="252" t="n">
        <f aca="false">+IF(CS18*1.1&lt;CS34,1,0)</f>
        <v>0</v>
      </c>
      <c r="CT49" s="252" t="n">
        <f aca="false">+IF(CT18*1.1&lt;CT34,1,0)</f>
        <v>1</v>
      </c>
      <c r="CU49" s="252" t="n">
        <f aca="false">+IF(CU18*1.1&lt;CU34,1,0)</f>
        <v>0</v>
      </c>
      <c r="CV49" s="252" t="n">
        <f aca="false">+IF(CV18*1.1&lt;CV34,1,0)</f>
        <v>0</v>
      </c>
      <c r="CW49" s="252" t="n">
        <f aca="false">+IF(CW18*1.1&lt;CW34,1,0)</f>
        <v>0</v>
      </c>
      <c r="CX49" s="252" t="n">
        <f aca="false">+IF(CX18*1.1&lt;CX34,1,0)</f>
        <v>0</v>
      </c>
      <c r="CY49" s="252" t="n">
        <f aca="false">+IF(CY18*1.1&lt;CY34,1,0)</f>
        <v>1</v>
      </c>
      <c r="CZ49" s="252" t="n">
        <f aca="false">+IF(CZ18*1.1&lt;CZ34,1,0)</f>
        <v>0</v>
      </c>
      <c r="DA49" s="252" t="n">
        <f aca="false">+IF(DA18*1.1&lt;DA34,1,0)</f>
        <v>0</v>
      </c>
      <c r="DB49" s="252" t="n">
        <f aca="false">+IF(DB18*1.1&lt;DB34,1,0)</f>
        <v>0</v>
      </c>
      <c r="DC49" s="252" t="n">
        <f aca="false">+IF(DC18*1.1&lt;DC34,1,0)</f>
        <v>0</v>
      </c>
      <c r="DD49" s="252" t="n">
        <f aca="false">+IF(DD18*1.1&lt;DD34,1,0)</f>
        <v>0</v>
      </c>
      <c r="DE49" s="252" t="n">
        <f aca="false">+IF(DE18*1.1&lt;DE34,1,0)</f>
        <v>0</v>
      </c>
      <c r="DF49" s="252" t="n">
        <f aca="false">+IF(DF18*1.1&lt;DF34,1,0)</f>
        <v>0</v>
      </c>
      <c r="DG49" s="252" t="n">
        <f aca="false">+IF(DG18*1.1&lt;DG34,1,0)</f>
        <v>0</v>
      </c>
      <c r="DH49" s="252" t="n">
        <f aca="false">+IF(DH18*1.1&lt;DH34,1,0)</f>
        <v>0</v>
      </c>
      <c r="DI49" s="252" t="n">
        <f aca="false">+IF(DI18*1.1&lt;DI34,1,0)</f>
        <v>0</v>
      </c>
      <c r="DJ49" s="252" t="n">
        <f aca="false">+IF(DJ18*1.1&lt;DJ34,1,0)</f>
        <v>0</v>
      </c>
      <c r="DK49" s="252" t="n">
        <f aca="false">+IF(DK18*1.1&lt;DK34,1,0)</f>
        <v>0</v>
      </c>
      <c r="DL49" s="252" t="n">
        <f aca="false">+IF(DL18*1.1&lt;DL34,1,0)</f>
        <v>1</v>
      </c>
      <c r="DM49" s="252" t="n">
        <f aca="false">+IF(DM18*1.1&lt;DM34,1,0)</f>
        <v>0</v>
      </c>
      <c r="DN49" s="252" t="n">
        <f aca="false">+IF(DN18*1.1&lt;DN34,1,0)</f>
        <v>0</v>
      </c>
      <c r="DO49" s="252" t="n">
        <f aca="false">+IF(DO18*1.1&lt;DO34,1,0)</f>
        <v>0</v>
      </c>
      <c r="DP49" s="252" t="n">
        <f aca="false">+IF(DP18*1.1&lt;DP34,1,0)</f>
        <v>0</v>
      </c>
      <c r="DQ49" s="252" t="n">
        <f aca="false">+IF(DQ18*1.1&lt;DQ34,1,0)</f>
        <v>0</v>
      </c>
      <c r="DR49" s="252" t="n">
        <f aca="false">+IF(DR18*1.1&lt;DR34,1,0)</f>
        <v>0</v>
      </c>
      <c r="DS49" s="252" t="n">
        <f aca="false">+IF(DS18*1.1&lt;DS34,1,0)</f>
        <v>0</v>
      </c>
      <c r="DT49" s="252" t="n">
        <f aca="false">+IF(DT18*1.1&lt;DT34,1,0)</f>
        <v>0</v>
      </c>
      <c r="DU49" s="252" t="n">
        <f aca="false">+IF(DU18*1.1&lt;DU34,1,0)</f>
        <v>1</v>
      </c>
      <c r="DV49" s="252" t="n">
        <f aca="false">+IF(DV18*1.1&lt;DV34,1,0)</f>
        <v>0</v>
      </c>
      <c r="DW49" s="252" t="n">
        <f aca="false">+IF(DW18*1.1&lt;DW34,1,0)</f>
        <v>0</v>
      </c>
      <c r="DX49" s="252" t="n">
        <f aca="false">+IF(DX18*1.1&lt;DX34,1,0)</f>
        <v>0</v>
      </c>
      <c r="DY49" s="252" t="n">
        <f aca="false">+IF(DY18*1.1&lt;DY34,1,0)</f>
        <v>0</v>
      </c>
      <c r="DZ49" s="252" t="n">
        <f aca="false">+IF(DZ18*1.1&lt;DZ34,1,0)</f>
        <v>0</v>
      </c>
      <c r="EA49" s="252" t="n">
        <f aca="false">+IF(EA18*1.1&lt;EA34,1,0)</f>
        <v>0</v>
      </c>
      <c r="EB49" s="252" t="n">
        <f aca="false">+IF(EB18*1.1&lt;EB34,1,0)</f>
        <v>0</v>
      </c>
      <c r="EC49" s="252" t="n">
        <f aca="false">+IF(EC18*1.1&lt;EC34,1,0)</f>
        <v>0</v>
      </c>
      <c r="ED49" s="252" t="n">
        <f aca="false">+IF(ED18*1.1&lt;ED34,1,0)</f>
        <v>0</v>
      </c>
      <c r="EE49" s="252" t="n">
        <f aca="false">+IF(EE18*1.1&lt;EE34,1,0)</f>
        <v>0</v>
      </c>
      <c r="EF49" s="252" t="n">
        <f aca="false">+IF(EF18*1.1&lt;EF34,1,0)</f>
        <v>1</v>
      </c>
      <c r="EG49" s="252" t="n">
        <f aca="false">+IF(EG18*1.1&lt;EG34,1,0)</f>
        <v>1</v>
      </c>
      <c r="EH49" s="252" t="n">
        <f aca="false">+IF(EH18*1.1&lt;EH34,1,0)</f>
        <v>1</v>
      </c>
      <c r="EI49" s="252" t="n">
        <f aca="false">+IF(EI18*1.1&lt;EI34,1,0)</f>
        <v>1</v>
      </c>
      <c r="EJ49" s="252" t="n">
        <f aca="false">+IF(EJ18*1.1&lt;EJ34,1,0)</f>
        <v>1</v>
      </c>
    </row>
    <row r="50" customFormat="false" ht="15" hidden="true" customHeight="false" outlineLevel="1" collapsed="false">
      <c r="A50" s="76" t="s">
        <v>206</v>
      </c>
      <c r="B50" s="252" t="n">
        <f aca="false">+IF(B19*1.1&lt;B35,1,0)</f>
        <v>0</v>
      </c>
      <c r="C50" s="252" t="n">
        <f aca="false">+IF(C19*1.1&lt;C35,1,0)</f>
        <v>1</v>
      </c>
      <c r="D50" s="252" t="n">
        <f aca="false">+IF(D19*1.1&lt;D35,1,0)</f>
        <v>1</v>
      </c>
      <c r="E50" s="252" t="n">
        <f aca="false">+IF(E19*1.1&lt;E35,1,0)</f>
        <v>0</v>
      </c>
      <c r="F50" s="252" t="n">
        <f aca="false">+IF(F19*1.1&lt;F35,1,0)</f>
        <v>1</v>
      </c>
      <c r="G50" s="252" t="n">
        <f aca="false">+IF(G19*1.1&lt;G35,1,0)</f>
        <v>0</v>
      </c>
      <c r="H50" s="252" t="n">
        <f aca="false">+IF(H19*1.1&lt;H35,1,0)</f>
        <v>0</v>
      </c>
      <c r="I50" s="252" t="n">
        <f aca="false">+IF(I19*1.1&lt;I35,1,0)</f>
        <v>0</v>
      </c>
      <c r="J50" s="252" t="n">
        <f aca="false">+IF(J19*1.1&lt;J35,1,0)</f>
        <v>0</v>
      </c>
      <c r="K50" s="252" t="n">
        <f aca="false">+IF(K19*1.1&lt;K35,1,0)</f>
        <v>1</v>
      </c>
      <c r="L50" s="252" t="n">
        <f aca="false">+IF(L19*1.1&lt;L35,1,0)</f>
        <v>1</v>
      </c>
      <c r="M50" s="252" t="n">
        <f aca="false">+IF(M19*1.1&lt;M35,1,0)</f>
        <v>1</v>
      </c>
      <c r="N50" s="252" t="n">
        <f aca="false">+IF(N19*1.1&lt;N35,1,0)</f>
        <v>0</v>
      </c>
      <c r="O50" s="252" t="n">
        <f aca="false">+IF(O19*1.1&lt;O35,1,0)</f>
        <v>0</v>
      </c>
      <c r="P50" s="252"/>
      <c r="Q50" s="252" t="n">
        <f aca="false">+IF(Q19*1.1&lt;Q35,1,0)</f>
        <v>0</v>
      </c>
      <c r="R50" s="252" t="n">
        <f aca="false">+IF(R19*1.1&lt;R35,1,0)</f>
        <v>0</v>
      </c>
      <c r="S50" s="252"/>
      <c r="T50" s="252" t="n">
        <f aca="false">+IF(T19*1.1&lt;T35,1,0)</f>
        <v>1</v>
      </c>
      <c r="U50" s="252"/>
      <c r="V50" s="252" t="n">
        <f aca="false">+IF(V19*1.1&lt;V35,1,0)</f>
        <v>0</v>
      </c>
      <c r="W50" s="252" t="n">
        <f aca="false">+IF(W19*1.1&lt;W35,1,0)</f>
        <v>0</v>
      </c>
      <c r="X50" s="252" t="n">
        <f aca="false">+IF(X19*1.1&lt;X35,1,0)</f>
        <v>0</v>
      </c>
      <c r="Y50" s="252" t="n">
        <f aca="false">+IF(Y19*1.1&lt;Y35,1,0)</f>
        <v>0</v>
      </c>
      <c r="Z50" s="252" t="n">
        <f aca="false">+IF(Z19*1.1&lt;Z35,1,0)</f>
        <v>0</v>
      </c>
      <c r="AA50" s="252" t="n">
        <f aca="false">+IF(AA19*1.1&lt;AA35,1,0)</f>
        <v>0</v>
      </c>
      <c r="AB50" s="252" t="n">
        <f aca="false">+IF(AB19*1.1&lt;AB35,1,0)</f>
        <v>0</v>
      </c>
      <c r="AC50" s="252" t="n">
        <f aca="false">+IF(AC19*1.1&lt;AC35,1,0)</f>
        <v>0</v>
      </c>
      <c r="AD50" s="252" t="n">
        <f aca="false">+IF(AD19*1.1&lt;AD35,1,0)</f>
        <v>0</v>
      </c>
      <c r="AE50" s="252" t="n">
        <f aca="false">+IF(AE19*1.1&lt;AE35,1,0)</f>
        <v>0</v>
      </c>
      <c r="AF50" s="252" t="n">
        <f aca="false">+IF(AF19*1.1&lt;AF35,1,0)</f>
        <v>0</v>
      </c>
      <c r="AG50" s="252" t="n">
        <f aca="false">+IF(AG19*1.1&lt;AG35,1,0)</f>
        <v>0</v>
      </c>
      <c r="AH50" s="252" t="n">
        <f aca="false">+IF(AH19*1.1&lt;AH35,1,0)</f>
        <v>0</v>
      </c>
      <c r="AI50" s="252" t="n">
        <f aca="false">+IF(AI19*1.1&lt;AI35,1,0)</f>
        <v>0</v>
      </c>
      <c r="AJ50" s="252" t="n">
        <f aca="false">+IF(AJ19*1.1&lt;AJ35,1,0)</f>
        <v>0</v>
      </c>
      <c r="AK50" s="252" t="n">
        <f aca="false">+IF(AK19*1.1&lt;AK35,1,0)</f>
        <v>1</v>
      </c>
      <c r="AL50" s="252" t="n">
        <f aca="false">+IF(AL19*1.1&lt;AL35,1,0)</f>
        <v>0</v>
      </c>
      <c r="AM50" s="252" t="n">
        <f aca="false">+IF(AM19*1.1&lt;AM35,1,0)</f>
        <v>0</v>
      </c>
      <c r="AN50" s="252" t="n">
        <f aca="false">+IF(AN19*1.1&lt;AN35,1,0)</f>
        <v>0</v>
      </c>
      <c r="AO50" s="252" t="n">
        <f aca="false">+IF(AO19*1.1&lt;AO35,1,0)</f>
        <v>1</v>
      </c>
      <c r="AP50" s="252" t="n">
        <f aca="false">+IF(AP19*1.1&lt;AP35,1,0)</f>
        <v>0</v>
      </c>
      <c r="AQ50" s="252" t="n">
        <f aca="false">+IF(AQ19*1.1&lt;AQ35,1,0)</f>
        <v>0</v>
      </c>
      <c r="AR50" s="252" t="n">
        <f aca="false">+IF(AR19*1.1&lt;AR35,1,0)</f>
        <v>0</v>
      </c>
      <c r="AS50" s="252" t="n">
        <f aca="false">+IF(AS19*1.1&lt;AS35,1,0)</f>
        <v>0</v>
      </c>
      <c r="AT50" s="252" t="n">
        <f aca="false">+IF(AT19*1.1&lt;AT35,1,0)</f>
        <v>0</v>
      </c>
      <c r="AU50" s="252" t="n">
        <f aca="false">+IF(AU19*1.1&lt;AU35,1,0)</f>
        <v>0</v>
      </c>
      <c r="AV50" s="252" t="n">
        <f aca="false">+IF(AV19*1.1&lt;AV35,1,0)</f>
        <v>0</v>
      </c>
      <c r="AW50" s="252" t="n">
        <f aca="false">+IF(AW19*1.1&lt;AW35,1,0)</f>
        <v>0</v>
      </c>
      <c r="AX50" s="252" t="n">
        <f aca="false">+IF(AX19*1.1&lt;AX35,1,0)</f>
        <v>0</v>
      </c>
      <c r="AY50" s="252" t="n">
        <f aca="false">+IF(AY19*1.1&lt;AY35,1,0)</f>
        <v>0</v>
      </c>
      <c r="AZ50" s="252" t="n">
        <f aca="false">+IF(AZ19*1.1&lt;AZ35,1,0)</f>
        <v>0</v>
      </c>
      <c r="BA50" s="252" t="n">
        <f aca="false">+IF(BA19*1.1&lt;BA35,1,0)</f>
        <v>1</v>
      </c>
      <c r="BB50" s="252" t="n">
        <f aca="false">+IF(BB19*1.1&lt;BB35,1,0)</f>
        <v>0</v>
      </c>
      <c r="BC50" s="252" t="n">
        <f aca="false">+IF(BC19*1.1&lt;BC35,1,0)</f>
        <v>1</v>
      </c>
      <c r="BD50" s="252" t="n">
        <f aca="false">+IF(BD19*1.1&lt;BD35,1,0)</f>
        <v>0</v>
      </c>
      <c r="BE50" s="252" t="n">
        <f aca="false">+IF(BE19*1.1&lt;BE35,1,0)</f>
        <v>0</v>
      </c>
      <c r="BF50" s="252" t="n">
        <f aca="false">+IF(BF19*1.1&lt;BF35,1,0)</f>
        <v>1</v>
      </c>
      <c r="BG50" s="252" t="n">
        <f aca="false">+IF(BG19*1.1&lt;BG35,1,0)</f>
        <v>0</v>
      </c>
      <c r="BH50" s="252" t="n">
        <f aca="false">+IF(BH19*1.1&lt;BH35,1,0)</f>
        <v>0</v>
      </c>
      <c r="BI50" s="252" t="n">
        <f aca="false">+IF(BI19*1.1&lt;BI35,1,0)</f>
        <v>0</v>
      </c>
      <c r="BJ50" s="252" t="n">
        <f aca="false">+IF(BJ19*1.1&lt;BJ35,1,0)</f>
        <v>0</v>
      </c>
      <c r="BK50" s="252" t="n">
        <f aca="false">+IF(BK19*1.1&lt;BK35,1,0)</f>
        <v>0</v>
      </c>
      <c r="BL50" s="252" t="n">
        <f aca="false">+IF(BL19*1.1&lt;BL35,1,0)</f>
        <v>0</v>
      </c>
      <c r="BM50" s="252" t="n">
        <f aca="false">+IF(BM19*1.1&lt;BM35,1,0)</f>
        <v>0</v>
      </c>
      <c r="BN50" s="252" t="n">
        <f aca="false">+IF(BN19*1.1&lt;BN35,1,0)</f>
        <v>0</v>
      </c>
      <c r="BO50" s="252" t="n">
        <f aca="false">+IF(BO19*1.1&lt;BO35,1,0)</f>
        <v>0</v>
      </c>
      <c r="BP50" s="252" t="n">
        <f aca="false">+IF(BP19*1.1&lt;BP35,1,0)</f>
        <v>1</v>
      </c>
      <c r="BQ50" s="252" t="n">
        <f aca="false">+IF(BQ19*1.1&lt;BQ35,1,0)</f>
        <v>0</v>
      </c>
      <c r="BR50" s="252" t="n">
        <f aca="false">+IF(BR19*1.1&lt;BR35,1,0)</f>
        <v>0</v>
      </c>
      <c r="BS50" s="252" t="n">
        <f aca="false">+IF(BS19*1.1&lt;BS35,1,0)</f>
        <v>0</v>
      </c>
      <c r="BT50" s="252" t="n">
        <f aca="false">+IF(BT19*1.1&lt;BT35,1,0)</f>
        <v>0</v>
      </c>
      <c r="BU50" s="252" t="n">
        <f aca="false">+IF(BU19*1.1&lt;BU35,1,0)</f>
        <v>0</v>
      </c>
      <c r="BV50" s="252" t="n">
        <f aca="false">+IF(BV19*1.1&lt;BV35,1,0)</f>
        <v>0</v>
      </c>
      <c r="BW50" s="252" t="n">
        <f aca="false">+IF(BW19*1.1&lt;BW35,1,0)</f>
        <v>0</v>
      </c>
      <c r="BX50" s="252" t="n">
        <f aca="false">+IF(BX19*1.1&lt;BX35,1,0)</f>
        <v>0</v>
      </c>
      <c r="BY50" s="252" t="n">
        <f aca="false">+IF(BY19*1.1&lt;BY35,1,0)</f>
        <v>0</v>
      </c>
      <c r="BZ50" s="252" t="n">
        <f aca="false">+IF(BZ19*1.1&lt;BZ35,1,0)</f>
        <v>0</v>
      </c>
      <c r="CA50" s="252" t="n">
        <f aca="false">+IF(CA19*1.1&lt;CA35,1,0)</f>
        <v>1</v>
      </c>
      <c r="CB50" s="252" t="n">
        <f aca="false">+IF(CB19*1.1&lt;CB35,1,0)</f>
        <v>0</v>
      </c>
      <c r="CC50" s="252" t="n">
        <f aca="false">+IF(CC19*1.1&lt;CC35,1,0)</f>
        <v>0</v>
      </c>
      <c r="CD50" s="252" t="n">
        <f aca="false">+IF(CD19*1.1&lt;CD35,1,0)</f>
        <v>0</v>
      </c>
      <c r="CE50" s="252" t="n">
        <f aca="false">+IF(CE19*1.1&lt;CE35,1,0)</f>
        <v>1</v>
      </c>
      <c r="CF50" s="252" t="n">
        <f aca="false">+IF(CF19*1.1&lt;CF35,1,0)</f>
        <v>0</v>
      </c>
      <c r="CG50" s="252" t="n">
        <f aca="false">+IF(CG19*1.1&lt;CG35,1,0)</f>
        <v>1</v>
      </c>
      <c r="CH50" s="252" t="n">
        <f aca="false">+IF(CH19*1.1&lt;CH35,1,0)</f>
        <v>0</v>
      </c>
      <c r="CI50" s="252" t="n">
        <f aca="false">+IF(CI19*1.1&lt;CI35,1,0)</f>
        <v>0</v>
      </c>
      <c r="CJ50" s="252" t="n">
        <f aca="false">+IF(CJ19*1.1&lt;CJ35,1,0)</f>
        <v>0</v>
      </c>
      <c r="CK50" s="252" t="n">
        <f aca="false">+IF(CK19*1.1&lt;CK35,1,0)</f>
        <v>0</v>
      </c>
      <c r="CL50" s="252" t="n">
        <f aca="false">+IF(CL19*1.1&lt;CL35,1,0)</f>
        <v>0</v>
      </c>
      <c r="CM50" s="252" t="n">
        <f aca="false">+IF(CM19*1.1&lt;CM35,1,0)</f>
        <v>1</v>
      </c>
      <c r="CN50" s="252" t="n">
        <f aca="false">+IF(CN19*1.1&lt;CN35,1,0)</f>
        <v>1</v>
      </c>
      <c r="CO50" s="252" t="n">
        <f aca="false">+IF(CO19*1.1&lt;CO35,1,0)</f>
        <v>1</v>
      </c>
      <c r="CP50" s="252" t="n">
        <f aca="false">+IF(CP19*1.1&lt;CP35,1,0)</f>
        <v>0</v>
      </c>
      <c r="CQ50" s="252" t="n">
        <f aca="false">+IF(CQ19*1.1&lt;CQ35,1,0)</f>
        <v>0</v>
      </c>
      <c r="CR50" s="252" t="n">
        <f aca="false">+IF(CR19*1.1&lt;CR35,1,0)</f>
        <v>0</v>
      </c>
      <c r="CS50" s="252" t="n">
        <f aca="false">+IF(CS19*1.1&lt;CS35,1,0)</f>
        <v>0</v>
      </c>
      <c r="CT50" s="252" t="n">
        <f aca="false">+IF(CT19*1.1&lt;CT35,1,0)</f>
        <v>0</v>
      </c>
      <c r="CU50" s="252" t="n">
        <f aca="false">+IF(CU19*1.1&lt;CU35,1,0)</f>
        <v>1</v>
      </c>
      <c r="CV50" s="252" t="n">
        <f aca="false">+IF(CV19*1.1&lt;CV35,1,0)</f>
        <v>1</v>
      </c>
      <c r="CW50" s="252" t="n">
        <f aca="false">+IF(CW19*1.1&lt;CW35,1,0)</f>
        <v>0</v>
      </c>
      <c r="CX50" s="252" t="n">
        <f aca="false">+IF(CX19*1.1&lt;CX35,1,0)</f>
        <v>1</v>
      </c>
      <c r="CY50" s="252" t="n">
        <f aca="false">+IF(CY19*1.1&lt;CY35,1,0)</f>
        <v>0</v>
      </c>
      <c r="CZ50" s="252" t="n">
        <f aca="false">+IF(CZ19*1.1&lt;CZ35,1,0)</f>
        <v>0</v>
      </c>
      <c r="DA50" s="252" t="n">
        <f aca="false">+IF(DA19*1.1&lt;DA35,1,0)</f>
        <v>0</v>
      </c>
      <c r="DB50" s="252" t="n">
        <f aca="false">+IF(DB19*1.1&lt;DB35,1,0)</f>
        <v>0</v>
      </c>
      <c r="DC50" s="252" t="n">
        <f aca="false">+IF(DC19*1.1&lt;DC35,1,0)</f>
        <v>0</v>
      </c>
      <c r="DD50" s="252" t="n">
        <f aca="false">+IF(DD19*1.1&lt;DD35,1,0)</f>
        <v>0</v>
      </c>
      <c r="DE50" s="252" t="n">
        <f aca="false">+IF(DE19*1.1&lt;DE35,1,0)</f>
        <v>1</v>
      </c>
      <c r="DF50" s="252" t="n">
        <f aca="false">+IF(DF19*1.1&lt;DF35,1,0)</f>
        <v>0</v>
      </c>
      <c r="DG50" s="252" t="n">
        <f aca="false">+IF(DG19*1.1&lt;DG35,1,0)</f>
        <v>0</v>
      </c>
      <c r="DH50" s="252" t="n">
        <f aca="false">+IF(DH19*1.1&lt;DH35,1,0)</f>
        <v>0</v>
      </c>
      <c r="DI50" s="252" t="n">
        <f aca="false">+IF(DI19*1.1&lt;DI35,1,0)</f>
        <v>0</v>
      </c>
      <c r="DJ50" s="252" t="n">
        <f aca="false">+IF(DJ19*1.1&lt;DJ35,1,0)</f>
        <v>0</v>
      </c>
      <c r="DK50" s="252" t="n">
        <f aca="false">+IF(DK19*1.1&lt;DK35,1,0)</f>
        <v>0</v>
      </c>
      <c r="DL50" s="252" t="n">
        <f aca="false">+IF(DL19*1.1&lt;DL35,1,0)</f>
        <v>0</v>
      </c>
      <c r="DM50" s="252" t="n">
        <f aca="false">+IF(DM19*1.1&lt;DM35,1,0)</f>
        <v>0</v>
      </c>
      <c r="DN50" s="252" t="n">
        <f aca="false">+IF(DN19*1.1&lt;DN35,1,0)</f>
        <v>0</v>
      </c>
      <c r="DO50" s="252" t="n">
        <f aca="false">+IF(DO19*1.1&lt;DO35,1,0)</f>
        <v>0</v>
      </c>
      <c r="DP50" s="252" t="n">
        <f aca="false">+IF(DP19*1.1&lt;DP35,1,0)</f>
        <v>0</v>
      </c>
      <c r="DQ50" s="252" t="n">
        <f aca="false">+IF(DQ19*1.1&lt;DQ35,1,0)</f>
        <v>1</v>
      </c>
      <c r="DR50" s="252" t="n">
        <f aca="false">+IF(DR19*1.1&lt;DR35,1,0)</f>
        <v>0</v>
      </c>
      <c r="DS50" s="252" t="n">
        <f aca="false">+IF(DS19*1.1&lt;DS35,1,0)</f>
        <v>0</v>
      </c>
      <c r="DT50" s="252" t="n">
        <f aca="false">+IF(DT19*1.1&lt;DT35,1,0)</f>
        <v>0</v>
      </c>
      <c r="DU50" s="252" t="n">
        <f aca="false">+IF(DU19*1.1&lt;DU35,1,0)</f>
        <v>0</v>
      </c>
      <c r="DV50" s="252" t="n">
        <f aca="false">+IF(DV19*1.1&lt;DV35,1,0)</f>
        <v>0</v>
      </c>
      <c r="DW50" s="252" t="n">
        <f aca="false">+IF(DW19*1.1&lt;DW35,1,0)</f>
        <v>0</v>
      </c>
      <c r="DX50" s="252" t="n">
        <f aca="false">+IF(DX19*1.1&lt;DX35,1,0)</f>
        <v>0</v>
      </c>
      <c r="DY50" s="252" t="n">
        <f aca="false">+IF(DY19*1.1&lt;DY35,1,0)</f>
        <v>0</v>
      </c>
      <c r="DZ50" s="252" t="n">
        <f aca="false">+IF(DZ19*1.1&lt;DZ35,1,0)</f>
        <v>0</v>
      </c>
      <c r="EA50" s="252" t="n">
        <f aca="false">+IF(EA19*1.1&lt;EA35,1,0)</f>
        <v>1</v>
      </c>
      <c r="EB50" s="252" t="n">
        <f aca="false">+IF(EB19*1.1&lt;EB35,1,0)</f>
        <v>0</v>
      </c>
      <c r="EC50" s="252" t="n">
        <f aca="false">+IF(EC19*1.1&lt;EC35,1,0)</f>
        <v>0</v>
      </c>
      <c r="ED50" s="252" t="n">
        <f aca="false">+IF(ED19*1.1&lt;ED35,1,0)</f>
        <v>1</v>
      </c>
      <c r="EE50" s="252" t="n">
        <f aca="false">+IF(EE19*1.1&lt;EE35,1,0)</f>
        <v>1</v>
      </c>
      <c r="EF50" s="252" t="n">
        <f aca="false">+IF(EF19*1.1&lt;EF35,1,0)</f>
        <v>1</v>
      </c>
      <c r="EG50" s="252" t="n">
        <f aca="false">+IF(EG19*1.1&lt;EG35,1,0)</f>
        <v>1</v>
      </c>
      <c r="EH50" s="252" t="n">
        <f aca="false">+IF(EH19*1.1&lt;EH35,1,0)</f>
        <v>1</v>
      </c>
      <c r="EI50" s="252" t="n">
        <f aca="false">+IF(EI19*1.1&lt;EI35,1,0)</f>
        <v>1</v>
      </c>
      <c r="EJ50" s="252" t="n">
        <f aca="false">+IF(EJ19*1.1&lt;EJ35,1,0)</f>
        <v>1</v>
      </c>
    </row>
    <row r="51" customFormat="false" ht="15" hidden="true" customHeight="false" outlineLevel="1" collapsed="false">
      <c r="A51" s="76" t="s">
        <v>209</v>
      </c>
      <c r="B51" s="252" t="n">
        <f aca="false">+IF(B20*1.1&lt;B36,1,0)</f>
        <v>0</v>
      </c>
      <c r="C51" s="252" t="n">
        <f aca="false">+IF(C20*1.1&lt;C36,1,0)</f>
        <v>0</v>
      </c>
      <c r="D51" s="252" t="n">
        <f aca="false">+IF(D20*1.1&lt;D36,1,0)</f>
        <v>1</v>
      </c>
      <c r="E51" s="252" t="n">
        <f aca="false">+IF(E20*1.1&lt;E36,1,0)</f>
        <v>0</v>
      </c>
      <c r="F51" s="252" t="n">
        <f aca="false">+IF(F20*1.1&lt;F36,1,0)</f>
        <v>0</v>
      </c>
      <c r="G51" s="252" t="n">
        <f aca="false">+IF(G20*1.1&lt;G36,1,0)</f>
        <v>1</v>
      </c>
      <c r="H51" s="252" t="n">
        <f aca="false">+IF(H20*1.1&lt;H36,1,0)</f>
        <v>0</v>
      </c>
      <c r="I51" s="252" t="n">
        <f aca="false">+IF(I20*1.1&lt;I36,1,0)</f>
        <v>0</v>
      </c>
      <c r="J51" s="252" t="n">
        <f aca="false">+IF(J20*1.1&lt;J36,1,0)</f>
        <v>0</v>
      </c>
      <c r="K51" s="252" t="n">
        <f aca="false">+IF(K20*1.1&lt;K36,1,0)</f>
        <v>1</v>
      </c>
      <c r="L51" s="252" t="n">
        <f aca="false">+IF(L20*1.1&lt;L36,1,0)</f>
        <v>0</v>
      </c>
      <c r="M51" s="252" t="n">
        <f aca="false">+IF(M20*1.1&lt;M36,1,0)</f>
        <v>0</v>
      </c>
      <c r="N51" s="252" t="n">
        <f aca="false">+IF(N20*1.1&lt;N36,1,0)</f>
        <v>0</v>
      </c>
      <c r="O51" s="252" t="n">
        <f aca="false">+IF(O20*1.1&lt;O36,1,0)</f>
        <v>0</v>
      </c>
      <c r="P51" s="252"/>
      <c r="Q51" s="252" t="n">
        <f aca="false">+IF(Q20*1.1&lt;Q36,1,0)</f>
        <v>0</v>
      </c>
      <c r="R51" s="252" t="n">
        <f aca="false">+IF(R20*1.1&lt;R36,1,0)</f>
        <v>0</v>
      </c>
      <c r="S51" s="252"/>
      <c r="T51" s="252" t="n">
        <f aca="false">+IF(T20*1.1&lt;T36,1,0)</f>
        <v>0</v>
      </c>
      <c r="U51" s="252"/>
      <c r="V51" s="252" t="n">
        <f aca="false">+IF(V20*1.1&lt;V36,1,0)</f>
        <v>0</v>
      </c>
      <c r="W51" s="252" t="n">
        <f aca="false">+IF(W20*1.1&lt;W36,1,0)</f>
        <v>0</v>
      </c>
      <c r="X51" s="252" t="n">
        <f aca="false">+IF(X20*1.1&lt;X36,1,0)</f>
        <v>0</v>
      </c>
      <c r="Y51" s="252" t="n">
        <f aca="false">+IF(Y20*1.1&lt;Y36,1,0)</f>
        <v>0</v>
      </c>
      <c r="Z51" s="252" t="n">
        <f aca="false">+IF(Z20*1.1&lt;Z36,1,0)</f>
        <v>0</v>
      </c>
      <c r="AA51" s="252" t="n">
        <f aca="false">+IF(AA20*1.1&lt;AA36,1,0)</f>
        <v>0</v>
      </c>
      <c r="AB51" s="252" t="n">
        <f aca="false">+IF(AB20*1.1&lt;AB36,1,0)</f>
        <v>0</v>
      </c>
      <c r="AC51" s="252" t="n">
        <f aca="false">+IF(AC20*1.1&lt;AC36,1,0)</f>
        <v>0</v>
      </c>
      <c r="AD51" s="252" t="n">
        <f aca="false">+IF(AD20*1.1&lt;AD36,1,0)</f>
        <v>1</v>
      </c>
      <c r="AE51" s="252" t="n">
        <f aca="false">+IF(AE20*1.1&lt;AE36,1,0)</f>
        <v>0</v>
      </c>
      <c r="AF51" s="252" t="n">
        <f aca="false">+IF(AF20*1.1&lt;AF36,1,0)</f>
        <v>0</v>
      </c>
      <c r="AG51" s="252" t="n">
        <f aca="false">+IF(AG20*1.1&lt;AG36,1,0)</f>
        <v>0</v>
      </c>
      <c r="AH51" s="252" t="n">
        <f aca="false">+IF(AH20*1.1&lt;AH36,1,0)</f>
        <v>0</v>
      </c>
      <c r="AI51" s="252" t="n">
        <f aca="false">+IF(AI20*1.1&lt;AI36,1,0)</f>
        <v>0</v>
      </c>
      <c r="AJ51" s="252" t="n">
        <f aca="false">+IF(AJ20*1.1&lt;AJ36,1,0)</f>
        <v>1</v>
      </c>
      <c r="AK51" s="252" t="n">
        <f aca="false">+IF(AK20*1.1&lt;AK36,1,0)</f>
        <v>0</v>
      </c>
      <c r="AL51" s="252" t="n">
        <f aca="false">+IF(AL20*1.1&lt;AL36,1,0)</f>
        <v>0</v>
      </c>
      <c r="AM51" s="252" t="n">
        <f aca="false">+IF(AM20*1.1&lt;AM36,1,0)</f>
        <v>0</v>
      </c>
      <c r="AN51" s="252" t="n">
        <f aca="false">+IF(AN20*1.1&lt;AN36,1,0)</f>
        <v>1</v>
      </c>
      <c r="AO51" s="252" t="n">
        <f aca="false">+IF(AO20*1.1&lt;AO36,1,0)</f>
        <v>1</v>
      </c>
      <c r="AP51" s="252" t="n">
        <f aca="false">+IF(AP20*1.1&lt;AP36,1,0)</f>
        <v>0</v>
      </c>
      <c r="AQ51" s="252" t="n">
        <f aca="false">+IF(AQ20*1.1&lt;AQ36,1,0)</f>
        <v>0</v>
      </c>
      <c r="AR51" s="252" t="n">
        <f aca="false">+IF(AR20*1.1&lt;AR36,1,0)</f>
        <v>0</v>
      </c>
      <c r="AS51" s="252" t="n">
        <f aca="false">+IF(AS20*1.1&lt;AS36,1,0)</f>
        <v>0</v>
      </c>
      <c r="AT51" s="252" t="n">
        <f aca="false">+IF(AT20*1.1&lt;AT36,1,0)</f>
        <v>0</v>
      </c>
      <c r="AU51" s="252" t="n">
        <f aca="false">+IF(AU20*1.1&lt;AU36,1,0)</f>
        <v>0</v>
      </c>
      <c r="AV51" s="252" t="n">
        <f aca="false">+IF(AV20*1.1&lt;AV36,1,0)</f>
        <v>0</v>
      </c>
      <c r="AW51" s="252" t="n">
        <f aca="false">+IF(AW20*1.1&lt;AW36,1,0)</f>
        <v>0</v>
      </c>
      <c r="AX51" s="252" t="n">
        <f aca="false">+IF(AX20*1.1&lt;AX36,1,0)</f>
        <v>0</v>
      </c>
      <c r="AY51" s="252" t="n">
        <f aca="false">+IF(AY20*1.1&lt;AY36,1,0)</f>
        <v>0</v>
      </c>
      <c r="AZ51" s="252" t="n">
        <f aca="false">+IF(AZ20*1.1&lt;AZ36,1,0)</f>
        <v>0</v>
      </c>
      <c r="BA51" s="252" t="n">
        <f aca="false">+IF(BA20*1.1&lt;BA36,1,0)</f>
        <v>0</v>
      </c>
      <c r="BB51" s="252" t="n">
        <f aca="false">+IF(BB20*1.1&lt;BB36,1,0)</f>
        <v>0</v>
      </c>
      <c r="BC51" s="252" t="n">
        <f aca="false">+IF(BC20*1.1&lt;BC36,1,0)</f>
        <v>1</v>
      </c>
      <c r="BD51" s="252" t="n">
        <f aca="false">+IF(BD20*1.1&lt;BD36,1,0)</f>
        <v>0</v>
      </c>
      <c r="BE51" s="252" t="n">
        <f aca="false">+IF(BE20*1.1&lt;BE36,1,0)</f>
        <v>0</v>
      </c>
      <c r="BF51" s="252" t="n">
        <f aca="false">+IF(BF20*1.1&lt;BF36,1,0)</f>
        <v>0</v>
      </c>
      <c r="BG51" s="252" t="n">
        <f aca="false">+IF(BG20*1.1&lt;BG36,1,0)</f>
        <v>0</v>
      </c>
      <c r="BH51" s="252" t="n">
        <f aca="false">+IF(BH20*1.1&lt;BH36,1,0)</f>
        <v>0</v>
      </c>
      <c r="BI51" s="252" t="n">
        <f aca="false">+IF(BI20*1.1&lt;BI36,1,0)</f>
        <v>0</v>
      </c>
      <c r="BJ51" s="252" t="n">
        <f aca="false">+IF(BJ20*1.1&lt;BJ36,1,0)</f>
        <v>0</v>
      </c>
      <c r="BK51" s="252" t="n">
        <f aca="false">+IF(BK20*1.1&lt;BK36,1,0)</f>
        <v>0</v>
      </c>
      <c r="BL51" s="252" t="n">
        <f aca="false">+IF(BL20*1.1&lt;BL36,1,0)</f>
        <v>0</v>
      </c>
      <c r="BM51" s="252" t="n">
        <f aca="false">+IF(BM20*1.1&lt;BM36,1,0)</f>
        <v>0</v>
      </c>
      <c r="BN51" s="252" t="n">
        <f aca="false">+IF(BN20*1.1&lt;BN36,1,0)</f>
        <v>1</v>
      </c>
      <c r="BO51" s="252" t="n">
        <f aca="false">+IF(BO20*1.1&lt;BO36,1,0)</f>
        <v>0</v>
      </c>
      <c r="BP51" s="252" t="n">
        <f aca="false">+IF(BP20*1.1&lt;BP36,1,0)</f>
        <v>0</v>
      </c>
      <c r="BQ51" s="252" t="n">
        <f aca="false">+IF(BQ20*1.1&lt;BQ36,1,0)</f>
        <v>0</v>
      </c>
      <c r="BR51" s="252" t="n">
        <f aca="false">+IF(BR20*1.1&lt;BR36,1,0)</f>
        <v>0</v>
      </c>
      <c r="BS51" s="252" t="n">
        <f aca="false">+IF(BS20*1.1&lt;BS36,1,0)</f>
        <v>0</v>
      </c>
      <c r="BT51" s="252" t="n">
        <f aca="false">+IF(BT20*1.1&lt;BT36,1,0)</f>
        <v>0</v>
      </c>
      <c r="BU51" s="252" t="n">
        <f aca="false">+IF(BU20*1.1&lt;BU36,1,0)</f>
        <v>0</v>
      </c>
      <c r="BV51" s="252" t="n">
        <f aca="false">+IF(BV20*1.1&lt;BV36,1,0)</f>
        <v>0</v>
      </c>
      <c r="BW51" s="252" t="n">
        <f aca="false">+IF(BW20*1.1&lt;BW36,1,0)</f>
        <v>1</v>
      </c>
      <c r="BX51" s="252" t="n">
        <f aca="false">+IF(BX20*1.1&lt;BX36,1,0)</f>
        <v>0</v>
      </c>
      <c r="BY51" s="252" t="n">
        <f aca="false">+IF(BY20*1.1&lt;BY36,1,0)</f>
        <v>0</v>
      </c>
      <c r="BZ51" s="252" t="n">
        <f aca="false">+IF(BZ20*1.1&lt;BZ36,1,0)</f>
        <v>0</v>
      </c>
      <c r="CA51" s="252" t="n">
        <f aca="false">+IF(CA20*1.1&lt;CA36,1,0)</f>
        <v>0</v>
      </c>
      <c r="CB51" s="252" t="n">
        <f aca="false">+IF(CB20*1.1&lt;CB36,1,0)</f>
        <v>0</v>
      </c>
      <c r="CC51" s="252" t="n">
        <f aca="false">+IF(CC20*1.1&lt;CC36,1,0)</f>
        <v>0</v>
      </c>
      <c r="CD51" s="252" t="n">
        <f aca="false">+IF(CD20*1.1&lt;CD36,1,0)</f>
        <v>0</v>
      </c>
      <c r="CE51" s="252" t="n">
        <f aca="false">+IF(CE20*1.1&lt;CE36,1,0)</f>
        <v>0</v>
      </c>
      <c r="CF51" s="252" t="n">
        <f aca="false">+IF(CF20*1.1&lt;CF36,1,0)</f>
        <v>0</v>
      </c>
      <c r="CG51" s="252" t="n">
        <f aca="false">+IF(CG20*1.1&lt;CG36,1,0)</f>
        <v>0</v>
      </c>
      <c r="CH51" s="252" t="n">
        <f aca="false">+IF(CH20*1.1&lt;CH36,1,0)</f>
        <v>0</v>
      </c>
      <c r="CI51" s="252" t="n">
        <f aca="false">+IF(CI20*1.1&lt;CI36,1,0)</f>
        <v>1</v>
      </c>
      <c r="CJ51" s="252" t="n">
        <f aca="false">+IF(CJ20*1.1&lt;CJ36,1,0)</f>
        <v>0</v>
      </c>
      <c r="CK51" s="252" t="n">
        <f aca="false">+IF(CK20*1.1&lt;CK36,1,0)</f>
        <v>0</v>
      </c>
      <c r="CL51" s="252" t="n">
        <f aca="false">+IF(CL20*1.1&lt;CL36,1,0)</f>
        <v>0</v>
      </c>
      <c r="CM51" s="252" t="n">
        <f aca="false">+IF(CM20*1.1&lt;CM36,1,0)</f>
        <v>1</v>
      </c>
      <c r="CN51" s="252" t="n">
        <f aca="false">+IF(CN20*1.1&lt;CN36,1,0)</f>
        <v>0</v>
      </c>
      <c r="CO51" s="252" t="n">
        <f aca="false">+IF(CO20*1.1&lt;CO36,1,0)</f>
        <v>1</v>
      </c>
      <c r="CP51" s="252" t="n">
        <f aca="false">+IF(CP20*1.1&lt;CP36,1,0)</f>
        <v>0</v>
      </c>
      <c r="CQ51" s="252" t="n">
        <f aca="false">+IF(CQ20*1.1&lt;CQ36,1,0)</f>
        <v>0</v>
      </c>
      <c r="CR51" s="252" t="n">
        <f aca="false">+IF(CR20*1.1&lt;CR36,1,0)</f>
        <v>0</v>
      </c>
      <c r="CS51" s="252" t="n">
        <f aca="false">+IF(CS20*1.1&lt;CS36,1,0)</f>
        <v>0</v>
      </c>
      <c r="CT51" s="252" t="n">
        <f aca="false">+IF(CT20*1.1&lt;CT36,1,0)</f>
        <v>0</v>
      </c>
      <c r="CU51" s="252" t="n">
        <f aca="false">+IF(CU20*1.1&lt;CU36,1,0)</f>
        <v>0</v>
      </c>
      <c r="CV51" s="252" t="n">
        <f aca="false">+IF(CV20*1.1&lt;CV36,1,0)</f>
        <v>0</v>
      </c>
      <c r="CW51" s="252" t="n">
        <f aca="false">+IF(CW20*1.1&lt;CW36,1,0)</f>
        <v>0</v>
      </c>
      <c r="CX51" s="252" t="n">
        <f aca="false">+IF(CX20*1.1&lt;CX36,1,0)</f>
        <v>1</v>
      </c>
      <c r="CY51" s="252" t="n">
        <f aca="false">+IF(CY20*1.1&lt;CY36,1,0)</f>
        <v>0</v>
      </c>
      <c r="CZ51" s="252" t="n">
        <f aca="false">+IF(CZ20*1.1&lt;CZ36,1,0)</f>
        <v>0</v>
      </c>
      <c r="DA51" s="252" t="n">
        <f aca="false">+IF(DA20*1.1&lt;DA36,1,0)</f>
        <v>0</v>
      </c>
      <c r="DB51" s="252" t="n">
        <f aca="false">+IF(DB20*1.1&lt;DB36,1,0)</f>
        <v>0</v>
      </c>
      <c r="DC51" s="252" t="n">
        <f aca="false">+IF(DC20*1.1&lt;DC36,1,0)</f>
        <v>0</v>
      </c>
      <c r="DD51" s="252" t="n">
        <f aca="false">+IF(DD20*1.1&lt;DD36,1,0)</f>
        <v>0</v>
      </c>
      <c r="DE51" s="252" t="n">
        <f aca="false">+IF(DE20*1.1&lt;DE36,1,0)</f>
        <v>0</v>
      </c>
      <c r="DF51" s="252" t="n">
        <f aca="false">+IF(DF20*1.1&lt;DF36,1,0)</f>
        <v>0</v>
      </c>
      <c r="DG51" s="252" t="n">
        <f aca="false">+IF(DG20*1.1&lt;DG36,1,0)</f>
        <v>1</v>
      </c>
      <c r="DH51" s="252" t="n">
        <f aca="false">+IF(DH20*1.1&lt;DH36,1,0)</f>
        <v>0</v>
      </c>
      <c r="DI51" s="252" t="n">
        <f aca="false">+IF(DI20*1.1&lt;DI36,1,0)</f>
        <v>0</v>
      </c>
      <c r="DJ51" s="252" t="n">
        <f aca="false">+IF(DJ20*1.1&lt;DJ36,1,0)</f>
        <v>0</v>
      </c>
      <c r="DK51" s="252" t="n">
        <f aca="false">+IF(DK20*1.1&lt;DK36,1,0)</f>
        <v>0</v>
      </c>
      <c r="DL51" s="252" t="n">
        <f aca="false">+IF(DL20*1.1&lt;DL36,1,0)</f>
        <v>0</v>
      </c>
      <c r="DM51" s="252" t="n">
        <f aca="false">+IF(DM20*1.1&lt;DM36,1,0)</f>
        <v>0</v>
      </c>
      <c r="DN51" s="252" t="n">
        <f aca="false">+IF(DN20*1.1&lt;DN36,1,0)</f>
        <v>0</v>
      </c>
      <c r="DO51" s="252" t="n">
        <f aca="false">+IF(DO20*1.1&lt;DO36,1,0)</f>
        <v>0</v>
      </c>
      <c r="DP51" s="252" t="n">
        <f aca="false">+IF(DP20*1.1&lt;DP36,1,0)</f>
        <v>0</v>
      </c>
      <c r="DQ51" s="252" t="n">
        <f aca="false">+IF(DQ20*1.1&lt;DQ36,1,0)</f>
        <v>1</v>
      </c>
      <c r="DR51" s="252" t="n">
        <f aca="false">+IF(DR20*1.1&lt;DR36,1,0)</f>
        <v>0</v>
      </c>
      <c r="DS51" s="252" t="n">
        <f aca="false">+IF(DS20*1.1&lt;DS36,1,0)</f>
        <v>0</v>
      </c>
      <c r="DT51" s="252" t="n">
        <f aca="false">+IF(DT20*1.1&lt;DT36,1,0)</f>
        <v>0</v>
      </c>
      <c r="DU51" s="252" t="n">
        <f aca="false">+IF(DU20*1.1&lt;DU36,1,0)</f>
        <v>0</v>
      </c>
      <c r="DV51" s="252" t="n">
        <f aca="false">+IF(DV20*1.1&lt;DV36,1,0)</f>
        <v>0</v>
      </c>
      <c r="DW51" s="252" t="n">
        <f aca="false">+IF(DW20*1.1&lt;DW36,1,0)</f>
        <v>0</v>
      </c>
      <c r="DX51" s="252" t="n">
        <f aca="false">+IF(DX20*1.1&lt;DX36,1,0)</f>
        <v>0</v>
      </c>
      <c r="DY51" s="252" t="n">
        <f aca="false">+IF(DY20*1.1&lt;DY36,1,0)</f>
        <v>0</v>
      </c>
      <c r="DZ51" s="252" t="n">
        <f aca="false">+IF(DZ20*1.1&lt;DZ36,1,0)</f>
        <v>0</v>
      </c>
      <c r="EA51" s="252" t="n">
        <f aca="false">+IF(EA20*1.1&lt;EA36,1,0)</f>
        <v>0</v>
      </c>
      <c r="EB51" s="252" t="n">
        <f aca="false">+IF(EB20*1.1&lt;EB36,1,0)</f>
        <v>0</v>
      </c>
      <c r="EC51" s="252" t="n">
        <f aca="false">+IF(EC20*1.1&lt;EC36,1,0)</f>
        <v>0</v>
      </c>
      <c r="ED51" s="252" t="n">
        <f aca="false">+IF(ED20*1.1&lt;ED36,1,0)</f>
        <v>0</v>
      </c>
      <c r="EE51" s="252" t="n">
        <f aca="false">+IF(EE20*1.1&lt;EE36,1,0)</f>
        <v>0</v>
      </c>
      <c r="EF51" s="252" t="n">
        <f aca="false">+IF(EF20*1.1&lt;EF36,1,0)</f>
        <v>1</v>
      </c>
      <c r="EG51" s="252" t="n">
        <f aca="false">+IF(EG20*1.1&lt;EG36,1,0)</f>
        <v>0</v>
      </c>
      <c r="EH51" s="252" t="n">
        <f aca="false">+IF(EH20*1.1&lt;EH36,1,0)</f>
        <v>1</v>
      </c>
      <c r="EI51" s="252" t="n">
        <f aca="false">+IF(EI20*1.1&lt;EI36,1,0)</f>
        <v>1</v>
      </c>
      <c r="EJ51" s="252" t="n">
        <f aca="false">+IF(EJ20*1.1&lt;EJ36,1,0)</f>
        <v>1</v>
      </c>
    </row>
    <row r="52" customFormat="false" ht="15" hidden="true" customHeight="false" outlineLevel="1" collapsed="false">
      <c r="A52" s="76" t="s">
        <v>228</v>
      </c>
      <c r="B52" s="252" t="n">
        <f aca="false">+IF(B21*1.1&lt;B37,1,0)</f>
        <v>0</v>
      </c>
      <c r="C52" s="252" t="n">
        <f aca="false">+IF(C21*1.1&lt;C37,1,0)</f>
        <v>1</v>
      </c>
      <c r="D52" s="252" t="n">
        <f aca="false">+IF(D21*1.1&lt;D37,1,0)</f>
        <v>1</v>
      </c>
      <c r="E52" s="252" t="n">
        <f aca="false">+IF(E21*1.1&lt;E37,1,0)</f>
        <v>0</v>
      </c>
      <c r="F52" s="252" t="n">
        <f aca="false">+IF(F21*1.1&lt;F37,1,0)</f>
        <v>0</v>
      </c>
      <c r="G52" s="252" t="n">
        <f aca="false">+IF(G21*1.1&lt;G37,1,0)</f>
        <v>1</v>
      </c>
      <c r="H52" s="252" t="n">
        <f aca="false">+IF(H21*1.1&lt;H37,1,0)</f>
        <v>0</v>
      </c>
      <c r="I52" s="252" t="n">
        <f aca="false">+IF(I21*1.1&lt;I37,1,0)</f>
        <v>0</v>
      </c>
      <c r="J52" s="252" t="n">
        <f aca="false">+IF(J21*1.1&lt;J37,1,0)</f>
        <v>0</v>
      </c>
      <c r="K52" s="252" t="n">
        <f aca="false">+IF(K21*1.1&lt;K37,1,0)</f>
        <v>1</v>
      </c>
      <c r="L52" s="252" t="n">
        <f aca="false">+IF(L21*1.1&lt;L37,1,0)</f>
        <v>0</v>
      </c>
      <c r="M52" s="252" t="n">
        <f aca="false">+IF(M21*1.1&lt;M37,1,0)</f>
        <v>0</v>
      </c>
      <c r="N52" s="252" t="n">
        <f aca="false">+IF(N21*1.1&lt;N37,1,0)</f>
        <v>0</v>
      </c>
      <c r="O52" s="252" t="n">
        <f aca="false">+IF(O21*1.1&lt;O37,1,0)</f>
        <v>0</v>
      </c>
      <c r="P52" s="252"/>
      <c r="Q52" s="252" t="n">
        <f aca="false">+IF(Q21*1.1&lt;Q37,1,0)</f>
        <v>0</v>
      </c>
      <c r="R52" s="252" t="n">
        <f aca="false">+IF(R21*1.1&lt;R37,1,0)</f>
        <v>0</v>
      </c>
      <c r="S52" s="252"/>
      <c r="T52" s="252" t="n">
        <f aca="false">+IF(T21*1.1&lt;T37,1,0)</f>
        <v>1</v>
      </c>
      <c r="U52" s="252"/>
      <c r="V52" s="252" t="n">
        <f aca="false">+IF(V21*1.1&lt;V37,1,0)</f>
        <v>0</v>
      </c>
      <c r="W52" s="252" t="n">
        <f aca="false">+IF(W21*1.1&lt;W37,1,0)</f>
        <v>0</v>
      </c>
      <c r="X52" s="252" t="n">
        <f aca="false">+IF(X21*1.1&lt;X37,1,0)</f>
        <v>0</v>
      </c>
      <c r="Y52" s="252" t="n">
        <f aca="false">+IF(Y21*1.1&lt;Y37,1,0)</f>
        <v>1</v>
      </c>
      <c r="Z52" s="252" t="n">
        <f aca="false">+IF(Z21*1.1&lt;Z37,1,0)</f>
        <v>0</v>
      </c>
      <c r="AA52" s="252" t="n">
        <f aca="false">+IF(AA21*1.1&lt;AA37,1,0)</f>
        <v>1</v>
      </c>
      <c r="AB52" s="252" t="n">
        <f aca="false">+IF(AB21*1.1&lt;AB37,1,0)</f>
        <v>1</v>
      </c>
      <c r="AC52" s="252" t="n">
        <f aca="false">+IF(AC21*1.1&lt;AC37,1,0)</f>
        <v>0</v>
      </c>
      <c r="AD52" s="252" t="n">
        <f aca="false">+IF(AD21*1.1&lt;AD37,1,0)</f>
        <v>1</v>
      </c>
      <c r="AE52" s="252" t="n">
        <f aca="false">+IF(AE21*1.1&lt;AE37,1,0)</f>
        <v>0</v>
      </c>
      <c r="AF52" s="252" t="n">
        <f aca="false">+IF(AF21*1.1&lt;AF37,1,0)</f>
        <v>0</v>
      </c>
      <c r="AG52" s="252" t="n">
        <f aca="false">+IF(AG21*1.1&lt;AG37,1,0)</f>
        <v>0</v>
      </c>
      <c r="AH52" s="252" t="n">
        <f aca="false">+IF(AH21*1.1&lt;AH37,1,0)</f>
        <v>0</v>
      </c>
      <c r="AI52" s="252" t="n">
        <f aca="false">+IF(AI21*1.1&lt;AI37,1,0)</f>
        <v>0</v>
      </c>
      <c r="AJ52" s="252" t="n">
        <f aca="false">+IF(AJ21*1.1&lt;AJ37,1,0)</f>
        <v>0</v>
      </c>
      <c r="AK52" s="252" t="n">
        <f aca="false">+IF(AK21*1.1&lt;AK37,1,0)</f>
        <v>0</v>
      </c>
      <c r="AL52" s="252" t="n">
        <f aca="false">+IF(AL21*1.1&lt;AL37,1,0)</f>
        <v>0</v>
      </c>
      <c r="AM52" s="252" t="n">
        <f aca="false">+IF(AM21*1.1&lt;AM37,1,0)</f>
        <v>0</v>
      </c>
      <c r="AN52" s="252" t="n">
        <f aca="false">+IF(AN21*1.1&lt;AN37,1,0)</f>
        <v>1</v>
      </c>
      <c r="AO52" s="252" t="n">
        <f aca="false">+IF(AO21*1.1&lt;AO37,1,0)</f>
        <v>0</v>
      </c>
      <c r="AP52" s="252" t="n">
        <f aca="false">+IF(AP21*1.1&lt;AP37,1,0)</f>
        <v>0</v>
      </c>
      <c r="AQ52" s="252" t="n">
        <f aca="false">+IF(AQ21*1.1&lt;AQ37,1,0)</f>
        <v>0</v>
      </c>
      <c r="AR52" s="252" t="n">
        <f aca="false">+IF(AR21*1.1&lt;AR37,1,0)</f>
        <v>0</v>
      </c>
      <c r="AS52" s="252" t="n">
        <f aca="false">+IF(AS21*1.1&lt;AS37,1,0)</f>
        <v>0</v>
      </c>
      <c r="AT52" s="252" t="n">
        <f aca="false">+IF(AT21*1.1&lt;AT37,1,0)</f>
        <v>0</v>
      </c>
      <c r="AU52" s="252" t="n">
        <f aca="false">+IF(AU21*1.1&lt;AU37,1,0)</f>
        <v>0</v>
      </c>
      <c r="AV52" s="252" t="n">
        <f aca="false">+IF(AV21*1.1&lt;AV37,1,0)</f>
        <v>1</v>
      </c>
      <c r="AW52" s="252" t="n">
        <f aca="false">+IF(AW21*1.1&lt;AW37,1,0)</f>
        <v>0</v>
      </c>
      <c r="AX52" s="252" t="n">
        <f aca="false">+IF(AX21*1.1&lt;AX37,1,0)</f>
        <v>0</v>
      </c>
      <c r="AY52" s="252" t="n">
        <f aca="false">+IF(AY21*1.1&lt;AY37,1,0)</f>
        <v>0</v>
      </c>
      <c r="AZ52" s="252" t="n">
        <f aca="false">+IF(AZ21*1.1&lt;AZ37,1,0)</f>
        <v>0</v>
      </c>
      <c r="BA52" s="252" t="n">
        <f aca="false">+IF(BA21*1.1&lt;BA37,1,0)</f>
        <v>0</v>
      </c>
      <c r="BB52" s="252" t="n">
        <f aca="false">+IF(BB21*1.1&lt;BB37,1,0)</f>
        <v>0</v>
      </c>
      <c r="BC52" s="252" t="n">
        <f aca="false">+IF(BC21*1.1&lt;BC37,1,0)</f>
        <v>0</v>
      </c>
      <c r="BD52" s="252" t="n">
        <f aca="false">+IF(BD21*1.1&lt;BD37,1,0)</f>
        <v>0</v>
      </c>
      <c r="BE52" s="252" t="n">
        <f aca="false">+IF(BE21*1.1&lt;BE37,1,0)</f>
        <v>0</v>
      </c>
      <c r="BF52" s="252" t="n">
        <f aca="false">+IF(BF21*1.1&lt;BF37,1,0)</f>
        <v>1</v>
      </c>
      <c r="BG52" s="252" t="n">
        <f aca="false">+IF(BG21*1.1&lt;BG37,1,0)</f>
        <v>0</v>
      </c>
      <c r="BH52" s="252" t="n">
        <f aca="false">+IF(BH21*1.1&lt;BH37,1,0)</f>
        <v>0</v>
      </c>
      <c r="BI52" s="252" t="n">
        <f aca="false">+IF(BI21*1.1&lt;BI37,1,0)</f>
        <v>0</v>
      </c>
      <c r="BJ52" s="252" t="n">
        <f aca="false">+IF(BJ21*1.1&lt;BJ37,1,0)</f>
        <v>0</v>
      </c>
      <c r="BK52" s="252" t="n">
        <f aca="false">+IF(BK21*1.1&lt;BK37,1,0)</f>
        <v>0</v>
      </c>
      <c r="BL52" s="252" t="n">
        <f aca="false">+IF(BL21*1.1&lt;BL37,1,0)</f>
        <v>0</v>
      </c>
      <c r="BM52" s="252" t="n">
        <f aca="false">+IF(BM21*1.1&lt;BM37,1,0)</f>
        <v>0</v>
      </c>
      <c r="BN52" s="252" t="n">
        <f aca="false">+IF(BN21*1.1&lt;BN37,1,0)</f>
        <v>0</v>
      </c>
      <c r="BO52" s="252" t="n">
        <f aca="false">+IF(BO21*1.1&lt;BO37,1,0)</f>
        <v>0</v>
      </c>
      <c r="BP52" s="252" t="n">
        <f aca="false">+IF(BP21*1.1&lt;BP37,1,0)</f>
        <v>0</v>
      </c>
      <c r="BQ52" s="252" t="n">
        <f aca="false">+IF(BQ21*1.1&lt;BQ37,1,0)</f>
        <v>1</v>
      </c>
      <c r="BR52" s="252" t="n">
        <f aca="false">+IF(BR21*1.1&lt;BR37,1,0)</f>
        <v>0</v>
      </c>
      <c r="BS52" s="252" t="n">
        <f aca="false">+IF(BS21*1.1&lt;BS37,1,0)</f>
        <v>1</v>
      </c>
      <c r="BT52" s="252" t="n">
        <f aca="false">+IF(BT21*1.1&lt;BT37,1,0)</f>
        <v>0</v>
      </c>
      <c r="BU52" s="252" t="n">
        <f aca="false">+IF(BU21*1.1&lt;BU37,1,0)</f>
        <v>1</v>
      </c>
      <c r="BV52" s="252" t="n">
        <f aca="false">+IF(BV21*1.1&lt;BV37,1,0)</f>
        <v>0</v>
      </c>
      <c r="BW52" s="252" t="n">
        <f aca="false">+IF(BW21*1.1&lt;BW37,1,0)</f>
        <v>0</v>
      </c>
      <c r="BX52" s="252" t="n">
        <f aca="false">+IF(BX21*1.1&lt;BX37,1,0)</f>
        <v>0</v>
      </c>
      <c r="BY52" s="252" t="n">
        <f aca="false">+IF(BY21*1.1&lt;BY37,1,0)</f>
        <v>0</v>
      </c>
      <c r="BZ52" s="252" t="n">
        <f aca="false">+IF(BZ21*1.1&lt;BZ37,1,0)</f>
        <v>0</v>
      </c>
      <c r="CA52" s="252" t="n">
        <f aca="false">+IF(CA21*1.1&lt;CA37,1,0)</f>
        <v>1</v>
      </c>
      <c r="CB52" s="252" t="n">
        <f aca="false">+IF(CB21*1.1&lt;CB37,1,0)</f>
        <v>0</v>
      </c>
      <c r="CC52" s="252" t="n">
        <f aca="false">+IF(CC21*1.1&lt;CC37,1,0)</f>
        <v>0</v>
      </c>
      <c r="CD52" s="252" t="n">
        <f aca="false">+IF(CD21*1.1&lt;CD37,1,0)</f>
        <v>0</v>
      </c>
      <c r="CE52" s="252" t="n">
        <f aca="false">+IF(CE21*1.1&lt;CE37,1,0)</f>
        <v>0</v>
      </c>
      <c r="CF52" s="252" t="n">
        <f aca="false">+IF(CF21*1.1&lt;CF37,1,0)</f>
        <v>0</v>
      </c>
      <c r="CG52" s="252" t="n">
        <f aca="false">+IF(CG21*1.1&lt;CG37,1,0)</f>
        <v>0</v>
      </c>
      <c r="CH52" s="252" t="n">
        <f aca="false">+IF(CH21*1.1&lt;CH37,1,0)</f>
        <v>0</v>
      </c>
      <c r="CI52" s="252" t="n">
        <f aca="false">+IF(CI21*1.1&lt;CI37,1,0)</f>
        <v>1</v>
      </c>
      <c r="CJ52" s="252" t="n">
        <f aca="false">+IF(CJ21*1.1&lt;CJ37,1,0)</f>
        <v>0</v>
      </c>
      <c r="CK52" s="252" t="n">
        <f aca="false">+IF(CK21*1.1&lt;CK37,1,0)</f>
        <v>1</v>
      </c>
      <c r="CL52" s="252" t="n">
        <f aca="false">+IF(CL21*1.1&lt;CL37,1,0)</f>
        <v>0</v>
      </c>
      <c r="CM52" s="252" t="n">
        <f aca="false">+IF(CM21*1.1&lt;CM37,1,0)</f>
        <v>1</v>
      </c>
      <c r="CN52" s="252" t="n">
        <f aca="false">+IF(CN21*1.1&lt;CN37,1,0)</f>
        <v>0</v>
      </c>
      <c r="CO52" s="252" t="n">
        <f aca="false">+IF(CO21*1.1&lt;CO37,1,0)</f>
        <v>1</v>
      </c>
      <c r="CP52" s="252" t="n">
        <f aca="false">+IF(CP21*1.1&lt;CP37,1,0)</f>
        <v>0</v>
      </c>
      <c r="CQ52" s="252" t="n">
        <f aca="false">+IF(CQ21*1.1&lt;CQ37,1,0)</f>
        <v>0</v>
      </c>
      <c r="CR52" s="252" t="n">
        <f aca="false">+IF(CR21*1.1&lt;CR37,1,0)</f>
        <v>0</v>
      </c>
      <c r="CS52" s="252" t="n">
        <f aca="false">+IF(CS21*1.1&lt;CS37,1,0)</f>
        <v>0</v>
      </c>
      <c r="CT52" s="252" t="n">
        <f aca="false">+IF(CT21*1.1&lt;CT37,1,0)</f>
        <v>0</v>
      </c>
      <c r="CU52" s="252" t="n">
        <f aca="false">+IF(CU21*1.1&lt;CU37,1,0)</f>
        <v>0</v>
      </c>
      <c r="CV52" s="252" t="n">
        <f aca="false">+IF(CV21*1.1&lt;CV37,1,0)</f>
        <v>1</v>
      </c>
      <c r="CW52" s="252" t="n">
        <f aca="false">+IF(CW21*1.1&lt;CW37,1,0)</f>
        <v>0</v>
      </c>
      <c r="CX52" s="252" t="n">
        <f aca="false">+IF(CX21*1.1&lt;CX37,1,0)</f>
        <v>0</v>
      </c>
      <c r="CY52" s="252" t="n">
        <f aca="false">+IF(CY21*1.1&lt;CY37,1,0)</f>
        <v>0</v>
      </c>
      <c r="CZ52" s="252" t="n">
        <f aca="false">+IF(CZ21*1.1&lt;CZ37,1,0)</f>
        <v>0</v>
      </c>
      <c r="DA52" s="252" t="n">
        <f aca="false">+IF(DA21*1.1&lt;DA37,1,0)</f>
        <v>0</v>
      </c>
      <c r="DB52" s="252" t="n">
        <f aca="false">+IF(DB21*1.1&lt;DB37,1,0)</f>
        <v>0</v>
      </c>
      <c r="DC52" s="252" t="n">
        <f aca="false">+IF(DC21*1.1&lt;DC37,1,0)</f>
        <v>1</v>
      </c>
      <c r="DD52" s="252" t="n">
        <f aca="false">+IF(DD21*1.1&lt;DD37,1,0)</f>
        <v>1</v>
      </c>
      <c r="DE52" s="252" t="n">
        <f aca="false">+IF(DE21*1.1&lt;DE37,1,0)</f>
        <v>0</v>
      </c>
      <c r="DF52" s="252" t="n">
        <f aca="false">+IF(DF21*1.1&lt;DF37,1,0)</f>
        <v>0</v>
      </c>
      <c r="DG52" s="252" t="n">
        <f aca="false">+IF(DG21*1.1&lt;DG37,1,0)</f>
        <v>0</v>
      </c>
      <c r="DH52" s="252" t="n">
        <f aca="false">+IF(DH21*1.1&lt;DH37,1,0)</f>
        <v>0</v>
      </c>
      <c r="DI52" s="252" t="n">
        <f aca="false">+IF(DI21*1.1&lt;DI37,1,0)</f>
        <v>0</v>
      </c>
      <c r="DJ52" s="252" t="n">
        <f aca="false">+IF(DJ21*1.1&lt;DJ37,1,0)</f>
        <v>0</v>
      </c>
      <c r="DK52" s="252" t="n">
        <f aca="false">+IF(DK21*1.1&lt;DK37,1,0)</f>
        <v>1</v>
      </c>
      <c r="DL52" s="252" t="n">
        <f aca="false">+IF(DL21*1.1&lt;DL37,1,0)</f>
        <v>0</v>
      </c>
      <c r="DM52" s="252" t="n">
        <f aca="false">+IF(DM21*1.1&lt;DM37,1,0)</f>
        <v>0</v>
      </c>
      <c r="DN52" s="252" t="n">
        <f aca="false">+IF(DN21*1.1&lt;DN37,1,0)</f>
        <v>0</v>
      </c>
      <c r="DO52" s="252" t="n">
        <f aca="false">+IF(DO21*1.1&lt;DO37,1,0)</f>
        <v>0</v>
      </c>
      <c r="DP52" s="252" t="n">
        <f aca="false">+IF(DP21*1.1&lt;DP37,1,0)</f>
        <v>0</v>
      </c>
      <c r="DQ52" s="252" t="n">
        <f aca="false">+IF(DQ21*1.1&lt;DQ37,1,0)</f>
        <v>1</v>
      </c>
      <c r="DR52" s="252" t="n">
        <f aca="false">+IF(DR21*1.1&lt;DR37,1,0)</f>
        <v>0</v>
      </c>
      <c r="DS52" s="252" t="n">
        <f aca="false">+IF(DS21*1.1&lt;DS37,1,0)</f>
        <v>0</v>
      </c>
      <c r="DT52" s="252" t="n">
        <f aca="false">+IF(DT21*1.1&lt;DT37,1,0)</f>
        <v>1</v>
      </c>
      <c r="DU52" s="252" t="n">
        <f aca="false">+IF(DU21*1.1&lt;DU37,1,0)</f>
        <v>0</v>
      </c>
      <c r="DV52" s="252" t="n">
        <f aca="false">+IF(DV21*1.1&lt;DV37,1,0)</f>
        <v>0</v>
      </c>
      <c r="DW52" s="252" t="n">
        <f aca="false">+IF(DW21*1.1&lt;DW37,1,0)</f>
        <v>0</v>
      </c>
      <c r="DX52" s="252" t="n">
        <f aca="false">+IF(DX21*1.1&lt;DX37,1,0)</f>
        <v>0</v>
      </c>
      <c r="DY52" s="252" t="n">
        <f aca="false">+IF(DY21*1.1&lt;DY37,1,0)</f>
        <v>0</v>
      </c>
      <c r="DZ52" s="252" t="n">
        <f aca="false">+IF(DZ21*1.1&lt;DZ37,1,0)</f>
        <v>0</v>
      </c>
      <c r="EA52" s="252" t="n">
        <f aca="false">+IF(EA21*1.1&lt;EA37,1,0)</f>
        <v>1</v>
      </c>
      <c r="EB52" s="252" t="n">
        <f aca="false">+IF(EB21*1.1&lt;EB37,1,0)</f>
        <v>0</v>
      </c>
      <c r="EC52" s="252" t="n">
        <f aca="false">+IF(EC21*1.1&lt;EC37,1,0)</f>
        <v>0</v>
      </c>
      <c r="ED52" s="252" t="n">
        <f aca="false">+IF(ED21*1.1&lt;ED37,1,0)</f>
        <v>0</v>
      </c>
      <c r="EE52" s="252" t="n">
        <f aca="false">+IF(EE21*1.1&lt;EE37,1,0)</f>
        <v>0</v>
      </c>
      <c r="EF52" s="252" t="n">
        <f aca="false">+IF(EF21*1.1&lt;EF37,1,0)</f>
        <v>1</v>
      </c>
      <c r="EG52" s="252" t="n">
        <f aca="false">+IF(EG21*1.1&lt;EG37,1,0)</f>
        <v>1</v>
      </c>
      <c r="EH52" s="252" t="n">
        <f aca="false">+IF(EH21*1.1&lt;EH37,1,0)</f>
        <v>1</v>
      </c>
      <c r="EI52" s="252" t="n">
        <f aca="false">+IF(EI21*1.1&lt;EI37,1,0)</f>
        <v>1</v>
      </c>
      <c r="EJ52" s="252" t="n">
        <f aca="false">+IF(EJ21*1.1&lt;EJ37,1,0)</f>
        <v>1</v>
      </c>
    </row>
    <row r="53" customFormat="false" ht="15" hidden="true" customHeight="false" outlineLevel="1" collapsed="false">
      <c r="B53" s="250"/>
      <c r="C53" s="250"/>
      <c r="D53" s="250"/>
      <c r="E53" s="250"/>
      <c r="F53" s="250"/>
      <c r="G53" s="250"/>
      <c r="H53" s="250"/>
      <c r="I53" s="250"/>
      <c r="J53" s="250"/>
      <c r="K53" s="250"/>
      <c r="L53" s="250"/>
      <c r="M53" s="250"/>
      <c r="N53" s="250"/>
      <c r="O53" s="250"/>
      <c r="P53" s="250"/>
      <c r="Q53" s="250"/>
      <c r="R53" s="250"/>
      <c r="S53" s="250"/>
      <c r="T53" s="250"/>
      <c r="U53" s="250"/>
      <c r="V53" s="250"/>
      <c r="W53" s="250"/>
      <c r="X53" s="250"/>
      <c r="Y53" s="250"/>
      <c r="Z53" s="250"/>
      <c r="AA53" s="250"/>
      <c r="AB53" s="250"/>
      <c r="AC53" s="250"/>
      <c r="AD53" s="250"/>
      <c r="AE53" s="250"/>
      <c r="AF53" s="250"/>
      <c r="AG53" s="250"/>
      <c r="AH53" s="250"/>
      <c r="AI53" s="250"/>
      <c r="AJ53" s="250"/>
      <c r="AK53" s="250"/>
      <c r="AL53" s="250"/>
      <c r="AM53" s="250"/>
      <c r="AN53" s="250"/>
      <c r="AO53" s="250"/>
      <c r="AP53" s="250"/>
      <c r="AQ53" s="250"/>
      <c r="AR53" s="250"/>
      <c r="AS53" s="250"/>
      <c r="AT53" s="250"/>
      <c r="AU53" s="250"/>
      <c r="AV53" s="250"/>
      <c r="AW53" s="250"/>
      <c r="AX53" s="250"/>
      <c r="AY53" s="250"/>
      <c r="AZ53" s="250"/>
      <c r="BA53" s="250"/>
      <c r="BB53" s="250"/>
      <c r="BC53" s="250"/>
      <c r="BD53" s="250"/>
      <c r="BE53" s="250"/>
      <c r="BF53" s="250"/>
      <c r="BG53" s="250"/>
      <c r="BH53" s="250"/>
      <c r="BI53" s="250"/>
      <c r="BJ53" s="250"/>
      <c r="BK53" s="250"/>
      <c r="BL53" s="250"/>
      <c r="BM53" s="250"/>
      <c r="BN53" s="250"/>
      <c r="BO53" s="250"/>
      <c r="BP53" s="250"/>
      <c r="BQ53" s="250"/>
      <c r="BR53" s="250"/>
      <c r="BS53" s="250"/>
      <c r="BT53" s="250"/>
      <c r="BU53" s="250"/>
      <c r="BV53" s="250"/>
      <c r="BW53" s="250"/>
      <c r="BX53" s="250"/>
      <c r="BY53" s="250"/>
      <c r="BZ53" s="250"/>
      <c r="CA53" s="250"/>
      <c r="CB53" s="250"/>
      <c r="CC53" s="250"/>
      <c r="CD53" s="250"/>
      <c r="CE53" s="250"/>
      <c r="CF53" s="250"/>
      <c r="CG53" s="250"/>
      <c r="CH53" s="250"/>
      <c r="CI53" s="250"/>
      <c r="CJ53" s="250"/>
      <c r="CK53" s="250"/>
      <c r="CL53" s="250"/>
      <c r="CM53" s="250"/>
      <c r="CN53" s="250"/>
      <c r="CO53" s="250"/>
      <c r="CP53" s="250"/>
      <c r="CQ53" s="250"/>
      <c r="CR53" s="250"/>
      <c r="CS53" s="250"/>
      <c r="CT53" s="250"/>
      <c r="CU53" s="250"/>
      <c r="CV53" s="250"/>
      <c r="CW53" s="250"/>
      <c r="CX53" s="250"/>
      <c r="CY53" s="250"/>
      <c r="CZ53" s="250"/>
      <c r="DA53" s="250"/>
      <c r="DB53" s="250"/>
      <c r="DC53" s="250"/>
      <c r="DD53" s="250"/>
      <c r="DE53" s="250"/>
      <c r="DF53" s="250"/>
      <c r="DG53" s="250"/>
      <c r="DH53" s="250"/>
      <c r="DI53" s="250"/>
      <c r="DJ53" s="250"/>
      <c r="DK53" s="250"/>
      <c r="DL53" s="250"/>
      <c r="DM53" s="250"/>
      <c r="DN53" s="250"/>
      <c r="DO53" s="250"/>
      <c r="DP53" s="250"/>
      <c r="DQ53" s="250"/>
      <c r="DR53" s="250"/>
      <c r="DS53" s="250"/>
      <c r="DT53" s="250"/>
      <c r="DU53" s="250"/>
      <c r="DV53" s="250"/>
      <c r="DW53" s="250"/>
      <c r="DX53" s="250"/>
      <c r="DY53" s="250"/>
      <c r="DZ53" s="250"/>
      <c r="EA53" s="250"/>
      <c r="EB53" s="250"/>
      <c r="EC53" s="250"/>
      <c r="ED53" s="250"/>
      <c r="EE53" s="250"/>
      <c r="EF53" s="250"/>
      <c r="EG53" s="250"/>
      <c r="EH53" s="250"/>
      <c r="EI53" s="250"/>
      <c r="EJ53" s="250"/>
    </row>
    <row r="54" customFormat="false" ht="15" hidden="true" customHeight="false" outlineLevel="1" collapsed="false">
      <c r="A54" s="251" t="s">
        <v>746</v>
      </c>
      <c r="B54" s="250"/>
      <c r="C54" s="250"/>
      <c r="D54" s="250"/>
      <c r="E54" s="250"/>
      <c r="F54" s="250"/>
      <c r="G54" s="250"/>
      <c r="H54" s="250"/>
      <c r="I54" s="250"/>
      <c r="J54" s="250"/>
      <c r="K54" s="250"/>
      <c r="L54" s="250"/>
      <c r="M54" s="250"/>
      <c r="N54" s="250"/>
      <c r="O54" s="250"/>
      <c r="P54" s="250"/>
      <c r="Q54" s="250"/>
      <c r="R54" s="250"/>
      <c r="S54" s="250"/>
      <c r="T54" s="250"/>
      <c r="U54" s="250"/>
      <c r="V54" s="250"/>
      <c r="W54" s="250"/>
      <c r="X54" s="250"/>
      <c r="Y54" s="250"/>
      <c r="Z54" s="250"/>
      <c r="AA54" s="250"/>
      <c r="AB54" s="250"/>
      <c r="AC54" s="250"/>
      <c r="AD54" s="250"/>
      <c r="AE54" s="250"/>
      <c r="AF54" s="250"/>
      <c r="AG54" s="250"/>
      <c r="AH54" s="250"/>
      <c r="AI54" s="250"/>
      <c r="AJ54" s="250"/>
      <c r="AK54" s="250"/>
      <c r="AL54" s="250"/>
      <c r="AM54" s="250"/>
      <c r="AN54" s="250"/>
      <c r="AO54" s="250"/>
      <c r="AP54" s="250"/>
      <c r="AQ54" s="250"/>
      <c r="AR54" s="250"/>
      <c r="AS54" s="250"/>
      <c r="AT54" s="250"/>
      <c r="AU54" s="250"/>
      <c r="AV54" s="250"/>
      <c r="AW54" s="250"/>
      <c r="AX54" s="250"/>
      <c r="AY54" s="250"/>
      <c r="AZ54" s="250"/>
      <c r="BA54" s="250"/>
      <c r="BB54" s="250"/>
      <c r="BC54" s="250"/>
      <c r="BD54" s="250"/>
      <c r="BE54" s="250"/>
      <c r="BF54" s="250"/>
      <c r="BG54" s="250"/>
      <c r="BH54" s="250"/>
      <c r="BI54" s="250"/>
      <c r="BJ54" s="250"/>
      <c r="BK54" s="250"/>
      <c r="BL54" s="250"/>
      <c r="BM54" s="250"/>
      <c r="BN54" s="250"/>
      <c r="BO54" s="250"/>
      <c r="BP54" s="250"/>
      <c r="BQ54" s="250"/>
      <c r="BR54" s="250"/>
      <c r="BS54" s="250"/>
      <c r="BT54" s="250"/>
      <c r="BU54" s="250"/>
      <c r="BV54" s="250"/>
      <c r="BW54" s="250"/>
      <c r="BX54" s="250"/>
      <c r="BY54" s="250"/>
      <c r="BZ54" s="250"/>
      <c r="CA54" s="250"/>
      <c r="CB54" s="250"/>
      <c r="CC54" s="250"/>
      <c r="CD54" s="250"/>
      <c r="CE54" s="250"/>
      <c r="CF54" s="250"/>
      <c r="CG54" s="250"/>
      <c r="CH54" s="250"/>
      <c r="CI54" s="250"/>
      <c r="CJ54" s="250"/>
      <c r="CK54" s="250"/>
      <c r="CL54" s="250"/>
      <c r="CM54" s="250"/>
      <c r="CN54" s="250"/>
      <c r="CO54" s="250"/>
      <c r="CP54" s="250"/>
      <c r="CQ54" s="250"/>
      <c r="CR54" s="250"/>
      <c r="CS54" s="250"/>
      <c r="CT54" s="250"/>
      <c r="CU54" s="250"/>
      <c r="CV54" s="250"/>
      <c r="CW54" s="250"/>
      <c r="CX54" s="250"/>
      <c r="CY54" s="250"/>
      <c r="CZ54" s="250"/>
      <c r="DA54" s="250"/>
      <c r="DB54" s="250"/>
      <c r="DC54" s="250"/>
      <c r="DD54" s="250"/>
      <c r="DE54" s="250"/>
      <c r="DF54" s="250"/>
      <c r="DG54" s="250"/>
      <c r="DH54" s="250"/>
      <c r="DI54" s="250"/>
      <c r="DJ54" s="250"/>
      <c r="DK54" s="250"/>
      <c r="DL54" s="250"/>
      <c r="DM54" s="250"/>
      <c r="DN54" s="250"/>
      <c r="DO54" s="250"/>
      <c r="DP54" s="250"/>
      <c r="DQ54" s="250"/>
      <c r="DR54" s="250"/>
      <c r="DS54" s="250"/>
      <c r="DT54" s="250"/>
      <c r="DU54" s="250"/>
      <c r="DV54" s="250"/>
      <c r="DW54" s="250"/>
      <c r="DX54" s="250"/>
      <c r="DY54" s="250"/>
      <c r="DZ54" s="250"/>
      <c r="EA54" s="250"/>
      <c r="EB54" s="250"/>
      <c r="EC54" s="250"/>
      <c r="ED54" s="250"/>
      <c r="EE54" s="250"/>
      <c r="EF54" s="250"/>
      <c r="EG54" s="250"/>
      <c r="EH54" s="250"/>
      <c r="EI54" s="250"/>
      <c r="EJ54" s="250"/>
    </row>
    <row r="55" customFormat="false" ht="15" hidden="true" customHeight="false" outlineLevel="1" collapsed="false">
      <c r="A55" s="76" t="s">
        <v>744</v>
      </c>
      <c r="B55" s="252" t="n">
        <f aca="false">+IF(B25-B9&gt;5000,1,0)</f>
        <v>0</v>
      </c>
      <c r="C55" s="252" t="n">
        <f aca="false">+IF(C25-C9&gt;5000,1,0)</f>
        <v>0</v>
      </c>
      <c r="D55" s="252" t="n">
        <f aca="false">+IF(D25-D9&gt;5000,1,0)</f>
        <v>1</v>
      </c>
      <c r="E55" s="252" t="n">
        <f aca="false">+IF(E25-E9&gt;5000,1,0)</f>
        <v>0</v>
      </c>
      <c r="F55" s="252" t="n">
        <f aca="false">+IF(F25-F9&gt;5000,1,0)</f>
        <v>1</v>
      </c>
      <c r="G55" s="252" t="n">
        <f aca="false">+IF(G25-G9&gt;5000,1,0)</f>
        <v>0</v>
      </c>
      <c r="H55" s="252" t="n">
        <f aca="false">+IF(H25-H9&gt;5000,1,0)</f>
        <v>0</v>
      </c>
      <c r="I55" s="252" t="n">
        <f aca="false">+IF(I25-I9&gt;5000,1,0)</f>
        <v>0</v>
      </c>
      <c r="J55" s="252" t="n">
        <f aca="false">+IF(J25-J9&gt;5000,1,0)</f>
        <v>0</v>
      </c>
      <c r="K55" s="252" t="n">
        <f aca="false">+IF(K25-K9&gt;5000,1,0)</f>
        <v>0</v>
      </c>
      <c r="L55" s="252" t="n">
        <f aca="false">+IF(L25-L9&gt;5000,1,0)</f>
        <v>0</v>
      </c>
      <c r="M55" s="252" t="n">
        <f aca="false">+IF(M25-M9&gt;5000,1,0)</f>
        <v>1</v>
      </c>
      <c r="N55" s="252" t="n">
        <f aca="false">+IF(N25-N9&gt;5000,1,0)</f>
        <v>0</v>
      </c>
      <c r="O55" s="252" t="n">
        <f aca="false">+IF(O25-O9&gt;5000,1,0)</f>
        <v>0</v>
      </c>
      <c r="P55" s="252"/>
      <c r="Q55" s="252" t="n">
        <f aca="false">+IF(Q25-Q9&gt;5000,1,0)</f>
        <v>0</v>
      </c>
      <c r="R55" s="252" t="n">
        <f aca="false">+IF(R25-R9&gt;5000,1,0)</f>
        <v>0</v>
      </c>
      <c r="S55" s="252"/>
      <c r="T55" s="252" t="n">
        <f aca="false">+IF(T25-T9&gt;5000,1,0)</f>
        <v>1</v>
      </c>
      <c r="U55" s="252"/>
      <c r="V55" s="252" t="n">
        <f aca="false">+IF(V25-V9&gt;5000,1,0)</f>
        <v>0</v>
      </c>
      <c r="W55" s="252" t="n">
        <f aca="false">+IF(W25-W9&gt;5000,1,0)</f>
        <v>0</v>
      </c>
      <c r="X55" s="252" t="n">
        <f aca="false">+IF(X25-X9&gt;5000,1,0)</f>
        <v>0</v>
      </c>
      <c r="Y55" s="252" t="n">
        <f aca="false">+IF(Y25-Y9&gt;5000,1,0)</f>
        <v>1</v>
      </c>
      <c r="Z55" s="252" t="n">
        <f aca="false">+IF(Z25-Z9&gt;5000,1,0)</f>
        <v>0</v>
      </c>
      <c r="AA55" s="252" t="n">
        <f aca="false">+IF(AA25-AA9&gt;5000,1,0)</f>
        <v>0</v>
      </c>
      <c r="AB55" s="252" t="n">
        <f aca="false">+IF(AB25-AB9&gt;5000,1,0)</f>
        <v>0</v>
      </c>
      <c r="AC55" s="252" t="n">
        <f aca="false">+IF(AC25-AC9&gt;5000,1,0)</f>
        <v>0</v>
      </c>
      <c r="AD55" s="252" t="n">
        <f aca="false">+IF(AD25-AD9&gt;5000,1,0)</f>
        <v>0</v>
      </c>
      <c r="AE55" s="252" t="n">
        <f aca="false">+IF(AE25-AE9&gt;5000,1,0)</f>
        <v>0</v>
      </c>
      <c r="AF55" s="252" t="n">
        <f aca="false">+IF(AF25-AF9&gt;5000,1,0)</f>
        <v>0</v>
      </c>
      <c r="AG55" s="252" t="n">
        <f aca="false">+IF(AG25-AG9&gt;5000,1,0)</f>
        <v>0</v>
      </c>
      <c r="AH55" s="252" t="n">
        <f aca="false">+IF(AH25-AH9&gt;5000,1,0)</f>
        <v>0</v>
      </c>
      <c r="AI55" s="252" t="n">
        <f aca="false">+IF(AI25-AI9&gt;5000,1,0)</f>
        <v>0</v>
      </c>
      <c r="AJ55" s="252" t="n">
        <f aca="false">+IF(AJ25-AJ9&gt;5000,1,0)</f>
        <v>0</v>
      </c>
      <c r="AK55" s="252" t="n">
        <f aca="false">+IF(AK25-AK9&gt;5000,1,0)</f>
        <v>0</v>
      </c>
      <c r="AL55" s="252" t="n">
        <f aca="false">+IF(AL25-AL9&gt;5000,1,0)</f>
        <v>0</v>
      </c>
      <c r="AM55" s="252" t="n">
        <f aca="false">+IF(AM25-AM9&gt;5000,1,0)</f>
        <v>0</v>
      </c>
      <c r="AN55" s="252" t="n">
        <f aca="false">+IF(AN25-AN9&gt;5000,1,0)</f>
        <v>0</v>
      </c>
      <c r="AO55" s="252" t="n">
        <f aca="false">+IF(AO25-AO9&gt;5000,1,0)</f>
        <v>0</v>
      </c>
      <c r="AP55" s="252" t="n">
        <f aca="false">+IF(AP25-AP9&gt;5000,1,0)</f>
        <v>0</v>
      </c>
      <c r="AQ55" s="252" t="n">
        <f aca="false">+IF(AQ25-AQ9&gt;5000,1,0)</f>
        <v>0</v>
      </c>
      <c r="AR55" s="252" t="n">
        <f aca="false">+IF(AR25-AR9&gt;5000,1,0)</f>
        <v>0</v>
      </c>
      <c r="AS55" s="252" t="n">
        <f aca="false">+IF(AS25-AS9&gt;5000,1,0)</f>
        <v>0</v>
      </c>
      <c r="AT55" s="252" t="n">
        <f aca="false">+IF(AT25-AT9&gt;5000,1,0)</f>
        <v>0</v>
      </c>
      <c r="AU55" s="252" t="n">
        <f aca="false">+IF(AU25-AU9&gt;5000,1,0)</f>
        <v>0</v>
      </c>
      <c r="AV55" s="252" t="n">
        <f aca="false">+IF(AV25-AV9&gt;5000,1,0)</f>
        <v>0</v>
      </c>
      <c r="AW55" s="252" t="n">
        <f aca="false">+IF(AW25-AW9&gt;5000,1,0)</f>
        <v>0</v>
      </c>
      <c r="AX55" s="252" t="n">
        <f aca="false">+IF(AX25-AX9&gt;5000,1,0)</f>
        <v>0</v>
      </c>
      <c r="AY55" s="252" t="n">
        <f aca="false">+IF(AY25-AY9&gt;5000,1,0)</f>
        <v>0</v>
      </c>
      <c r="AZ55" s="252" t="n">
        <f aca="false">+IF(AZ25-AZ9&gt;5000,1,0)</f>
        <v>0</v>
      </c>
      <c r="BA55" s="252" t="n">
        <f aca="false">+IF(BA25-BA9&gt;5000,1,0)</f>
        <v>0</v>
      </c>
      <c r="BB55" s="252" t="n">
        <f aca="false">+IF(BB25-BB9&gt;5000,1,0)</f>
        <v>0</v>
      </c>
      <c r="BC55" s="252" t="n">
        <f aca="false">+IF(BC25-BC9&gt;5000,1,0)</f>
        <v>0</v>
      </c>
      <c r="BD55" s="252" t="n">
        <f aca="false">+IF(BD25-BD9&gt;5000,1,0)</f>
        <v>0</v>
      </c>
      <c r="BE55" s="252" t="n">
        <f aca="false">+IF(BE25-BE9&gt;5000,1,0)</f>
        <v>0</v>
      </c>
      <c r="BF55" s="252" t="n">
        <f aca="false">+IF(BF25-BF9&gt;5000,1,0)</f>
        <v>0</v>
      </c>
      <c r="BG55" s="252" t="n">
        <f aca="false">+IF(BG25-BG9&gt;5000,1,0)</f>
        <v>0</v>
      </c>
      <c r="BH55" s="252" t="n">
        <f aca="false">+IF(BH25-BH9&gt;5000,1,0)</f>
        <v>0</v>
      </c>
      <c r="BI55" s="252" t="n">
        <f aca="false">+IF(BI25-BI9&gt;5000,1,0)</f>
        <v>0</v>
      </c>
      <c r="BJ55" s="252" t="n">
        <f aca="false">+IF(BJ25-BJ9&gt;5000,1,0)</f>
        <v>0</v>
      </c>
      <c r="BK55" s="252" t="n">
        <f aca="false">+IF(BK25-BK9&gt;5000,1,0)</f>
        <v>0</v>
      </c>
      <c r="BL55" s="252" t="n">
        <f aca="false">+IF(BL25-BL9&gt;5000,1,0)</f>
        <v>0</v>
      </c>
      <c r="BM55" s="252" t="n">
        <f aca="false">+IF(BM25-BM9&gt;5000,1,0)</f>
        <v>0</v>
      </c>
      <c r="BN55" s="252" t="n">
        <f aca="false">+IF(BN25-BN9&gt;5000,1,0)</f>
        <v>0</v>
      </c>
      <c r="BO55" s="252" t="n">
        <f aca="false">+IF(BO25-BO9&gt;5000,1,0)</f>
        <v>0</v>
      </c>
      <c r="BP55" s="252" t="n">
        <f aca="false">+IF(BP25-BP9&gt;5000,1,0)</f>
        <v>0</v>
      </c>
      <c r="BQ55" s="252" t="n">
        <f aca="false">+IF(BQ25-BQ9&gt;5000,1,0)</f>
        <v>0</v>
      </c>
      <c r="BR55" s="252" t="n">
        <f aca="false">+IF(BR25-BR9&gt;5000,1,0)</f>
        <v>0</v>
      </c>
      <c r="BS55" s="252" t="n">
        <f aca="false">+IF(BS25-BS9&gt;5000,1,0)</f>
        <v>0</v>
      </c>
      <c r="BT55" s="252" t="n">
        <f aca="false">+IF(BT25-BT9&gt;5000,1,0)</f>
        <v>0</v>
      </c>
      <c r="BU55" s="252" t="n">
        <f aca="false">+IF(BU25-BU9&gt;5000,1,0)</f>
        <v>0</v>
      </c>
      <c r="BV55" s="252" t="n">
        <f aca="false">+IF(BV25-BV9&gt;5000,1,0)</f>
        <v>0</v>
      </c>
      <c r="BW55" s="252" t="n">
        <f aca="false">+IF(BW25-BW9&gt;5000,1,0)</f>
        <v>0</v>
      </c>
      <c r="BX55" s="252" t="n">
        <f aca="false">+IF(BX25-BX9&gt;5000,1,0)</f>
        <v>0</v>
      </c>
      <c r="BY55" s="252" t="n">
        <f aca="false">+IF(BY25-BY9&gt;5000,1,0)</f>
        <v>0</v>
      </c>
      <c r="BZ55" s="252" t="n">
        <f aca="false">+IF(BZ25-BZ9&gt;5000,1,0)</f>
        <v>0</v>
      </c>
      <c r="CA55" s="252" t="n">
        <f aca="false">+IF(CA25-CA9&gt;5000,1,0)</f>
        <v>1</v>
      </c>
      <c r="CB55" s="252" t="n">
        <f aca="false">+IF(CB25-CB9&gt;5000,1,0)</f>
        <v>0</v>
      </c>
      <c r="CC55" s="252" t="n">
        <f aca="false">+IF(CC25-CC9&gt;5000,1,0)</f>
        <v>0</v>
      </c>
      <c r="CD55" s="252" t="n">
        <f aca="false">+IF(CD25-CD9&gt;5000,1,0)</f>
        <v>0</v>
      </c>
      <c r="CE55" s="252" t="n">
        <f aca="false">+IF(CE25-CE9&gt;5000,1,0)</f>
        <v>1</v>
      </c>
      <c r="CF55" s="252" t="n">
        <f aca="false">+IF(CF25-CF9&gt;5000,1,0)</f>
        <v>0</v>
      </c>
      <c r="CG55" s="252" t="n">
        <f aca="false">+IF(CG25-CG9&gt;5000,1,0)</f>
        <v>0</v>
      </c>
      <c r="CH55" s="252" t="n">
        <f aca="false">+IF(CH25-CH9&gt;5000,1,0)</f>
        <v>0</v>
      </c>
      <c r="CI55" s="252" t="n">
        <f aca="false">+IF(CI25-CI9&gt;5000,1,0)</f>
        <v>1</v>
      </c>
      <c r="CJ55" s="252" t="n">
        <f aca="false">+IF(CJ25-CJ9&gt;5000,1,0)</f>
        <v>0</v>
      </c>
      <c r="CK55" s="252" t="n">
        <f aca="false">+IF(CK25-CK9&gt;5000,1,0)</f>
        <v>0</v>
      </c>
      <c r="CL55" s="252" t="n">
        <f aca="false">+IF(CL25-CL9&gt;5000,1,0)</f>
        <v>0</v>
      </c>
      <c r="CM55" s="252" t="n">
        <f aca="false">+IF(CM25-CM9&gt;5000,1,0)</f>
        <v>0</v>
      </c>
      <c r="CN55" s="252" t="n">
        <f aca="false">+IF(CN25-CN9&gt;5000,1,0)</f>
        <v>1</v>
      </c>
      <c r="CO55" s="252" t="n">
        <f aca="false">+IF(CO25-CO9&gt;5000,1,0)</f>
        <v>1</v>
      </c>
      <c r="CP55" s="252" t="n">
        <f aca="false">+IF(CP25-CP9&gt;5000,1,0)</f>
        <v>0</v>
      </c>
      <c r="CQ55" s="252" t="n">
        <f aca="false">+IF(CQ25-CQ9&gt;5000,1,0)</f>
        <v>0</v>
      </c>
      <c r="CR55" s="252" t="n">
        <f aca="false">+IF(CR25-CR9&gt;5000,1,0)</f>
        <v>0</v>
      </c>
      <c r="CS55" s="252" t="n">
        <f aca="false">+IF(CS25-CS9&gt;5000,1,0)</f>
        <v>0</v>
      </c>
      <c r="CT55" s="252" t="n">
        <f aca="false">+IF(CT25-CT9&gt;5000,1,0)</f>
        <v>0</v>
      </c>
      <c r="CU55" s="252" t="n">
        <f aca="false">+IF(CU25-CU9&gt;5000,1,0)</f>
        <v>0</v>
      </c>
      <c r="CV55" s="252" t="n">
        <f aca="false">+IF(CV25-CV9&gt;5000,1,0)</f>
        <v>1</v>
      </c>
      <c r="CW55" s="252" t="n">
        <f aca="false">+IF(CW25-CW9&gt;5000,1,0)</f>
        <v>0</v>
      </c>
      <c r="CX55" s="252" t="n">
        <f aca="false">+IF(CX25-CX9&gt;5000,1,0)</f>
        <v>0</v>
      </c>
      <c r="CY55" s="252" t="n">
        <f aca="false">+IF(CY25-CY9&gt;5000,1,0)</f>
        <v>0</v>
      </c>
      <c r="CZ55" s="252" t="n">
        <f aca="false">+IF(CZ25-CZ9&gt;5000,1,0)</f>
        <v>0</v>
      </c>
      <c r="DA55" s="252" t="n">
        <f aca="false">+IF(DA25-DA9&gt;5000,1,0)</f>
        <v>0</v>
      </c>
      <c r="DB55" s="252" t="n">
        <f aca="false">+IF(DB25-DB9&gt;5000,1,0)</f>
        <v>0</v>
      </c>
      <c r="DC55" s="252" t="n">
        <f aca="false">+IF(DC25-DC9&gt;5000,1,0)</f>
        <v>0</v>
      </c>
      <c r="DD55" s="252" t="n">
        <f aca="false">+IF(DD25-DD9&gt;5000,1,0)</f>
        <v>0</v>
      </c>
      <c r="DE55" s="252" t="n">
        <f aca="false">+IF(DE25-DE9&gt;5000,1,0)</f>
        <v>0</v>
      </c>
      <c r="DF55" s="252" t="n">
        <f aca="false">+IF(DF25-DF9&gt;5000,1,0)</f>
        <v>0</v>
      </c>
      <c r="DG55" s="252" t="n">
        <f aca="false">+IF(DG25-DG9&gt;5000,1,0)</f>
        <v>0</v>
      </c>
      <c r="DH55" s="252" t="n">
        <f aca="false">+IF(DH25-DH9&gt;5000,1,0)</f>
        <v>0</v>
      </c>
      <c r="DI55" s="252" t="n">
        <f aca="false">+IF(DI25-DI9&gt;5000,1,0)</f>
        <v>0</v>
      </c>
      <c r="DJ55" s="252" t="n">
        <f aca="false">+IF(DJ25-DJ9&gt;5000,1,0)</f>
        <v>0</v>
      </c>
      <c r="DK55" s="252" t="n">
        <f aca="false">+IF(DK25-DK9&gt;5000,1,0)</f>
        <v>0</v>
      </c>
      <c r="DL55" s="252" t="n">
        <f aca="false">+IF(DL25-DL9&gt;5000,1,0)</f>
        <v>0</v>
      </c>
      <c r="DM55" s="252" t="n">
        <f aca="false">+IF(DM25-DM9&gt;5000,1,0)</f>
        <v>0</v>
      </c>
      <c r="DN55" s="252" t="n">
        <f aca="false">+IF(DN25-DN9&gt;5000,1,0)</f>
        <v>0</v>
      </c>
      <c r="DO55" s="252" t="n">
        <f aca="false">+IF(DO25-DO9&gt;5000,1,0)</f>
        <v>0</v>
      </c>
      <c r="DP55" s="252" t="n">
        <f aca="false">+IF(DP25-DP9&gt;5000,1,0)</f>
        <v>0</v>
      </c>
      <c r="DQ55" s="252" t="n">
        <f aca="false">+IF(DQ25-DQ9&gt;5000,1,0)</f>
        <v>0</v>
      </c>
      <c r="DR55" s="252" t="n">
        <f aca="false">+IF(DR25-DR9&gt;5000,1,0)</f>
        <v>0</v>
      </c>
      <c r="DS55" s="252" t="n">
        <f aca="false">+IF(DS25-DS9&gt;5000,1,0)</f>
        <v>0</v>
      </c>
      <c r="DT55" s="252" t="n">
        <f aca="false">+IF(DT25-DT9&gt;5000,1,0)</f>
        <v>0</v>
      </c>
      <c r="DU55" s="252" t="n">
        <f aca="false">+IF(DU25-DU9&gt;5000,1,0)</f>
        <v>0</v>
      </c>
      <c r="DV55" s="252" t="n">
        <f aca="false">+IF(DV25-DV9&gt;5000,1,0)</f>
        <v>0</v>
      </c>
      <c r="DW55" s="252" t="n">
        <f aca="false">+IF(DW25-DW9&gt;5000,1,0)</f>
        <v>0</v>
      </c>
      <c r="DX55" s="252" t="n">
        <f aca="false">+IF(DX25-DX9&gt;5000,1,0)</f>
        <v>0</v>
      </c>
      <c r="DY55" s="252" t="n">
        <f aca="false">+IF(DY25-DY9&gt;5000,1,0)</f>
        <v>0</v>
      </c>
      <c r="DZ55" s="252" t="n">
        <f aca="false">+IF(DZ25-DZ9&gt;5000,1,0)</f>
        <v>0</v>
      </c>
      <c r="EA55" s="252" t="n">
        <f aca="false">+IF(EA25-EA9&gt;5000,1,0)</f>
        <v>0</v>
      </c>
      <c r="EB55" s="252" t="n">
        <f aca="false">+IF(EB25-EB9&gt;5000,1,0)</f>
        <v>0</v>
      </c>
      <c r="EC55" s="252" t="n">
        <f aca="false">+IF(EC25-EC9&gt;5000,1,0)</f>
        <v>0</v>
      </c>
      <c r="ED55" s="252" t="n">
        <f aca="false">+IF(ED25-ED9&gt;5000,1,0)</f>
        <v>0</v>
      </c>
      <c r="EE55" s="252" t="n">
        <f aca="false">+IF(EE25-EE9&gt;5000,1,0)</f>
        <v>0</v>
      </c>
      <c r="EF55" s="252" t="n">
        <f aca="false">+IF(EF25-EF9&gt;5000,1,0)</f>
        <v>1</v>
      </c>
      <c r="EG55" s="252" t="n">
        <f aca="false">+IF(EG25-EG9&gt;5000,1,0)</f>
        <v>1</v>
      </c>
      <c r="EH55" s="252" t="n">
        <f aca="false">+IF(EH25-EH9&gt;5000,1,0)</f>
        <v>1</v>
      </c>
      <c r="EI55" s="252" t="n">
        <f aca="false">+IF(EI25-EI9&gt;5000,1,0)</f>
        <v>1</v>
      </c>
      <c r="EJ55" s="252" t="n">
        <f aca="false">+IF(EJ25-EJ9&gt;5000,1,0)</f>
        <v>1</v>
      </c>
    </row>
    <row r="56" customFormat="false" ht="15" hidden="true" customHeight="false" outlineLevel="1" collapsed="false">
      <c r="A56" s="76" t="s">
        <v>115</v>
      </c>
      <c r="B56" s="252" t="n">
        <f aca="false">+IF(B26-B10&gt;5000,1,0)</f>
        <v>0</v>
      </c>
      <c r="C56" s="252" t="n">
        <f aca="false">+IF(C26-C10&gt;5000,1,0)</f>
        <v>0</v>
      </c>
      <c r="D56" s="252" t="n">
        <f aca="false">+IF(D26-D10&gt;5000,1,0)</f>
        <v>0</v>
      </c>
      <c r="E56" s="252" t="n">
        <f aca="false">+IF(E26-E10&gt;5000,1,0)</f>
        <v>0</v>
      </c>
      <c r="F56" s="252" t="n">
        <f aca="false">+IF(F26-F10&gt;5000,1,0)</f>
        <v>0</v>
      </c>
      <c r="G56" s="252" t="n">
        <f aca="false">+IF(G26-G10&gt;5000,1,0)</f>
        <v>1</v>
      </c>
      <c r="H56" s="252" t="n">
        <f aca="false">+IF(H26-H10&gt;5000,1,0)</f>
        <v>0</v>
      </c>
      <c r="I56" s="252" t="n">
        <f aca="false">+IF(I26-I10&gt;5000,1,0)</f>
        <v>0</v>
      </c>
      <c r="J56" s="252" t="n">
        <f aca="false">+IF(J26-J10&gt;5000,1,0)</f>
        <v>0</v>
      </c>
      <c r="K56" s="252" t="n">
        <f aca="false">+IF(K26-K10&gt;5000,1,0)</f>
        <v>1</v>
      </c>
      <c r="L56" s="252" t="n">
        <f aca="false">+IF(L26-L10&gt;5000,1,0)</f>
        <v>0</v>
      </c>
      <c r="M56" s="252" t="n">
        <f aca="false">+IF(M26-M10&gt;5000,1,0)</f>
        <v>0</v>
      </c>
      <c r="N56" s="252" t="n">
        <f aca="false">+IF(N26-N10&gt;5000,1,0)</f>
        <v>0</v>
      </c>
      <c r="O56" s="252" t="n">
        <f aca="false">+IF(O26-O10&gt;5000,1,0)</f>
        <v>0</v>
      </c>
      <c r="P56" s="252"/>
      <c r="Q56" s="252" t="n">
        <f aca="false">+IF(Q26-Q10&gt;5000,1,0)</f>
        <v>1</v>
      </c>
      <c r="R56" s="252" t="n">
        <f aca="false">+IF(R26-R10&gt;5000,1,0)</f>
        <v>0</v>
      </c>
      <c r="S56" s="252"/>
      <c r="T56" s="252" t="n">
        <f aca="false">+IF(T26-T10&gt;5000,1,0)</f>
        <v>1</v>
      </c>
      <c r="U56" s="252"/>
      <c r="V56" s="252" t="n">
        <f aca="false">+IF(V26-V10&gt;5000,1,0)</f>
        <v>0</v>
      </c>
      <c r="W56" s="252" t="n">
        <f aca="false">+IF(W26-W10&gt;5000,1,0)</f>
        <v>0</v>
      </c>
      <c r="X56" s="252" t="n">
        <f aca="false">+IF(X26-X10&gt;5000,1,0)</f>
        <v>0</v>
      </c>
      <c r="Y56" s="252" t="n">
        <f aca="false">+IF(Y26-Y10&gt;5000,1,0)</f>
        <v>0</v>
      </c>
      <c r="Z56" s="252" t="n">
        <f aca="false">+IF(Z26-Z10&gt;5000,1,0)</f>
        <v>0</v>
      </c>
      <c r="AA56" s="252" t="n">
        <f aca="false">+IF(AA26-AA10&gt;5000,1,0)</f>
        <v>0</v>
      </c>
      <c r="AB56" s="252" t="n">
        <f aca="false">+IF(AB26-AB10&gt;5000,1,0)</f>
        <v>0</v>
      </c>
      <c r="AC56" s="252" t="n">
        <f aca="false">+IF(AC26-AC10&gt;5000,1,0)</f>
        <v>0</v>
      </c>
      <c r="AD56" s="252" t="n">
        <f aca="false">+IF(AD26-AD10&gt;5000,1,0)</f>
        <v>0</v>
      </c>
      <c r="AE56" s="252" t="n">
        <f aca="false">+IF(AE26-AE10&gt;5000,1,0)</f>
        <v>0</v>
      </c>
      <c r="AF56" s="252" t="n">
        <f aca="false">+IF(AF26-AF10&gt;5000,1,0)</f>
        <v>0</v>
      </c>
      <c r="AG56" s="252" t="n">
        <f aca="false">+IF(AG26-AG10&gt;5000,1,0)</f>
        <v>0</v>
      </c>
      <c r="AH56" s="252" t="n">
        <f aca="false">+IF(AH26-AH10&gt;5000,1,0)</f>
        <v>0</v>
      </c>
      <c r="AI56" s="252" t="n">
        <f aca="false">+IF(AI26-AI10&gt;5000,1,0)</f>
        <v>0</v>
      </c>
      <c r="AJ56" s="252" t="n">
        <f aca="false">+IF(AJ26-AJ10&gt;5000,1,0)</f>
        <v>0</v>
      </c>
      <c r="AK56" s="252" t="n">
        <f aca="false">+IF(AK26-AK10&gt;5000,1,0)</f>
        <v>0</v>
      </c>
      <c r="AL56" s="252" t="n">
        <f aca="false">+IF(AL26-AL10&gt;5000,1,0)</f>
        <v>0</v>
      </c>
      <c r="AM56" s="252" t="n">
        <f aca="false">+IF(AM26-AM10&gt;5000,1,0)</f>
        <v>0</v>
      </c>
      <c r="AN56" s="252" t="n">
        <f aca="false">+IF(AN26-AN10&gt;5000,1,0)</f>
        <v>0</v>
      </c>
      <c r="AO56" s="252" t="n">
        <f aca="false">+IF(AO26-AO10&gt;5000,1,0)</f>
        <v>0</v>
      </c>
      <c r="AP56" s="252" t="n">
        <f aca="false">+IF(AP26-AP10&gt;5000,1,0)</f>
        <v>1</v>
      </c>
      <c r="AQ56" s="252" t="n">
        <f aca="false">+IF(AQ26-AQ10&gt;5000,1,0)</f>
        <v>0</v>
      </c>
      <c r="AR56" s="252" t="n">
        <f aca="false">+IF(AR26-AR10&gt;5000,1,0)</f>
        <v>0</v>
      </c>
      <c r="AS56" s="252" t="n">
        <f aca="false">+IF(AS26-AS10&gt;5000,1,0)</f>
        <v>0</v>
      </c>
      <c r="AT56" s="252" t="n">
        <f aca="false">+IF(AT26-AT10&gt;5000,1,0)</f>
        <v>0</v>
      </c>
      <c r="AU56" s="252" t="n">
        <f aca="false">+IF(AU26-AU10&gt;5000,1,0)</f>
        <v>0</v>
      </c>
      <c r="AV56" s="252" t="n">
        <f aca="false">+IF(AV26-AV10&gt;5000,1,0)</f>
        <v>0</v>
      </c>
      <c r="AW56" s="252" t="n">
        <f aca="false">+IF(AW26-AW10&gt;5000,1,0)</f>
        <v>0</v>
      </c>
      <c r="AX56" s="252" t="n">
        <f aca="false">+IF(AX26-AX10&gt;5000,1,0)</f>
        <v>0</v>
      </c>
      <c r="AY56" s="252" t="n">
        <f aca="false">+IF(AY26-AY10&gt;5000,1,0)</f>
        <v>0</v>
      </c>
      <c r="AZ56" s="252" t="n">
        <f aca="false">+IF(AZ26-AZ10&gt;5000,1,0)</f>
        <v>0</v>
      </c>
      <c r="BA56" s="252" t="n">
        <f aca="false">+IF(BA26-BA10&gt;5000,1,0)</f>
        <v>0</v>
      </c>
      <c r="BB56" s="252" t="n">
        <f aca="false">+IF(BB26-BB10&gt;5000,1,0)</f>
        <v>0</v>
      </c>
      <c r="BC56" s="252" t="n">
        <f aca="false">+IF(BC26-BC10&gt;5000,1,0)</f>
        <v>0</v>
      </c>
      <c r="BD56" s="252" t="n">
        <f aca="false">+IF(BD26-BD10&gt;5000,1,0)</f>
        <v>0</v>
      </c>
      <c r="BE56" s="252" t="n">
        <f aca="false">+IF(BE26-BE10&gt;5000,1,0)</f>
        <v>0</v>
      </c>
      <c r="BF56" s="252" t="n">
        <f aca="false">+IF(BF26-BF10&gt;5000,1,0)</f>
        <v>0</v>
      </c>
      <c r="BG56" s="252" t="n">
        <f aca="false">+IF(BG26-BG10&gt;5000,1,0)</f>
        <v>0</v>
      </c>
      <c r="BH56" s="252" t="n">
        <f aca="false">+IF(BH26-BH10&gt;5000,1,0)</f>
        <v>0</v>
      </c>
      <c r="BI56" s="252" t="n">
        <f aca="false">+IF(BI26-BI10&gt;5000,1,0)</f>
        <v>0</v>
      </c>
      <c r="BJ56" s="252" t="n">
        <f aca="false">+IF(BJ26-BJ10&gt;5000,1,0)</f>
        <v>0</v>
      </c>
      <c r="BK56" s="252" t="n">
        <f aca="false">+IF(BK26-BK10&gt;5000,1,0)</f>
        <v>0</v>
      </c>
      <c r="BL56" s="252" t="n">
        <f aca="false">+IF(BL26-BL10&gt;5000,1,0)</f>
        <v>0</v>
      </c>
      <c r="BM56" s="252" t="n">
        <f aca="false">+IF(BM26-BM10&gt;5000,1,0)</f>
        <v>0</v>
      </c>
      <c r="BN56" s="252" t="n">
        <f aca="false">+IF(BN26-BN10&gt;5000,1,0)</f>
        <v>0</v>
      </c>
      <c r="BO56" s="252" t="n">
        <f aca="false">+IF(BO26-BO10&gt;5000,1,0)</f>
        <v>0</v>
      </c>
      <c r="BP56" s="252" t="n">
        <f aca="false">+IF(BP26-BP10&gt;5000,1,0)</f>
        <v>1</v>
      </c>
      <c r="BQ56" s="252" t="n">
        <f aca="false">+IF(BQ26-BQ10&gt;5000,1,0)</f>
        <v>0</v>
      </c>
      <c r="BR56" s="252" t="n">
        <f aca="false">+IF(BR26-BR10&gt;5000,1,0)</f>
        <v>0</v>
      </c>
      <c r="BS56" s="252" t="n">
        <f aca="false">+IF(BS26-BS10&gt;5000,1,0)</f>
        <v>1</v>
      </c>
      <c r="BT56" s="252" t="n">
        <f aca="false">+IF(BT26-BT10&gt;5000,1,0)</f>
        <v>0</v>
      </c>
      <c r="BU56" s="252" t="n">
        <f aca="false">+IF(BU26-BU10&gt;5000,1,0)</f>
        <v>0</v>
      </c>
      <c r="BV56" s="252" t="n">
        <f aca="false">+IF(BV26-BV10&gt;5000,1,0)</f>
        <v>0</v>
      </c>
      <c r="BW56" s="252" t="n">
        <f aca="false">+IF(BW26-BW10&gt;5000,1,0)</f>
        <v>0</v>
      </c>
      <c r="BX56" s="252" t="n">
        <f aca="false">+IF(BX26-BX10&gt;5000,1,0)</f>
        <v>0</v>
      </c>
      <c r="BY56" s="252" t="n">
        <f aca="false">+IF(BY26-BY10&gt;5000,1,0)</f>
        <v>0</v>
      </c>
      <c r="BZ56" s="252" t="n">
        <f aca="false">+IF(BZ26-BZ10&gt;5000,1,0)</f>
        <v>0</v>
      </c>
      <c r="CA56" s="252" t="n">
        <f aca="false">+IF(CA26-CA10&gt;5000,1,0)</f>
        <v>0</v>
      </c>
      <c r="CB56" s="252" t="n">
        <f aca="false">+IF(CB26-CB10&gt;5000,1,0)</f>
        <v>0</v>
      </c>
      <c r="CC56" s="252" t="n">
        <f aca="false">+IF(CC26-CC10&gt;5000,1,0)</f>
        <v>0</v>
      </c>
      <c r="CD56" s="252" t="n">
        <f aca="false">+IF(CD26-CD10&gt;5000,1,0)</f>
        <v>0</v>
      </c>
      <c r="CE56" s="252" t="n">
        <f aca="false">+IF(CE26-CE10&gt;5000,1,0)</f>
        <v>1</v>
      </c>
      <c r="CF56" s="252" t="n">
        <f aca="false">+IF(CF26-CF10&gt;5000,1,0)</f>
        <v>0</v>
      </c>
      <c r="CG56" s="252" t="n">
        <f aca="false">+IF(CG26-CG10&gt;5000,1,0)</f>
        <v>0</v>
      </c>
      <c r="CH56" s="252" t="n">
        <f aca="false">+IF(CH26-CH10&gt;5000,1,0)</f>
        <v>0</v>
      </c>
      <c r="CI56" s="252" t="n">
        <f aca="false">+IF(CI26-CI10&gt;5000,1,0)</f>
        <v>0</v>
      </c>
      <c r="CJ56" s="252" t="n">
        <f aca="false">+IF(CJ26-CJ10&gt;5000,1,0)</f>
        <v>0</v>
      </c>
      <c r="CK56" s="252" t="n">
        <f aca="false">+IF(CK26-CK10&gt;5000,1,0)</f>
        <v>0</v>
      </c>
      <c r="CL56" s="252" t="n">
        <f aca="false">+IF(CL26-CL10&gt;5000,1,0)</f>
        <v>0</v>
      </c>
      <c r="CM56" s="252" t="n">
        <f aca="false">+IF(CM26-CM10&gt;5000,1,0)</f>
        <v>0</v>
      </c>
      <c r="CN56" s="252" t="n">
        <f aca="false">+IF(CN26-CN10&gt;5000,1,0)</f>
        <v>0</v>
      </c>
      <c r="CO56" s="252" t="n">
        <f aca="false">+IF(CO26-CO10&gt;5000,1,0)</f>
        <v>1</v>
      </c>
      <c r="CP56" s="252" t="n">
        <f aca="false">+IF(CP26-CP10&gt;5000,1,0)</f>
        <v>0</v>
      </c>
      <c r="CQ56" s="252" t="n">
        <f aca="false">+IF(CQ26-CQ10&gt;5000,1,0)</f>
        <v>0</v>
      </c>
      <c r="CR56" s="252" t="n">
        <f aca="false">+IF(CR26-CR10&gt;5000,1,0)</f>
        <v>0</v>
      </c>
      <c r="CS56" s="252" t="n">
        <f aca="false">+IF(CS26-CS10&gt;5000,1,0)</f>
        <v>0</v>
      </c>
      <c r="CT56" s="252" t="n">
        <f aca="false">+IF(CT26-CT10&gt;5000,1,0)</f>
        <v>0</v>
      </c>
      <c r="CU56" s="252" t="n">
        <f aca="false">+IF(CU26-CU10&gt;5000,1,0)</f>
        <v>0</v>
      </c>
      <c r="CV56" s="252" t="n">
        <f aca="false">+IF(CV26-CV10&gt;5000,1,0)</f>
        <v>1</v>
      </c>
      <c r="CW56" s="252" t="n">
        <f aca="false">+IF(CW26-CW10&gt;5000,1,0)</f>
        <v>0</v>
      </c>
      <c r="CX56" s="252" t="n">
        <f aca="false">+IF(CX26-CX10&gt;5000,1,0)</f>
        <v>0</v>
      </c>
      <c r="CY56" s="252" t="n">
        <f aca="false">+IF(CY26-CY10&gt;5000,1,0)</f>
        <v>0</v>
      </c>
      <c r="CZ56" s="252" t="n">
        <f aca="false">+IF(CZ26-CZ10&gt;5000,1,0)</f>
        <v>0</v>
      </c>
      <c r="DA56" s="252" t="n">
        <f aca="false">+IF(DA26-DA10&gt;5000,1,0)</f>
        <v>0</v>
      </c>
      <c r="DB56" s="252" t="n">
        <f aca="false">+IF(DB26-DB10&gt;5000,1,0)</f>
        <v>0</v>
      </c>
      <c r="DC56" s="252" t="n">
        <f aca="false">+IF(DC26-DC10&gt;5000,1,0)</f>
        <v>0</v>
      </c>
      <c r="DD56" s="252" t="n">
        <f aca="false">+IF(DD26-DD10&gt;5000,1,0)</f>
        <v>0</v>
      </c>
      <c r="DE56" s="252" t="n">
        <f aca="false">+IF(DE26-DE10&gt;5000,1,0)</f>
        <v>0</v>
      </c>
      <c r="DF56" s="252" t="n">
        <f aca="false">+IF(DF26-DF10&gt;5000,1,0)</f>
        <v>0</v>
      </c>
      <c r="DG56" s="252" t="n">
        <f aca="false">+IF(DG26-DG10&gt;5000,1,0)</f>
        <v>0</v>
      </c>
      <c r="DH56" s="252" t="n">
        <f aca="false">+IF(DH26-DH10&gt;5000,1,0)</f>
        <v>0</v>
      </c>
      <c r="DI56" s="252" t="n">
        <f aca="false">+IF(DI26-DI10&gt;5000,1,0)</f>
        <v>0</v>
      </c>
      <c r="DJ56" s="252" t="n">
        <f aca="false">+IF(DJ26-DJ10&gt;5000,1,0)</f>
        <v>0</v>
      </c>
      <c r="DK56" s="252" t="n">
        <f aca="false">+IF(DK26-DK10&gt;5000,1,0)</f>
        <v>0</v>
      </c>
      <c r="DL56" s="252" t="n">
        <f aca="false">+IF(DL26-DL10&gt;5000,1,0)</f>
        <v>0</v>
      </c>
      <c r="DM56" s="252" t="n">
        <f aca="false">+IF(DM26-DM10&gt;5000,1,0)</f>
        <v>0</v>
      </c>
      <c r="DN56" s="252" t="n">
        <f aca="false">+IF(DN26-DN10&gt;5000,1,0)</f>
        <v>0</v>
      </c>
      <c r="DO56" s="252" t="n">
        <f aca="false">+IF(DO26-DO10&gt;5000,1,0)</f>
        <v>0</v>
      </c>
      <c r="DP56" s="252" t="n">
        <f aca="false">+IF(DP26-DP10&gt;5000,1,0)</f>
        <v>0</v>
      </c>
      <c r="DQ56" s="252" t="n">
        <f aca="false">+IF(DQ26-DQ10&gt;5000,1,0)</f>
        <v>0</v>
      </c>
      <c r="DR56" s="252" t="n">
        <f aca="false">+IF(DR26-DR10&gt;5000,1,0)</f>
        <v>0</v>
      </c>
      <c r="DS56" s="252" t="n">
        <f aca="false">+IF(DS26-DS10&gt;5000,1,0)</f>
        <v>0</v>
      </c>
      <c r="DT56" s="252" t="n">
        <f aca="false">+IF(DT26-DT10&gt;5000,1,0)</f>
        <v>0</v>
      </c>
      <c r="DU56" s="252" t="n">
        <f aca="false">+IF(DU26-DU10&gt;5000,1,0)</f>
        <v>0</v>
      </c>
      <c r="DV56" s="252" t="n">
        <f aca="false">+IF(DV26-DV10&gt;5000,1,0)</f>
        <v>0</v>
      </c>
      <c r="DW56" s="252" t="n">
        <f aca="false">+IF(DW26-DW10&gt;5000,1,0)</f>
        <v>0</v>
      </c>
      <c r="DX56" s="252" t="n">
        <f aca="false">+IF(DX26-DX10&gt;5000,1,0)</f>
        <v>0</v>
      </c>
      <c r="DY56" s="252" t="n">
        <f aca="false">+IF(DY26-DY10&gt;5000,1,0)</f>
        <v>0</v>
      </c>
      <c r="DZ56" s="252" t="n">
        <f aca="false">+IF(DZ26-DZ10&gt;5000,1,0)</f>
        <v>0</v>
      </c>
      <c r="EA56" s="252" t="n">
        <f aca="false">+IF(EA26-EA10&gt;5000,1,0)</f>
        <v>0</v>
      </c>
      <c r="EB56" s="252" t="n">
        <f aca="false">+IF(EB26-EB10&gt;5000,1,0)</f>
        <v>0</v>
      </c>
      <c r="EC56" s="252" t="n">
        <f aca="false">+IF(EC26-EC10&gt;5000,1,0)</f>
        <v>0</v>
      </c>
      <c r="ED56" s="252" t="n">
        <f aca="false">+IF(ED26-ED10&gt;5000,1,0)</f>
        <v>1</v>
      </c>
      <c r="EE56" s="252" t="n">
        <f aca="false">+IF(EE26-EE10&gt;5000,1,0)</f>
        <v>1</v>
      </c>
      <c r="EF56" s="252" t="n">
        <f aca="false">+IF(EF26-EF10&gt;5000,1,0)</f>
        <v>1</v>
      </c>
      <c r="EG56" s="252" t="n">
        <f aca="false">+IF(EG26-EG10&gt;5000,1,0)</f>
        <v>1</v>
      </c>
      <c r="EH56" s="252" t="n">
        <f aca="false">+IF(EH26-EH10&gt;5000,1,0)</f>
        <v>1</v>
      </c>
      <c r="EI56" s="252" t="n">
        <f aca="false">+IF(EI26-EI10&gt;5000,1,0)</f>
        <v>1</v>
      </c>
      <c r="EJ56" s="252" t="n">
        <f aca="false">+IF(EJ26-EJ10&gt;5000,1,0)</f>
        <v>1</v>
      </c>
    </row>
    <row r="57" customFormat="false" ht="15" hidden="true" customHeight="false" outlineLevel="1" collapsed="false">
      <c r="A57" s="76" t="s">
        <v>123</v>
      </c>
      <c r="B57" s="252" t="n">
        <f aca="false">+IF(B27-B11&gt;5000,1,0)</f>
        <v>0</v>
      </c>
      <c r="C57" s="252" t="n">
        <f aca="false">+IF(C27-C11&gt;5000,1,0)</f>
        <v>0</v>
      </c>
      <c r="D57" s="252" t="n">
        <f aca="false">+IF(D27-D11&gt;5000,1,0)</f>
        <v>1</v>
      </c>
      <c r="E57" s="252" t="n">
        <f aca="false">+IF(E27-E11&gt;5000,1,0)</f>
        <v>0</v>
      </c>
      <c r="F57" s="252" t="n">
        <f aca="false">+IF(F27-F11&gt;5000,1,0)</f>
        <v>0</v>
      </c>
      <c r="G57" s="252" t="n">
        <f aca="false">+IF(G27-G11&gt;5000,1,0)</f>
        <v>1</v>
      </c>
      <c r="H57" s="252" t="n">
        <f aca="false">+IF(H27-H11&gt;5000,1,0)</f>
        <v>0</v>
      </c>
      <c r="I57" s="252" t="n">
        <f aca="false">+IF(I27-I11&gt;5000,1,0)</f>
        <v>0</v>
      </c>
      <c r="J57" s="252" t="n">
        <f aca="false">+IF(J27-J11&gt;5000,1,0)</f>
        <v>0</v>
      </c>
      <c r="K57" s="252" t="n">
        <f aca="false">+IF(K27-K11&gt;5000,1,0)</f>
        <v>0</v>
      </c>
      <c r="L57" s="252" t="n">
        <f aca="false">+IF(L27-L11&gt;5000,1,0)</f>
        <v>0</v>
      </c>
      <c r="M57" s="252" t="n">
        <f aca="false">+IF(M27-M11&gt;5000,1,0)</f>
        <v>0</v>
      </c>
      <c r="N57" s="252" t="n">
        <f aca="false">+IF(N27-N11&gt;5000,1,0)</f>
        <v>0</v>
      </c>
      <c r="O57" s="252" t="n">
        <f aca="false">+IF(O27-O11&gt;5000,1,0)</f>
        <v>0</v>
      </c>
      <c r="P57" s="252"/>
      <c r="Q57" s="252" t="n">
        <f aca="false">+IF(Q27-Q11&gt;5000,1,0)</f>
        <v>0</v>
      </c>
      <c r="R57" s="252" t="e">
        <f aca="false">+IF(R27-R11&gt;5000,1,0)</f>
        <v>#N/A</v>
      </c>
      <c r="S57" s="252"/>
      <c r="T57" s="252" t="n">
        <f aca="false">+IF(T27-T11&gt;5000,1,0)</f>
        <v>1</v>
      </c>
      <c r="U57" s="252"/>
      <c r="V57" s="252" t="e">
        <f aca="false">+IF(V27-V11&gt;5000,1,0)</f>
        <v>#N/A</v>
      </c>
      <c r="W57" s="252" t="n">
        <f aca="false">+IF(W27-W11&gt;5000,1,0)</f>
        <v>0</v>
      </c>
      <c r="X57" s="252" t="n">
        <f aca="false">+IF(X27-X11&gt;5000,1,0)</f>
        <v>1</v>
      </c>
      <c r="Y57" s="252" t="n">
        <f aca="false">+IF(Y27-Y11&gt;5000,1,0)</f>
        <v>0</v>
      </c>
      <c r="Z57" s="252" t="n">
        <f aca="false">+IF(Z27-Z11&gt;5000,1,0)</f>
        <v>0</v>
      </c>
      <c r="AA57" s="252" t="n">
        <f aca="false">+IF(AA27-AA11&gt;5000,1,0)</f>
        <v>0</v>
      </c>
      <c r="AB57" s="252" t="n">
        <f aca="false">+IF(AB27-AB11&gt;5000,1,0)</f>
        <v>0</v>
      </c>
      <c r="AC57" s="252" t="n">
        <f aca="false">+IF(AC27-AC11&gt;5000,1,0)</f>
        <v>0</v>
      </c>
      <c r="AD57" s="252" t="n">
        <f aca="false">+IF(AD27-AD11&gt;5000,1,0)</f>
        <v>0</v>
      </c>
      <c r="AE57" s="252" t="n">
        <f aca="false">+IF(AE27-AE11&gt;5000,1,0)</f>
        <v>0</v>
      </c>
      <c r="AF57" s="252" t="n">
        <f aca="false">+IF(AF27-AF11&gt;5000,1,0)</f>
        <v>0</v>
      </c>
      <c r="AG57" s="252" t="n">
        <f aca="false">+IF(AG27-AG11&gt;5000,1,0)</f>
        <v>0</v>
      </c>
      <c r="AH57" s="252" t="n">
        <f aca="false">+IF(AH27-AH11&gt;5000,1,0)</f>
        <v>0</v>
      </c>
      <c r="AI57" s="252" t="n">
        <f aca="false">+IF(AI27-AI11&gt;5000,1,0)</f>
        <v>0</v>
      </c>
      <c r="AJ57" s="252" t="n">
        <f aca="false">+IF(AJ27-AJ11&gt;5000,1,0)</f>
        <v>0</v>
      </c>
      <c r="AK57" s="252" t="n">
        <f aca="false">+IF(AK27-AK11&gt;5000,1,0)</f>
        <v>0</v>
      </c>
      <c r="AL57" s="252" t="n">
        <f aca="false">+IF(AL27-AL11&gt;5000,1,0)</f>
        <v>0</v>
      </c>
      <c r="AM57" s="252" t="n">
        <f aca="false">+IF(AM27-AM11&gt;5000,1,0)</f>
        <v>0</v>
      </c>
      <c r="AN57" s="252" t="n">
        <f aca="false">+IF(AN27-AN11&gt;5000,1,0)</f>
        <v>0</v>
      </c>
      <c r="AO57" s="252" t="n">
        <f aca="false">+IF(AO27-AO11&gt;5000,1,0)</f>
        <v>0</v>
      </c>
      <c r="AP57" s="252" t="n">
        <f aca="false">+IF(AP27-AP11&gt;5000,1,0)</f>
        <v>0</v>
      </c>
      <c r="AQ57" s="252" t="n">
        <f aca="false">+IF(AQ27-AQ11&gt;5000,1,0)</f>
        <v>0</v>
      </c>
      <c r="AR57" s="252" t="n">
        <f aca="false">+IF(AR27-AR11&gt;5000,1,0)</f>
        <v>0</v>
      </c>
      <c r="AS57" s="252" t="n">
        <f aca="false">+IF(AS27-AS11&gt;5000,1,0)</f>
        <v>0</v>
      </c>
      <c r="AT57" s="252" t="n">
        <f aca="false">+IF(AT27-AT11&gt;5000,1,0)</f>
        <v>0</v>
      </c>
      <c r="AU57" s="252" t="n">
        <f aca="false">+IF(AU27-AU11&gt;5000,1,0)</f>
        <v>0</v>
      </c>
      <c r="AV57" s="252" t="n">
        <f aca="false">+IF(AV27-AV11&gt;5000,1,0)</f>
        <v>0</v>
      </c>
      <c r="AW57" s="252" t="n">
        <f aca="false">+IF(AW27-AW11&gt;5000,1,0)</f>
        <v>0</v>
      </c>
      <c r="AX57" s="252" t="n">
        <f aca="false">+IF(AX27-AX11&gt;5000,1,0)</f>
        <v>0</v>
      </c>
      <c r="AY57" s="252" t="e">
        <f aca="false">+IF(AY27-AY11&gt;5000,1,0)</f>
        <v>#N/A</v>
      </c>
      <c r="AZ57" s="252" t="n">
        <f aca="false">+IF(AZ27-AZ11&gt;5000,1,0)</f>
        <v>0</v>
      </c>
      <c r="BA57" s="252" t="n">
        <f aca="false">+IF(BA27-BA11&gt;5000,1,0)</f>
        <v>1</v>
      </c>
      <c r="BB57" s="252" t="n">
        <f aca="false">+IF(BB27-BB11&gt;5000,1,0)</f>
        <v>0</v>
      </c>
      <c r="BC57" s="252" t="n">
        <f aca="false">+IF(BC27-BC11&gt;5000,1,0)</f>
        <v>0</v>
      </c>
      <c r="BD57" s="252" t="n">
        <f aca="false">+IF(BD27-BD11&gt;5000,1,0)</f>
        <v>0</v>
      </c>
      <c r="BE57" s="252" t="e">
        <f aca="false">+IF(BE27-BE11&gt;5000,1,0)</f>
        <v>#N/A</v>
      </c>
      <c r="BF57" s="252" t="n">
        <f aca="false">+IF(BF27-BF11&gt;5000,1,0)</f>
        <v>0</v>
      </c>
      <c r="BG57" s="252" t="e">
        <f aca="false">+IF(BG27-BG11&gt;5000,1,0)</f>
        <v>#N/A</v>
      </c>
      <c r="BH57" s="252" t="n">
        <f aca="false">+IF(BH27-BH11&gt;5000,1,0)</f>
        <v>0</v>
      </c>
      <c r="BI57" s="252" t="n">
        <f aca="false">+IF(BI27-BI11&gt;5000,1,0)</f>
        <v>0</v>
      </c>
      <c r="BJ57" s="252" t="n">
        <f aca="false">+IF(BJ27-BJ11&gt;5000,1,0)</f>
        <v>0</v>
      </c>
      <c r="BK57" s="252" t="n">
        <f aca="false">+IF(BK27-BK11&gt;5000,1,0)</f>
        <v>0</v>
      </c>
      <c r="BL57" s="252" t="n">
        <f aca="false">+IF(BL27-BL11&gt;5000,1,0)</f>
        <v>0</v>
      </c>
      <c r="BM57" s="252" t="n">
        <f aca="false">+IF(BM27-BM11&gt;5000,1,0)</f>
        <v>0</v>
      </c>
      <c r="BN57" s="252" t="n">
        <f aca="false">+IF(BN27-BN11&gt;5000,1,0)</f>
        <v>0</v>
      </c>
      <c r="BO57" s="252" t="e">
        <f aca="false">+IF(BO27-BO11&gt;5000,1,0)</f>
        <v>#N/A</v>
      </c>
      <c r="BP57" s="252" t="n">
        <f aca="false">+IF(BP27-BP11&gt;5000,1,0)</f>
        <v>0</v>
      </c>
      <c r="BQ57" s="252" t="n">
        <f aca="false">+IF(BQ27-BQ11&gt;5000,1,0)</f>
        <v>0</v>
      </c>
      <c r="BR57" s="252" t="e">
        <f aca="false">+IF(BR27-BR11&gt;5000,1,0)</f>
        <v>#N/A</v>
      </c>
      <c r="BS57" s="252" t="n">
        <f aca="false">+IF(BS27-BS11&gt;5000,1,0)</f>
        <v>0</v>
      </c>
      <c r="BT57" s="252" t="n">
        <f aca="false">+IF(BT27-BT11&gt;5000,1,0)</f>
        <v>0</v>
      </c>
      <c r="BU57" s="252" t="n">
        <f aca="false">+IF(BU27-BU11&gt;5000,1,0)</f>
        <v>0</v>
      </c>
      <c r="BV57" s="252" t="n">
        <f aca="false">+IF(BV27-BV11&gt;5000,1,0)</f>
        <v>0</v>
      </c>
      <c r="BW57" s="252" t="n">
        <f aca="false">+IF(BW27-BW11&gt;5000,1,0)</f>
        <v>0</v>
      </c>
      <c r="BX57" s="252" t="n">
        <f aca="false">+IF(BX27-BX11&gt;5000,1,0)</f>
        <v>0</v>
      </c>
      <c r="BY57" s="252" t="n">
        <f aca="false">+IF(BY27-BY11&gt;5000,1,0)</f>
        <v>0</v>
      </c>
      <c r="BZ57" s="252" t="e">
        <f aca="false">+IF(BZ27-BZ11&gt;5000,1,0)</f>
        <v>#N/A</v>
      </c>
      <c r="CA57" s="252" t="n">
        <f aca="false">+IF(CA27-CA11&gt;5000,1,0)</f>
        <v>0</v>
      </c>
      <c r="CB57" s="252" t="n">
        <f aca="false">+IF(CB27-CB11&gt;5000,1,0)</f>
        <v>0</v>
      </c>
      <c r="CC57" s="252" t="n">
        <f aca="false">+IF(CC27-CC11&gt;5000,1,0)</f>
        <v>0</v>
      </c>
      <c r="CD57" s="252" t="n">
        <f aca="false">+IF(CD27-CD11&gt;5000,1,0)</f>
        <v>0</v>
      </c>
      <c r="CE57" s="252" t="n">
        <f aca="false">+IF(CE27-CE11&gt;5000,1,0)</f>
        <v>0</v>
      </c>
      <c r="CF57" s="252" t="n">
        <f aca="false">+IF(CF27-CF11&gt;5000,1,0)</f>
        <v>0</v>
      </c>
      <c r="CG57" s="252" t="n">
        <f aca="false">+IF(CG27-CG11&gt;5000,1,0)</f>
        <v>0</v>
      </c>
      <c r="CH57" s="252" t="n">
        <f aca="false">+IF(CH27-CH11&gt;5000,1,0)</f>
        <v>0</v>
      </c>
      <c r="CI57" s="252" t="n">
        <f aca="false">+IF(CI27-CI11&gt;5000,1,0)</f>
        <v>0</v>
      </c>
      <c r="CJ57" s="252" t="n">
        <f aca="false">+IF(CJ27-CJ11&gt;5000,1,0)</f>
        <v>0</v>
      </c>
      <c r="CK57" s="252" t="n">
        <f aca="false">+IF(CK27-CK11&gt;5000,1,0)</f>
        <v>0</v>
      </c>
      <c r="CL57" s="252" t="n">
        <f aca="false">+IF(CL27-CL11&gt;5000,1,0)</f>
        <v>0</v>
      </c>
      <c r="CM57" s="252" t="n">
        <f aca="false">+IF(CM27-CM11&gt;5000,1,0)</f>
        <v>0</v>
      </c>
      <c r="CN57" s="252" t="n">
        <f aca="false">+IF(CN27-CN11&gt;5000,1,0)</f>
        <v>1</v>
      </c>
      <c r="CO57" s="252" t="n">
        <f aca="false">+IF(CO27-CO11&gt;5000,1,0)</f>
        <v>0</v>
      </c>
      <c r="CP57" s="252" t="n">
        <f aca="false">+IF(CP27-CP11&gt;5000,1,0)</f>
        <v>0</v>
      </c>
      <c r="CQ57" s="252" t="n">
        <f aca="false">+IF(CQ27-CQ11&gt;5000,1,0)</f>
        <v>0</v>
      </c>
      <c r="CR57" s="252" t="n">
        <f aca="false">+IF(CR27-CR11&gt;5000,1,0)</f>
        <v>0</v>
      </c>
      <c r="CS57" s="252" t="n">
        <f aca="false">+IF(CS27-CS11&gt;5000,1,0)</f>
        <v>0</v>
      </c>
      <c r="CT57" s="252" t="n">
        <f aca="false">+IF(CT27-CT11&gt;5000,1,0)</f>
        <v>0</v>
      </c>
      <c r="CU57" s="252" t="n">
        <f aca="false">+IF(CU27-CU11&gt;5000,1,0)</f>
        <v>0</v>
      </c>
      <c r="CV57" s="252" t="n">
        <f aca="false">+IF(CV27-CV11&gt;5000,1,0)</f>
        <v>1</v>
      </c>
      <c r="CW57" s="252" t="n">
        <f aca="false">+IF(CW27-CW11&gt;5000,1,0)</f>
        <v>0</v>
      </c>
      <c r="CX57" s="252" t="n">
        <f aca="false">+IF(CX27-CX11&gt;5000,1,0)</f>
        <v>0</v>
      </c>
      <c r="CY57" s="252" t="n">
        <f aca="false">+IF(CY27-CY11&gt;5000,1,0)</f>
        <v>0</v>
      </c>
      <c r="CZ57" s="252" t="n">
        <f aca="false">+IF(CZ27-CZ11&gt;5000,1,0)</f>
        <v>0</v>
      </c>
      <c r="DA57" s="252" t="n">
        <f aca="false">+IF(DA27-DA11&gt;5000,1,0)</f>
        <v>0</v>
      </c>
      <c r="DB57" s="252" t="n">
        <f aca="false">+IF(DB27-DB11&gt;5000,1,0)</f>
        <v>0</v>
      </c>
      <c r="DC57" s="252" t="n">
        <f aca="false">+IF(DC27-DC11&gt;5000,1,0)</f>
        <v>1</v>
      </c>
      <c r="DD57" s="252" t="e">
        <f aca="false">+IF(DD27-DD11&gt;5000,1,0)</f>
        <v>#N/A</v>
      </c>
      <c r="DE57" s="252" t="n">
        <f aca="false">+IF(DE27-DE11&gt;5000,1,0)</f>
        <v>0</v>
      </c>
      <c r="DF57" s="252" t="n">
        <f aca="false">+IF(DF27-DF11&gt;5000,1,0)</f>
        <v>0</v>
      </c>
      <c r="DG57" s="252" t="n">
        <f aca="false">+IF(DG27-DG11&gt;5000,1,0)</f>
        <v>0</v>
      </c>
      <c r="DH57" s="252" t="n">
        <f aca="false">+IF(DH27-DH11&gt;5000,1,0)</f>
        <v>0</v>
      </c>
      <c r="DI57" s="252" t="n">
        <f aca="false">+IF(DI27-DI11&gt;5000,1,0)</f>
        <v>0</v>
      </c>
      <c r="DJ57" s="252" t="n">
        <f aca="false">+IF(DJ27-DJ11&gt;5000,1,0)</f>
        <v>0</v>
      </c>
      <c r="DK57" s="252" t="n">
        <f aca="false">+IF(DK27-DK11&gt;5000,1,0)</f>
        <v>0</v>
      </c>
      <c r="DL57" s="252" t="n">
        <f aca="false">+IF(DL27-DL11&gt;5000,1,0)</f>
        <v>0</v>
      </c>
      <c r="DM57" s="252" t="n">
        <f aca="false">+IF(DM27-DM11&gt;5000,1,0)</f>
        <v>0</v>
      </c>
      <c r="DN57" s="252" t="n">
        <f aca="false">+IF(DN27-DN11&gt;5000,1,0)</f>
        <v>0</v>
      </c>
      <c r="DO57" s="252" t="e">
        <f aca="false">+IF(DO27-DO11&gt;5000,1,0)</f>
        <v>#N/A</v>
      </c>
      <c r="DP57" s="252" t="n">
        <f aca="false">+IF(DP27-DP11&gt;5000,1,0)</f>
        <v>0</v>
      </c>
      <c r="DQ57" s="252" t="n">
        <f aca="false">+IF(DQ27-DQ11&gt;5000,1,0)</f>
        <v>0</v>
      </c>
      <c r="DR57" s="252" t="n">
        <f aca="false">+IF(DR27-DR11&gt;5000,1,0)</f>
        <v>0</v>
      </c>
      <c r="DS57" s="252" t="n">
        <f aca="false">+IF(DS27-DS11&gt;5000,1,0)</f>
        <v>0</v>
      </c>
      <c r="DT57" s="252" t="n">
        <f aca="false">+IF(DT27-DT11&gt;5000,1,0)</f>
        <v>0</v>
      </c>
      <c r="DU57" s="252" t="n">
        <f aca="false">+IF(DU27-DU11&gt;5000,1,0)</f>
        <v>0</v>
      </c>
      <c r="DV57" s="252" t="n">
        <f aca="false">+IF(DV27-DV11&gt;5000,1,0)</f>
        <v>0</v>
      </c>
      <c r="DW57" s="252" t="n">
        <f aca="false">+IF(DW27-DW11&gt;5000,1,0)</f>
        <v>0</v>
      </c>
      <c r="DX57" s="252" t="n">
        <f aca="false">+IF(DX27-DX11&gt;5000,1,0)</f>
        <v>0</v>
      </c>
      <c r="DY57" s="252" t="n">
        <f aca="false">+IF(DY27-DY11&gt;5000,1,0)</f>
        <v>0</v>
      </c>
      <c r="DZ57" s="252" t="n">
        <f aca="false">+IF(DZ27-DZ11&gt;5000,1,0)</f>
        <v>0</v>
      </c>
      <c r="EA57" s="252" t="n">
        <f aca="false">+IF(EA27-EA11&gt;5000,1,0)</f>
        <v>0</v>
      </c>
      <c r="EB57" s="252" t="n">
        <f aca="false">+IF(EB27-EB11&gt;5000,1,0)</f>
        <v>0</v>
      </c>
      <c r="EC57" s="252" t="n">
        <f aca="false">+IF(EC27-EC11&gt;5000,1,0)</f>
        <v>0</v>
      </c>
      <c r="ED57" s="252" t="n">
        <f aca="false">+IF(ED27-ED11&gt;5000,1,0)</f>
        <v>1</v>
      </c>
      <c r="EE57" s="252" t="n">
        <f aca="false">+IF(EE27-EE11&gt;5000,1,0)</f>
        <v>1</v>
      </c>
      <c r="EF57" s="252" t="n">
        <f aca="false">+IF(EF27-EF11&gt;5000,1,0)</f>
        <v>1</v>
      </c>
      <c r="EG57" s="252" t="n">
        <f aca="false">+IF(EG27-EG11&gt;5000,1,0)</f>
        <v>1</v>
      </c>
      <c r="EH57" s="252" t="n">
        <f aca="false">+IF(EH27-EH11&gt;5000,1,0)</f>
        <v>1</v>
      </c>
      <c r="EI57" s="252" t="n">
        <f aca="false">+IF(EI27-EI11&gt;5000,1,0)</f>
        <v>1</v>
      </c>
      <c r="EJ57" s="252" t="n">
        <f aca="false">+IF(EJ27-EJ11&gt;5000,1,0)</f>
        <v>1</v>
      </c>
    </row>
    <row r="58" customFormat="false" ht="15" hidden="true" customHeight="false" outlineLevel="1" collapsed="false">
      <c r="A58" s="76" t="s">
        <v>130</v>
      </c>
      <c r="B58" s="252" t="n">
        <f aca="false">+IF(B28-B12&gt;5000,1,0)</f>
        <v>0</v>
      </c>
      <c r="C58" s="252" t="n">
        <f aca="false">+IF(C28-C12&gt;5000,1,0)</f>
        <v>0</v>
      </c>
      <c r="D58" s="252" t="n">
        <f aca="false">+IF(D28-D12&gt;5000,1,0)</f>
        <v>0</v>
      </c>
      <c r="E58" s="252" t="n">
        <f aca="false">+IF(E28-E12&gt;5000,1,0)</f>
        <v>0</v>
      </c>
      <c r="F58" s="252" t="n">
        <f aca="false">+IF(F28-F12&gt;5000,1,0)</f>
        <v>0</v>
      </c>
      <c r="G58" s="252" t="n">
        <f aca="false">+IF(G28-G12&gt;5000,1,0)</f>
        <v>0</v>
      </c>
      <c r="H58" s="252" t="n">
        <f aca="false">+IF(H28-H12&gt;5000,1,0)</f>
        <v>0</v>
      </c>
      <c r="I58" s="252" t="n">
        <f aca="false">+IF(I28-I12&gt;5000,1,0)</f>
        <v>0</v>
      </c>
      <c r="J58" s="252" t="n">
        <f aca="false">+IF(J28-J12&gt;5000,1,0)</f>
        <v>1</v>
      </c>
      <c r="K58" s="252" t="n">
        <f aca="false">+IF(K28-K12&gt;5000,1,0)</f>
        <v>1</v>
      </c>
      <c r="L58" s="252" t="n">
        <f aca="false">+IF(L28-L12&gt;5000,1,0)</f>
        <v>0</v>
      </c>
      <c r="M58" s="252" t="n">
        <f aca="false">+IF(M28-M12&gt;5000,1,0)</f>
        <v>0</v>
      </c>
      <c r="N58" s="252" t="n">
        <f aca="false">+IF(N28-N12&gt;5000,1,0)</f>
        <v>0</v>
      </c>
      <c r="O58" s="252" t="n">
        <f aca="false">+IF(O28-O12&gt;5000,1,0)</f>
        <v>0</v>
      </c>
      <c r="P58" s="252"/>
      <c r="Q58" s="252" t="n">
        <f aca="false">+IF(Q28-Q12&gt;5000,1,0)</f>
        <v>0</v>
      </c>
      <c r="R58" s="252" t="e">
        <f aca="false">+IF(R28-R12&gt;5000,1,0)</f>
        <v>#N/A</v>
      </c>
      <c r="S58" s="252"/>
      <c r="T58" s="252" t="n">
        <f aca="false">+IF(T28-T12&gt;5000,1,0)</f>
        <v>0</v>
      </c>
      <c r="U58" s="252"/>
      <c r="V58" s="252" t="e">
        <f aca="false">+IF(V28-V12&gt;5000,1,0)</f>
        <v>#N/A</v>
      </c>
      <c r="W58" s="252" t="n">
        <f aca="false">+IF(W28-W12&gt;5000,1,0)</f>
        <v>0</v>
      </c>
      <c r="X58" s="252" t="n">
        <f aca="false">+IF(X28-X12&gt;5000,1,0)</f>
        <v>0</v>
      </c>
      <c r="Y58" s="252" t="n">
        <f aca="false">+IF(Y28-Y12&gt;5000,1,0)</f>
        <v>0</v>
      </c>
      <c r="Z58" s="252" t="n">
        <f aca="false">+IF(Z28-Z12&gt;5000,1,0)</f>
        <v>0</v>
      </c>
      <c r="AA58" s="252" t="n">
        <f aca="false">+IF(AA28-AA12&gt;5000,1,0)</f>
        <v>0</v>
      </c>
      <c r="AB58" s="252" t="n">
        <f aca="false">+IF(AB28-AB12&gt;5000,1,0)</f>
        <v>0</v>
      </c>
      <c r="AC58" s="252" t="n">
        <f aca="false">+IF(AC28-AC12&gt;5000,1,0)</f>
        <v>0</v>
      </c>
      <c r="AD58" s="252" t="n">
        <f aca="false">+IF(AD28-AD12&gt;5000,1,0)</f>
        <v>0</v>
      </c>
      <c r="AE58" s="252" t="n">
        <f aca="false">+IF(AE28-AE12&gt;5000,1,0)</f>
        <v>0</v>
      </c>
      <c r="AF58" s="252" t="n">
        <f aca="false">+IF(AF28-AF12&gt;5000,1,0)</f>
        <v>0</v>
      </c>
      <c r="AG58" s="252" t="n">
        <f aca="false">+IF(AG28-AG12&gt;5000,1,0)</f>
        <v>0</v>
      </c>
      <c r="AH58" s="252" t="n">
        <f aca="false">+IF(AH28-AH12&gt;5000,1,0)</f>
        <v>0</v>
      </c>
      <c r="AI58" s="252" t="n">
        <f aca="false">+IF(AI28-AI12&gt;5000,1,0)</f>
        <v>0</v>
      </c>
      <c r="AJ58" s="252" t="n">
        <f aca="false">+IF(AJ28-AJ12&gt;5000,1,0)</f>
        <v>0</v>
      </c>
      <c r="AK58" s="252" t="n">
        <f aca="false">+IF(AK28-AK12&gt;5000,1,0)</f>
        <v>0</v>
      </c>
      <c r="AL58" s="252" t="n">
        <f aca="false">+IF(AL28-AL12&gt;5000,1,0)</f>
        <v>0</v>
      </c>
      <c r="AM58" s="252" t="n">
        <f aca="false">+IF(AM28-AM12&gt;5000,1,0)</f>
        <v>0</v>
      </c>
      <c r="AN58" s="252" t="n">
        <f aca="false">+IF(AN28-AN12&gt;5000,1,0)</f>
        <v>1</v>
      </c>
      <c r="AO58" s="252" t="n">
        <f aca="false">+IF(AO28-AO12&gt;5000,1,0)</f>
        <v>0</v>
      </c>
      <c r="AP58" s="252" t="n">
        <f aca="false">+IF(AP28-AP12&gt;5000,1,0)</f>
        <v>0</v>
      </c>
      <c r="AQ58" s="252" t="n">
        <f aca="false">+IF(AQ28-AQ12&gt;5000,1,0)</f>
        <v>0</v>
      </c>
      <c r="AR58" s="252" t="n">
        <f aca="false">+IF(AR28-AR12&gt;5000,1,0)</f>
        <v>0</v>
      </c>
      <c r="AS58" s="252" t="n">
        <f aca="false">+IF(AS28-AS12&gt;5000,1,0)</f>
        <v>0</v>
      </c>
      <c r="AT58" s="252" t="n">
        <f aca="false">+IF(AT28-AT12&gt;5000,1,0)</f>
        <v>0</v>
      </c>
      <c r="AU58" s="252" t="n">
        <f aca="false">+IF(AU28-AU12&gt;5000,1,0)</f>
        <v>0</v>
      </c>
      <c r="AV58" s="252" t="n">
        <f aca="false">+IF(AV28-AV12&gt;5000,1,0)</f>
        <v>0</v>
      </c>
      <c r="AW58" s="252" t="n">
        <f aca="false">+IF(AW28-AW12&gt;5000,1,0)</f>
        <v>0</v>
      </c>
      <c r="AX58" s="252" t="n">
        <f aca="false">+IF(AX28-AX12&gt;5000,1,0)</f>
        <v>0</v>
      </c>
      <c r="AY58" s="252" t="e">
        <f aca="false">+IF(AY28-AY12&gt;5000,1,0)</f>
        <v>#N/A</v>
      </c>
      <c r="AZ58" s="252" t="n">
        <f aca="false">+IF(AZ28-AZ12&gt;5000,1,0)</f>
        <v>0</v>
      </c>
      <c r="BA58" s="252" t="n">
        <f aca="false">+IF(BA28-BA12&gt;5000,1,0)</f>
        <v>0</v>
      </c>
      <c r="BB58" s="252" t="n">
        <f aca="false">+IF(BB28-BB12&gt;5000,1,0)</f>
        <v>0</v>
      </c>
      <c r="BC58" s="252" t="n">
        <f aca="false">+IF(BC28-BC12&gt;5000,1,0)</f>
        <v>0</v>
      </c>
      <c r="BD58" s="252" t="n">
        <f aca="false">+IF(BD28-BD12&gt;5000,1,0)</f>
        <v>0</v>
      </c>
      <c r="BE58" s="252" t="e">
        <f aca="false">+IF(BE28-BE12&gt;5000,1,0)</f>
        <v>#N/A</v>
      </c>
      <c r="BF58" s="252" t="n">
        <f aca="false">+IF(BF28-BF12&gt;5000,1,0)</f>
        <v>0</v>
      </c>
      <c r="BG58" s="252" t="e">
        <f aca="false">+IF(BG28-BG12&gt;5000,1,0)</f>
        <v>#N/A</v>
      </c>
      <c r="BH58" s="252" t="n">
        <f aca="false">+IF(BH28-BH12&gt;5000,1,0)</f>
        <v>0</v>
      </c>
      <c r="BI58" s="252" t="n">
        <f aca="false">+IF(BI28-BI12&gt;5000,1,0)</f>
        <v>0</v>
      </c>
      <c r="BJ58" s="252" t="n">
        <f aca="false">+IF(BJ28-BJ12&gt;5000,1,0)</f>
        <v>0</v>
      </c>
      <c r="BK58" s="252" t="n">
        <f aca="false">+IF(BK28-BK12&gt;5000,1,0)</f>
        <v>0</v>
      </c>
      <c r="BL58" s="252" t="n">
        <f aca="false">+IF(BL28-BL12&gt;5000,1,0)</f>
        <v>0</v>
      </c>
      <c r="BM58" s="252" t="n">
        <f aca="false">+IF(BM28-BM12&gt;5000,1,0)</f>
        <v>0</v>
      </c>
      <c r="BN58" s="252" t="n">
        <f aca="false">+IF(BN28-BN12&gt;5000,1,0)</f>
        <v>0</v>
      </c>
      <c r="BO58" s="252" t="e">
        <f aca="false">+IF(BO28-BO12&gt;5000,1,0)</f>
        <v>#N/A</v>
      </c>
      <c r="BP58" s="252" t="n">
        <f aca="false">+IF(BP28-BP12&gt;5000,1,0)</f>
        <v>0</v>
      </c>
      <c r="BQ58" s="252" t="n">
        <f aca="false">+IF(BQ28-BQ12&gt;5000,1,0)</f>
        <v>0</v>
      </c>
      <c r="BR58" s="252" t="e">
        <f aca="false">+IF(BR28-BR12&gt;5000,1,0)</f>
        <v>#N/A</v>
      </c>
      <c r="BS58" s="252" t="n">
        <f aca="false">+IF(BS28-BS12&gt;5000,1,0)</f>
        <v>0</v>
      </c>
      <c r="BT58" s="252" t="n">
        <f aca="false">+IF(BT28-BT12&gt;5000,1,0)</f>
        <v>0</v>
      </c>
      <c r="BU58" s="252" t="n">
        <f aca="false">+IF(BU28-BU12&gt;5000,1,0)</f>
        <v>0</v>
      </c>
      <c r="BV58" s="252" t="n">
        <f aca="false">+IF(BV28-BV12&gt;5000,1,0)</f>
        <v>0</v>
      </c>
      <c r="BW58" s="252" t="n">
        <f aca="false">+IF(BW28-BW12&gt;5000,1,0)</f>
        <v>0</v>
      </c>
      <c r="BX58" s="252" t="n">
        <f aca="false">+IF(BX28-BX12&gt;5000,1,0)</f>
        <v>0</v>
      </c>
      <c r="BY58" s="252" t="n">
        <f aca="false">+IF(BY28-BY12&gt;5000,1,0)</f>
        <v>0</v>
      </c>
      <c r="BZ58" s="252" t="e">
        <f aca="false">+IF(BZ28-BZ12&gt;5000,1,0)</f>
        <v>#N/A</v>
      </c>
      <c r="CA58" s="252" t="n">
        <f aca="false">+IF(CA28-CA12&gt;5000,1,0)</f>
        <v>0</v>
      </c>
      <c r="CB58" s="252" t="n">
        <f aca="false">+IF(CB28-CB12&gt;5000,1,0)</f>
        <v>0</v>
      </c>
      <c r="CC58" s="252" t="n">
        <f aca="false">+IF(CC28-CC12&gt;5000,1,0)</f>
        <v>0</v>
      </c>
      <c r="CD58" s="252" t="n">
        <f aca="false">+IF(CD28-CD12&gt;5000,1,0)</f>
        <v>0</v>
      </c>
      <c r="CE58" s="252" t="n">
        <f aca="false">+IF(CE28-CE12&gt;5000,1,0)</f>
        <v>0</v>
      </c>
      <c r="CF58" s="252" t="n">
        <f aca="false">+IF(CF28-CF12&gt;5000,1,0)</f>
        <v>0</v>
      </c>
      <c r="CG58" s="252" t="n">
        <f aca="false">+IF(CG28-CG12&gt;5000,1,0)</f>
        <v>0</v>
      </c>
      <c r="CH58" s="252" t="n">
        <f aca="false">+IF(CH28-CH12&gt;5000,1,0)</f>
        <v>0</v>
      </c>
      <c r="CI58" s="252" t="n">
        <f aca="false">+IF(CI28-CI12&gt;5000,1,0)</f>
        <v>0</v>
      </c>
      <c r="CJ58" s="252" t="n">
        <f aca="false">+IF(CJ28-CJ12&gt;5000,1,0)</f>
        <v>0</v>
      </c>
      <c r="CK58" s="252" t="n">
        <f aca="false">+IF(CK28-CK12&gt;5000,1,0)</f>
        <v>0</v>
      </c>
      <c r="CL58" s="252" t="n">
        <f aca="false">+IF(CL28-CL12&gt;5000,1,0)</f>
        <v>0</v>
      </c>
      <c r="CM58" s="252" t="n">
        <f aca="false">+IF(CM28-CM12&gt;5000,1,0)</f>
        <v>0</v>
      </c>
      <c r="CN58" s="252" t="n">
        <f aca="false">+IF(CN28-CN12&gt;5000,1,0)</f>
        <v>0</v>
      </c>
      <c r="CO58" s="252" t="n">
        <f aca="false">+IF(CO28-CO12&gt;5000,1,0)</f>
        <v>0</v>
      </c>
      <c r="CP58" s="252" t="n">
        <f aca="false">+IF(CP28-CP12&gt;5000,1,0)</f>
        <v>0</v>
      </c>
      <c r="CQ58" s="252" t="n">
        <f aca="false">+IF(CQ28-CQ12&gt;5000,1,0)</f>
        <v>0</v>
      </c>
      <c r="CR58" s="252" t="n">
        <f aca="false">+IF(CR28-CR12&gt;5000,1,0)</f>
        <v>0</v>
      </c>
      <c r="CS58" s="252" t="n">
        <f aca="false">+IF(CS28-CS12&gt;5000,1,0)</f>
        <v>0</v>
      </c>
      <c r="CT58" s="252" t="n">
        <f aca="false">+IF(CT28-CT12&gt;5000,1,0)</f>
        <v>0</v>
      </c>
      <c r="CU58" s="252" t="n">
        <f aca="false">+IF(CU28-CU12&gt;5000,1,0)</f>
        <v>0</v>
      </c>
      <c r="CV58" s="252" t="n">
        <f aca="false">+IF(CV28-CV12&gt;5000,1,0)</f>
        <v>0</v>
      </c>
      <c r="CW58" s="252" t="n">
        <f aca="false">+IF(CW28-CW12&gt;5000,1,0)</f>
        <v>0</v>
      </c>
      <c r="CX58" s="252" t="n">
        <f aca="false">+IF(CX28-CX12&gt;5000,1,0)</f>
        <v>0</v>
      </c>
      <c r="CY58" s="252" t="n">
        <f aca="false">+IF(CY28-CY12&gt;5000,1,0)</f>
        <v>0</v>
      </c>
      <c r="CZ58" s="252" t="n">
        <f aca="false">+IF(CZ28-CZ12&gt;5000,1,0)</f>
        <v>0</v>
      </c>
      <c r="DA58" s="252" t="n">
        <f aca="false">+IF(DA28-DA12&gt;5000,1,0)</f>
        <v>0</v>
      </c>
      <c r="DB58" s="252" t="n">
        <f aca="false">+IF(DB28-DB12&gt;5000,1,0)</f>
        <v>0</v>
      </c>
      <c r="DC58" s="252" t="n">
        <f aca="false">+IF(DC28-DC12&gt;5000,1,0)</f>
        <v>0</v>
      </c>
      <c r="DD58" s="252" t="e">
        <f aca="false">+IF(DD28-DD12&gt;5000,1,0)</f>
        <v>#N/A</v>
      </c>
      <c r="DE58" s="252" t="n">
        <f aca="false">+IF(DE28-DE12&gt;5000,1,0)</f>
        <v>0</v>
      </c>
      <c r="DF58" s="252" t="n">
        <f aca="false">+IF(DF28-DF12&gt;5000,1,0)</f>
        <v>0</v>
      </c>
      <c r="DG58" s="252" t="n">
        <f aca="false">+IF(DG28-DG12&gt;5000,1,0)</f>
        <v>0</v>
      </c>
      <c r="DH58" s="252" t="n">
        <f aca="false">+IF(DH28-DH12&gt;5000,1,0)</f>
        <v>0</v>
      </c>
      <c r="DI58" s="252" t="n">
        <f aca="false">+IF(DI28-DI12&gt;5000,1,0)</f>
        <v>0</v>
      </c>
      <c r="DJ58" s="252" t="n">
        <f aca="false">+IF(DJ28-DJ12&gt;5000,1,0)</f>
        <v>0</v>
      </c>
      <c r="DK58" s="252" t="n">
        <f aca="false">+IF(DK28-DK12&gt;5000,1,0)</f>
        <v>0</v>
      </c>
      <c r="DL58" s="252" t="n">
        <f aca="false">+IF(DL28-DL12&gt;5000,1,0)</f>
        <v>0</v>
      </c>
      <c r="DM58" s="252" t="n">
        <f aca="false">+IF(DM28-DM12&gt;5000,1,0)</f>
        <v>0</v>
      </c>
      <c r="DN58" s="252" t="n">
        <f aca="false">+IF(DN28-DN12&gt;5000,1,0)</f>
        <v>0</v>
      </c>
      <c r="DO58" s="252" t="e">
        <f aca="false">+IF(DO28-DO12&gt;5000,1,0)</f>
        <v>#N/A</v>
      </c>
      <c r="DP58" s="252" t="n">
        <f aca="false">+IF(DP28-DP12&gt;5000,1,0)</f>
        <v>0</v>
      </c>
      <c r="DQ58" s="252" t="n">
        <f aca="false">+IF(DQ28-DQ12&gt;5000,1,0)</f>
        <v>0</v>
      </c>
      <c r="DR58" s="252" t="n">
        <f aca="false">+IF(DR28-DR12&gt;5000,1,0)</f>
        <v>0</v>
      </c>
      <c r="DS58" s="252" t="n">
        <f aca="false">+IF(DS28-DS12&gt;5000,1,0)</f>
        <v>0</v>
      </c>
      <c r="DT58" s="252" t="n">
        <f aca="false">+IF(DT28-DT12&gt;5000,1,0)</f>
        <v>0</v>
      </c>
      <c r="DU58" s="252" t="n">
        <f aca="false">+IF(DU28-DU12&gt;5000,1,0)</f>
        <v>0</v>
      </c>
      <c r="DV58" s="252" t="n">
        <f aca="false">+IF(DV28-DV12&gt;5000,1,0)</f>
        <v>0</v>
      </c>
      <c r="DW58" s="252" t="n">
        <f aca="false">+IF(DW28-DW12&gt;5000,1,0)</f>
        <v>0</v>
      </c>
      <c r="DX58" s="252" t="n">
        <f aca="false">+IF(DX28-DX12&gt;5000,1,0)</f>
        <v>0</v>
      </c>
      <c r="DY58" s="252" t="n">
        <f aca="false">+IF(DY28-DY12&gt;5000,1,0)</f>
        <v>0</v>
      </c>
      <c r="DZ58" s="252" t="n">
        <f aca="false">+IF(DZ28-DZ12&gt;5000,1,0)</f>
        <v>0</v>
      </c>
      <c r="EA58" s="252" t="n">
        <f aca="false">+IF(EA28-EA12&gt;5000,1,0)</f>
        <v>1</v>
      </c>
      <c r="EB58" s="252" t="n">
        <f aca="false">+IF(EB28-EB12&gt;5000,1,0)</f>
        <v>0</v>
      </c>
      <c r="EC58" s="252" t="n">
        <f aca="false">+IF(EC28-EC12&gt;5000,1,0)</f>
        <v>0</v>
      </c>
      <c r="ED58" s="252" t="n">
        <f aca="false">+IF(ED28-ED12&gt;5000,1,0)</f>
        <v>0</v>
      </c>
      <c r="EE58" s="252" t="n">
        <f aca="false">+IF(EE28-EE12&gt;5000,1,0)</f>
        <v>1</v>
      </c>
      <c r="EF58" s="252" t="n">
        <f aca="false">+IF(EF28-EF12&gt;5000,1,0)</f>
        <v>1</v>
      </c>
      <c r="EG58" s="252" t="n">
        <f aca="false">+IF(EG28-EG12&gt;5000,1,0)</f>
        <v>0</v>
      </c>
      <c r="EH58" s="252" t="n">
        <f aca="false">+IF(EH28-EH12&gt;5000,1,0)</f>
        <v>1</v>
      </c>
      <c r="EI58" s="252" t="n">
        <f aca="false">+IF(EI28-EI12&gt;5000,1,0)</f>
        <v>0</v>
      </c>
      <c r="EJ58" s="252" t="n">
        <f aca="false">+IF(EJ28-EJ12&gt;5000,1,0)</f>
        <v>1</v>
      </c>
    </row>
    <row r="59" customFormat="false" ht="15" hidden="true" customHeight="false" outlineLevel="1" collapsed="false">
      <c r="A59" s="76" t="s">
        <v>138</v>
      </c>
      <c r="B59" s="252" t="n">
        <f aca="false">+IF(B29-B13&gt;5000,1,0)</f>
        <v>0</v>
      </c>
      <c r="C59" s="252" t="n">
        <f aca="false">+IF(C29-C13&gt;5000,1,0)</f>
        <v>0</v>
      </c>
      <c r="D59" s="252" t="n">
        <f aca="false">+IF(D29-D13&gt;5000,1,0)</f>
        <v>0</v>
      </c>
      <c r="E59" s="252" t="n">
        <f aca="false">+IF(E29-E13&gt;5000,1,0)</f>
        <v>0</v>
      </c>
      <c r="F59" s="252" t="n">
        <f aca="false">+IF(F29-F13&gt;5000,1,0)</f>
        <v>0</v>
      </c>
      <c r="G59" s="252" t="n">
        <f aca="false">+IF(G29-G13&gt;5000,1,0)</f>
        <v>0</v>
      </c>
      <c r="H59" s="252" t="n">
        <f aca="false">+IF(H29-H13&gt;5000,1,0)</f>
        <v>0</v>
      </c>
      <c r="I59" s="252" t="n">
        <f aca="false">+IF(I29-I13&gt;5000,1,0)</f>
        <v>0</v>
      </c>
      <c r="J59" s="252" t="n">
        <f aca="false">+IF(J29-J13&gt;5000,1,0)</f>
        <v>0</v>
      </c>
      <c r="K59" s="252" t="n">
        <f aca="false">+IF(K29-K13&gt;5000,1,0)</f>
        <v>0</v>
      </c>
      <c r="L59" s="252" t="n">
        <f aca="false">+IF(L29-L13&gt;5000,1,0)</f>
        <v>0</v>
      </c>
      <c r="M59" s="252" t="n">
        <f aca="false">+IF(M29-M13&gt;5000,1,0)</f>
        <v>0</v>
      </c>
      <c r="N59" s="252" t="n">
        <f aca="false">+IF(N29-N13&gt;5000,1,0)</f>
        <v>0</v>
      </c>
      <c r="O59" s="252" t="n">
        <f aca="false">+IF(O29-O13&gt;5000,1,0)</f>
        <v>0</v>
      </c>
      <c r="P59" s="252"/>
      <c r="Q59" s="252" t="n">
        <f aca="false">+IF(Q29-Q13&gt;5000,1,0)</f>
        <v>0</v>
      </c>
      <c r="R59" s="252" t="e">
        <f aca="false">+IF(R29-R13&gt;5000,1,0)</f>
        <v>#N/A</v>
      </c>
      <c r="S59" s="252"/>
      <c r="T59" s="252" t="n">
        <f aca="false">+IF(T29-T13&gt;5000,1,0)</f>
        <v>0</v>
      </c>
      <c r="U59" s="252"/>
      <c r="V59" s="252" t="e">
        <f aca="false">+IF(V29-V13&gt;5000,1,0)</f>
        <v>#N/A</v>
      </c>
      <c r="W59" s="252" t="n">
        <f aca="false">+IF(W29-W13&gt;5000,1,0)</f>
        <v>0</v>
      </c>
      <c r="X59" s="252" t="n">
        <f aca="false">+IF(X29-X13&gt;5000,1,0)</f>
        <v>0</v>
      </c>
      <c r="Y59" s="252" t="n">
        <f aca="false">+IF(Y29-Y13&gt;5000,1,0)</f>
        <v>0</v>
      </c>
      <c r="Z59" s="252" t="n">
        <f aca="false">+IF(Z29-Z13&gt;5000,1,0)</f>
        <v>0</v>
      </c>
      <c r="AA59" s="252" t="n">
        <f aca="false">+IF(AA29-AA13&gt;5000,1,0)</f>
        <v>0</v>
      </c>
      <c r="AB59" s="252" t="n">
        <f aca="false">+IF(AB29-AB13&gt;5000,1,0)</f>
        <v>0</v>
      </c>
      <c r="AC59" s="252" t="n">
        <f aca="false">+IF(AC29-AC13&gt;5000,1,0)</f>
        <v>0</v>
      </c>
      <c r="AD59" s="252" t="n">
        <f aca="false">+IF(AD29-AD13&gt;5000,1,0)</f>
        <v>0</v>
      </c>
      <c r="AE59" s="252" t="n">
        <f aca="false">+IF(AE29-AE13&gt;5000,1,0)</f>
        <v>0</v>
      </c>
      <c r="AF59" s="252" t="n">
        <f aca="false">+IF(AF29-AF13&gt;5000,1,0)</f>
        <v>0</v>
      </c>
      <c r="AG59" s="252" t="n">
        <f aca="false">+IF(AG29-AG13&gt;5000,1,0)</f>
        <v>0</v>
      </c>
      <c r="AH59" s="252" t="n">
        <f aca="false">+IF(AH29-AH13&gt;5000,1,0)</f>
        <v>0</v>
      </c>
      <c r="AI59" s="252" t="n">
        <f aca="false">+IF(AI29-AI13&gt;5000,1,0)</f>
        <v>0</v>
      </c>
      <c r="AJ59" s="252" t="n">
        <f aca="false">+IF(AJ29-AJ13&gt;5000,1,0)</f>
        <v>0</v>
      </c>
      <c r="AK59" s="252" t="n">
        <f aca="false">+IF(AK29-AK13&gt;5000,1,0)</f>
        <v>0</v>
      </c>
      <c r="AL59" s="252" t="n">
        <f aca="false">+IF(AL29-AL13&gt;5000,1,0)</f>
        <v>0</v>
      </c>
      <c r="AM59" s="252" t="n">
        <f aca="false">+IF(AM29-AM13&gt;5000,1,0)</f>
        <v>0</v>
      </c>
      <c r="AN59" s="252" t="n">
        <f aca="false">+IF(AN29-AN13&gt;5000,1,0)</f>
        <v>0</v>
      </c>
      <c r="AO59" s="252" t="n">
        <f aca="false">+IF(AO29-AO13&gt;5000,1,0)</f>
        <v>0</v>
      </c>
      <c r="AP59" s="252" t="n">
        <f aca="false">+IF(AP29-AP13&gt;5000,1,0)</f>
        <v>0</v>
      </c>
      <c r="AQ59" s="252" t="n">
        <f aca="false">+IF(AQ29-AQ13&gt;5000,1,0)</f>
        <v>0</v>
      </c>
      <c r="AR59" s="252" t="n">
        <f aca="false">+IF(AR29-AR13&gt;5000,1,0)</f>
        <v>0</v>
      </c>
      <c r="AS59" s="252" t="n">
        <f aca="false">+IF(AS29-AS13&gt;5000,1,0)</f>
        <v>0</v>
      </c>
      <c r="AT59" s="252" t="n">
        <f aca="false">+IF(AT29-AT13&gt;5000,1,0)</f>
        <v>0</v>
      </c>
      <c r="AU59" s="252" t="n">
        <f aca="false">+IF(AU29-AU13&gt;5000,1,0)</f>
        <v>0</v>
      </c>
      <c r="AV59" s="252" t="n">
        <f aca="false">+IF(AV29-AV13&gt;5000,1,0)</f>
        <v>0</v>
      </c>
      <c r="AW59" s="252" t="n">
        <f aca="false">+IF(AW29-AW13&gt;5000,1,0)</f>
        <v>0</v>
      </c>
      <c r="AX59" s="252" t="n">
        <f aca="false">+IF(AX29-AX13&gt;5000,1,0)</f>
        <v>0</v>
      </c>
      <c r="AY59" s="252" t="e">
        <f aca="false">+IF(AY29-AY13&gt;5000,1,0)</f>
        <v>#N/A</v>
      </c>
      <c r="AZ59" s="252" t="n">
        <f aca="false">+IF(AZ29-AZ13&gt;5000,1,0)</f>
        <v>0</v>
      </c>
      <c r="BA59" s="252" t="n">
        <f aca="false">+IF(BA29-BA13&gt;5000,1,0)</f>
        <v>0</v>
      </c>
      <c r="BB59" s="252" t="n">
        <f aca="false">+IF(BB29-BB13&gt;5000,1,0)</f>
        <v>0</v>
      </c>
      <c r="BC59" s="252" t="n">
        <f aca="false">+IF(BC29-BC13&gt;5000,1,0)</f>
        <v>0</v>
      </c>
      <c r="BD59" s="252" t="n">
        <f aca="false">+IF(BD29-BD13&gt;5000,1,0)</f>
        <v>0</v>
      </c>
      <c r="BE59" s="252" t="e">
        <f aca="false">+IF(BE29-BE13&gt;5000,1,0)</f>
        <v>#N/A</v>
      </c>
      <c r="BF59" s="252" t="n">
        <f aca="false">+IF(BF29-BF13&gt;5000,1,0)</f>
        <v>0</v>
      </c>
      <c r="BG59" s="252" t="e">
        <f aca="false">+IF(BG29-BG13&gt;5000,1,0)</f>
        <v>#N/A</v>
      </c>
      <c r="BH59" s="252" t="n">
        <f aca="false">+IF(BH29-BH13&gt;5000,1,0)</f>
        <v>0</v>
      </c>
      <c r="BI59" s="252" t="n">
        <f aca="false">+IF(BI29-BI13&gt;5000,1,0)</f>
        <v>0</v>
      </c>
      <c r="BJ59" s="252" t="n">
        <f aca="false">+IF(BJ29-BJ13&gt;5000,1,0)</f>
        <v>0</v>
      </c>
      <c r="BK59" s="252" t="n">
        <f aca="false">+IF(BK29-BK13&gt;5000,1,0)</f>
        <v>0</v>
      </c>
      <c r="BL59" s="252" t="n">
        <f aca="false">+IF(BL29-BL13&gt;5000,1,0)</f>
        <v>0</v>
      </c>
      <c r="BM59" s="252" t="n">
        <f aca="false">+IF(BM29-BM13&gt;5000,1,0)</f>
        <v>0</v>
      </c>
      <c r="BN59" s="252" t="n">
        <f aca="false">+IF(BN29-BN13&gt;5000,1,0)</f>
        <v>0</v>
      </c>
      <c r="BO59" s="252" t="e">
        <f aca="false">+IF(BO29-BO13&gt;5000,1,0)</f>
        <v>#N/A</v>
      </c>
      <c r="BP59" s="252" t="n">
        <f aca="false">+IF(BP29-BP13&gt;5000,1,0)</f>
        <v>0</v>
      </c>
      <c r="BQ59" s="252" t="n">
        <f aca="false">+IF(BQ29-BQ13&gt;5000,1,0)</f>
        <v>0</v>
      </c>
      <c r="BR59" s="252" t="e">
        <f aca="false">+IF(BR29-BR13&gt;5000,1,0)</f>
        <v>#N/A</v>
      </c>
      <c r="BS59" s="252" t="n">
        <f aca="false">+IF(BS29-BS13&gt;5000,1,0)</f>
        <v>0</v>
      </c>
      <c r="BT59" s="252" t="n">
        <f aca="false">+IF(BT29-BT13&gt;5000,1,0)</f>
        <v>0</v>
      </c>
      <c r="BU59" s="252" t="n">
        <f aca="false">+IF(BU29-BU13&gt;5000,1,0)</f>
        <v>0</v>
      </c>
      <c r="BV59" s="252" t="n">
        <f aca="false">+IF(BV29-BV13&gt;5000,1,0)</f>
        <v>0</v>
      </c>
      <c r="BW59" s="252" t="n">
        <f aca="false">+IF(BW29-BW13&gt;5000,1,0)</f>
        <v>0</v>
      </c>
      <c r="BX59" s="252" t="n">
        <f aca="false">+IF(BX29-BX13&gt;5000,1,0)</f>
        <v>0</v>
      </c>
      <c r="BY59" s="252" t="n">
        <f aca="false">+IF(BY29-BY13&gt;5000,1,0)</f>
        <v>0</v>
      </c>
      <c r="BZ59" s="252" t="e">
        <f aca="false">+IF(BZ29-BZ13&gt;5000,1,0)</f>
        <v>#N/A</v>
      </c>
      <c r="CA59" s="252" t="n">
        <f aca="false">+IF(CA29-CA13&gt;5000,1,0)</f>
        <v>0</v>
      </c>
      <c r="CB59" s="252" t="n">
        <f aca="false">+IF(CB29-CB13&gt;5000,1,0)</f>
        <v>0</v>
      </c>
      <c r="CC59" s="252" t="n">
        <f aca="false">+IF(CC29-CC13&gt;5000,1,0)</f>
        <v>0</v>
      </c>
      <c r="CD59" s="252" t="n">
        <f aca="false">+IF(CD29-CD13&gt;5000,1,0)</f>
        <v>0</v>
      </c>
      <c r="CE59" s="252" t="n">
        <f aca="false">+IF(CE29-CE13&gt;5000,1,0)</f>
        <v>0</v>
      </c>
      <c r="CF59" s="252" t="n">
        <f aca="false">+IF(CF29-CF13&gt;5000,1,0)</f>
        <v>0</v>
      </c>
      <c r="CG59" s="252" t="n">
        <f aca="false">+IF(CG29-CG13&gt;5000,1,0)</f>
        <v>0</v>
      </c>
      <c r="CH59" s="252" t="n">
        <f aca="false">+IF(CH29-CH13&gt;5000,1,0)</f>
        <v>0</v>
      </c>
      <c r="CI59" s="252" t="n">
        <f aca="false">+IF(CI29-CI13&gt;5000,1,0)</f>
        <v>0</v>
      </c>
      <c r="CJ59" s="252" t="n">
        <f aca="false">+IF(CJ29-CJ13&gt;5000,1,0)</f>
        <v>0</v>
      </c>
      <c r="CK59" s="252" t="n">
        <f aca="false">+IF(CK29-CK13&gt;5000,1,0)</f>
        <v>0</v>
      </c>
      <c r="CL59" s="252" t="n">
        <f aca="false">+IF(CL29-CL13&gt;5000,1,0)</f>
        <v>0</v>
      </c>
      <c r="CM59" s="252" t="n">
        <f aca="false">+IF(CM29-CM13&gt;5000,1,0)</f>
        <v>1</v>
      </c>
      <c r="CN59" s="252" t="n">
        <f aca="false">+IF(CN29-CN13&gt;5000,1,0)</f>
        <v>0</v>
      </c>
      <c r="CO59" s="252" t="n">
        <f aca="false">+IF(CO29-CO13&gt;5000,1,0)</f>
        <v>0</v>
      </c>
      <c r="CP59" s="252" t="n">
        <f aca="false">+IF(CP29-CP13&gt;5000,1,0)</f>
        <v>0</v>
      </c>
      <c r="CQ59" s="252" t="n">
        <f aca="false">+IF(CQ29-CQ13&gt;5000,1,0)</f>
        <v>0</v>
      </c>
      <c r="CR59" s="252" t="n">
        <f aca="false">+IF(CR29-CR13&gt;5000,1,0)</f>
        <v>0</v>
      </c>
      <c r="CS59" s="252" t="n">
        <f aca="false">+IF(CS29-CS13&gt;5000,1,0)</f>
        <v>0</v>
      </c>
      <c r="CT59" s="252" t="n">
        <f aca="false">+IF(CT29-CT13&gt;5000,1,0)</f>
        <v>0</v>
      </c>
      <c r="CU59" s="252" t="n">
        <f aca="false">+IF(CU29-CU13&gt;5000,1,0)</f>
        <v>0</v>
      </c>
      <c r="CV59" s="252" t="n">
        <f aca="false">+IF(CV29-CV13&gt;5000,1,0)</f>
        <v>0</v>
      </c>
      <c r="CW59" s="252" t="n">
        <f aca="false">+IF(CW29-CW13&gt;5000,1,0)</f>
        <v>0</v>
      </c>
      <c r="CX59" s="252" t="n">
        <f aca="false">+IF(CX29-CX13&gt;5000,1,0)</f>
        <v>0</v>
      </c>
      <c r="CY59" s="252" t="n">
        <f aca="false">+IF(CY29-CY13&gt;5000,1,0)</f>
        <v>0</v>
      </c>
      <c r="CZ59" s="252" t="n">
        <f aca="false">+IF(CZ29-CZ13&gt;5000,1,0)</f>
        <v>0</v>
      </c>
      <c r="DA59" s="252" t="n">
        <f aca="false">+IF(DA29-DA13&gt;5000,1,0)</f>
        <v>0</v>
      </c>
      <c r="DB59" s="252" t="n">
        <f aca="false">+IF(DB29-DB13&gt;5000,1,0)</f>
        <v>0</v>
      </c>
      <c r="DC59" s="252" t="n">
        <f aca="false">+IF(DC29-DC13&gt;5000,1,0)</f>
        <v>0</v>
      </c>
      <c r="DD59" s="252" t="e">
        <f aca="false">+IF(DD29-DD13&gt;5000,1,0)</f>
        <v>#N/A</v>
      </c>
      <c r="DE59" s="252" t="n">
        <f aca="false">+IF(DE29-DE13&gt;5000,1,0)</f>
        <v>0</v>
      </c>
      <c r="DF59" s="252" t="n">
        <f aca="false">+IF(DF29-DF13&gt;5000,1,0)</f>
        <v>0</v>
      </c>
      <c r="DG59" s="252" t="n">
        <f aca="false">+IF(DG29-DG13&gt;5000,1,0)</f>
        <v>0</v>
      </c>
      <c r="DH59" s="252" t="n">
        <f aca="false">+IF(DH29-DH13&gt;5000,1,0)</f>
        <v>0</v>
      </c>
      <c r="DI59" s="252" t="n">
        <f aca="false">+IF(DI29-DI13&gt;5000,1,0)</f>
        <v>0</v>
      </c>
      <c r="DJ59" s="252" t="n">
        <f aca="false">+IF(DJ29-DJ13&gt;5000,1,0)</f>
        <v>0</v>
      </c>
      <c r="DK59" s="252" t="n">
        <f aca="false">+IF(DK29-DK13&gt;5000,1,0)</f>
        <v>0</v>
      </c>
      <c r="DL59" s="252" t="n">
        <f aca="false">+IF(DL29-DL13&gt;5000,1,0)</f>
        <v>0</v>
      </c>
      <c r="DM59" s="252" t="n">
        <f aca="false">+IF(DM29-DM13&gt;5000,1,0)</f>
        <v>0</v>
      </c>
      <c r="DN59" s="252" t="n">
        <f aca="false">+IF(DN29-DN13&gt;5000,1,0)</f>
        <v>0</v>
      </c>
      <c r="DO59" s="252" t="e">
        <f aca="false">+IF(DO29-DO13&gt;5000,1,0)</f>
        <v>#N/A</v>
      </c>
      <c r="DP59" s="252" t="n">
        <f aca="false">+IF(DP29-DP13&gt;5000,1,0)</f>
        <v>0</v>
      </c>
      <c r="DQ59" s="252" t="n">
        <f aca="false">+IF(DQ29-DQ13&gt;5000,1,0)</f>
        <v>0</v>
      </c>
      <c r="DR59" s="252" t="n">
        <f aca="false">+IF(DR29-DR13&gt;5000,1,0)</f>
        <v>0</v>
      </c>
      <c r="DS59" s="252" t="n">
        <f aca="false">+IF(DS29-DS13&gt;5000,1,0)</f>
        <v>0</v>
      </c>
      <c r="DT59" s="252" t="n">
        <f aca="false">+IF(DT29-DT13&gt;5000,1,0)</f>
        <v>0</v>
      </c>
      <c r="DU59" s="252" t="n">
        <f aca="false">+IF(DU29-DU13&gt;5000,1,0)</f>
        <v>0</v>
      </c>
      <c r="DV59" s="252" t="n">
        <f aca="false">+IF(DV29-DV13&gt;5000,1,0)</f>
        <v>0</v>
      </c>
      <c r="DW59" s="252" t="n">
        <f aca="false">+IF(DW29-DW13&gt;5000,1,0)</f>
        <v>0</v>
      </c>
      <c r="DX59" s="252" t="n">
        <f aca="false">+IF(DX29-DX13&gt;5000,1,0)</f>
        <v>0</v>
      </c>
      <c r="DY59" s="252" t="n">
        <f aca="false">+IF(DY29-DY13&gt;5000,1,0)</f>
        <v>0</v>
      </c>
      <c r="DZ59" s="252" t="n">
        <f aca="false">+IF(DZ29-DZ13&gt;5000,1,0)</f>
        <v>0</v>
      </c>
      <c r="EA59" s="252" t="n">
        <f aca="false">+IF(EA29-EA13&gt;5000,1,0)</f>
        <v>0</v>
      </c>
      <c r="EB59" s="252" t="n">
        <f aca="false">+IF(EB29-EB13&gt;5000,1,0)</f>
        <v>0</v>
      </c>
      <c r="EC59" s="252" t="n">
        <f aca="false">+IF(EC29-EC13&gt;5000,1,0)</f>
        <v>0</v>
      </c>
      <c r="ED59" s="252" t="n">
        <f aca="false">+IF(ED29-ED13&gt;5000,1,0)</f>
        <v>0</v>
      </c>
      <c r="EE59" s="252" t="n">
        <f aca="false">+IF(EE29-EE13&gt;5000,1,0)</f>
        <v>0</v>
      </c>
      <c r="EF59" s="252" t="n">
        <f aca="false">+IF(EF29-EF13&gt;5000,1,0)</f>
        <v>1</v>
      </c>
      <c r="EG59" s="252" t="n">
        <f aca="false">+IF(EG29-EG13&gt;5000,1,0)</f>
        <v>0</v>
      </c>
      <c r="EH59" s="252" t="n">
        <f aca="false">+IF(EH29-EH13&gt;5000,1,0)</f>
        <v>1</v>
      </c>
      <c r="EI59" s="252" t="n">
        <f aca="false">+IF(EI29-EI13&gt;5000,1,0)</f>
        <v>0</v>
      </c>
      <c r="EJ59" s="252" t="n">
        <f aca="false">+IF(EJ29-EJ13&gt;5000,1,0)</f>
        <v>0</v>
      </c>
    </row>
    <row r="60" customFormat="false" ht="15" hidden="true" customHeight="false" outlineLevel="1" collapsed="false">
      <c r="A60" s="76" t="s">
        <v>152</v>
      </c>
      <c r="B60" s="252" t="n">
        <f aca="false">+IF(B30-B14&gt;5000,1,0)</f>
        <v>0</v>
      </c>
      <c r="C60" s="252" t="n">
        <f aca="false">+IF(C30-C14&gt;5000,1,0)</f>
        <v>0</v>
      </c>
      <c r="D60" s="252" t="n">
        <f aca="false">+IF(D30-D14&gt;5000,1,0)</f>
        <v>0</v>
      </c>
      <c r="E60" s="252" t="n">
        <f aca="false">+IF(E30-E14&gt;5000,1,0)</f>
        <v>0</v>
      </c>
      <c r="F60" s="252" t="n">
        <f aca="false">+IF(F30-F14&gt;5000,1,0)</f>
        <v>0</v>
      </c>
      <c r="G60" s="252" t="n">
        <f aca="false">+IF(G30-G14&gt;5000,1,0)</f>
        <v>1</v>
      </c>
      <c r="H60" s="252" t="n">
        <f aca="false">+IF(H30-H14&gt;5000,1,0)</f>
        <v>0</v>
      </c>
      <c r="I60" s="252" t="n">
        <f aca="false">+IF(I30-I14&gt;5000,1,0)</f>
        <v>0</v>
      </c>
      <c r="J60" s="252" t="n">
        <f aca="false">+IF(J30-J14&gt;5000,1,0)</f>
        <v>0</v>
      </c>
      <c r="K60" s="252" t="n">
        <f aca="false">+IF(K30-K14&gt;5000,1,0)</f>
        <v>1</v>
      </c>
      <c r="L60" s="252" t="n">
        <f aca="false">+IF(L30-L14&gt;5000,1,0)</f>
        <v>0</v>
      </c>
      <c r="M60" s="252" t="n">
        <f aca="false">+IF(M30-M14&gt;5000,1,0)</f>
        <v>1</v>
      </c>
      <c r="N60" s="252" t="n">
        <f aca="false">+IF(N30-N14&gt;5000,1,0)</f>
        <v>0</v>
      </c>
      <c r="O60" s="252" t="n">
        <f aca="false">+IF(O30-O14&gt;5000,1,0)</f>
        <v>0</v>
      </c>
      <c r="P60" s="252"/>
      <c r="Q60" s="252" t="n">
        <f aca="false">+IF(Q30-Q14&gt;5000,1,0)</f>
        <v>1</v>
      </c>
      <c r="R60" s="252" t="e">
        <f aca="false">+IF(R30-R14&gt;5000,1,0)</f>
        <v>#N/A</v>
      </c>
      <c r="S60" s="252"/>
      <c r="T60" s="252" t="n">
        <f aca="false">+IF(T30-T14&gt;5000,1,0)</f>
        <v>1</v>
      </c>
      <c r="U60" s="252"/>
      <c r="V60" s="252" t="e">
        <f aca="false">+IF(V30-V14&gt;5000,1,0)</f>
        <v>#N/A</v>
      </c>
      <c r="W60" s="252" t="n">
        <f aca="false">+IF(W30-W14&gt;5000,1,0)</f>
        <v>0</v>
      </c>
      <c r="X60" s="252" t="n">
        <f aca="false">+IF(X30-X14&gt;5000,1,0)</f>
        <v>0</v>
      </c>
      <c r="Y60" s="252" t="n">
        <f aca="false">+IF(Y30-Y14&gt;5000,1,0)</f>
        <v>0</v>
      </c>
      <c r="Z60" s="252" t="n">
        <f aca="false">+IF(Z30-Z14&gt;5000,1,0)</f>
        <v>0</v>
      </c>
      <c r="AA60" s="252" t="n">
        <f aca="false">+IF(AA30-AA14&gt;5000,1,0)</f>
        <v>0</v>
      </c>
      <c r="AB60" s="252" t="n">
        <f aca="false">+IF(AB30-AB14&gt;5000,1,0)</f>
        <v>0</v>
      </c>
      <c r="AC60" s="252" t="n">
        <f aca="false">+IF(AC30-AC14&gt;5000,1,0)</f>
        <v>0</v>
      </c>
      <c r="AD60" s="252" t="n">
        <f aca="false">+IF(AD30-AD14&gt;5000,1,0)</f>
        <v>0</v>
      </c>
      <c r="AE60" s="252" t="n">
        <f aca="false">+IF(AE30-AE14&gt;5000,1,0)</f>
        <v>0</v>
      </c>
      <c r="AF60" s="252" t="n">
        <f aca="false">+IF(AF30-AF14&gt;5000,1,0)</f>
        <v>0</v>
      </c>
      <c r="AG60" s="252" t="n">
        <f aca="false">+IF(AG30-AG14&gt;5000,1,0)</f>
        <v>0</v>
      </c>
      <c r="AH60" s="252" t="n">
        <f aca="false">+IF(AH30-AH14&gt;5000,1,0)</f>
        <v>0</v>
      </c>
      <c r="AI60" s="252" t="n">
        <f aca="false">+IF(AI30-AI14&gt;5000,1,0)</f>
        <v>0</v>
      </c>
      <c r="AJ60" s="252" t="n">
        <f aca="false">+IF(AJ30-AJ14&gt;5000,1,0)</f>
        <v>0</v>
      </c>
      <c r="AK60" s="252" t="n">
        <f aca="false">+IF(AK30-AK14&gt;5000,1,0)</f>
        <v>0</v>
      </c>
      <c r="AL60" s="252" t="n">
        <f aca="false">+IF(AL30-AL14&gt;5000,1,0)</f>
        <v>0</v>
      </c>
      <c r="AM60" s="252" t="n">
        <f aca="false">+IF(AM30-AM14&gt;5000,1,0)</f>
        <v>0</v>
      </c>
      <c r="AN60" s="252" t="n">
        <f aca="false">+IF(AN30-AN14&gt;5000,1,0)</f>
        <v>1</v>
      </c>
      <c r="AO60" s="252" t="n">
        <f aca="false">+IF(AO30-AO14&gt;5000,1,0)</f>
        <v>0</v>
      </c>
      <c r="AP60" s="252" t="n">
        <f aca="false">+IF(AP30-AP14&gt;5000,1,0)</f>
        <v>0</v>
      </c>
      <c r="AQ60" s="252" t="n">
        <f aca="false">+IF(AQ30-AQ14&gt;5000,1,0)</f>
        <v>0</v>
      </c>
      <c r="AR60" s="252" t="n">
        <f aca="false">+IF(AR30-AR14&gt;5000,1,0)</f>
        <v>0</v>
      </c>
      <c r="AS60" s="252" t="n">
        <f aca="false">+IF(AS30-AS14&gt;5000,1,0)</f>
        <v>0</v>
      </c>
      <c r="AT60" s="252" t="n">
        <f aca="false">+IF(AT30-AT14&gt;5000,1,0)</f>
        <v>0</v>
      </c>
      <c r="AU60" s="252" t="n">
        <f aca="false">+IF(AU30-AU14&gt;5000,1,0)</f>
        <v>0</v>
      </c>
      <c r="AV60" s="252" t="n">
        <f aca="false">+IF(AV30-AV14&gt;5000,1,0)</f>
        <v>0</v>
      </c>
      <c r="AW60" s="252" t="n">
        <f aca="false">+IF(AW30-AW14&gt;5000,1,0)</f>
        <v>0</v>
      </c>
      <c r="AX60" s="252" t="n">
        <f aca="false">+IF(AX30-AX14&gt;5000,1,0)</f>
        <v>0</v>
      </c>
      <c r="AY60" s="252" t="e">
        <f aca="false">+IF(AY30-AY14&gt;5000,1,0)</f>
        <v>#N/A</v>
      </c>
      <c r="AZ60" s="252" t="n">
        <f aca="false">+IF(AZ30-AZ14&gt;5000,1,0)</f>
        <v>0</v>
      </c>
      <c r="BA60" s="252" t="n">
        <f aca="false">+IF(BA30-BA14&gt;5000,1,0)</f>
        <v>1</v>
      </c>
      <c r="BB60" s="252" t="n">
        <f aca="false">+IF(BB30-BB14&gt;5000,1,0)</f>
        <v>0</v>
      </c>
      <c r="BC60" s="252" t="n">
        <f aca="false">+IF(BC30-BC14&gt;5000,1,0)</f>
        <v>0</v>
      </c>
      <c r="BD60" s="252" t="n">
        <f aca="false">+IF(BD30-BD14&gt;5000,1,0)</f>
        <v>0</v>
      </c>
      <c r="BE60" s="252" t="e">
        <f aca="false">+IF(BE30-BE14&gt;5000,1,0)</f>
        <v>#N/A</v>
      </c>
      <c r="BF60" s="252" t="n">
        <f aca="false">+IF(BF30-BF14&gt;5000,1,0)</f>
        <v>1</v>
      </c>
      <c r="BG60" s="252" t="e">
        <f aca="false">+IF(BG30-BG14&gt;5000,1,0)</f>
        <v>#N/A</v>
      </c>
      <c r="BH60" s="252" t="n">
        <f aca="false">+IF(BH30-BH14&gt;5000,1,0)</f>
        <v>1</v>
      </c>
      <c r="BI60" s="252" t="n">
        <f aca="false">+IF(BI30-BI14&gt;5000,1,0)</f>
        <v>0</v>
      </c>
      <c r="BJ60" s="252" t="n">
        <f aca="false">+IF(BJ30-BJ14&gt;5000,1,0)</f>
        <v>0</v>
      </c>
      <c r="BK60" s="252" t="n">
        <f aca="false">+IF(BK30-BK14&gt;5000,1,0)</f>
        <v>1</v>
      </c>
      <c r="BL60" s="252" t="n">
        <f aca="false">+IF(BL30-BL14&gt;5000,1,0)</f>
        <v>0</v>
      </c>
      <c r="BM60" s="252" t="n">
        <f aca="false">+IF(BM30-BM14&gt;5000,1,0)</f>
        <v>0</v>
      </c>
      <c r="BN60" s="252" t="n">
        <f aca="false">+IF(BN30-BN14&gt;5000,1,0)</f>
        <v>0</v>
      </c>
      <c r="BO60" s="252" t="e">
        <f aca="false">+IF(BO30-BO14&gt;5000,1,0)</f>
        <v>#N/A</v>
      </c>
      <c r="BP60" s="252" t="n">
        <f aca="false">+IF(BP30-BP14&gt;5000,1,0)</f>
        <v>0</v>
      </c>
      <c r="BQ60" s="252" t="n">
        <f aca="false">+IF(BQ30-BQ14&gt;5000,1,0)</f>
        <v>0</v>
      </c>
      <c r="BR60" s="252" t="e">
        <f aca="false">+IF(BR30-BR14&gt;5000,1,0)</f>
        <v>#N/A</v>
      </c>
      <c r="BS60" s="252" t="n">
        <f aca="false">+IF(BS30-BS14&gt;5000,1,0)</f>
        <v>0</v>
      </c>
      <c r="BT60" s="252" t="n">
        <f aca="false">+IF(BT30-BT14&gt;5000,1,0)</f>
        <v>0</v>
      </c>
      <c r="BU60" s="252" t="n">
        <f aca="false">+IF(BU30-BU14&gt;5000,1,0)</f>
        <v>0</v>
      </c>
      <c r="BV60" s="252" t="n">
        <f aca="false">+IF(BV30-BV14&gt;5000,1,0)</f>
        <v>0</v>
      </c>
      <c r="BW60" s="252" t="n">
        <f aca="false">+IF(BW30-BW14&gt;5000,1,0)</f>
        <v>0</v>
      </c>
      <c r="BX60" s="252" t="n">
        <f aca="false">+IF(BX30-BX14&gt;5000,1,0)</f>
        <v>0</v>
      </c>
      <c r="BY60" s="252" t="n">
        <f aca="false">+IF(BY30-BY14&gt;5000,1,0)</f>
        <v>0</v>
      </c>
      <c r="BZ60" s="252" t="e">
        <f aca="false">+IF(BZ30-BZ14&gt;5000,1,0)</f>
        <v>#N/A</v>
      </c>
      <c r="CA60" s="252" t="n">
        <f aca="false">+IF(CA30-CA14&gt;5000,1,0)</f>
        <v>0</v>
      </c>
      <c r="CB60" s="252" t="n">
        <f aca="false">+IF(CB30-CB14&gt;5000,1,0)</f>
        <v>0</v>
      </c>
      <c r="CC60" s="252" t="n">
        <f aca="false">+IF(CC30-CC14&gt;5000,1,0)</f>
        <v>0</v>
      </c>
      <c r="CD60" s="252" t="n">
        <f aca="false">+IF(CD30-CD14&gt;5000,1,0)</f>
        <v>0</v>
      </c>
      <c r="CE60" s="252" t="n">
        <f aca="false">+IF(CE30-CE14&gt;5000,1,0)</f>
        <v>1</v>
      </c>
      <c r="CF60" s="252" t="n">
        <f aca="false">+IF(CF30-CF14&gt;5000,1,0)</f>
        <v>0</v>
      </c>
      <c r="CG60" s="252" t="n">
        <f aca="false">+IF(CG30-CG14&gt;5000,1,0)</f>
        <v>0</v>
      </c>
      <c r="CH60" s="252" t="n">
        <f aca="false">+IF(CH30-CH14&gt;5000,1,0)</f>
        <v>0</v>
      </c>
      <c r="CI60" s="252" t="n">
        <f aca="false">+IF(CI30-CI14&gt;5000,1,0)</f>
        <v>1</v>
      </c>
      <c r="CJ60" s="252" t="n">
        <f aca="false">+IF(CJ30-CJ14&gt;5000,1,0)</f>
        <v>0</v>
      </c>
      <c r="CK60" s="252" t="n">
        <f aca="false">+IF(CK30-CK14&gt;5000,1,0)</f>
        <v>0</v>
      </c>
      <c r="CL60" s="252" t="n">
        <f aca="false">+IF(CL30-CL14&gt;5000,1,0)</f>
        <v>0</v>
      </c>
      <c r="CM60" s="252" t="n">
        <f aca="false">+IF(CM30-CM14&gt;5000,1,0)</f>
        <v>1</v>
      </c>
      <c r="CN60" s="252" t="n">
        <f aca="false">+IF(CN30-CN14&gt;5000,1,0)</f>
        <v>0</v>
      </c>
      <c r="CO60" s="252" t="n">
        <f aca="false">+IF(CO30-CO14&gt;5000,1,0)</f>
        <v>1</v>
      </c>
      <c r="CP60" s="252" t="n">
        <f aca="false">+IF(CP30-CP14&gt;5000,1,0)</f>
        <v>0</v>
      </c>
      <c r="CQ60" s="252" t="n">
        <f aca="false">+IF(CQ30-CQ14&gt;5000,1,0)</f>
        <v>0</v>
      </c>
      <c r="CR60" s="252" t="n">
        <f aca="false">+IF(CR30-CR14&gt;5000,1,0)</f>
        <v>0</v>
      </c>
      <c r="CS60" s="252" t="n">
        <f aca="false">+IF(CS30-CS14&gt;5000,1,0)</f>
        <v>0</v>
      </c>
      <c r="CT60" s="252" t="n">
        <f aca="false">+IF(CT30-CT14&gt;5000,1,0)</f>
        <v>0</v>
      </c>
      <c r="CU60" s="252" t="n">
        <f aca="false">+IF(CU30-CU14&gt;5000,1,0)</f>
        <v>0</v>
      </c>
      <c r="CV60" s="252" t="n">
        <f aca="false">+IF(CV30-CV14&gt;5000,1,0)</f>
        <v>1</v>
      </c>
      <c r="CW60" s="252" t="n">
        <f aca="false">+IF(CW30-CW14&gt;5000,1,0)</f>
        <v>0</v>
      </c>
      <c r="CX60" s="252" t="n">
        <f aca="false">+IF(CX30-CX14&gt;5000,1,0)</f>
        <v>1</v>
      </c>
      <c r="CY60" s="252" t="n">
        <f aca="false">+IF(CY30-CY14&gt;5000,1,0)</f>
        <v>0</v>
      </c>
      <c r="CZ60" s="252" t="n">
        <f aca="false">+IF(CZ30-CZ14&gt;5000,1,0)</f>
        <v>0</v>
      </c>
      <c r="DA60" s="252" t="n">
        <f aca="false">+IF(DA30-DA14&gt;5000,1,0)</f>
        <v>0</v>
      </c>
      <c r="DB60" s="252" t="n">
        <f aca="false">+IF(DB30-DB14&gt;5000,1,0)</f>
        <v>0</v>
      </c>
      <c r="DC60" s="252" t="n">
        <f aca="false">+IF(DC30-DC14&gt;5000,1,0)</f>
        <v>0</v>
      </c>
      <c r="DD60" s="252" t="e">
        <f aca="false">+IF(DD30-DD14&gt;5000,1,0)</f>
        <v>#N/A</v>
      </c>
      <c r="DE60" s="252" t="n">
        <f aca="false">+IF(DE30-DE14&gt;5000,1,0)</f>
        <v>1</v>
      </c>
      <c r="DF60" s="252" t="n">
        <f aca="false">+IF(DF30-DF14&gt;5000,1,0)</f>
        <v>0</v>
      </c>
      <c r="DG60" s="252" t="n">
        <f aca="false">+IF(DG30-DG14&gt;5000,1,0)</f>
        <v>0</v>
      </c>
      <c r="DH60" s="252" t="n">
        <f aca="false">+IF(DH30-DH14&gt;5000,1,0)</f>
        <v>0</v>
      </c>
      <c r="DI60" s="252" t="n">
        <f aca="false">+IF(DI30-DI14&gt;5000,1,0)</f>
        <v>0</v>
      </c>
      <c r="DJ60" s="252" t="n">
        <f aca="false">+IF(DJ30-DJ14&gt;5000,1,0)</f>
        <v>0</v>
      </c>
      <c r="DK60" s="252" t="n">
        <f aca="false">+IF(DK30-DK14&gt;5000,1,0)</f>
        <v>0</v>
      </c>
      <c r="DL60" s="252" t="n">
        <f aca="false">+IF(DL30-DL14&gt;5000,1,0)</f>
        <v>0</v>
      </c>
      <c r="DM60" s="252" t="n">
        <f aca="false">+IF(DM30-DM14&gt;5000,1,0)</f>
        <v>0</v>
      </c>
      <c r="DN60" s="252" t="n">
        <f aca="false">+IF(DN30-DN14&gt;5000,1,0)</f>
        <v>0</v>
      </c>
      <c r="DO60" s="252" t="e">
        <f aca="false">+IF(DO30-DO14&gt;5000,1,0)</f>
        <v>#N/A</v>
      </c>
      <c r="DP60" s="252" t="n">
        <f aca="false">+IF(DP30-DP14&gt;5000,1,0)</f>
        <v>0</v>
      </c>
      <c r="DQ60" s="252" t="n">
        <f aca="false">+IF(DQ30-DQ14&gt;5000,1,0)</f>
        <v>0</v>
      </c>
      <c r="DR60" s="252" t="n">
        <f aca="false">+IF(DR30-DR14&gt;5000,1,0)</f>
        <v>0</v>
      </c>
      <c r="DS60" s="252" t="n">
        <f aca="false">+IF(DS30-DS14&gt;5000,1,0)</f>
        <v>0</v>
      </c>
      <c r="DT60" s="252" t="n">
        <f aca="false">+IF(DT30-DT14&gt;5000,1,0)</f>
        <v>0</v>
      </c>
      <c r="DU60" s="252" t="n">
        <f aca="false">+IF(DU30-DU14&gt;5000,1,0)</f>
        <v>0</v>
      </c>
      <c r="DV60" s="252" t="n">
        <f aca="false">+IF(DV30-DV14&gt;5000,1,0)</f>
        <v>0</v>
      </c>
      <c r="DW60" s="252" t="n">
        <f aca="false">+IF(DW30-DW14&gt;5000,1,0)</f>
        <v>0</v>
      </c>
      <c r="DX60" s="252" t="n">
        <f aca="false">+IF(DX30-DX14&gt;5000,1,0)</f>
        <v>0</v>
      </c>
      <c r="DY60" s="252" t="n">
        <f aca="false">+IF(DY30-DY14&gt;5000,1,0)</f>
        <v>0</v>
      </c>
      <c r="DZ60" s="252" t="n">
        <f aca="false">+IF(DZ30-DZ14&gt;5000,1,0)</f>
        <v>0</v>
      </c>
      <c r="EA60" s="252" t="n">
        <f aca="false">+IF(EA30-EA14&gt;5000,1,0)</f>
        <v>1</v>
      </c>
      <c r="EB60" s="252" t="n">
        <f aca="false">+IF(EB30-EB14&gt;5000,1,0)</f>
        <v>0</v>
      </c>
      <c r="EC60" s="252" t="n">
        <f aca="false">+IF(EC30-EC14&gt;5000,1,0)</f>
        <v>0</v>
      </c>
      <c r="ED60" s="252" t="n">
        <f aca="false">+IF(ED30-ED14&gt;5000,1,0)</f>
        <v>1</v>
      </c>
      <c r="EE60" s="252" t="n">
        <f aca="false">+IF(EE30-EE14&gt;5000,1,0)</f>
        <v>1</v>
      </c>
      <c r="EF60" s="252" t="n">
        <f aca="false">+IF(EF30-EF14&gt;5000,1,0)</f>
        <v>1</v>
      </c>
      <c r="EG60" s="252" t="n">
        <f aca="false">+IF(EG30-EG14&gt;5000,1,0)</f>
        <v>1</v>
      </c>
      <c r="EH60" s="252" t="n">
        <f aca="false">+IF(EH30-EH14&gt;5000,1,0)</f>
        <v>1</v>
      </c>
      <c r="EI60" s="252" t="n">
        <f aca="false">+IF(EI30-EI14&gt;5000,1,0)</f>
        <v>1</v>
      </c>
      <c r="EJ60" s="252" t="n">
        <f aca="false">+IF(EJ30-EJ14&gt;5000,1,0)</f>
        <v>1</v>
      </c>
    </row>
    <row r="61" customFormat="false" ht="15" hidden="true" customHeight="false" outlineLevel="1" collapsed="false">
      <c r="A61" s="76" t="s">
        <v>167</v>
      </c>
      <c r="B61" s="252" t="n">
        <f aca="false">+IF(B31-B15&gt;5000,1,0)</f>
        <v>0</v>
      </c>
      <c r="C61" s="252" t="n">
        <f aca="false">+IF(C31-C15&gt;5000,1,0)</f>
        <v>0</v>
      </c>
      <c r="D61" s="252" t="n">
        <f aca="false">+IF(D31-D15&gt;5000,1,0)</f>
        <v>1</v>
      </c>
      <c r="E61" s="252" t="n">
        <f aca="false">+IF(E31-E15&gt;5000,1,0)</f>
        <v>0</v>
      </c>
      <c r="F61" s="252" t="n">
        <f aca="false">+IF(F31-F15&gt;5000,1,0)</f>
        <v>0</v>
      </c>
      <c r="G61" s="252" t="n">
        <f aca="false">+IF(G31-G15&gt;5000,1,0)</f>
        <v>0</v>
      </c>
      <c r="H61" s="252" t="n">
        <f aca="false">+IF(H31-H15&gt;5000,1,0)</f>
        <v>0</v>
      </c>
      <c r="I61" s="252" t="n">
        <f aca="false">+IF(I31-I15&gt;5000,1,0)</f>
        <v>0</v>
      </c>
      <c r="J61" s="252" t="n">
        <f aca="false">+IF(J31-J15&gt;5000,1,0)</f>
        <v>0</v>
      </c>
      <c r="K61" s="252" t="n">
        <f aca="false">+IF(K31-K15&gt;5000,1,0)</f>
        <v>1</v>
      </c>
      <c r="L61" s="252" t="n">
        <f aca="false">+IF(L31-L15&gt;5000,1,0)</f>
        <v>0</v>
      </c>
      <c r="M61" s="252" t="n">
        <f aca="false">+IF(M31-M15&gt;5000,1,0)</f>
        <v>0</v>
      </c>
      <c r="N61" s="252" t="n">
        <f aca="false">+IF(N31-N15&gt;5000,1,0)</f>
        <v>0</v>
      </c>
      <c r="O61" s="252" t="n">
        <f aca="false">+IF(O31-O15&gt;5000,1,0)</f>
        <v>0</v>
      </c>
      <c r="P61" s="252"/>
      <c r="Q61" s="252" t="n">
        <f aca="false">+IF(Q31-Q15&gt;5000,1,0)</f>
        <v>1</v>
      </c>
      <c r="R61" s="252" t="n">
        <f aca="false">+IF(R31-R15&gt;5000,1,0)</f>
        <v>0</v>
      </c>
      <c r="S61" s="252"/>
      <c r="T61" s="252" t="n">
        <f aca="false">+IF(T31-T15&gt;5000,1,0)</f>
        <v>0</v>
      </c>
      <c r="U61" s="252"/>
      <c r="V61" s="252" t="n">
        <f aca="false">+IF(V31-V15&gt;5000,1,0)</f>
        <v>0</v>
      </c>
      <c r="W61" s="252" t="n">
        <f aca="false">+IF(W31-W15&gt;5000,1,0)</f>
        <v>0</v>
      </c>
      <c r="X61" s="252" t="n">
        <f aca="false">+IF(X31-X15&gt;5000,1,0)</f>
        <v>0</v>
      </c>
      <c r="Y61" s="252" t="n">
        <f aca="false">+IF(Y31-Y15&gt;5000,1,0)</f>
        <v>0</v>
      </c>
      <c r="Z61" s="252" t="n">
        <f aca="false">+IF(Z31-Z15&gt;5000,1,0)</f>
        <v>0</v>
      </c>
      <c r="AA61" s="252" t="n">
        <f aca="false">+IF(AA31-AA15&gt;5000,1,0)</f>
        <v>0</v>
      </c>
      <c r="AB61" s="252" t="n">
        <f aca="false">+IF(AB31-AB15&gt;5000,1,0)</f>
        <v>0</v>
      </c>
      <c r="AC61" s="252" t="n">
        <f aca="false">+IF(AC31-AC15&gt;5000,1,0)</f>
        <v>0</v>
      </c>
      <c r="AD61" s="252" t="n">
        <f aca="false">+IF(AD31-AD15&gt;5000,1,0)</f>
        <v>0</v>
      </c>
      <c r="AE61" s="252" t="n">
        <f aca="false">+IF(AE31-AE15&gt;5000,1,0)</f>
        <v>0</v>
      </c>
      <c r="AF61" s="252" t="n">
        <f aca="false">+IF(AF31-AF15&gt;5000,1,0)</f>
        <v>0</v>
      </c>
      <c r="AG61" s="252" t="n">
        <f aca="false">+IF(AG31-AG15&gt;5000,1,0)</f>
        <v>0</v>
      </c>
      <c r="AH61" s="252" t="n">
        <f aca="false">+IF(AH31-AH15&gt;5000,1,0)</f>
        <v>0</v>
      </c>
      <c r="AI61" s="252" t="n">
        <f aca="false">+IF(AI31-AI15&gt;5000,1,0)</f>
        <v>0</v>
      </c>
      <c r="AJ61" s="252" t="n">
        <f aca="false">+IF(AJ31-AJ15&gt;5000,1,0)</f>
        <v>1</v>
      </c>
      <c r="AK61" s="252" t="n">
        <f aca="false">+IF(AK31-AK15&gt;5000,1,0)</f>
        <v>0</v>
      </c>
      <c r="AL61" s="252" t="n">
        <f aca="false">+IF(AL31-AL15&gt;5000,1,0)</f>
        <v>0</v>
      </c>
      <c r="AM61" s="252" t="n">
        <f aca="false">+IF(AM31-AM15&gt;5000,1,0)</f>
        <v>0</v>
      </c>
      <c r="AN61" s="252" t="n">
        <f aca="false">+IF(AN31-AN15&gt;5000,1,0)</f>
        <v>1</v>
      </c>
      <c r="AO61" s="252" t="n">
        <f aca="false">+IF(AO31-AO15&gt;5000,1,0)</f>
        <v>0</v>
      </c>
      <c r="AP61" s="252" t="n">
        <f aca="false">+IF(AP31-AP15&gt;5000,1,0)</f>
        <v>0</v>
      </c>
      <c r="AQ61" s="252" t="n">
        <f aca="false">+IF(AQ31-AQ15&gt;5000,1,0)</f>
        <v>0</v>
      </c>
      <c r="AR61" s="252" t="n">
        <f aca="false">+IF(AR31-AR15&gt;5000,1,0)</f>
        <v>0</v>
      </c>
      <c r="AS61" s="252" t="n">
        <f aca="false">+IF(AS31-AS15&gt;5000,1,0)</f>
        <v>0</v>
      </c>
      <c r="AT61" s="252" t="n">
        <f aca="false">+IF(AT31-AT15&gt;5000,1,0)</f>
        <v>0</v>
      </c>
      <c r="AU61" s="252" t="n">
        <f aca="false">+IF(AU31-AU15&gt;5000,1,0)</f>
        <v>0</v>
      </c>
      <c r="AV61" s="252" t="n">
        <f aca="false">+IF(AV31-AV15&gt;5000,1,0)</f>
        <v>0</v>
      </c>
      <c r="AW61" s="252" t="n">
        <f aca="false">+IF(AW31-AW15&gt;5000,1,0)</f>
        <v>0</v>
      </c>
      <c r="AX61" s="252" t="n">
        <f aca="false">+IF(AX31-AX15&gt;5000,1,0)</f>
        <v>0</v>
      </c>
      <c r="AY61" s="252" t="n">
        <f aca="false">+IF(AY31-AY15&gt;5000,1,0)</f>
        <v>0</v>
      </c>
      <c r="AZ61" s="252" t="n">
        <f aca="false">+IF(AZ31-AZ15&gt;5000,1,0)</f>
        <v>0</v>
      </c>
      <c r="BA61" s="252" t="n">
        <f aca="false">+IF(BA31-BA15&gt;5000,1,0)</f>
        <v>1</v>
      </c>
      <c r="BB61" s="252" t="n">
        <f aca="false">+IF(BB31-BB15&gt;5000,1,0)</f>
        <v>0</v>
      </c>
      <c r="BC61" s="252" t="n">
        <f aca="false">+IF(BC31-BC15&gt;5000,1,0)</f>
        <v>0</v>
      </c>
      <c r="BD61" s="252" t="n">
        <f aca="false">+IF(BD31-BD15&gt;5000,1,0)</f>
        <v>0</v>
      </c>
      <c r="BE61" s="252" t="n">
        <f aca="false">+IF(BE31-BE15&gt;5000,1,0)</f>
        <v>0</v>
      </c>
      <c r="BF61" s="252" t="n">
        <f aca="false">+IF(BF31-BF15&gt;5000,1,0)</f>
        <v>0</v>
      </c>
      <c r="BG61" s="252" t="n">
        <f aca="false">+IF(BG31-BG15&gt;5000,1,0)</f>
        <v>0</v>
      </c>
      <c r="BH61" s="252" t="n">
        <f aca="false">+IF(BH31-BH15&gt;5000,1,0)</f>
        <v>1</v>
      </c>
      <c r="BI61" s="252" t="n">
        <f aca="false">+IF(BI31-BI15&gt;5000,1,0)</f>
        <v>0</v>
      </c>
      <c r="BJ61" s="252" t="n">
        <f aca="false">+IF(BJ31-BJ15&gt;5000,1,0)</f>
        <v>0</v>
      </c>
      <c r="BK61" s="252" t="n">
        <f aca="false">+IF(BK31-BK15&gt;5000,1,0)</f>
        <v>0</v>
      </c>
      <c r="BL61" s="252" t="n">
        <f aca="false">+IF(BL31-BL15&gt;5000,1,0)</f>
        <v>0</v>
      </c>
      <c r="BM61" s="252" t="n">
        <f aca="false">+IF(BM31-BM15&gt;5000,1,0)</f>
        <v>0</v>
      </c>
      <c r="BN61" s="252" t="n">
        <f aca="false">+IF(BN31-BN15&gt;5000,1,0)</f>
        <v>0</v>
      </c>
      <c r="BO61" s="252" t="n">
        <f aca="false">+IF(BO31-BO15&gt;5000,1,0)</f>
        <v>0</v>
      </c>
      <c r="BP61" s="252" t="n">
        <f aca="false">+IF(BP31-BP15&gt;5000,1,0)</f>
        <v>1</v>
      </c>
      <c r="BQ61" s="252" t="n">
        <f aca="false">+IF(BQ31-BQ15&gt;5000,1,0)</f>
        <v>0</v>
      </c>
      <c r="BR61" s="252" t="n">
        <f aca="false">+IF(BR31-BR15&gt;5000,1,0)</f>
        <v>0</v>
      </c>
      <c r="BS61" s="252" t="n">
        <f aca="false">+IF(BS31-BS15&gt;5000,1,0)</f>
        <v>1</v>
      </c>
      <c r="BT61" s="252" t="n">
        <f aca="false">+IF(BT31-BT15&gt;5000,1,0)</f>
        <v>0</v>
      </c>
      <c r="BU61" s="252" t="n">
        <f aca="false">+IF(BU31-BU15&gt;5000,1,0)</f>
        <v>0</v>
      </c>
      <c r="BV61" s="252" t="n">
        <f aca="false">+IF(BV31-BV15&gt;5000,1,0)</f>
        <v>0</v>
      </c>
      <c r="BW61" s="252" t="n">
        <f aca="false">+IF(BW31-BW15&gt;5000,1,0)</f>
        <v>0</v>
      </c>
      <c r="BX61" s="252" t="n">
        <f aca="false">+IF(BX31-BX15&gt;5000,1,0)</f>
        <v>0</v>
      </c>
      <c r="BY61" s="252" t="n">
        <f aca="false">+IF(BY31-BY15&gt;5000,1,0)</f>
        <v>0</v>
      </c>
      <c r="BZ61" s="252" t="n">
        <f aca="false">+IF(BZ31-BZ15&gt;5000,1,0)</f>
        <v>0</v>
      </c>
      <c r="CA61" s="252" t="n">
        <f aca="false">+IF(CA31-CA15&gt;5000,1,0)</f>
        <v>0</v>
      </c>
      <c r="CB61" s="252" t="n">
        <f aca="false">+IF(CB31-CB15&gt;5000,1,0)</f>
        <v>0</v>
      </c>
      <c r="CC61" s="252" t="n">
        <f aca="false">+IF(CC31-CC15&gt;5000,1,0)</f>
        <v>0</v>
      </c>
      <c r="CD61" s="252" t="n">
        <f aca="false">+IF(CD31-CD15&gt;5000,1,0)</f>
        <v>0</v>
      </c>
      <c r="CE61" s="252" t="n">
        <f aca="false">+IF(CE31-CE15&gt;5000,1,0)</f>
        <v>1</v>
      </c>
      <c r="CF61" s="252" t="n">
        <f aca="false">+IF(CF31-CF15&gt;5000,1,0)</f>
        <v>0</v>
      </c>
      <c r="CG61" s="252" t="n">
        <f aca="false">+IF(CG31-CG15&gt;5000,1,0)</f>
        <v>0</v>
      </c>
      <c r="CH61" s="252" t="n">
        <f aca="false">+IF(CH31-CH15&gt;5000,1,0)</f>
        <v>0</v>
      </c>
      <c r="CI61" s="252" t="n">
        <f aca="false">+IF(CI31-CI15&gt;5000,1,0)</f>
        <v>1</v>
      </c>
      <c r="CJ61" s="252" t="n">
        <f aca="false">+IF(CJ31-CJ15&gt;5000,1,0)</f>
        <v>0</v>
      </c>
      <c r="CK61" s="252" t="n">
        <f aca="false">+IF(CK31-CK15&gt;5000,1,0)</f>
        <v>0</v>
      </c>
      <c r="CL61" s="252" t="n">
        <f aca="false">+IF(CL31-CL15&gt;5000,1,0)</f>
        <v>0</v>
      </c>
      <c r="CM61" s="252" t="n">
        <f aca="false">+IF(CM31-CM15&gt;5000,1,0)</f>
        <v>0</v>
      </c>
      <c r="CN61" s="252" t="n">
        <f aca="false">+IF(CN31-CN15&gt;5000,1,0)</f>
        <v>1</v>
      </c>
      <c r="CO61" s="252" t="n">
        <f aca="false">+IF(CO31-CO15&gt;5000,1,0)</f>
        <v>0</v>
      </c>
      <c r="CP61" s="252" t="n">
        <f aca="false">+IF(CP31-CP15&gt;5000,1,0)</f>
        <v>0</v>
      </c>
      <c r="CQ61" s="252" t="n">
        <f aca="false">+IF(CQ31-CQ15&gt;5000,1,0)</f>
        <v>0</v>
      </c>
      <c r="CR61" s="252" t="n">
        <f aca="false">+IF(CR31-CR15&gt;5000,1,0)</f>
        <v>0</v>
      </c>
      <c r="CS61" s="252" t="n">
        <f aca="false">+IF(CS31-CS15&gt;5000,1,0)</f>
        <v>0</v>
      </c>
      <c r="CT61" s="252" t="n">
        <f aca="false">+IF(CT31-CT15&gt;5000,1,0)</f>
        <v>0</v>
      </c>
      <c r="CU61" s="252" t="n">
        <f aca="false">+IF(CU31-CU15&gt;5000,1,0)</f>
        <v>0</v>
      </c>
      <c r="CV61" s="252" t="n">
        <f aca="false">+IF(CV31-CV15&gt;5000,1,0)</f>
        <v>0</v>
      </c>
      <c r="CW61" s="252" t="n">
        <f aca="false">+IF(CW31-CW15&gt;5000,1,0)</f>
        <v>0</v>
      </c>
      <c r="CX61" s="252" t="n">
        <f aca="false">+IF(CX31-CX15&gt;5000,1,0)</f>
        <v>0</v>
      </c>
      <c r="CY61" s="252" t="n">
        <f aca="false">+IF(CY31-CY15&gt;5000,1,0)</f>
        <v>0</v>
      </c>
      <c r="CZ61" s="252" t="n">
        <f aca="false">+IF(CZ31-CZ15&gt;5000,1,0)</f>
        <v>0</v>
      </c>
      <c r="DA61" s="252" t="n">
        <f aca="false">+IF(DA31-DA15&gt;5000,1,0)</f>
        <v>0</v>
      </c>
      <c r="DB61" s="252" t="n">
        <f aca="false">+IF(DB31-DB15&gt;5000,1,0)</f>
        <v>0</v>
      </c>
      <c r="DC61" s="252" t="n">
        <f aca="false">+IF(DC31-DC15&gt;5000,1,0)</f>
        <v>0</v>
      </c>
      <c r="DD61" s="252" t="n">
        <f aca="false">+IF(DD31-DD15&gt;5000,1,0)</f>
        <v>0</v>
      </c>
      <c r="DE61" s="252" t="n">
        <f aca="false">+IF(DE31-DE15&gt;5000,1,0)</f>
        <v>1</v>
      </c>
      <c r="DF61" s="252" t="n">
        <f aca="false">+IF(DF31-DF15&gt;5000,1,0)</f>
        <v>0</v>
      </c>
      <c r="DG61" s="252" t="n">
        <f aca="false">+IF(DG31-DG15&gt;5000,1,0)</f>
        <v>0</v>
      </c>
      <c r="DH61" s="252" t="n">
        <f aca="false">+IF(DH31-DH15&gt;5000,1,0)</f>
        <v>0</v>
      </c>
      <c r="DI61" s="252" t="n">
        <f aca="false">+IF(DI31-DI15&gt;5000,1,0)</f>
        <v>0</v>
      </c>
      <c r="DJ61" s="252" t="n">
        <f aca="false">+IF(DJ31-DJ15&gt;5000,1,0)</f>
        <v>0</v>
      </c>
      <c r="DK61" s="252" t="n">
        <f aca="false">+IF(DK31-DK15&gt;5000,1,0)</f>
        <v>1</v>
      </c>
      <c r="DL61" s="252" t="n">
        <f aca="false">+IF(DL31-DL15&gt;5000,1,0)</f>
        <v>0</v>
      </c>
      <c r="DM61" s="252" t="n">
        <f aca="false">+IF(DM31-DM15&gt;5000,1,0)</f>
        <v>0</v>
      </c>
      <c r="DN61" s="252" t="n">
        <f aca="false">+IF(DN31-DN15&gt;5000,1,0)</f>
        <v>0</v>
      </c>
      <c r="DO61" s="252" t="n">
        <f aca="false">+IF(DO31-DO15&gt;5000,1,0)</f>
        <v>0</v>
      </c>
      <c r="DP61" s="252" t="n">
        <f aca="false">+IF(DP31-DP15&gt;5000,1,0)</f>
        <v>0</v>
      </c>
      <c r="DQ61" s="252" t="n">
        <f aca="false">+IF(DQ31-DQ15&gt;5000,1,0)</f>
        <v>0</v>
      </c>
      <c r="DR61" s="252" t="n">
        <f aca="false">+IF(DR31-DR15&gt;5000,1,0)</f>
        <v>0</v>
      </c>
      <c r="DS61" s="252" t="n">
        <f aca="false">+IF(DS31-DS15&gt;5000,1,0)</f>
        <v>0</v>
      </c>
      <c r="DT61" s="252" t="n">
        <f aca="false">+IF(DT31-DT15&gt;5000,1,0)</f>
        <v>0</v>
      </c>
      <c r="DU61" s="252" t="n">
        <f aca="false">+IF(DU31-DU15&gt;5000,1,0)</f>
        <v>0</v>
      </c>
      <c r="DV61" s="252" t="n">
        <f aca="false">+IF(DV31-DV15&gt;5000,1,0)</f>
        <v>0</v>
      </c>
      <c r="DW61" s="252" t="n">
        <f aca="false">+IF(DW31-DW15&gt;5000,1,0)</f>
        <v>0</v>
      </c>
      <c r="DX61" s="252" t="n">
        <f aca="false">+IF(DX31-DX15&gt;5000,1,0)</f>
        <v>0</v>
      </c>
      <c r="DY61" s="252" t="n">
        <f aca="false">+IF(DY31-DY15&gt;5000,1,0)</f>
        <v>0</v>
      </c>
      <c r="DZ61" s="252" t="n">
        <f aca="false">+IF(DZ31-DZ15&gt;5000,1,0)</f>
        <v>0</v>
      </c>
      <c r="EA61" s="252" t="n">
        <f aca="false">+IF(EA31-EA15&gt;5000,1,0)</f>
        <v>1</v>
      </c>
      <c r="EB61" s="252" t="n">
        <f aca="false">+IF(EB31-EB15&gt;5000,1,0)</f>
        <v>0</v>
      </c>
      <c r="EC61" s="252" t="n">
        <f aca="false">+IF(EC31-EC15&gt;5000,1,0)</f>
        <v>0</v>
      </c>
      <c r="ED61" s="252" t="n">
        <f aca="false">+IF(ED31-ED15&gt;5000,1,0)</f>
        <v>1</v>
      </c>
      <c r="EE61" s="252" t="n">
        <f aca="false">+IF(EE31-EE15&gt;5000,1,0)</f>
        <v>0</v>
      </c>
      <c r="EF61" s="252" t="n">
        <f aca="false">+IF(EF31-EF15&gt;5000,1,0)</f>
        <v>1</v>
      </c>
      <c r="EG61" s="252" t="n">
        <f aca="false">+IF(EG31-EG15&gt;5000,1,0)</f>
        <v>0</v>
      </c>
      <c r="EH61" s="252" t="n">
        <f aca="false">+IF(EH31-EH15&gt;5000,1,0)</f>
        <v>1</v>
      </c>
      <c r="EI61" s="252" t="n">
        <f aca="false">+IF(EI31-EI15&gt;5000,1,0)</f>
        <v>1</v>
      </c>
      <c r="EJ61" s="252" t="n">
        <f aca="false">+IF(EJ31-EJ15&gt;5000,1,0)</f>
        <v>1</v>
      </c>
    </row>
    <row r="62" customFormat="false" ht="15" hidden="true" customHeight="false" outlineLevel="1" collapsed="false">
      <c r="A62" s="76" t="s">
        <v>186</v>
      </c>
      <c r="B62" s="252" t="n">
        <f aca="false">+IF(B32-B16&gt;5000,1,0)</f>
        <v>0</v>
      </c>
      <c r="C62" s="252" t="n">
        <f aca="false">+IF(C32-C16&gt;5000,1,0)</f>
        <v>0</v>
      </c>
      <c r="D62" s="252" t="n">
        <f aca="false">+IF(D32-D16&gt;5000,1,0)</f>
        <v>0</v>
      </c>
      <c r="E62" s="252" t="n">
        <f aca="false">+IF(E32-E16&gt;5000,1,0)</f>
        <v>0</v>
      </c>
      <c r="F62" s="252" t="n">
        <f aca="false">+IF(F32-F16&gt;5000,1,0)</f>
        <v>0</v>
      </c>
      <c r="G62" s="252" t="n">
        <f aca="false">+IF(G32-G16&gt;5000,1,0)</f>
        <v>0</v>
      </c>
      <c r="H62" s="252" t="n">
        <f aca="false">+IF(H32-H16&gt;5000,1,0)</f>
        <v>0</v>
      </c>
      <c r="I62" s="252" t="n">
        <f aca="false">+IF(I32-I16&gt;5000,1,0)</f>
        <v>0</v>
      </c>
      <c r="J62" s="252" t="n">
        <f aca="false">+IF(J32-J16&gt;5000,1,0)</f>
        <v>0</v>
      </c>
      <c r="K62" s="252" t="n">
        <f aca="false">+IF(K32-K16&gt;5000,1,0)</f>
        <v>1</v>
      </c>
      <c r="L62" s="252" t="n">
        <f aca="false">+IF(L32-L16&gt;5000,1,0)</f>
        <v>0</v>
      </c>
      <c r="M62" s="252" t="n">
        <f aca="false">+IF(M32-M16&gt;5000,1,0)</f>
        <v>0</v>
      </c>
      <c r="N62" s="252" t="n">
        <f aca="false">+IF(N32-N16&gt;5000,1,0)</f>
        <v>0</v>
      </c>
      <c r="O62" s="252" t="n">
        <f aca="false">+IF(O32-O16&gt;5000,1,0)</f>
        <v>0</v>
      </c>
      <c r="P62" s="252"/>
      <c r="Q62" s="252" t="n">
        <f aca="false">+IF(Q32-Q16&gt;5000,1,0)</f>
        <v>0</v>
      </c>
      <c r="R62" s="252" t="n">
        <f aca="false">+IF(R32-R16&gt;5000,1,0)</f>
        <v>0</v>
      </c>
      <c r="S62" s="252"/>
      <c r="T62" s="252" t="n">
        <f aca="false">+IF(T32-T16&gt;5000,1,0)</f>
        <v>0</v>
      </c>
      <c r="U62" s="252"/>
      <c r="V62" s="252" t="n">
        <f aca="false">+IF(V32-V16&gt;5000,1,0)</f>
        <v>0</v>
      </c>
      <c r="W62" s="252" t="n">
        <f aca="false">+IF(W32-W16&gt;5000,1,0)</f>
        <v>0</v>
      </c>
      <c r="X62" s="252" t="n">
        <f aca="false">+IF(X32-X16&gt;5000,1,0)</f>
        <v>0</v>
      </c>
      <c r="Y62" s="252" t="n">
        <f aca="false">+IF(Y32-Y16&gt;5000,1,0)</f>
        <v>0</v>
      </c>
      <c r="Z62" s="252" t="n">
        <f aca="false">+IF(Z32-Z16&gt;5000,1,0)</f>
        <v>0</v>
      </c>
      <c r="AA62" s="252" t="n">
        <f aca="false">+IF(AA32-AA16&gt;5000,1,0)</f>
        <v>0</v>
      </c>
      <c r="AB62" s="252" t="n">
        <f aca="false">+IF(AB32-AB16&gt;5000,1,0)</f>
        <v>0</v>
      </c>
      <c r="AC62" s="252" t="n">
        <f aca="false">+IF(AC32-AC16&gt;5000,1,0)</f>
        <v>0</v>
      </c>
      <c r="AD62" s="252" t="n">
        <f aca="false">+IF(AD32-AD16&gt;5000,1,0)</f>
        <v>0</v>
      </c>
      <c r="AE62" s="252" t="n">
        <f aca="false">+IF(AE32-AE16&gt;5000,1,0)</f>
        <v>0</v>
      </c>
      <c r="AF62" s="252" t="n">
        <f aca="false">+IF(AF32-AF16&gt;5000,1,0)</f>
        <v>0</v>
      </c>
      <c r="AG62" s="252" t="n">
        <f aca="false">+IF(AG32-AG16&gt;5000,1,0)</f>
        <v>0</v>
      </c>
      <c r="AH62" s="252" t="n">
        <f aca="false">+IF(AH32-AH16&gt;5000,1,0)</f>
        <v>0</v>
      </c>
      <c r="AI62" s="252" t="n">
        <f aca="false">+IF(AI32-AI16&gt;5000,1,0)</f>
        <v>0</v>
      </c>
      <c r="AJ62" s="252" t="n">
        <f aca="false">+IF(AJ32-AJ16&gt;5000,1,0)</f>
        <v>0</v>
      </c>
      <c r="AK62" s="252" t="n">
        <f aca="false">+IF(AK32-AK16&gt;5000,1,0)</f>
        <v>0</v>
      </c>
      <c r="AL62" s="252" t="n">
        <f aca="false">+IF(AL32-AL16&gt;5000,1,0)</f>
        <v>0</v>
      </c>
      <c r="AM62" s="252" t="n">
        <f aca="false">+IF(AM32-AM16&gt;5000,1,0)</f>
        <v>0</v>
      </c>
      <c r="AN62" s="252" t="n">
        <f aca="false">+IF(AN32-AN16&gt;5000,1,0)</f>
        <v>0</v>
      </c>
      <c r="AO62" s="252" t="n">
        <f aca="false">+IF(AO32-AO16&gt;5000,1,0)</f>
        <v>0</v>
      </c>
      <c r="AP62" s="252" t="n">
        <f aca="false">+IF(AP32-AP16&gt;5000,1,0)</f>
        <v>0</v>
      </c>
      <c r="AQ62" s="252" t="n">
        <f aca="false">+IF(AQ32-AQ16&gt;5000,1,0)</f>
        <v>0</v>
      </c>
      <c r="AR62" s="252" t="n">
        <f aca="false">+IF(AR32-AR16&gt;5000,1,0)</f>
        <v>0</v>
      </c>
      <c r="AS62" s="252" t="n">
        <f aca="false">+IF(AS32-AS16&gt;5000,1,0)</f>
        <v>0</v>
      </c>
      <c r="AT62" s="252" t="n">
        <f aca="false">+IF(AT32-AT16&gt;5000,1,0)</f>
        <v>0</v>
      </c>
      <c r="AU62" s="252" t="n">
        <f aca="false">+IF(AU32-AU16&gt;5000,1,0)</f>
        <v>0</v>
      </c>
      <c r="AV62" s="252" t="n">
        <f aca="false">+IF(AV32-AV16&gt;5000,1,0)</f>
        <v>0</v>
      </c>
      <c r="AW62" s="252" t="n">
        <f aca="false">+IF(AW32-AW16&gt;5000,1,0)</f>
        <v>0</v>
      </c>
      <c r="AX62" s="252" t="n">
        <f aca="false">+IF(AX32-AX16&gt;5000,1,0)</f>
        <v>0</v>
      </c>
      <c r="AY62" s="252" t="n">
        <f aca="false">+IF(AY32-AY16&gt;5000,1,0)</f>
        <v>0</v>
      </c>
      <c r="AZ62" s="252" t="n">
        <f aca="false">+IF(AZ32-AZ16&gt;5000,1,0)</f>
        <v>0</v>
      </c>
      <c r="BA62" s="252" t="n">
        <f aca="false">+IF(BA32-BA16&gt;5000,1,0)</f>
        <v>1</v>
      </c>
      <c r="BB62" s="252" t="n">
        <f aca="false">+IF(BB32-BB16&gt;5000,1,0)</f>
        <v>0</v>
      </c>
      <c r="BC62" s="252" t="n">
        <f aca="false">+IF(BC32-BC16&gt;5000,1,0)</f>
        <v>0</v>
      </c>
      <c r="BD62" s="252" t="n">
        <f aca="false">+IF(BD32-BD16&gt;5000,1,0)</f>
        <v>0</v>
      </c>
      <c r="BE62" s="252" t="n">
        <f aca="false">+IF(BE32-BE16&gt;5000,1,0)</f>
        <v>0</v>
      </c>
      <c r="BF62" s="252" t="n">
        <f aca="false">+IF(BF32-BF16&gt;5000,1,0)</f>
        <v>0</v>
      </c>
      <c r="BG62" s="252" t="n">
        <f aca="false">+IF(BG32-BG16&gt;5000,1,0)</f>
        <v>0</v>
      </c>
      <c r="BH62" s="252" t="n">
        <f aca="false">+IF(BH32-BH16&gt;5000,1,0)</f>
        <v>0</v>
      </c>
      <c r="BI62" s="252" t="n">
        <f aca="false">+IF(BI32-BI16&gt;5000,1,0)</f>
        <v>0</v>
      </c>
      <c r="BJ62" s="252" t="n">
        <f aca="false">+IF(BJ32-BJ16&gt;5000,1,0)</f>
        <v>0</v>
      </c>
      <c r="BK62" s="252" t="n">
        <f aca="false">+IF(BK32-BK16&gt;5000,1,0)</f>
        <v>0</v>
      </c>
      <c r="BL62" s="252" t="n">
        <f aca="false">+IF(BL32-BL16&gt;5000,1,0)</f>
        <v>0</v>
      </c>
      <c r="BM62" s="252" t="n">
        <f aca="false">+IF(BM32-BM16&gt;5000,1,0)</f>
        <v>0</v>
      </c>
      <c r="BN62" s="252" t="n">
        <f aca="false">+IF(BN32-BN16&gt;5000,1,0)</f>
        <v>0</v>
      </c>
      <c r="BO62" s="252" t="n">
        <f aca="false">+IF(BO32-BO16&gt;5000,1,0)</f>
        <v>0</v>
      </c>
      <c r="BP62" s="252" t="n">
        <f aca="false">+IF(BP32-BP16&gt;5000,1,0)</f>
        <v>0</v>
      </c>
      <c r="BQ62" s="252" t="n">
        <f aca="false">+IF(BQ32-BQ16&gt;5000,1,0)</f>
        <v>0</v>
      </c>
      <c r="BR62" s="252" t="n">
        <f aca="false">+IF(BR32-BR16&gt;5000,1,0)</f>
        <v>0</v>
      </c>
      <c r="BS62" s="252" t="n">
        <f aca="false">+IF(BS32-BS16&gt;5000,1,0)</f>
        <v>0</v>
      </c>
      <c r="BT62" s="252" t="n">
        <f aca="false">+IF(BT32-BT16&gt;5000,1,0)</f>
        <v>0</v>
      </c>
      <c r="BU62" s="252" t="n">
        <f aca="false">+IF(BU32-BU16&gt;5000,1,0)</f>
        <v>0</v>
      </c>
      <c r="BV62" s="252" t="n">
        <f aca="false">+IF(BV32-BV16&gt;5000,1,0)</f>
        <v>0</v>
      </c>
      <c r="BW62" s="252" t="n">
        <f aca="false">+IF(BW32-BW16&gt;5000,1,0)</f>
        <v>0</v>
      </c>
      <c r="BX62" s="252" t="n">
        <f aca="false">+IF(BX32-BX16&gt;5000,1,0)</f>
        <v>0</v>
      </c>
      <c r="BY62" s="252" t="n">
        <f aca="false">+IF(BY32-BY16&gt;5000,1,0)</f>
        <v>0</v>
      </c>
      <c r="BZ62" s="252" t="n">
        <f aca="false">+IF(BZ32-BZ16&gt;5000,1,0)</f>
        <v>0</v>
      </c>
      <c r="CA62" s="252" t="n">
        <f aca="false">+IF(CA32-CA16&gt;5000,1,0)</f>
        <v>0</v>
      </c>
      <c r="CB62" s="252" t="n">
        <f aca="false">+IF(CB32-CB16&gt;5000,1,0)</f>
        <v>0</v>
      </c>
      <c r="CC62" s="252" t="n">
        <f aca="false">+IF(CC32-CC16&gt;5000,1,0)</f>
        <v>0</v>
      </c>
      <c r="CD62" s="252" t="n">
        <f aca="false">+IF(CD32-CD16&gt;5000,1,0)</f>
        <v>0</v>
      </c>
      <c r="CE62" s="252" t="n">
        <f aca="false">+IF(CE32-CE16&gt;5000,1,0)</f>
        <v>0</v>
      </c>
      <c r="CF62" s="252" t="n">
        <f aca="false">+IF(CF32-CF16&gt;5000,1,0)</f>
        <v>0</v>
      </c>
      <c r="CG62" s="252" t="n">
        <f aca="false">+IF(CG32-CG16&gt;5000,1,0)</f>
        <v>0</v>
      </c>
      <c r="CH62" s="252" t="n">
        <f aca="false">+IF(CH32-CH16&gt;5000,1,0)</f>
        <v>0</v>
      </c>
      <c r="CI62" s="252" t="n">
        <f aca="false">+IF(CI32-CI16&gt;5000,1,0)</f>
        <v>0</v>
      </c>
      <c r="CJ62" s="252" t="n">
        <f aca="false">+IF(CJ32-CJ16&gt;5000,1,0)</f>
        <v>0</v>
      </c>
      <c r="CK62" s="252" t="n">
        <f aca="false">+IF(CK32-CK16&gt;5000,1,0)</f>
        <v>0</v>
      </c>
      <c r="CL62" s="252" t="n">
        <f aca="false">+IF(CL32-CL16&gt;5000,1,0)</f>
        <v>0</v>
      </c>
      <c r="CM62" s="252" t="n">
        <f aca="false">+IF(CM32-CM16&gt;5000,1,0)</f>
        <v>0</v>
      </c>
      <c r="CN62" s="252" t="n">
        <f aca="false">+IF(CN32-CN16&gt;5000,1,0)</f>
        <v>0</v>
      </c>
      <c r="CO62" s="252" t="n">
        <f aca="false">+IF(CO32-CO16&gt;5000,1,0)</f>
        <v>0</v>
      </c>
      <c r="CP62" s="252" t="n">
        <f aca="false">+IF(CP32-CP16&gt;5000,1,0)</f>
        <v>0</v>
      </c>
      <c r="CQ62" s="252" t="n">
        <f aca="false">+IF(CQ32-CQ16&gt;5000,1,0)</f>
        <v>0</v>
      </c>
      <c r="CR62" s="252" t="n">
        <f aca="false">+IF(CR32-CR16&gt;5000,1,0)</f>
        <v>0</v>
      </c>
      <c r="CS62" s="252" t="n">
        <f aca="false">+IF(CS32-CS16&gt;5000,1,0)</f>
        <v>0</v>
      </c>
      <c r="CT62" s="252" t="n">
        <f aca="false">+IF(CT32-CT16&gt;5000,1,0)</f>
        <v>0</v>
      </c>
      <c r="CU62" s="252" t="n">
        <f aca="false">+IF(CU32-CU16&gt;5000,1,0)</f>
        <v>0</v>
      </c>
      <c r="CV62" s="252" t="n">
        <f aca="false">+IF(CV32-CV16&gt;5000,1,0)</f>
        <v>0</v>
      </c>
      <c r="CW62" s="252" t="n">
        <f aca="false">+IF(CW32-CW16&gt;5000,1,0)</f>
        <v>0</v>
      </c>
      <c r="CX62" s="252" t="n">
        <f aca="false">+IF(CX32-CX16&gt;5000,1,0)</f>
        <v>0</v>
      </c>
      <c r="CY62" s="252" t="n">
        <f aca="false">+IF(CY32-CY16&gt;5000,1,0)</f>
        <v>0</v>
      </c>
      <c r="CZ62" s="252" t="n">
        <f aca="false">+IF(CZ32-CZ16&gt;5000,1,0)</f>
        <v>0</v>
      </c>
      <c r="DA62" s="252" t="n">
        <f aca="false">+IF(DA32-DA16&gt;5000,1,0)</f>
        <v>0</v>
      </c>
      <c r="DB62" s="252" t="n">
        <f aca="false">+IF(DB32-DB16&gt;5000,1,0)</f>
        <v>0</v>
      </c>
      <c r="DC62" s="252" t="n">
        <f aca="false">+IF(DC32-DC16&gt;5000,1,0)</f>
        <v>0</v>
      </c>
      <c r="DD62" s="252" t="n">
        <f aca="false">+IF(DD32-DD16&gt;5000,1,0)</f>
        <v>0</v>
      </c>
      <c r="DE62" s="252" t="n">
        <f aca="false">+IF(DE32-DE16&gt;5000,1,0)</f>
        <v>0</v>
      </c>
      <c r="DF62" s="252" t="n">
        <f aca="false">+IF(DF32-DF16&gt;5000,1,0)</f>
        <v>0</v>
      </c>
      <c r="DG62" s="252" t="n">
        <f aca="false">+IF(DG32-DG16&gt;5000,1,0)</f>
        <v>0</v>
      </c>
      <c r="DH62" s="252" t="n">
        <f aca="false">+IF(DH32-DH16&gt;5000,1,0)</f>
        <v>0</v>
      </c>
      <c r="DI62" s="252" t="n">
        <f aca="false">+IF(DI32-DI16&gt;5000,1,0)</f>
        <v>0</v>
      </c>
      <c r="DJ62" s="252" t="n">
        <f aca="false">+IF(DJ32-DJ16&gt;5000,1,0)</f>
        <v>0</v>
      </c>
      <c r="DK62" s="252" t="n">
        <f aca="false">+IF(DK32-DK16&gt;5000,1,0)</f>
        <v>0</v>
      </c>
      <c r="DL62" s="252" t="n">
        <f aca="false">+IF(DL32-DL16&gt;5000,1,0)</f>
        <v>0</v>
      </c>
      <c r="DM62" s="252" t="n">
        <f aca="false">+IF(DM32-DM16&gt;5000,1,0)</f>
        <v>0</v>
      </c>
      <c r="DN62" s="252" t="n">
        <f aca="false">+IF(DN32-DN16&gt;5000,1,0)</f>
        <v>0</v>
      </c>
      <c r="DO62" s="252" t="n">
        <f aca="false">+IF(DO32-DO16&gt;5000,1,0)</f>
        <v>0</v>
      </c>
      <c r="DP62" s="252" t="n">
        <f aca="false">+IF(DP32-DP16&gt;5000,1,0)</f>
        <v>0</v>
      </c>
      <c r="DQ62" s="252" t="n">
        <f aca="false">+IF(DQ32-DQ16&gt;5000,1,0)</f>
        <v>0</v>
      </c>
      <c r="DR62" s="252" t="n">
        <f aca="false">+IF(DR32-DR16&gt;5000,1,0)</f>
        <v>0</v>
      </c>
      <c r="DS62" s="252" t="n">
        <f aca="false">+IF(DS32-DS16&gt;5000,1,0)</f>
        <v>0</v>
      </c>
      <c r="DT62" s="252" t="n">
        <f aca="false">+IF(DT32-DT16&gt;5000,1,0)</f>
        <v>0</v>
      </c>
      <c r="DU62" s="252" t="n">
        <f aca="false">+IF(DU32-DU16&gt;5000,1,0)</f>
        <v>0</v>
      </c>
      <c r="DV62" s="252" t="n">
        <f aca="false">+IF(DV32-DV16&gt;5000,1,0)</f>
        <v>0</v>
      </c>
      <c r="DW62" s="252" t="n">
        <f aca="false">+IF(DW32-DW16&gt;5000,1,0)</f>
        <v>0</v>
      </c>
      <c r="DX62" s="252" t="n">
        <f aca="false">+IF(DX32-DX16&gt;5000,1,0)</f>
        <v>0</v>
      </c>
      <c r="DY62" s="252" t="n">
        <f aca="false">+IF(DY32-DY16&gt;5000,1,0)</f>
        <v>0</v>
      </c>
      <c r="DZ62" s="252" t="n">
        <f aca="false">+IF(DZ32-DZ16&gt;5000,1,0)</f>
        <v>0</v>
      </c>
      <c r="EA62" s="252" t="n">
        <f aca="false">+IF(EA32-EA16&gt;5000,1,0)</f>
        <v>1</v>
      </c>
      <c r="EB62" s="252" t="n">
        <f aca="false">+IF(EB32-EB16&gt;5000,1,0)</f>
        <v>0</v>
      </c>
      <c r="EC62" s="252" t="n">
        <f aca="false">+IF(EC32-EC16&gt;5000,1,0)</f>
        <v>0</v>
      </c>
      <c r="ED62" s="252" t="n">
        <f aca="false">+IF(ED32-ED16&gt;5000,1,0)</f>
        <v>0</v>
      </c>
      <c r="EE62" s="252" t="n">
        <f aca="false">+IF(EE32-EE16&gt;5000,1,0)</f>
        <v>0</v>
      </c>
      <c r="EF62" s="252" t="n">
        <f aca="false">+IF(EF32-EF16&gt;5000,1,0)</f>
        <v>1</v>
      </c>
      <c r="EG62" s="252" t="n">
        <f aca="false">+IF(EG32-EG16&gt;5000,1,0)</f>
        <v>0</v>
      </c>
      <c r="EH62" s="252" t="n">
        <f aca="false">+IF(EH32-EH16&gt;5000,1,0)</f>
        <v>1</v>
      </c>
      <c r="EI62" s="252" t="n">
        <f aca="false">+IF(EI32-EI16&gt;5000,1,0)</f>
        <v>1</v>
      </c>
      <c r="EJ62" s="252" t="n">
        <f aca="false">+IF(EJ32-EJ16&gt;5000,1,0)</f>
        <v>1</v>
      </c>
    </row>
    <row r="63" customFormat="false" ht="15" hidden="true" customHeight="false" outlineLevel="1" collapsed="false">
      <c r="A63" s="76" t="s">
        <v>198</v>
      </c>
      <c r="B63" s="252" t="n">
        <f aca="false">+IF(B33-B17&gt;5000,1,0)</f>
        <v>0</v>
      </c>
      <c r="C63" s="252" t="n">
        <f aca="false">+IF(C33-C17&gt;5000,1,0)</f>
        <v>0</v>
      </c>
      <c r="D63" s="252" t="n">
        <f aca="false">+IF(D33-D17&gt;5000,1,0)</f>
        <v>0</v>
      </c>
      <c r="E63" s="252" t="n">
        <f aca="false">+IF(E33-E17&gt;5000,1,0)</f>
        <v>0</v>
      </c>
      <c r="F63" s="252" t="n">
        <f aca="false">+IF(F33-F17&gt;5000,1,0)</f>
        <v>0</v>
      </c>
      <c r="G63" s="252" t="n">
        <f aca="false">+IF(G33-G17&gt;5000,1,0)</f>
        <v>0</v>
      </c>
      <c r="H63" s="252" t="n">
        <f aca="false">+IF(H33-H17&gt;5000,1,0)</f>
        <v>0</v>
      </c>
      <c r="I63" s="252" t="n">
        <f aca="false">+IF(I33-I17&gt;5000,1,0)</f>
        <v>0</v>
      </c>
      <c r="J63" s="252" t="n">
        <f aca="false">+IF(J33-J17&gt;5000,1,0)</f>
        <v>0</v>
      </c>
      <c r="K63" s="252" t="n">
        <f aca="false">+IF(K33-K17&gt;5000,1,0)</f>
        <v>0</v>
      </c>
      <c r="L63" s="252" t="n">
        <f aca="false">+IF(L33-L17&gt;5000,1,0)</f>
        <v>0</v>
      </c>
      <c r="M63" s="252" t="n">
        <f aca="false">+IF(M33-M17&gt;5000,1,0)</f>
        <v>0</v>
      </c>
      <c r="N63" s="252" t="n">
        <f aca="false">+IF(N33-N17&gt;5000,1,0)</f>
        <v>0</v>
      </c>
      <c r="O63" s="252" t="n">
        <f aca="false">+IF(O33-O17&gt;5000,1,0)</f>
        <v>0</v>
      </c>
      <c r="P63" s="252"/>
      <c r="Q63" s="252" t="n">
        <f aca="false">+IF(Q33-Q17&gt;5000,1,0)</f>
        <v>0</v>
      </c>
      <c r="R63" s="252" t="n">
        <f aca="false">+IF(R33-R17&gt;5000,1,0)</f>
        <v>0</v>
      </c>
      <c r="S63" s="252"/>
      <c r="T63" s="252" t="n">
        <f aca="false">+IF(T33-T17&gt;5000,1,0)</f>
        <v>0</v>
      </c>
      <c r="U63" s="252"/>
      <c r="V63" s="252" t="n">
        <f aca="false">+IF(V33-V17&gt;5000,1,0)</f>
        <v>0</v>
      </c>
      <c r="W63" s="252" t="n">
        <f aca="false">+IF(W33-W17&gt;5000,1,0)</f>
        <v>0</v>
      </c>
      <c r="X63" s="252" t="n">
        <f aca="false">+IF(X33-X17&gt;5000,1,0)</f>
        <v>0</v>
      </c>
      <c r="Y63" s="252" t="n">
        <f aca="false">+IF(Y33-Y17&gt;5000,1,0)</f>
        <v>0</v>
      </c>
      <c r="Z63" s="252" t="n">
        <f aca="false">+IF(Z33-Z17&gt;5000,1,0)</f>
        <v>0</v>
      </c>
      <c r="AA63" s="252" t="n">
        <f aca="false">+IF(AA33-AA17&gt;5000,1,0)</f>
        <v>0</v>
      </c>
      <c r="AB63" s="252" t="n">
        <f aca="false">+IF(AB33-AB17&gt;5000,1,0)</f>
        <v>0</v>
      </c>
      <c r="AC63" s="252" t="n">
        <f aca="false">+IF(AC33-AC17&gt;5000,1,0)</f>
        <v>0</v>
      </c>
      <c r="AD63" s="252" t="n">
        <f aca="false">+IF(AD33-AD17&gt;5000,1,0)</f>
        <v>0</v>
      </c>
      <c r="AE63" s="252" t="n">
        <f aca="false">+IF(AE33-AE17&gt;5000,1,0)</f>
        <v>0</v>
      </c>
      <c r="AF63" s="252" t="n">
        <f aca="false">+IF(AF33-AF17&gt;5000,1,0)</f>
        <v>0</v>
      </c>
      <c r="AG63" s="252" t="n">
        <f aca="false">+IF(AG33-AG17&gt;5000,1,0)</f>
        <v>0</v>
      </c>
      <c r="AH63" s="252" t="n">
        <f aca="false">+IF(AH33-AH17&gt;5000,1,0)</f>
        <v>0</v>
      </c>
      <c r="AI63" s="252" t="n">
        <f aca="false">+IF(AI33-AI17&gt;5000,1,0)</f>
        <v>0</v>
      </c>
      <c r="AJ63" s="252" t="n">
        <f aca="false">+IF(AJ33-AJ17&gt;5000,1,0)</f>
        <v>0</v>
      </c>
      <c r="AK63" s="252" t="n">
        <f aca="false">+IF(AK33-AK17&gt;5000,1,0)</f>
        <v>0</v>
      </c>
      <c r="AL63" s="252" t="n">
        <f aca="false">+IF(AL33-AL17&gt;5000,1,0)</f>
        <v>0</v>
      </c>
      <c r="AM63" s="252" t="n">
        <f aca="false">+IF(AM33-AM17&gt;5000,1,0)</f>
        <v>0</v>
      </c>
      <c r="AN63" s="252" t="n">
        <f aca="false">+IF(AN33-AN17&gt;5000,1,0)</f>
        <v>0</v>
      </c>
      <c r="AO63" s="252" t="n">
        <f aca="false">+IF(AO33-AO17&gt;5000,1,0)</f>
        <v>0</v>
      </c>
      <c r="AP63" s="252" t="n">
        <f aca="false">+IF(AP33-AP17&gt;5000,1,0)</f>
        <v>0</v>
      </c>
      <c r="AQ63" s="252" t="n">
        <f aca="false">+IF(AQ33-AQ17&gt;5000,1,0)</f>
        <v>0</v>
      </c>
      <c r="AR63" s="252" t="n">
        <f aca="false">+IF(AR33-AR17&gt;5000,1,0)</f>
        <v>0</v>
      </c>
      <c r="AS63" s="252" t="n">
        <f aca="false">+IF(AS33-AS17&gt;5000,1,0)</f>
        <v>0</v>
      </c>
      <c r="AT63" s="252" t="n">
        <f aca="false">+IF(AT33-AT17&gt;5000,1,0)</f>
        <v>0</v>
      </c>
      <c r="AU63" s="252" t="n">
        <f aca="false">+IF(AU33-AU17&gt;5000,1,0)</f>
        <v>0</v>
      </c>
      <c r="AV63" s="252" t="n">
        <f aca="false">+IF(AV33-AV17&gt;5000,1,0)</f>
        <v>0</v>
      </c>
      <c r="AW63" s="252" t="n">
        <f aca="false">+IF(AW33-AW17&gt;5000,1,0)</f>
        <v>0</v>
      </c>
      <c r="AX63" s="252" t="n">
        <f aca="false">+IF(AX33-AX17&gt;5000,1,0)</f>
        <v>0</v>
      </c>
      <c r="AY63" s="252" t="n">
        <f aca="false">+IF(AY33-AY17&gt;5000,1,0)</f>
        <v>0</v>
      </c>
      <c r="AZ63" s="252" t="n">
        <f aca="false">+IF(AZ33-AZ17&gt;5000,1,0)</f>
        <v>0</v>
      </c>
      <c r="BA63" s="252" t="n">
        <f aca="false">+IF(BA33-BA17&gt;5000,1,0)</f>
        <v>0</v>
      </c>
      <c r="BB63" s="252" t="n">
        <f aca="false">+IF(BB33-BB17&gt;5000,1,0)</f>
        <v>0</v>
      </c>
      <c r="BC63" s="252" t="n">
        <f aca="false">+IF(BC33-BC17&gt;5000,1,0)</f>
        <v>0</v>
      </c>
      <c r="BD63" s="252" t="n">
        <f aca="false">+IF(BD33-BD17&gt;5000,1,0)</f>
        <v>0</v>
      </c>
      <c r="BE63" s="252" t="n">
        <f aca="false">+IF(BE33-BE17&gt;5000,1,0)</f>
        <v>0</v>
      </c>
      <c r="BF63" s="252" t="n">
        <f aca="false">+IF(BF33-BF17&gt;5000,1,0)</f>
        <v>0</v>
      </c>
      <c r="BG63" s="252" t="n">
        <f aca="false">+IF(BG33-BG17&gt;5000,1,0)</f>
        <v>0</v>
      </c>
      <c r="BH63" s="252" t="n">
        <f aca="false">+IF(BH33-BH17&gt;5000,1,0)</f>
        <v>0</v>
      </c>
      <c r="BI63" s="252" t="n">
        <f aca="false">+IF(BI33-BI17&gt;5000,1,0)</f>
        <v>0</v>
      </c>
      <c r="BJ63" s="252" t="n">
        <f aca="false">+IF(BJ33-BJ17&gt;5000,1,0)</f>
        <v>0</v>
      </c>
      <c r="BK63" s="252" t="n">
        <f aca="false">+IF(BK33-BK17&gt;5000,1,0)</f>
        <v>0</v>
      </c>
      <c r="BL63" s="252" t="n">
        <f aca="false">+IF(BL33-BL17&gt;5000,1,0)</f>
        <v>0</v>
      </c>
      <c r="BM63" s="252" t="n">
        <f aca="false">+IF(BM33-BM17&gt;5000,1,0)</f>
        <v>0</v>
      </c>
      <c r="BN63" s="252" t="n">
        <f aca="false">+IF(BN33-BN17&gt;5000,1,0)</f>
        <v>0</v>
      </c>
      <c r="BO63" s="252" t="n">
        <f aca="false">+IF(BO33-BO17&gt;5000,1,0)</f>
        <v>0</v>
      </c>
      <c r="BP63" s="252" t="n">
        <f aca="false">+IF(BP33-BP17&gt;5000,1,0)</f>
        <v>0</v>
      </c>
      <c r="BQ63" s="252" t="n">
        <f aca="false">+IF(BQ33-BQ17&gt;5000,1,0)</f>
        <v>0</v>
      </c>
      <c r="BR63" s="252" t="n">
        <f aca="false">+IF(BR33-BR17&gt;5000,1,0)</f>
        <v>0</v>
      </c>
      <c r="BS63" s="252" t="n">
        <f aca="false">+IF(BS33-BS17&gt;5000,1,0)</f>
        <v>0</v>
      </c>
      <c r="BT63" s="252" t="n">
        <f aca="false">+IF(BT33-BT17&gt;5000,1,0)</f>
        <v>0</v>
      </c>
      <c r="BU63" s="252" t="n">
        <f aca="false">+IF(BU33-BU17&gt;5000,1,0)</f>
        <v>0</v>
      </c>
      <c r="BV63" s="252" t="n">
        <f aca="false">+IF(BV33-BV17&gt;5000,1,0)</f>
        <v>0</v>
      </c>
      <c r="BW63" s="252" t="n">
        <f aca="false">+IF(BW33-BW17&gt;5000,1,0)</f>
        <v>0</v>
      </c>
      <c r="BX63" s="252" t="n">
        <f aca="false">+IF(BX33-BX17&gt;5000,1,0)</f>
        <v>0</v>
      </c>
      <c r="BY63" s="252" t="n">
        <f aca="false">+IF(BY33-BY17&gt;5000,1,0)</f>
        <v>0</v>
      </c>
      <c r="BZ63" s="252" t="n">
        <f aca="false">+IF(BZ33-BZ17&gt;5000,1,0)</f>
        <v>0</v>
      </c>
      <c r="CA63" s="252" t="n">
        <f aca="false">+IF(CA33-CA17&gt;5000,1,0)</f>
        <v>0</v>
      </c>
      <c r="CB63" s="252" t="n">
        <f aca="false">+IF(CB33-CB17&gt;5000,1,0)</f>
        <v>0</v>
      </c>
      <c r="CC63" s="252" t="n">
        <f aca="false">+IF(CC33-CC17&gt;5000,1,0)</f>
        <v>0</v>
      </c>
      <c r="CD63" s="252" t="n">
        <f aca="false">+IF(CD33-CD17&gt;5000,1,0)</f>
        <v>0</v>
      </c>
      <c r="CE63" s="252" t="n">
        <f aca="false">+IF(CE33-CE17&gt;5000,1,0)</f>
        <v>0</v>
      </c>
      <c r="CF63" s="252" t="n">
        <f aca="false">+IF(CF33-CF17&gt;5000,1,0)</f>
        <v>0</v>
      </c>
      <c r="CG63" s="252" t="n">
        <f aca="false">+IF(CG33-CG17&gt;5000,1,0)</f>
        <v>0</v>
      </c>
      <c r="CH63" s="252" t="n">
        <f aca="false">+IF(CH33-CH17&gt;5000,1,0)</f>
        <v>0</v>
      </c>
      <c r="CI63" s="252" t="n">
        <f aca="false">+IF(CI33-CI17&gt;5000,1,0)</f>
        <v>0</v>
      </c>
      <c r="CJ63" s="252" t="n">
        <f aca="false">+IF(CJ33-CJ17&gt;5000,1,0)</f>
        <v>0</v>
      </c>
      <c r="CK63" s="252" t="n">
        <f aca="false">+IF(CK33-CK17&gt;5000,1,0)</f>
        <v>0</v>
      </c>
      <c r="CL63" s="252" t="n">
        <f aca="false">+IF(CL33-CL17&gt;5000,1,0)</f>
        <v>0</v>
      </c>
      <c r="CM63" s="252" t="n">
        <f aca="false">+IF(CM33-CM17&gt;5000,1,0)</f>
        <v>0</v>
      </c>
      <c r="CN63" s="252" t="n">
        <f aca="false">+IF(CN33-CN17&gt;5000,1,0)</f>
        <v>0</v>
      </c>
      <c r="CO63" s="252" t="n">
        <f aca="false">+IF(CO33-CO17&gt;5000,1,0)</f>
        <v>0</v>
      </c>
      <c r="CP63" s="252" t="n">
        <f aca="false">+IF(CP33-CP17&gt;5000,1,0)</f>
        <v>0</v>
      </c>
      <c r="CQ63" s="252" t="n">
        <f aca="false">+IF(CQ33-CQ17&gt;5000,1,0)</f>
        <v>0</v>
      </c>
      <c r="CR63" s="252" t="n">
        <f aca="false">+IF(CR33-CR17&gt;5000,1,0)</f>
        <v>0</v>
      </c>
      <c r="CS63" s="252" t="n">
        <f aca="false">+IF(CS33-CS17&gt;5000,1,0)</f>
        <v>1</v>
      </c>
      <c r="CT63" s="252" t="n">
        <f aca="false">+IF(CT33-CT17&gt;5000,1,0)</f>
        <v>0</v>
      </c>
      <c r="CU63" s="252" t="n">
        <f aca="false">+IF(CU33-CU17&gt;5000,1,0)</f>
        <v>0</v>
      </c>
      <c r="CV63" s="252" t="n">
        <f aca="false">+IF(CV33-CV17&gt;5000,1,0)</f>
        <v>0</v>
      </c>
      <c r="CW63" s="252" t="n">
        <f aca="false">+IF(CW33-CW17&gt;5000,1,0)</f>
        <v>0</v>
      </c>
      <c r="CX63" s="252" t="n">
        <f aca="false">+IF(CX33-CX17&gt;5000,1,0)</f>
        <v>0</v>
      </c>
      <c r="CY63" s="252" t="n">
        <f aca="false">+IF(CY33-CY17&gt;5000,1,0)</f>
        <v>0</v>
      </c>
      <c r="CZ63" s="252" t="n">
        <f aca="false">+IF(CZ33-CZ17&gt;5000,1,0)</f>
        <v>0</v>
      </c>
      <c r="DA63" s="252" t="n">
        <f aca="false">+IF(DA33-DA17&gt;5000,1,0)</f>
        <v>0</v>
      </c>
      <c r="DB63" s="252" t="n">
        <f aca="false">+IF(DB33-DB17&gt;5000,1,0)</f>
        <v>0</v>
      </c>
      <c r="DC63" s="252" t="n">
        <f aca="false">+IF(DC33-DC17&gt;5000,1,0)</f>
        <v>0</v>
      </c>
      <c r="DD63" s="252" t="n">
        <f aca="false">+IF(DD33-DD17&gt;5000,1,0)</f>
        <v>0</v>
      </c>
      <c r="DE63" s="252" t="n">
        <f aca="false">+IF(DE33-DE17&gt;5000,1,0)</f>
        <v>0</v>
      </c>
      <c r="DF63" s="252" t="n">
        <f aca="false">+IF(DF33-DF17&gt;5000,1,0)</f>
        <v>0</v>
      </c>
      <c r="DG63" s="252" t="n">
        <f aca="false">+IF(DG33-DG17&gt;5000,1,0)</f>
        <v>0</v>
      </c>
      <c r="DH63" s="252" t="n">
        <f aca="false">+IF(DH33-DH17&gt;5000,1,0)</f>
        <v>0</v>
      </c>
      <c r="DI63" s="252" t="n">
        <f aca="false">+IF(DI33-DI17&gt;5000,1,0)</f>
        <v>0</v>
      </c>
      <c r="DJ63" s="252" t="n">
        <f aca="false">+IF(DJ33-DJ17&gt;5000,1,0)</f>
        <v>0</v>
      </c>
      <c r="DK63" s="252" t="n">
        <f aca="false">+IF(DK33-DK17&gt;5000,1,0)</f>
        <v>0</v>
      </c>
      <c r="DL63" s="252" t="n">
        <f aca="false">+IF(DL33-DL17&gt;5000,1,0)</f>
        <v>0</v>
      </c>
      <c r="DM63" s="252" t="n">
        <f aca="false">+IF(DM33-DM17&gt;5000,1,0)</f>
        <v>0</v>
      </c>
      <c r="DN63" s="252" t="n">
        <f aca="false">+IF(DN33-DN17&gt;5000,1,0)</f>
        <v>0</v>
      </c>
      <c r="DO63" s="252" t="n">
        <f aca="false">+IF(DO33-DO17&gt;5000,1,0)</f>
        <v>0</v>
      </c>
      <c r="DP63" s="252" t="n">
        <f aca="false">+IF(DP33-DP17&gt;5000,1,0)</f>
        <v>0</v>
      </c>
      <c r="DQ63" s="252" t="n">
        <f aca="false">+IF(DQ33-DQ17&gt;5000,1,0)</f>
        <v>0</v>
      </c>
      <c r="DR63" s="252" t="n">
        <f aca="false">+IF(DR33-DR17&gt;5000,1,0)</f>
        <v>0</v>
      </c>
      <c r="DS63" s="252" t="n">
        <f aca="false">+IF(DS33-DS17&gt;5000,1,0)</f>
        <v>0</v>
      </c>
      <c r="DT63" s="252" t="n">
        <f aca="false">+IF(DT33-DT17&gt;5000,1,0)</f>
        <v>0</v>
      </c>
      <c r="DU63" s="252" t="n">
        <f aca="false">+IF(DU33-DU17&gt;5000,1,0)</f>
        <v>0</v>
      </c>
      <c r="DV63" s="252" t="n">
        <f aca="false">+IF(DV33-DV17&gt;5000,1,0)</f>
        <v>0</v>
      </c>
      <c r="DW63" s="252" t="n">
        <f aca="false">+IF(DW33-DW17&gt;5000,1,0)</f>
        <v>0</v>
      </c>
      <c r="DX63" s="252" t="n">
        <f aca="false">+IF(DX33-DX17&gt;5000,1,0)</f>
        <v>0</v>
      </c>
      <c r="DY63" s="252" t="n">
        <f aca="false">+IF(DY33-DY17&gt;5000,1,0)</f>
        <v>0</v>
      </c>
      <c r="DZ63" s="252" t="n">
        <f aca="false">+IF(DZ33-DZ17&gt;5000,1,0)</f>
        <v>0</v>
      </c>
      <c r="EA63" s="252" t="n">
        <f aca="false">+IF(EA33-EA17&gt;5000,1,0)</f>
        <v>0</v>
      </c>
      <c r="EB63" s="252" t="n">
        <f aca="false">+IF(EB33-EB17&gt;5000,1,0)</f>
        <v>0</v>
      </c>
      <c r="EC63" s="252" t="n">
        <f aca="false">+IF(EC33-EC17&gt;5000,1,0)</f>
        <v>0</v>
      </c>
      <c r="ED63" s="252" t="n">
        <f aca="false">+IF(ED33-ED17&gt;5000,1,0)</f>
        <v>0</v>
      </c>
      <c r="EE63" s="252" t="n">
        <f aca="false">+IF(EE33-EE17&gt;5000,1,0)</f>
        <v>0</v>
      </c>
      <c r="EF63" s="252" t="n">
        <f aca="false">+IF(EF33-EF17&gt;5000,1,0)</f>
        <v>1</v>
      </c>
      <c r="EG63" s="252" t="n">
        <f aca="false">+IF(EG33-EG17&gt;5000,1,0)</f>
        <v>0</v>
      </c>
      <c r="EH63" s="252" t="n">
        <f aca="false">+IF(EH33-EH17&gt;5000,1,0)</f>
        <v>1</v>
      </c>
      <c r="EI63" s="252" t="n">
        <f aca="false">+IF(EI33-EI17&gt;5000,1,0)</f>
        <v>1</v>
      </c>
      <c r="EJ63" s="252" t="n">
        <f aca="false">+IF(EJ33-EJ17&gt;5000,1,0)</f>
        <v>1</v>
      </c>
    </row>
    <row r="64" customFormat="false" ht="15" hidden="true" customHeight="false" outlineLevel="1" collapsed="false">
      <c r="A64" s="76" t="s">
        <v>203</v>
      </c>
      <c r="B64" s="252" t="n">
        <f aca="false">+IF(B34-B18&gt;5000,1,0)</f>
        <v>0</v>
      </c>
      <c r="C64" s="252" t="n">
        <f aca="false">+IF(C34-C18&gt;5000,1,0)</f>
        <v>0</v>
      </c>
      <c r="D64" s="252" t="n">
        <f aca="false">+IF(D34-D18&gt;5000,1,0)</f>
        <v>0</v>
      </c>
      <c r="E64" s="252" t="n">
        <f aca="false">+IF(E34-E18&gt;5000,1,0)</f>
        <v>0</v>
      </c>
      <c r="F64" s="252" t="n">
        <f aca="false">+IF(F34-F18&gt;5000,1,0)</f>
        <v>0</v>
      </c>
      <c r="G64" s="252" t="n">
        <f aca="false">+IF(G34-G18&gt;5000,1,0)</f>
        <v>0</v>
      </c>
      <c r="H64" s="252" t="n">
        <f aca="false">+IF(H34-H18&gt;5000,1,0)</f>
        <v>0</v>
      </c>
      <c r="I64" s="252" t="n">
        <f aca="false">+IF(I34-I18&gt;5000,1,0)</f>
        <v>0</v>
      </c>
      <c r="J64" s="252" t="n">
        <f aca="false">+IF(J34-J18&gt;5000,1,0)</f>
        <v>0</v>
      </c>
      <c r="K64" s="252" t="n">
        <f aca="false">+IF(K34-K18&gt;5000,1,0)</f>
        <v>0</v>
      </c>
      <c r="L64" s="252" t="n">
        <f aca="false">+IF(L34-L18&gt;5000,1,0)</f>
        <v>0</v>
      </c>
      <c r="M64" s="252" t="n">
        <f aca="false">+IF(M34-M18&gt;5000,1,0)</f>
        <v>1</v>
      </c>
      <c r="N64" s="252" t="n">
        <f aca="false">+IF(N34-N18&gt;5000,1,0)</f>
        <v>0</v>
      </c>
      <c r="O64" s="252" t="n">
        <f aca="false">+IF(O34-O18&gt;5000,1,0)</f>
        <v>0</v>
      </c>
      <c r="P64" s="252"/>
      <c r="Q64" s="252" t="n">
        <f aca="false">+IF(Q34-Q18&gt;5000,1,0)</f>
        <v>0</v>
      </c>
      <c r="R64" s="252" t="n">
        <f aca="false">+IF(R34-R18&gt;5000,1,0)</f>
        <v>0</v>
      </c>
      <c r="S64" s="252"/>
      <c r="T64" s="252" t="n">
        <f aca="false">+IF(T34-T18&gt;5000,1,0)</f>
        <v>0</v>
      </c>
      <c r="U64" s="252"/>
      <c r="V64" s="252" t="n">
        <f aca="false">+IF(V34-V18&gt;5000,1,0)</f>
        <v>0</v>
      </c>
      <c r="W64" s="252" t="n">
        <f aca="false">+IF(W34-W18&gt;5000,1,0)</f>
        <v>0</v>
      </c>
      <c r="X64" s="252" t="n">
        <f aca="false">+IF(X34-X18&gt;5000,1,0)</f>
        <v>0</v>
      </c>
      <c r="Y64" s="252" t="n">
        <f aca="false">+IF(Y34-Y18&gt;5000,1,0)</f>
        <v>0</v>
      </c>
      <c r="Z64" s="252" t="n">
        <f aca="false">+IF(Z34-Z18&gt;5000,1,0)</f>
        <v>0</v>
      </c>
      <c r="AA64" s="252" t="n">
        <f aca="false">+IF(AA34-AA18&gt;5000,1,0)</f>
        <v>0</v>
      </c>
      <c r="AB64" s="252" t="n">
        <f aca="false">+IF(AB34-AB18&gt;5000,1,0)</f>
        <v>1</v>
      </c>
      <c r="AC64" s="252" t="n">
        <f aca="false">+IF(AC34-AC18&gt;5000,1,0)</f>
        <v>0</v>
      </c>
      <c r="AD64" s="252" t="n">
        <f aca="false">+IF(AD34-AD18&gt;5000,1,0)</f>
        <v>0</v>
      </c>
      <c r="AE64" s="252" t="n">
        <f aca="false">+IF(AE34-AE18&gt;5000,1,0)</f>
        <v>0</v>
      </c>
      <c r="AF64" s="252" t="n">
        <f aca="false">+IF(AF34-AF18&gt;5000,1,0)</f>
        <v>0</v>
      </c>
      <c r="AG64" s="252" t="n">
        <f aca="false">+IF(AG34-AG18&gt;5000,1,0)</f>
        <v>0</v>
      </c>
      <c r="AH64" s="252" t="n">
        <f aca="false">+IF(AH34-AH18&gt;5000,1,0)</f>
        <v>0</v>
      </c>
      <c r="AI64" s="252" t="n">
        <f aca="false">+IF(AI34-AI18&gt;5000,1,0)</f>
        <v>0</v>
      </c>
      <c r="AJ64" s="252" t="n">
        <f aca="false">+IF(AJ34-AJ18&gt;5000,1,0)</f>
        <v>0</v>
      </c>
      <c r="AK64" s="252" t="n">
        <f aca="false">+IF(AK34-AK18&gt;5000,1,0)</f>
        <v>0</v>
      </c>
      <c r="AL64" s="252" t="n">
        <f aca="false">+IF(AL34-AL18&gt;5000,1,0)</f>
        <v>0</v>
      </c>
      <c r="AM64" s="252" t="n">
        <f aca="false">+IF(AM34-AM18&gt;5000,1,0)</f>
        <v>0</v>
      </c>
      <c r="AN64" s="252" t="n">
        <f aca="false">+IF(AN34-AN18&gt;5000,1,0)</f>
        <v>0</v>
      </c>
      <c r="AO64" s="252" t="n">
        <f aca="false">+IF(AO34-AO18&gt;5000,1,0)</f>
        <v>0</v>
      </c>
      <c r="AP64" s="252" t="n">
        <f aca="false">+IF(AP34-AP18&gt;5000,1,0)</f>
        <v>0</v>
      </c>
      <c r="AQ64" s="252" t="n">
        <f aca="false">+IF(AQ34-AQ18&gt;5000,1,0)</f>
        <v>0</v>
      </c>
      <c r="AR64" s="252" t="n">
        <f aca="false">+IF(AR34-AR18&gt;5000,1,0)</f>
        <v>0</v>
      </c>
      <c r="AS64" s="252" t="n">
        <f aca="false">+IF(AS34-AS18&gt;5000,1,0)</f>
        <v>0</v>
      </c>
      <c r="AT64" s="252" t="n">
        <f aca="false">+IF(AT34-AT18&gt;5000,1,0)</f>
        <v>0</v>
      </c>
      <c r="AU64" s="252" t="n">
        <f aca="false">+IF(AU34-AU18&gt;5000,1,0)</f>
        <v>0</v>
      </c>
      <c r="AV64" s="252" t="n">
        <f aca="false">+IF(AV34-AV18&gt;5000,1,0)</f>
        <v>0</v>
      </c>
      <c r="AW64" s="252" t="n">
        <f aca="false">+IF(AW34-AW18&gt;5000,1,0)</f>
        <v>0</v>
      </c>
      <c r="AX64" s="252" t="n">
        <f aca="false">+IF(AX34-AX18&gt;5000,1,0)</f>
        <v>0</v>
      </c>
      <c r="AY64" s="252" t="n">
        <f aca="false">+IF(AY34-AY18&gt;5000,1,0)</f>
        <v>0</v>
      </c>
      <c r="AZ64" s="252" t="n">
        <f aca="false">+IF(AZ34-AZ18&gt;5000,1,0)</f>
        <v>0</v>
      </c>
      <c r="BA64" s="252" t="n">
        <f aca="false">+IF(BA34-BA18&gt;5000,1,0)</f>
        <v>1</v>
      </c>
      <c r="BB64" s="252" t="n">
        <f aca="false">+IF(BB34-BB18&gt;5000,1,0)</f>
        <v>0</v>
      </c>
      <c r="BC64" s="252" t="n">
        <f aca="false">+IF(BC34-BC18&gt;5000,1,0)</f>
        <v>0</v>
      </c>
      <c r="BD64" s="252" t="n">
        <f aca="false">+IF(BD34-BD18&gt;5000,1,0)</f>
        <v>0</v>
      </c>
      <c r="BE64" s="252" t="n">
        <f aca="false">+IF(BE34-BE18&gt;5000,1,0)</f>
        <v>0</v>
      </c>
      <c r="BF64" s="252" t="n">
        <f aca="false">+IF(BF34-BF18&gt;5000,1,0)</f>
        <v>0</v>
      </c>
      <c r="BG64" s="252" t="n">
        <f aca="false">+IF(BG34-BG18&gt;5000,1,0)</f>
        <v>0</v>
      </c>
      <c r="BH64" s="252" t="n">
        <f aca="false">+IF(BH34-BH18&gt;5000,1,0)</f>
        <v>0</v>
      </c>
      <c r="BI64" s="252" t="n">
        <f aca="false">+IF(BI34-BI18&gt;5000,1,0)</f>
        <v>0</v>
      </c>
      <c r="BJ64" s="252" t="n">
        <f aca="false">+IF(BJ34-BJ18&gt;5000,1,0)</f>
        <v>0</v>
      </c>
      <c r="BK64" s="252" t="n">
        <f aca="false">+IF(BK34-BK18&gt;5000,1,0)</f>
        <v>0</v>
      </c>
      <c r="BL64" s="252" t="n">
        <f aca="false">+IF(BL34-BL18&gt;5000,1,0)</f>
        <v>0</v>
      </c>
      <c r="BM64" s="252" t="n">
        <f aca="false">+IF(BM34-BM18&gt;5000,1,0)</f>
        <v>0</v>
      </c>
      <c r="BN64" s="252" t="n">
        <f aca="false">+IF(BN34-BN18&gt;5000,1,0)</f>
        <v>0</v>
      </c>
      <c r="BO64" s="252" t="n">
        <f aca="false">+IF(BO34-BO18&gt;5000,1,0)</f>
        <v>0</v>
      </c>
      <c r="BP64" s="252" t="n">
        <f aca="false">+IF(BP34-BP18&gt;5000,1,0)</f>
        <v>0</v>
      </c>
      <c r="BQ64" s="252" t="n">
        <f aca="false">+IF(BQ34-BQ18&gt;5000,1,0)</f>
        <v>0</v>
      </c>
      <c r="BR64" s="252" t="n">
        <f aca="false">+IF(BR34-BR18&gt;5000,1,0)</f>
        <v>0</v>
      </c>
      <c r="BS64" s="252" t="n">
        <f aca="false">+IF(BS34-BS18&gt;5000,1,0)</f>
        <v>0</v>
      </c>
      <c r="BT64" s="252" t="n">
        <f aca="false">+IF(BT34-BT18&gt;5000,1,0)</f>
        <v>0</v>
      </c>
      <c r="BU64" s="252" t="n">
        <f aca="false">+IF(BU34-BU18&gt;5000,1,0)</f>
        <v>0</v>
      </c>
      <c r="BV64" s="252" t="n">
        <f aca="false">+IF(BV34-BV18&gt;5000,1,0)</f>
        <v>0</v>
      </c>
      <c r="BW64" s="252" t="n">
        <f aca="false">+IF(BW34-BW18&gt;5000,1,0)</f>
        <v>0</v>
      </c>
      <c r="BX64" s="252" t="n">
        <f aca="false">+IF(BX34-BX18&gt;5000,1,0)</f>
        <v>0</v>
      </c>
      <c r="BY64" s="252" t="n">
        <f aca="false">+IF(BY34-BY18&gt;5000,1,0)</f>
        <v>0</v>
      </c>
      <c r="BZ64" s="252" t="n">
        <f aca="false">+IF(BZ34-BZ18&gt;5000,1,0)</f>
        <v>0</v>
      </c>
      <c r="CA64" s="252" t="n">
        <f aca="false">+IF(CA34-CA18&gt;5000,1,0)</f>
        <v>1</v>
      </c>
      <c r="CB64" s="252" t="n">
        <f aca="false">+IF(CB34-CB18&gt;5000,1,0)</f>
        <v>0</v>
      </c>
      <c r="CC64" s="252" t="n">
        <f aca="false">+IF(CC34-CC18&gt;5000,1,0)</f>
        <v>0</v>
      </c>
      <c r="CD64" s="252" t="n">
        <f aca="false">+IF(CD34-CD18&gt;5000,1,0)</f>
        <v>1</v>
      </c>
      <c r="CE64" s="252" t="n">
        <f aca="false">+IF(CE34-CE18&gt;5000,1,0)</f>
        <v>0</v>
      </c>
      <c r="CF64" s="252" t="n">
        <f aca="false">+IF(CF34-CF18&gt;5000,1,0)</f>
        <v>0</v>
      </c>
      <c r="CG64" s="252" t="n">
        <f aca="false">+IF(CG34-CG18&gt;5000,1,0)</f>
        <v>0</v>
      </c>
      <c r="CH64" s="252" t="n">
        <f aca="false">+IF(CH34-CH18&gt;5000,1,0)</f>
        <v>0</v>
      </c>
      <c r="CI64" s="252" t="n">
        <f aca="false">+IF(CI34-CI18&gt;5000,1,0)</f>
        <v>0</v>
      </c>
      <c r="CJ64" s="252" t="n">
        <f aca="false">+IF(CJ34-CJ18&gt;5000,1,0)</f>
        <v>0</v>
      </c>
      <c r="CK64" s="252" t="n">
        <f aca="false">+IF(CK34-CK18&gt;5000,1,0)</f>
        <v>0</v>
      </c>
      <c r="CL64" s="252" t="n">
        <f aca="false">+IF(CL34-CL18&gt;5000,1,0)</f>
        <v>1</v>
      </c>
      <c r="CM64" s="252" t="n">
        <f aca="false">+IF(CM34-CM18&gt;5000,1,0)</f>
        <v>0</v>
      </c>
      <c r="CN64" s="252" t="n">
        <f aca="false">+IF(CN34-CN18&gt;5000,1,0)</f>
        <v>0</v>
      </c>
      <c r="CO64" s="252" t="n">
        <f aca="false">+IF(CO34-CO18&gt;5000,1,0)</f>
        <v>0</v>
      </c>
      <c r="CP64" s="252" t="n">
        <f aca="false">+IF(CP34-CP18&gt;5000,1,0)</f>
        <v>0</v>
      </c>
      <c r="CQ64" s="252" t="n">
        <f aca="false">+IF(CQ34-CQ18&gt;5000,1,0)</f>
        <v>0</v>
      </c>
      <c r="CR64" s="252" t="n">
        <f aca="false">+IF(CR34-CR18&gt;5000,1,0)</f>
        <v>0</v>
      </c>
      <c r="CS64" s="252" t="n">
        <f aca="false">+IF(CS34-CS18&gt;5000,1,0)</f>
        <v>0</v>
      </c>
      <c r="CT64" s="252" t="n">
        <f aca="false">+IF(CT34-CT18&gt;5000,1,0)</f>
        <v>0</v>
      </c>
      <c r="CU64" s="252" t="n">
        <f aca="false">+IF(CU34-CU18&gt;5000,1,0)</f>
        <v>0</v>
      </c>
      <c r="CV64" s="252" t="n">
        <f aca="false">+IF(CV34-CV18&gt;5000,1,0)</f>
        <v>0</v>
      </c>
      <c r="CW64" s="252" t="n">
        <f aca="false">+IF(CW34-CW18&gt;5000,1,0)</f>
        <v>0</v>
      </c>
      <c r="CX64" s="252" t="n">
        <f aca="false">+IF(CX34-CX18&gt;5000,1,0)</f>
        <v>0</v>
      </c>
      <c r="CY64" s="252" t="n">
        <f aca="false">+IF(CY34-CY18&gt;5000,1,0)</f>
        <v>0</v>
      </c>
      <c r="CZ64" s="252" t="n">
        <f aca="false">+IF(CZ34-CZ18&gt;5000,1,0)</f>
        <v>0</v>
      </c>
      <c r="DA64" s="252" t="n">
        <f aca="false">+IF(DA34-DA18&gt;5000,1,0)</f>
        <v>0</v>
      </c>
      <c r="DB64" s="252" t="n">
        <f aca="false">+IF(DB34-DB18&gt;5000,1,0)</f>
        <v>0</v>
      </c>
      <c r="DC64" s="252" t="n">
        <f aca="false">+IF(DC34-DC18&gt;5000,1,0)</f>
        <v>0</v>
      </c>
      <c r="DD64" s="252" t="n">
        <f aca="false">+IF(DD34-DD18&gt;5000,1,0)</f>
        <v>0</v>
      </c>
      <c r="DE64" s="252" t="n">
        <f aca="false">+IF(DE34-DE18&gt;5000,1,0)</f>
        <v>0</v>
      </c>
      <c r="DF64" s="252" t="n">
        <f aca="false">+IF(DF34-DF18&gt;5000,1,0)</f>
        <v>0</v>
      </c>
      <c r="DG64" s="252" t="n">
        <f aca="false">+IF(DG34-DG18&gt;5000,1,0)</f>
        <v>0</v>
      </c>
      <c r="DH64" s="252" t="n">
        <f aca="false">+IF(DH34-DH18&gt;5000,1,0)</f>
        <v>0</v>
      </c>
      <c r="DI64" s="252" t="n">
        <f aca="false">+IF(DI34-DI18&gt;5000,1,0)</f>
        <v>0</v>
      </c>
      <c r="DJ64" s="252" t="n">
        <f aca="false">+IF(DJ34-DJ18&gt;5000,1,0)</f>
        <v>0</v>
      </c>
      <c r="DK64" s="252" t="n">
        <f aca="false">+IF(DK34-DK18&gt;5000,1,0)</f>
        <v>0</v>
      </c>
      <c r="DL64" s="252" t="n">
        <f aca="false">+IF(DL34-DL18&gt;5000,1,0)</f>
        <v>0</v>
      </c>
      <c r="DM64" s="252" t="n">
        <f aca="false">+IF(DM34-DM18&gt;5000,1,0)</f>
        <v>0</v>
      </c>
      <c r="DN64" s="252" t="n">
        <f aca="false">+IF(DN34-DN18&gt;5000,1,0)</f>
        <v>0</v>
      </c>
      <c r="DO64" s="252" t="n">
        <f aca="false">+IF(DO34-DO18&gt;5000,1,0)</f>
        <v>0</v>
      </c>
      <c r="DP64" s="252" t="n">
        <f aca="false">+IF(DP34-DP18&gt;5000,1,0)</f>
        <v>0</v>
      </c>
      <c r="DQ64" s="252" t="n">
        <f aca="false">+IF(DQ34-DQ18&gt;5000,1,0)</f>
        <v>0</v>
      </c>
      <c r="DR64" s="252" t="n">
        <f aca="false">+IF(DR34-DR18&gt;5000,1,0)</f>
        <v>0</v>
      </c>
      <c r="DS64" s="252" t="n">
        <f aca="false">+IF(DS34-DS18&gt;5000,1,0)</f>
        <v>0</v>
      </c>
      <c r="DT64" s="252" t="n">
        <f aca="false">+IF(DT34-DT18&gt;5000,1,0)</f>
        <v>0</v>
      </c>
      <c r="DU64" s="252" t="n">
        <f aca="false">+IF(DU34-DU18&gt;5000,1,0)</f>
        <v>0</v>
      </c>
      <c r="DV64" s="252" t="n">
        <f aca="false">+IF(DV34-DV18&gt;5000,1,0)</f>
        <v>0</v>
      </c>
      <c r="DW64" s="252" t="n">
        <f aca="false">+IF(DW34-DW18&gt;5000,1,0)</f>
        <v>0</v>
      </c>
      <c r="DX64" s="252" t="n">
        <f aca="false">+IF(DX34-DX18&gt;5000,1,0)</f>
        <v>0</v>
      </c>
      <c r="DY64" s="252" t="n">
        <f aca="false">+IF(DY34-DY18&gt;5000,1,0)</f>
        <v>0</v>
      </c>
      <c r="DZ64" s="252" t="n">
        <f aca="false">+IF(DZ34-DZ18&gt;5000,1,0)</f>
        <v>0</v>
      </c>
      <c r="EA64" s="252" t="n">
        <f aca="false">+IF(EA34-EA18&gt;5000,1,0)</f>
        <v>0</v>
      </c>
      <c r="EB64" s="252" t="n">
        <f aca="false">+IF(EB34-EB18&gt;5000,1,0)</f>
        <v>0</v>
      </c>
      <c r="EC64" s="252" t="n">
        <f aca="false">+IF(EC34-EC18&gt;5000,1,0)</f>
        <v>0</v>
      </c>
      <c r="ED64" s="252" t="n">
        <f aca="false">+IF(ED34-ED18&gt;5000,1,0)</f>
        <v>0</v>
      </c>
      <c r="EE64" s="252" t="n">
        <f aca="false">+IF(EE34-EE18&gt;5000,1,0)</f>
        <v>1</v>
      </c>
      <c r="EF64" s="252" t="n">
        <f aca="false">+IF(EF34-EF18&gt;5000,1,0)</f>
        <v>1</v>
      </c>
      <c r="EG64" s="252" t="n">
        <f aca="false">+IF(EG34-EG18&gt;5000,1,0)</f>
        <v>1</v>
      </c>
      <c r="EH64" s="252" t="n">
        <f aca="false">+IF(EH34-EH18&gt;5000,1,0)</f>
        <v>1</v>
      </c>
      <c r="EI64" s="252" t="n">
        <f aca="false">+IF(EI34-EI18&gt;5000,1,0)</f>
        <v>1</v>
      </c>
      <c r="EJ64" s="252" t="n">
        <f aca="false">+IF(EJ34-EJ18&gt;5000,1,0)</f>
        <v>1</v>
      </c>
    </row>
    <row r="65" customFormat="false" ht="15" hidden="true" customHeight="false" outlineLevel="1" collapsed="false">
      <c r="A65" s="76" t="s">
        <v>206</v>
      </c>
      <c r="B65" s="252" t="n">
        <f aca="false">+IF(B35-B19&gt;5000,1,0)</f>
        <v>0</v>
      </c>
      <c r="C65" s="252" t="n">
        <f aca="false">+IF(C35-C19&gt;5000,1,0)</f>
        <v>0</v>
      </c>
      <c r="D65" s="252" t="n">
        <f aca="false">+IF(D35-D19&gt;5000,1,0)</f>
        <v>0</v>
      </c>
      <c r="E65" s="252" t="n">
        <f aca="false">+IF(E35-E19&gt;5000,1,0)</f>
        <v>0</v>
      </c>
      <c r="F65" s="252" t="n">
        <f aca="false">+IF(F35-F19&gt;5000,1,0)</f>
        <v>0</v>
      </c>
      <c r="G65" s="252" t="n">
        <f aca="false">+IF(G35-G19&gt;5000,1,0)</f>
        <v>0</v>
      </c>
      <c r="H65" s="252" t="n">
        <f aca="false">+IF(H35-H19&gt;5000,1,0)</f>
        <v>0</v>
      </c>
      <c r="I65" s="252" t="n">
        <f aca="false">+IF(I35-I19&gt;5000,1,0)</f>
        <v>0</v>
      </c>
      <c r="J65" s="252" t="n">
        <f aca="false">+IF(J35-J19&gt;5000,1,0)</f>
        <v>0</v>
      </c>
      <c r="K65" s="252" t="n">
        <f aca="false">+IF(K35-K19&gt;5000,1,0)</f>
        <v>0</v>
      </c>
      <c r="L65" s="252" t="n">
        <f aca="false">+IF(L35-L19&gt;5000,1,0)</f>
        <v>0</v>
      </c>
      <c r="M65" s="252" t="n">
        <f aca="false">+IF(M35-M19&gt;5000,1,0)</f>
        <v>0</v>
      </c>
      <c r="N65" s="252" t="n">
        <f aca="false">+IF(N35-N19&gt;5000,1,0)</f>
        <v>0</v>
      </c>
      <c r="O65" s="252" t="n">
        <f aca="false">+IF(O35-O19&gt;5000,1,0)</f>
        <v>0</v>
      </c>
      <c r="P65" s="252"/>
      <c r="Q65" s="252" t="n">
        <f aca="false">+IF(Q35-Q19&gt;5000,1,0)</f>
        <v>0</v>
      </c>
      <c r="R65" s="252" t="n">
        <f aca="false">+IF(R35-R19&gt;5000,1,0)</f>
        <v>0</v>
      </c>
      <c r="S65" s="252"/>
      <c r="T65" s="252" t="n">
        <f aca="false">+IF(T35-T19&gt;5000,1,0)</f>
        <v>0</v>
      </c>
      <c r="U65" s="252"/>
      <c r="V65" s="252" t="n">
        <f aca="false">+IF(V35-V19&gt;5000,1,0)</f>
        <v>0</v>
      </c>
      <c r="W65" s="252" t="n">
        <f aca="false">+IF(W35-W19&gt;5000,1,0)</f>
        <v>0</v>
      </c>
      <c r="X65" s="252" t="n">
        <f aca="false">+IF(X35-X19&gt;5000,1,0)</f>
        <v>0</v>
      </c>
      <c r="Y65" s="252" t="n">
        <f aca="false">+IF(Y35-Y19&gt;5000,1,0)</f>
        <v>0</v>
      </c>
      <c r="Z65" s="252" t="n">
        <f aca="false">+IF(Z35-Z19&gt;5000,1,0)</f>
        <v>0</v>
      </c>
      <c r="AA65" s="252" t="n">
        <f aca="false">+IF(AA35-AA19&gt;5000,1,0)</f>
        <v>0</v>
      </c>
      <c r="AB65" s="252" t="n">
        <f aca="false">+IF(AB35-AB19&gt;5000,1,0)</f>
        <v>0</v>
      </c>
      <c r="AC65" s="252" t="n">
        <f aca="false">+IF(AC35-AC19&gt;5000,1,0)</f>
        <v>0</v>
      </c>
      <c r="AD65" s="252" t="n">
        <f aca="false">+IF(AD35-AD19&gt;5000,1,0)</f>
        <v>0</v>
      </c>
      <c r="AE65" s="252" t="n">
        <f aca="false">+IF(AE35-AE19&gt;5000,1,0)</f>
        <v>0</v>
      </c>
      <c r="AF65" s="252" t="n">
        <f aca="false">+IF(AF35-AF19&gt;5000,1,0)</f>
        <v>0</v>
      </c>
      <c r="AG65" s="252" t="n">
        <f aca="false">+IF(AG35-AG19&gt;5000,1,0)</f>
        <v>0</v>
      </c>
      <c r="AH65" s="252" t="n">
        <f aca="false">+IF(AH35-AH19&gt;5000,1,0)</f>
        <v>0</v>
      </c>
      <c r="AI65" s="252" t="n">
        <f aca="false">+IF(AI35-AI19&gt;5000,1,0)</f>
        <v>0</v>
      </c>
      <c r="AJ65" s="252" t="n">
        <f aca="false">+IF(AJ35-AJ19&gt;5000,1,0)</f>
        <v>0</v>
      </c>
      <c r="AK65" s="252" t="n">
        <f aca="false">+IF(AK35-AK19&gt;5000,1,0)</f>
        <v>0</v>
      </c>
      <c r="AL65" s="252" t="n">
        <f aca="false">+IF(AL35-AL19&gt;5000,1,0)</f>
        <v>0</v>
      </c>
      <c r="AM65" s="252" t="n">
        <f aca="false">+IF(AM35-AM19&gt;5000,1,0)</f>
        <v>0</v>
      </c>
      <c r="AN65" s="252" t="n">
        <f aca="false">+IF(AN35-AN19&gt;5000,1,0)</f>
        <v>0</v>
      </c>
      <c r="AO65" s="252" t="n">
        <f aca="false">+IF(AO35-AO19&gt;5000,1,0)</f>
        <v>0</v>
      </c>
      <c r="AP65" s="252" t="n">
        <f aca="false">+IF(AP35-AP19&gt;5000,1,0)</f>
        <v>0</v>
      </c>
      <c r="AQ65" s="252" t="n">
        <f aca="false">+IF(AQ35-AQ19&gt;5000,1,0)</f>
        <v>0</v>
      </c>
      <c r="AR65" s="252" t="n">
        <f aca="false">+IF(AR35-AR19&gt;5000,1,0)</f>
        <v>0</v>
      </c>
      <c r="AS65" s="252" t="n">
        <f aca="false">+IF(AS35-AS19&gt;5000,1,0)</f>
        <v>0</v>
      </c>
      <c r="AT65" s="252" t="n">
        <f aca="false">+IF(AT35-AT19&gt;5000,1,0)</f>
        <v>0</v>
      </c>
      <c r="AU65" s="252" t="n">
        <f aca="false">+IF(AU35-AU19&gt;5000,1,0)</f>
        <v>0</v>
      </c>
      <c r="AV65" s="252" t="n">
        <f aca="false">+IF(AV35-AV19&gt;5000,1,0)</f>
        <v>0</v>
      </c>
      <c r="AW65" s="252" t="n">
        <f aca="false">+IF(AW35-AW19&gt;5000,1,0)</f>
        <v>0</v>
      </c>
      <c r="AX65" s="252" t="n">
        <f aca="false">+IF(AX35-AX19&gt;5000,1,0)</f>
        <v>0</v>
      </c>
      <c r="AY65" s="252" t="n">
        <f aca="false">+IF(AY35-AY19&gt;5000,1,0)</f>
        <v>0</v>
      </c>
      <c r="AZ65" s="252" t="n">
        <f aca="false">+IF(AZ35-AZ19&gt;5000,1,0)</f>
        <v>0</v>
      </c>
      <c r="BA65" s="252" t="n">
        <f aca="false">+IF(BA35-BA19&gt;5000,1,0)</f>
        <v>1</v>
      </c>
      <c r="BB65" s="252" t="n">
        <f aca="false">+IF(BB35-BB19&gt;5000,1,0)</f>
        <v>0</v>
      </c>
      <c r="BC65" s="252" t="n">
        <f aca="false">+IF(BC35-BC19&gt;5000,1,0)</f>
        <v>0</v>
      </c>
      <c r="BD65" s="252" t="n">
        <f aca="false">+IF(BD35-BD19&gt;5000,1,0)</f>
        <v>0</v>
      </c>
      <c r="BE65" s="252" t="n">
        <f aca="false">+IF(BE35-BE19&gt;5000,1,0)</f>
        <v>0</v>
      </c>
      <c r="BF65" s="252" t="n">
        <f aca="false">+IF(BF35-BF19&gt;5000,1,0)</f>
        <v>1</v>
      </c>
      <c r="BG65" s="252" t="n">
        <f aca="false">+IF(BG35-BG19&gt;5000,1,0)</f>
        <v>0</v>
      </c>
      <c r="BH65" s="252" t="n">
        <f aca="false">+IF(BH35-BH19&gt;5000,1,0)</f>
        <v>0</v>
      </c>
      <c r="BI65" s="252" t="n">
        <f aca="false">+IF(BI35-BI19&gt;5000,1,0)</f>
        <v>0</v>
      </c>
      <c r="BJ65" s="252" t="n">
        <f aca="false">+IF(BJ35-BJ19&gt;5000,1,0)</f>
        <v>0</v>
      </c>
      <c r="BK65" s="252" t="n">
        <f aca="false">+IF(BK35-BK19&gt;5000,1,0)</f>
        <v>0</v>
      </c>
      <c r="BL65" s="252" t="n">
        <f aca="false">+IF(BL35-BL19&gt;5000,1,0)</f>
        <v>0</v>
      </c>
      <c r="BM65" s="252" t="n">
        <f aca="false">+IF(BM35-BM19&gt;5000,1,0)</f>
        <v>0</v>
      </c>
      <c r="BN65" s="252" t="n">
        <f aca="false">+IF(BN35-BN19&gt;5000,1,0)</f>
        <v>0</v>
      </c>
      <c r="BO65" s="252" t="n">
        <f aca="false">+IF(BO35-BO19&gt;5000,1,0)</f>
        <v>0</v>
      </c>
      <c r="BP65" s="252" t="n">
        <f aca="false">+IF(BP35-BP19&gt;5000,1,0)</f>
        <v>0</v>
      </c>
      <c r="BQ65" s="252" t="n">
        <f aca="false">+IF(BQ35-BQ19&gt;5000,1,0)</f>
        <v>0</v>
      </c>
      <c r="BR65" s="252" t="n">
        <f aca="false">+IF(BR35-BR19&gt;5000,1,0)</f>
        <v>0</v>
      </c>
      <c r="BS65" s="252" t="n">
        <f aca="false">+IF(BS35-BS19&gt;5000,1,0)</f>
        <v>0</v>
      </c>
      <c r="BT65" s="252" t="n">
        <f aca="false">+IF(BT35-BT19&gt;5000,1,0)</f>
        <v>0</v>
      </c>
      <c r="BU65" s="252" t="n">
        <f aca="false">+IF(BU35-BU19&gt;5000,1,0)</f>
        <v>0</v>
      </c>
      <c r="BV65" s="252" t="n">
        <f aca="false">+IF(BV35-BV19&gt;5000,1,0)</f>
        <v>0</v>
      </c>
      <c r="BW65" s="252" t="n">
        <f aca="false">+IF(BW35-BW19&gt;5000,1,0)</f>
        <v>0</v>
      </c>
      <c r="BX65" s="252" t="n">
        <f aca="false">+IF(BX35-BX19&gt;5000,1,0)</f>
        <v>0</v>
      </c>
      <c r="BY65" s="252" t="n">
        <f aca="false">+IF(BY35-BY19&gt;5000,1,0)</f>
        <v>0</v>
      </c>
      <c r="BZ65" s="252" t="n">
        <f aca="false">+IF(BZ35-BZ19&gt;5000,1,0)</f>
        <v>0</v>
      </c>
      <c r="CA65" s="252" t="n">
        <f aca="false">+IF(CA35-CA19&gt;5000,1,0)</f>
        <v>0</v>
      </c>
      <c r="CB65" s="252" t="n">
        <f aca="false">+IF(CB35-CB19&gt;5000,1,0)</f>
        <v>0</v>
      </c>
      <c r="CC65" s="252" t="n">
        <f aca="false">+IF(CC35-CC19&gt;5000,1,0)</f>
        <v>0</v>
      </c>
      <c r="CD65" s="252" t="n">
        <f aca="false">+IF(CD35-CD19&gt;5000,1,0)</f>
        <v>0</v>
      </c>
      <c r="CE65" s="252" t="n">
        <f aca="false">+IF(CE35-CE19&gt;5000,1,0)</f>
        <v>0</v>
      </c>
      <c r="CF65" s="252" t="n">
        <f aca="false">+IF(CF35-CF19&gt;5000,1,0)</f>
        <v>0</v>
      </c>
      <c r="CG65" s="252" t="n">
        <f aca="false">+IF(CG35-CG19&gt;5000,1,0)</f>
        <v>1</v>
      </c>
      <c r="CH65" s="252" t="n">
        <f aca="false">+IF(CH35-CH19&gt;5000,1,0)</f>
        <v>0</v>
      </c>
      <c r="CI65" s="252" t="n">
        <f aca="false">+IF(CI35-CI19&gt;5000,1,0)</f>
        <v>0</v>
      </c>
      <c r="CJ65" s="252" t="n">
        <f aca="false">+IF(CJ35-CJ19&gt;5000,1,0)</f>
        <v>0</v>
      </c>
      <c r="CK65" s="252" t="n">
        <f aca="false">+IF(CK35-CK19&gt;5000,1,0)</f>
        <v>0</v>
      </c>
      <c r="CL65" s="252" t="n">
        <f aca="false">+IF(CL35-CL19&gt;5000,1,0)</f>
        <v>0</v>
      </c>
      <c r="CM65" s="252" t="n">
        <f aca="false">+IF(CM35-CM19&gt;5000,1,0)</f>
        <v>0</v>
      </c>
      <c r="CN65" s="252" t="n">
        <f aca="false">+IF(CN35-CN19&gt;5000,1,0)</f>
        <v>0</v>
      </c>
      <c r="CO65" s="252" t="n">
        <f aca="false">+IF(CO35-CO19&gt;5000,1,0)</f>
        <v>0</v>
      </c>
      <c r="CP65" s="252" t="n">
        <f aca="false">+IF(CP35-CP19&gt;5000,1,0)</f>
        <v>0</v>
      </c>
      <c r="CQ65" s="252" t="n">
        <f aca="false">+IF(CQ35-CQ19&gt;5000,1,0)</f>
        <v>0</v>
      </c>
      <c r="CR65" s="252" t="n">
        <f aca="false">+IF(CR35-CR19&gt;5000,1,0)</f>
        <v>0</v>
      </c>
      <c r="CS65" s="252" t="n">
        <f aca="false">+IF(CS35-CS19&gt;5000,1,0)</f>
        <v>0</v>
      </c>
      <c r="CT65" s="252" t="n">
        <f aca="false">+IF(CT35-CT19&gt;5000,1,0)</f>
        <v>0</v>
      </c>
      <c r="CU65" s="252" t="n">
        <f aca="false">+IF(CU35-CU19&gt;5000,1,0)</f>
        <v>0</v>
      </c>
      <c r="CV65" s="252" t="n">
        <f aca="false">+IF(CV35-CV19&gt;5000,1,0)</f>
        <v>0</v>
      </c>
      <c r="CW65" s="252" t="n">
        <f aca="false">+IF(CW35-CW19&gt;5000,1,0)</f>
        <v>0</v>
      </c>
      <c r="CX65" s="252" t="n">
        <f aca="false">+IF(CX35-CX19&gt;5000,1,0)</f>
        <v>0</v>
      </c>
      <c r="CY65" s="252" t="n">
        <f aca="false">+IF(CY35-CY19&gt;5000,1,0)</f>
        <v>0</v>
      </c>
      <c r="CZ65" s="252" t="n">
        <f aca="false">+IF(CZ35-CZ19&gt;5000,1,0)</f>
        <v>0</v>
      </c>
      <c r="DA65" s="252" t="n">
        <f aca="false">+IF(DA35-DA19&gt;5000,1,0)</f>
        <v>0</v>
      </c>
      <c r="DB65" s="252" t="n">
        <f aca="false">+IF(DB35-DB19&gt;5000,1,0)</f>
        <v>0</v>
      </c>
      <c r="DC65" s="252" t="n">
        <f aca="false">+IF(DC35-DC19&gt;5000,1,0)</f>
        <v>0</v>
      </c>
      <c r="DD65" s="252" t="n">
        <f aca="false">+IF(DD35-DD19&gt;5000,1,0)</f>
        <v>0</v>
      </c>
      <c r="DE65" s="252" t="n">
        <f aca="false">+IF(DE35-DE19&gt;5000,1,0)</f>
        <v>0</v>
      </c>
      <c r="DF65" s="252" t="n">
        <f aca="false">+IF(DF35-DF19&gt;5000,1,0)</f>
        <v>0</v>
      </c>
      <c r="DG65" s="252" t="n">
        <f aca="false">+IF(DG35-DG19&gt;5000,1,0)</f>
        <v>0</v>
      </c>
      <c r="DH65" s="252" t="n">
        <f aca="false">+IF(DH35-DH19&gt;5000,1,0)</f>
        <v>0</v>
      </c>
      <c r="DI65" s="252" t="n">
        <f aca="false">+IF(DI35-DI19&gt;5000,1,0)</f>
        <v>0</v>
      </c>
      <c r="DJ65" s="252" t="n">
        <f aca="false">+IF(DJ35-DJ19&gt;5000,1,0)</f>
        <v>0</v>
      </c>
      <c r="DK65" s="252" t="n">
        <f aca="false">+IF(DK35-DK19&gt;5000,1,0)</f>
        <v>0</v>
      </c>
      <c r="DL65" s="252" t="n">
        <f aca="false">+IF(DL35-DL19&gt;5000,1,0)</f>
        <v>0</v>
      </c>
      <c r="DM65" s="252" t="n">
        <f aca="false">+IF(DM35-DM19&gt;5000,1,0)</f>
        <v>0</v>
      </c>
      <c r="DN65" s="252" t="n">
        <f aca="false">+IF(DN35-DN19&gt;5000,1,0)</f>
        <v>0</v>
      </c>
      <c r="DO65" s="252" t="n">
        <f aca="false">+IF(DO35-DO19&gt;5000,1,0)</f>
        <v>0</v>
      </c>
      <c r="DP65" s="252" t="n">
        <f aca="false">+IF(DP35-DP19&gt;5000,1,0)</f>
        <v>0</v>
      </c>
      <c r="DQ65" s="252" t="n">
        <f aca="false">+IF(DQ35-DQ19&gt;5000,1,0)</f>
        <v>0</v>
      </c>
      <c r="DR65" s="252" t="n">
        <f aca="false">+IF(DR35-DR19&gt;5000,1,0)</f>
        <v>0</v>
      </c>
      <c r="DS65" s="252" t="n">
        <f aca="false">+IF(DS35-DS19&gt;5000,1,0)</f>
        <v>0</v>
      </c>
      <c r="DT65" s="252" t="n">
        <f aca="false">+IF(DT35-DT19&gt;5000,1,0)</f>
        <v>0</v>
      </c>
      <c r="DU65" s="252" t="n">
        <f aca="false">+IF(DU35-DU19&gt;5000,1,0)</f>
        <v>0</v>
      </c>
      <c r="DV65" s="252" t="n">
        <f aca="false">+IF(DV35-DV19&gt;5000,1,0)</f>
        <v>0</v>
      </c>
      <c r="DW65" s="252" t="n">
        <f aca="false">+IF(DW35-DW19&gt;5000,1,0)</f>
        <v>0</v>
      </c>
      <c r="DX65" s="252" t="n">
        <f aca="false">+IF(DX35-DX19&gt;5000,1,0)</f>
        <v>0</v>
      </c>
      <c r="DY65" s="252" t="n">
        <f aca="false">+IF(DY35-DY19&gt;5000,1,0)</f>
        <v>0</v>
      </c>
      <c r="DZ65" s="252" t="n">
        <f aca="false">+IF(DZ35-DZ19&gt;5000,1,0)</f>
        <v>0</v>
      </c>
      <c r="EA65" s="252" t="n">
        <f aca="false">+IF(EA35-EA19&gt;5000,1,0)</f>
        <v>0</v>
      </c>
      <c r="EB65" s="252" t="n">
        <f aca="false">+IF(EB35-EB19&gt;5000,1,0)</f>
        <v>0</v>
      </c>
      <c r="EC65" s="252" t="n">
        <f aca="false">+IF(EC35-EC19&gt;5000,1,0)</f>
        <v>0</v>
      </c>
      <c r="ED65" s="252" t="n">
        <f aca="false">+IF(ED35-ED19&gt;5000,1,0)</f>
        <v>1</v>
      </c>
      <c r="EE65" s="252" t="n">
        <f aca="false">+IF(EE35-EE19&gt;5000,1,0)</f>
        <v>0</v>
      </c>
      <c r="EF65" s="252" t="n">
        <f aca="false">+IF(EF35-EF19&gt;5000,1,0)</f>
        <v>1</v>
      </c>
      <c r="EG65" s="252" t="n">
        <f aca="false">+IF(EG35-EG19&gt;5000,1,0)</f>
        <v>1</v>
      </c>
      <c r="EH65" s="252" t="n">
        <f aca="false">+IF(EH35-EH19&gt;5000,1,0)</f>
        <v>1</v>
      </c>
      <c r="EI65" s="252" t="n">
        <f aca="false">+IF(EI35-EI19&gt;5000,1,0)</f>
        <v>1</v>
      </c>
      <c r="EJ65" s="252" t="n">
        <f aca="false">+IF(EJ35-EJ19&gt;5000,1,0)</f>
        <v>1</v>
      </c>
    </row>
    <row r="66" customFormat="false" ht="15" hidden="true" customHeight="false" outlineLevel="1" collapsed="false">
      <c r="A66" s="76" t="s">
        <v>209</v>
      </c>
      <c r="B66" s="252" t="n">
        <f aca="false">+IF(B36-B20&gt;5000,1,0)</f>
        <v>0</v>
      </c>
      <c r="C66" s="252" t="n">
        <f aca="false">+IF(C36-C20&gt;5000,1,0)</f>
        <v>0</v>
      </c>
      <c r="D66" s="252" t="n">
        <f aca="false">+IF(D36-D20&gt;5000,1,0)</f>
        <v>0</v>
      </c>
      <c r="E66" s="252" t="n">
        <f aca="false">+IF(E36-E20&gt;5000,1,0)</f>
        <v>0</v>
      </c>
      <c r="F66" s="252" t="n">
        <f aca="false">+IF(F36-F20&gt;5000,1,0)</f>
        <v>0</v>
      </c>
      <c r="G66" s="252" t="n">
        <f aca="false">+IF(G36-G20&gt;5000,1,0)</f>
        <v>0</v>
      </c>
      <c r="H66" s="252" t="n">
        <f aca="false">+IF(H36-H20&gt;5000,1,0)</f>
        <v>0</v>
      </c>
      <c r="I66" s="252" t="n">
        <f aca="false">+IF(I36-I20&gt;5000,1,0)</f>
        <v>0</v>
      </c>
      <c r="J66" s="252" t="n">
        <f aca="false">+IF(J36-J20&gt;5000,1,0)</f>
        <v>0</v>
      </c>
      <c r="K66" s="252" t="n">
        <f aca="false">+IF(K36-K20&gt;5000,1,0)</f>
        <v>0</v>
      </c>
      <c r="L66" s="252" t="n">
        <f aca="false">+IF(L36-L20&gt;5000,1,0)</f>
        <v>0</v>
      </c>
      <c r="M66" s="252" t="n">
        <f aca="false">+IF(M36-M20&gt;5000,1,0)</f>
        <v>0</v>
      </c>
      <c r="N66" s="252" t="n">
        <f aca="false">+IF(N36-N20&gt;5000,1,0)</f>
        <v>0</v>
      </c>
      <c r="O66" s="252" t="n">
        <f aca="false">+IF(O36-O20&gt;5000,1,0)</f>
        <v>0</v>
      </c>
      <c r="P66" s="252"/>
      <c r="Q66" s="252" t="n">
        <f aca="false">+IF(Q36-Q20&gt;5000,1,0)</f>
        <v>0</v>
      </c>
      <c r="R66" s="252" t="n">
        <f aca="false">+IF(R36-R20&gt;5000,1,0)</f>
        <v>0</v>
      </c>
      <c r="S66" s="252"/>
      <c r="T66" s="252" t="n">
        <f aca="false">+IF(T36-T20&gt;5000,1,0)</f>
        <v>0</v>
      </c>
      <c r="U66" s="252"/>
      <c r="V66" s="252" t="n">
        <f aca="false">+IF(V36-V20&gt;5000,1,0)</f>
        <v>0</v>
      </c>
      <c r="W66" s="252" t="n">
        <f aca="false">+IF(W36-W20&gt;5000,1,0)</f>
        <v>0</v>
      </c>
      <c r="X66" s="252" t="n">
        <f aca="false">+IF(X36-X20&gt;5000,1,0)</f>
        <v>0</v>
      </c>
      <c r="Y66" s="252" t="n">
        <f aca="false">+IF(Y36-Y20&gt;5000,1,0)</f>
        <v>0</v>
      </c>
      <c r="Z66" s="252" t="n">
        <f aca="false">+IF(Z36-Z20&gt;5000,1,0)</f>
        <v>0</v>
      </c>
      <c r="AA66" s="252" t="n">
        <f aca="false">+IF(AA36-AA20&gt;5000,1,0)</f>
        <v>0</v>
      </c>
      <c r="AB66" s="252" t="n">
        <f aca="false">+IF(AB36-AB20&gt;5000,1,0)</f>
        <v>0</v>
      </c>
      <c r="AC66" s="252" t="n">
        <f aca="false">+IF(AC36-AC20&gt;5000,1,0)</f>
        <v>0</v>
      </c>
      <c r="AD66" s="252" t="n">
        <f aca="false">+IF(AD36-AD20&gt;5000,1,0)</f>
        <v>0</v>
      </c>
      <c r="AE66" s="252" t="n">
        <f aca="false">+IF(AE36-AE20&gt;5000,1,0)</f>
        <v>0</v>
      </c>
      <c r="AF66" s="252" t="n">
        <f aca="false">+IF(AF36-AF20&gt;5000,1,0)</f>
        <v>0</v>
      </c>
      <c r="AG66" s="252" t="n">
        <f aca="false">+IF(AG36-AG20&gt;5000,1,0)</f>
        <v>0</v>
      </c>
      <c r="AH66" s="252" t="n">
        <f aca="false">+IF(AH36-AH20&gt;5000,1,0)</f>
        <v>0</v>
      </c>
      <c r="AI66" s="252" t="n">
        <f aca="false">+IF(AI36-AI20&gt;5000,1,0)</f>
        <v>0</v>
      </c>
      <c r="AJ66" s="252" t="n">
        <f aca="false">+IF(AJ36-AJ20&gt;5000,1,0)</f>
        <v>0</v>
      </c>
      <c r="AK66" s="252" t="n">
        <f aca="false">+IF(AK36-AK20&gt;5000,1,0)</f>
        <v>0</v>
      </c>
      <c r="AL66" s="252" t="n">
        <f aca="false">+IF(AL36-AL20&gt;5000,1,0)</f>
        <v>0</v>
      </c>
      <c r="AM66" s="252" t="n">
        <f aca="false">+IF(AM36-AM20&gt;5000,1,0)</f>
        <v>0</v>
      </c>
      <c r="AN66" s="252" t="n">
        <f aca="false">+IF(AN36-AN20&gt;5000,1,0)</f>
        <v>0</v>
      </c>
      <c r="AO66" s="252" t="n">
        <f aca="false">+IF(AO36-AO20&gt;5000,1,0)</f>
        <v>0</v>
      </c>
      <c r="AP66" s="252" t="n">
        <f aca="false">+IF(AP36-AP20&gt;5000,1,0)</f>
        <v>0</v>
      </c>
      <c r="AQ66" s="252" t="n">
        <f aca="false">+IF(AQ36-AQ20&gt;5000,1,0)</f>
        <v>0</v>
      </c>
      <c r="AR66" s="252" t="n">
        <f aca="false">+IF(AR36-AR20&gt;5000,1,0)</f>
        <v>0</v>
      </c>
      <c r="AS66" s="252" t="n">
        <f aca="false">+IF(AS36-AS20&gt;5000,1,0)</f>
        <v>0</v>
      </c>
      <c r="AT66" s="252" t="n">
        <f aca="false">+IF(AT36-AT20&gt;5000,1,0)</f>
        <v>0</v>
      </c>
      <c r="AU66" s="252" t="n">
        <f aca="false">+IF(AU36-AU20&gt;5000,1,0)</f>
        <v>0</v>
      </c>
      <c r="AV66" s="252" t="n">
        <f aca="false">+IF(AV36-AV20&gt;5000,1,0)</f>
        <v>0</v>
      </c>
      <c r="AW66" s="252" t="n">
        <f aca="false">+IF(AW36-AW20&gt;5000,1,0)</f>
        <v>0</v>
      </c>
      <c r="AX66" s="252" t="n">
        <f aca="false">+IF(AX36-AX20&gt;5000,1,0)</f>
        <v>0</v>
      </c>
      <c r="AY66" s="252" t="n">
        <f aca="false">+IF(AY36-AY20&gt;5000,1,0)</f>
        <v>0</v>
      </c>
      <c r="AZ66" s="252" t="n">
        <f aca="false">+IF(AZ36-AZ20&gt;5000,1,0)</f>
        <v>0</v>
      </c>
      <c r="BA66" s="252" t="n">
        <f aca="false">+IF(BA36-BA20&gt;5000,1,0)</f>
        <v>0</v>
      </c>
      <c r="BB66" s="252" t="n">
        <f aca="false">+IF(BB36-BB20&gt;5000,1,0)</f>
        <v>0</v>
      </c>
      <c r="BC66" s="252" t="n">
        <f aca="false">+IF(BC36-BC20&gt;5000,1,0)</f>
        <v>0</v>
      </c>
      <c r="BD66" s="252" t="n">
        <f aca="false">+IF(BD36-BD20&gt;5000,1,0)</f>
        <v>0</v>
      </c>
      <c r="BE66" s="252" t="n">
        <f aca="false">+IF(BE36-BE20&gt;5000,1,0)</f>
        <v>0</v>
      </c>
      <c r="BF66" s="252" t="n">
        <f aca="false">+IF(BF36-BF20&gt;5000,1,0)</f>
        <v>0</v>
      </c>
      <c r="BG66" s="252" t="n">
        <f aca="false">+IF(BG36-BG20&gt;5000,1,0)</f>
        <v>0</v>
      </c>
      <c r="BH66" s="252" t="n">
        <f aca="false">+IF(BH36-BH20&gt;5000,1,0)</f>
        <v>0</v>
      </c>
      <c r="BI66" s="252" t="n">
        <f aca="false">+IF(BI36-BI20&gt;5000,1,0)</f>
        <v>0</v>
      </c>
      <c r="BJ66" s="252" t="n">
        <f aca="false">+IF(BJ36-BJ20&gt;5000,1,0)</f>
        <v>0</v>
      </c>
      <c r="BK66" s="252" t="n">
        <f aca="false">+IF(BK36-BK20&gt;5000,1,0)</f>
        <v>0</v>
      </c>
      <c r="BL66" s="252" t="n">
        <f aca="false">+IF(BL36-BL20&gt;5000,1,0)</f>
        <v>0</v>
      </c>
      <c r="BM66" s="252" t="n">
        <f aca="false">+IF(BM36-BM20&gt;5000,1,0)</f>
        <v>0</v>
      </c>
      <c r="BN66" s="252" t="n">
        <f aca="false">+IF(BN36-BN20&gt;5000,1,0)</f>
        <v>0</v>
      </c>
      <c r="BO66" s="252" t="n">
        <f aca="false">+IF(BO36-BO20&gt;5000,1,0)</f>
        <v>0</v>
      </c>
      <c r="BP66" s="252" t="n">
        <f aca="false">+IF(BP36-BP20&gt;5000,1,0)</f>
        <v>0</v>
      </c>
      <c r="BQ66" s="252" t="n">
        <f aca="false">+IF(BQ36-BQ20&gt;5000,1,0)</f>
        <v>0</v>
      </c>
      <c r="BR66" s="252" t="n">
        <f aca="false">+IF(BR36-BR20&gt;5000,1,0)</f>
        <v>0</v>
      </c>
      <c r="BS66" s="252" t="n">
        <f aca="false">+IF(BS36-BS20&gt;5000,1,0)</f>
        <v>0</v>
      </c>
      <c r="BT66" s="252" t="n">
        <f aca="false">+IF(BT36-BT20&gt;5000,1,0)</f>
        <v>0</v>
      </c>
      <c r="BU66" s="252" t="n">
        <f aca="false">+IF(BU36-BU20&gt;5000,1,0)</f>
        <v>0</v>
      </c>
      <c r="BV66" s="252" t="n">
        <f aca="false">+IF(BV36-BV20&gt;5000,1,0)</f>
        <v>0</v>
      </c>
      <c r="BW66" s="252" t="n">
        <f aca="false">+IF(BW36-BW20&gt;5000,1,0)</f>
        <v>0</v>
      </c>
      <c r="BX66" s="252" t="n">
        <f aca="false">+IF(BX36-BX20&gt;5000,1,0)</f>
        <v>0</v>
      </c>
      <c r="BY66" s="252" t="n">
        <f aca="false">+IF(BY36-BY20&gt;5000,1,0)</f>
        <v>0</v>
      </c>
      <c r="BZ66" s="252" t="n">
        <f aca="false">+IF(BZ36-BZ20&gt;5000,1,0)</f>
        <v>0</v>
      </c>
      <c r="CA66" s="252" t="n">
        <f aca="false">+IF(CA36-CA20&gt;5000,1,0)</f>
        <v>0</v>
      </c>
      <c r="CB66" s="252" t="n">
        <f aca="false">+IF(CB36-CB20&gt;5000,1,0)</f>
        <v>0</v>
      </c>
      <c r="CC66" s="252" t="n">
        <f aca="false">+IF(CC36-CC20&gt;5000,1,0)</f>
        <v>0</v>
      </c>
      <c r="CD66" s="252" t="n">
        <f aca="false">+IF(CD36-CD20&gt;5000,1,0)</f>
        <v>0</v>
      </c>
      <c r="CE66" s="252" t="n">
        <f aca="false">+IF(CE36-CE20&gt;5000,1,0)</f>
        <v>0</v>
      </c>
      <c r="CF66" s="252" t="n">
        <f aca="false">+IF(CF36-CF20&gt;5000,1,0)</f>
        <v>0</v>
      </c>
      <c r="CG66" s="252" t="n">
        <f aca="false">+IF(CG36-CG20&gt;5000,1,0)</f>
        <v>0</v>
      </c>
      <c r="CH66" s="252" t="n">
        <f aca="false">+IF(CH36-CH20&gt;5000,1,0)</f>
        <v>0</v>
      </c>
      <c r="CI66" s="252" t="n">
        <f aca="false">+IF(CI36-CI20&gt;5000,1,0)</f>
        <v>0</v>
      </c>
      <c r="CJ66" s="252" t="n">
        <f aca="false">+IF(CJ36-CJ20&gt;5000,1,0)</f>
        <v>0</v>
      </c>
      <c r="CK66" s="252" t="n">
        <f aca="false">+IF(CK36-CK20&gt;5000,1,0)</f>
        <v>0</v>
      </c>
      <c r="CL66" s="252" t="n">
        <f aca="false">+IF(CL36-CL20&gt;5000,1,0)</f>
        <v>0</v>
      </c>
      <c r="CM66" s="252" t="n">
        <f aca="false">+IF(CM36-CM20&gt;5000,1,0)</f>
        <v>0</v>
      </c>
      <c r="CN66" s="252" t="n">
        <f aca="false">+IF(CN36-CN20&gt;5000,1,0)</f>
        <v>0</v>
      </c>
      <c r="CO66" s="252" t="n">
        <f aca="false">+IF(CO36-CO20&gt;5000,1,0)</f>
        <v>0</v>
      </c>
      <c r="CP66" s="252" t="n">
        <f aca="false">+IF(CP36-CP20&gt;5000,1,0)</f>
        <v>0</v>
      </c>
      <c r="CQ66" s="252" t="n">
        <f aca="false">+IF(CQ36-CQ20&gt;5000,1,0)</f>
        <v>0</v>
      </c>
      <c r="CR66" s="252" t="n">
        <f aca="false">+IF(CR36-CR20&gt;5000,1,0)</f>
        <v>0</v>
      </c>
      <c r="CS66" s="252" t="n">
        <f aca="false">+IF(CS36-CS20&gt;5000,1,0)</f>
        <v>0</v>
      </c>
      <c r="CT66" s="252" t="n">
        <f aca="false">+IF(CT36-CT20&gt;5000,1,0)</f>
        <v>0</v>
      </c>
      <c r="CU66" s="252" t="n">
        <f aca="false">+IF(CU36-CU20&gt;5000,1,0)</f>
        <v>0</v>
      </c>
      <c r="CV66" s="252" t="n">
        <f aca="false">+IF(CV36-CV20&gt;5000,1,0)</f>
        <v>0</v>
      </c>
      <c r="CW66" s="252" t="n">
        <f aca="false">+IF(CW36-CW20&gt;5000,1,0)</f>
        <v>0</v>
      </c>
      <c r="CX66" s="252" t="n">
        <f aca="false">+IF(CX36-CX20&gt;5000,1,0)</f>
        <v>0</v>
      </c>
      <c r="CY66" s="252" t="n">
        <f aca="false">+IF(CY36-CY20&gt;5000,1,0)</f>
        <v>0</v>
      </c>
      <c r="CZ66" s="252" t="n">
        <f aca="false">+IF(CZ36-CZ20&gt;5000,1,0)</f>
        <v>0</v>
      </c>
      <c r="DA66" s="252" t="n">
        <f aca="false">+IF(DA36-DA20&gt;5000,1,0)</f>
        <v>0</v>
      </c>
      <c r="DB66" s="252" t="n">
        <f aca="false">+IF(DB36-DB20&gt;5000,1,0)</f>
        <v>0</v>
      </c>
      <c r="DC66" s="252" t="n">
        <f aca="false">+IF(DC36-DC20&gt;5000,1,0)</f>
        <v>0</v>
      </c>
      <c r="DD66" s="252" t="n">
        <f aca="false">+IF(DD36-DD20&gt;5000,1,0)</f>
        <v>0</v>
      </c>
      <c r="DE66" s="252" t="n">
        <f aca="false">+IF(DE36-DE20&gt;5000,1,0)</f>
        <v>0</v>
      </c>
      <c r="DF66" s="252" t="n">
        <f aca="false">+IF(DF36-DF20&gt;5000,1,0)</f>
        <v>0</v>
      </c>
      <c r="DG66" s="252" t="n">
        <f aca="false">+IF(DG36-DG20&gt;5000,1,0)</f>
        <v>0</v>
      </c>
      <c r="DH66" s="252" t="n">
        <f aca="false">+IF(DH36-DH20&gt;5000,1,0)</f>
        <v>0</v>
      </c>
      <c r="DI66" s="252" t="n">
        <f aca="false">+IF(DI36-DI20&gt;5000,1,0)</f>
        <v>0</v>
      </c>
      <c r="DJ66" s="252" t="n">
        <f aca="false">+IF(DJ36-DJ20&gt;5000,1,0)</f>
        <v>0</v>
      </c>
      <c r="DK66" s="252" t="n">
        <f aca="false">+IF(DK36-DK20&gt;5000,1,0)</f>
        <v>0</v>
      </c>
      <c r="DL66" s="252" t="n">
        <f aca="false">+IF(DL36-DL20&gt;5000,1,0)</f>
        <v>0</v>
      </c>
      <c r="DM66" s="252" t="n">
        <f aca="false">+IF(DM36-DM20&gt;5000,1,0)</f>
        <v>0</v>
      </c>
      <c r="DN66" s="252" t="n">
        <f aca="false">+IF(DN36-DN20&gt;5000,1,0)</f>
        <v>0</v>
      </c>
      <c r="DO66" s="252" t="n">
        <f aca="false">+IF(DO36-DO20&gt;5000,1,0)</f>
        <v>0</v>
      </c>
      <c r="DP66" s="252" t="n">
        <f aca="false">+IF(DP36-DP20&gt;5000,1,0)</f>
        <v>0</v>
      </c>
      <c r="DQ66" s="252" t="n">
        <f aca="false">+IF(DQ36-DQ20&gt;5000,1,0)</f>
        <v>0</v>
      </c>
      <c r="DR66" s="252" t="n">
        <f aca="false">+IF(DR36-DR20&gt;5000,1,0)</f>
        <v>0</v>
      </c>
      <c r="DS66" s="252" t="n">
        <f aca="false">+IF(DS36-DS20&gt;5000,1,0)</f>
        <v>0</v>
      </c>
      <c r="DT66" s="252" t="n">
        <f aca="false">+IF(DT36-DT20&gt;5000,1,0)</f>
        <v>0</v>
      </c>
      <c r="DU66" s="252" t="n">
        <f aca="false">+IF(DU36-DU20&gt;5000,1,0)</f>
        <v>0</v>
      </c>
      <c r="DV66" s="252" t="n">
        <f aca="false">+IF(DV36-DV20&gt;5000,1,0)</f>
        <v>0</v>
      </c>
      <c r="DW66" s="252" t="n">
        <f aca="false">+IF(DW36-DW20&gt;5000,1,0)</f>
        <v>0</v>
      </c>
      <c r="DX66" s="252" t="n">
        <f aca="false">+IF(DX36-DX20&gt;5000,1,0)</f>
        <v>0</v>
      </c>
      <c r="DY66" s="252" t="n">
        <f aca="false">+IF(DY36-DY20&gt;5000,1,0)</f>
        <v>0</v>
      </c>
      <c r="DZ66" s="252" t="n">
        <f aca="false">+IF(DZ36-DZ20&gt;5000,1,0)</f>
        <v>0</v>
      </c>
      <c r="EA66" s="252" t="n">
        <f aca="false">+IF(EA36-EA20&gt;5000,1,0)</f>
        <v>0</v>
      </c>
      <c r="EB66" s="252" t="n">
        <f aca="false">+IF(EB36-EB20&gt;5000,1,0)</f>
        <v>0</v>
      </c>
      <c r="EC66" s="252" t="n">
        <f aca="false">+IF(EC36-EC20&gt;5000,1,0)</f>
        <v>0</v>
      </c>
      <c r="ED66" s="252" t="n">
        <f aca="false">+IF(ED36-ED20&gt;5000,1,0)</f>
        <v>0</v>
      </c>
      <c r="EE66" s="252" t="n">
        <f aca="false">+IF(EE36-EE20&gt;5000,1,0)</f>
        <v>0</v>
      </c>
      <c r="EF66" s="252" t="n">
        <f aca="false">+IF(EF36-EF20&gt;5000,1,0)</f>
        <v>0</v>
      </c>
      <c r="EG66" s="252" t="n">
        <f aca="false">+IF(EG36-EG20&gt;5000,1,0)</f>
        <v>0</v>
      </c>
      <c r="EH66" s="252" t="n">
        <f aca="false">+IF(EH36-EH20&gt;5000,1,0)</f>
        <v>0</v>
      </c>
      <c r="EI66" s="252" t="n">
        <f aca="false">+IF(EI36-EI20&gt;5000,1,0)</f>
        <v>0</v>
      </c>
      <c r="EJ66" s="252" t="n">
        <f aca="false">+IF(EJ36-EJ20&gt;5000,1,0)</f>
        <v>0</v>
      </c>
    </row>
    <row r="67" customFormat="false" ht="15" hidden="true" customHeight="false" outlineLevel="1" collapsed="false">
      <c r="A67" s="76" t="s">
        <v>228</v>
      </c>
      <c r="B67" s="252" t="n">
        <f aca="false">+IF(B37-B21&gt;5000,1,0)</f>
        <v>0</v>
      </c>
      <c r="C67" s="252" t="n">
        <f aca="false">+IF(C37-C21&gt;5000,1,0)</f>
        <v>0</v>
      </c>
      <c r="D67" s="252" t="n">
        <f aca="false">+IF(D37-D21&gt;5000,1,0)</f>
        <v>1</v>
      </c>
      <c r="E67" s="252" t="n">
        <f aca="false">+IF(E37-E21&gt;5000,1,0)</f>
        <v>0</v>
      </c>
      <c r="F67" s="252" t="n">
        <f aca="false">+IF(F37-F21&gt;5000,1,0)</f>
        <v>0</v>
      </c>
      <c r="G67" s="252" t="n">
        <f aca="false">+IF(G37-G21&gt;5000,1,0)</f>
        <v>1</v>
      </c>
      <c r="H67" s="252" t="n">
        <f aca="false">+IF(H37-H21&gt;5000,1,0)</f>
        <v>0</v>
      </c>
      <c r="I67" s="252" t="n">
        <f aca="false">+IF(I37-I21&gt;5000,1,0)</f>
        <v>0</v>
      </c>
      <c r="J67" s="252" t="n">
        <f aca="false">+IF(J37-J21&gt;5000,1,0)</f>
        <v>0</v>
      </c>
      <c r="K67" s="252" t="n">
        <f aca="false">+IF(K37-K21&gt;5000,1,0)</f>
        <v>1</v>
      </c>
      <c r="L67" s="252" t="n">
        <f aca="false">+IF(L37-L21&gt;5000,1,0)</f>
        <v>0</v>
      </c>
      <c r="M67" s="252" t="n">
        <f aca="false">+IF(M37-M21&gt;5000,1,0)</f>
        <v>0</v>
      </c>
      <c r="N67" s="252" t="n">
        <f aca="false">+IF(N37-N21&gt;5000,1,0)</f>
        <v>0</v>
      </c>
      <c r="O67" s="252" t="n">
        <f aca="false">+IF(O37-O21&gt;5000,1,0)</f>
        <v>0</v>
      </c>
      <c r="P67" s="252"/>
      <c r="Q67" s="252" t="n">
        <f aca="false">+IF(Q37-Q21&gt;5000,1,0)</f>
        <v>0</v>
      </c>
      <c r="R67" s="252" t="n">
        <f aca="false">+IF(R37-R21&gt;5000,1,0)</f>
        <v>0</v>
      </c>
      <c r="S67" s="252"/>
      <c r="T67" s="252" t="n">
        <f aca="false">+IF(T37-T21&gt;5000,1,0)</f>
        <v>1</v>
      </c>
      <c r="U67" s="252"/>
      <c r="V67" s="252" t="n">
        <f aca="false">+IF(V37-V21&gt;5000,1,0)</f>
        <v>0</v>
      </c>
      <c r="W67" s="252" t="n">
        <f aca="false">+IF(W37-W21&gt;5000,1,0)</f>
        <v>0</v>
      </c>
      <c r="X67" s="252" t="n">
        <f aca="false">+IF(X37-X21&gt;5000,1,0)</f>
        <v>0</v>
      </c>
      <c r="Y67" s="252" t="n">
        <f aca="false">+IF(Y37-Y21&gt;5000,1,0)</f>
        <v>0</v>
      </c>
      <c r="Z67" s="252" t="n">
        <f aca="false">+IF(Z37-Z21&gt;5000,1,0)</f>
        <v>0</v>
      </c>
      <c r="AA67" s="252" t="n">
        <f aca="false">+IF(AA37-AA21&gt;5000,1,0)</f>
        <v>0</v>
      </c>
      <c r="AB67" s="252" t="n">
        <f aca="false">+IF(AB37-AB21&gt;5000,1,0)</f>
        <v>0</v>
      </c>
      <c r="AC67" s="252" t="n">
        <f aca="false">+IF(AC37-AC21&gt;5000,1,0)</f>
        <v>0</v>
      </c>
      <c r="AD67" s="252" t="n">
        <f aca="false">+IF(AD37-AD21&gt;5000,1,0)</f>
        <v>0</v>
      </c>
      <c r="AE67" s="252" t="n">
        <f aca="false">+IF(AE37-AE21&gt;5000,1,0)</f>
        <v>0</v>
      </c>
      <c r="AF67" s="252" t="n">
        <f aca="false">+IF(AF37-AF21&gt;5000,1,0)</f>
        <v>0</v>
      </c>
      <c r="AG67" s="252" t="n">
        <f aca="false">+IF(AG37-AG21&gt;5000,1,0)</f>
        <v>0</v>
      </c>
      <c r="AH67" s="252" t="n">
        <f aca="false">+IF(AH37-AH21&gt;5000,1,0)</f>
        <v>0</v>
      </c>
      <c r="AI67" s="252" t="n">
        <f aca="false">+IF(AI37-AI21&gt;5000,1,0)</f>
        <v>0</v>
      </c>
      <c r="AJ67" s="252" t="n">
        <f aca="false">+IF(AJ37-AJ21&gt;5000,1,0)</f>
        <v>0</v>
      </c>
      <c r="AK67" s="252" t="n">
        <f aca="false">+IF(AK37-AK21&gt;5000,1,0)</f>
        <v>0</v>
      </c>
      <c r="AL67" s="252" t="n">
        <f aca="false">+IF(AL37-AL21&gt;5000,1,0)</f>
        <v>0</v>
      </c>
      <c r="AM67" s="252" t="n">
        <f aca="false">+IF(AM37-AM21&gt;5000,1,0)</f>
        <v>0</v>
      </c>
      <c r="AN67" s="252" t="n">
        <f aca="false">+IF(AN37-AN21&gt;5000,1,0)</f>
        <v>1</v>
      </c>
      <c r="AO67" s="252" t="n">
        <f aca="false">+IF(AO37-AO21&gt;5000,1,0)</f>
        <v>0</v>
      </c>
      <c r="AP67" s="252" t="n">
        <f aca="false">+IF(AP37-AP21&gt;5000,1,0)</f>
        <v>0</v>
      </c>
      <c r="AQ67" s="252" t="n">
        <f aca="false">+IF(AQ37-AQ21&gt;5000,1,0)</f>
        <v>0</v>
      </c>
      <c r="AR67" s="252" t="n">
        <f aca="false">+IF(AR37-AR21&gt;5000,1,0)</f>
        <v>0</v>
      </c>
      <c r="AS67" s="252" t="n">
        <f aca="false">+IF(AS37-AS21&gt;5000,1,0)</f>
        <v>0</v>
      </c>
      <c r="AT67" s="252" t="n">
        <f aca="false">+IF(AT37-AT21&gt;5000,1,0)</f>
        <v>0</v>
      </c>
      <c r="AU67" s="252" t="n">
        <f aca="false">+IF(AU37-AU21&gt;5000,1,0)</f>
        <v>0</v>
      </c>
      <c r="AV67" s="252" t="n">
        <f aca="false">+IF(AV37-AV21&gt;5000,1,0)</f>
        <v>0</v>
      </c>
      <c r="AW67" s="252" t="n">
        <f aca="false">+IF(AW37-AW21&gt;5000,1,0)</f>
        <v>0</v>
      </c>
      <c r="AX67" s="252" t="n">
        <f aca="false">+IF(AX37-AX21&gt;5000,1,0)</f>
        <v>0</v>
      </c>
      <c r="AY67" s="252" t="n">
        <f aca="false">+IF(AY37-AY21&gt;5000,1,0)</f>
        <v>0</v>
      </c>
      <c r="AZ67" s="252" t="n">
        <f aca="false">+IF(AZ37-AZ21&gt;5000,1,0)</f>
        <v>0</v>
      </c>
      <c r="BA67" s="252" t="n">
        <f aca="false">+IF(BA37-BA21&gt;5000,1,0)</f>
        <v>0</v>
      </c>
      <c r="BB67" s="252" t="n">
        <f aca="false">+IF(BB37-BB21&gt;5000,1,0)</f>
        <v>0</v>
      </c>
      <c r="BC67" s="252" t="n">
        <f aca="false">+IF(BC37-BC21&gt;5000,1,0)</f>
        <v>0</v>
      </c>
      <c r="BD67" s="252" t="n">
        <f aca="false">+IF(BD37-BD21&gt;5000,1,0)</f>
        <v>0</v>
      </c>
      <c r="BE67" s="252" t="n">
        <f aca="false">+IF(BE37-BE21&gt;5000,1,0)</f>
        <v>0</v>
      </c>
      <c r="BF67" s="252" t="n">
        <f aca="false">+IF(BF37-BF21&gt;5000,1,0)</f>
        <v>1</v>
      </c>
      <c r="BG67" s="252" t="n">
        <f aca="false">+IF(BG37-BG21&gt;5000,1,0)</f>
        <v>0</v>
      </c>
      <c r="BH67" s="252" t="n">
        <f aca="false">+IF(BH37-BH21&gt;5000,1,0)</f>
        <v>0</v>
      </c>
      <c r="BI67" s="252" t="n">
        <f aca="false">+IF(BI37-BI21&gt;5000,1,0)</f>
        <v>0</v>
      </c>
      <c r="BJ67" s="252" t="n">
        <f aca="false">+IF(BJ37-BJ21&gt;5000,1,0)</f>
        <v>0</v>
      </c>
      <c r="BK67" s="252" t="n">
        <f aca="false">+IF(BK37-BK21&gt;5000,1,0)</f>
        <v>0</v>
      </c>
      <c r="BL67" s="252" t="n">
        <f aca="false">+IF(BL37-BL21&gt;5000,1,0)</f>
        <v>0</v>
      </c>
      <c r="BM67" s="252" t="n">
        <f aca="false">+IF(BM37-BM21&gt;5000,1,0)</f>
        <v>0</v>
      </c>
      <c r="BN67" s="252" t="n">
        <f aca="false">+IF(BN37-BN21&gt;5000,1,0)</f>
        <v>0</v>
      </c>
      <c r="BO67" s="252" t="n">
        <f aca="false">+IF(BO37-BO21&gt;5000,1,0)</f>
        <v>0</v>
      </c>
      <c r="BP67" s="252" t="n">
        <f aca="false">+IF(BP37-BP21&gt;5000,1,0)</f>
        <v>0</v>
      </c>
      <c r="BQ67" s="252" t="n">
        <f aca="false">+IF(BQ37-BQ21&gt;5000,1,0)</f>
        <v>0</v>
      </c>
      <c r="BR67" s="252" t="n">
        <f aca="false">+IF(BR37-BR21&gt;5000,1,0)</f>
        <v>0</v>
      </c>
      <c r="BS67" s="252" t="n">
        <f aca="false">+IF(BS37-BS21&gt;5000,1,0)</f>
        <v>1</v>
      </c>
      <c r="BT67" s="252" t="n">
        <f aca="false">+IF(BT37-BT21&gt;5000,1,0)</f>
        <v>0</v>
      </c>
      <c r="BU67" s="252" t="n">
        <f aca="false">+IF(BU37-BU21&gt;5000,1,0)</f>
        <v>0</v>
      </c>
      <c r="BV67" s="252" t="n">
        <f aca="false">+IF(BV37-BV21&gt;5000,1,0)</f>
        <v>0</v>
      </c>
      <c r="BW67" s="252" t="n">
        <f aca="false">+IF(BW37-BW21&gt;5000,1,0)</f>
        <v>0</v>
      </c>
      <c r="BX67" s="252" t="n">
        <f aca="false">+IF(BX37-BX21&gt;5000,1,0)</f>
        <v>0</v>
      </c>
      <c r="BY67" s="252" t="n">
        <f aca="false">+IF(BY37-BY21&gt;5000,1,0)</f>
        <v>0</v>
      </c>
      <c r="BZ67" s="252" t="n">
        <f aca="false">+IF(BZ37-BZ21&gt;5000,1,0)</f>
        <v>0</v>
      </c>
      <c r="CA67" s="252" t="n">
        <f aca="false">+IF(CA37-CA21&gt;5000,1,0)</f>
        <v>1</v>
      </c>
      <c r="CB67" s="252" t="n">
        <f aca="false">+IF(CB37-CB21&gt;5000,1,0)</f>
        <v>0</v>
      </c>
      <c r="CC67" s="252" t="n">
        <f aca="false">+IF(CC37-CC21&gt;5000,1,0)</f>
        <v>0</v>
      </c>
      <c r="CD67" s="252" t="n">
        <f aca="false">+IF(CD37-CD21&gt;5000,1,0)</f>
        <v>0</v>
      </c>
      <c r="CE67" s="252" t="n">
        <f aca="false">+IF(CE37-CE21&gt;5000,1,0)</f>
        <v>0</v>
      </c>
      <c r="CF67" s="252" t="n">
        <f aca="false">+IF(CF37-CF21&gt;5000,1,0)</f>
        <v>0</v>
      </c>
      <c r="CG67" s="252" t="n">
        <f aca="false">+IF(CG37-CG21&gt;5000,1,0)</f>
        <v>0</v>
      </c>
      <c r="CH67" s="252" t="n">
        <f aca="false">+IF(CH37-CH21&gt;5000,1,0)</f>
        <v>0</v>
      </c>
      <c r="CI67" s="252" t="n">
        <f aca="false">+IF(CI37-CI21&gt;5000,1,0)</f>
        <v>1</v>
      </c>
      <c r="CJ67" s="252" t="n">
        <f aca="false">+IF(CJ37-CJ21&gt;5000,1,0)</f>
        <v>0</v>
      </c>
      <c r="CK67" s="252" t="n">
        <f aca="false">+IF(CK37-CK21&gt;5000,1,0)</f>
        <v>1</v>
      </c>
      <c r="CL67" s="252" t="n">
        <f aca="false">+IF(CL37-CL21&gt;5000,1,0)</f>
        <v>0</v>
      </c>
      <c r="CM67" s="252" t="n">
        <f aca="false">+IF(CM37-CM21&gt;5000,1,0)</f>
        <v>1</v>
      </c>
      <c r="CN67" s="252" t="n">
        <f aca="false">+IF(CN37-CN21&gt;5000,1,0)</f>
        <v>0</v>
      </c>
      <c r="CO67" s="252" t="n">
        <f aca="false">+IF(CO37-CO21&gt;5000,1,0)</f>
        <v>1</v>
      </c>
      <c r="CP67" s="252" t="n">
        <f aca="false">+IF(CP37-CP21&gt;5000,1,0)</f>
        <v>0</v>
      </c>
      <c r="CQ67" s="252" t="n">
        <f aca="false">+IF(CQ37-CQ21&gt;5000,1,0)</f>
        <v>0</v>
      </c>
      <c r="CR67" s="252" t="n">
        <f aca="false">+IF(CR37-CR21&gt;5000,1,0)</f>
        <v>0</v>
      </c>
      <c r="CS67" s="252" t="n">
        <f aca="false">+IF(CS37-CS21&gt;5000,1,0)</f>
        <v>0</v>
      </c>
      <c r="CT67" s="252" t="n">
        <f aca="false">+IF(CT37-CT21&gt;5000,1,0)</f>
        <v>0</v>
      </c>
      <c r="CU67" s="252" t="n">
        <f aca="false">+IF(CU37-CU21&gt;5000,1,0)</f>
        <v>0</v>
      </c>
      <c r="CV67" s="252" t="n">
        <f aca="false">+IF(CV37-CV21&gt;5000,1,0)</f>
        <v>1</v>
      </c>
      <c r="CW67" s="252" t="n">
        <f aca="false">+IF(CW37-CW21&gt;5000,1,0)</f>
        <v>0</v>
      </c>
      <c r="CX67" s="252" t="n">
        <f aca="false">+IF(CX37-CX21&gt;5000,1,0)</f>
        <v>1</v>
      </c>
      <c r="CY67" s="252" t="n">
        <f aca="false">+IF(CY37-CY21&gt;5000,1,0)</f>
        <v>0</v>
      </c>
      <c r="CZ67" s="252" t="n">
        <f aca="false">+IF(CZ37-CZ21&gt;5000,1,0)</f>
        <v>0</v>
      </c>
      <c r="DA67" s="252" t="n">
        <f aca="false">+IF(DA37-DA21&gt;5000,1,0)</f>
        <v>0</v>
      </c>
      <c r="DB67" s="252" t="n">
        <f aca="false">+IF(DB37-DB21&gt;5000,1,0)</f>
        <v>0</v>
      </c>
      <c r="DC67" s="252" t="n">
        <f aca="false">+IF(DC37-DC21&gt;5000,1,0)</f>
        <v>0</v>
      </c>
      <c r="DD67" s="252" t="n">
        <f aca="false">+IF(DD37-DD21&gt;5000,1,0)</f>
        <v>0</v>
      </c>
      <c r="DE67" s="252" t="n">
        <f aca="false">+IF(DE37-DE21&gt;5000,1,0)</f>
        <v>0</v>
      </c>
      <c r="DF67" s="252" t="n">
        <f aca="false">+IF(DF37-DF21&gt;5000,1,0)</f>
        <v>0</v>
      </c>
      <c r="DG67" s="252" t="n">
        <f aca="false">+IF(DG37-DG21&gt;5000,1,0)</f>
        <v>0</v>
      </c>
      <c r="DH67" s="252" t="n">
        <f aca="false">+IF(DH37-DH21&gt;5000,1,0)</f>
        <v>0</v>
      </c>
      <c r="DI67" s="252" t="n">
        <f aca="false">+IF(DI37-DI21&gt;5000,1,0)</f>
        <v>0</v>
      </c>
      <c r="DJ67" s="252" t="n">
        <f aca="false">+IF(DJ37-DJ21&gt;5000,1,0)</f>
        <v>0</v>
      </c>
      <c r="DK67" s="252" t="n">
        <f aca="false">+IF(DK37-DK21&gt;5000,1,0)</f>
        <v>0</v>
      </c>
      <c r="DL67" s="252" t="n">
        <f aca="false">+IF(DL37-DL21&gt;5000,1,0)</f>
        <v>0</v>
      </c>
      <c r="DM67" s="252" t="n">
        <f aca="false">+IF(DM37-DM21&gt;5000,1,0)</f>
        <v>0</v>
      </c>
      <c r="DN67" s="252" t="n">
        <f aca="false">+IF(DN37-DN21&gt;5000,1,0)</f>
        <v>0</v>
      </c>
      <c r="DO67" s="252" t="n">
        <f aca="false">+IF(DO37-DO21&gt;5000,1,0)</f>
        <v>0</v>
      </c>
      <c r="DP67" s="252" t="n">
        <f aca="false">+IF(DP37-DP21&gt;5000,1,0)</f>
        <v>0</v>
      </c>
      <c r="DQ67" s="252" t="n">
        <f aca="false">+IF(DQ37-DQ21&gt;5000,1,0)</f>
        <v>0</v>
      </c>
      <c r="DR67" s="252" t="n">
        <f aca="false">+IF(DR37-DR21&gt;5000,1,0)</f>
        <v>0</v>
      </c>
      <c r="DS67" s="252" t="n">
        <f aca="false">+IF(DS37-DS21&gt;5000,1,0)</f>
        <v>0</v>
      </c>
      <c r="DT67" s="252" t="n">
        <f aca="false">+IF(DT37-DT21&gt;5000,1,0)</f>
        <v>1</v>
      </c>
      <c r="DU67" s="252" t="n">
        <f aca="false">+IF(DU37-DU21&gt;5000,1,0)</f>
        <v>0</v>
      </c>
      <c r="DV67" s="252" t="n">
        <f aca="false">+IF(DV37-DV21&gt;5000,1,0)</f>
        <v>0</v>
      </c>
      <c r="DW67" s="252" t="n">
        <f aca="false">+IF(DW37-DW21&gt;5000,1,0)</f>
        <v>0</v>
      </c>
      <c r="DX67" s="252" t="n">
        <f aca="false">+IF(DX37-DX21&gt;5000,1,0)</f>
        <v>0</v>
      </c>
      <c r="DY67" s="252" t="n">
        <f aca="false">+IF(DY37-DY21&gt;5000,1,0)</f>
        <v>0</v>
      </c>
      <c r="DZ67" s="252" t="n">
        <f aca="false">+IF(DZ37-DZ21&gt;5000,1,0)</f>
        <v>0</v>
      </c>
      <c r="EA67" s="252" t="n">
        <f aca="false">+IF(EA37-EA21&gt;5000,1,0)</f>
        <v>1</v>
      </c>
      <c r="EB67" s="252" t="n">
        <f aca="false">+IF(EB37-EB21&gt;5000,1,0)</f>
        <v>0</v>
      </c>
      <c r="EC67" s="252" t="n">
        <f aca="false">+IF(EC37-EC21&gt;5000,1,0)</f>
        <v>0</v>
      </c>
      <c r="ED67" s="252" t="n">
        <f aca="false">+IF(ED37-ED21&gt;5000,1,0)</f>
        <v>0</v>
      </c>
      <c r="EE67" s="252" t="n">
        <f aca="false">+IF(EE37-EE21&gt;5000,1,0)</f>
        <v>0</v>
      </c>
      <c r="EF67" s="252" t="n">
        <f aca="false">+IF(EF37-EF21&gt;5000,1,0)</f>
        <v>1</v>
      </c>
      <c r="EG67" s="252" t="n">
        <f aca="false">+IF(EG37-EG21&gt;5000,1,0)</f>
        <v>1</v>
      </c>
      <c r="EH67" s="252" t="n">
        <f aca="false">+IF(EH37-EH21&gt;5000,1,0)</f>
        <v>1</v>
      </c>
      <c r="EI67" s="252" t="n">
        <f aca="false">+IF(EI37-EI21&gt;5000,1,0)</f>
        <v>1</v>
      </c>
      <c r="EJ67" s="252" t="n">
        <f aca="false">+IF(EJ37-EJ21&gt;5000,1,0)</f>
        <v>1</v>
      </c>
    </row>
    <row r="70" customFormat="false" ht="15" hidden="false" customHeight="false" outlineLevel="0" collapsed="false">
      <c r="A70" s="251" t="s">
        <v>747</v>
      </c>
    </row>
    <row r="71" customFormat="false" ht="15" hidden="false" customHeight="false" outlineLevel="0" collapsed="false">
      <c r="A71" s="76" t="s">
        <v>744</v>
      </c>
      <c r="B71" s="0" t="str">
        <f aca="false">+IF(B40+B55=2,1," ")</f>
        <v> </v>
      </c>
      <c r="C71" s="0" t="str">
        <f aca="false">+IF(C40+C55=2,1," ")</f>
        <v> </v>
      </c>
      <c r="D71" s="0" t="n">
        <f aca="false">+IF(D40+D55=2,1," ")</f>
        <v>1</v>
      </c>
      <c r="E71" s="0" t="str">
        <f aca="false">+IF(E40+E55=2,1," ")</f>
        <v> </v>
      </c>
      <c r="F71" s="0" t="n">
        <f aca="false">+IF(F40+F55=2,1," ")</f>
        <v>1</v>
      </c>
      <c r="G71" s="0" t="str">
        <f aca="false">+IF(G40+G55=2,1," ")</f>
        <v> </v>
      </c>
      <c r="H71" s="0" t="str">
        <f aca="false">+IF(H40+H55=2,1," ")</f>
        <v> </v>
      </c>
      <c r="I71" s="0" t="str">
        <f aca="false">+IF(I40+I55=2,1," ")</f>
        <v> </v>
      </c>
      <c r="J71" s="0" t="str">
        <f aca="false">+IF(J40+J55=2,1," ")</f>
        <v> </v>
      </c>
      <c r="K71" s="0" t="str">
        <f aca="false">+IF(K40+K55=2,1," ")</f>
        <v> </v>
      </c>
      <c r="L71" s="0" t="str">
        <f aca="false">+IF(L40+L55=2,1," ")</f>
        <v> </v>
      </c>
      <c r="M71" s="0" t="n">
        <f aca="false">+IF(M40+M55=2,1," ")</f>
        <v>1</v>
      </c>
      <c r="N71" s="0" t="str">
        <f aca="false">+IF(N40+N55=2,1," ")</f>
        <v> </v>
      </c>
      <c r="O71" s="0" t="str">
        <f aca="false">+IF(O40+O55=2,1," ")</f>
        <v> </v>
      </c>
      <c r="P71" s="0" t="str">
        <f aca="false">+IF(P40+P55=2,1," ")</f>
        <v> </v>
      </c>
      <c r="Q71" s="0" t="str">
        <f aca="false">+IF(Q40+Q55=2,1," ")</f>
        <v> </v>
      </c>
      <c r="R71" s="0" t="str">
        <f aca="false">+IF(R40+R55=2,1," ")</f>
        <v> </v>
      </c>
      <c r="S71" s="0" t="str">
        <f aca="false">+IF(S40+S55=2,1," ")</f>
        <v> </v>
      </c>
      <c r="T71" s="0" t="n">
        <f aca="false">+IF(T40+T55=2,1," ")</f>
        <v>1</v>
      </c>
      <c r="U71" s="0" t="str">
        <f aca="false">+IF(U40+U55=2,1," ")</f>
        <v> </v>
      </c>
      <c r="V71" s="0" t="str">
        <f aca="false">+IF(V40+V55=2,1," ")</f>
        <v> </v>
      </c>
      <c r="W71" s="0" t="str">
        <f aca="false">+IF(W40+W55=2,1," ")</f>
        <v> </v>
      </c>
      <c r="X71" s="0" t="str">
        <f aca="false">+IF(X40+X55=2,1," ")</f>
        <v> </v>
      </c>
      <c r="Y71" s="0" t="n">
        <f aca="false">+IF(Y40+Y55=2,1," ")</f>
        <v>1</v>
      </c>
      <c r="Z71" s="0" t="str">
        <f aca="false">+IF(Z40+Z55=2,1," ")</f>
        <v> </v>
      </c>
      <c r="AA71" s="0" t="str">
        <f aca="false">+IF(AA40+AA55=2,1," ")</f>
        <v> </v>
      </c>
      <c r="AB71" s="0" t="str">
        <f aca="false">+IF(AB40+AB55=2,1," ")</f>
        <v> </v>
      </c>
      <c r="AC71" s="0" t="str">
        <f aca="false">+IF(AC40+AC55=2,1," ")</f>
        <v> </v>
      </c>
      <c r="AD71" s="0" t="str">
        <f aca="false">+IF(AD40+AD55=2,1," ")</f>
        <v> </v>
      </c>
      <c r="AE71" s="0" t="str">
        <f aca="false">+IF(AE40+AE55=2,1," ")</f>
        <v> </v>
      </c>
      <c r="AF71" s="0" t="str">
        <f aca="false">+IF(AF40+AF55=2,1," ")</f>
        <v> </v>
      </c>
      <c r="AG71" s="0" t="str">
        <f aca="false">+IF(AG40+AG55=2,1," ")</f>
        <v> </v>
      </c>
      <c r="AH71" s="0" t="str">
        <f aca="false">+IF(AH40+AH55=2,1," ")</f>
        <v> </v>
      </c>
      <c r="AI71" s="0" t="str">
        <f aca="false">+IF(AI40+AI55=2,1," ")</f>
        <v> </v>
      </c>
      <c r="AJ71" s="0" t="str">
        <f aca="false">+IF(AJ40+AJ55=2,1," ")</f>
        <v> </v>
      </c>
      <c r="AK71" s="0" t="str">
        <f aca="false">+IF(AK40+AK55=2,1," ")</f>
        <v> </v>
      </c>
      <c r="AL71" s="0" t="str">
        <f aca="false">+IF(AL40+AL55=2,1," ")</f>
        <v> </v>
      </c>
      <c r="AM71" s="0" t="str">
        <f aca="false">+IF(AM40+AM55=2,1," ")</f>
        <v> </v>
      </c>
      <c r="AN71" s="0" t="str">
        <f aca="false">+IF(AN40+AN55=2,1," ")</f>
        <v> </v>
      </c>
      <c r="AO71" s="0" t="str">
        <f aca="false">+IF(AO40+AO55=2,1," ")</f>
        <v> </v>
      </c>
      <c r="AP71" s="0" t="str">
        <f aca="false">+IF(AP40+AP55=2,1," ")</f>
        <v> </v>
      </c>
      <c r="AQ71" s="0" t="str">
        <f aca="false">+IF(AQ40+AQ55=2,1," ")</f>
        <v> </v>
      </c>
      <c r="AR71" s="0" t="str">
        <f aca="false">+IF(AR40+AR55=2,1," ")</f>
        <v> </v>
      </c>
      <c r="AS71" s="0" t="str">
        <f aca="false">+IF(AS40+AS55=2,1," ")</f>
        <v> </v>
      </c>
      <c r="AT71" s="0" t="str">
        <f aca="false">+IF(AT40+AT55=2,1," ")</f>
        <v> </v>
      </c>
      <c r="AU71" s="0" t="str">
        <f aca="false">+IF(AU40+AU55=2,1," ")</f>
        <v> </v>
      </c>
      <c r="AV71" s="0" t="str">
        <f aca="false">+IF(AV40+AV55=2,1," ")</f>
        <v> </v>
      </c>
      <c r="AW71" s="0" t="str">
        <f aca="false">+IF(AW40+AW55=2,1," ")</f>
        <v> </v>
      </c>
      <c r="AX71" s="0" t="str">
        <f aca="false">+IF(AX40+AX55=2,1," ")</f>
        <v> </v>
      </c>
      <c r="AY71" s="0" t="str">
        <f aca="false">+IF(AY40+AY55=2,1," ")</f>
        <v> </v>
      </c>
      <c r="AZ71" s="0" t="str">
        <f aca="false">+IF(AZ40+AZ55=2,1," ")</f>
        <v> </v>
      </c>
      <c r="BA71" s="0" t="str">
        <f aca="false">+IF(BA40+BA55=2,1," ")</f>
        <v> </v>
      </c>
      <c r="BB71" s="0" t="str">
        <f aca="false">+IF(BB40+BB55=2,1," ")</f>
        <v> </v>
      </c>
      <c r="BC71" s="0" t="str">
        <f aca="false">+IF(BC40+BC55=2,1," ")</f>
        <v> </v>
      </c>
      <c r="BD71" s="0" t="str">
        <f aca="false">+IF(BD40+BD55=2,1," ")</f>
        <v> </v>
      </c>
      <c r="BE71" s="0" t="str">
        <f aca="false">+IF(BE40+BE55=2,1," ")</f>
        <v> </v>
      </c>
      <c r="BF71" s="0" t="str">
        <f aca="false">+IF(BF40+BF55=2,1," ")</f>
        <v> </v>
      </c>
      <c r="BG71" s="0" t="str">
        <f aca="false">+IF(BG40+BG55=2,1," ")</f>
        <v> </v>
      </c>
      <c r="BH71" s="0" t="str">
        <f aca="false">+IF(BH40+BH55=2,1," ")</f>
        <v> </v>
      </c>
      <c r="BI71" s="0" t="str">
        <f aca="false">+IF(BI40+BI55=2,1," ")</f>
        <v> </v>
      </c>
      <c r="BJ71" s="0" t="str">
        <f aca="false">+IF(BJ40+BJ55=2,1," ")</f>
        <v> </v>
      </c>
      <c r="BK71" s="0" t="str">
        <f aca="false">+IF(BK40+BK55=2,1," ")</f>
        <v> </v>
      </c>
      <c r="BL71" s="0" t="str">
        <f aca="false">+IF(BL40+BL55=2,1," ")</f>
        <v> </v>
      </c>
      <c r="BM71" s="0" t="str">
        <f aca="false">+IF(BM40+BM55=2,1," ")</f>
        <v> </v>
      </c>
      <c r="BN71" s="0" t="str">
        <f aca="false">+IF(BN40+BN55=2,1," ")</f>
        <v> </v>
      </c>
      <c r="BO71" s="0" t="str">
        <f aca="false">+IF(BO40+BO55=2,1," ")</f>
        <v> </v>
      </c>
      <c r="BP71" s="0" t="str">
        <f aca="false">+IF(BP40+BP55=2,1," ")</f>
        <v> </v>
      </c>
      <c r="BQ71" s="0" t="str">
        <f aca="false">+IF(BQ40+BQ55=2,1," ")</f>
        <v> </v>
      </c>
      <c r="BR71" s="0" t="str">
        <f aca="false">+IF(BR40+BR55=2,1," ")</f>
        <v> </v>
      </c>
      <c r="BS71" s="0" t="str">
        <f aca="false">+IF(BS40+BS55=2,1," ")</f>
        <v> </v>
      </c>
      <c r="BT71" s="0" t="str">
        <f aca="false">+IF(BT40+BT55=2,1," ")</f>
        <v> </v>
      </c>
      <c r="BU71" s="0" t="str">
        <f aca="false">+IF(BU40+BU55=2,1," ")</f>
        <v> </v>
      </c>
      <c r="BV71" s="0" t="str">
        <f aca="false">+IF(BV40+BV55=2,1," ")</f>
        <v> </v>
      </c>
      <c r="BW71" s="0" t="str">
        <f aca="false">+IF(BW40+BW55=2,1," ")</f>
        <v> </v>
      </c>
      <c r="BX71" s="0" t="str">
        <f aca="false">+IF(BX40+BX55=2,1," ")</f>
        <v> </v>
      </c>
      <c r="BY71" s="0" t="str">
        <f aca="false">+IF(BY40+BY55=2,1," ")</f>
        <v> </v>
      </c>
      <c r="BZ71" s="0" t="str">
        <f aca="false">+IF(BZ40+BZ55=2,1," ")</f>
        <v> </v>
      </c>
      <c r="CA71" s="0" t="n">
        <f aca="false">+IF(CA40+CA55=2,1," ")</f>
        <v>1</v>
      </c>
      <c r="CB71" s="0" t="str">
        <f aca="false">+IF(CB40+CB55=2,1," ")</f>
        <v> </v>
      </c>
      <c r="CC71" s="0" t="str">
        <f aca="false">+IF(CC40+CC55=2,1," ")</f>
        <v> </v>
      </c>
      <c r="CD71" s="0" t="str">
        <f aca="false">+IF(CD40+CD55=2,1," ")</f>
        <v> </v>
      </c>
      <c r="CE71" s="0" t="n">
        <f aca="false">+IF(CE40+CE55=2,1," ")</f>
        <v>1</v>
      </c>
      <c r="CF71" s="0" t="str">
        <f aca="false">+IF(CF40+CF55=2,1," ")</f>
        <v> </v>
      </c>
      <c r="CG71" s="0" t="str">
        <f aca="false">+IF(CG40+CG55=2,1," ")</f>
        <v> </v>
      </c>
      <c r="CH71" s="0" t="str">
        <f aca="false">+IF(CH40+CH55=2,1," ")</f>
        <v> </v>
      </c>
      <c r="CI71" s="0" t="n">
        <f aca="false">+IF(CI40+CI55=2,1," ")</f>
        <v>1</v>
      </c>
      <c r="CJ71" s="0" t="str">
        <f aca="false">+IF(CJ40+CJ55=2,1," ")</f>
        <v> </v>
      </c>
      <c r="CK71" s="0" t="str">
        <f aca="false">+IF(CK40+CK55=2,1," ")</f>
        <v> </v>
      </c>
      <c r="CL71" s="0" t="str">
        <f aca="false">+IF(CL40+CL55=2,1," ")</f>
        <v> </v>
      </c>
      <c r="CM71" s="0" t="str">
        <f aca="false">+IF(CM40+CM55=2,1," ")</f>
        <v> </v>
      </c>
      <c r="CN71" s="0" t="n">
        <f aca="false">+IF(CN40+CN55=2,1," ")</f>
        <v>1</v>
      </c>
      <c r="CO71" s="0" t="n">
        <f aca="false">+IF(CO40+CO55=2,1," ")</f>
        <v>1</v>
      </c>
      <c r="CP71" s="0" t="str">
        <f aca="false">+IF(CP40+CP55=2,1," ")</f>
        <v> </v>
      </c>
      <c r="CQ71" s="0" t="str">
        <f aca="false">+IF(CQ40+CQ55=2,1," ")</f>
        <v> </v>
      </c>
      <c r="CR71" s="0" t="str">
        <f aca="false">+IF(CR40+CR55=2,1," ")</f>
        <v> </v>
      </c>
      <c r="CS71" s="0" t="str">
        <f aca="false">+IF(CS40+CS55=2,1," ")</f>
        <v> </v>
      </c>
      <c r="CT71" s="0" t="str">
        <f aca="false">+IF(CT40+CT55=2,1," ")</f>
        <v> </v>
      </c>
      <c r="CU71" s="0" t="str">
        <f aca="false">+IF(CU40+CU55=2,1," ")</f>
        <v> </v>
      </c>
      <c r="CV71" s="0" t="n">
        <f aca="false">+IF(CV40+CV55=2,1," ")</f>
        <v>1</v>
      </c>
      <c r="CW71" s="0" t="str">
        <f aca="false">+IF(CW40+CW55=2,1," ")</f>
        <v> </v>
      </c>
      <c r="CX71" s="0" t="str">
        <f aca="false">+IF(CX40+CX55=2,1," ")</f>
        <v> </v>
      </c>
      <c r="CY71" s="0" t="str">
        <f aca="false">+IF(CY40+CY55=2,1," ")</f>
        <v> </v>
      </c>
      <c r="CZ71" s="0" t="str">
        <f aca="false">+IF(CZ40+CZ55=2,1," ")</f>
        <v> </v>
      </c>
      <c r="DA71" s="0" t="str">
        <f aca="false">+IF(DA40+DA55=2,1," ")</f>
        <v> </v>
      </c>
      <c r="DB71" s="0" t="str">
        <f aca="false">+IF(DB40+DB55=2,1," ")</f>
        <v> </v>
      </c>
      <c r="DC71" s="0" t="str">
        <f aca="false">+IF(DC40+DC55=2,1," ")</f>
        <v> </v>
      </c>
      <c r="DD71" s="0" t="str">
        <f aca="false">+IF(DD40+DD55=2,1," ")</f>
        <v> </v>
      </c>
      <c r="DE71" s="0" t="str">
        <f aca="false">+IF(DE40+DE55=2,1," ")</f>
        <v> </v>
      </c>
      <c r="DF71" s="0" t="str">
        <f aca="false">+IF(DF40+DF55=2,1," ")</f>
        <v> </v>
      </c>
      <c r="DG71" s="0" t="str">
        <f aca="false">+IF(DG40+DG55=2,1," ")</f>
        <v> </v>
      </c>
      <c r="DH71" s="0" t="str">
        <f aca="false">+IF(DH40+DH55=2,1," ")</f>
        <v> </v>
      </c>
      <c r="DI71" s="0" t="str">
        <f aca="false">+IF(DI40+DI55=2,1," ")</f>
        <v> </v>
      </c>
      <c r="DJ71" s="0" t="str">
        <f aca="false">+IF(DJ40+DJ55=2,1," ")</f>
        <v> </v>
      </c>
      <c r="DK71" s="0" t="str">
        <f aca="false">+IF(DK40+DK55=2,1," ")</f>
        <v> </v>
      </c>
      <c r="DL71" s="0" t="str">
        <f aca="false">+IF(DL40+DL55=2,1," ")</f>
        <v> </v>
      </c>
      <c r="DM71" s="0" t="str">
        <f aca="false">+IF(DM40+DM55=2,1," ")</f>
        <v> </v>
      </c>
      <c r="DN71" s="0" t="str">
        <f aca="false">+IF(DN40+DN55=2,1," ")</f>
        <v> </v>
      </c>
      <c r="DO71" s="0" t="str">
        <f aca="false">+IF(DO40+DO55=2,1," ")</f>
        <v> </v>
      </c>
      <c r="DP71" s="0" t="str">
        <f aca="false">+IF(DP40+DP55=2,1," ")</f>
        <v> </v>
      </c>
      <c r="DQ71" s="0" t="str">
        <f aca="false">+IF(DQ40+DQ55=2,1," ")</f>
        <v> </v>
      </c>
      <c r="DR71" s="0" t="str">
        <f aca="false">+IF(DR40+DR55=2,1," ")</f>
        <v> </v>
      </c>
      <c r="DS71" s="0" t="str">
        <f aca="false">+IF(DS40+DS55=2,1," ")</f>
        <v> </v>
      </c>
      <c r="DT71" s="0" t="str">
        <f aca="false">+IF(DT40+DT55=2,1," ")</f>
        <v> </v>
      </c>
      <c r="DU71" s="0" t="str">
        <f aca="false">+IF(DU40+DU55=2,1," ")</f>
        <v> </v>
      </c>
      <c r="DV71" s="0" t="str">
        <f aca="false">+IF(DV40+DV55=2,1," ")</f>
        <v> </v>
      </c>
      <c r="DW71" s="0" t="str">
        <f aca="false">+IF(DW40+DW55=2,1," ")</f>
        <v> </v>
      </c>
      <c r="DX71" s="0" t="str">
        <f aca="false">+IF(DX40+DX55=2,1," ")</f>
        <v> </v>
      </c>
      <c r="DY71" s="0" t="str">
        <f aca="false">+IF(DY40+DY55=2,1," ")</f>
        <v> </v>
      </c>
      <c r="DZ71" s="0" t="str">
        <f aca="false">+IF(DZ40+DZ55=2,1," ")</f>
        <v> </v>
      </c>
      <c r="EA71" s="0" t="str">
        <f aca="false">+IF(EA40+EA55=2,1," ")</f>
        <v> </v>
      </c>
      <c r="EB71" s="0" t="str">
        <f aca="false">+IF(EB40+EB55=2,1," ")</f>
        <v> </v>
      </c>
      <c r="EC71" s="0" t="str">
        <f aca="false">+IF(EC40+EC55=2,1," ")</f>
        <v> </v>
      </c>
      <c r="ED71" s="0" t="str">
        <f aca="false">+IF(ED40+ED55=2,1," ")</f>
        <v> </v>
      </c>
      <c r="EE71" s="0" t="str">
        <f aca="false">+IF(EE40+EE55=2,1," ")</f>
        <v> </v>
      </c>
      <c r="EF71" s="0" t="n">
        <f aca="false">+IF(EF40+EF55=2,1," ")</f>
        <v>1</v>
      </c>
      <c r="EG71" s="0" t="n">
        <f aca="false">+IF(EG40+EG55=2,1," ")</f>
        <v>1</v>
      </c>
      <c r="EH71" s="0" t="n">
        <f aca="false">+IF(EH40+EH55=2,1," ")</f>
        <v>1</v>
      </c>
      <c r="EI71" s="0" t="n">
        <f aca="false">+IF(EI40+EI55=2,1," ")</f>
        <v>1</v>
      </c>
      <c r="EJ71" s="0" t="n">
        <f aca="false">+IF(EJ40+EJ55=2,1," ")</f>
        <v>1</v>
      </c>
    </row>
    <row r="72" customFormat="false" ht="15" hidden="false" customHeight="false" outlineLevel="0" collapsed="false">
      <c r="A72" s="76" t="s">
        <v>115</v>
      </c>
      <c r="B72" s="0" t="str">
        <f aca="false">+IF(B41+B56=2,1," ")</f>
        <v> </v>
      </c>
      <c r="C72" s="0" t="str">
        <f aca="false">+IF(C41+C56=2,1," ")</f>
        <v> </v>
      </c>
      <c r="D72" s="0" t="str">
        <f aca="false">+IF(D41+D56=2,1," ")</f>
        <v> </v>
      </c>
      <c r="E72" s="0" t="str">
        <f aca="false">+IF(E41+E56=2,1," ")</f>
        <v> </v>
      </c>
      <c r="F72" s="0" t="str">
        <f aca="false">+IF(F41+F56=2,1," ")</f>
        <v> </v>
      </c>
      <c r="G72" s="0" t="n">
        <f aca="false">+IF(G41+G56=2,1," ")</f>
        <v>1</v>
      </c>
      <c r="H72" s="0" t="str">
        <f aca="false">+IF(H41+H56=2,1," ")</f>
        <v> </v>
      </c>
      <c r="I72" s="0" t="str">
        <f aca="false">+IF(I41+I56=2,1," ")</f>
        <v> </v>
      </c>
      <c r="J72" s="0" t="str">
        <f aca="false">+IF(J41+J56=2,1," ")</f>
        <v> </v>
      </c>
      <c r="K72" s="0" t="n">
        <f aca="false">+IF(K41+K56=2,1," ")</f>
        <v>1</v>
      </c>
      <c r="L72" s="0" t="str">
        <f aca="false">+IF(L41+L56=2,1," ")</f>
        <v> </v>
      </c>
      <c r="M72" s="0" t="str">
        <f aca="false">+IF(M41+M56=2,1," ")</f>
        <v> </v>
      </c>
      <c r="N72" s="0" t="str">
        <f aca="false">+IF(N41+N56=2,1," ")</f>
        <v> </v>
      </c>
      <c r="O72" s="0" t="str">
        <f aca="false">+IF(O41+O56=2,1," ")</f>
        <v> </v>
      </c>
      <c r="P72" s="0" t="str">
        <f aca="false">+IF(P41+P56=2,1," ")</f>
        <v> </v>
      </c>
      <c r="Q72" s="0" t="n">
        <f aca="false">+IF(Q41+Q56=2,1," ")</f>
        <v>1</v>
      </c>
      <c r="R72" s="0" t="str">
        <f aca="false">+IF(R41+R56=2,1," ")</f>
        <v> </v>
      </c>
      <c r="S72" s="0" t="str">
        <f aca="false">+IF(S41+S56=2,1," ")</f>
        <v> </v>
      </c>
      <c r="T72" s="0" t="str">
        <f aca="false">+IF(T41+T56=2,1," ")</f>
        <v> </v>
      </c>
      <c r="U72" s="0" t="str">
        <f aca="false">+IF(U41+U56=2,1," ")</f>
        <v> </v>
      </c>
      <c r="V72" s="0" t="str">
        <f aca="false">+IF(V41+V56=2,1," ")</f>
        <v> </v>
      </c>
      <c r="W72" s="0" t="str">
        <f aca="false">+IF(W41+W56=2,1," ")</f>
        <v> </v>
      </c>
      <c r="X72" s="0" t="str">
        <f aca="false">+IF(X41+X56=2,1," ")</f>
        <v> </v>
      </c>
      <c r="Y72" s="0" t="str">
        <f aca="false">+IF(Y41+Y56=2,1," ")</f>
        <v> </v>
      </c>
      <c r="Z72" s="0" t="str">
        <f aca="false">+IF(Z41+Z56=2,1," ")</f>
        <v> </v>
      </c>
      <c r="AA72" s="0" t="str">
        <f aca="false">+IF(AA41+AA56=2,1," ")</f>
        <v> </v>
      </c>
      <c r="AB72" s="0" t="str">
        <f aca="false">+IF(AB41+AB56=2,1," ")</f>
        <v> </v>
      </c>
      <c r="AC72" s="0" t="str">
        <f aca="false">+IF(AC41+AC56=2,1," ")</f>
        <v> </v>
      </c>
      <c r="AD72" s="0" t="str">
        <f aca="false">+IF(AD41+AD56=2,1," ")</f>
        <v> </v>
      </c>
      <c r="AE72" s="0" t="str">
        <f aca="false">+IF(AE41+AE56=2,1," ")</f>
        <v> </v>
      </c>
      <c r="AF72" s="0" t="str">
        <f aca="false">+IF(AF41+AF56=2,1," ")</f>
        <v> </v>
      </c>
      <c r="AG72" s="0" t="str">
        <f aca="false">+IF(AG41+AG56=2,1," ")</f>
        <v> </v>
      </c>
      <c r="AH72" s="0" t="str">
        <f aca="false">+IF(AH41+AH56=2,1," ")</f>
        <v> </v>
      </c>
      <c r="AI72" s="0" t="str">
        <f aca="false">+IF(AI41+AI56=2,1," ")</f>
        <v> </v>
      </c>
      <c r="AJ72" s="0" t="str">
        <f aca="false">+IF(AJ41+AJ56=2,1," ")</f>
        <v> </v>
      </c>
      <c r="AK72" s="0" t="str">
        <f aca="false">+IF(AK41+AK56=2,1," ")</f>
        <v> </v>
      </c>
      <c r="AL72" s="0" t="str">
        <f aca="false">+IF(AL41+AL56=2,1," ")</f>
        <v> </v>
      </c>
      <c r="AM72" s="0" t="str">
        <f aca="false">+IF(AM41+AM56=2,1," ")</f>
        <v> </v>
      </c>
      <c r="AN72" s="0" t="str">
        <f aca="false">+IF(AN41+AN56=2,1," ")</f>
        <v> </v>
      </c>
      <c r="AO72" s="0" t="str">
        <f aca="false">+IF(AO41+AO56=2,1," ")</f>
        <v> </v>
      </c>
      <c r="AP72" s="0" t="n">
        <f aca="false">+IF(AP41+AP56=2,1," ")</f>
        <v>1</v>
      </c>
      <c r="AQ72" s="0" t="str">
        <f aca="false">+IF(AQ41+AQ56=2,1," ")</f>
        <v> </v>
      </c>
      <c r="AR72" s="0" t="str">
        <f aca="false">+IF(AR41+AR56=2,1," ")</f>
        <v> </v>
      </c>
      <c r="AS72" s="0" t="str">
        <f aca="false">+IF(AS41+AS56=2,1," ")</f>
        <v> </v>
      </c>
      <c r="AT72" s="0" t="str">
        <f aca="false">+IF(AT41+AT56=2,1," ")</f>
        <v> </v>
      </c>
      <c r="AU72" s="0" t="str">
        <f aca="false">+IF(AU41+AU56=2,1," ")</f>
        <v> </v>
      </c>
      <c r="AV72" s="0" t="str">
        <f aca="false">+IF(AV41+AV56=2,1," ")</f>
        <v> </v>
      </c>
      <c r="AW72" s="0" t="str">
        <f aca="false">+IF(AW41+AW56=2,1," ")</f>
        <v> </v>
      </c>
      <c r="AX72" s="0" t="str">
        <f aca="false">+IF(AX41+AX56=2,1," ")</f>
        <v> </v>
      </c>
      <c r="AY72" s="0" t="str">
        <f aca="false">+IF(AY41+AY56=2,1," ")</f>
        <v> </v>
      </c>
      <c r="AZ72" s="0" t="str">
        <f aca="false">+IF(AZ41+AZ56=2,1," ")</f>
        <v> </v>
      </c>
      <c r="BA72" s="0" t="str">
        <f aca="false">+IF(BA41+BA56=2,1," ")</f>
        <v> </v>
      </c>
      <c r="BB72" s="0" t="str">
        <f aca="false">+IF(BB41+BB56=2,1," ")</f>
        <v> </v>
      </c>
      <c r="BC72" s="0" t="str">
        <f aca="false">+IF(BC41+BC56=2,1," ")</f>
        <v> </v>
      </c>
      <c r="BD72" s="0" t="str">
        <f aca="false">+IF(BD41+BD56=2,1," ")</f>
        <v> </v>
      </c>
      <c r="BE72" s="0" t="str">
        <f aca="false">+IF(BE41+BE56=2,1," ")</f>
        <v> </v>
      </c>
      <c r="BF72" s="0" t="str">
        <f aca="false">+IF(BF41+BF56=2,1," ")</f>
        <v> </v>
      </c>
      <c r="BG72" s="0" t="str">
        <f aca="false">+IF(BG41+BG56=2,1," ")</f>
        <v> </v>
      </c>
      <c r="BH72" s="0" t="str">
        <f aca="false">+IF(BH41+BH56=2,1," ")</f>
        <v> </v>
      </c>
      <c r="BI72" s="0" t="str">
        <f aca="false">+IF(BI41+BI56=2,1," ")</f>
        <v> </v>
      </c>
      <c r="BJ72" s="0" t="str">
        <f aca="false">+IF(BJ41+BJ56=2,1," ")</f>
        <v> </v>
      </c>
      <c r="BK72" s="0" t="str">
        <f aca="false">+IF(BK41+BK56=2,1," ")</f>
        <v> </v>
      </c>
      <c r="BL72" s="0" t="str">
        <f aca="false">+IF(BL41+BL56=2,1," ")</f>
        <v> </v>
      </c>
      <c r="BM72" s="0" t="str">
        <f aca="false">+IF(BM41+BM56=2,1," ")</f>
        <v> </v>
      </c>
      <c r="BN72" s="0" t="str">
        <f aca="false">+IF(BN41+BN56=2,1," ")</f>
        <v> </v>
      </c>
      <c r="BO72" s="0" t="str">
        <f aca="false">+IF(BO41+BO56=2,1," ")</f>
        <v> </v>
      </c>
      <c r="BP72" s="0" t="str">
        <f aca="false">+IF(BP41+BP56=2,1," ")</f>
        <v> </v>
      </c>
      <c r="BQ72" s="0" t="str">
        <f aca="false">+IF(BQ41+BQ56=2,1," ")</f>
        <v> </v>
      </c>
      <c r="BR72" s="0" t="str">
        <f aca="false">+IF(BR41+BR56=2,1," ")</f>
        <v> </v>
      </c>
      <c r="BS72" s="0" t="n">
        <f aca="false">+IF(BS41+BS56=2,1," ")</f>
        <v>1</v>
      </c>
      <c r="BT72" s="0" t="str">
        <f aca="false">+IF(BT41+BT56=2,1," ")</f>
        <v> </v>
      </c>
      <c r="BU72" s="0" t="str">
        <f aca="false">+IF(BU41+BU56=2,1," ")</f>
        <v> </v>
      </c>
      <c r="BV72" s="0" t="str">
        <f aca="false">+IF(BV41+BV56=2,1," ")</f>
        <v> </v>
      </c>
      <c r="BW72" s="0" t="str">
        <f aca="false">+IF(BW41+BW56=2,1," ")</f>
        <v> </v>
      </c>
      <c r="BX72" s="0" t="str">
        <f aca="false">+IF(BX41+BX56=2,1," ")</f>
        <v> </v>
      </c>
      <c r="BY72" s="0" t="str">
        <f aca="false">+IF(BY41+BY56=2,1," ")</f>
        <v> </v>
      </c>
      <c r="BZ72" s="0" t="str">
        <f aca="false">+IF(BZ41+BZ56=2,1," ")</f>
        <v> </v>
      </c>
      <c r="CA72" s="0" t="str">
        <f aca="false">+IF(CA41+CA56=2,1," ")</f>
        <v> </v>
      </c>
      <c r="CB72" s="0" t="str">
        <f aca="false">+IF(CB41+CB56=2,1," ")</f>
        <v> </v>
      </c>
      <c r="CC72" s="0" t="str">
        <f aca="false">+IF(CC41+CC56=2,1," ")</f>
        <v> </v>
      </c>
      <c r="CD72" s="0" t="str">
        <f aca="false">+IF(CD41+CD56=2,1," ")</f>
        <v> </v>
      </c>
      <c r="CE72" s="0" t="n">
        <f aca="false">+IF(CE41+CE56=2,1," ")</f>
        <v>1</v>
      </c>
      <c r="CF72" s="0" t="str">
        <f aca="false">+IF(CF41+CF56=2,1," ")</f>
        <v> </v>
      </c>
      <c r="CG72" s="0" t="str">
        <f aca="false">+IF(CG41+CG56=2,1," ")</f>
        <v> </v>
      </c>
      <c r="CH72" s="0" t="str">
        <f aca="false">+IF(CH41+CH56=2,1," ")</f>
        <v> </v>
      </c>
      <c r="CI72" s="0" t="str">
        <f aca="false">+IF(CI41+CI56=2,1," ")</f>
        <v> </v>
      </c>
      <c r="CJ72" s="0" t="str">
        <f aca="false">+IF(CJ41+CJ56=2,1," ")</f>
        <v> </v>
      </c>
      <c r="CK72" s="0" t="str">
        <f aca="false">+IF(CK41+CK56=2,1," ")</f>
        <v> </v>
      </c>
      <c r="CL72" s="0" t="str">
        <f aca="false">+IF(CL41+CL56=2,1," ")</f>
        <v> </v>
      </c>
      <c r="CM72" s="0" t="str">
        <f aca="false">+IF(CM41+CM56=2,1," ")</f>
        <v> </v>
      </c>
      <c r="CN72" s="0" t="str">
        <f aca="false">+IF(CN41+CN56=2,1," ")</f>
        <v> </v>
      </c>
      <c r="CO72" s="0" t="n">
        <f aca="false">+IF(CO41+CO56=2,1," ")</f>
        <v>1</v>
      </c>
      <c r="CP72" s="0" t="str">
        <f aca="false">+IF(CP41+CP56=2,1," ")</f>
        <v> </v>
      </c>
      <c r="CQ72" s="0" t="str">
        <f aca="false">+IF(CQ41+CQ56=2,1," ")</f>
        <v> </v>
      </c>
      <c r="CR72" s="0" t="str">
        <f aca="false">+IF(CR41+CR56=2,1," ")</f>
        <v> </v>
      </c>
      <c r="CS72" s="0" t="str">
        <f aca="false">+IF(CS41+CS56=2,1," ")</f>
        <v> </v>
      </c>
      <c r="CT72" s="0" t="str">
        <f aca="false">+IF(CT41+CT56=2,1," ")</f>
        <v> </v>
      </c>
      <c r="CU72" s="0" t="str">
        <f aca="false">+IF(CU41+CU56=2,1," ")</f>
        <v> </v>
      </c>
      <c r="CV72" s="0" t="n">
        <f aca="false">+IF(CV41+CV56=2,1," ")</f>
        <v>1</v>
      </c>
      <c r="CW72" s="0" t="str">
        <f aca="false">+IF(CW41+CW56=2,1," ")</f>
        <v> </v>
      </c>
      <c r="CX72" s="0" t="str">
        <f aca="false">+IF(CX41+CX56=2,1," ")</f>
        <v> </v>
      </c>
      <c r="CY72" s="0" t="str">
        <f aca="false">+IF(CY41+CY56=2,1," ")</f>
        <v> </v>
      </c>
      <c r="CZ72" s="0" t="str">
        <f aca="false">+IF(CZ41+CZ56=2,1," ")</f>
        <v> </v>
      </c>
      <c r="DA72" s="0" t="str">
        <f aca="false">+IF(DA41+DA56=2,1," ")</f>
        <v> </v>
      </c>
      <c r="DB72" s="0" t="str">
        <f aca="false">+IF(DB41+DB56=2,1," ")</f>
        <v> </v>
      </c>
      <c r="DC72" s="0" t="str">
        <f aca="false">+IF(DC41+DC56=2,1," ")</f>
        <v> </v>
      </c>
      <c r="DD72" s="0" t="str">
        <f aca="false">+IF(DD41+DD56=2,1," ")</f>
        <v> </v>
      </c>
      <c r="DE72" s="0" t="str">
        <f aca="false">+IF(DE41+DE56=2,1," ")</f>
        <v> </v>
      </c>
      <c r="DF72" s="0" t="str">
        <f aca="false">+IF(DF41+DF56=2,1," ")</f>
        <v> </v>
      </c>
      <c r="DG72" s="0" t="str">
        <f aca="false">+IF(DG41+DG56=2,1," ")</f>
        <v> </v>
      </c>
      <c r="DH72" s="0" t="str">
        <f aca="false">+IF(DH41+DH56=2,1," ")</f>
        <v> </v>
      </c>
      <c r="DI72" s="0" t="str">
        <f aca="false">+IF(DI41+DI56=2,1," ")</f>
        <v> </v>
      </c>
      <c r="DJ72" s="0" t="str">
        <f aca="false">+IF(DJ41+DJ56=2,1," ")</f>
        <v> </v>
      </c>
      <c r="DK72" s="0" t="str">
        <f aca="false">+IF(DK41+DK56=2,1," ")</f>
        <v> </v>
      </c>
      <c r="DL72" s="0" t="str">
        <f aca="false">+IF(DL41+DL56=2,1," ")</f>
        <v> </v>
      </c>
      <c r="DM72" s="0" t="str">
        <f aca="false">+IF(DM41+DM56=2,1," ")</f>
        <v> </v>
      </c>
      <c r="DN72" s="0" t="str">
        <f aca="false">+IF(DN41+DN56=2,1," ")</f>
        <v> </v>
      </c>
      <c r="DO72" s="0" t="str">
        <f aca="false">+IF(DO41+DO56=2,1," ")</f>
        <v> </v>
      </c>
      <c r="DP72" s="0" t="str">
        <f aca="false">+IF(DP41+DP56=2,1," ")</f>
        <v> </v>
      </c>
      <c r="DQ72" s="0" t="str">
        <f aca="false">+IF(DQ41+DQ56=2,1," ")</f>
        <v> </v>
      </c>
      <c r="DR72" s="0" t="str">
        <f aca="false">+IF(DR41+DR56=2,1," ")</f>
        <v> </v>
      </c>
      <c r="DS72" s="0" t="str">
        <f aca="false">+IF(DS41+DS56=2,1," ")</f>
        <v> </v>
      </c>
      <c r="DT72" s="0" t="str">
        <f aca="false">+IF(DT41+DT56=2,1," ")</f>
        <v> </v>
      </c>
      <c r="DU72" s="0" t="str">
        <f aca="false">+IF(DU41+DU56=2,1," ")</f>
        <v> </v>
      </c>
      <c r="DV72" s="0" t="str">
        <f aca="false">+IF(DV41+DV56=2,1," ")</f>
        <v> </v>
      </c>
      <c r="DW72" s="0" t="str">
        <f aca="false">+IF(DW41+DW56=2,1," ")</f>
        <v> </v>
      </c>
      <c r="DX72" s="0" t="str">
        <f aca="false">+IF(DX41+DX56=2,1," ")</f>
        <v> </v>
      </c>
      <c r="DY72" s="0" t="str">
        <f aca="false">+IF(DY41+DY56=2,1," ")</f>
        <v> </v>
      </c>
      <c r="DZ72" s="0" t="str">
        <f aca="false">+IF(DZ41+DZ56=2,1," ")</f>
        <v> </v>
      </c>
      <c r="EA72" s="0" t="str">
        <f aca="false">+IF(EA41+EA56=2,1," ")</f>
        <v> </v>
      </c>
      <c r="EB72" s="0" t="str">
        <f aca="false">+IF(EB41+EB56=2,1," ")</f>
        <v> </v>
      </c>
      <c r="EC72" s="0" t="str">
        <f aca="false">+IF(EC41+EC56=2,1," ")</f>
        <v> </v>
      </c>
      <c r="ED72" s="0" t="n">
        <f aca="false">+IF(ED41+ED56=2,1," ")</f>
        <v>1</v>
      </c>
      <c r="EE72" s="0" t="str">
        <f aca="false">+IF(EE41+EE56=2,1," ")</f>
        <v> </v>
      </c>
      <c r="EF72" s="0" t="n">
        <f aca="false">+IF(EF41+EF56=2,1," ")</f>
        <v>1</v>
      </c>
      <c r="EG72" s="0" t="n">
        <f aca="false">+IF(EG41+EG56=2,1," ")</f>
        <v>1</v>
      </c>
      <c r="EH72" s="0" t="n">
        <f aca="false">+IF(EH41+EH56=2,1," ")</f>
        <v>1</v>
      </c>
      <c r="EI72" s="0" t="n">
        <f aca="false">+IF(EI41+EI56=2,1," ")</f>
        <v>1</v>
      </c>
      <c r="EJ72" s="0" t="n">
        <f aca="false">+IF(EJ41+EJ56=2,1," ")</f>
        <v>1</v>
      </c>
    </row>
    <row r="73" customFormat="false" ht="15" hidden="false" customHeight="false" outlineLevel="0" collapsed="false">
      <c r="A73" s="76" t="s">
        <v>123</v>
      </c>
      <c r="B73" s="0" t="str">
        <f aca="false">+IF(B42+B57=2,1," ")</f>
        <v> </v>
      </c>
      <c r="C73" s="0" t="str">
        <f aca="false">+IF(C42+C57=2,1," ")</f>
        <v> </v>
      </c>
      <c r="D73" s="0" t="n">
        <f aca="false">+IF(D42+D57=2,1," ")</f>
        <v>1</v>
      </c>
      <c r="E73" s="0" t="str">
        <f aca="false">+IF(E42+E57=2,1," ")</f>
        <v> </v>
      </c>
      <c r="F73" s="0" t="str">
        <f aca="false">+IF(F42+F57=2,1," ")</f>
        <v> </v>
      </c>
      <c r="G73" s="0" t="n">
        <f aca="false">+IF(G42+G57=2,1," ")</f>
        <v>1</v>
      </c>
      <c r="H73" s="0" t="str">
        <f aca="false">+IF(H42+H57=2,1," ")</f>
        <v> </v>
      </c>
      <c r="I73" s="0" t="str">
        <f aca="false">+IF(I42+I57=2,1," ")</f>
        <v> </v>
      </c>
      <c r="J73" s="0" t="str">
        <f aca="false">+IF(J42+J57=2,1," ")</f>
        <v> </v>
      </c>
      <c r="K73" s="0" t="str">
        <f aca="false">+IF(K42+K57=2,1," ")</f>
        <v> </v>
      </c>
      <c r="L73" s="0" t="str">
        <f aca="false">+IF(L42+L57=2,1," ")</f>
        <v> </v>
      </c>
      <c r="M73" s="0" t="str">
        <f aca="false">+IF(M42+M57=2,1," ")</f>
        <v> </v>
      </c>
      <c r="N73" s="0" t="str">
        <f aca="false">+IF(N42+N57=2,1," ")</f>
        <v> </v>
      </c>
      <c r="O73" s="0" t="str">
        <f aca="false">+IF(O42+O57=2,1," ")</f>
        <v> </v>
      </c>
      <c r="P73" s="0" t="str">
        <f aca="false">+IF(P42+P57=2,1," ")</f>
        <v> </v>
      </c>
      <c r="Q73" s="0" t="str">
        <f aca="false">+IF(Q42+Q57=2,1," ")</f>
        <v> </v>
      </c>
      <c r="R73" s="0" t="e">
        <f aca="false">+IF(R42+R57=2,1," ")</f>
        <v>#N/A</v>
      </c>
      <c r="S73" s="0" t="str">
        <f aca="false">+IF(S42+S57=2,1," ")</f>
        <v> </v>
      </c>
      <c r="T73" s="0" t="n">
        <f aca="false">+IF(T42+T57=2,1," ")</f>
        <v>1</v>
      </c>
      <c r="U73" s="0" t="str">
        <f aca="false">+IF(U42+U57=2,1," ")</f>
        <v> </v>
      </c>
      <c r="V73" s="0" t="e">
        <f aca="false">+IF(V42+V57=2,1," ")</f>
        <v>#N/A</v>
      </c>
      <c r="W73" s="0" t="str">
        <f aca="false">+IF(W42+W57=2,1," ")</f>
        <v> </v>
      </c>
      <c r="X73" s="0" t="n">
        <f aca="false">+IF(X42+X57=2,1," ")</f>
        <v>1</v>
      </c>
      <c r="Y73" s="0" t="str">
        <f aca="false">+IF(Y42+Y57=2,1," ")</f>
        <v> </v>
      </c>
      <c r="Z73" s="0" t="str">
        <f aca="false">+IF(Z42+Z57=2,1," ")</f>
        <v> </v>
      </c>
      <c r="AA73" s="0" t="str">
        <f aca="false">+IF(AA42+AA57=2,1," ")</f>
        <v> </v>
      </c>
      <c r="AB73" s="0" t="str">
        <f aca="false">+IF(AB42+AB57=2,1," ")</f>
        <v> </v>
      </c>
      <c r="AC73" s="0" t="str">
        <f aca="false">+IF(AC42+AC57=2,1," ")</f>
        <v> </v>
      </c>
      <c r="AD73" s="0" t="str">
        <f aca="false">+IF(AD42+AD57=2,1," ")</f>
        <v> </v>
      </c>
      <c r="AE73" s="0" t="str">
        <f aca="false">+IF(AE42+AE57=2,1," ")</f>
        <v> </v>
      </c>
      <c r="AF73" s="0" t="str">
        <f aca="false">+IF(AF42+AF57=2,1," ")</f>
        <v> </v>
      </c>
      <c r="AG73" s="0" t="str">
        <f aca="false">+IF(AG42+AG57=2,1," ")</f>
        <v> </v>
      </c>
      <c r="AH73" s="0" t="str">
        <f aca="false">+IF(AH42+AH57=2,1," ")</f>
        <v> </v>
      </c>
      <c r="AI73" s="0" t="str">
        <f aca="false">+IF(AI42+AI57=2,1," ")</f>
        <v> </v>
      </c>
      <c r="AJ73" s="0" t="str">
        <f aca="false">+IF(AJ42+AJ57=2,1," ")</f>
        <v> </v>
      </c>
      <c r="AK73" s="0" t="str">
        <f aca="false">+IF(AK42+AK57=2,1," ")</f>
        <v> </v>
      </c>
      <c r="AL73" s="0" t="str">
        <f aca="false">+IF(AL42+AL57=2,1," ")</f>
        <v> </v>
      </c>
      <c r="AM73" s="0" t="str">
        <f aca="false">+IF(AM42+AM57=2,1," ")</f>
        <v> </v>
      </c>
      <c r="AN73" s="0" t="str">
        <f aca="false">+IF(AN42+AN57=2,1," ")</f>
        <v> </v>
      </c>
      <c r="AO73" s="0" t="str">
        <f aca="false">+IF(AO42+AO57=2,1," ")</f>
        <v> </v>
      </c>
      <c r="AP73" s="0" t="str">
        <f aca="false">+IF(AP42+AP57=2,1," ")</f>
        <v> </v>
      </c>
      <c r="AQ73" s="0" t="str">
        <f aca="false">+IF(AQ42+AQ57=2,1," ")</f>
        <v> </v>
      </c>
      <c r="AR73" s="0" t="str">
        <f aca="false">+IF(AR42+AR57=2,1," ")</f>
        <v> </v>
      </c>
      <c r="AS73" s="0" t="str">
        <f aca="false">+IF(AS42+AS57=2,1," ")</f>
        <v> </v>
      </c>
      <c r="AT73" s="0" t="str">
        <f aca="false">+IF(AT42+AT57=2,1," ")</f>
        <v> </v>
      </c>
      <c r="AU73" s="0" t="str">
        <f aca="false">+IF(AU42+AU57=2,1," ")</f>
        <v> </v>
      </c>
      <c r="AV73" s="0" t="str">
        <f aca="false">+IF(AV42+AV57=2,1," ")</f>
        <v> </v>
      </c>
      <c r="AW73" s="0" t="str">
        <f aca="false">+IF(AW42+AW57=2,1," ")</f>
        <v> </v>
      </c>
      <c r="AX73" s="0" t="str">
        <f aca="false">+IF(AX42+AX57=2,1," ")</f>
        <v> </v>
      </c>
      <c r="AY73" s="0" t="e">
        <f aca="false">+IF(AY42+AY57=2,1," ")</f>
        <v>#N/A</v>
      </c>
      <c r="AZ73" s="0" t="str">
        <f aca="false">+IF(AZ42+AZ57=2,1," ")</f>
        <v> </v>
      </c>
      <c r="BA73" s="0" t="str">
        <f aca="false">+IF(BA42+BA57=2,1," ")</f>
        <v> </v>
      </c>
      <c r="BB73" s="0" t="str">
        <f aca="false">+IF(BB42+BB57=2,1," ")</f>
        <v> </v>
      </c>
      <c r="BC73" s="0" t="str">
        <f aca="false">+IF(BC42+BC57=2,1," ")</f>
        <v> </v>
      </c>
      <c r="BD73" s="0" t="str">
        <f aca="false">+IF(BD42+BD57=2,1," ")</f>
        <v> </v>
      </c>
      <c r="BE73" s="0" t="e">
        <f aca="false">+IF(BE42+BE57=2,1," ")</f>
        <v>#N/A</v>
      </c>
      <c r="BF73" s="0" t="str">
        <f aca="false">+IF(BF42+BF57=2,1," ")</f>
        <v> </v>
      </c>
      <c r="BG73" s="0" t="e">
        <f aca="false">+IF(BG42+BG57=2,1," ")</f>
        <v>#N/A</v>
      </c>
      <c r="BH73" s="0" t="str">
        <f aca="false">+IF(BH42+BH57=2,1," ")</f>
        <v> </v>
      </c>
      <c r="BI73" s="0" t="str">
        <f aca="false">+IF(BI42+BI57=2,1," ")</f>
        <v> </v>
      </c>
      <c r="BJ73" s="0" t="str">
        <f aca="false">+IF(BJ42+BJ57=2,1," ")</f>
        <v> </v>
      </c>
      <c r="BK73" s="0" t="str">
        <f aca="false">+IF(BK42+BK57=2,1," ")</f>
        <v> </v>
      </c>
      <c r="BL73" s="0" t="str">
        <f aca="false">+IF(BL42+BL57=2,1," ")</f>
        <v> </v>
      </c>
      <c r="BM73" s="0" t="str">
        <f aca="false">+IF(BM42+BM57=2,1," ")</f>
        <v> </v>
      </c>
      <c r="BN73" s="0" t="str">
        <f aca="false">+IF(BN42+BN57=2,1," ")</f>
        <v> </v>
      </c>
      <c r="BO73" s="0" t="e">
        <f aca="false">+IF(BO42+BO57=2,1," ")</f>
        <v>#N/A</v>
      </c>
      <c r="BP73" s="0" t="str">
        <f aca="false">+IF(BP42+BP57=2,1," ")</f>
        <v> </v>
      </c>
      <c r="BQ73" s="0" t="str">
        <f aca="false">+IF(BQ42+BQ57=2,1," ")</f>
        <v> </v>
      </c>
      <c r="BR73" s="0" t="e">
        <f aca="false">+IF(BR42+BR57=2,1," ")</f>
        <v>#N/A</v>
      </c>
      <c r="BS73" s="0" t="str">
        <f aca="false">+IF(BS42+BS57=2,1," ")</f>
        <v> </v>
      </c>
      <c r="BT73" s="0" t="str">
        <f aca="false">+IF(BT42+BT57=2,1," ")</f>
        <v> </v>
      </c>
      <c r="BU73" s="0" t="str">
        <f aca="false">+IF(BU42+BU57=2,1," ")</f>
        <v> </v>
      </c>
      <c r="BV73" s="0" t="str">
        <f aca="false">+IF(BV42+BV57=2,1," ")</f>
        <v> </v>
      </c>
      <c r="BW73" s="0" t="str">
        <f aca="false">+IF(BW42+BW57=2,1," ")</f>
        <v> </v>
      </c>
      <c r="BX73" s="0" t="str">
        <f aca="false">+IF(BX42+BX57=2,1," ")</f>
        <v> </v>
      </c>
      <c r="BY73" s="0" t="str">
        <f aca="false">+IF(BY42+BY57=2,1," ")</f>
        <v> </v>
      </c>
      <c r="BZ73" s="0" t="e">
        <f aca="false">+IF(BZ42+BZ57=2,1," ")</f>
        <v>#N/A</v>
      </c>
      <c r="CA73" s="0" t="str">
        <f aca="false">+IF(CA42+CA57=2,1," ")</f>
        <v> </v>
      </c>
      <c r="CB73" s="0" t="str">
        <f aca="false">+IF(CB42+CB57=2,1," ")</f>
        <v> </v>
      </c>
      <c r="CC73" s="0" t="str">
        <f aca="false">+IF(CC42+CC57=2,1," ")</f>
        <v> </v>
      </c>
      <c r="CD73" s="0" t="str">
        <f aca="false">+IF(CD42+CD57=2,1," ")</f>
        <v> </v>
      </c>
      <c r="CE73" s="0" t="str">
        <f aca="false">+IF(CE42+CE57=2,1," ")</f>
        <v> </v>
      </c>
      <c r="CF73" s="0" t="str">
        <f aca="false">+IF(CF42+CF57=2,1," ")</f>
        <v> </v>
      </c>
      <c r="CG73" s="0" t="str">
        <f aca="false">+IF(CG42+CG57=2,1," ")</f>
        <v> </v>
      </c>
      <c r="CH73" s="0" t="str">
        <f aca="false">+IF(CH42+CH57=2,1," ")</f>
        <v> </v>
      </c>
      <c r="CI73" s="0" t="str">
        <f aca="false">+IF(CI42+CI57=2,1," ")</f>
        <v> </v>
      </c>
      <c r="CJ73" s="0" t="str">
        <f aca="false">+IF(CJ42+CJ57=2,1," ")</f>
        <v> </v>
      </c>
      <c r="CK73" s="0" t="str">
        <f aca="false">+IF(CK42+CK57=2,1," ")</f>
        <v> </v>
      </c>
      <c r="CL73" s="0" t="str">
        <f aca="false">+IF(CL42+CL57=2,1," ")</f>
        <v> </v>
      </c>
      <c r="CM73" s="0" t="str">
        <f aca="false">+IF(CM42+CM57=2,1," ")</f>
        <v> </v>
      </c>
      <c r="CN73" s="0" t="n">
        <f aca="false">+IF(CN42+CN57=2,1," ")</f>
        <v>1</v>
      </c>
      <c r="CO73" s="0" t="str">
        <f aca="false">+IF(CO42+CO57=2,1," ")</f>
        <v> </v>
      </c>
      <c r="CP73" s="0" t="str">
        <f aca="false">+IF(CP42+CP57=2,1," ")</f>
        <v> </v>
      </c>
      <c r="CQ73" s="0" t="str">
        <f aca="false">+IF(CQ42+CQ57=2,1," ")</f>
        <v> </v>
      </c>
      <c r="CR73" s="0" t="str">
        <f aca="false">+IF(CR42+CR57=2,1," ")</f>
        <v> </v>
      </c>
      <c r="CS73" s="0" t="str">
        <f aca="false">+IF(CS42+CS57=2,1," ")</f>
        <v> </v>
      </c>
      <c r="CT73" s="0" t="str">
        <f aca="false">+IF(CT42+CT57=2,1," ")</f>
        <v> </v>
      </c>
      <c r="CU73" s="0" t="str">
        <f aca="false">+IF(CU42+CU57=2,1," ")</f>
        <v> </v>
      </c>
      <c r="CV73" s="0" t="n">
        <f aca="false">+IF(CV42+CV57=2,1," ")</f>
        <v>1</v>
      </c>
      <c r="CW73" s="0" t="str">
        <f aca="false">+IF(CW42+CW57=2,1," ")</f>
        <v> </v>
      </c>
      <c r="CX73" s="0" t="str">
        <f aca="false">+IF(CX42+CX57=2,1," ")</f>
        <v> </v>
      </c>
      <c r="CY73" s="0" t="str">
        <f aca="false">+IF(CY42+CY57=2,1," ")</f>
        <v> </v>
      </c>
      <c r="CZ73" s="0" t="str">
        <f aca="false">+IF(CZ42+CZ57=2,1," ")</f>
        <v> </v>
      </c>
      <c r="DA73" s="0" t="str">
        <f aca="false">+IF(DA42+DA57=2,1," ")</f>
        <v> </v>
      </c>
      <c r="DB73" s="0" t="str">
        <f aca="false">+IF(DB42+DB57=2,1," ")</f>
        <v> </v>
      </c>
      <c r="DC73" s="0" t="n">
        <f aca="false">+IF(DC42+DC57=2,1," ")</f>
        <v>1</v>
      </c>
      <c r="DD73" s="0" t="e">
        <f aca="false">+IF(DD42+DD57=2,1," ")</f>
        <v>#N/A</v>
      </c>
      <c r="DE73" s="0" t="str">
        <f aca="false">+IF(DE42+DE57=2,1," ")</f>
        <v> </v>
      </c>
      <c r="DF73" s="0" t="str">
        <f aca="false">+IF(DF42+DF57=2,1," ")</f>
        <v> </v>
      </c>
      <c r="DG73" s="0" t="str">
        <f aca="false">+IF(DG42+DG57=2,1," ")</f>
        <v> </v>
      </c>
      <c r="DH73" s="0" t="str">
        <f aca="false">+IF(DH42+DH57=2,1," ")</f>
        <v> </v>
      </c>
      <c r="DI73" s="0" t="str">
        <f aca="false">+IF(DI42+DI57=2,1," ")</f>
        <v> </v>
      </c>
      <c r="DJ73" s="0" t="str">
        <f aca="false">+IF(DJ42+DJ57=2,1," ")</f>
        <v> </v>
      </c>
      <c r="DK73" s="0" t="str">
        <f aca="false">+IF(DK42+DK57=2,1," ")</f>
        <v> </v>
      </c>
      <c r="DL73" s="0" t="str">
        <f aca="false">+IF(DL42+DL57=2,1," ")</f>
        <v> </v>
      </c>
      <c r="DM73" s="0" t="str">
        <f aca="false">+IF(DM42+DM57=2,1," ")</f>
        <v> </v>
      </c>
      <c r="DN73" s="0" t="str">
        <f aca="false">+IF(DN42+DN57=2,1," ")</f>
        <v> </v>
      </c>
      <c r="DO73" s="0" t="e">
        <f aca="false">+IF(DO42+DO57=2,1," ")</f>
        <v>#N/A</v>
      </c>
      <c r="DP73" s="0" t="str">
        <f aca="false">+IF(DP42+DP57=2,1," ")</f>
        <v> </v>
      </c>
      <c r="DQ73" s="0" t="str">
        <f aca="false">+IF(DQ42+DQ57=2,1," ")</f>
        <v> </v>
      </c>
      <c r="DR73" s="0" t="str">
        <f aca="false">+IF(DR42+DR57=2,1," ")</f>
        <v> </v>
      </c>
      <c r="DS73" s="0" t="str">
        <f aca="false">+IF(DS42+DS57=2,1," ")</f>
        <v> </v>
      </c>
      <c r="DT73" s="0" t="str">
        <f aca="false">+IF(DT42+DT57=2,1," ")</f>
        <v> </v>
      </c>
      <c r="DU73" s="0" t="str">
        <f aca="false">+IF(DU42+DU57=2,1," ")</f>
        <v> </v>
      </c>
      <c r="DV73" s="0" t="str">
        <f aca="false">+IF(DV42+DV57=2,1," ")</f>
        <v> </v>
      </c>
      <c r="DW73" s="0" t="str">
        <f aca="false">+IF(DW42+DW57=2,1," ")</f>
        <v> </v>
      </c>
      <c r="DX73" s="0" t="str">
        <f aca="false">+IF(DX42+DX57=2,1," ")</f>
        <v> </v>
      </c>
      <c r="DY73" s="0" t="str">
        <f aca="false">+IF(DY42+DY57=2,1," ")</f>
        <v> </v>
      </c>
      <c r="DZ73" s="0" t="str">
        <f aca="false">+IF(DZ42+DZ57=2,1," ")</f>
        <v> </v>
      </c>
      <c r="EA73" s="0" t="str">
        <f aca="false">+IF(EA42+EA57=2,1," ")</f>
        <v> </v>
      </c>
      <c r="EB73" s="0" t="str">
        <f aca="false">+IF(EB42+EB57=2,1," ")</f>
        <v> </v>
      </c>
      <c r="EC73" s="0" t="str">
        <f aca="false">+IF(EC42+EC57=2,1," ")</f>
        <v> </v>
      </c>
      <c r="ED73" s="0" t="n">
        <f aca="false">+IF(ED42+ED57=2,1," ")</f>
        <v>1</v>
      </c>
      <c r="EE73" s="0" t="n">
        <f aca="false">+IF(EE42+EE57=2,1," ")</f>
        <v>1</v>
      </c>
      <c r="EF73" s="0" t="n">
        <f aca="false">+IF(EF42+EF57=2,1," ")</f>
        <v>1</v>
      </c>
      <c r="EG73" s="0" t="n">
        <f aca="false">+IF(EG42+EG57=2,1," ")</f>
        <v>1</v>
      </c>
      <c r="EH73" s="0" t="n">
        <f aca="false">+IF(EH42+EH57=2,1," ")</f>
        <v>1</v>
      </c>
      <c r="EI73" s="0" t="n">
        <f aca="false">+IF(EI42+EI57=2,1," ")</f>
        <v>1</v>
      </c>
      <c r="EJ73" s="0" t="n">
        <f aca="false">+IF(EJ42+EJ57=2,1," ")</f>
        <v>1</v>
      </c>
    </row>
    <row r="74" customFormat="false" ht="15" hidden="false" customHeight="false" outlineLevel="0" collapsed="false">
      <c r="A74" s="76" t="s">
        <v>130</v>
      </c>
      <c r="B74" s="0" t="str">
        <f aca="false">+IF(B43+B58=2,1," ")</f>
        <v> </v>
      </c>
      <c r="C74" s="0" t="str">
        <f aca="false">+IF(C43+C58=2,1," ")</f>
        <v> </v>
      </c>
      <c r="D74" s="0" t="str">
        <f aca="false">+IF(D43+D58=2,1," ")</f>
        <v> </v>
      </c>
      <c r="E74" s="0" t="str">
        <f aca="false">+IF(E43+E58=2,1," ")</f>
        <v> </v>
      </c>
      <c r="F74" s="0" t="str">
        <f aca="false">+IF(F43+F58=2,1," ")</f>
        <v> </v>
      </c>
      <c r="G74" s="0" t="str">
        <f aca="false">+IF(G43+G58=2,1," ")</f>
        <v> </v>
      </c>
      <c r="H74" s="0" t="str">
        <f aca="false">+IF(H43+H58=2,1," ")</f>
        <v> </v>
      </c>
      <c r="I74" s="0" t="str">
        <f aca="false">+IF(I43+I58=2,1," ")</f>
        <v> </v>
      </c>
      <c r="J74" s="0" t="n">
        <f aca="false">+IF(J43+J58=2,1," ")</f>
        <v>1</v>
      </c>
      <c r="K74" s="0" t="n">
        <f aca="false">+IF(K43+K58=2,1," ")</f>
        <v>1</v>
      </c>
      <c r="L74" s="0" t="str">
        <f aca="false">+IF(L43+L58=2,1," ")</f>
        <v> </v>
      </c>
      <c r="M74" s="0" t="str">
        <f aca="false">+IF(M43+M58=2,1," ")</f>
        <v> </v>
      </c>
      <c r="N74" s="0" t="str">
        <f aca="false">+IF(N43+N58=2,1," ")</f>
        <v> </v>
      </c>
      <c r="O74" s="0" t="str">
        <f aca="false">+IF(O43+O58=2,1," ")</f>
        <v> </v>
      </c>
      <c r="P74" s="0" t="str">
        <f aca="false">+IF(P43+P58=2,1," ")</f>
        <v> </v>
      </c>
      <c r="Q74" s="0" t="str">
        <f aca="false">+IF(Q43+Q58=2,1," ")</f>
        <v> </v>
      </c>
      <c r="R74" s="0" t="e">
        <f aca="false">+IF(R43+R58=2,1," ")</f>
        <v>#N/A</v>
      </c>
      <c r="S74" s="0" t="str">
        <f aca="false">+IF(S43+S58=2,1," ")</f>
        <v> </v>
      </c>
      <c r="T74" s="0" t="str">
        <f aca="false">+IF(T43+T58=2,1," ")</f>
        <v> </v>
      </c>
      <c r="U74" s="0" t="str">
        <f aca="false">+IF(U43+U58=2,1," ")</f>
        <v> </v>
      </c>
      <c r="V74" s="0" t="e">
        <f aca="false">+IF(V43+V58=2,1," ")</f>
        <v>#N/A</v>
      </c>
      <c r="W74" s="0" t="str">
        <f aca="false">+IF(W43+W58=2,1," ")</f>
        <v> </v>
      </c>
      <c r="X74" s="0" t="str">
        <f aca="false">+IF(X43+X58=2,1," ")</f>
        <v> </v>
      </c>
      <c r="Y74" s="0" t="str">
        <f aca="false">+IF(Y43+Y58=2,1," ")</f>
        <v> </v>
      </c>
      <c r="Z74" s="0" t="str">
        <f aca="false">+IF(Z43+Z58=2,1," ")</f>
        <v> </v>
      </c>
      <c r="AA74" s="0" t="str">
        <f aca="false">+IF(AA43+AA58=2,1," ")</f>
        <v> </v>
      </c>
      <c r="AB74" s="0" t="str">
        <f aca="false">+IF(AB43+AB58=2,1," ")</f>
        <v> </v>
      </c>
      <c r="AC74" s="0" t="str">
        <f aca="false">+IF(AC43+AC58=2,1," ")</f>
        <v> </v>
      </c>
      <c r="AD74" s="0" t="str">
        <f aca="false">+IF(AD43+AD58=2,1," ")</f>
        <v> </v>
      </c>
      <c r="AE74" s="0" t="str">
        <f aca="false">+IF(AE43+AE58=2,1," ")</f>
        <v> </v>
      </c>
      <c r="AF74" s="0" t="str">
        <f aca="false">+IF(AF43+AF58=2,1," ")</f>
        <v> </v>
      </c>
      <c r="AG74" s="0" t="str">
        <f aca="false">+IF(AG43+AG58=2,1," ")</f>
        <v> </v>
      </c>
      <c r="AH74" s="0" t="str">
        <f aca="false">+IF(AH43+AH58=2,1," ")</f>
        <v> </v>
      </c>
      <c r="AI74" s="0" t="str">
        <f aca="false">+IF(AI43+AI58=2,1," ")</f>
        <v> </v>
      </c>
      <c r="AJ74" s="0" t="str">
        <f aca="false">+IF(AJ43+AJ58=2,1," ")</f>
        <v> </v>
      </c>
      <c r="AK74" s="0" t="str">
        <f aca="false">+IF(AK43+AK58=2,1," ")</f>
        <v> </v>
      </c>
      <c r="AL74" s="0" t="str">
        <f aca="false">+IF(AL43+AL58=2,1," ")</f>
        <v> </v>
      </c>
      <c r="AM74" s="0" t="str">
        <f aca="false">+IF(AM43+AM58=2,1," ")</f>
        <v> </v>
      </c>
      <c r="AN74" s="0" t="n">
        <f aca="false">+IF(AN43+AN58=2,1," ")</f>
        <v>1</v>
      </c>
      <c r="AO74" s="0" t="str">
        <f aca="false">+IF(AO43+AO58=2,1," ")</f>
        <v> </v>
      </c>
      <c r="AP74" s="0" t="str">
        <f aca="false">+IF(AP43+AP58=2,1," ")</f>
        <v> </v>
      </c>
      <c r="AQ74" s="0" t="str">
        <f aca="false">+IF(AQ43+AQ58=2,1," ")</f>
        <v> </v>
      </c>
      <c r="AR74" s="0" t="str">
        <f aca="false">+IF(AR43+AR58=2,1," ")</f>
        <v> </v>
      </c>
      <c r="AS74" s="0" t="str">
        <f aca="false">+IF(AS43+AS58=2,1," ")</f>
        <v> </v>
      </c>
      <c r="AT74" s="0" t="str">
        <f aca="false">+IF(AT43+AT58=2,1," ")</f>
        <v> </v>
      </c>
      <c r="AU74" s="0" t="str">
        <f aca="false">+IF(AU43+AU58=2,1," ")</f>
        <v> </v>
      </c>
      <c r="AV74" s="0" t="str">
        <f aca="false">+IF(AV43+AV58=2,1," ")</f>
        <v> </v>
      </c>
      <c r="AW74" s="0" t="str">
        <f aca="false">+IF(AW43+AW58=2,1," ")</f>
        <v> </v>
      </c>
      <c r="AX74" s="0" t="str">
        <f aca="false">+IF(AX43+AX58=2,1," ")</f>
        <v> </v>
      </c>
      <c r="AY74" s="0" t="e">
        <f aca="false">+IF(AY43+AY58=2,1," ")</f>
        <v>#N/A</v>
      </c>
      <c r="AZ74" s="0" t="str">
        <f aca="false">+IF(AZ43+AZ58=2,1," ")</f>
        <v> </v>
      </c>
      <c r="BA74" s="0" t="str">
        <f aca="false">+IF(BA43+BA58=2,1," ")</f>
        <v> </v>
      </c>
      <c r="BB74" s="0" t="str">
        <f aca="false">+IF(BB43+BB58=2,1," ")</f>
        <v> </v>
      </c>
      <c r="BC74" s="0" t="str">
        <f aca="false">+IF(BC43+BC58=2,1," ")</f>
        <v> </v>
      </c>
      <c r="BD74" s="0" t="str">
        <f aca="false">+IF(BD43+BD58=2,1," ")</f>
        <v> </v>
      </c>
      <c r="BE74" s="0" t="e">
        <f aca="false">+IF(BE43+BE58=2,1," ")</f>
        <v>#N/A</v>
      </c>
      <c r="BF74" s="0" t="str">
        <f aca="false">+IF(BF43+BF58=2,1," ")</f>
        <v> </v>
      </c>
      <c r="BG74" s="0" t="e">
        <f aca="false">+IF(BG43+BG58=2,1," ")</f>
        <v>#N/A</v>
      </c>
      <c r="BH74" s="0" t="str">
        <f aca="false">+IF(BH43+BH58=2,1," ")</f>
        <v> </v>
      </c>
      <c r="BI74" s="0" t="str">
        <f aca="false">+IF(BI43+BI58=2,1," ")</f>
        <v> </v>
      </c>
      <c r="BJ74" s="0" t="str">
        <f aca="false">+IF(BJ43+BJ58=2,1," ")</f>
        <v> </v>
      </c>
      <c r="BK74" s="0" t="str">
        <f aca="false">+IF(BK43+BK58=2,1," ")</f>
        <v> </v>
      </c>
      <c r="BL74" s="0" t="str">
        <f aca="false">+IF(BL43+BL58=2,1," ")</f>
        <v> </v>
      </c>
      <c r="BM74" s="0" t="str">
        <f aca="false">+IF(BM43+BM58=2,1," ")</f>
        <v> </v>
      </c>
      <c r="BN74" s="0" t="str">
        <f aca="false">+IF(BN43+BN58=2,1," ")</f>
        <v> </v>
      </c>
      <c r="BO74" s="0" t="e">
        <f aca="false">+IF(BO43+BO58=2,1," ")</f>
        <v>#N/A</v>
      </c>
      <c r="BP74" s="0" t="str">
        <f aca="false">+IF(BP43+BP58=2,1," ")</f>
        <v> </v>
      </c>
      <c r="BQ74" s="0" t="str">
        <f aca="false">+IF(BQ43+BQ58=2,1," ")</f>
        <v> </v>
      </c>
      <c r="BR74" s="0" t="e">
        <f aca="false">+IF(BR43+BR58=2,1," ")</f>
        <v>#N/A</v>
      </c>
      <c r="BS74" s="0" t="str">
        <f aca="false">+IF(BS43+BS58=2,1," ")</f>
        <v> </v>
      </c>
      <c r="BT74" s="0" t="str">
        <f aca="false">+IF(BT43+BT58=2,1," ")</f>
        <v> </v>
      </c>
      <c r="BU74" s="0" t="str">
        <f aca="false">+IF(BU43+BU58=2,1," ")</f>
        <v> </v>
      </c>
      <c r="BV74" s="0" t="str">
        <f aca="false">+IF(BV43+BV58=2,1," ")</f>
        <v> </v>
      </c>
      <c r="BW74" s="0" t="str">
        <f aca="false">+IF(BW43+BW58=2,1," ")</f>
        <v> </v>
      </c>
      <c r="BX74" s="0" t="str">
        <f aca="false">+IF(BX43+BX58=2,1," ")</f>
        <v> </v>
      </c>
      <c r="BY74" s="0" t="str">
        <f aca="false">+IF(BY43+BY58=2,1," ")</f>
        <v> </v>
      </c>
      <c r="BZ74" s="0" t="e">
        <f aca="false">+IF(BZ43+BZ58=2,1," ")</f>
        <v>#N/A</v>
      </c>
      <c r="CA74" s="0" t="str">
        <f aca="false">+IF(CA43+CA58=2,1," ")</f>
        <v> </v>
      </c>
      <c r="CB74" s="0" t="str">
        <f aca="false">+IF(CB43+CB58=2,1," ")</f>
        <v> </v>
      </c>
      <c r="CC74" s="0" t="str">
        <f aca="false">+IF(CC43+CC58=2,1," ")</f>
        <v> </v>
      </c>
      <c r="CD74" s="0" t="str">
        <f aca="false">+IF(CD43+CD58=2,1," ")</f>
        <v> </v>
      </c>
      <c r="CE74" s="0" t="str">
        <f aca="false">+IF(CE43+CE58=2,1," ")</f>
        <v> </v>
      </c>
      <c r="CF74" s="0" t="str">
        <f aca="false">+IF(CF43+CF58=2,1," ")</f>
        <v> </v>
      </c>
      <c r="CG74" s="0" t="str">
        <f aca="false">+IF(CG43+CG58=2,1," ")</f>
        <v> </v>
      </c>
      <c r="CH74" s="0" t="str">
        <f aca="false">+IF(CH43+CH58=2,1," ")</f>
        <v> </v>
      </c>
      <c r="CI74" s="0" t="str">
        <f aca="false">+IF(CI43+CI58=2,1," ")</f>
        <v> </v>
      </c>
      <c r="CJ74" s="0" t="str">
        <f aca="false">+IF(CJ43+CJ58=2,1," ")</f>
        <v> </v>
      </c>
      <c r="CK74" s="0" t="str">
        <f aca="false">+IF(CK43+CK58=2,1," ")</f>
        <v> </v>
      </c>
      <c r="CL74" s="0" t="str">
        <f aca="false">+IF(CL43+CL58=2,1," ")</f>
        <v> </v>
      </c>
      <c r="CM74" s="0" t="str">
        <f aca="false">+IF(CM43+CM58=2,1," ")</f>
        <v> </v>
      </c>
      <c r="CN74" s="0" t="str">
        <f aca="false">+IF(CN43+CN58=2,1," ")</f>
        <v> </v>
      </c>
      <c r="CO74" s="0" t="str">
        <f aca="false">+IF(CO43+CO58=2,1," ")</f>
        <v> </v>
      </c>
      <c r="CP74" s="0" t="str">
        <f aca="false">+IF(CP43+CP58=2,1," ")</f>
        <v> </v>
      </c>
      <c r="CQ74" s="0" t="str">
        <f aca="false">+IF(CQ43+CQ58=2,1," ")</f>
        <v> </v>
      </c>
      <c r="CR74" s="0" t="str">
        <f aca="false">+IF(CR43+CR58=2,1," ")</f>
        <v> </v>
      </c>
      <c r="CS74" s="0" t="str">
        <f aca="false">+IF(CS43+CS58=2,1," ")</f>
        <v> </v>
      </c>
      <c r="CT74" s="0" t="str">
        <f aca="false">+IF(CT43+CT58=2,1," ")</f>
        <v> </v>
      </c>
      <c r="CU74" s="0" t="str">
        <f aca="false">+IF(CU43+CU58=2,1," ")</f>
        <v> </v>
      </c>
      <c r="CV74" s="0" t="str">
        <f aca="false">+IF(CV43+CV58=2,1," ")</f>
        <v> </v>
      </c>
      <c r="CW74" s="0" t="str">
        <f aca="false">+IF(CW43+CW58=2,1," ")</f>
        <v> </v>
      </c>
      <c r="CX74" s="0" t="str">
        <f aca="false">+IF(CX43+CX58=2,1," ")</f>
        <v> </v>
      </c>
      <c r="CY74" s="0" t="str">
        <f aca="false">+IF(CY43+CY58=2,1," ")</f>
        <v> </v>
      </c>
      <c r="CZ74" s="0" t="str">
        <f aca="false">+IF(CZ43+CZ58=2,1," ")</f>
        <v> </v>
      </c>
      <c r="DA74" s="0" t="str">
        <f aca="false">+IF(DA43+DA58=2,1," ")</f>
        <v> </v>
      </c>
      <c r="DB74" s="0" t="str">
        <f aca="false">+IF(DB43+DB58=2,1," ")</f>
        <v> </v>
      </c>
      <c r="DC74" s="0" t="str">
        <f aca="false">+IF(DC43+DC58=2,1," ")</f>
        <v> </v>
      </c>
      <c r="DD74" s="0" t="e">
        <f aca="false">+IF(DD43+DD58=2,1," ")</f>
        <v>#N/A</v>
      </c>
      <c r="DE74" s="0" t="str">
        <f aca="false">+IF(DE43+DE58=2,1," ")</f>
        <v> </v>
      </c>
      <c r="DF74" s="0" t="str">
        <f aca="false">+IF(DF43+DF58=2,1," ")</f>
        <v> </v>
      </c>
      <c r="DG74" s="0" t="str">
        <f aca="false">+IF(DG43+DG58=2,1," ")</f>
        <v> </v>
      </c>
      <c r="DH74" s="0" t="str">
        <f aca="false">+IF(DH43+DH58=2,1," ")</f>
        <v> </v>
      </c>
      <c r="DI74" s="0" t="str">
        <f aca="false">+IF(DI43+DI58=2,1," ")</f>
        <v> </v>
      </c>
      <c r="DJ74" s="0" t="str">
        <f aca="false">+IF(DJ43+DJ58=2,1," ")</f>
        <v> </v>
      </c>
      <c r="DK74" s="0" t="str">
        <f aca="false">+IF(DK43+DK58=2,1," ")</f>
        <v> </v>
      </c>
      <c r="DL74" s="0" t="str">
        <f aca="false">+IF(DL43+DL58=2,1," ")</f>
        <v> </v>
      </c>
      <c r="DM74" s="0" t="str">
        <f aca="false">+IF(DM43+DM58=2,1," ")</f>
        <v> </v>
      </c>
      <c r="DN74" s="0" t="str">
        <f aca="false">+IF(DN43+DN58=2,1," ")</f>
        <v> </v>
      </c>
      <c r="DO74" s="0" t="e">
        <f aca="false">+IF(DO43+DO58=2,1," ")</f>
        <v>#N/A</v>
      </c>
      <c r="DP74" s="0" t="str">
        <f aca="false">+IF(DP43+DP58=2,1," ")</f>
        <v> </v>
      </c>
      <c r="DQ74" s="0" t="str">
        <f aca="false">+IF(DQ43+DQ58=2,1," ")</f>
        <v> </v>
      </c>
      <c r="DR74" s="0" t="str">
        <f aca="false">+IF(DR43+DR58=2,1," ")</f>
        <v> </v>
      </c>
      <c r="DS74" s="0" t="str">
        <f aca="false">+IF(DS43+DS58=2,1," ")</f>
        <v> </v>
      </c>
      <c r="DT74" s="0" t="str">
        <f aca="false">+IF(DT43+DT58=2,1," ")</f>
        <v> </v>
      </c>
      <c r="DU74" s="0" t="str">
        <f aca="false">+IF(DU43+DU58=2,1," ")</f>
        <v> </v>
      </c>
      <c r="DV74" s="0" t="str">
        <f aca="false">+IF(DV43+DV58=2,1," ")</f>
        <v> </v>
      </c>
      <c r="DW74" s="0" t="str">
        <f aca="false">+IF(DW43+DW58=2,1," ")</f>
        <v> </v>
      </c>
      <c r="DX74" s="0" t="str">
        <f aca="false">+IF(DX43+DX58=2,1," ")</f>
        <v> </v>
      </c>
      <c r="DY74" s="0" t="str">
        <f aca="false">+IF(DY43+DY58=2,1," ")</f>
        <v> </v>
      </c>
      <c r="DZ74" s="0" t="str">
        <f aca="false">+IF(DZ43+DZ58=2,1," ")</f>
        <v> </v>
      </c>
      <c r="EA74" s="0" t="n">
        <f aca="false">+IF(EA43+EA58=2,1," ")</f>
        <v>1</v>
      </c>
      <c r="EB74" s="0" t="str">
        <f aca="false">+IF(EB43+EB58=2,1," ")</f>
        <v> </v>
      </c>
      <c r="EC74" s="0" t="str">
        <f aca="false">+IF(EC43+EC58=2,1," ")</f>
        <v> </v>
      </c>
      <c r="ED74" s="0" t="str">
        <f aca="false">+IF(ED43+ED58=2,1," ")</f>
        <v> </v>
      </c>
      <c r="EE74" s="0" t="n">
        <f aca="false">+IF(EE43+EE58=2,1," ")</f>
        <v>1</v>
      </c>
      <c r="EF74" s="0" t="n">
        <f aca="false">+IF(EF43+EF58=2,1," ")</f>
        <v>1</v>
      </c>
      <c r="EG74" s="0" t="str">
        <f aca="false">+IF(EG43+EG58=2,1," ")</f>
        <v> </v>
      </c>
      <c r="EH74" s="0" t="n">
        <f aca="false">+IF(EH43+EH58=2,1," ")</f>
        <v>1</v>
      </c>
      <c r="EI74" s="0" t="str">
        <f aca="false">+IF(EI43+EI58=2,1," ")</f>
        <v> </v>
      </c>
      <c r="EJ74" s="0" t="n">
        <f aca="false">+IF(EJ43+EJ58=2,1," ")</f>
        <v>1</v>
      </c>
    </row>
    <row r="75" customFormat="false" ht="15" hidden="false" customHeight="false" outlineLevel="0" collapsed="false">
      <c r="A75" s="76" t="s">
        <v>138</v>
      </c>
      <c r="B75" s="0" t="str">
        <f aca="false">+IF(B44+B59=2,1," ")</f>
        <v> </v>
      </c>
      <c r="C75" s="0" t="str">
        <f aca="false">+IF(C44+C59=2,1," ")</f>
        <v> </v>
      </c>
      <c r="D75" s="0" t="str">
        <f aca="false">+IF(D44+D59=2,1," ")</f>
        <v> </v>
      </c>
      <c r="E75" s="0" t="str">
        <f aca="false">+IF(E44+E59=2,1," ")</f>
        <v> </v>
      </c>
      <c r="F75" s="0" t="str">
        <f aca="false">+IF(F44+F59=2,1," ")</f>
        <v> </v>
      </c>
      <c r="G75" s="0" t="str">
        <f aca="false">+IF(G44+G59=2,1," ")</f>
        <v> </v>
      </c>
      <c r="H75" s="0" t="str">
        <f aca="false">+IF(H44+H59=2,1," ")</f>
        <v> </v>
      </c>
      <c r="I75" s="0" t="str">
        <f aca="false">+IF(I44+I59=2,1," ")</f>
        <v> </v>
      </c>
      <c r="J75" s="0" t="str">
        <f aca="false">+IF(J44+J59=2,1," ")</f>
        <v> </v>
      </c>
      <c r="K75" s="0" t="str">
        <f aca="false">+IF(K44+K59=2,1," ")</f>
        <v> </v>
      </c>
      <c r="L75" s="0" t="str">
        <f aca="false">+IF(L44+L59=2,1," ")</f>
        <v> </v>
      </c>
      <c r="M75" s="0" t="str">
        <f aca="false">+IF(M44+M59=2,1," ")</f>
        <v> </v>
      </c>
      <c r="N75" s="0" t="str">
        <f aca="false">+IF(N44+N59=2,1," ")</f>
        <v> </v>
      </c>
      <c r="O75" s="0" t="str">
        <f aca="false">+IF(O44+O59=2,1," ")</f>
        <v> </v>
      </c>
      <c r="P75" s="0" t="str">
        <f aca="false">+IF(P44+P59=2,1," ")</f>
        <v> </v>
      </c>
      <c r="Q75" s="0" t="str">
        <f aca="false">+IF(Q44+Q59=2,1," ")</f>
        <v> </v>
      </c>
      <c r="R75" s="0" t="e">
        <f aca="false">+IF(R44+R59=2,1," ")</f>
        <v>#N/A</v>
      </c>
      <c r="S75" s="0" t="str">
        <f aca="false">+IF(S44+S59=2,1," ")</f>
        <v> </v>
      </c>
      <c r="T75" s="0" t="str">
        <f aca="false">+IF(T44+T59=2,1," ")</f>
        <v> </v>
      </c>
      <c r="U75" s="0" t="str">
        <f aca="false">+IF(U44+U59=2,1," ")</f>
        <v> </v>
      </c>
      <c r="V75" s="0" t="e">
        <f aca="false">+IF(V44+V59=2,1," ")</f>
        <v>#N/A</v>
      </c>
      <c r="W75" s="0" t="str">
        <f aca="false">+IF(W44+W59=2,1," ")</f>
        <v> </v>
      </c>
      <c r="X75" s="0" t="str">
        <f aca="false">+IF(X44+X59=2,1," ")</f>
        <v> </v>
      </c>
      <c r="Y75" s="0" t="str">
        <f aca="false">+IF(Y44+Y59=2,1," ")</f>
        <v> </v>
      </c>
      <c r="Z75" s="0" t="str">
        <f aca="false">+IF(Z44+Z59=2,1," ")</f>
        <v> </v>
      </c>
      <c r="AA75" s="0" t="str">
        <f aca="false">+IF(AA44+AA59=2,1," ")</f>
        <v> </v>
      </c>
      <c r="AB75" s="0" t="str">
        <f aca="false">+IF(AB44+AB59=2,1," ")</f>
        <v> </v>
      </c>
      <c r="AC75" s="0" t="str">
        <f aca="false">+IF(AC44+AC59=2,1," ")</f>
        <v> </v>
      </c>
      <c r="AD75" s="0" t="str">
        <f aca="false">+IF(AD44+AD59=2,1," ")</f>
        <v> </v>
      </c>
      <c r="AE75" s="0" t="str">
        <f aca="false">+IF(AE44+AE59=2,1," ")</f>
        <v> </v>
      </c>
      <c r="AF75" s="0" t="str">
        <f aca="false">+IF(AF44+AF59=2,1," ")</f>
        <v> </v>
      </c>
      <c r="AG75" s="0" t="str">
        <f aca="false">+IF(AG44+AG59=2,1," ")</f>
        <v> </v>
      </c>
      <c r="AH75" s="0" t="str">
        <f aca="false">+IF(AH44+AH59=2,1," ")</f>
        <v> </v>
      </c>
      <c r="AI75" s="0" t="str">
        <f aca="false">+IF(AI44+AI59=2,1," ")</f>
        <v> </v>
      </c>
      <c r="AJ75" s="0" t="str">
        <f aca="false">+IF(AJ44+AJ59=2,1," ")</f>
        <v> </v>
      </c>
      <c r="AK75" s="0" t="str">
        <f aca="false">+IF(AK44+AK59=2,1," ")</f>
        <v> </v>
      </c>
      <c r="AL75" s="0" t="str">
        <f aca="false">+IF(AL44+AL59=2,1," ")</f>
        <v> </v>
      </c>
      <c r="AM75" s="0" t="str">
        <f aca="false">+IF(AM44+AM59=2,1," ")</f>
        <v> </v>
      </c>
      <c r="AN75" s="0" t="str">
        <f aca="false">+IF(AN44+AN59=2,1," ")</f>
        <v> </v>
      </c>
      <c r="AO75" s="0" t="str">
        <f aca="false">+IF(AO44+AO59=2,1," ")</f>
        <v> </v>
      </c>
      <c r="AP75" s="0" t="str">
        <f aca="false">+IF(AP44+AP59=2,1," ")</f>
        <v> </v>
      </c>
      <c r="AQ75" s="0" t="str">
        <f aca="false">+IF(AQ44+AQ59=2,1," ")</f>
        <v> </v>
      </c>
      <c r="AR75" s="0" t="str">
        <f aca="false">+IF(AR44+AR59=2,1," ")</f>
        <v> </v>
      </c>
      <c r="AS75" s="0" t="str">
        <f aca="false">+IF(AS44+AS59=2,1," ")</f>
        <v> </v>
      </c>
      <c r="AT75" s="0" t="str">
        <f aca="false">+IF(AT44+AT59=2,1," ")</f>
        <v> </v>
      </c>
      <c r="AU75" s="0" t="str">
        <f aca="false">+IF(AU44+AU59=2,1," ")</f>
        <v> </v>
      </c>
      <c r="AV75" s="0" t="str">
        <f aca="false">+IF(AV44+AV59=2,1," ")</f>
        <v> </v>
      </c>
      <c r="AW75" s="0" t="str">
        <f aca="false">+IF(AW44+AW59=2,1," ")</f>
        <v> </v>
      </c>
      <c r="AX75" s="0" t="str">
        <f aca="false">+IF(AX44+AX59=2,1," ")</f>
        <v> </v>
      </c>
      <c r="AY75" s="0" t="e">
        <f aca="false">+IF(AY44+AY59=2,1," ")</f>
        <v>#N/A</v>
      </c>
      <c r="AZ75" s="0" t="str">
        <f aca="false">+IF(AZ44+AZ59=2,1," ")</f>
        <v> </v>
      </c>
      <c r="BA75" s="0" t="str">
        <f aca="false">+IF(BA44+BA59=2,1," ")</f>
        <v> </v>
      </c>
      <c r="BB75" s="0" t="str">
        <f aca="false">+IF(BB44+BB59=2,1," ")</f>
        <v> </v>
      </c>
      <c r="BC75" s="0" t="str">
        <f aca="false">+IF(BC44+BC59=2,1," ")</f>
        <v> </v>
      </c>
      <c r="BD75" s="0" t="str">
        <f aca="false">+IF(BD44+BD59=2,1," ")</f>
        <v> </v>
      </c>
      <c r="BE75" s="0" t="e">
        <f aca="false">+IF(BE44+BE59=2,1," ")</f>
        <v>#N/A</v>
      </c>
      <c r="BF75" s="0" t="str">
        <f aca="false">+IF(BF44+BF59=2,1," ")</f>
        <v> </v>
      </c>
      <c r="BG75" s="0" t="e">
        <f aca="false">+IF(BG44+BG59=2,1," ")</f>
        <v>#N/A</v>
      </c>
      <c r="BH75" s="0" t="str">
        <f aca="false">+IF(BH44+BH59=2,1," ")</f>
        <v> </v>
      </c>
      <c r="BI75" s="0" t="str">
        <f aca="false">+IF(BI44+BI59=2,1," ")</f>
        <v> </v>
      </c>
      <c r="BJ75" s="0" t="str">
        <f aca="false">+IF(BJ44+BJ59=2,1," ")</f>
        <v> </v>
      </c>
      <c r="BK75" s="0" t="str">
        <f aca="false">+IF(BK44+BK59=2,1," ")</f>
        <v> </v>
      </c>
      <c r="BL75" s="0" t="str">
        <f aca="false">+IF(BL44+BL59=2,1," ")</f>
        <v> </v>
      </c>
      <c r="BM75" s="0" t="str">
        <f aca="false">+IF(BM44+BM59=2,1," ")</f>
        <v> </v>
      </c>
      <c r="BN75" s="0" t="str">
        <f aca="false">+IF(BN44+BN59=2,1," ")</f>
        <v> </v>
      </c>
      <c r="BO75" s="0" t="e">
        <f aca="false">+IF(BO44+BO59=2,1," ")</f>
        <v>#N/A</v>
      </c>
      <c r="BP75" s="0" t="str">
        <f aca="false">+IF(BP44+BP59=2,1," ")</f>
        <v> </v>
      </c>
      <c r="BQ75" s="0" t="str">
        <f aca="false">+IF(BQ44+BQ59=2,1," ")</f>
        <v> </v>
      </c>
      <c r="BR75" s="0" t="e">
        <f aca="false">+IF(BR44+BR59=2,1," ")</f>
        <v>#N/A</v>
      </c>
      <c r="BS75" s="0" t="str">
        <f aca="false">+IF(BS44+BS59=2,1," ")</f>
        <v> </v>
      </c>
      <c r="BT75" s="0" t="str">
        <f aca="false">+IF(BT44+BT59=2,1," ")</f>
        <v> </v>
      </c>
      <c r="BU75" s="0" t="str">
        <f aca="false">+IF(BU44+BU59=2,1," ")</f>
        <v> </v>
      </c>
      <c r="BV75" s="0" t="str">
        <f aca="false">+IF(BV44+BV59=2,1," ")</f>
        <v> </v>
      </c>
      <c r="BW75" s="0" t="str">
        <f aca="false">+IF(BW44+BW59=2,1," ")</f>
        <v> </v>
      </c>
      <c r="BX75" s="0" t="str">
        <f aca="false">+IF(BX44+BX59=2,1," ")</f>
        <v> </v>
      </c>
      <c r="BY75" s="0" t="str">
        <f aca="false">+IF(BY44+BY59=2,1," ")</f>
        <v> </v>
      </c>
      <c r="BZ75" s="0" t="e">
        <f aca="false">+IF(BZ44+BZ59=2,1," ")</f>
        <v>#N/A</v>
      </c>
      <c r="CA75" s="0" t="str">
        <f aca="false">+IF(CA44+CA59=2,1," ")</f>
        <v> </v>
      </c>
      <c r="CB75" s="0" t="str">
        <f aca="false">+IF(CB44+CB59=2,1," ")</f>
        <v> </v>
      </c>
      <c r="CC75" s="0" t="str">
        <f aca="false">+IF(CC44+CC59=2,1," ")</f>
        <v> </v>
      </c>
      <c r="CD75" s="0" t="str">
        <f aca="false">+IF(CD44+CD59=2,1," ")</f>
        <v> </v>
      </c>
      <c r="CE75" s="0" t="str">
        <f aca="false">+IF(CE44+CE59=2,1," ")</f>
        <v> </v>
      </c>
      <c r="CF75" s="0" t="str">
        <f aca="false">+IF(CF44+CF59=2,1," ")</f>
        <v> </v>
      </c>
      <c r="CG75" s="0" t="str">
        <f aca="false">+IF(CG44+CG59=2,1," ")</f>
        <v> </v>
      </c>
      <c r="CH75" s="0" t="str">
        <f aca="false">+IF(CH44+CH59=2,1," ")</f>
        <v> </v>
      </c>
      <c r="CI75" s="0" t="str">
        <f aca="false">+IF(CI44+CI59=2,1," ")</f>
        <v> </v>
      </c>
      <c r="CJ75" s="0" t="str">
        <f aca="false">+IF(CJ44+CJ59=2,1," ")</f>
        <v> </v>
      </c>
      <c r="CK75" s="0" t="str">
        <f aca="false">+IF(CK44+CK59=2,1," ")</f>
        <v> </v>
      </c>
      <c r="CL75" s="0" t="str">
        <f aca="false">+IF(CL44+CL59=2,1," ")</f>
        <v> </v>
      </c>
      <c r="CM75" s="0" t="n">
        <f aca="false">+IF(CM44+CM59=2,1," ")</f>
        <v>1</v>
      </c>
      <c r="CN75" s="0" t="str">
        <f aca="false">+IF(CN44+CN59=2,1," ")</f>
        <v> </v>
      </c>
      <c r="CO75" s="0" t="str">
        <f aca="false">+IF(CO44+CO59=2,1," ")</f>
        <v> </v>
      </c>
      <c r="CP75" s="0" t="str">
        <f aca="false">+IF(CP44+CP59=2,1," ")</f>
        <v> </v>
      </c>
      <c r="CQ75" s="0" t="str">
        <f aca="false">+IF(CQ44+CQ59=2,1," ")</f>
        <v> </v>
      </c>
      <c r="CR75" s="0" t="str">
        <f aca="false">+IF(CR44+CR59=2,1," ")</f>
        <v> </v>
      </c>
      <c r="CS75" s="0" t="str">
        <f aca="false">+IF(CS44+CS59=2,1," ")</f>
        <v> </v>
      </c>
      <c r="CT75" s="0" t="str">
        <f aca="false">+IF(CT44+CT59=2,1," ")</f>
        <v> </v>
      </c>
      <c r="CU75" s="0" t="str">
        <f aca="false">+IF(CU44+CU59=2,1," ")</f>
        <v> </v>
      </c>
      <c r="CV75" s="0" t="str">
        <f aca="false">+IF(CV44+CV59=2,1," ")</f>
        <v> </v>
      </c>
      <c r="CW75" s="0" t="str">
        <f aca="false">+IF(CW44+CW59=2,1," ")</f>
        <v> </v>
      </c>
      <c r="CX75" s="0" t="str">
        <f aca="false">+IF(CX44+CX59=2,1," ")</f>
        <v> </v>
      </c>
      <c r="CY75" s="0" t="str">
        <f aca="false">+IF(CY44+CY59=2,1," ")</f>
        <v> </v>
      </c>
      <c r="CZ75" s="0" t="str">
        <f aca="false">+IF(CZ44+CZ59=2,1," ")</f>
        <v> </v>
      </c>
      <c r="DA75" s="0" t="str">
        <f aca="false">+IF(DA44+DA59=2,1," ")</f>
        <v> </v>
      </c>
      <c r="DB75" s="0" t="str">
        <f aca="false">+IF(DB44+DB59=2,1," ")</f>
        <v> </v>
      </c>
      <c r="DC75" s="0" t="str">
        <f aca="false">+IF(DC44+DC59=2,1," ")</f>
        <v> </v>
      </c>
      <c r="DD75" s="0" t="e">
        <f aca="false">+IF(DD44+DD59=2,1," ")</f>
        <v>#N/A</v>
      </c>
      <c r="DE75" s="0" t="str">
        <f aca="false">+IF(DE44+DE59=2,1," ")</f>
        <v> </v>
      </c>
      <c r="DF75" s="0" t="str">
        <f aca="false">+IF(DF44+DF59=2,1," ")</f>
        <v> </v>
      </c>
      <c r="DG75" s="0" t="str">
        <f aca="false">+IF(DG44+DG59=2,1," ")</f>
        <v> </v>
      </c>
      <c r="DH75" s="0" t="str">
        <f aca="false">+IF(DH44+DH59=2,1," ")</f>
        <v> </v>
      </c>
      <c r="DI75" s="0" t="str">
        <f aca="false">+IF(DI44+DI59=2,1," ")</f>
        <v> </v>
      </c>
      <c r="DJ75" s="0" t="str">
        <f aca="false">+IF(DJ44+DJ59=2,1," ")</f>
        <v> </v>
      </c>
      <c r="DK75" s="0" t="str">
        <f aca="false">+IF(DK44+DK59=2,1," ")</f>
        <v> </v>
      </c>
      <c r="DL75" s="0" t="str">
        <f aca="false">+IF(DL44+DL59=2,1," ")</f>
        <v> </v>
      </c>
      <c r="DM75" s="0" t="str">
        <f aca="false">+IF(DM44+DM59=2,1," ")</f>
        <v> </v>
      </c>
      <c r="DN75" s="0" t="str">
        <f aca="false">+IF(DN44+DN59=2,1," ")</f>
        <v> </v>
      </c>
      <c r="DO75" s="0" t="e">
        <f aca="false">+IF(DO44+DO59=2,1," ")</f>
        <v>#N/A</v>
      </c>
      <c r="DP75" s="0" t="str">
        <f aca="false">+IF(DP44+DP59=2,1," ")</f>
        <v> </v>
      </c>
      <c r="DQ75" s="0" t="str">
        <f aca="false">+IF(DQ44+DQ59=2,1," ")</f>
        <v> </v>
      </c>
      <c r="DR75" s="0" t="str">
        <f aca="false">+IF(DR44+DR59=2,1," ")</f>
        <v> </v>
      </c>
      <c r="DS75" s="0" t="str">
        <f aca="false">+IF(DS44+DS59=2,1," ")</f>
        <v> </v>
      </c>
      <c r="DT75" s="0" t="str">
        <f aca="false">+IF(DT44+DT59=2,1," ")</f>
        <v> </v>
      </c>
      <c r="DU75" s="0" t="str">
        <f aca="false">+IF(DU44+DU59=2,1," ")</f>
        <v> </v>
      </c>
      <c r="DV75" s="0" t="str">
        <f aca="false">+IF(DV44+DV59=2,1," ")</f>
        <v> </v>
      </c>
      <c r="DW75" s="0" t="str">
        <f aca="false">+IF(DW44+DW59=2,1," ")</f>
        <v> </v>
      </c>
      <c r="DX75" s="0" t="str">
        <f aca="false">+IF(DX44+DX59=2,1," ")</f>
        <v> </v>
      </c>
      <c r="DY75" s="0" t="str">
        <f aca="false">+IF(DY44+DY59=2,1," ")</f>
        <v> </v>
      </c>
      <c r="DZ75" s="0" t="str">
        <f aca="false">+IF(DZ44+DZ59=2,1," ")</f>
        <v> </v>
      </c>
      <c r="EA75" s="0" t="str">
        <f aca="false">+IF(EA44+EA59=2,1," ")</f>
        <v> </v>
      </c>
      <c r="EB75" s="0" t="str">
        <f aca="false">+IF(EB44+EB59=2,1," ")</f>
        <v> </v>
      </c>
      <c r="EC75" s="0" t="str">
        <f aca="false">+IF(EC44+EC59=2,1," ")</f>
        <v> </v>
      </c>
      <c r="ED75" s="0" t="str">
        <f aca="false">+IF(ED44+ED59=2,1," ")</f>
        <v> </v>
      </c>
      <c r="EE75" s="0" t="str">
        <f aca="false">+IF(EE44+EE59=2,1," ")</f>
        <v> </v>
      </c>
      <c r="EF75" s="0" t="n">
        <f aca="false">+IF(EF44+EF59=2,1," ")</f>
        <v>1</v>
      </c>
      <c r="EG75" s="0" t="str">
        <f aca="false">+IF(EG44+EG59=2,1," ")</f>
        <v> </v>
      </c>
      <c r="EH75" s="0" t="n">
        <f aca="false">+IF(EH44+EH59=2,1," ")</f>
        <v>1</v>
      </c>
      <c r="EI75" s="0" t="str">
        <f aca="false">+IF(EI44+EI59=2,1," ")</f>
        <v> </v>
      </c>
      <c r="EJ75" s="0" t="str">
        <f aca="false">+IF(EJ44+EJ59=2,1," ")</f>
        <v> </v>
      </c>
    </row>
    <row r="76" customFormat="false" ht="15" hidden="false" customHeight="false" outlineLevel="0" collapsed="false">
      <c r="A76" s="76" t="s">
        <v>152</v>
      </c>
      <c r="B76" s="0" t="str">
        <f aca="false">+IF(B45+B60=2,1," ")</f>
        <v> </v>
      </c>
      <c r="C76" s="0" t="str">
        <f aca="false">+IF(C45+C60=2,1," ")</f>
        <v> </v>
      </c>
      <c r="D76" s="0" t="str">
        <f aca="false">+IF(D45+D60=2,1," ")</f>
        <v> </v>
      </c>
      <c r="E76" s="0" t="str">
        <f aca="false">+IF(E45+E60=2,1," ")</f>
        <v> </v>
      </c>
      <c r="F76" s="0" t="str">
        <f aca="false">+IF(F45+F60=2,1," ")</f>
        <v> </v>
      </c>
      <c r="G76" s="0" t="n">
        <f aca="false">+IF(G45+G60=2,1," ")</f>
        <v>1</v>
      </c>
      <c r="H76" s="0" t="str">
        <f aca="false">+IF(H45+H60=2,1," ")</f>
        <v> </v>
      </c>
      <c r="I76" s="0" t="str">
        <f aca="false">+IF(I45+I60=2,1," ")</f>
        <v> </v>
      </c>
      <c r="J76" s="0" t="str">
        <f aca="false">+IF(J45+J60=2,1," ")</f>
        <v> </v>
      </c>
      <c r="K76" s="0" t="n">
        <f aca="false">+IF(K45+K60=2,1," ")</f>
        <v>1</v>
      </c>
      <c r="L76" s="0" t="str">
        <f aca="false">+IF(L45+L60=2,1," ")</f>
        <v> </v>
      </c>
      <c r="M76" s="0" t="n">
        <f aca="false">+IF(M45+M60=2,1," ")</f>
        <v>1</v>
      </c>
      <c r="N76" s="0" t="str">
        <f aca="false">+IF(N45+N60=2,1," ")</f>
        <v> </v>
      </c>
      <c r="O76" s="0" t="str">
        <f aca="false">+IF(O45+O60=2,1," ")</f>
        <v> </v>
      </c>
      <c r="P76" s="0" t="str">
        <f aca="false">+IF(P45+P60=2,1," ")</f>
        <v> </v>
      </c>
      <c r="Q76" s="0" t="n">
        <f aca="false">+IF(Q45+Q60=2,1," ")</f>
        <v>1</v>
      </c>
      <c r="R76" s="0" t="e">
        <f aca="false">+IF(R45+R60=2,1," ")</f>
        <v>#N/A</v>
      </c>
      <c r="S76" s="0" t="str">
        <f aca="false">+IF(S45+S60=2,1," ")</f>
        <v> </v>
      </c>
      <c r="T76" s="0" t="n">
        <f aca="false">+IF(T45+T60=2,1," ")</f>
        <v>1</v>
      </c>
      <c r="U76" s="0" t="str">
        <f aca="false">+IF(U45+U60=2,1," ")</f>
        <v> </v>
      </c>
      <c r="V76" s="0" t="e">
        <f aca="false">+IF(V45+V60=2,1," ")</f>
        <v>#N/A</v>
      </c>
      <c r="W76" s="0" t="str">
        <f aca="false">+IF(W45+W60=2,1," ")</f>
        <v> </v>
      </c>
      <c r="X76" s="0" t="str">
        <f aca="false">+IF(X45+X60=2,1," ")</f>
        <v> </v>
      </c>
      <c r="Y76" s="0" t="str">
        <f aca="false">+IF(Y45+Y60=2,1," ")</f>
        <v> </v>
      </c>
      <c r="Z76" s="0" t="str">
        <f aca="false">+IF(Z45+Z60=2,1," ")</f>
        <v> </v>
      </c>
      <c r="AA76" s="0" t="str">
        <f aca="false">+IF(AA45+AA60=2,1," ")</f>
        <v> </v>
      </c>
      <c r="AB76" s="0" t="str">
        <f aca="false">+IF(AB45+AB60=2,1," ")</f>
        <v> </v>
      </c>
      <c r="AC76" s="0" t="str">
        <f aca="false">+IF(AC45+AC60=2,1," ")</f>
        <v> </v>
      </c>
      <c r="AD76" s="0" t="str">
        <f aca="false">+IF(AD45+AD60=2,1," ")</f>
        <v> </v>
      </c>
      <c r="AE76" s="0" t="str">
        <f aca="false">+IF(AE45+AE60=2,1," ")</f>
        <v> </v>
      </c>
      <c r="AF76" s="0" t="str">
        <f aca="false">+IF(AF45+AF60=2,1," ")</f>
        <v> </v>
      </c>
      <c r="AG76" s="0" t="str">
        <f aca="false">+IF(AG45+AG60=2,1," ")</f>
        <v> </v>
      </c>
      <c r="AH76" s="0" t="str">
        <f aca="false">+IF(AH45+AH60=2,1," ")</f>
        <v> </v>
      </c>
      <c r="AI76" s="0" t="str">
        <f aca="false">+IF(AI45+AI60=2,1," ")</f>
        <v> </v>
      </c>
      <c r="AJ76" s="0" t="str">
        <f aca="false">+IF(AJ45+AJ60=2,1," ")</f>
        <v> </v>
      </c>
      <c r="AK76" s="0" t="str">
        <f aca="false">+IF(AK45+AK60=2,1," ")</f>
        <v> </v>
      </c>
      <c r="AL76" s="0" t="str">
        <f aca="false">+IF(AL45+AL60=2,1," ")</f>
        <v> </v>
      </c>
      <c r="AM76" s="0" t="str">
        <f aca="false">+IF(AM45+AM60=2,1," ")</f>
        <v> </v>
      </c>
      <c r="AN76" s="0" t="n">
        <f aca="false">+IF(AN45+AN60=2,1," ")</f>
        <v>1</v>
      </c>
      <c r="AO76" s="0" t="str">
        <f aca="false">+IF(AO45+AO60=2,1," ")</f>
        <v> </v>
      </c>
      <c r="AP76" s="0" t="str">
        <f aca="false">+IF(AP45+AP60=2,1," ")</f>
        <v> </v>
      </c>
      <c r="AQ76" s="0" t="str">
        <f aca="false">+IF(AQ45+AQ60=2,1," ")</f>
        <v> </v>
      </c>
      <c r="AR76" s="0" t="str">
        <f aca="false">+IF(AR45+AR60=2,1," ")</f>
        <v> </v>
      </c>
      <c r="AS76" s="0" t="str">
        <f aca="false">+IF(AS45+AS60=2,1," ")</f>
        <v> </v>
      </c>
      <c r="AT76" s="0" t="str">
        <f aca="false">+IF(AT45+AT60=2,1," ")</f>
        <v> </v>
      </c>
      <c r="AU76" s="0" t="str">
        <f aca="false">+IF(AU45+AU60=2,1," ")</f>
        <v> </v>
      </c>
      <c r="AV76" s="0" t="str">
        <f aca="false">+IF(AV45+AV60=2,1," ")</f>
        <v> </v>
      </c>
      <c r="AW76" s="0" t="str">
        <f aca="false">+IF(AW45+AW60=2,1," ")</f>
        <v> </v>
      </c>
      <c r="AX76" s="0" t="str">
        <f aca="false">+IF(AX45+AX60=2,1," ")</f>
        <v> </v>
      </c>
      <c r="AY76" s="0" t="e">
        <f aca="false">+IF(AY45+AY60=2,1," ")</f>
        <v>#N/A</v>
      </c>
      <c r="AZ76" s="0" t="str">
        <f aca="false">+IF(AZ45+AZ60=2,1," ")</f>
        <v> </v>
      </c>
      <c r="BA76" s="0" t="n">
        <f aca="false">+IF(BA45+BA60=2,1," ")</f>
        <v>1</v>
      </c>
      <c r="BB76" s="0" t="str">
        <f aca="false">+IF(BB45+BB60=2,1," ")</f>
        <v> </v>
      </c>
      <c r="BC76" s="0" t="str">
        <f aca="false">+IF(BC45+BC60=2,1," ")</f>
        <v> </v>
      </c>
      <c r="BD76" s="0" t="str">
        <f aca="false">+IF(BD45+BD60=2,1," ")</f>
        <v> </v>
      </c>
      <c r="BE76" s="0" t="e">
        <f aca="false">+IF(BE45+BE60=2,1," ")</f>
        <v>#N/A</v>
      </c>
      <c r="BF76" s="0" t="n">
        <f aca="false">+IF(BF45+BF60=2,1," ")</f>
        <v>1</v>
      </c>
      <c r="BG76" s="0" t="e">
        <f aca="false">+IF(BG45+BG60=2,1," ")</f>
        <v>#N/A</v>
      </c>
      <c r="BH76" s="0" t="n">
        <f aca="false">+IF(BH45+BH60=2,1," ")</f>
        <v>1</v>
      </c>
      <c r="BI76" s="0" t="str">
        <f aca="false">+IF(BI45+BI60=2,1," ")</f>
        <v> </v>
      </c>
      <c r="BJ76" s="0" t="str">
        <f aca="false">+IF(BJ45+BJ60=2,1," ")</f>
        <v> </v>
      </c>
      <c r="BK76" s="0" t="n">
        <f aca="false">+IF(BK45+BK60=2,1," ")</f>
        <v>1</v>
      </c>
      <c r="BL76" s="0" t="str">
        <f aca="false">+IF(BL45+BL60=2,1," ")</f>
        <v> </v>
      </c>
      <c r="BM76" s="0" t="str">
        <f aca="false">+IF(BM45+BM60=2,1," ")</f>
        <v> </v>
      </c>
      <c r="BN76" s="0" t="str">
        <f aca="false">+IF(BN45+BN60=2,1," ")</f>
        <v> </v>
      </c>
      <c r="BO76" s="0" t="e">
        <f aca="false">+IF(BO45+BO60=2,1," ")</f>
        <v>#N/A</v>
      </c>
      <c r="BP76" s="0" t="str">
        <f aca="false">+IF(BP45+BP60=2,1," ")</f>
        <v> </v>
      </c>
      <c r="BQ76" s="0" t="str">
        <f aca="false">+IF(BQ45+BQ60=2,1," ")</f>
        <v> </v>
      </c>
      <c r="BR76" s="0" t="e">
        <f aca="false">+IF(BR45+BR60=2,1," ")</f>
        <v>#N/A</v>
      </c>
      <c r="BS76" s="0" t="str">
        <f aca="false">+IF(BS45+BS60=2,1," ")</f>
        <v> </v>
      </c>
      <c r="BT76" s="0" t="str">
        <f aca="false">+IF(BT45+BT60=2,1," ")</f>
        <v> </v>
      </c>
      <c r="BU76" s="0" t="str">
        <f aca="false">+IF(BU45+BU60=2,1," ")</f>
        <v> </v>
      </c>
      <c r="BV76" s="0" t="str">
        <f aca="false">+IF(BV45+BV60=2,1," ")</f>
        <v> </v>
      </c>
      <c r="BW76" s="0" t="str">
        <f aca="false">+IF(BW45+BW60=2,1," ")</f>
        <v> </v>
      </c>
      <c r="BX76" s="0" t="str">
        <f aca="false">+IF(BX45+BX60=2,1," ")</f>
        <v> </v>
      </c>
      <c r="BY76" s="0" t="str">
        <f aca="false">+IF(BY45+BY60=2,1," ")</f>
        <v> </v>
      </c>
      <c r="BZ76" s="0" t="e">
        <f aca="false">+IF(BZ45+BZ60=2,1," ")</f>
        <v>#N/A</v>
      </c>
      <c r="CA76" s="0" t="str">
        <f aca="false">+IF(CA45+CA60=2,1," ")</f>
        <v> </v>
      </c>
      <c r="CB76" s="0" t="str">
        <f aca="false">+IF(CB45+CB60=2,1," ")</f>
        <v> </v>
      </c>
      <c r="CC76" s="0" t="str">
        <f aca="false">+IF(CC45+CC60=2,1," ")</f>
        <v> </v>
      </c>
      <c r="CD76" s="0" t="str">
        <f aca="false">+IF(CD45+CD60=2,1," ")</f>
        <v> </v>
      </c>
      <c r="CE76" s="0" t="n">
        <f aca="false">+IF(CE45+CE60=2,1," ")</f>
        <v>1</v>
      </c>
      <c r="CF76" s="0" t="str">
        <f aca="false">+IF(CF45+CF60=2,1," ")</f>
        <v> </v>
      </c>
      <c r="CG76" s="0" t="str">
        <f aca="false">+IF(CG45+CG60=2,1," ")</f>
        <v> </v>
      </c>
      <c r="CH76" s="0" t="str">
        <f aca="false">+IF(CH45+CH60=2,1," ")</f>
        <v> </v>
      </c>
      <c r="CI76" s="0" t="n">
        <f aca="false">+IF(CI45+CI60=2,1," ")</f>
        <v>1</v>
      </c>
      <c r="CJ76" s="0" t="str">
        <f aca="false">+IF(CJ45+CJ60=2,1," ")</f>
        <v> </v>
      </c>
      <c r="CK76" s="0" t="str">
        <f aca="false">+IF(CK45+CK60=2,1," ")</f>
        <v> </v>
      </c>
      <c r="CL76" s="0" t="str">
        <f aca="false">+IF(CL45+CL60=2,1," ")</f>
        <v> </v>
      </c>
      <c r="CM76" s="0" t="n">
        <f aca="false">+IF(CM45+CM60=2,1," ")</f>
        <v>1</v>
      </c>
      <c r="CN76" s="0" t="str">
        <f aca="false">+IF(CN45+CN60=2,1," ")</f>
        <v> </v>
      </c>
      <c r="CO76" s="0" t="n">
        <f aca="false">+IF(CO45+CO60=2,1," ")</f>
        <v>1</v>
      </c>
      <c r="CP76" s="0" t="str">
        <f aca="false">+IF(CP45+CP60=2,1," ")</f>
        <v> </v>
      </c>
      <c r="CQ76" s="0" t="str">
        <f aca="false">+IF(CQ45+CQ60=2,1," ")</f>
        <v> </v>
      </c>
      <c r="CR76" s="0" t="str">
        <f aca="false">+IF(CR45+CR60=2,1," ")</f>
        <v> </v>
      </c>
      <c r="CS76" s="0" t="str">
        <f aca="false">+IF(CS45+CS60=2,1," ")</f>
        <v> </v>
      </c>
      <c r="CT76" s="0" t="str">
        <f aca="false">+IF(CT45+CT60=2,1," ")</f>
        <v> </v>
      </c>
      <c r="CU76" s="0" t="str">
        <f aca="false">+IF(CU45+CU60=2,1," ")</f>
        <v> </v>
      </c>
      <c r="CV76" s="0" t="n">
        <f aca="false">+IF(CV45+CV60=2,1," ")</f>
        <v>1</v>
      </c>
      <c r="CW76" s="0" t="str">
        <f aca="false">+IF(CW45+CW60=2,1," ")</f>
        <v> </v>
      </c>
      <c r="CX76" s="0" t="n">
        <f aca="false">+IF(CX45+CX60=2,1," ")</f>
        <v>1</v>
      </c>
      <c r="CY76" s="0" t="str">
        <f aca="false">+IF(CY45+CY60=2,1," ")</f>
        <v> </v>
      </c>
      <c r="CZ76" s="0" t="str">
        <f aca="false">+IF(CZ45+CZ60=2,1," ")</f>
        <v> </v>
      </c>
      <c r="DA76" s="0" t="str">
        <f aca="false">+IF(DA45+DA60=2,1," ")</f>
        <v> </v>
      </c>
      <c r="DB76" s="0" t="str">
        <f aca="false">+IF(DB45+DB60=2,1," ")</f>
        <v> </v>
      </c>
      <c r="DC76" s="0" t="str">
        <f aca="false">+IF(DC45+DC60=2,1," ")</f>
        <v> </v>
      </c>
      <c r="DD76" s="0" t="e">
        <f aca="false">+IF(DD45+DD60=2,1," ")</f>
        <v>#N/A</v>
      </c>
      <c r="DE76" s="0" t="n">
        <f aca="false">+IF(DE45+DE60=2,1," ")</f>
        <v>1</v>
      </c>
      <c r="DF76" s="0" t="str">
        <f aca="false">+IF(DF45+DF60=2,1," ")</f>
        <v> </v>
      </c>
      <c r="DG76" s="0" t="str">
        <f aca="false">+IF(DG45+DG60=2,1," ")</f>
        <v> </v>
      </c>
      <c r="DH76" s="0" t="str">
        <f aca="false">+IF(DH45+DH60=2,1," ")</f>
        <v> </v>
      </c>
      <c r="DI76" s="0" t="str">
        <f aca="false">+IF(DI45+DI60=2,1," ")</f>
        <v> </v>
      </c>
      <c r="DJ76" s="0" t="str">
        <f aca="false">+IF(DJ45+DJ60=2,1," ")</f>
        <v> </v>
      </c>
      <c r="DK76" s="0" t="str">
        <f aca="false">+IF(DK45+DK60=2,1," ")</f>
        <v> </v>
      </c>
      <c r="DL76" s="0" t="str">
        <f aca="false">+IF(DL45+DL60=2,1," ")</f>
        <v> </v>
      </c>
      <c r="DM76" s="0" t="str">
        <f aca="false">+IF(DM45+DM60=2,1," ")</f>
        <v> </v>
      </c>
      <c r="DN76" s="0" t="str">
        <f aca="false">+IF(DN45+DN60=2,1," ")</f>
        <v> </v>
      </c>
      <c r="DO76" s="0" t="e">
        <f aca="false">+IF(DO45+DO60=2,1," ")</f>
        <v>#N/A</v>
      </c>
      <c r="DP76" s="0" t="str">
        <f aca="false">+IF(DP45+DP60=2,1," ")</f>
        <v> </v>
      </c>
      <c r="DQ76" s="0" t="str">
        <f aca="false">+IF(DQ45+DQ60=2,1," ")</f>
        <v> </v>
      </c>
      <c r="DR76" s="0" t="str">
        <f aca="false">+IF(DR45+DR60=2,1," ")</f>
        <v> </v>
      </c>
      <c r="DS76" s="0" t="str">
        <f aca="false">+IF(DS45+DS60=2,1," ")</f>
        <v> </v>
      </c>
      <c r="DT76" s="0" t="str">
        <f aca="false">+IF(DT45+DT60=2,1," ")</f>
        <v> </v>
      </c>
      <c r="DU76" s="0" t="str">
        <f aca="false">+IF(DU45+DU60=2,1," ")</f>
        <v> </v>
      </c>
      <c r="DV76" s="0" t="str">
        <f aca="false">+IF(DV45+DV60=2,1," ")</f>
        <v> </v>
      </c>
      <c r="DW76" s="0" t="str">
        <f aca="false">+IF(DW45+DW60=2,1," ")</f>
        <v> </v>
      </c>
      <c r="DX76" s="0" t="str">
        <f aca="false">+IF(DX45+DX60=2,1," ")</f>
        <v> </v>
      </c>
      <c r="DY76" s="0" t="str">
        <f aca="false">+IF(DY45+DY60=2,1," ")</f>
        <v> </v>
      </c>
      <c r="DZ76" s="0" t="str">
        <f aca="false">+IF(DZ45+DZ60=2,1," ")</f>
        <v> </v>
      </c>
      <c r="EA76" s="0" t="n">
        <f aca="false">+IF(EA45+EA60=2,1," ")</f>
        <v>1</v>
      </c>
      <c r="EB76" s="0" t="str">
        <f aca="false">+IF(EB45+EB60=2,1," ")</f>
        <v> </v>
      </c>
      <c r="EC76" s="0" t="str">
        <f aca="false">+IF(EC45+EC60=2,1," ")</f>
        <v> </v>
      </c>
      <c r="ED76" s="0" t="n">
        <f aca="false">+IF(ED45+ED60=2,1," ")</f>
        <v>1</v>
      </c>
      <c r="EE76" s="0" t="n">
        <f aca="false">+IF(EE45+EE60=2,1," ")</f>
        <v>1</v>
      </c>
      <c r="EF76" s="0" t="n">
        <f aca="false">+IF(EF45+EF60=2,1," ")</f>
        <v>1</v>
      </c>
      <c r="EG76" s="0" t="n">
        <f aca="false">+IF(EG45+EG60=2,1," ")</f>
        <v>1</v>
      </c>
      <c r="EH76" s="0" t="n">
        <f aca="false">+IF(EH45+EH60=2,1," ")</f>
        <v>1</v>
      </c>
      <c r="EI76" s="0" t="n">
        <f aca="false">+IF(EI45+EI60=2,1," ")</f>
        <v>1</v>
      </c>
      <c r="EJ76" s="0" t="n">
        <f aca="false">+IF(EJ45+EJ60=2,1," ")</f>
        <v>1</v>
      </c>
    </row>
    <row r="77" customFormat="false" ht="15" hidden="false" customHeight="false" outlineLevel="0" collapsed="false">
      <c r="A77" s="76" t="s">
        <v>167</v>
      </c>
      <c r="B77" s="0" t="str">
        <f aca="false">+IF(B46+B61=2,1," ")</f>
        <v> </v>
      </c>
      <c r="C77" s="0" t="str">
        <f aca="false">+IF(C46+C61=2,1," ")</f>
        <v> </v>
      </c>
      <c r="D77" s="0" t="n">
        <f aca="false">+IF(D46+D61=2,1," ")</f>
        <v>1</v>
      </c>
      <c r="E77" s="0" t="str">
        <f aca="false">+IF(E46+E61=2,1," ")</f>
        <v> </v>
      </c>
      <c r="F77" s="0" t="str">
        <f aca="false">+IF(F46+F61=2,1," ")</f>
        <v> </v>
      </c>
      <c r="G77" s="0" t="str">
        <f aca="false">+IF(G46+G61=2,1," ")</f>
        <v> </v>
      </c>
      <c r="H77" s="0" t="str">
        <f aca="false">+IF(H46+H61=2,1," ")</f>
        <v> </v>
      </c>
      <c r="I77" s="0" t="str">
        <f aca="false">+IF(I46+I61=2,1," ")</f>
        <v> </v>
      </c>
      <c r="J77" s="0" t="str">
        <f aca="false">+IF(J46+J61=2,1," ")</f>
        <v> </v>
      </c>
      <c r="K77" s="0" t="n">
        <f aca="false">+IF(K46+K61=2,1," ")</f>
        <v>1</v>
      </c>
      <c r="L77" s="0" t="str">
        <f aca="false">+IF(L46+L61=2,1," ")</f>
        <v> </v>
      </c>
      <c r="M77" s="0" t="str">
        <f aca="false">+IF(M46+M61=2,1," ")</f>
        <v> </v>
      </c>
      <c r="N77" s="0" t="str">
        <f aca="false">+IF(N46+N61=2,1," ")</f>
        <v> </v>
      </c>
      <c r="O77" s="0" t="str">
        <f aca="false">+IF(O46+O61=2,1," ")</f>
        <v> </v>
      </c>
      <c r="P77" s="0" t="str">
        <f aca="false">+IF(P46+P61=2,1," ")</f>
        <v> </v>
      </c>
      <c r="Q77" s="0" t="n">
        <f aca="false">+IF(Q46+Q61=2,1," ")</f>
        <v>1</v>
      </c>
      <c r="R77" s="0" t="str">
        <f aca="false">+IF(R46+R61=2,1," ")</f>
        <v> </v>
      </c>
      <c r="S77" s="0" t="str">
        <f aca="false">+IF(S46+S61=2,1," ")</f>
        <v> </v>
      </c>
      <c r="T77" s="0" t="str">
        <f aca="false">+IF(T46+T61=2,1," ")</f>
        <v> </v>
      </c>
      <c r="U77" s="0" t="str">
        <f aca="false">+IF(U46+U61=2,1," ")</f>
        <v> </v>
      </c>
      <c r="V77" s="0" t="str">
        <f aca="false">+IF(V46+V61=2,1," ")</f>
        <v> </v>
      </c>
      <c r="W77" s="0" t="str">
        <f aca="false">+IF(W46+W61=2,1," ")</f>
        <v> </v>
      </c>
      <c r="X77" s="0" t="str">
        <f aca="false">+IF(X46+X61=2,1," ")</f>
        <v> </v>
      </c>
      <c r="Y77" s="0" t="str">
        <f aca="false">+IF(Y46+Y61=2,1," ")</f>
        <v> </v>
      </c>
      <c r="Z77" s="0" t="str">
        <f aca="false">+IF(Z46+Z61=2,1," ")</f>
        <v> </v>
      </c>
      <c r="AA77" s="0" t="str">
        <f aca="false">+IF(AA46+AA61=2,1," ")</f>
        <v> </v>
      </c>
      <c r="AB77" s="0" t="str">
        <f aca="false">+IF(AB46+AB61=2,1," ")</f>
        <v> </v>
      </c>
      <c r="AC77" s="0" t="str">
        <f aca="false">+IF(AC46+AC61=2,1," ")</f>
        <v> </v>
      </c>
      <c r="AD77" s="0" t="str">
        <f aca="false">+IF(AD46+AD61=2,1," ")</f>
        <v> </v>
      </c>
      <c r="AE77" s="0" t="str">
        <f aca="false">+IF(AE46+AE61=2,1," ")</f>
        <v> </v>
      </c>
      <c r="AF77" s="0" t="str">
        <f aca="false">+IF(AF46+AF61=2,1," ")</f>
        <v> </v>
      </c>
      <c r="AG77" s="0" t="str">
        <f aca="false">+IF(AG46+AG61=2,1," ")</f>
        <v> </v>
      </c>
      <c r="AH77" s="0" t="str">
        <f aca="false">+IF(AH46+AH61=2,1," ")</f>
        <v> </v>
      </c>
      <c r="AI77" s="0" t="str">
        <f aca="false">+IF(AI46+AI61=2,1," ")</f>
        <v> </v>
      </c>
      <c r="AJ77" s="0" t="n">
        <f aca="false">+IF(AJ46+AJ61=2,1," ")</f>
        <v>1</v>
      </c>
      <c r="AK77" s="0" t="str">
        <f aca="false">+IF(AK46+AK61=2,1," ")</f>
        <v> </v>
      </c>
      <c r="AL77" s="0" t="str">
        <f aca="false">+IF(AL46+AL61=2,1," ")</f>
        <v> </v>
      </c>
      <c r="AM77" s="0" t="str">
        <f aca="false">+IF(AM46+AM61=2,1," ")</f>
        <v> </v>
      </c>
      <c r="AN77" s="0" t="n">
        <f aca="false">+IF(AN46+AN61=2,1," ")</f>
        <v>1</v>
      </c>
      <c r="AO77" s="0" t="str">
        <f aca="false">+IF(AO46+AO61=2,1," ")</f>
        <v> </v>
      </c>
      <c r="AP77" s="0" t="str">
        <f aca="false">+IF(AP46+AP61=2,1," ")</f>
        <v> </v>
      </c>
      <c r="AQ77" s="0" t="str">
        <f aca="false">+IF(AQ46+AQ61=2,1," ")</f>
        <v> </v>
      </c>
      <c r="AR77" s="0" t="str">
        <f aca="false">+IF(AR46+AR61=2,1," ")</f>
        <v> </v>
      </c>
      <c r="AS77" s="0" t="str">
        <f aca="false">+IF(AS46+AS61=2,1," ")</f>
        <v> </v>
      </c>
      <c r="AT77" s="0" t="str">
        <f aca="false">+IF(AT46+AT61=2,1," ")</f>
        <v> </v>
      </c>
      <c r="AU77" s="0" t="str">
        <f aca="false">+IF(AU46+AU61=2,1," ")</f>
        <v> </v>
      </c>
      <c r="AV77" s="0" t="str">
        <f aca="false">+IF(AV46+AV61=2,1," ")</f>
        <v> </v>
      </c>
      <c r="AW77" s="0" t="str">
        <f aca="false">+IF(AW46+AW61=2,1," ")</f>
        <v> </v>
      </c>
      <c r="AX77" s="0" t="str">
        <f aca="false">+IF(AX46+AX61=2,1," ")</f>
        <v> </v>
      </c>
      <c r="AY77" s="0" t="str">
        <f aca="false">+IF(AY46+AY61=2,1," ")</f>
        <v> </v>
      </c>
      <c r="AZ77" s="0" t="str">
        <f aca="false">+IF(AZ46+AZ61=2,1," ")</f>
        <v> </v>
      </c>
      <c r="BA77" s="0" t="n">
        <f aca="false">+IF(BA46+BA61=2,1," ")</f>
        <v>1</v>
      </c>
      <c r="BB77" s="0" t="str">
        <f aca="false">+IF(BB46+BB61=2,1," ")</f>
        <v> </v>
      </c>
      <c r="BC77" s="0" t="str">
        <f aca="false">+IF(BC46+BC61=2,1," ")</f>
        <v> </v>
      </c>
      <c r="BD77" s="0" t="str">
        <f aca="false">+IF(BD46+BD61=2,1," ")</f>
        <v> </v>
      </c>
      <c r="BE77" s="0" t="str">
        <f aca="false">+IF(BE46+BE61=2,1," ")</f>
        <v> </v>
      </c>
      <c r="BF77" s="0" t="str">
        <f aca="false">+IF(BF46+BF61=2,1," ")</f>
        <v> </v>
      </c>
      <c r="BG77" s="0" t="str">
        <f aca="false">+IF(BG46+BG61=2,1," ")</f>
        <v> </v>
      </c>
      <c r="BH77" s="0" t="n">
        <f aca="false">+IF(BH46+BH61=2,1," ")</f>
        <v>1</v>
      </c>
      <c r="BI77" s="0" t="str">
        <f aca="false">+IF(BI46+BI61=2,1," ")</f>
        <v> </v>
      </c>
      <c r="BJ77" s="0" t="str">
        <f aca="false">+IF(BJ46+BJ61=2,1," ")</f>
        <v> </v>
      </c>
      <c r="BK77" s="0" t="str">
        <f aca="false">+IF(BK46+BK61=2,1," ")</f>
        <v> </v>
      </c>
      <c r="BL77" s="0" t="str">
        <f aca="false">+IF(BL46+BL61=2,1," ")</f>
        <v> </v>
      </c>
      <c r="BM77" s="0" t="str">
        <f aca="false">+IF(BM46+BM61=2,1," ")</f>
        <v> </v>
      </c>
      <c r="BN77" s="0" t="str">
        <f aca="false">+IF(BN46+BN61=2,1," ")</f>
        <v> </v>
      </c>
      <c r="BO77" s="0" t="str">
        <f aca="false">+IF(BO46+BO61=2,1," ")</f>
        <v> </v>
      </c>
      <c r="BP77" s="0" t="n">
        <f aca="false">+IF(BP46+BP61=2,1," ")</f>
        <v>1</v>
      </c>
      <c r="BQ77" s="0" t="str">
        <f aca="false">+IF(BQ46+BQ61=2,1," ")</f>
        <v> </v>
      </c>
      <c r="BR77" s="0" t="str">
        <f aca="false">+IF(BR46+BR61=2,1," ")</f>
        <v> </v>
      </c>
      <c r="BS77" s="0" t="n">
        <f aca="false">+IF(BS46+BS61=2,1," ")</f>
        <v>1</v>
      </c>
      <c r="BT77" s="0" t="str">
        <f aca="false">+IF(BT46+BT61=2,1," ")</f>
        <v> </v>
      </c>
      <c r="BU77" s="0" t="str">
        <f aca="false">+IF(BU46+BU61=2,1," ")</f>
        <v> </v>
      </c>
      <c r="BV77" s="0" t="str">
        <f aca="false">+IF(BV46+BV61=2,1," ")</f>
        <v> </v>
      </c>
      <c r="BW77" s="0" t="str">
        <f aca="false">+IF(BW46+BW61=2,1," ")</f>
        <v> </v>
      </c>
      <c r="BX77" s="0" t="str">
        <f aca="false">+IF(BX46+BX61=2,1," ")</f>
        <v> </v>
      </c>
      <c r="BY77" s="0" t="str">
        <f aca="false">+IF(BY46+BY61=2,1," ")</f>
        <v> </v>
      </c>
      <c r="BZ77" s="0" t="str">
        <f aca="false">+IF(BZ46+BZ61=2,1," ")</f>
        <v> </v>
      </c>
      <c r="CA77" s="0" t="str">
        <f aca="false">+IF(CA46+CA61=2,1," ")</f>
        <v> </v>
      </c>
      <c r="CB77" s="0" t="str">
        <f aca="false">+IF(CB46+CB61=2,1," ")</f>
        <v> </v>
      </c>
      <c r="CC77" s="0" t="str">
        <f aca="false">+IF(CC46+CC61=2,1," ")</f>
        <v> </v>
      </c>
      <c r="CD77" s="0" t="str">
        <f aca="false">+IF(CD46+CD61=2,1," ")</f>
        <v> </v>
      </c>
      <c r="CE77" s="0" t="n">
        <f aca="false">+IF(CE46+CE61=2,1," ")</f>
        <v>1</v>
      </c>
      <c r="CF77" s="0" t="str">
        <f aca="false">+IF(CF46+CF61=2,1," ")</f>
        <v> </v>
      </c>
      <c r="CG77" s="0" t="str">
        <f aca="false">+IF(CG46+CG61=2,1," ")</f>
        <v> </v>
      </c>
      <c r="CH77" s="0" t="str">
        <f aca="false">+IF(CH46+CH61=2,1," ")</f>
        <v> </v>
      </c>
      <c r="CI77" s="0" t="n">
        <f aca="false">+IF(CI46+CI61=2,1," ")</f>
        <v>1</v>
      </c>
      <c r="CJ77" s="0" t="str">
        <f aca="false">+IF(CJ46+CJ61=2,1," ")</f>
        <v> </v>
      </c>
      <c r="CK77" s="0" t="str">
        <f aca="false">+IF(CK46+CK61=2,1," ")</f>
        <v> </v>
      </c>
      <c r="CL77" s="0" t="str">
        <f aca="false">+IF(CL46+CL61=2,1," ")</f>
        <v> </v>
      </c>
      <c r="CM77" s="0" t="str">
        <f aca="false">+IF(CM46+CM61=2,1," ")</f>
        <v> </v>
      </c>
      <c r="CN77" s="0" t="n">
        <f aca="false">+IF(CN46+CN61=2,1," ")</f>
        <v>1</v>
      </c>
      <c r="CO77" s="0" t="str">
        <f aca="false">+IF(CO46+CO61=2,1," ")</f>
        <v> </v>
      </c>
      <c r="CP77" s="0" t="str">
        <f aca="false">+IF(CP46+CP61=2,1," ")</f>
        <v> </v>
      </c>
      <c r="CQ77" s="0" t="str">
        <f aca="false">+IF(CQ46+CQ61=2,1," ")</f>
        <v> </v>
      </c>
      <c r="CR77" s="0" t="str">
        <f aca="false">+IF(CR46+CR61=2,1," ")</f>
        <v> </v>
      </c>
      <c r="CS77" s="0" t="str">
        <f aca="false">+IF(CS46+CS61=2,1," ")</f>
        <v> </v>
      </c>
      <c r="CT77" s="0" t="str">
        <f aca="false">+IF(CT46+CT61=2,1," ")</f>
        <v> </v>
      </c>
      <c r="CU77" s="0" t="str">
        <f aca="false">+IF(CU46+CU61=2,1," ")</f>
        <v> </v>
      </c>
      <c r="CV77" s="0" t="str">
        <f aca="false">+IF(CV46+CV61=2,1," ")</f>
        <v> </v>
      </c>
      <c r="CW77" s="0" t="str">
        <f aca="false">+IF(CW46+CW61=2,1," ")</f>
        <v> </v>
      </c>
      <c r="CX77" s="0" t="str">
        <f aca="false">+IF(CX46+CX61=2,1," ")</f>
        <v> </v>
      </c>
      <c r="CY77" s="0" t="str">
        <f aca="false">+IF(CY46+CY61=2,1," ")</f>
        <v> </v>
      </c>
      <c r="CZ77" s="0" t="str">
        <f aca="false">+IF(CZ46+CZ61=2,1," ")</f>
        <v> </v>
      </c>
      <c r="DA77" s="0" t="str">
        <f aca="false">+IF(DA46+DA61=2,1," ")</f>
        <v> </v>
      </c>
      <c r="DB77" s="0" t="str">
        <f aca="false">+IF(DB46+DB61=2,1," ")</f>
        <v> </v>
      </c>
      <c r="DC77" s="0" t="str">
        <f aca="false">+IF(DC46+DC61=2,1," ")</f>
        <v> </v>
      </c>
      <c r="DD77" s="0" t="str">
        <f aca="false">+IF(DD46+DD61=2,1," ")</f>
        <v> </v>
      </c>
      <c r="DE77" s="0" t="n">
        <f aca="false">+IF(DE46+DE61=2,1," ")</f>
        <v>1</v>
      </c>
      <c r="DF77" s="0" t="str">
        <f aca="false">+IF(DF46+DF61=2,1," ")</f>
        <v> </v>
      </c>
      <c r="DG77" s="0" t="str">
        <f aca="false">+IF(DG46+DG61=2,1," ")</f>
        <v> </v>
      </c>
      <c r="DH77" s="0" t="str">
        <f aca="false">+IF(DH46+DH61=2,1," ")</f>
        <v> </v>
      </c>
      <c r="DI77" s="0" t="str">
        <f aca="false">+IF(DI46+DI61=2,1," ")</f>
        <v> </v>
      </c>
      <c r="DJ77" s="0" t="str">
        <f aca="false">+IF(DJ46+DJ61=2,1," ")</f>
        <v> </v>
      </c>
      <c r="DK77" s="0" t="n">
        <f aca="false">+IF(DK46+DK61=2,1," ")</f>
        <v>1</v>
      </c>
      <c r="DL77" s="0" t="str">
        <f aca="false">+IF(DL46+DL61=2,1," ")</f>
        <v> </v>
      </c>
      <c r="DM77" s="0" t="str">
        <f aca="false">+IF(DM46+DM61=2,1," ")</f>
        <v> </v>
      </c>
      <c r="DN77" s="0" t="str">
        <f aca="false">+IF(DN46+DN61=2,1," ")</f>
        <v> </v>
      </c>
      <c r="DO77" s="0" t="str">
        <f aca="false">+IF(DO46+DO61=2,1," ")</f>
        <v> </v>
      </c>
      <c r="DP77" s="0" t="str">
        <f aca="false">+IF(DP46+DP61=2,1," ")</f>
        <v> </v>
      </c>
      <c r="DQ77" s="0" t="str">
        <f aca="false">+IF(DQ46+DQ61=2,1," ")</f>
        <v> </v>
      </c>
      <c r="DR77" s="0" t="str">
        <f aca="false">+IF(DR46+DR61=2,1," ")</f>
        <v> </v>
      </c>
      <c r="DS77" s="0" t="str">
        <f aca="false">+IF(DS46+DS61=2,1," ")</f>
        <v> </v>
      </c>
      <c r="DT77" s="0" t="str">
        <f aca="false">+IF(DT46+DT61=2,1," ")</f>
        <v> </v>
      </c>
      <c r="DU77" s="0" t="str">
        <f aca="false">+IF(DU46+DU61=2,1," ")</f>
        <v> </v>
      </c>
      <c r="DV77" s="0" t="str">
        <f aca="false">+IF(DV46+DV61=2,1," ")</f>
        <v> </v>
      </c>
      <c r="DW77" s="0" t="str">
        <f aca="false">+IF(DW46+DW61=2,1," ")</f>
        <v> </v>
      </c>
      <c r="DX77" s="0" t="str">
        <f aca="false">+IF(DX46+DX61=2,1," ")</f>
        <v> </v>
      </c>
      <c r="DY77" s="0" t="str">
        <f aca="false">+IF(DY46+DY61=2,1," ")</f>
        <v> </v>
      </c>
      <c r="DZ77" s="0" t="str">
        <f aca="false">+IF(DZ46+DZ61=2,1," ")</f>
        <v> </v>
      </c>
      <c r="EA77" s="0" t="n">
        <f aca="false">+IF(EA46+EA61=2,1," ")</f>
        <v>1</v>
      </c>
      <c r="EB77" s="0" t="str">
        <f aca="false">+IF(EB46+EB61=2,1," ")</f>
        <v> </v>
      </c>
      <c r="EC77" s="0" t="str">
        <f aca="false">+IF(EC46+EC61=2,1," ")</f>
        <v> </v>
      </c>
      <c r="ED77" s="0" t="n">
        <f aca="false">+IF(ED46+ED61=2,1," ")</f>
        <v>1</v>
      </c>
      <c r="EE77" s="0" t="str">
        <f aca="false">+IF(EE46+EE61=2,1," ")</f>
        <v> </v>
      </c>
      <c r="EF77" s="0" t="n">
        <f aca="false">+IF(EF46+EF61=2,1," ")</f>
        <v>1</v>
      </c>
      <c r="EG77" s="0" t="str">
        <f aca="false">+IF(EG46+EG61=2,1," ")</f>
        <v> </v>
      </c>
      <c r="EH77" s="0" t="n">
        <f aca="false">+IF(EH46+EH61=2,1," ")</f>
        <v>1</v>
      </c>
      <c r="EI77" s="0" t="n">
        <f aca="false">+IF(EI46+EI61=2,1," ")</f>
        <v>1</v>
      </c>
      <c r="EJ77" s="0" t="n">
        <f aca="false">+IF(EJ46+EJ61=2,1," ")</f>
        <v>1</v>
      </c>
    </row>
    <row r="78" customFormat="false" ht="15" hidden="false" customHeight="false" outlineLevel="0" collapsed="false">
      <c r="A78" s="76" t="s">
        <v>186</v>
      </c>
      <c r="B78" s="0" t="str">
        <f aca="false">+IF(B47+B62=2,1," ")</f>
        <v> </v>
      </c>
      <c r="C78" s="0" t="str">
        <f aca="false">+IF(C47+C62=2,1," ")</f>
        <v> </v>
      </c>
      <c r="D78" s="0" t="str">
        <f aca="false">+IF(D47+D62=2,1," ")</f>
        <v> </v>
      </c>
      <c r="E78" s="0" t="str">
        <f aca="false">+IF(E47+E62=2,1," ")</f>
        <v> </v>
      </c>
      <c r="F78" s="0" t="str">
        <f aca="false">+IF(F47+F62=2,1," ")</f>
        <v> </v>
      </c>
      <c r="G78" s="0" t="str">
        <f aca="false">+IF(G47+G62=2,1," ")</f>
        <v> </v>
      </c>
      <c r="H78" s="0" t="str">
        <f aca="false">+IF(H47+H62=2,1," ")</f>
        <v> </v>
      </c>
      <c r="I78" s="0" t="str">
        <f aca="false">+IF(I47+I62=2,1," ")</f>
        <v> </v>
      </c>
      <c r="J78" s="0" t="str">
        <f aca="false">+IF(J47+J62=2,1," ")</f>
        <v> </v>
      </c>
      <c r="K78" s="0" t="n">
        <f aca="false">+IF(K47+K62=2,1," ")</f>
        <v>1</v>
      </c>
      <c r="L78" s="0" t="str">
        <f aca="false">+IF(L47+L62=2,1," ")</f>
        <v> </v>
      </c>
      <c r="M78" s="0" t="str">
        <f aca="false">+IF(M47+M62=2,1," ")</f>
        <v> </v>
      </c>
      <c r="N78" s="0" t="str">
        <f aca="false">+IF(N47+N62=2,1," ")</f>
        <v> </v>
      </c>
      <c r="O78" s="0" t="str">
        <f aca="false">+IF(O47+O62=2,1," ")</f>
        <v> </v>
      </c>
      <c r="P78" s="0" t="str">
        <f aca="false">+IF(P47+P62=2,1," ")</f>
        <v> </v>
      </c>
      <c r="Q78" s="0" t="str">
        <f aca="false">+IF(Q47+Q62=2,1," ")</f>
        <v> </v>
      </c>
      <c r="R78" s="0" t="str">
        <f aca="false">+IF(R47+R62=2,1," ")</f>
        <v> </v>
      </c>
      <c r="S78" s="0" t="str">
        <f aca="false">+IF(S47+S62=2,1," ")</f>
        <v> </v>
      </c>
      <c r="T78" s="0" t="str">
        <f aca="false">+IF(T47+T62=2,1," ")</f>
        <v> </v>
      </c>
      <c r="U78" s="0" t="str">
        <f aca="false">+IF(U47+U62=2,1," ")</f>
        <v> </v>
      </c>
      <c r="V78" s="0" t="str">
        <f aca="false">+IF(V47+V62=2,1," ")</f>
        <v> </v>
      </c>
      <c r="W78" s="0" t="str">
        <f aca="false">+IF(W47+W62=2,1," ")</f>
        <v> </v>
      </c>
      <c r="X78" s="0" t="str">
        <f aca="false">+IF(X47+X62=2,1," ")</f>
        <v> </v>
      </c>
      <c r="Y78" s="0" t="str">
        <f aca="false">+IF(Y47+Y62=2,1," ")</f>
        <v> </v>
      </c>
      <c r="Z78" s="0" t="str">
        <f aca="false">+IF(Z47+Z62=2,1," ")</f>
        <v> </v>
      </c>
      <c r="AA78" s="0" t="str">
        <f aca="false">+IF(AA47+AA62=2,1," ")</f>
        <v> </v>
      </c>
      <c r="AB78" s="0" t="str">
        <f aca="false">+IF(AB47+AB62=2,1," ")</f>
        <v> </v>
      </c>
      <c r="AC78" s="0" t="str">
        <f aca="false">+IF(AC47+AC62=2,1," ")</f>
        <v> </v>
      </c>
      <c r="AD78" s="0" t="str">
        <f aca="false">+IF(AD47+AD62=2,1," ")</f>
        <v> </v>
      </c>
      <c r="AE78" s="0" t="str">
        <f aca="false">+IF(AE47+AE62=2,1," ")</f>
        <v> </v>
      </c>
      <c r="AF78" s="0" t="str">
        <f aca="false">+IF(AF47+AF62=2,1," ")</f>
        <v> </v>
      </c>
      <c r="AG78" s="0" t="str">
        <f aca="false">+IF(AG47+AG62=2,1," ")</f>
        <v> </v>
      </c>
      <c r="AH78" s="0" t="str">
        <f aca="false">+IF(AH47+AH62=2,1," ")</f>
        <v> </v>
      </c>
      <c r="AI78" s="0" t="str">
        <f aca="false">+IF(AI47+AI62=2,1," ")</f>
        <v> </v>
      </c>
      <c r="AJ78" s="0" t="str">
        <f aca="false">+IF(AJ47+AJ62=2,1," ")</f>
        <v> </v>
      </c>
      <c r="AK78" s="0" t="str">
        <f aca="false">+IF(AK47+AK62=2,1," ")</f>
        <v> </v>
      </c>
      <c r="AL78" s="0" t="str">
        <f aca="false">+IF(AL47+AL62=2,1," ")</f>
        <v> </v>
      </c>
      <c r="AM78" s="0" t="str">
        <f aca="false">+IF(AM47+AM62=2,1," ")</f>
        <v> </v>
      </c>
      <c r="AN78" s="0" t="str">
        <f aca="false">+IF(AN47+AN62=2,1," ")</f>
        <v> </v>
      </c>
      <c r="AO78" s="0" t="str">
        <f aca="false">+IF(AO47+AO62=2,1," ")</f>
        <v> </v>
      </c>
      <c r="AP78" s="0" t="str">
        <f aca="false">+IF(AP47+AP62=2,1," ")</f>
        <v> </v>
      </c>
      <c r="AQ78" s="0" t="str">
        <f aca="false">+IF(AQ47+AQ62=2,1," ")</f>
        <v> </v>
      </c>
      <c r="AR78" s="0" t="str">
        <f aca="false">+IF(AR47+AR62=2,1," ")</f>
        <v> </v>
      </c>
      <c r="AS78" s="0" t="str">
        <f aca="false">+IF(AS47+AS62=2,1," ")</f>
        <v> </v>
      </c>
      <c r="AT78" s="0" t="str">
        <f aca="false">+IF(AT47+AT62=2,1," ")</f>
        <v> </v>
      </c>
      <c r="AU78" s="0" t="str">
        <f aca="false">+IF(AU47+AU62=2,1," ")</f>
        <v> </v>
      </c>
      <c r="AV78" s="0" t="str">
        <f aca="false">+IF(AV47+AV62=2,1," ")</f>
        <v> </v>
      </c>
      <c r="AW78" s="0" t="str">
        <f aca="false">+IF(AW47+AW62=2,1," ")</f>
        <v> </v>
      </c>
      <c r="AX78" s="0" t="str">
        <f aca="false">+IF(AX47+AX62=2,1," ")</f>
        <v> </v>
      </c>
      <c r="AY78" s="0" t="str">
        <f aca="false">+IF(AY47+AY62=2,1," ")</f>
        <v> </v>
      </c>
      <c r="AZ78" s="0" t="str">
        <f aca="false">+IF(AZ47+AZ62=2,1," ")</f>
        <v> </v>
      </c>
      <c r="BA78" s="0" t="n">
        <f aca="false">+IF(BA47+BA62=2,1," ")</f>
        <v>1</v>
      </c>
      <c r="BB78" s="0" t="str">
        <f aca="false">+IF(BB47+BB62=2,1," ")</f>
        <v> </v>
      </c>
      <c r="BC78" s="0" t="str">
        <f aca="false">+IF(BC47+BC62=2,1," ")</f>
        <v> </v>
      </c>
      <c r="BD78" s="0" t="str">
        <f aca="false">+IF(BD47+BD62=2,1," ")</f>
        <v> </v>
      </c>
      <c r="BE78" s="0" t="str">
        <f aca="false">+IF(BE47+BE62=2,1," ")</f>
        <v> </v>
      </c>
      <c r="BF78" s="0" t="str">
        <f aca="false">+IF(BF47+BF62=2,1," ")</f>
        <v> </v>
      </c>
      <c r="BG78" s="0" t="str">
        <f aca="false">+IF(BG47+BG62=2,1," ")</f>
        <v> </v>
      </c>
      <c r="BH78" s="0" t="str">
        <f aca="false">+IF(BH47+BH62=2,1," ")</f>
        <v> </v>
      </c>
      <c r="BI78" s="0" t="str">
        <f aca="false">+IF(BI47+BI62=2,1," ")</f>
        <v> </v>
      </c>
      <c r="BJ78" s="0" t="str">
        <f aca="false">+IF(BJ47+BJ62=2,1," ")</f>
        <v> </v>
      </c>
      <c r="BK78" s="0" t="str">
        <f aca="false">+IF(BK47+BK62=2,1," ")</f>
        <v> </v>
      </c>
      <c r="BL78" s="0" t="str">
        <f aca="false">+IF(BL47+BL62=2,1," ")</f>
        <v> </v>
      </c>
      <c r="BM78" s="0" t="str">
        <f aca="false">+IF(BM47+BM62=2,1," ")</f>
        <v> </v>
      </c>
      <c r="BN78" s="0" t="str">
        <f aca="false">+IF(BN47+BN62=2,1," ")</f>
        <v> </v>
      </c>
      <c r="BO78" s="0" t="str">
        <f aca="false">+IF(BO47+BO62=2,1," ")</f>
        <v> </v>
      </c>
      <c r="BP78" s="0" t="str">
        <f aca="false">+IF(BP47+BP62=2,1," ")</f>
        <v> </v>
      </c>
      <c r="BQ78" s="0" t="str">
        <f aca="false">+IF(BQ47+BQ62=2,1," ")</f>
        <v> </v>
      </c>
      <c r="BR78" s="0" t="str">
        <f aca="false">+IF(BR47+BR62=2,1," ")</f>
        <v> </v>
      </c>
      <c r="BS78" s="0" t="str">
        <f aca="false">+IF(BS47+BS62=2,1," ")</f>
        <v> </v>
      </c>
      <c r="BT78" s="0" t="str">
        <f aca="false">+IF(BT47+BT62=2,1," ")</f>
        <v> </v>
      </c>
      <c r="BU78" s="0" t="str">
        <f aca="false">+IF(BU47+BU62=2,1," ")</f>
        <v> </v>
      </c>
      <c r="BV78" s="0" t="str">
        <f aca="false">+IF(BV47+BV62=2,1," ")</f>
        <v> </v>
      </c>
      <c r="BW78" s="0" t="str">
        <f aca="false">+IF(BW47+BW62=2,1," ")</f>
        <v> </v>
      </c>
      <c r="BX78" s="0" t="str">
        <f aca="false">+IF(BX47+BX62=2,1," ")</f>
        <v> </v>
      </c>
      <c r="BY78" s="0" t="str">
        <f aca="false">+IF(BY47+BY62=2,1," ")</f>
        <v> </v>
      </c>
      <c r="BZ78" s="0" t="str">
        <f aca="false">+IF(BZ47+BZ62=2,1," ")</f>
        <v> </v>
      </c>
      <c r="CA78" s="0" t="str">
        <f aca="false">+IF(CA47+CA62=2,1," ")</f>
        <v> </v>
      </c>
      <c r="CB78" s="0" t="str">
        <f aca="false">+IF(CB47+CB62=2,1," ")</f>
        <v> </v>
      </c>
      <c r="CC78" s="0" t="str">
        <f aca="false">+IF(CC47+CC62=2,1," ")</f>
        <v> </v>
      </c>
      <c r="CD78" s="0" t="str">
        <f aca="false">+IF(CD47+CD62=2,1," ")</f>
        <v> </v>
      </c>
      <c r="CE78" s="0" t="str">
        <f aca="false">+IF(CE47+CE62=2,1," ")</f>
        <v> </v>
      </c>
      <c r="CF78" s="0" t="str">
        <f aca="false">+IF(CF47+CF62=2,1," ")</f>
        <v> </v>
      </c>
      <c r="CG78" s="0" t="str">
        <f aca="false">+IF(CG47+CG62=2,1," ")</f>
        <v> </v>
      </c>
      <c r="CH78" s="0" t="str">
        <f aca="false">+IF(CH47+CH62=2,1," ")</f>
        <v> </v>
      </c>
      <c r="CI78" s="0" t="str">
        <f aca="false">+IF(CI47+CI62=2,1," ")</f>
        <v> </v>
      </c>
      <c r="CJ78" s="0" t="str">
        <f aca="false">+IF(CJ47+CJ62=2,1," ")</f>
        <v> </v>
      </c>
      <c r="CK78" s="0" t="str">
        <f aca="false">+IF(CK47+CK62=2,1," ")</f>
        <v> </v>
      </c>
      <c r="CL78" s="0" t="str">
        <f aca="false">+IF(CL47+CL62=2,1," ")</f>
        <v> </v>
      </c>
      <c r="CM78" s="0" t="str">
        <f aca="false">+IF(CM47+CM62=2,1," ")</f>
        <v> </v>
      </c>
      <c r="CN78" s="0" t="str">
        <f aca="false">+IF(CN47+CN62=2,1," ")</f>
        <v> </v>
      </c>
      <c r="CO78" s="0" t="str">
        <f aca="false">+IF(CO47+CO62=2,1," ")</f>
        <v> </v>
      </c>
      <c r="CP78" s="0" t="str">
        <f aca="false">+IF(CP47+CP62=2,1," ")</f>
        <v> </v>
      </c>
      <c r="CQ78" s="0" t="str">
        <f aca="false">+IF(CQ47+CQ62=2,1," ")</f>
        <v> </v>
      </c>
      <c r="CR78" s="0" t="str">
        <f aca="false">+IF(CR47+CR62=2,1," ")</f>
        <v> </v>
      </c>
      <c r="CS78" s="0" t="str">
        <f aca="false">+IF(CS47+CS62=2,1," ")</f>
        <v> </v>
      </c>
      <c r="CT78" s="0" t="str">
        <f aca="false">+IF(CT47+CT62=2,1," ")</f>
        <v> </v>
      </c>
      <c r="CU78" s="0" t="str">
        <f aca="false">+IF(CU47+CU62=2,1," ")</f>
        <v> </v>
      </c>
      <c r="CV78" s="0" t="str">
        <f aca="false">+IF(CV47+CV62=2,1," ")</f>
        <v> </v>
      </c>
      <c r="CW78" s="0" t="str">
        <f aca="false">+IF(CW47+CW62=2,1," ")</f>
        <v> </v>
      </c>
      <c r="CX78" s="0" t="str">
        <f aca="false">+IF(CX47+CX62=2,1," ")</f>
        <v> </v>
      </c>
      <c r="CY78" s="0" t="str">
        <f aca="false">+IF(CY47+CY62=2,1," ")</f>
        <v> </v>
      </c>
      <c r="CZ78" s="0" t="str">
        <f aca="false">+IF(CZ47+CZ62=2,1," ")</f>
        <v> </v>
      </c>
      <c r="DA78" s="0" t="str">
        <f aca="false">+IF(DA47+DA62=2,1," ")</f>
        <v> </v>
      </c>
      <c r="DB78" s="0" t="str">
        <f aca="false">+IF(DB47+DB62=2,1," ")</f>
        <v> </v>
      </c>
      <c r="DC78" s="0" t="str">
        <f aca="false">+IF(DC47+DC62=2,1," ")</f>
        <v> </v>
      </c>
      <c r="DD78" s="0" t="str">
        <f aca="false">+IF(DD47+DD62=2,1," ")</f>
        <v> </v>
      </c>
      <c r="DE78" s="0" t="str">
        <f aca="false">+IF(DE47+DE62=2,1," ")</f>
        <v> </v>
      </c>
      <c r="DF78" s="0" t="str">
        <f aca="false">+IF(DF47+DF62=2,1," ")</f>
        <v> </v>
      </c>
      <c r="DG78" s="0" t="str">
        <f aca="false">+IF(DG47+DG62=2,1," ")</f>
        <v> </v>
      </c>
      <c r="DH78" s="0" t="str">
        <f aca="false">+IF(DH47+DH62=2,1," ")</f>
        <v> </v>
      </c>
      <c r="DI78" s="0" t="str">
        <f aca="false">+IF(DI47+DI62=2,1," ")</f>
        <v> </v>
      </c>
      <c r="DJ78" s="0" t="str">
        <f aca="false">+IF(DJ47+DJ62=2,1," ")</f>
        <v> </v>
      </c>
      <c r="DK78" s="0" t="str">
        <f aca="false">+IF(DK47+DK62=2,1," ")</f>
        <v> </v>
      </c>
      <c r="DL78" s="0" t="str">
        <f aca="false">+IF(DL47+DL62=2,1," ")</f>
        <v> </v>
      </c>
      <c r="DM78" s="0" t="str">
        <f aca="false">+IF(DM47+DM62=2,1," ")</f>
        <v> </v>
      </c>
      <c r="DN78" s="0" t="str">
        <f aca="false">+IF(DN47+DN62=2,1," ")</f>
        <v> </v>
      </c>
      <c r="DO78" s="0" t="str">
        <f aca="false">+IF(DO47+DO62=2,1," ")</f>
        <v> </v>
      </c>
      <c r="DP78" s="0" t="str">
        <f aca="false">+IF(DP47+DP62=2,1," ")</f>
        <v> </v>
      </c>
      <c r="DQ78" s="0" t="str">
        <f aca="false">+IF(DQ47+DQ62=2,1," ")</f>
        <v> </v>
      </c>
      <c r="DR78" s="0" t="str">
        <f aca="false">+IF(DR47+DR62=2,1," ")</f>
        <v> </v>
      </c>
      <c r="DS78" s="0" t="str">
        <f aca="false">+IF(DS47+DS62=2,1," ")</f>
        <v> </v>
      </c>
      <c r="DT78" s="0" t="str">
        <f aca="false">+IF(DT47+DT62=2,1," ")</f>
        <v> </v>
      </c>
      <c r="DU78" s="0" t="str">
        <f aca="false">+IF(DU47+DU62=2,1," ")</f>
        <v> </v>
      </c>
      <c r="DV78" s="0" t="str">
        <f aca="false">+IF(DV47+DV62=2,1," ")</f>
        <v> </v>
      </c>
      <c r="DW78" s="0" t="str">
        <f aca="false">+IF(DW47+DW62=2,1," ")</f>
        <v> </v>
      </c>
      <c r="DX78" s="0" t="str">
        <f aca="false">+IF(DX47+DX62=2,1," ")</f>
        <v> </v>
      </c>
      <c r="DY78" s="0" t="str">
        <f aca="false">+IF(DY47+DY62=2,1," ")</f>
        <v> </v>
      </c>
      <c r="DZ78" s="0" t="str">
        <f aca="false">+IF(DZ47+DZ62=2,1," ")</f>
        <v> </v>
      </c>
      <c r="EA78" s="0" t="str">
        <f aca="false">+IF(EA47+EA62=2,1," ")</f>
        <v> </v>
      </c>
      <c r="EB78" s="0" t="str">
        <f aca="false">+IF(EB47+EB62=2,1," ")</f>
        <v> </v>
      </c>
      <c r="EC78" s="0" t="str">
        <f aca="false">+IF(EC47+EC62=2,1," ")</f>
        <v> </v>
      </c>
      <c r="ED78" s="0" t="str">
        <f aca="false">+IF(ED47+ED62=2,1," ")</f>
        <v> </v>
      </c>
      <c r="EE78" s="0" t="str">
        <f aca="false">+IF(EE47+EE62=2,1," ")</f>
        <v> </v>
      </c>
      <c r="EF78" s="0" t="n">
        <f aca="false">+IF(EF47+EF62=2,1," ")</f>
        <v>1</v>
      </c>
      <c r="EG78" s="0" t="str">
        <f aca="false">+IF(EG47+EG62=2,1," ")</f>
        <v> </v>
      </c>
      <c r="EH78" s="0" t="n">
        <f aca="false">+IF(EH47+EH62=2,1," ")</f>
        <v>1</v>
      </c>
      <c r="EI78" s="0" t="n">
        <f aca="false">+IF(EI47+EI62=2,1," ")</f>
        <v>1</v>
      </c>
      <c r="EJ78" s="0" t="n">
        <f aca="false">+IF(EJ47+EJ62=2,1," ")</f>
        <v>1</v>
      </c>
    </row>
    <row r="79" customFormat="false" ht="15" hidden="false" customHeight="false" outlineLevel="0" collapsed="false">
      <c r="A79" s="76" t="s">
        <v>198</v>
      </c>
      <c r="B79" s="0" t="str">
        <f aca="false">+IF(B48+B63=2,1," ")</f>
        <v> </v>
      </c>
      <c r="C79" s="0" t="str">
        <f aca="false">+IF(C48+C63=2,1," ")</f>
        <v> </v>
      </c>
      <c r="D79" s="0" t="str">
        <f aca="false">+IF(D48+D63=2,1," ")</f>
        <v> </v>
      </c>
      <c r="E79" s="0" t="str">
        <f aca="false">+IF(E48+E63=2,1," ")</f>
        <v> </v>
      </c>
      <c r="F79" s="0" t="str">
        <f aca="false">+IF(F48+F63=2,1," ")</f>
        <v> </v>
      </c>
      <c r="G79" s="0" t="str">
        <f aca="false">+IF(G48+G63=2,1," ")</f>
        <v> </v>
      </c>
      <c r="H79" s="0" t="str">
        <f aca="false">+IF(H48+H63=2,1," ")</f>
        <v> </v>
      </c>
      <c r="I79" s="0" t="str">
        <f aca="false">+IF(I48+I63=2,1," ")</f>
        <v> </v>
      </c>
      <c r="J79" s="0" t="str">
        <f aca="false">+IF(J48+J63=2,1," ")</f>
        <v> </v>
      </c>
      <c r="K79" s="0" t="str">
        <f aca="false">+IF(K48+K63=2,1," ")</f>
        <v> </v>
      </c>
      <c r="L79" s="0" t="str">
        <f aca="false">+IF(L48+L63=2,1," ")</f>
        <v> </v>
      </c>
      <c r="M79" s="0" t="str">
        <f aca="false">+IF(M48+M63=2,1," ")</f>
        <v> </v>
      </c>
      <c r="N79" s="0" t="str">
        <f aca="false">+IF(N48+N63=2,1," ")</f>
        <v> </v>
      </c>
      <c r="O79" s="0" t="str">
        <f aca="false">+IF(O48+O63=2,1," ")</f>
        <v> </v>
      </c>
      <c r="P79" s="0" t="str">
        <f aca="false">+IF(P48+P63=2,1," ")</f>
        <v> </v>
      </c>
      <c r="Q79" s="0" t="str">
        <f aca="false">+IF(Q48+Q63=2,1," ")</f>
        <v> </v>
      </c>
      <c r="R79" s="0" t="str">
        <f aca="false">+IF(R48+R63=2,1," ")</f>
        <v> </v>
      </c>
      <c r="S79" s="0" t="str">
        <f aca="false">+IF(S48+S63=2,1," ")</f>
        <v> </v>
      </c>
      <c r="T79" s="0" t="str">
        <f aca="false">+IF(T48+T63=2,1," ")</f>
        <v> </v>
      </c>
      <c r="U79" s="0" t="str">
        <f aca="false">+IF(U48+U63=2,1," ")</f>
        <v> </v>
      </c>
      <c r="V79" s="0" t="str">
        <f aca="false">+IF(V48+V63=2,1," ")</f>
        <v> </v>
      </c>
      <c r="W79" s="0" t="str">
        <f aca="false">+IF(W48+W63=2,1," ")</f>
        <v> </v>
      </c>
      <c r="X79" s="0" t="str">
        <f aca="false">+IF(X48+X63=2,1," ")</f>
        <v> </v>
      </c>
      <c r="Y79" s="0" t="str">
        <f aca="false">+IF(Y48+Y63=2,1," ")</f>
        <v> </v>
      </c>
      <c r="Z79" s="0" t="str">
        <f aca="false">+IF(Z48+Z63=2,1," ")</f>
        <v> </v>
      </c>
      <c r="AA79" s="0" t="str">
        <f aca="false">+IF(AA48+AA63=2,1," ")</f>
        <v> </v>
      </c>
      <c r="AB79" s="0" t="str">
        <f aca="false">+IF(AB48+AB63=2,1," ")</f>
        <v> </v>
      </c>
      <c r="AC79" s="0" t="str">
        <f aca="false">+IF(AC48+AC63=2,1," ")</f>
        <v> </v>
      </c>
      <c r="AD79" s="0" t="str">
        <f aca="false">+IF(AD48+AD63=2,1," ")</f>
        <v> </v>
      </c>
      <c r="AE79" s="0" t="str">
        <f aca="false">+IF(AE48+AE63=2,1," ")</f>
        <v> </v>
      </c>
      <c r="AF79" s="0" t="str">
        <f aca="false">+IF(AF48+AF63=2,1," ")</f>
        <v> </v>
      </c>
      <c r="AG79" s="0" t="str">
        <f aca="false">+IF(AG48+AG63=2,1," ")</f>
        <v> </v>
      </c>
      <c r="AH79" s="0" t="str">
        <f aca="false">+IF(AH48+AH63=2,1," ")</f>
        <v> </v>
      </c>
      <c r="AI79" s="0" t="str">
        <f aca="false">+IF(AI48+AI63=2,1," ")</f>
        <v> </v>
      </c>
      <c r="AJ79" s="0" t="str">
        <f aca="false">+IF(AJ48+AJ63=2,1," ")</f>
        <v> </v>
      </c>
      <c r="AK79" s="0" t="str">
        <f aca="false">+IF(AK48+AK63=2,1," ")</f>
        <v> </v>
      </c>
      <c r="AL79" s="0" t="str">
        <f aca="false">+IF(AL48+AL63=2,1," ")</f>
        <v> </v>
      </c>
      <c r="AM79" s="0" t="str">
        <f aca="false">+IF(AM48+AM63=2,1," ")</f>
        <v> </v>
      </c>
      <c r="AN79" s="0" t="str">
        <f aca="false">+IF(AN48+AN63=2,1," ")</f>
        <v> </v>
      </c>
      <c r="AO79" s="0" t="str">
        <f aca="false">+IF(AO48+AO63=2,1," ")</f>
        <v> </v>
      </c>
      <c r="AP79" s="0" t="str">
        <f aca="false">+IF(AP48+AP63=2,1," ")</f>
        <v> </v>
      </c>
      <c r="AQ79" s="0" t="str">
        <f aca="false">+IF(AQ48+AQ63=2,1," ")</f>
        <v> </v>
      </c>
      <c r="AR79" s="0" t="str">
        <f aca="false">+IF(AR48+AR63=2,1," ")</f>
        <v> </v>
      </c>
      <c r="AS79" s="0" t="str">
        <f aca="false">+IF(AS48+AS63=2,1," ")</f>
        <v> </v>
      </c>
      <c r="AT79" s="0" t="str">
        <f aca="false">+IF(AT48+AT63=2,1," ")</f>
        <v> </v>
      </c>
      <c r="AU79" s="0" t="str">
        <f aca="false">+IF(AU48+AU63=2,1," ")</f>
        <v> </v>
      </c>
      <c r="AV79" s="0" t="str">
        <f aca="false">+IF(AV48+AV63=2,1," ")</f>
        <v> </v>
      </c>
      <c r="AW79" s="0" t="str">
        <f aca="false">+IF(AW48+AW63=2,1," ")</f>
        <v> </v>
      </c>
      <c r="AX79" s="0" t="str">
        <f aca="false">+IF(AX48+AX63=2,1," ")</f>
        <v> </v>
      </c>
      <c r="AY79" s="0" t="str">
        <f aca="false">+IF(AY48+AY63=2,1," ")</f>
        <v> </v>
      </c>
      <c r="AZ79" s="0" t="str">
        <f aca="false">+IF(AZ48+AZ63=2,1," ")</f>
        <v> </v>
      </c>
      <c r="BA79" s="0" t="str">
        <f aca="false">+IF(BA48+BA63=2,1," ")</f>
        <v> </v>
      </c>
      <c r="BB79" s="0" t="str">
        <f aca="false">+IF(BB48+BB63=2,1," ")</f>
        <v> </v>
      </c>
      <c r="BC79" s="0" t="str">
        <f aca="false">+IF(BC48+BC63=2,1," ")</f>
        <v> </v>
      </c>
      <c r="BD79" s="0" t="str">
        <f aca="false">+IF(BD48+BD63=2,1," ")</f>
        <v> </v>
      </c>
      <c r="BE79" s="0" t="str">
        <f aca="false">+IF(BE48+BE63=2,1," ")</f>
        <v> </v>
      </c>
      <c r="BF79" s="0" t="str">
        <f aca="false">+IF(BF48+BF63=2,1," ")</f>
        <v> </v>
      </c>
      <c r="BG79" s="0" t="str">
        <f aca="false">+IF(BG48+BG63=2,1," ")</f>
        <v> </v>
      </c>
      <c r="BH79" s="0" t="str">
        <f aca="false">+IF(BH48+BH63=2,1," ")</f>
        <v> </v>
      </c>
      <c r="BI79" s="0" t="str">
        <f aca="false">+IF(BI48+BI63=2,1," ")</f>
        <v> </v>
      </c>
      <c r="BJ79" s="0" t="str">
        <f aca="false">+IF(BJ48+BJ63=2,1," ")</f>
        <v> </v>
      </c>
      <c r="BK79" s="0" t="str">
        <f aca="false">+IF(BK48+BK63=2,1," ")</f>
        <v> </v>
      </c>
      <c r="BL79" s="0" t="str">
        <f aca="false">+IF(BL48+BL63=2,1," ")</f>
        <v> </v>
      </c>
      <c r="BM79" s="0" t="str">
        <f aca="false">+IF(BM48+BM63=2,1," ")</f>
        <v> </v>
      </c>
      <c r="BN79" s="0" t="str">
        <f aca="false">+IF(BN48+BN63=2,1," ")</f>
        <v> </v>
      </c>
      <c r="BO79" s="0" t="str">
        <f aca="false">+IF(BO48+BO63=2,1," ")</f>
        <v> </v>
      </c>
      <c r="BP79" s="0" t="str">
        <f aca="false">+IF(BP48+BP63=2,1," ")</f>
        <v> </v>
      </c>
      <c r="BQ79" s="0" t="str">
        <f aca="false">+IF(BQ48+BQ63=2,1," ")</f>
        <v> </v>
      </c>
      <c r="BR79" s="0" t="str">
        <f aca="false">+IF(BR48+BR63=2,1," ")</f>
        <v> </v>
      </c>
      <c r="BS79" s="0" t="str">
        <f aca="false">+IF(BS48+BS63=2,1," ")</f>
        <v> </v>
      </c>
      <c r="BT79" s="0" t="str">
        <f aca="false">+IF(BT48+BT63=2,1," ")</f>
        <v> </v>
      </c>
      <c r="BU79" s="0" t="str">
        <f aca="false">+IF(BU48+BU63=2,1," ")</f>
        <v> </v>
      </c>
      <c r="BV79" s="0" t="str">
        <f aca="false">+IF(BV48+BV63=2,1," ")</f>
        <v> </v>
      </c>
      <c r="BW79" s="0" t="str">
        <f aca="false">+IF(BW48+BW63=2,1," ")</f>
        <v> </v>
      </c>
      <c r="BX79" s="0" t="str">
        <f aca="false">+IF(BX48+BX63=2,1," ")</f>
        <v> </v>
      </c>
      <c r="BY79" s="0" t="str">
        <f aca="false">+IF(BY48+BY63=2,1," ")</f>
        <v> </v>
      </c>
      <c r="BZ79" s="0" t="str">
        <f aca="false">+IF(BZ48+BZ63=2,1," ")</f>
        <v> </v>
      </c>
      <c r="CA79" s="0" t="str">
        <f aca="false">+IF(CA48+CA63=2,1," ")</f>
        <v> </v>
      </c>
      <c r="CB79" s="0" t="str">
        <f aca="false">+IF(CB48+CB63=2,1," ")</f>
        <v> </v>
      </c>
      <c r="CC79" s="0" t="str">
        <f aca="false">+IF(CC48+CC63=2,1," ")</f>
        <v> </v>
      </c>
      <c r="CD79" s="0" t="str">
        <f aca="false">+IF(CD48+CD63=2,1," ")</f>
        <v> </v>
      </c>
      <c r="CE79" s="0" t="str">
        <f aca="false">+IF(CE48+CE63=2,1," ")</f>
        <v> </v>
      </c>
      <c r="CF79" s="0" t="str">
        <f aca="false">+IF(CF48+CF63=2,1," ")</f>
        <v> </v>
      </c>
      <c r="CG79" s="0" t="str">
        <f aca="false">+IF(CG48+CG63=2,1," ")</f>
        <v> </v>
      </c>
      <c r="CH79" s="0" t="str">
        <f aca="false">+IF(CH48+CH63=2,1," ")</f>
        <v> </v>
      </c>
      <c r="CI79" s="0" t="str">
        <f aca="false">+IF(CI48+CI63=2,1," ")</f>
        <v> </v>
      </c>
      <c r="CJ79" s="0" t="str">
        <f aca="false">+IF(CJ48+CJ63=2,1," ")</f>
        <v> </v>
      </c>
      <c r="CK79" s="0" t="str">
        <f aca="false">+IF(CK48+CK63=2,1," ")</f>
        <v> </v>
      </c>
      <c r="CL79" s="0" t="str">
        <f aca="false">+IF(CL48+CL63=2,1," ")</f>
        <v> </v>
      </c>
      <c r="CM79" s="0" t="str">
        <f aca="false">+IF(CM48+CM63=2,1," ")</f>
        <v> </v>
      </c>
      <c r="CN79" s="0" t="str">
        <f aca="false">+IF(CN48+CN63=2,1," ")</f>
        <v> </v>
      </c>
      <c r="CO79" s="0" t="str">
        <f aca="false">+IF(CO48+CO63=2,1," ")</f>
        <v> </v>
      </c>
      <c r="CP79" s="0" t="str">
        <f aca="false">+IF(CP48+CP63=2,1," ")</f>
        <v> </v>
      </c>
      <c r="CQ79" s="0" t="str">
        <f aca="false">+IF(CQ48+CQ63=2,1," ")</f>
        <v> </v>
      </c>
      <c r="CR79" s="0" t="str">
        <f aca="false">+IF(CR48+CR63=2,1," ")</f>
        <v> </v>
      </c>
      <c r="CS79" s="0" t="n">
        <f aca="false">+IF(CS48+CS63=2,1," ")</f>
        <v>1</v>
      </c>
      <c r="CT79" s="0" t="str">
        <f aca="false">+IF(CT48+CT63=2,1," ")</f>
        <v> </v>
      </c>
      <c r="CU79" s="0" t="str">
        <f aca="false">+IF(CU48+CU63=2,1," ")</f>
        <v> </v>
      </c>
      <c r="CV79" s="0" t="str">
        <f aca="false">+IF(CV48+CV63=2,1," ")</f>
        <v> </v>
      </c>
      <c r="CW79" s="0" t="str">
        <f aca="false">+IF(CW48+CW63=2,1," ")</f>
        <v> </v>
      </c>
      <c r="CX79" s="0" t="str">
        <f aca="false">+IF(CX48+CX63=2,1," ")</f>
        <v> </v>
      </c>
      <c r="CY79" s="0" t="str">
        <f aca="false">+IF(CY48+CY63=2,1," ")</f>
        <v> </v>
      </c>
      <c r="CZ79" s="0" t="str">
        <f aca="false">+IF(CZ48+CZ63=2,1," ")</f>
        <v> </v>
      </c>
      <c r="DA79" s="0" t="str">
        <f aca="false">+IF(DA48+DA63=2,1," ")</f>
        <v> </v>
      </c>
      <c r="DB79" s="0" t="str">
        <f aca="false">+IF(DB48+DB63=2,1," ")</f>
        <v> </v>
      </c>
      <c r="DC79" s="0" t="str">
        <f aca="false">+IF(DC48+DC63=2,1," ")</f>
        <v> </v>
      </c>
      <c r="DD79" s="0" t="str">
        <f aca="false">+IF(DD48+DD63=2,1," ")</f>
        <v> </v>
      </c>
      <c r="DE79" s="0" t="str">
        <f aca="false">+IF(DE48+DE63=2,1," ")</f>
        <v> </v>
      </c>
      <c r="DF79" s="0" t="str">
        <f aca="false">+IF(DF48+DF63=2,1," ")</f>
        <v> </v>
      </c>
      <c r="DG79" s="0" t="str">
        <f aca="false">+IF(DG48+DG63=2,1," ")</f>
        <v> </v>
      </c>
      <c r="DH79" s="0" t="str">
        <f aca="false">+IF(DH48+DH63=2,1," ")</f>
        <v> </v>
      </c>
      <c r="DI79" s="0" t="str">
        <f aca="false">+IF(DI48+DI63=2,1," ")</f>
        <v> </v>
      </c>
      <c r="DJ79" s="0" t="str">
        <f aca="false">+IF(DJ48+DJ63=2,1," ")</f>
        <v> </v>
      </c>
      <c r="DK79" s="0" t="str">
        <f aca="false">+IF(DK48+DK63=2,1," ")</f>
        <v> </v>
      </c>
      <c r="DL79" s="0" t="str">
        <f aca="false">+IF(DL48+DL63=2,1," ")</f>
        <v> </v>
      </c>
      <c r="DM79" s="0" t="str">
        <f aca="false">+IF(DM48+DM63=2,1," ")</f>
        <v> </v>
      </c>
      <c r="DN79" s="0" t="str">
        <f aca="false">+IF(DN48+DN63=2,1," ")</f>
        <v> </v>
      </c>
      <c r="DO79" s="0" t="str">
        <f aca="false">+IF(DO48+DO63=2,1," ")</f>
        <v> </v>
      </c>
      <c r="DP79" s="0" t="str">
        <f aca="false">+IF(DP48+DP63=2,1," ")</f>
        <v> </v>
      </c>
      <c r="DQ79" s="0" t="str">
        <f aca="false">+IF(DQ48+DQ63=2,1," ")</f>
        <v> </v>
      </c>
      <c r="DR79" s="0" t="str">
        <f aca="false">+IF(DR48+DR63=2,1," ")</f>
        <v> </v>
      </c>
      <c r="DS79" s="0" t="str">
        <f aca="false">+IF(DS48+DS63=2,1," ")</f>
        <v> </v>
      </c>
      <c r="DT79" s="0" t="str">
        <f aca="false">+IF(DT48+DT63=2,1," ")</f>
        <v> </v>
      </c>
      <c r="DU79" s="0" t="str">
        <f aca="false">+IF(DU48+DU63=2,1," ")</f>
        <v> </v>
      </c>
      <c r="DV79" s="0" t="str">
        <f aca="false">+IF(DV48+DV63=2,1," ")</f>
        <v> </v>
      </c>
      <c r="DW79" s="0" t="str">
        <f aca="false">+IF(DW48+DW63=2,1," ")</f>
        <v> </v>
      </c>
      <c r="DX79" s="0" t="str">
        <f aca="false">+IF(DX48+DX63=2,1," ")</f>
        <v> </v>
      </c>
      <c r="DY79" s="0" t="str">
        <f aca="false">+IF(DY48+DY63=2,1," ")</f>
        <v> </v>
      </c>
      <c r="DZ79" s="0" t="str">
        <f aca="false">+IF(DZ48+DZ63=2,1," ")</f>
        <v> </v>
      </c>
      <c r="EA79" s="0" t="str">
        <f aca="false">+IF(EA48+EA63=2,1," ")</f>
        <v> </v>
      </c>
      <c r="EB79" s="0" t="str">
        <f aca="false">+IF(EB48+EB63=2,1," ")</f>
        <v> </v>
      </c>
      <c r="EC79" s="0" t="str">
        <f aca="false">+IF(EC48+EC63=2,1," ")</f>
        <v> </v>
      </c>
      <c r="ED79" s="0" t="str">
        <f aca="false">+IF(ED48+ED63=2,1," ")</f>
        <v> </v>
      </c>
      <c r="EE79" s="0" t="str">
        <f aca="false">+IF(EE48+EE63=2,1," ")</f>
        <v> </v>
      </c>
      <c r="EF79" s="0" t="n">
        <f aca="false">+IF(EF48+EF63=2,1," ")</f>
        <v>1</v>
      </c>
      <c r="EG79" s="0" t="str">
        <f aca="false">+IF(EG48+EG63=2,1," ")</f>
        <v> </v>
      </c>
      <c r="EH79" s="0" t="n">
        <f aca="false">+IF(EH48+EH63=2,1," ")</f>
        <v>1</v>
      </c>
      <c r="EI79" s="0" t="n">
        <f aca="false">+IF(EI48+EI63=2,1," ")</f>
        <v>1</v>
      </c>
      <c r="EJ79" s="0" t="n">
        <f aca="false">+IF(EJ48+EJ63=2,1," ")</f>
        <v>1</v>
      </c>
    </row>
    <row r="80" customFormat="false" ht="15" hidden="false" customHeight="false" outlineLevel="0" collapsed="false">
      <c r="A80" s="76" t="s">
        <v>203</v>
      </c>
      <c r="B80" s="0" t="str">
        <f aca="false">+IF(B49+B64=2,1," ")</f>
        <v> </v>
      </c>
      <c r="C80" s="0" t="str">
        <f aca="false">+IF(C49+C64=2,1," ")</f>
        <v> </v>
      </c>
      <c r="D80" s="0" t="str">
        <f aca="false">+IF(D49+D64=2,1," ")</f>
        <v> </v>
      </c>
      <c r="E80" s="0" t="str">
        <f aca="false">+IF(E49+E64=2,1," ")</f>
        <v> </v>
      </c>
      <c r="F80" s="0" t="str">
        <f aca="false">+IF(F49+F64=2,1," ")</f>
        <v> </v>
      </c>
      <c r="G80" s="0" t="str">
        <f aca="false">+IF(G49+G64=2,1," ")</f>
        <v> </v>
      </c>
      <c r="H80" s="0" t="str">
        <f aca="false">+IF(H49+H64=2,1," ")</f>
        <v> </v>
      </c>
      <c r="I80" s="0" t="str">
        <f aca="false">+IF(I49+I64=2,1," ")</f>
        <v> </v>
      </c>
      <c r="J80" s="0" t="str">
        <f aca="false">+IF(J49+J64=2,1," ")</f>
        <v> </v>
      </c>
      <c r="K80" s="0" t="str">
        <f aca="false">+IF(K49+K64=2,1," ")</f>
        <v> </v>
      </c>
      <c r="L80" s="0" t="str">
        <f aca="false">+IF(L49+L64=2,1," ")</f>
        <v> </v>
      </c>
      <c r="M80" s="0" t="str">
        <f aca="false">+IF(M49+M64=2,1," ")</f>
        <v> </v>
      </c>
      <c r="N80" s="0" t="str">
        <f aca="false">+IF(N49+N64=2,1," ")</f>
        <v> </v>
      </c>
      <c r="O80" s="0" t="str">
        <f aca="false">+IF(O49+O64=2,1," ")</f>
        <v> </v>
      </c>
      <c r="P80" s="0" t="str">
        <f aca="false">+IF(P49+P64=2,1," ")</f>
        <v> </v>
      </c>
      <c r="Q80" s="0" t="str">
        <f aca="false">+IF(Q49+Q64=2,1," ")</f>
        <v> </v>
      </c>
      <c r="R80" s="0" t="str">
        <f aca="false">+IF(R49+R64=2,1," ")</f>
        <v> </v>
      </c>
      <c r="S80" s="0" t="str">
        <f aca="false">+IF(S49+S64=2,1," ")</f>
        <v> </v>
      </c>
      <c r="T80" s="0" t="str">
        <f aca="false">+IF(T49+T64=2,1," ")</f>
        <v> </v>
      </c>
      <c r="U80" s="0" t="str">
        <f aca="false">+IF(U49+U64=2,1," ")</f>
        <v> </v>
      </c>
      <c r="V80" s="0" t="str">
        <f aca="false">+IF(V49+V64=2,1," ")</f>
        <v> </v>
      </c>
      <c r="W80" s="0" t="str">
        <f aca="false">+IF(W49+W64=2,1," ")</f>
        <v> </v>
      </c>
      <c r="X80" s="0" t="str">
        <f aca="false">+IF(X49+X64=2,1," ")</f>
        <v> </v>
      </c>
      <c r="Y80" s="0" t="str">
        <f aca="false">+IF(Y49+Y64=2,1," ")</f>
        <v> </v>
      </c>
      <c r="Z80" s="0" t="str">
        <f aca="false">+IF(Z49+Z64=2,1," ")</f>
        <v> </v>
      </c>
      <c r="AA80" s="0" t="str">
        <f aca="false">+IF(AA49+AA64=2,1," ")</f>
        <v> </v>
      </c>
      <c r="AB80" s="0" t="n">
        <f aca="false">+IF(AB49+AB64=2,1," ")</f>
        <v>1</v>
      </c>
      <c r="AC80" s="0" t="str">
        <f aca="false">+IF(AC49+AC64=2,1," ")</f>
        <v> </v>
      </c>
      <c r="AD80" s="0" t="str">
        <f aca="false">+IF(AD49+AD64=2,1," ")</f>
        <v> </v>
      </c>
      <c r="AE80" s="0" t="str">
        <f aca="false">+IF(AE49+AE64=2,1," ")</f>
        <v> </v>
      </c>
      <c r="AF80" s="0" t="str">
        <f aca="false">+IF(AF49+AF64=2,1," ")</f>
        <v> </v>
      </c>
      <c r="AG80" s="0" t="str">
        <f aca="false">+IF(AG49+AG64=2,1," ")</f>
        <v> </v>
      </c>
      <c r="AH80" s="0" t="str">
        <f aca="false">+IF(AH49+AH64=2,1," ")</f>
        <v> </v>
      </c>
      <c r="AI80" s="0" t="str">
        <f aca="false">+IF(AI49+AI64=2,1," ")</f>
        <v> </v>
      </c>
      <c r="AJ80" s="0" t="str">
        <f aca="false">+IF(AJ49+AJ64=2,1," ")</f>
        <v> </v>
      </c>
      <c r="AK80" s="0" t="str">
        <f aca="false">+IF(AK49+AK64=2,1," ")</f>
        <v> </v>
      </c>
      <c r="AL80" s="0" t="str">
        <f aca="false">+IF(AL49+AL64=2,1," ")</f>
        <v> </v>
      </c>
      <c r="AM80" s="0" t="str">
        <f aca="false">+IF(AM49+AM64=2,1," ")</f>
        <v> </v>
      </c>
      <c r="AN80" s="0" t="str">
        <f aca="false">+IF(AN49+AN64=2,1," ")</f>
        <v> </v>
      </c>
      <c r="AO80" s="0" t="str">
        <f aca="false">+IF(AO49+AO64=2,1," ")</f>
        <v> </v>
      </c>
      <c r="AP80" s="0" t="str">
        <f aca="false">+IF(AP49+AP64=2,1," ")</f>
        <v> </v>
      </c>
      <c r="AQ80" s="0" t="str">
        <f aca="false">+IF(AQ49+AQ64=2,1," ")</f>
        <v> </v>
      </c>
      <c r="AR80" s="0" t="str">
        <f aca="false">+IF(AR49+AR64=2,1," ")</f>
        <v> </v>
      </c>
      <c r="AS80" s="0" t="str">
        <f aca="false">+IF(AS49+AS64=2,1," ")</f>
        <v> </v>
      </c>
      <c r="AT80" s="0" t="str">
        <f aca="false">+IF(AT49+AT64=2,1," ")</f>
        <v> </v>
      </c>
      <c r="AU80" s="0" t="str">
        <f aca="false">+IF(AU49+AU64=2,1," ")</f>
        <v> </v>
      </c>
      <c r="AV80" s="0" t="str">
        <f aca="false">+IF(AV49+AV64=2,1," ")</f>
        <v> </v>
      </c>
      <c r="AW80" s="0" t="str">
        <f aca="false">+IF(AW49+AW64=2,1," ")</f>
        <v> </v>
      </c>
      <c r="AX80" s="0" t="str">
        <f aca="false">+IF(AX49+AX64=2,1," ")</f>
        <v> </v>
      </c>
      <c r="AY80" s="0" t="str">
        <f aca="false">+IF(AY49+AY64=2,1," ")</f>
        <v> </v>
      </c>
      <c r="AZ80" s="0" t="str">
        <f aca="false">+IF(AZ49+AZ64=2,1," ")</f>
        <v> </v>
      </c>
      <c r="BA80" s="0" t="n">
        <f aca="false">+IF(BA49+BA64=2,1," ")</f>
        <v>1</v>
      </c>
      <c r="BB80" s="0" t="str">
        <f aca="false">+IF(BB49+BB64=2,1," ")</f>
        <v> </v>
      </c>
      <c r="BC80" s="0" t="str">
        <f aca="false">+IF(BC49+BC64=2,1," ")</f>
        <v> </v>
      </c>
      <c r="BD80" s="0" t="str">
        <f aca="false">+IF(BD49+BD64=2,1," ")</f>
        <v> </v>
      </c>
      <c r="BE80" s="0" t="str">
        <f aca="false">+IF(BE49+BE64=2,1," ")</f>
        <v> </v>
      </c>
      <c r="BF80" s="0" t="str">
        <f aca="false">+IF(BF49+BF64=2,1," ")</f>
        <v> </v>
      </c>
      <c r="BG80" s="0" t="str">
        <f aca="false">+IF(BG49+BG64=2,1," ")</f>
        <v> </v>
      </c>
      <c r="BH80" s="0" t="str">
        <f aca="false">+IF(BH49+BH64=2,1," ")</f>
        <v> </v>
      </c>
      <c r="BI80" s="0" t="str">
        <f aca="false">+IF(BI49+BI64=2,1," ")</f>
        <v> </v>
      </c>
      <c r="BJ80" s="0" t="str">
        <f aca="false">+IF(BJ49+BJ64=2,1," ")</f>
        <v> </v>
      </c>
      <c r="BK80" s="0" t="str">
        <f aca="false">+IF(BK49+BK64=2,1," ")</f>
        <v> </v>
      </c>
      <c r="BL80" s="0" t="str">
        <f aca="false">+IF(BL49+BL64=2,1," ")</f>
        <v> </v>
      </c>
      <c r="BM80" s="0" t="str">
        <f aca="false">+IF(BM49+BM64=2,1," ")</f>
        <v> </v>
      </c>
      <c r="BN80" s="0" t="str">
        <f aca="false">+IF(BN49+BN64=2,1," ")</f>
        <v> </v>
      </c>
      <c r="BO80" s="0" t="str">
        <f aca="false">+IF(BO49+BO64=2,1," ")</f>
        <v> </v>
      </c>
      <c r="BP80" s="0" t="str">
        <f aca="false">+IF(BP49+BP64=2,1," ")</f>
        <v> </v>
      </c>
      <c r="BQ80" s="0" t="str">
        <f aca="false">+IF(BQ49+BQ64=2,1," ")</f>
        <v> </v>
      </c>
      <c r="BR80" s="0" t="str">
        <f aca="false">+IF(BR49+BR64=2,1," ")</f>
        <v> </v>
      </c>
      <c r="BS80" s="0" t="str">
        <f aca="false">+IF(BS49+BS64=2,1," ")</f>
        <v> </v>
      </c>
      <c r="BT80" s="0" t="str">
        <f aca="false">+IF(BT49+BT64=2,1," ")</f>
        <v> </v>
      </c>
      <c r="BU80" s="0" t="str">
        <f aca="false">+IF(BU49+BU64=2,1," ")</f>
        <v> </v>
      </c>
      <c r="BV80" s="0" t="str">
        <f aca="false">+IF(BV49+BV64=2,1," ")</f>
        <v> </v>
      </c>
      <c r="BW80" s="0" t="str">
        <f aca="false">+IF(BW49+BW64=2,1," ")</f>
        <v> </v>
      </c>
      <c r="BX80" s="0" t="str">
        <f aca="false">+IF(BX49+BX64=2,1," ")</f>
        <v> </v>
      </c>
      <c r="BY80" s="0" t="str">
        <f aca="false">+IF(BY49+BY64=2,1," ")</f>
        <v> </v>
      </c>
      <c r="BZ80" s="0" t="str">
        <f aca="false">+IF(BZ49+BZ64=2,1," ")</f>
        <v> </v>
      </c>
      <c r="CA80" s="0" t="str">
        <f aca="false">+IF(CA49+CA64=2,1," ")</f>
        <v> </v>
      </c>
      <c r="CB80" s="0" t="str">
        <f aca="false">+IF(CB49+CB64=2,1," ")</f>
        <v> </v>
      </c>
      <c r="CC80" s="0" t="str">
        <f aca="false">+IF(CC49+CC64=2,1," ")</f>
        <v> </v>
      </c>
      <c r="CD80" s="0" t="n">
        <f aca="false">+IF(CD49+CD64=2,1," ")</f>
        <v>1</v>
      </c>
      <c r="CE80" s="0" t="str">
        <f aca="false">+IF(CE49+CE64=2,1," ")</f>
        <v> </v>
      </c>
      <c r="CF80" s="0" t="str">
        <f aca="false">+IF(CF49+CF64=2,1," ")</f>
        <v> </v>
      </c>
      <c r="CG80" s="0" t="str">
        <f aca="false">+IF(CG49+CG64=2,1," ")</f>
        <v> </v>
      </c>
      <c r="CH80" s="0" t="str">
        <f aca="false">+IF(CH49+CH64=2,1," ")</f>
        <v> </v>
      </c>
      <c r="CI80" s="0" t="str">
        <f aca="false">+IF(CI49+CI64=2,1," ")</f>
        <v> </v>
      </c>
      <c r="CJ80" s="0" t="str">
        <f aca="false">+IF(CJ49+CJ64=2,1," ")</f>
        <v> </v>
      </c>
      <c r="CK80" s="0" t="str">
        <f aca="false">+IF(CK49+CK64=2,1," ")</f>
        <v> </v>
      </c>
      <c r="CL80" s="0" t="n">
        <f aca="false">+IF(CL49+CL64=2,1," ")</f>
        <v>1</v>
      </c>
      <c r="CM80" s="0" t="str">
        <f aca="false">+IF(CM49+CM64=2,1," ")</f>
        <v> </v>
      </c>
      <c r="CN80" s="0" t="str">
        <f aca="false">+IF(CN49+CN64=2,1," ")</f>
        <v> </v>
      </c>
      <c r="CO80" s="0" t="str">
        <f aca="false">+IF(CO49+CO64=2,1," ")</f>
        <v> </v>
      </c>
      <c r="CP80" s="0" t="str">
        <f aca="false">+IF(CP49+CP64=2,1," ")</f>
        <v> </v>
      </c>
      <c r="CQ80" s="0" t="str">
        <f aca="false">+IF(CQ49+CQ64=2,1," ")</f>
        <v> </v>
      </c>
      <c r="CR80" s="0" t="str">
        <f aca="false">+IF(CR49+CR64=2,1," ")</f>
        <v> </v>
      </c>
      <c r="CS80" s="0" t="str">
        <f aca="false">+IF(CS49+CS64=2,1," ")</f>
        <v> </v>
      </c>
      <c r="CT80" s="0" t="str">
        <f aca="false">+IF(CT49+CT64=2,1," ")</f>
        <v> </v>
      </c>
      <c r="CU80" s="0" t="str">
        <f aca="false">+IF(CU49+CU64=2,1," ")</f>
        <v> </v>
      </c>
      <c r="CV80" s="0" t="str">
        <f aca="false">+IF(CV49+CV64=2,1," ")</f>
        <v> </v>
      </c>
      <c r="CW80" s="0" t="str">
        <f aca="false">+IF(CW49+CW64=2,1," ")</f>
        <v> </v>
      </c>
      <c r="CX80" s="0" t="str">
        <f aca="false">+IF(CX49+CX64=2,1," ")</f>
        <v> </v>
      </c>
      <c r="CY80" s="0" t="str">
        <f aca="false">+IF(CY49+CY64=2,1," ")</f>
        <v> </v>
      </c>
      <c r="CZ80" s="0" t="str">
        <f aca="false">+IF(CZ49+CZ64=2,1," ")</f>
        <v> </v>
      </c>
      <c r="DA80" s="0" t="str">
        <f aca="false">+IF(DA49+DA64=2,1," ")</f>
        <v> </v>
      </c>
      <c r="DB80" s="0" t="str">
        <f aca="false">+IF(DB49+DB64=2,1," ")</f>
        <v> </v>
      </c>
      <c r="DC80" s="0" t="str">
        <f aca="false">+IF(DC49+DC64=2,1," ")</f>
        <v> </v>
      </c>
      <c r="DD80" s="0" t="str">
        <f aca="false">+IF(DD49+DD64=2,1," ")</f>
        <v> </v>
      </c>
      <c r="DE80" s="0" t="str">
        <f aca="false">+IF(DE49+DE64=2,1," ")</f>
        <v> </v>
      </c>
      <c r="DF80" s="0" t="str">
        <f aca="false">+IF(DF49+DF64=2,1," ")</f>
        <v> </v>
      </c>
      <c r="DG80" s="0" t="str">
        <f aca="false">+IF(DG49+DG64=2,1," ")</f>
        <v> </v>
      </c>
      <c r="DH80" s="0" t="str">
        <f aca="false">+IF(DH49+DH64=2,1," ")</f>
        <v> </v>
      </c>
      <c r="DI80" s="0" t="str">
        <f aca="false">+IF(DI49+DI64=2,1," ")</f>
        <v> </v>
      </c>
      <c r="DJ80" s="0" t="str">
        <f aca="false">+IF(DJ49+DJ64=2,1," ")</f>
        <v> </v>
      </c>
      <c r="DK80" s="0" t="str">
        <f aca="false">+IF(DK49+DK64=2,1," ")</f>
        <v> </v>
      </c>
      <c r="DL80" s="0" t="str">
        <f aca="false">+IF(DL49+DL64=2,1," ")</f>
        <v> </v>
      </c>
      <c r="DM80" s="0" t="str">
        <f aca="false">+IF(DM49+DM64=2,1," ")</f>
        <v> </v>
      </c>
      <c r="DN80" s="0" t="str">
        <f aca="false">+IF(DN49+DN64=2,1," ")</f>
        <v> </v>
      </c>
      <c r="DO80" s="0" t="str">
        <f aca="false">+IF(DO49+DO64=2,1," ")</f>
        <v> </v>
      </c>
      <c r="DP80" s="0" t="str">
        <f aca="false">+IF(DP49+DP64=2,1," ")</f>
        <v> </v>
      </c>
      <c r="DQ80" s="0" t="str">
        <f aca="false">+IF(DQ49+DQ64=2,1," ")</f>
        <v> </v>
      </c>
      <c r="DR80" s="0" t="str">
        <f aca="false">+IF(DR49+DR64=2,1," ")</f>
        <v> </v>
      </c>
      <c r="DS80" s="0" t="str">
        <f aca="false">+IF(DS49+DS64=2,1," ")</f>
        <v> </v>
      </c>
      <c r="DT80" s="0" t="str">
        <f aca="false">+IF(DT49+DT64=2,1," ")</f>
        <v> </v>
      </c>
      <c r="DU80" s="0" t="str">
        <f aca="false">+IF(DU49+DU64=2,1," ")</f>
        <v> </v>
      </c>
      <c r="DV80" s="0" t="str">
        <f aca="false">+IF(DV49+DV64=2,1," ")</f>
        <v> </v>
      </c>
      <c r="DW80" s="0" t="str">
        <f aca="false">+IF(DW49+DW64=2,1," ")</f>
        <v> </v>
      </c>
      <c r="DX80" s="0" t="str">
        <f aca="false">+IF(DX49+DX64=2,1," ")</f>
        <v> </v>
      </c>
      <c r="DY80" s="0" t="str">
        <f aca="false">+IF(DY49+DY64=2,1," ")</f>
        <v> </v>
      </c>
      <c r="DZ80" s="0" t="str">
        <f aca="false">+IF(DZ49+DZ64=2,1," ")</f>
        <v> </v>
      </c>
      <c r="EA80" s="0" t="str">
        <f aca="false">+IF(EA49+EA64=2,1," ")</f>
        <v> </v>
      </c>
      <c r="EB80" s="0" t="str">
        <f aca="false">+IF(EB49+EB64=2,1," ")</f>
        <v> </v>
      </c>
      <c r="EC80" s="0" t="str">
        <f aca="false">+IF(EC49+EC64=2,1," ")</f>
        <v> </v>
      </c>
      <c r="ED80" s="0" t="str">
        <f aca="false">+IF(ED49+ED64=2,1," ")</f>
        <v> </v>
      </c>
      <c r="EE80" s="0" t="str">
        <f aca="false">+IF(EE49+EE64=2,1," ")</f>
        <v> </v>
      </c>
      <c r="EF80" s="0" t="n">
        <f aca="false">+IF(EF49+EF64=2,1," ")</f>
        <v>1</v>
      </c>
      <c r="EG80" s="0" t="n">
        <f aca="false">+IF(EG49+EG64=2,1," ")</f>
        <v>1</v>
      </c>
      <c r="EH80" s="0" t="n">
        <f aca="false">+IF(EH49+EH64=2,1," ")</f>
        <v>1</v>
      </c>
      <c r="EI80" s="0" t="n">
        <f aca="false">+IF(EI49+EI64=2,1," ")</f>
        <v>1</v>
      </c>
      <c r="EJ80" s="0" t="n">
        <f aca="false">+IF(EJ49+EJ64=2,1," ")</f>
        <v>1</v>
      </c>
    </row>
    <row r="81" customFormat="false" ht="15" hidden="false" customHeight="false" outlineLevel="0" collapsed="false">
      <c r="A81" s="76" t="s">
        <v>206</v>
      </c>
      <c r="B81" s="0" t="str">
        <f aca="false">+IF(B50+B65=2,1," ")</f>
        <v> </v>
      </c>
      <c r="C81" s="0" t="str">
        <f aca="false">+IF(C50+C65=2,1," ")</f>
        <v> </v>
      </c>
      <c r="D81" s="0" t="str">
        <f aca="false">+IF(D50+D65=2,1," ")</f>
        <v> </v>
      </c>
      <c r="E81" s="0" t="str">
        <f aca="false">+IF(E50+E65=2,1," ")</f>
        <v> </v>
      </c>
      <c r="F81" s="0" t="str">
        <f aca="false">+IF(F50+F65=2,1," ")</f>
        <v> </v>
      </c>
      <c r="G81" s="0" t="str">
        <f aca="false">+IF(G50+G65=2,1," ")</f>
        <v> </v>
      </c>
      <c r="H81" s="0" t="str">
        <f aca="false">+IF(H50+H65=2,1," ")</f>
        <v> </v>
      </c>
      <c r="I81" s="0" t="str">
        <f aca="false">+IF(I50+I65=2,1," ")</f>
        <v> </v>
      </c>
      <c r="J81" s="0" t="str">
        <f aca="false">+IF(J50+J65=2,1," ")</f>
        <v> </v>
      </c>
      <c r="K81" s="0" t="str">
        <f aca="false">+IF(K50+K65=2,1," ")</f>
        <v> </v>
      </c>
      <c r="L81" s="0" t="str">
        <f aca="false">+IF(L50+L65=2,1," ")</f>
        <v> </v>
      </c>
      <c r="M81" s="0" t="str">
        <f aca="false">+IF(M50+M65=2,1," ")</f>
        <v> </v>
      </c>
      <c r="N81" s="0" t="str">
        <f aca="false">+IF(N50+N65=2,1," ")</f>
        <v> </v>
      </c>
      <c r="O81" s="0" t="str">
        <f aca="false">+IF(O50+O65=2,1," ")</f>
        <v> </v>
      </c>
      <c r="P81" s="0" t="str">
        <f aca="false">+IF(P50+P65=2,1," ")</f>
        <v> </v>
      </c>
      <c r="Q81" s="0" t="str">
        <f aca="false">+IF(Q50+Q65=2,1," ")</f>
        <v> </v>
      </c>
      <c r="R81" s="0" t="str">
        <f aca="false">+IF(R50+R65=2,1," ")</f>
        <v> </v>
      </c>
      <c r="S81" s="0" t="str">
        <f aca="false">+IF(S50+S65=2,1," ")</f>
        <v> </v>
      </c>
      <c r="T81" s="0" t="str">
        <f aca="false">+IF(T50+T65=2,1," ")</f>
        <v> </v>
      </c>
      <c r="U81" s="0" t="str">
        <f aca="false">+IF(U50+U65=2,1," ")</f>
        <v> </v>
      </c>
      <c r="V81" s="0" t="str">
        <f aca="false">+IF(V50+V65=2,1," ")</f>
        <v> </v>
      </c>
      <c r="W81" s="0" t="str">
        <f aca="false">+IF(W50+W65=2,1," ")</f>
        <v> </v>
      </c>
      <c r="X81" s="0" t="str">
        <f aca="false">+IF(X50+X65=2,1," ")</f>
        <v> </v>
      </c>
      <c r="Y81" s="0" t="str">
        <f aca="false">+IF(Y50+Y65=2,1," ")</f>
        <v> </v>
      </c>
      <c r="Z81" s="0" t="str">
        <f aca="false">+IF(Z50+Z65=2,1," ")</f>
        <v> </v>
      </c>
      <c r="AA81" s="0" t="str">
        <f aca="false">+IF(AA50+AA65=2,1," ")</f>
        <v> </v>
      </c>
      <c r="AB81" s="0" t="str">
        <f aca="false">+IF(AB50+AB65=2,1," ")</f>
        <v> </v>
      </c>
      <c r="AC81" s="0" t="str">
        <f aca="false">+IF(AC50+AC65=2,1," ")</f>
        <v> </v>
      </c>
      <c r="AD81" s="0" t="str">
        <f aca="false">+IF(AD50+AD65=2,1," ")</f>
        <v> </v>
      </c>
      <c r="AE81" s="0" t="str">
        <f aca="false">+IF(AE50+AE65=2,1," ")</f>
        <v> </v>
      </c>
      <c r="AF81" s="0" t="str">
        <f aca="false">+IF(AF50+AF65=2,1," ")</f>
        <v> </v>
      </c>
      <c r="AG81" s="0" t="str">
        <f aca="false">+IF(AG50+AG65=2,1," ")</f>
        <v> </v>
      </c>
      <c r="AH81" s="0" t="str">
        <f aca="false">+IF(AH50+AH65=2,1," ")</f>
        <v> </v>
      </c>
      <c r="AI81" s="0" t="str">
        <f aca="false">+IF(AI50+AI65=2,1," ")</f>
        <v> </v>
      </c>
      <c r="AJ81" s="0" t="str">
        <f aca="false">+IF(AJ50+AJ65=2,1," ")</f>
        <v> </v>
      </c>
      <c r="AK81" s="0" t="str">
        <f aca="false">+IF(AK50+AK65=2,1," ")</f>
        <v> </v>
      </c>
      <c r="AL81" s="0" t="str">
        <f aca="false">+IF(AL50+AL65=2,1," ")</f>
        <v> </v>
      </c>
      <c r="AM81" s="0" t="str">
        <f aca="false">+IF(AM50+AM65=2,1," ")</f>
        <v> </v>
      </c>
      <c r="AN81" s="0" t="str">
        <f aca="false">+IF(AN50+AN65=2,1," ")</f>
        <v> </v>
      </c>
      <c r="AO81" s="0" t="str">
        <f aca="false">+IF(AO50+AO65=2,1," ")</f>
        <v> </v>
      </c>
      <c r="AP81" s="0" t="str">
        <f aca="false">+IF(AP50+AP65=2,1," ")</f>
        <v> </v>
      </c>
      <c r="AQ81" s="0" t="str">
        <f aca="false">+IF(AQ50+AQ65=2,1," ")</f>
        <v> </v>
      </c>
      <c r="AR81" s="0" t="str">
        <f aca="false">+IF(AR50+AR65=2,1," ")</f>
        <v> </v>
      </c>
      <c r="AS81" s="0" t="str">
        <f aca="false">+IF(AS50+AS65=2,1," ")</f>
        <v> </v>
      </c>
      <c r="AT81" s="0" t="str">
        <f aca="false">+IF(AT50+AT65=2,1," ")</f>
        <v> </v>
      </c>
      <c r="AU81" s="0" t="str">
        <f aca="false">+IF(AU50+AU65=2,1," ")</f>
        <v> </v>
      </c>
      <c r="AV81" s="0" t="str">
        <f aca="false">+IF(AV50+AV65=2,1," ")</f>
        <v> </v>
      </c>
      <c r="AW81" s="0" t="str">
        <f aca="false">+IF(AW50+AW65=2,1," ")</f>
        <v> </v>
      </c>
      <c r="AX81" s="0" t="str">
        <f aca="false">+IF(AX50+AX65=2,1," ")</f>
        <v> </v>
      </c>
      <c r="AY81" s="0" t="str">
        <f aca="false">+IF(AY50+AY65=2,1," ")</f>
        <v> </v>
      </c>
      <c r="AZ81" s="0" t="str">
        <f aca="false">+IF(AZ50+AZ65=2,1," ")</f>
        <v> </v>
      </c>
      <c r="BA81" s="0" t="n">
        <f aca="false">+IF(BA50+BA65=2,1," ")</f>
        <v>1</v>
      </c>
      <c r="BB81" s="0" t="str">
        <f aca="false">+IF(BB50+BB65=2,1," ")</f>
        <v> </v>
      </c>
      <c r="BC81" s="0" t="str">
        <f aca="false">+IF(BC50+BC65=2,1," ")</f>
        <v> </v>
      </c>
      <c r="BD81" s="0" t="str">
        <f aca="false">+IF(BD50+BD65=2,1," ")</f>
        <v> </v>
      </c>
      <c r="BE81" s="0" t="str">
        <f aca="false">+IF(BE50+BE65=2,1," ")</f>
        <v> </v>
      </c>
      <c r="BF81" s="0" t="n">
        <f aca="false">+IF(BF50+BF65=2,1," ")</f>
        <v>1</v>
      </c>
      <c r="BG81" s="0" t="str">
        <f aca="false">+IF(BG50+BG65=2,1," ")</f>
        <v> </v>
      </c>
      <c r="BH81" s="0" t="str">
        <f aca="false">+IF(BH50+BH65=2,1," ")</f>
        <v> </v>
      </c>
      <c r="BI81" s="0" t="str">
        <f aca="false">+IF(BI50+BI65=2,1," ")</f>
        <v> </v>
      </c>
      <c r="BJ81" s="0" t="str">
        <f aca="false">+IF(BJ50+BJ65=2,1," ")</f>
        <v> </v>
      </c>
      <c r="BK81" s="0" t="str">
        <f aca="false">+IF(BK50+BK65=2,1," ")</f>
        <v> </v>
      </c>
      <c r="BL81" s="0" t="str">
        <f aca="false">+IF(BL50+BL65=2,1," ")</f>
        <v> </v>
      </c>
      <c r="BM81" s="0" t="str">
        <f aca="false">+IF(BM50+BM65=2,1," ")</f>
        <v> </v>
      </c>
      <c r="BN81" s="0" t="str">
        <f aca="false">+IF(BN50+BN65=2,1," ")</f>
        <v> </v>
      </c>
      <c r="BO81" s="0" t="str">
        <f aca="false">+IF(BO50+BO65=2,1," ")</f>
        <v> </v>
      </c>
      <c r="BP81" s="0" t="str">
        <f aca="false">+IF(BP50+BP65=2,1," ")</f>
        <v> </v>
      </c>
      <c r="BQ81" s="0" t="str">
        <f aca="false">+IF(BQ50+BQ65=2,1," ")</f>
        <v> </v>
      </c>
      <c r="BR81" s="0" t="str">
        <f aca="false">+IF(BR50+BR65=2,1," ")</f>
        <v> </v>
      </c>
      <c r="BS81" s="0" t="str">
        <f aca="false">+IF(BS50+BS65=2,1," ")</f>
        <v> </v>
      </c>
      <c r="BT81" s="0" t="str">
        <f aca="false">+IF(BT50+BT65=2,1," ")</f>
        <v> </v>
      </c>
      <c r="BU81" s="0" t="str">
        <f aca="false">+IF(BU50+BU65=2,1," ")</f>
        <v> </v>
      </c>
      <c r="BV81" s="0" t="str">
        <f aca="false">+IF(BV50+BV65=2,1," ")</f>
        <v> </v>
      </c>
      <c r="BW81" s="0" t="str">
        <f aca="false">+IF(BW50+BW65=2,1," ")</f>
        <v> </v>
      </c>
      <c r="BX81" s="0" t="str">
        <f aca="false">+IF(BX50+BX65=2,1," ")</f>
        <v> </v>
      </c>
      <c r="BY81" s="0" t="str">
        <f aca="false">+IF(BY50+BY65=2,1," ")</f>
        <v> </v>
      </c>
      <c r="BZ81" s="0" t="str">
        <f aca="false">+IF(BZ50+BZ65=2,1," ")</f>
        <v> </v>
      </c>
      <c r="CA81" s="0" t="str">
        <f aca="false">+IF(CA50+CA65=2,1," ")</f>
        <v> </v>
      </c>
      <c r="CB81" s="0" t="str">
        <f aca="false">+IF(CB50+CB65=2,1," ")</f>
        <v> </v>
      </c>
      <c r="CC81" s="0" t="str">
        <f aca="false">+IF(CC50+CC65=2,1," ")</f>
        <v> </v>
      </c>
      <c r="CD81" s="0" t="str">
        <f aca="false">+IF(CD50+CD65=2,1," ")</f>
        <v> </v>
      </c>
      <c r="CE81" s="0" t="str">
        <f aca="false">+IF(CE50+CE65=2,1," ")</f>
        <v> </v>
      </c>
      <c r="CF81" s="0" t="str">
        <f aca="false">+IF(CF50+CF65=2,1," ")</f>
        <v> </v>
      </c>
      <c r="CG81" s="0" t="n">
        <f aca="false">+IF(CG50+CG65=2,1," ")</f>
        <v>1</v>
      </c>
      <c r="CH81" s="0" t="str">
        <f aca="false">+IF(CH50+CH65=2,1," ")</f>
        <v> </v>
      </c>
      <c r="CI81" s="0" t="str">
        <f aca="false">+IF(CI50+CI65=2,1," ")</f>
        <v> </v>
      </c>
      <c r="CJ81" s="0" t="str">
        <f aca="false">+IF(CJ50+CJ65=2,1," ")</f>
        <v> </v>
      </c>
      <c r="CK81" s="0" t="str">
        <f aca="false">+IF(CK50+CK65=2,1," ")</f>
        <v> </v>
      </c>
      <c r="CL81" s="0" t="str">
        <f aca="false">+IF(CL50+CL65=2,1," ")</f>
        <v> </v>
      </c>
      <c r="CM81" s="0" t="str">
        <f aca="false">+IF(CM50+CM65=2,1," ")</f>
        <v> </v>
      </c>
      <c r="CN81" s="0" t="str">
        <f aca="false">+IF(CN50+CN65=2,1," ")</f>
        <v> </v>
      </c>
      <c r="CO81" s="0" t="str">
        <f aca="false">+IF(CO50+CO65=2,1," ")</f>
        <v> </v>
      </c>
      <c r="CP81" s="0" t="str">
        <f aca="false">+IF(CP50+CP65=2,1," ")</f>
        <v> </v>
      </c>
      <c r="CQ81" s="0" t="str">
        <f aca="false">+IF(CQ50+CQ65=2,1," ")</f>
        <v> </v>
      </c>
      <c r="CR81" s="0" t="str">
        <f aca="false">+IF(CR50+CR65=2,1," ")</f>
        <v> </v>
      </c>
      <c r="CS81" s="0" t="str">
        <f aca="false">+IF(CS50+CS65=2,1," ")</f>
        <v> </v>
      </c>
      <c r="CT81" s="0" t="str">
        <f aca="false">+IF(CT50+CT65=2,1," ")</f>
        <v> </v>
      </c>
      <c r="CU81" s="0" t="str">
        <f aca="false">+IF(CU50+CU65=2,1," ")</f>
        <v> </v>
      </c>
      <c r="CV81" s="0" t="str">
        <f aca="false">+IF(CV50+CV65=2,1," ")</f>
        <v> </v>
      </c>
      <c r="CW81" s="0" t="str">
        <f aca="false">+IF(CW50+CW65=2,1," ")</f>
        <v> </v>
      </c>
      <c r="CX81" s="0" t="str">
        <f aca="false">+IF(CX50+CX65=2,1," ")</f>
        <v> </v>
      </c>
      <c r="CY81" s="0" t="str">
        <f aca="false">+IF(CY50+CY65=2,1," ")</f>
        <v> </v>
      </c>
      <c r="CZ81" s="0" t="str">
        <f aca="false">+IF(CZ50+CZ65=2,1," ")</f>
        <v> </v>
      </c>
      <c r="DA81" s="0" t="str">
        <f aca="false">+IF(DA50+DA65=2,1," ")</f>
        <v> </v>
      </c>
      <c r="DB81" s="0" t="str">
        <f aca="false">+IF(DB50+DB65=2,1," ")</f>
        <v> </v>
      </c>
      <c r="DC81" s="0" t="str">
        <f aca="false">+IF(DC50+DC65=2,1," ")</f>
        <v> </v>
      </c>
      <c r="DD81" s="0" t="str">
        <f aca="false">+IF(DD50+DD65=2,1," ")</f>
        <v> </v>
      </c>
      <c r="DE81" s="0" t="str">
        <f aca="false">+IF(DE50+DE65=2,1," ")</f>
        <v> </v>
      </c>
      <c r="DF81" s="0" t="str">
        <f aca="false">+IF(DF50+DF65=2,1," ")</f>
        <v> </v>
      </c>
      <c r="DG81" s="0" t="str">
        <f aca="false">+IF(DG50+DG65=2,1," ")</f>
        <v> </v>
      </c>
      <c r="DH81" s="0" t="str">
        <f aca="false">+IF(DH50+DH65=2,1," ")</f>
        <v> </v>
      </c>
      <c r="DI81" s="0" t="str">
        <f aca="false">+IF(DI50+DI65=2,1," ")</f>
        <v> </v>
      </c>
      <c r="DJ81" s="0" t="str">
        <f aca="false">+IF(DJ50+DJ65=2,1," ")</f>
        <v> </v>
      </c>
      <c r="DK81" s="0" t="str">
        <f aca="false">+IF(DK50+DK65=2,1," ")</f>
        <v> </v>
      </c>
      <c r="DL81" s="0" t="str">
        <f aca="false">+IF(DL50+DL65=2,1," ")</f>
        <v> </v>
      </c>
      <c r="DM81" s="0" t="str">
        <f aca="false">+IF(DM50+DM65=2,1," ")</f>
        <v> </v>
      </c>
      <c r="DN81" s="0" t="str">
        <f aca="false">+IF(DN50+DN65=2,1," ")</f>
        <v> </v>
      </c>
      <c r="DO81" s="0" t="str">
        <f aca="false">+IF(DO50+DO65=2,1," ")</f>
        <v> </v>
      </c>
      <c r="DP81" s="0" t="str">
        <f aca="false">+IF(DP50+DP65=2,1," ")</f>
        <v> </v>
      </c>
      <c r="DQ81" s="0" t="str">
        <f aca="false">+IF(DQ50+DQ65=2,1," ")</f>
        <v> </v>
      </c>
      <c r="DR81" s="0" t="str">
        <f aca="false">+IF(DR50+DR65=2,1," ")</f>
        <v> </v>
      </c>
      <c r="DS81" s="0" t="str">
        <f aca="false">+IF(DS50+DS65=2,1," ")</f>
        <v> </v>
      </c>
      <c r="DT81" s="0" t="str">
        <f aca="false">+IF(DT50+DT65=2,1," ")</f>
        <v> </v>
      </c>
      <c r="DU81" s="0" t="str">
        <f aca="false">+IF(DU50+DU65=2,1," ")</f>
        <v> </v>
      </c>
      <c r="DV81" s="0" t="str">
        <f aca="false">+IF(DV50+DV65=2,1," ")</f>
        <v> </v>
      </c>
      <c r="DW81" s="0" t="str">
        <f aca="false">+IF(DW50+DW65=2,1," ")</f>
        <v> </v>
      </c>
      <c r="DX81" s="0" t="str">
        <f aca="false">+IF(DX50+DX65=2,1," ")</f>
        <v> </v>
      </c>
      <c r="DY81" s="0" t="str">
        <f aca="false">+IF(DY50+DY65=2,1," ")</f>
        <v> </v>
      </c>
      <c r="DZ81" s="0" t="str">
        <f aca="false">+IF(DZ50+DZ65=2,1," ")</f>
        <v> </v>
      </c>
      <c r="EA81" s="0" t="str">
        <f aca="false">+IF(EA50+EA65=2,1," ")</f>
        <v> </v>
      </c>
      <c r="EB81" s="0" t="str">
        <f aca="false">+IF(EB50+EB65=2,1," ")</f>
        <v> </v>
      </c>
      <c r="EC81" s="0" t="str">
        <f aca="false">+IF(EC50+EC65=2,1," ")</f>
        <v> </v>
      </c>
      <c r="ED81" s="0" t="n">
        <f aca="false">+IF(ED50+ED65=2,1," ")</f>
        <v>1</v>
      </c>
      <c r="EE81" s="0" t="str">
        <f aca="false">+IF(EE50+EE65=2,1," ")</f>
        <v> </v>
      </c>
      <c r="EF81" s="0" t="n">
        <f aca="false">+IF(EF50+EF65=2,1," ")</f>
        <v>1</v>
      </c>
      <c r="EG81" s="0" t="n">
        <f aca="false">+IF(EG50+EG65=2,1," ")</f>
        <v>1</v>
      </c>
      <c r="EH81" s="0" t="n">
        <f aca="false">+IF(EH50+EH65=2,1," ")</f>
        <v>1</v>
      </c>
      <c r="EI81" s="0" t="n">
        <f aca="false">+IF(EI50+EI65=2,1," ")</f>
        <v>1</v>
      </c>
      <c r="EJ81" s="0" t="n">
        <f aca="false">+IF(EJ50+EJ65=2,1," ")</f>
        <v>1</v>
      </c>
    </row>
    <row r="82" customFormat="false" ht="15" hidden="false" customHeight="false" outlineLevel="0" collapsed="false">
      <c r="A82" s="76" t="s">
        <v>209</v>
      </c>
      <c r="B82" s="0" t="str">
        <f aca="false">+IF(B51+B66=2,1," ")</f>
        <v> </v>
      </c>
      <c r="C82" s="0" t="str">
        <f aca="false">+IF(C51+C66=2,1," ")</f>
        <v> </v>
      </c>
      <c r="D82" s="0" t="str">
        <f aca="false">+IF(D51+D66=2,1," ")</f>
        <v> </v>
      </c>
      <c r="E82" s="0" t="str">
        <f aca="false">+IF(E51+E66=2,1," ")</f>
        <v> </v>
      </c>
      <c r="F82" s="0" t="str">
        <f aca="false">+IF(F51+F66=2,1," ")</f>
        <v> </v>
      </c>
      <c r="G82" s="0" t="str">
        <f aca="false">+IF(G51+G66=2,1," ")</f>
        <v> </v>
      </c>
      <c r="H82" s="0" t="str">
        <f aca="false">+IF(H51+H66=2,1," ")</f>
        <v> </v>
      </c>
      <c r="I82" s="0" t="str">
        <f aca="false">+IF(I51+I66=2,1," ")</f>
        <v> </v>
      </c>
      <c r="J82" s="0" t="str">
        <f aca="false">+IF(J51+J66=2,1," ")</f>
        <v> </v>
      </c>
      <c r="K82" s="0" t="str">
        <f aca="false">+IF(K51+K66=2,1," ")</f>
        <v> </v>
      </c>
      <c r="L82" s="0" t="str">
        <f aca="false">+IF(L51+L66=2,1," ")</f>
        <v> </v>
      </c>
      <c r="M82" s="0" t="str">
        <f aca="false">+IF(M51+M66=2,1," ")</f>
        <v> </v>
      </c>
      <c r="N82" s="0" t="str">
        <f aca="false">+IF(N51+N66=2,1," ")</f>
        <v> </v>
      </c>
      <c r="O82" s="0" t="str">
        <f aca="false">+IF(O51+O66=2,1," ")</f>
        <v> </v>
      </c>
      <c r="P82" s="0" t="str">
        <f aca="false">+IF(P51+P66=2,1," ")</f>
        <v> </v>
      </c>
      <c r="Q82" s="0" t="str">
        <f aca="false">+IF(Q51+Q66=2,1," ")</f>
        <v> </v>
      </c>
      <c r="R82" s="0" t="str">
        <f aca="false">+IF(R51+R66=2,1," ")</f>
        <v> </v>
      </c>
      <c r="S82" s="0" t="str">
        <f aca="false">+IF(S51+S66=2,1," ")</f>
        <v> </v>
      </c>
      <c r="T82" s="0" t="str">
        <f aca="false">+IF(T51+T66=2,1," ")</f>
        <v> </v>
      </c>
      <c r="U82" s="0" t="str">
        <f aca="false">+IF(U51+U66=2,1," ")</f>
        <v> </v>
      </c>
      <c r="V82" s="0" t="str">
        <f aca="false">+IF(V51+V66=2,1," ")</f>
        <v> </v>
      </c>
      <c r="W82" s="0" t="str">
        <f aca="false">+IF(W51+W66=2,1," ")</f>
        <v> </v>
      </c>
      <c r="X82" s="0" t="str">
        <f aca="false">+IF(X51+X66=2,1," ")</f>
        <v> </v>
      </c>
      <c r="Y82" s="0" t="str">
        <f aca="false">+IF(Y51+Y66=2,1," ")</f>
        <v> </v>
      </c>
      <c r="Z82" s="0" t="str">
        <f aca="false">+IF(Z51+Z66=2,1," ")</f>
        <v> </v>
      </c>
      <c r="AA82" s="0" t="str">
        <f aca="false">+IF(AA51+AA66=2,1," ")</f>
        <v> </v>
      </c>
      <c r="AB82" s="0" t="str">
        <f aca="false">+IF(AB51+AB66=2,1," ")</f>
        <v> </v>
      </c>
      <c r="AC82" s="0" t="str">
        <f aca="false">+IF(AC51+AC66=2,1," ")</f>
        <v> </v>
      </c>
      <c r="AD82" s="0" t="str">
        <f aca="false">+IF(AD51+AD66=2,1," ")</f>
        <v> </v>
      </c>
      <c r="AE82" s="0" t="str">
        <f aca="false">+IF(AE51+AE66=2,1," ")</f>
        <v> </v>
      </c>
      <c r="AF82" s="0" t="str">
        <f aca="false">+IF(AF51+AF66=2,1," ")</f>
        <v> </v>
      </c>
      <c r="AG82" s="0" t="str">
        <f aca="false">+IF(AG51+AG66=2,1," ")</f>
        <v> </v>
      </c>
      <c r="AH82" s="0" t="str">
        <f aca="false">+IF(AH51+AH66=2,1," ")</f>
        <v> </v>
      </c>
      <c r="AI82" s="0" t="str">
        <f aca="false">+IF(AI51+AI66=2,1," ")</f>
        <v> </v>
      </c>
      <c r="AJ82" s="0" t="str">
        <f aca="false">+IF(AJ51+AJ66=2,1," ")</f>
        <v> </v>
      </c>
      <c r="AK82" s="0" t="str">
        <f aca="false">+IF(AK51+AK66=2,1," ")</f>
        <v> </v>
      </c>
      <c r="AL82" s="0" t="str">
        <f aca="false">+IF(AL51+AL66=2,1," ")</f>
        <v> </v>
      </c>
      <c r="AM82" s="0" t="str">
        <f aca="false">+IF(AM51+AM66=2,1," ")</f>
        <v> </v>
      </c>
      <c r="AN82" s="0" t="str">
        <f aca="false">+IF(AN51+AN66=2,1," ")</f>
        <v> </v>
      </c>
      <c r="AO82" s="0" t="str">
        <f aca="false">+IF(AO51+AO66=2,1," ")</f>
        <v> </v>
      </c>
      <c r="AP82" s="0" t="str">
        <f aca="false">+IF(AP51+AP66=2,1," ")</f>
        <v> </v>
      </c>
      <c r="AQ82" s="0" t="str">
        <f aca="false">+IF(AQ51+AQ66=2,1," ")</f>
        <v> </v>
      </c>
      <c r="AR82" s="0" t="str">
        <f aca="false">+IF(AR51+AR66=2,1," ")</f>
        <v> </v>
      </c>
      <c r="AS82" s="0" t="str">
        <f aca="false">+IF(AS51+AS66=2,1," ")</f>
        <v> </v>
      </c>
      <c r="AT82" s="0" t="str">
        <f aca="false">+IF(AT51+AT66=2,1," ")</f>
        <v> </v>
      </c>
      <c r="AU82" s="0" t="str">
        <f aca="false">+IF(AU51+AU66=2,1," ")</f>
        <v> </v>
      </c>
      <c r="AV82" s="0" t="str">
        <f aca="false">+IF(AV51+AV66=2,1," ")</f>
        <v> </v>
      </c>
      <c r="AW82" s="0" t="str">
        <f aca="false">+IF(AW51+AW66=2,1," ")</f>
        <v> </v>
      </c>
      <c r="AX82" s="0" t="str">
        <f aca="false">+IF(AX51+AX66=2,1," ")</f>
        <v> </v>
      </c>
      <c r="AY82" s="0" t="str">
        <f aca="false">+IF(AY51+AY66=2,1," ")</f>
        <v> </v>
      </c>
      <c r="AZ82" s="0" t="str">
        <f aca="false">+IF(AZ51+AZ66=2,1," ")</f>
        <v> </v>
      </c>
      <c r="BA82" s="0" t="str">
        <f aca="false">+IF(BA51+BA66=2,1," ")</f>
        <v> </v>
      </c>
      <c r="BB82" s="0" t="str">
        <f aca="false">+IF(BB51+BB66=2,1," ")</f>
        <v> </v>
      </c>
      <c r="BC82" s="0" t="str">
        <f aca="false">+IF(BC51+BC66=2,1," ")</f>
        <v> </v>
      </c>
      <c r="BD82" s="0" t="str">
        <f aca="false">+IF(BD51+BD66=2,1," ")</f>
        <v> </v>
      </c>
      <c r="BE82" s="0" t="str">
        <f aca="false">+IF(BE51+BE66=2,1," ")</f>
        <v> </v>
      </c>
      <c r="BF82" s="0" t="str">
        <f aca="false">+IF(BF51+BF66=2,1," ")</f>
        <v> </v>
      </c>
      <c r="BG82" s="0" t="str">
        <f aca="false">+IF(BG51+BG66=2,1," ")</f>
        <v> </v>
      </c>
      <c r="BH82" s="0" t="str">
        <f aca="false">+IF(BH51+BH66=2,1," ")</f>
        <v> </v>
      </c>
      <c r="BI82" s="0" t="str">
        <f aca="false">+IF(BI51+BI66=2,1," ")</f>
        <v> </v>
      </c>
      <c r="BJ82" s="0" t="str">
        <f aca="false">+IF(BJ51+BJ66=2,1," ")</f>
        <v> </v>
      </c>
      <c r="BK82" s="0" t="str">
        <f aca="false">+IF(BK51+BK66=2,1," ")</f>
        <v> </v>
      </c>
      <c r="BL82" s="0" t="str">
        <f aca="false">+IF(BL51+BL66=2,1," ")</f>
        <v> </v>
      </c>
      <c r="BM82" s="0" t="str">
        <f aca="false">+IF(BM51+BM66=2,1," ")</f>
        <v> </v>
      </c>
      <c r="BN82" s="0" t="str">
        <f aca="false">+IF(BN51+BN66=2,1," ")</f>
        <v> </v>
      </c>
      <c r="BO82" s="0" t="str">
        <f aca="false">+IF(BO51+BO66=2,1," ")</f>
        <v> </v>
      </c>
      <c r="BP82" s="0" t="str">
        <f aca="false">+IF(BP51+BP66=2,1," ")</f>
        <v> </v>
      </c>
      <c r="BQ82" s="0" t="str">
        <f aca="false">+IF(BQ51+BQ66=2,1," ")</f>
        <v> </v>
      </c>
      <c r="BR82" s="0" t="str">
        <f aca="false">+IF(BR51+BR66=2,1," ")</f>
        <v> </v>
      </c>
      <c r="BS82" s="0" t="str">
        <f aca="false">+IF(BS51+BS66=2,1," ")</f>
        <v> </v>
      </c>
      <c r="BT82" s="0" t="str">
        <f aca="false">+IF(BT51+BT66=2,1," ")</f>
        <v> </v>
      </c>
      <c r="BU82" s="0" t="str">
        <f aca="false">+IF(BU51+BU66=2,1," ")</f>
        <v> </v>
      </c>
      <c r="BV82" s="0" t="str">
        <f aca="false">+IF(BV51+BV66=2,1," ")</f>
        <v> </v>
      </c>
      <c r="BW82" s="0" t="str">
        <f aca="false">+IF(BW51+BW66=2,1," ")</f>
        <v> </v>
      </c>
      <c r="BX82" s="0" t="str">
        <f aca="false">+IF(BX51+BX66=2,1," ")</f>
        <v> </v>
      </c>
      <c r="BY82" s="0" t="str">
        <f aca="false">+IF(BY51+BY66=2,1," ")</f>
        <v> </v>
      </c>
      <c r="BZ82" s="0" t="str">
        <f aca="false">+IF(BZ51+BZ66=2,1," ")</f>
        <v> </v>
      </c>
      <c r="CA82" s="0" t="str">
        <f aca="false">+IF(CA51+CA66=2,1," ")</f>
        <v> </v>
      </c>
      <c r="CB82" s="0" t="str">
        <f aca="false">+IF(CB51+CB66=2,1," ")</f>
        <v> </v>
      </c>
      <c r="CC82" s="0" t="str">
        <f aca="false">+IF(CC51+CC66=2,1," ")</f>
        <v> </v>
      </c>
      <c r="CD82" s="0" t="str">
        <f aca="false">+IF(CD51+CD66=2,1," ")</f>
        <v> </v>
      </c>
      <c r="CE82" s="0" t="str">
        <f aca="false">+IF(CE51+CE66=2,1," ")</f>
        <v> </v>
      </c>
      <c r="CF82" s="0" t="str">
        <f aca="false">+IF(CF51+CF66=2,1," ")</f>
        <v> </v>
      </c>
      <c r="CG82" s="0" t="str">
        <f aca="false">+IF(CG51+CG66=2,1," ")</f>
        <v> </v>
      </c>
      <c r="CH82" s="0" t="str">
        <f aca="false">+IF(CH51+CH66=2,1," ")</f>
        <v> </v>
      </c>
      <c r="CI82" s="0" t="str">
        <f aca="false">+IF(CI51+CI66=2,1," ")</f>
        <v> </v>
      </c>
      <c r="CJ82" s="0" t="str">
        <f aca="false">+IF(CJ51+CJ66=2,1," ")</f>
        <v> </v>
      </c>
      <c r="CK82" s="0" t="str">
        <f aca="false">+IF(CK51+CK66=2,1," ")</f>
        <v> </v>
      </c>
      <c r="CL82" s="0" t="str">
        <f aca="false">+IF(CL51+CL66=2,1," ")</f>
        <v> </v>
      </c>
      <c r="CM82" s="0" t="str">
        <f aca="false">+IF(CM51+CM66=2,1," ")</f>
        <v> </v>
      </c>
      <c r="CN82" s="0" t="str">
        <f aca="false">+IF(CN51+CN66=2,1," ")</f>
        <v> </v>
      </c>
      <c r="CO82" s="0" t="str">
        <f aca="false">+IF(CO51+CO66=2,1," ")</f>
        <v> </v>
      </c>
      <c r="CP82" s="0" t="str">
        <f aca="false">+IF(CP51+CP66=2,1," ")</f>
        <v> </v>
      </c>
      <c r="CQ82" s="0" t="str">
        <f aca="false">+IF(CQ51+CQ66=2,1," ")</f>
        <v> </v>
      </c>
      <c r="CR82" s="0" t="str">
        <f aca="false">+IF(CR51+CR66=2,1," ")</f>
        <v> </v>
      </c>
      <c r="CS82" s="0" t="str">
        <f aca="false">+IF(CS51+CS66=2,1," ")</f>
        <v> </v>
      </c>
      <c r="CT82" s="0" t="str">
        <f aca="false">+IF(CT51+CT66=2,1," ")</f>
        <v> </v>
      </c>
      <c r="CU82" s="0" t="str">
        <f aca="false">+IF(CU51+CU66=2,1," ")</f>
        <v> </v>
      </c>
      <c r="CV82" s="0" t="str">
        <f aca="false">+IF(CV51+CV66=2,1," ")</f>
        <v> </v>
      </c>
      <c r="CW82" s="0" t="str">
        <f aca="false">+IF(CW51+CW66=2,1," ")</f>
        <v> </v>
      </c>
      <c r="CX82" s="0" t="str">
        <f aca="false">+IF(CX51+CX66=2,1," ")</f>
        <v> </v>
      </c>
      <c r="CY82" s="0" t="str">
        <f aca="false">+IF(CY51+CY66=2,1," ")</f>
        <v> </v>
      </c>
      <c r="CZ82" s="0" t="str">
        <f aca="false">+IF(CZ51+CZ66=2,1," ")</f>
        <v> </v>
      </c>
      <c r="DA82" s="0" t="str">
        <f aca="false">+IF(DA51+DA66=2,1," ")</f>
        <v> </v>
      </c>
      <c r="DB82" s="0" t="str">
        <f aca="false">+IF(DB51+DB66=2,1," ")</f>
        <v> </v>
      </c>
      <c r="DC82" s="0" t="str">
        <f aca="false">+IF(DC51+DC66=2,1," ")</f>
        <v> </v>
      </c>
      <c r="DD82" s="0" t="str">
        <f aca="false">+IF(DD51+DD66=2,1," ")</f>
        <v> </v>
      </c>
      <c r="DE82" s="0" t="str">
        <f aca="false">+IF(DE51+DE66=2,1," ")</f>
        <v> </v>
      </c>
      <c r="DF82" s="0" t="str">
        <f aca="false">+IF(DF51+DF66=2,1," ")</f>
        <v> </v>
      </c>
      <c r="DG82" s="0" t="str">
        <f aca="false">+IF(DG51+DG66=2,1," ")</f>
        <v> </v>
      </c>
      <c r="DH82" s="0" t="str">
        <f aca="false">+IF(DH51+DH66=2,1," ")</f>
        <v> </v>
      </c>
      <c r="DI82" s="0" t="str">
        <f aca="false">+IF(DI51+DI66=2,1," ")</f>
        <v> </v>
      </c>
      <c r="DJ82" s="0" t="str">
        <f aca="false">+IF(DJ51+DJ66=2,1," ")</f>
        <v> </v>
      </c>
      <c r="DK82" s="0" t="str">
        <f aca="false">+IF(DK51+DK66=2,1," ")</f>
        <v> </v>
      </c>
      <c r="DL82" s="0" t="str">
        <f aca="false">+IF(DL51+DL66=2,1," ")</f>
        <v> </v>
      </c>
      <c r="DM82" s="0" t="str">
        <f aca="false">+IF(DM51+DM66=2,1," ")</f>
        <v> </v>
      </c>
      <c r="DN82" s="0" t="str">
        <f aca="false">+IF(DN51+DN66=2,1," ")</f>
        <v> </v>
      </c>
      <c r="DO82" s="0" t="str">
        <f aca="false">+IF(DO51+DO66=2,1," ")</f>
        <v> </v>
      </c>
      <c r="DP82" s="0" t="str">
        <f aca="false">+IF(DP51+DP66=2,1," ")</f>
        <v> </v>
      </c>
      <c r="DQ82" s="0" t="str">
        <f aca="false">+IF(DQ51+DQ66=2,1," ")</f>
        <v> </v>
      </c>
      <c r="DR82" s="0" t="str">
        <f aca="false">+IF(DR51+DR66=2,1," ")</f>
        <v> </v>
      </c>
      <c r="DS82" s="0" t="str">
        <f aca="false">+IF(DS51+DS66=2,1," ")</f>
        <v> </v>
      </c>
      <c r="DT82" s="0" t="str">
        <f aca="false">+IF(DT51+DT66=2,1," ")</f>
        <v> </v>
      </c>
      <c r="DU82" s="0" t="str">
        <f aca="false">+IF(DU51+DU66=2,1," ")</f>
        <v> </v>
      </c>
      <c r="DV82" s="0" t="str">
        <f aca="false">+IF(DV51+DV66=2,1," ")</f>
        <v> </v>
      </c>
      <c r="DW82" s="0" t="str">
        <f aca="false">+IF(DW51+DW66=2,1," ")</f>
        <v> </v>
      </c>
      <c r="DX82" s="0" t="str">
        <f aca="false">+IF(DX51+DX66=2,1," ")</f>
        <v> </v>
      </c>
      <c r="DY82" s="0" t="str">
        <f aca="false">+IF(DY51+DY66=2,1," ")</f>
        <v> </v>
      </c>
      <c r="DZ82" s="0" t="str">
        <f aca="false">+IF(DZ51+DZ66=2,1," ")</f>
        <v> </v>
      </c>
      <c r="EA82" s="0" t="str">
        <f aca="false">+IF(EA51+EA66=2,1," ")</f>
        <v> </v>
      </c>
      <c r="EB82" s="0" t="str">
        <f aca="false">+IF(EB51+EB66=2,1," ")</f>
        <v> </v>
      </c>
      <c r="EC82" s="0" t="str">
        <f aca="false">+IF(EC51+EC66=2,1," ")</f>
        <v> </v>
      </c>
      <c r="ED82" s="0" t="str">
        <f aca="false">+IF(ED51+ED66=2,1," ")</f>
        <v> </v>
      </c>
      <c r="EE82" s="0" t="str">
        <f aca="false">+IF(EE51+EE66=2,1," ")</f>
        <v> </v>
      </c>
      <c r="EF82" s="0" t="str">
        <f aca="false">+IF(EF51+EF66=2,1," ")</f>
        <v> </v>
      </c>
      <c r="EG82" s="0" t="str">
        <f aca="false">+IF(EG51+EG66=2,1," ")</f>
        <v> </v>
      </c>
      <c r="EH82" s="0" t="str">
        <f aca="false">+IF(EH51+EH66=2,1," ")</f>
        <v> </v>
      </c>
      <c r="EI82" s="0" t="str">
        <f aca="false">+IF(EI51+EI66=2,1," ")</f>
        <v> </v>
      </c>
      <c r="EJ82" s="0" t="str">
        <f aca="false">+IF(EJ51+EJ66=2,1," ")</f>
        <v> </v>
      </c>
    </row>
    <row r="83" customFormat="false" ht="15" hidden="false" customHeight="false" outlineLevel="0" collapsed="false">
      <c r="A83" s="76" t="s">
        <v>228</v>
      </c>
      <c r="B83" s="0" t="str">
        <f aca="false">+IF(B52+B67=2,1," ")</f>
        <v> </v>
      </c>
      <c r="C83" s="0" t="str">
        <f aca="false">+IF(C52+C67=2,1," ")</f>
        <v> </v>
      </c>
      <c r="D83" s="0" t="n">
        <f aca="false">+IF(D52+D67=2,1," ")</f>
        <v>1</v>
      </c>
      <c r="E83" s="0" t="str">
        <f aca="false">+IF(E52+E67=2,1," ")</f>
        <v> </v>
      </c>
      <c r="F83" s="0" t="str">
        <f aca="false">+IF(F52+F67=2,1," ")</f>
        <v> </v>
      </c>
      <c r="G83" s="0" t="n">
        <f aca="false">+IF(G52+G67=2,1," ")</f>
        <v>1</v>
      </c>
      <c r="H83" s="0" t="str">
        <f aca="false">+IF(H52+H67=2,1," ")</f>
        <v> </v>
      </c>
      <c r="I83" s="0" t="str">
        <f aca="false">+IF(I52+I67=2,1," ")</f>
        <v> </v>
      </c>
      <c r="J83" s="0" t="str">
        <f aca="false">+IF(J52+J67=2,1," ")</f>
        <v> </v>
      </c>
      <c r="K83" s="0" t="n">
        <f aca="false">+IF(K52+K67=2,1," ")</f>
        <v>1</v>
      </c>
      <c r="L83" s="0" t="str">
        <f aca="false">+IF(L52+L67=2,1," ")</f>
        <v> </v>
      </c>
      <c r="M83" s="0" t="str">
        <f aca="false">+IF(M52+M67=2,1," ")</f>
        <v> </v>
      </c>
      <c r="N83" s="0" t="str">
        <f aca="false">+IF(N52+N67=2,1," ")</f>
        <v> </v>
      </c>
      <c r="O83" s="0" t="str">
        <f aca="false">+IF(O52+O67=2,1," ")</f>
        <v> </v>
      </c>
      <c r="P83" s="0" t="str">
        <f aca="false">+IF(P52+P67=2,1," ")</f>
        <v> </v>
      </c>
      <c r="Q83" s="0" t="str">
        <f aca="false">+IF(Q52+Q67=2,1," ")</f>
        <v> </v>
      </c>
      <c r="R83" s="0" t="str">
        <f aca="false">+IF(R52+R67=2,1," ")</f>
        <v> </v>
      </c>
      <c r="S83" s="0" t="str">
        <f aca="false">+IF(S52+S67=2,1," ")</f>
        <v> </v>
      </c>
      <c r="T83" s="0" t="n">
        <f aca="false">+IF(T52+T67=2,1," ")</f>
        <v>1</v>
      </c>
      <c r="V83" s="0" t="str">
        <f aca="false">+IF(V52+V67=2,1," ")</f>
        <v> </v>
      </c>
      <c r="W83" s="0" t="str">
        <f aca="false">+IF(W52+W67=2,1," ")</f>
        <v> </v>
      </c>
      <c r="X83" s="0" t="str">
        <f aca="false">+IF(X52+X67=2,1," ")</f>
        <v> </v>
      </c>
      <c r="Y83" s="0" t="str">
        <f aca="false">+IF(Y52+Y67=2,1," ")</f>
        <v> </v>
      </c>
      <c r="Z83" s="0" t="str">
        <f aca="false">+IF(Z52+Z67=2,1," ")</f>
        <v> </v>
      </c>
      <c r="AA83" s="0" t="str">
        <f aca="false">+IF(AA52+AA67=2,1," ")</f>
        <v> </v>
      </c>
      <c r="AB83" s="0" t="str">
        <f aca="false">+IF(AB52+AB67=2,1," ")</f>
        <v> </v>
      </c>
      <c r="AC83" s="0" t="str">
        <f aca="false">+IF(AC52+AC67=2,1," ")</f>
        <v> </v>
      </c>
      <c r="AD83" s="0" t="str">
        <f aca="false">+IF(AD52+AD67=2,1," ")</f>
        <v> </v>
      </c>
      <c r="AE83" s="0" t="str">
        <f aca="false">+IF(AE52+AE67=2,1," ")</f>
        <v> </v>
      </c>
      <c r="AF83" s="0" t="str">
        <f aca="false">+IF(AF52+AF67=2,1," ")</f>
        <v> </v>
      </c>
      <c r="AG83" s="0" t="str">
        <f aca="false">+IF(AG52+AG67=2,1," ")</f>
        <v> </v>
      </c>
      <c r="AH83" s="0" t="str">
        <f aca="false">+IF(AH52+AH67=2,1," ")</f>
        <v> </v>
      </c>
      <c r="AI83" s="0" t="str">
        <f aca="false">+IF(AI52+AI67=2,1," ")</f>
        <v> </v>
      </c>
      <c r="AJ83" s="0" t="str">
        <f aca="false">+IF(AJ52+AJ67=2,1," ")</f>
        <v> </v>
      </c>
      <c r="AK83" s="0" t="str">
        <f aca="false">+IF(AK52+AK67=2,1," ")</f>
        <v> </v>
      </c>
      <c r="AL83" s="0" t="str">
        <f aca="false">+IF(AL52+AL67=2,1," ")</f>
        <v> </v>
      </c>
      <c r="AM83" s="0" t="str">
        <f aca="false">+IF(AM52+AM67=2,1," ")</f>
        <v> </v>
      </c>
      <c r="AN83" s="0" t="n">
        <f aca="false">+IF(AN52+AN67=2,1," ")</f>
        <v>1</v>
      </c>
      <c r="AO83" s="0" t="str">
        <f aca="false">+IF(AO52+AO67=2,1," ")</f>
        <v> </v>
      </c>
      <c r="AP83" s="0" t="str">
        <f aca="false">+IF(AP52+AP67=2,1," ")</f>
        <v> </v>
      </c>
      <c r="AQ83" s="0" t="str">
        <f aca="false">+IF(AQ52+AQ67=2,1," ")</f>
        <v> </v>
      </c>
      <c r="AR83" s="0" t="str">
        <f aca="false">+IF(AR52+AR67=2,1," ")</f>
        <v> </v>
      </c>
      <c r="AS83" s="0" t="str">
        <f aca="false">+IF(AS52+AS67=2,1," ")</f>
        <v> </v>
      </c>
      <c r="AT83" s="0" t="str">
        <f aca="false">+IF(AT52+AT67=2,1," ")</f>
        <v> </v>
      </c>
      <c r="AU83" s="0" t="str">
        <f aca="false">+IF(AU52+AU67=2,1," ")</f>
        <v> </v>
      </c>
      <c r="AV83" s="0" t="str">
        <f aca="false">+IF(AV52+AV67=2,1," ")</f>
        <v> </v>
      </c>
      <c r="AW83" s="0" t="str">
        <f aca="false">+IF(AW52+AW67=2,1," ")</f>
        <v> </v>
      </c>
      <c r="AX83" s="0" t="str">
        <f aca="false">+IF(AX52+AX67=2,1," ")</f>
        <v> </v>
      </c>
      <c r="AY83" s="0" t="str">
        <f aca="false">+IF(AY52+AY67=2,1," ")</f>
        <v> </v>
      </c>
      <c r="AZ83" s="0" t="str">
        <f aca="false">+IF(AZ52+AZ67=2,1," ")</f>
        <v> </v>
      </c>
      <c r="BA83" s="0" t="str">
        <f aca="false">+IF(BA52+BA67=2,1," ")</f>
        <v> </v>
      </c>
      <c r="BB83" s="0" t="str">
        <f aca="false">+IF(BB52+BB67=2,1," ")</f>
        <v> </v>
      </c>
      <c r="BC83" s="0" t="str">
        <f aca="false">+IF(BC52+BC67=2,1," ")</f>
        <v> </v>
      </c>
      <c r="BD83" s="0" t="str">
        <f aca="false">+IF(BD52+BD67=2,1," ")</f>
        <v> </v>
      </c>
      <c r="BE83" s="0" t="str">
        <f aca="false">+IF(BE52+BE67=2,1," ")</f>
        <v> </v>
      </c>
      <c r="BF83" s="0" t="n">
        <f aca="false">+IF(BF52+BF67=2,1," ")</f>
        <v>1</v>
      </c>
      <c r="BG83" s="0" t="str">
        <f aca="false">+IF(BG52+BG67=2,1," ")</f>
        <v> </v>
      </c>
      <c r="BH83" s="0" t="str">
        <f aca="false">+IF(BH52+BH67=2,1," ")</f>
        <v> </v>
      </c>
      <c r="BI83" s="0" t="str">
        <f aca="false">+IF(BI52+BI67=2,1," ")</f>
        <v> </v>
      </c>
      <c r="BJ83" s="0" t="str">
        <f aca="false">+IF(BJ52+BJ67=2,1," ")</f>
        <v> </v>
      </c>
      <c r="BK83" s="0" t="str">
        <f aca="false">+IF(BK52+BK67=2,1," ")</f>
        <v> </v>
      </c>
      <c r="BL83" s="0" t="str">
        <f aca="false">+IF(BL52+BL67=2,1," ")</f>
        <v> </v>
      </c>
      <c r="BM83" s="0" t="str">
        <f aca="false">+IF(BM52+BM67=2,1," ")</f>
        <v> </v>
      </c>
      <c r="BN83" s="0" t="str">
        <f aca="false">+IF(BN52+BN67=2,1," ")</f>
        <v> </v>
      </c>
      <c r="BO83" s="0" t="str">
        <f aca="false">+IF(BO52+BO67=2,1," ")</f>
        <v> </v>
      </c>
      <c r="BP83" s="0" t="str">
        <f aca="false">+IF(BP52+BP67=2,1," ")</f>
        <v> </v>
      </c>
      <c r="BQ83" s="0" t="str">
        <f aca="false">+IF(BQ52+BQ67=2,1," ")</f>
        <v> </v>
      </c>
      <c r="BR83" s="0" t="str">
        <f aca="false">+IF(BR52+BR67=2,1," ")</f>
        <v> </v>
      </c>
      <c r="BS83" s="0" t="n">
        <f aca="false">+IF(BS52+BS67=2,1," ")</f>
        <v>1</v>
      </c>
      <c r="BT83" s="0" t="str">
        <f aca="false">+IF(BT52+BT67=2,1," ")</f>
        <v> </v>
      </c>
      <c r="BU83" s="0" t="str">
        <f aca="false">+IF(BU52+BU67=2,1," ")</f>
        <v> </v>
      </c>
      <c r="BV83" s="0" t="str">
        <f aca="false">+IF(BV52+BV67=2,1," ")</f>
        <v> </v>
      </c>
      <c r="BW83" s="0" t="str">
        <f aca="false">+IF(BW52+BW67=2,1," ")</f>
        <v> </v>
      </c>
      <c r="BX83" s="0" t="str">
        <f aca="false">+IF(BX52+BX67=2,1," ")</f>
        <v> </v>
      </c>
      <c r="BY83" s="0" t="str">
        <f aca="false">+IF(BY52+BY67=2,1," ")</f>
        <v> </v>
      </c>
      <c r="BZ83" s="0" t="str">
        <f aca="false">+IF(BZ52+BZ67=2,1," ")</f>
        <v> </v>
      </c>
      <c r="CA83" s="0" t="n">
        <f aca="false">+IF(CA52+CA67=2,1," ")</f>
        <v>1</v>
      </c>
      <c r="CB83" s="0" t="str">
        <f aca="false">+IF(CB52+CB67=2,1," ")</f>
        <v> </v>
      </c>
      <c r="CC83" s="0" t="str">
        <f aca="false">+IF(CC52+CC67=2,1," ")</f>
        <v> </v>
      </c>
      <c r="CD83" s="0" t="str">
        <f aca="false">+IF(CD52+CD67=2,1," ")</f>
        <v> </v>
      </c>
      <c r="CE83" s="0" t="str">
        <f aca="false">+IF(CE52+CE67=2,1," ")</f>
        <v> </v>
      </c>
      <c r="CF83" s="0" t="str">
        <f aca="false">+IF(CF52+CF67=2,1," ")</f>
        <v> </v>
      </c>
      <c r="CG83" s="0" t="str">
        <f aca="false">+IF(CG52+CG67=2,1," ")</f>
        <v> </v>
      </c>
      <c r="CH83" s="0" t="str">
        <f aca="false">+IF(CH52+CH67=2,1," ")</f>
        <v> </v>
      </c>
      <c r="CI83" s="0" t="n">
        <f aca="false">+IF(CI52+CI67=2,1," ")</f>
        <v>1</v>
      </c>
      <c r="CJ83" s="0" t="str">
        <f aca="false">+IF(CJ52+CJ67=2,1," ")</f>
        <v> </v>
      </c>
      <c r="CK83" s="0" t="n">
        <f aca="false">+IF(CK52+CK67=2,1," ")</f>
        <v>1</v>
      </c>
      <c r="CL83" s="0" t="str">
        <f aca="false">+IF(CL52+CL67=2,1," ")</f>
        <v> </v>
      </c>
      <c r="CM83" s="0" t="n">
        <f aca="false">+IF(CM52+CM67=2,1," ")</f>
        <v>1</v>
      </c>
      <c r="CN83" s="0" t="str">
        <f aca="false">+IF(CN52+CN67=2,1," ")</f>
        <v> </v>
      </c>
      <c r="CO83" s="0" t="n">
        <f aca="false">+IF(CO52+CO67=2,1," ")</f>
        <v>1</v>
      </c>
      <c r="CP83" s="0" t="str">
        <f aca="false">+IF(CP52+CP67=2,1," ")</f>
        <v> </v>
      </c>
      <c r="CQ83" s="0" t="str">
        <f aca="false">+IF(CQ52+CQ67=2,1," ")</f>
        <v> </v>
      </c>
      <c r="CR83" s="0" t="str">
        <f aca="false">+IF(CR52+CR67=2,1," ")</f>
        <v> </v>
      </c>
      <c r="CS83" s="0" t="str">
        <f aca="false">+IF(CS52+CS67=2,1," ")</f>
        <v> </v>
      </c>
      <c r="CT83" s="0" t="str">
        <f aca="false">+IF(CT52+CT67=2,1," ")</f>
        <v> </v>
      </c>
      <c r="CU83" s="0" t="str">
        <f aca="false">+IF(CU52+CU67=2,1," ")</f>
        <v> </v>
      </c>
      <c r="CV83" s="0" t="n">
        <f aca="false">+IF(CV52+CV67=2,1," ")</f>
        <v>1</v>
      </c>
      <c r="CW83" s="0" t="str">
        <f aca="false">+IF(CW52+CW67=2,1," ")</f>
        <v> </v>
      </c>
      <c r="CX83" s="0" t="str">
        <f aca="false">+IF(CX52+CX67=2,1," ")</f>
        <v> </v>
      </c>
      <c r="CY83" s="0" t="str">
        <f aca="false">+IF(CY52+CY67=2,1," ")</f>
        <v> </v>
      </c>
      <c r="CZ83" s="0" t="str">
        <f aca="false">+IF(CZ52+CZ67=2,1," ")</f>
        <v> </v>
      </c>
      <c r="DA83" s="0" t="str">
        <f aca="false">+IF(DA52+DA67=2,1," ")</f>
        <v> </v>
      </c>
      <c r="DB83" s="0" t="str">
        <f aca="false">+IF(DB52+DB67=2,1," ")</f>
        <v> </v>
      </c>
      <c r="DC83" s="0" t="str">
        <f aca="false">+IF(DC52+DC67=2,1," ")</f>
        <v> </v>
      </c>
      <c r="DD83" s="0" t="str">
        <f aca="false">+IF(DD52+DD67=2,1," ")</f>
        <v> </v>
      </c>
      <c r="DE83" s="0" t="str">
        <f aca="false">+IF(DE52+DE67=2,1," ")</f>
        <v> </v>
      </c>
      <c r="DF83" s="0" t="str">
        <f aca="false">+IF(DF52+DF67=2,1," ")</f>
        <v> </v>
      </c>
      <c r="DG83" s="0" t="str">
        <f aca="false">+IF(DG52+DG67=2,1," ")</f>
        <v> </v>
      </c>
      <c r="DH83" s="0" t="str">
        <f aca="false">+IF(DH52+DH67=2,1," ")</f>
        <v> </v>
      </c>
      <c r="DI83" s="0" t="str">
        <f aca="false">+IF(DI52+DI67=2,1," ")</f>
        <v> </v>
      </c>
      <c r="DJ83" s="0" t="str">
        <f aca="false">+IF(DJ52+DJ67=2,1," ")</f>
        <v> </v>
      </c>
      <c r="DK83" s="0" t="str">
        <f aca="false">+IF(DK52+DK67=2,1," ")</f>
        <v> </v>
      </c>
      <c r="DL83" s="0" t="str">
        <f aca="false">+IF(DL52+DL67=2,1," ")</f>
        <v> </v>
      </c>
      <c r="DM83" s="0" t="str">
        <f aca="false">+IF(DM52+DM67=2,1," ")</f>
        <v> </v>
      </c>
      <c r="DN83" s="0" t="str">
        <f aca="false">+IF(DN52+DN67=2,1," ")</f>
        <v> </v>
      </c>
      <c r="DO83" s="0" t="str">
        <f aca="false">+IF(DO52+DO67=2,1," ")</f>
        <v> </v>
      </c>
      <c r="DP83" s="0" t="str">
        <f aca="false">+IF(DP52+DP67=2,1," ")</f>
        <v> </v>
      </c>
      <c r="DQ83" s="0" t="str">
        <f aca="false">+IF(DQ52+DQ67=2,1," ")</f>
        <v> </v>
      </c>
      <c r="DR83" s="0" t="str">
        <f aca="false">+IF(DR52+DR67=2,1," ")</f>
        <v> </v>
      </c>
      <c r="DS83" s="0" t="str">
        <f aca="false">+IF(DS52+DS67=2,1," ")</f>
        <v> </v>
      </c>
      <c r="DT83" s="0" t="n">
        <f aca="false">+IF(DT52+DT67=2,1," ")</f>
        <v>1</v>
      </c>
      <c r="DU83" s="0" t="str">
        <f aca="false">+IF(DU52+DU67=2,1," ")</f>
        <v> </v>
      </c>
      <c r="DV83" s="0" t="str">
        <f aca="false">+IF(DV52+DV67=2,1," ")</f>
        <v> </v>
      </c>
      <c r="DW83" s="0" t="str">
        <f aca="false">+IF(DW52+DW67=2,1," ")</f>
        <v> </v>
      </c>
      <c r="DX83" s="0" t="str">
        <f aca="false">+IF(DX52+DX67=2,1," ")</f>
        <v> </v>
      </c>
      <c r="DY83" s="0" t="str">
        <f aca="false">+IF(DY52+DY67=2,1," ")</f>
        <v> </v>
      </c>
      <c r="DZ83" s="0" t="str">
        <f aca="false">+IF(DZ52+DZ67=2,1," ")</f>
        <v> </v>
      </c>
      <c r="EA83" s="0" t="n">
        <f aca="false">+IF(EA52+EA67=2,1," ")</f>
        <v>1</v>
      </c>
      <c r="EB83" s="0" t="str">
        <f aca="false">+IF(EB52+EB67=2,1," ")</f>
        <v> </v>
      </c>
      <c r="EC83" s="0" t="str">
        <f aca="false">+IF(EC52+EC67=2,1," ")</f>
        <v> </v>
      </c>
      <c r="ED83" s="0" t="str">
        <f aca="false">+IF(ED52+ED67=2,1," ")</f>
        <v> </v>
      </c>
      <c r="EE83" s="0" t="str">
        <f aca="false">+IF(EE52+EE67=2,1," ")</f>
        <v> </v>
      </c>
      <c r="EF83" s="0" t="n">
        <f aca="false">+IF(EF52+EF67=2,1," ")</f>
        <v>1</v>
      </c>
      <c r="EG83" s="0" t="n">
        <f aca="false">+IF(EG52+EG67=2,1," ")</f>
        <v>1</v>
      </c>
      <c r="EH83" s="0" t="n">
        <f aca="false">+IF(EH52+EH67=2,1," ")</f>
        <v>1</v>
      </c>
      <c r="EI83" s="0" t="n">
        <f aca="false">+IF(EI52+EI67=2,1," ")</f>
        <v>1</v>
      </c>
      <c r="EJ83" s="0" t="n">
        <f aca="false">+IF(EJ52+EJ67=2,1," ")</f>
        <v>1</v>
      </c>
    </row>
  </sheetData>
  <conditionalFormatting sqref="B70:EJ83">
    <cfRule type="cellIs" priority="2" operator="equal" aboveAverage="0" equalAverage="0" bottom="0" percent="0" rank="0" text="" dxfId="0">
      <formula>1</formula>
    </cfRule>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2014-01-14T14:47:42Z</dcterms:created>
  <dc:creator>Roger Gallivan</dc:creator>
  <dc:description/>
  <dc:language>en-US</dc:language>
  <cp:lastModifiedBy/>
  <cp:lastPrinted>2017-01-13T21:06:30Z</cp:lastPrinted>
  <dcterms:modified xsi:type="dcterms:W3CDTF">2017-08-04T14:45:21Z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